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5135" windowHeight="8130"/>
  </bookViews>
  <sheets>
    <sheet name="MASTER" sheetId="5" r:id="rId1"/>
    <sheet name="PLANT AND MACHINERY" sheetId="6" r:id="rId2"/>
    <sheet name="OTHES" sheetId="9" r:id="rId3"/>
    <sheet name="VEHICLES &amp; SHIPS" sheetId="10" r:id="rId4"/>
    <sheet name="FURNITURE" sheetId="11" r:id="rId5"/>
    <sheet name="BUILDING BRIDGS &amp; ROADS" sheetId="13" r:id="rId6"/>
  </sheets>
  <externalReferences>
    <externalReference r:id="rId7"/>
  </externalReferences>
  <definedNames>
    <definedName name="ABC" localSheetId="5">'BUILDING BRIDGS &amp; ROADS'!$Q$113:$Q$114</definedName>
    <definedName name="ABC" localSheetId="4">FURNITURE!$Q$113:$Q$114</definedName>
    <definedName name="ABC" localSheetId="2">OTHES!$Q$158:$Q$159</definedName>
    <definedName name="ABC" localSheetId="1">'PLANT AND MACHINERY'!$Q$135:$Q$136</definedName>
    <definedName name="ABC" localSheetId="3">'VEHICLES &amp; SHIPS'!$Q$113:$Q$114</definedName>
    <definedName name="ABC">#REF!</definedName>
    <definedName name="building_bridge_roads" localSheetId="5">'BUILDING BRIDGS &amp; ROADS'!$B$139:$B$147</definedName>
    <definedName name="building_bridge_roads" localSheetId="4">FURNITURE!$B$139:$B$147</definedName>
    <definedName name="building_bridge_roads" localSheetId="2">OTHES!$B$184:$B$192</definedName>
    <definedName name="building_bridge_roads" localSheetId="1">'PLANT AND MACHINERY'!$B$161:$B$169</definedName>
    <definedName name="building_bridge_roads" localSheetId="3">'VEHICLES &amp; SHIPS'!$B$139:$B$147</definedName>
    <definedName name="building_bridge_roads">#REF!</definedName>
    <definedName name="class">[1]Sheet2!$A$86:$B$106</definedName>
    <definedName name="furniture" localSheetId="5">'BUILDING BRIDGS &amp; ROADS'!$B$207:$B$208</definedName>
    <definedName name="furniture" localSheetId="4">FURNITURE!$B$207:$B$208</definedName>
    <definedName name="furniture" localSheetId="2">OTHES!$B$252:$B$253</definedName>
    <definedName name="furniture" localSheetId="1">'PLANT AND MACHINERY'!$B$229:$B$230</definedName>
    <definedName name="furniture" localSheetId="3">'VEHICLES &amp; SHIPS'!$B$207:$B$208</definedName>
    <definedName name="furniture">#REF!</definedName>
    <definedName name="METHOD">[1]FINAL!$G$89:$G$90</definedName>
    <definedName name="motors" localSheetId="5">'BUILDING BRIDGS &amp; ROADS'!$B$209:$B$213</definedName>
    <definedName name="motors" localSheetId="4">FURNITURE!$B$209:$B$213</definedName>
    <definedName name="motors" localSheetId="2">OTHES!$B$254:$B$258</definedName>
    <definedName name="motors" localSheetId="1">'PLANT AND MACHINERY'!$B$231:$B$235</definedName>
    <definedName name="motors" localSheetId="3">'VEHICLES &amp; SHIPS'!$B$209:$B$213</definedName>
    <definedName name="motors">#REF!</definedName>
    <definedName name="other" localSheetId="5">'BUILDING BRIDGS &amp; ROADS'!$B$229:$B$238</definedName>
    <definedName name="other" localSheetId="4">FURNITURE!$B$229:$B$238</definedName>
    <definedName name="other" localSheetId="2">OTHES!$B$274:$B$283</definedName>
    <definedName name="other" localSheetId="1">'PLANT AND MACHINERY'!$B$251:$B$260</definedName>
    <definedName name="other" localSheetId="3">'VEHICLES &amp; SHIPS'!$B$229:$B$238</definedName>
    <definedName name="other">#REF!</definedName>
    <definedName name="plants" localSheetId="5">'BUILDING BRIDGS &amp; ROADS'!$B$148:$B$206</definedName>
    <definedName name="plants" localSheetId="4">FURNITURE!$B$148:$B$206</definedName>
    <definedName name="plants" localSheetId="2">OTHES!$B$193:$B$251</definedName>
    <definedName name="plants" localSheetId="1">'PLANT AND MACHINERY'!$B$170:$B$228</definedName>
    <definedName name="plants" localSheetId="3">'VEHICLES &amp; SHIPS'!$B$148:$B$206</definedName>
    <definedName name="plants">#REF!</definedName>
    <definedName name="RAET" localSheetId="5">#REF!</definedName>
    <definedName name="RAET" localSheetId="4">#REF!</definedName>
    <definedName name="RAET" localSheetId="2">#REF!</definedName>
    <definedName name="RAET" localSheetId="1">#REF!</definedName>
    <definedName name="RAET" localSheetId="3">#REF!</definedName>
    <definedName name="RAET">#REF!</definedName>
    <definedName name="rate">[1]FINAL!$A$88:$B$187</definedName>
    <definedName name="ships" localSheetId="5">'BUILDING BRIDGS &amp; ROADS'!$B$214:$B$228</definedName>
    <definedName name="ships" localSheetId="4">FURNITURE!$B$214:$B$228</definedName>
    <definedName name="ships" localSheetId="2">OTHES!$B$259:$B$273</definedName>
    <definedName name="ships" localSheetId="1">'PLANT AND MACHINERY'!$B$236:$B$250</definedName>
    <definedName name="ships" localSheetId="3">'VEHICLES &amp; SHIPS'!$B$214:$B$228</definedName>
    <definedName name="ships">#REF!</definedName>
    <definedName name="YEAR" localSheetId="5">[1]FINAL!#REF!</definedName>
    <definedName name="YEAR" localSheetId="4">[1]FINAL!#REF!</definedName>
    <definedName name="YEAR" localSheetId="2">[1]FINAL!#REF!</definedName>
    <definedName name="YEAR" localSheetId="1">[1]FINAL!#REF!</definedName>
    <definedName name="YEAR" localSheetId="3">[1]FINAL!#REF!</definedName>
    <definedName name="YEAR">[1]FINAL!#REF!</definedName>
    <definedName name="YKJGMG" localSheetId="5">#REF!</definedName>
    <definedName name="YKJGMG" localSheetId="4">#REF!</definedName>
    <definedName name="YKJGMG" localSheetId="2">#REF!</definedName>
    <definedName name="YKJGMG" localSheetId="1">#REF!</definedName>
    <definedName name="YKJGMG" localSheetId="3">#REF!</definedName>
    <definedName name="YKJGMG">#REF!</definedName>
  </definedNames>
  <calcPr calcId="124519"/>
</workbook>
</file>

<file path=xl/calcChain.xml><?xml version="1.0" encoding="utf-8"?>
<calcChain xmlns="http://schemas.openxmlformats.org/spreadsheetml/2006/main">
  <c r="J6" i="11"/>
  <c r="J22"/>
  <c r="J21"/>
  <c r="J20"/>
  <c r="J19"/>
  <c r="J18"/>
  <c r="J17"/>
  <c r="J16"/>
  <c r="J15"/>
  <c r="J14"/>
  <c r="J13"/>
  <c r="J12"/>
  <c r="J11"/>
  <c r="J10"/>
  <c r="J9"/>
  <c r="J8"/>
  <c r="J7"/>
  <c r="V54" i="6"/>
  <c r="M54"/>
  <c r="O54" s="1"/>
  <c r="K54"/>
  <c r="J54"/>
  <c r="Q54" s="1"/>
  <c r="G54"/>
  <c r="V53"/>
  <c r="M53"/>
  <c r="O53" s="1"/>
  <c r="K53"/>
  <c r="J53"/>
  <c r="G53"/>
  <c r="V52"/>
  <c r="M52"/>
  <c r="O52" s="1"/>
  <c r="K52"/>
  <c r="J52"/>
  <c r="Q52" s="1"/>
  <c r="G52"/>
  <c r="V51"/>
  <c r="M51"/>
  <c r="O51" s="1"/>
  <c r="K51"/>
  <c r="J51"/>
  <c r="G51"/>
  <c r="V50"/>
  <c r="M50"/>
  <c r="O50" s="1"/>
  <c r="K50"/>
  <c r="J50"/>
  <c r="Q50" s="1"/>
  <c r="G50"/>
  <c r="V49"/>
  <c r="M49"/>
  <c r="O49" s="1"/>
  <c r="K49"/>
  <c r="J49"/>
  <c r="G49"/>
  <c r="V48"/>
  <c r="M48"/>
  <c r="O48" s="1"/>
  <c r="K48"/>
  <c r="J48"/>
  <c r="Q48" s="1"/>
  <c r="G48"/>
  <c r="V47"/>
  <c r="M47"/>
  <c r="O47" s="1"/>
  <c r="K47"/>
  <c r="J47"/>
  <c r="G47"/>
  <c r="V102"/>
  <c r="M102"/>
  <c r="O102" s="1"/>
  <c r="K102"/>
  <c r="J102"/>
  <c r="G102"/>
  <c r="V101"/>
  <c r="M101"/>
  <c r="O101" s="1"/>
  <c r="K101"/>
  <c r="J101"/>
  <c r="G101"/>
  <c r="V100"/>
  <c r="M100"/>
  <c r="O100" s="1"/>
  <c r="K100"/>
  <c r="J100"/>
  <c r="G100"/>
  <c r="V99"/>
  <c r="M99"/>
  <c r="O99" s="1"/>
  <c r="K99"/>
  <c r="J99"/>
  <c r="G99"/>
  <c r="V98"/>
  <c r="M98"/>
  <c r="O98" s="1"/>
  <c r="K98"/>
  <c r="J98"/>
  <c r="G98"/>
  <c r="G62"/>
  <c r="J62"/>
  <c r="K62"/>
  <c r="M62"/>
  <c r="O62"/>
  <c r="N62" s="1"/>
  <c r="Q62"/>
  <c r="V62"/>
  <c r="AA62" s="1"/>
  <c r="AI62"/>
  <c r="AQ62"/>
  <c r="AY62"/>
  <c r="V94"/>
  <c r="M94"/>
  <c r="O94" s="1"/>
  <c r="K94"/>
  <c r="J94"/>
  <c r="G94"/>
  <c r="V56"/>
  <c r="M56"/>
  <c r="O56" s="1"/>
  <c r="K56"/>
  <c r="J56"/>
  <c r="Q56" s="1"/>
  <c r="G56"/>
  <c r="V88"/>
  <c r="M88"/>
  <c r="O88" s="1"/>
  <c r="K88"/>
  <c r="J88"/>
  <c r="G88"/>
  <c r="V40"/>
  <c r="M40"/>
  <c r="O40" s="1"/>
  <c r="K40"/>
  <c r="J40"/>
  <c r="Q40" s="1"/>
  <c r="G40"/>
  <c r="V39"/>
  <c r="M39"/>
  <c r="O39" s="1"/>
  <c r="K39"/>
  <c r="J39"/>
  <c r="G39"/>
  <c r="V38"/>
  <c r="M38"/>
  <c r="O38" s="1"/>
  <c r="K38"/>
  <c r="J38"/>
  <c r="Q38" s="1"/>
  <c r="G38"/>
  <c r="V37"/>
  <c r="M37"/>
  <c r="O37" s="1"/>
  <c r="K37"/>
  <c r="J37"/>
  <c r="Q37" s="1"/>
  <c r="G37"/>
  <c r="V80"/>
  <c r="M80"/>
  <c r="O80" s="1"/>
  <c r="K80"/>
  <c r="J80"/>
  <c r="G80"/>
  <c r="V79"/>
  <c r="M79"/>
  <c r="O79" s="1"/>
  <c r="K79"/>
  <c r="J79"/>
  <c r="G79"/>
  <c r="V78"/>
  <c r="M78"/>
  <c r="O78" s="1"/>
  <c r="K78"/>
  <c r="J78"/>
  <c r="G78"/>
  <c r="V77"/>
  <c r="M77"/>
  <c r="O77" s="1"/>
  <c r="K77"/>
  <c r="J77"/>
  <c r="G77"/>
  <c r="V57"/>
  <c r="M57"/>
  <c r="O57" s="1"/>
  <c r="K57"/>
  <c r="J57"/>
  <c r="Q57" s="1"/>
  <c r="G57"/>
  <c r="V76"/>
  <c r="M76"/>
  <c r="O76" s="1"/>
  <c r="K76"/>
  <c r="J76"/>
  <c r="G76"/>
  <c r="V75"/>
  <c r="M75"/>
  <c r="O75" s="1"/>
  <c r="J75"/>
  <c r="K75"/>
  <c r="G75"/>
  <c r="V32"/>
  <c r="M32"/>
  <c r="O32" s="1"/>
  <c r="K32"/>
  <c r="J32"/>
  <c r="Q32" s="1"/>
  <c r="G32"/>
  <c r="V31"/>
  <c r="M31"/>
  <c r="O31" s="1"/>
  <c r="K31"/>
  <c r="J31"/>
  <c r="G31"/>
  <c r="G41"/>
  <c r="J41"/>
  <c r="K41"/>
  <c r="M41"/>
  <c r="O41" s="1"/>
  <c r="Q41"/>
  <c r="V41"/>
  <c r="M33"/>
  <c r="O33" s="1"/>
  <c r="V33"/>
  <c r="M34"/>
  <c r="O34" s="1"/>
  <c r="V34"/>
  <c r="M35"/>
  <c r="O35"/>
  <c r="N35" s="1"/>
  <c r="V35"/>
  <c r="AA35"/>
  <c r="AM35"/>
  <c r="AU35"/>
  <c r="M36"/>
  <c r="O36" s="1"/>
  <c r="V36"/>
  <c r="AC36" s="1"/>
  <c r="J33"/>
  <c r="Q33" s="1"/>
  <c r="K33"/>
  <c r="J34"/>
  <c r="Q34" s="1"/>
  <c r="K34"/>
  <c r="J35"/>
  <c r="Q35" s="1"/>
  <c r="K35"/>
  <c r="J36"/>
  <c r="Q36" s="1"/>
  <c r="K36"/>
  <c r="G33"/>
  <c r="G34"/>
  <c r="G35"/>
  <c r="G36"/>
  <c r="V19"/>
  <c r="M19"/>
  <c r="O19" s="1"/>
  <c r="K19"/>
  <c r="J19"/>
  <c r="G19"/>
  <c r="V30"/>
  <c r="M30"/>
  <c r="O30" s="1"/>
  <c r="K30"/>
  <c r="J30"/>
  <c r="G30"/>
  <c r="V29"/>
  <c r="M29"/>
  <c r="O29" s="1"/>
  <c r="K29"/>
  <c r="J29"/>
  <c r="G29"/>
  <c r="V28"/>
  <c r="M28"/>
  <c r="O28" s="1"/>
  <c r="K28"/>
  <c r="J28"/>
  <c r="G28"/>
  <c r="V27"/>
  <c r="M27"/>
  <c r="O27" s="1"/>
  <c r="K27"/>
  <c r="J27"/>
  <c r="G27"/>
  <c r="V26"/>
  <c r="M26"/>
  <c r="O26" s="1"/>
  <c r="K26"/>
  <c r="J26"/>
  <c r="G26"/>
  <c r="V25"/>
  <c r="M25"/>
  <c r="O25" s="1"/>
  <c r="K25"/>
  <c r="J25"/>
  <c r="G25"/>
  <c r="V24"/>
  <c r="M24"/>
  <c r="O24" s="1"/>
  <c r="K24"/>
  <c r="J24"/>
  <c r="G24"/>
  <c r="V23"/>
  <c r="M23"/>
  <c r="O23" s="1"/>
  <c r="K23"/>
  <c r="J23"/>
  <c r="G23"/>
  <c r="V22"/>
  <c r="M22"/>
  <c r="O22" s="1"/>
  <c r="K22"/>
  <c r="J22"/>
  <c r="G22"/>
  <c r="V21"/>
  <c r="M21"/>
  <c r="O21" s="1"/>
  <c r="K21"/>
  <c r="J21"/>
  <c r="G21"/>
  <c r="N36" l="1"/>
  <c r="AG36"/>
  <c r="AO36"/>
  <c r="AW36"/>
  <c r="AY30"/>
  <c r="AS36"/>
  <c r="AK36"/>
  <c r="AY35"/>
  <c r="AQ35"/>
  <c r="AI35"/>
  <c r="AU62"/>
  <c r="AM62"/>
  <c r="AE62"/>
  <c r="AY36"/>
  <c r="AU36"/>
  <c r="AQ36"/>
  <c r="AM36"/>
  <c r="AI36"/>
  <c r="AE36"/>
  <c r="AW35"/>
  <c r="AS35"/>
  <c r="AO35"/>
  <c r="AK35"/>
  <c r="AE35"/>
  <c r="AW62"/>
  <c r="AS62"/>
  <c r="AO62"/>
  <c r="AK62"/>
  <c r="AG62"/>
  <c r="AC62"/>
  <c r="N41"/>
  <c r="AC41"/>
  <c r="AE41"/>
  <c r="AG41"/>
  <c r="AI41"/>
  <c r="AK41"/>
  <c r="AM41"/>
  <c r="AO41"/>
  <c r="AQ41"/>
  <c r="AS41"/>
  <c r="AU41"/>
  <c r="AW41"/>
  <c r="AY41"/>
  <c r="AA41"/>
  <c r="AD41"/>
  <c r="AF41"/>
  <c r="AH41"/>
  <c r="AJ41"/>
  <c r="AL41"/>
  <c r="AN41"/>
  <c r="AP41"/>
  <c r="AR41"/>
  <c r="AT41"/>
  <c r="AV41"/>
  <c r="AX41"/>
  <c r="AB34"/>
  <c r="AA33"/>
  <c r="N34"/>
  <c r="Z34"/>
  <c r="X34" s="1"/>
  <c r="AS34"/>
  <c r="AY34"/>
  <c r="AA34"/>
  <c r="AC34"/>
  <c r="AE34"/>
  <c r="AG34"/>
  <c r="AI34"/>
  <c r="AK34"/>
  <c r="AM34"/>
  <c r="AO34"/>
  <c r="AQ34"/>
  <c r="AU34"/>
  <c r="AW34"/>
  <c r="N33"/>
  <c r="AC33"/>
  <c r="AG33"/>
  <c r="AJ33"/>
  <c r="AL33"/>
  <c r="AN33"/>
  <c r="AP33"/>
  <c r="AR33"/>
  <c r="AT33"/>
  <c r="AV33"/>
  <c r="AX33"/>
  <c r="AA36"/>
  <c r="AX36"/>
  <c r="AV36"/>
  <c r="AT36"/>
  <c r="AR36"/>
  <c r="AP36"/>
  <c r="AN36"/>
  <c r="AL36"/>
  <c r="AJ36"/>
  <c r="AH36"/>
  <c r="AF36"/>
  <c r="AD36"/>
  <c r="AB36"/>
  <c r="AX35"/>
  <c r="AV35"/>
  <c r="AT35"/>
  <c r="AR35"/>
  <c r="AP35"/>
  <c r="AN35"/>
  <c r="AL35"/>
  <c r="AJ35"/>
  <c r="AG35"/>
  <c r="AC35"/>
  <c r="AX34"/>
  <c r="AV34"/>
  <c r="AT34"/>
  <c r="AR34"/>
  <c r="AP34"/>
  <c r="AN34"/>
  <c r="AL34"/>
  <c r="AJ34"/>
  <c r="AH34"/>
  <c r="AF34"/>
  <c r="AD34"/>
  <c r="AY33"/>
  <c r="AW33"/>
  <c r="AU33"/>
  <c r="AS33"/>
  <c r="AQ33"/>
  <c r="AO33"/>
  <c r="AM33"/>
  <c r="AK33"/>
  <c r="AI33"/>
  <c r="AE33"/>
  <c r="AX62"/>
  <c r="AV62"/>
  <c r="AT62"/>
  <c r="AR62"/>
  <c r="AP62"/>
  <c r="AN62"/>
  <c r="AL62"/>
  <c r="AJ62"/>
  <c r="AH62"/>
  <c r="AF62"/>
  <c r="AD62"/>
  <c r="W36"/>
  <c r="W35"/>
  <c r="W33"/>
  <c r="Q39"/>
  <c r="Q47"/>
  <c r="Q49"/>
  <c r="Q51"/>
  <c r="Q53"/>
  <c r="W34"/>
  <c r="BB34" s="1"/>
  <c r="W41"/>
  <c r="W62"/>
  <c r="Z47"/>
  <c r="X47" s="1"/>
  <c r="N47"/>
  <c r="P47" s="1"/>
  <c r="AY47"/>
  <c r="AW47"/>
  <c r="AU47"/>
  <c r="AS47"/>
  <c r="AQ47"/>
  <c r="AO47"/>
  <c r="AM47"/>
  <c r="AK47"/>
  <c r="AI47"/>
  <c r="AG47"/>
  <c r="AE47"/>
  <c r="AC47"/>
  <c r="AA47"/>
  <c r="W47"/>
  <c r="Z49"/>
  <c r="X49" s="1"/>
  <c r="N49"/>
  <c r="P49" s="1"/>
  <c r="AY49"/>
  <c r="AW49"/>
  <c r="AU49"/>
  <c r="AS49"/>
  <c r="AQ49"/>
  <c r="AO49"/>
  <c r="AM49"/>
  <c r="AK49"/>
  <c r="AI49"/>
  <c r="AG49"/>
  <c r="AE49"/>
  <c r="AC49"/>
  <c r="AA49"/>
  <c r="W49"/>
  <c r="Z51"/>
  <c r="X51" s="1"/>
  <c r="N51"/>
  <c r="P51" s="1"/>
  <c r="AY51"/>
  <c r="AW51"/>
  <c r="AU51"/>
  <c r="AS51"/>
  <c r="AQ51"/>
  <c r="AO51"/>
  <c r="AM51"/>
  <c r="AK51"/>
  <c r="AI51"/>
  <c r="AG51"/>
  <c r="AE51"/>
  <c r="AC51"/>
  <c r="AA51"/>
  <c r="W51"/>
  <c r="Z53"/>
  <c r="X53" s="1"/>
  <c r="N53"/>
  <c r="P53" s="1"/>
  <c r="W53"/>
  <c r="Z48"/>
  <c r="X48" s="1"/>
  <c r="N48"/>
  <c r="P48" s="1"/>
  <c r="AY48"/>
  <c r="AW48"/>
  <c r="AU48"/>
  <c r="AS48"/>
  <c r="AQ48"/>
  <c r="AO48"/>
  <c r="AM48"/>
  <c r="AK48"/>
  <c r="AI48"/>
  <c r="AG48"/>
  <c r="AE48"/>
  <c r="AC48"/>
  <c r="AA48"/>
  <c r="W48"/>
  <c r="Z50"/>
  <c r="X50" s="1"/>
  <c r="N50"/>
  <c r="P50" s="1"/>
  <c r="AY50"/>
  <c r="AW50"/>
  <c r="AU50"/>
  <c r="AS50"/>
  <c r="AQ50"/>
  <c r="AO50"/>
  <c r="AM50"/>
  <c r="AK50"/>
  <c r="AI50"/>
  <c r="AG50"/>
  <c r="AE50"/>
  <c r="AC50"/>
  <c r="AA50"/>
  <c r="W50"/>
  <c r="Z52"/>
  <c r="X52" s="1"/>
  <c r="N52"/>
  <c r="P52" s="1"/>
  <c r="AQ52"/>
  <c r="AO52"/>
  <c r="AM52"/>
  <c r="AK52"/>
  <c r="AI52"/>
  <c r="AG52"/>
  <c r="AE52"/>
  <c r="AC52"/>
  <c r="AA52"/>
  <c r="W52"/>
  <c r="Z54"/>
  <c r="X54" s="1"/>
  <c r="N54"/>
  <c r="P54" s="1"/>
  <c r="W54"/>
  <c r="AS52"/>
  <c r="AU52"/>
  <c r="AW52"/>
  <c r="AY52"/>
  <c r="AA53"/>
  <c r="AC53"/>
  <c r="AE53"/>
  <c r="AG53"/>
  <c r="AI53"/>
  <c r="AK53"/>
  <c r="AM53"/>
  <c r="AO53"/>
  <c r="AQ53"/>
  <c r="AS53"/>
  <c r="AU53"/>
  <c r="AW53"/>
  <c r="AY53"/>
  <c r="AA54"/>
  <c r="AC54"/>
  <c r="AE54"/>
  <c r="AG54"/>
  <c r="AI54"/>
  <c r="AK54"/>
  <c r="AM54"/>
  <c r="AO54"/>
  <c r="AQ54"/>
  <c r="AS54"/>
  <c r="AU54"/>
  <c r="AW54"/>
  <c r="AY54"/>
  <c r="AB47"/>
  <c r="AD47"/>
  <c r="AF47"/>
  <c r="AH47"/>
  <c r="AJ47"/>
  <c r="AL47"/>
  <c r="AN47"/>
  <c r="AP47"/>
  <c r="AR47"/>
  <c r="AT47"/>
  <c r="AV47"/>
  <c r="AX47"/>
  <c r="BB47"/>
  <c r="AB48"/>
  <c r="AD48"/>
  <c r="AF48"/>
  <c r="AH48"/>
  <c r="AJ48"/>
  <c r="AL48"/>
  <c r="AN48"/>
  <c r="AP48"/>
  <c r="AR48"/>
  <c r="AT48"/>
  <c r="AV48"/>
  <c r="AX48"/>
  <c r="BB48"/>
  <c r="AB49"/>
  <c r="AD49"/>
  <c r="AF49"/>
  <c r="AH49"/>
  <c r="AJ49"/>
  <c r="AL49"/>
  <c r="AN49"/>
  <c r="AP49"/>
  <c r="AR49"/>
  <c r="AT49"/>
  <c r="AV49"/>
  <c r="AX49"/>
  <c r="BB49"/>
  <c r="AB50"/>
  <c r="AD50"/>
  <c r="AF50"/>
  <c r="AH50"/>
  <c r="AJ50"/>
  <c r="AL50"/>
  <c r="AN50"/>
  <c r="AP50"/>
  <c r="AR50"/>
  <c r="AT50"/>
  <c r="AV50"/>
  <c r="AX50"/>
  <c r="BB50"/>
  <c r="AB51"/>
  <c r="AD51"/>
  <c r="AF51"/>
  <c r="AH51"/>
  <c r="AJ51"/>
  <c r="AL51"/>
  <c r="AN51"/>
  <c r="AP51"/>
  <c r="AR51"/>
  <c r="AT51"/>
  <c r="AV51"/>
  <c r="AX51"/>
  <c r="BB51"/>
  <c r="AB52"/>
  <c r="AD52"/>
  <c r="AF52"/>
  <c r="AH52"/>
  <c r="AJ52"/>
  <c r="AL52"/>
  <c r="AN52"/>
  <c r="AP52"/>
  <c r="AR52"/>
  <c r="AT52"/>
  <c r="AV52"/>
  <c r="AX52"/>
  <c r="BB52"/>
  <c r="Y52" s="1"/>
  <c r="AB53"/>
  <c r="AD53"/>
  <c r="AF53"/>
  <c r="AH53"/>
  <c r="AJ53"/>
  <c r="AL53"/>
  <c r="AN53"/>
  <c r="AP53"/>
  <c r="AR53"/>
  <c r="AT53"/>
  <c r="AV53"/>
  <c r="AX53"/>
  <c r="BB53"/>
  <c r="Y53" s="1"/>
  <c r="AB54"/>
  <c r="AD54"/>
  <c r="AF54"/>
  <c r="AH54"/>
  <c r="AJ54"/>
  <c r="AL54"/>
  <c r="AN54"/>
  <c r="AP54"/>
  <c r="AR54"/>
  <c r="AT54"/>
  <c r="AV54"/>
  <c r="AX54"/>
  <c r="BB54"/>
  <c r="Y54" s="1"/>
  <c r="N99"/>
  <c r="P99" s="1"/>
  <c r="AY99"/>
  <c r="AW99"/>
  <c r="AU99"/>
  <c r="AS99"/>
  <c r="AQ99"/>
  <c r="AO99"/>
  <c r="AM99"/>
  <c r="AK99"/>
  <c r="AI99"/>
  <c r="W99"/>
  <c r="N101"/>
  <c r="P101" s="1"/>
  <c r="AY101"/>
  <c r="AW101"/>
  <c r="AU101"/>
  <c r="AS101"/>
  <c r="AQ101"/>
  <c r="AO101"/>
  <c r="W101"/>
  <c r="N98"/>
  <c r="P98" s="1"/>
  <c r="AW98"/>
  <c r="AS98"/>
  <c r="AO98"/>
  <c r="AK98"/>
  <c r="AY98"/>
  <c r="AU98"/>
  <c r="AQ98"/>
  <c r="AM98"/>
  <c r="AI98"/>
  <c r="W98"/>
  <c r="N100"/>
  <c r="P100" s="1"/>
  <c r="AY100"/>
  <c r="AW100"/>
  <c r="AU100"/>
  <c r="AS100"/>
  <c r="AQ100"/>
  <c r="AO100"/>
  <c r="AM100"/>
  <c r="AK100"/>
  <c r="AI100"/>
  <c r="W100"/>
  <c r="N102"/>
  <c r="P102" s="1"/>
  <c r="W102"/>
  <c r="AO102"/>
  <c r="AQ102"/>
  <c r="AS102"/>
  <c r="AU102"/>
  <c r="AW102"/>
  <c r="AY102"/>
  <c r="AH98"/>
  <c r="AJ98"/>
  <c r="AL98"/>
  <c r="AN98"/>
  <c r="AP98"/>
  <c r="AR98"/>
  <c r="AT98"/>
  <c r="AV98"/>
  <c r="AX98"/>
  <c r="AH99"/>
  <c r="AJ99"/>
  <c r="AL99"/>
  <c r="AN99"/>
  <c r="AP99"/>
  <c r="AR99"/>
  <c r="AT99"/>
  <c r="AV99"/>
  <c r="AX99"/>
  <c r="AH100"/>
  <c r="AJ100"/>
  <c r="AL100"/>
  <c r="AN100"/>
  <c r="AP100"/>
  <c r="AR100"/>
  <c r="AT100"/>
  <c r="AV100"/>
  <c r="AX100"/>
  <c r="AP101"/>
  <c r="AR101"/>
  <c r="AT101"/>
  <c r="AV101"/>
  <c r="AX101"/>
  <c r="AP102"/>
  <c r="AR102"/>
  <c r="AT102"/>
  <c r="AV102"/>
  <c r="AX102"/>
  <c r="AB62"/>
  <c r="Z62"/>
  <c r="P62"/>
  <c r="N94"/>
  <c r="P94" s="1"/>
  <c r="W94"/>
  <c r="AQ94"/>
  <c r="AS94"/>
  <c r="AU94"/>
  <c r="AW94"/>
  <c r="AY94"/>
  <c r="AP94"/>
  <c r="AR94"/>
  <c r="AT94"/>
  <c r="AV94"/>
  <c r="AX94"/>
  <c r="Z56"/>
  <c r="X56" s="1"/>
  <c r="N56"/>
  <c r="P56" s="1"/>
  <c r="W56"/>
  <c r="AA56"/>
  <c r="AC56"/>
  <c r="AE56"/>
  <c r="AG56"/>
  <c r="AI56"/>
  <c r="AK56"/>
  <c r="AM56"/>
  <c r="AO56"/>
  <c r="AQ56"/>
  <c r="AS56"/>
  <c r="AU56"/>
  <c r="AW56"/>
  <c r="AY56"/>
  <c r="AB56"/>
  <c r="AD56"/>
  <c r="AF56"/>
  <c r="AH56"/>
  <c r="AJ56"/>
  <c r="AL56"/>
  <c r="AN56"/>
  <c r="AP56"/>
  <c r="AR56"/>
  <c r="AT56"/>
  <c r="AV56"/>
  <c r="AX56"/>
  <c r="BB56"/>
  <c r="Y56" s="1"/>
  <c r="N88"/>
  <c r="P88" s="1"/>
  <c r="W88"/>
  <c r="AM88"/>
  <c r="AO88"/>
  <c r="AQ88"/>
  <c r="AS88"/>
  <c r="AU88"/>
  <c r="AW88"/>
  <c r="AY88"/>
  <c r="AL88"/>
  <c r="AN88"/>
  <c r="AP88"/>
  <c r="AR88"/>
  <c r="AT88"/>
  <c r="AV88"/>
  <c r="AX88"/>
  <c r="Z37"/>
  <c r="X37" s="1"/>
  <c r="N37"/>
  <c r="P37" s="1"/>
  <c r="AY37"/>
  <c r="AW37"/>
  <c r="AU37"/>
  <c r="AS37"/>
  <c r="AQ37"/>
  <c r="AO37"/>
  <c r="AM37"/>
  <c r="AK37"/>
  <c r="AI37"/>
  <c r="AG37"/>
  <c r="AE37"/>
  <c r="AC37"/>
  <c r="AA37"/>
  <c r="W37"/>
  <c r="Z39"/>
  <c r="X39" s="1"/>
  <c r="N39"/>
  <c r="P39" s="1"/>
  <c r="W39"/>
  <c r="Z38"/>
  <c r="X38" s="1"/>
  <c r="N38"/>
  <c r="P38" s="1"/>
  <c r="AQ38"/>
  <c r="AO38"/>
  <c r="AM38"/>
  <c r="AK38"/>
  <c r="AI38"/>
  <c r="AG38"/>
  <c r="AE38"/>
  <c r="AC38"/>
  <c r="AA38"/>
  <c r="W38"/>
  <c r="Z40"/>
  <c r="X40" s="1"/>
  <c r="N40"/>
  <c r="P40" s="1"/>
  <c r="W40"/>
  <c r="AS38"/>
  <c r="AU38"/>
  <c r="AW38"/>
  <c r="AY38"/>
  <c r="AA39"/>
  <c r="AC39"/>
  <c r="AE39"/>
  <c r="AG39"/>
  <c r="AI39"/>
  <c r="AK39"/>
  <c r="AM39"/>
  <c r="AO39"/>
  <c r="AQ39"/>
  <c r="AS39"/>
  <c r="AU39"/>
  <c r="AW39"/>
  <c r="AY39"/>
  <c r="AA40"/>
  <c r="AC40"/>
  <c r="AE40"/>
  <c r="AG40"/>
  <c r="AI40"/>
  <c r="AK40"/>
  <c r="AM40"/>
  <c r="AO40"/>
  <c r="AQ40"/>
  <c r="AS40"/>
  <c r="AU40"/>
  <c r="AW40"/>
  <c r="AY40"/>
  <c r="AB37"/>
  <c r="AD37"/>
  <c r="AF37"/>
  <c r="AH37"/>
  <c r="AJ37"/>
  <c r="AL37"/>
  <c r="AN37"/>
  <c r="AP37"/>
  <c r="AR37"/>
  <c r="AT37"/>
  <c r="AV37"/>
  <c r="AX37"/>
  <c r="BB37"/>
  <c r="AB38"/>
  <c r="AD38"/>
  <c r="AF38"/>
  <c r="AH38"/>
  <c r="AJ38"/>
  <c r="AL38"/>
  <c r="AN38"/>
  <c r="AP38"/>
  <c r="AR38"/>
  <c r="AT38"/>
  <c r="AV38"/>
  <c r="AX38"/>
  <c r="BB38"/>
  <c r="Y38" s="1"/>
  <c r="AB39"/>
  <c r="AD39"/>
  <c r="AF39"/>
  <c r="AH39"/>
  <c r="AJ39"/>
  <c r="AL39"/>
  <c r="AN39"/>
  <c r="AP39"/>
  <c r="AR39"/>
  <c r="AT39"/>
  <c r="AV39"/>
  <c r="AX39"/>
  <c r="BB39"/>
  <c r="Y39" s="1"/>
  <c r="AB40"/>
  <c r="AD40"/>
  <c r="AF40"/>
  <c r="AH40"/>
  <c r="AJ40"/>
  <c r="AL40"/>
  <c r="AN40"/>
  <c r="AP40"/>
  <c r="AR40"/>
  <c r="AT40"/>
  <c r="AV40"/>
  <c r="AX40"/>
  <c r="BB40"/>
  <c r="Y40" s="1"/>
  <c r="N77"/>
  <c r="P77" s="1"/>
  <c r="AY77"/>
  <c r="AW77"/>
  <c r="AU77"/>
  <c r="AS77"/>
  <c r="AQ77"/>
  <c r="AO77"/>
  <c r="AM77"/>
  <c r="W77"/>
  <c r="N79"/>
  <c r="P79" s="1"/>
  <c r="AY79"/>
  <c r="AW79"/>
  <c r="AU79"/>
  <c r="AS79"/>
  <c r="AQ79"/>
  <c r="AO79"/>
  <c r="AM79"/>
  <c r="W79"/>
  <c r="N78"/>
  <c r="P78" s="1"/>
  <c r="AY78"/>
  <c r="AW78"/>
  <c r="AU78"/>
  <c r="AS78"/>
  <c r="AQ78"/>
  <c r="AO78"/>
  <c r="AM78"/>
  <c r="W78"/>
  <c r="N80"/>
  <c r="P80" s="1"/>
  <c r="W80"/>
  <c r="AI80"/>
  <c r="AK80"/>
  <c r="AM80"/>
  <c r="AO80"/>
  <c r="AQ80"/>
  <c r="AS80"/>
  <c r="AU80"/>
  <c r="AW80"/>
  <c r="AY80"/>
  <c r="AN77"/>
  <c r="AP77"/>
  <c r="AR77"/>
  <c r="AT77"/>
  <c r="AV77"/>
  <c r="AX77"/>
  <c r="AN78"/>
  <c r="AP78"/>
  <c r="AR78"/>
  <c r="AT78"/>
  <c r="AV78"/>
  <c r="AX78"/>
  <c r="AN79"/>
  <c r="AP79"/>
  <c r="AR79"/>
  <c r="AT79"/>
  <c r="AV79"/>
  <c r="AX79"/>
  <c r="AH80"/>
  <c r="AJ80"/>
  <c r="AL80"/>
  <c r="AN80"/>
  <c r="AP80"/>
  <c r="AR80"/>
  <c r="AT80"/>
  <c r="AV80"/>
  <c r="AX80"/>
  <c r="Z57"/>
  <c r="X57" s="1"/>
  <c r="N57"/>
  <c r="P57" s="1"/>
  <c r="W57"/>
  <c r="AA57"/>
  <c r="AC57"/>
  <c r="AE57"/>
  <c r="AG57"/>
  <c r="AI57"/>
  <c r="AK57"/>
  <c r="AM57"/>
  <c r="AO57"/>
  <c r="AQ57"/>
  <c r="AS57"/>
  <c r="AU57"/>
  <c r="AW57"/>
  <c r="AY57"/>
  <c r="AB57"/>
  <c r="AD57"/>
  <c r="AF57"/>
  <c r="AH57"/>
  <c r="AJ57"/>
  <c r="AL57"/>
  <c r="AN57"/>
  <c r="AP57"/>
  <c r="AR57"/>
  <c r="AT57"/>
  <c r="AV57"/>
  <c r="AX57"/>
  <c r="BB57"/>
  <c r="Y57" s="1"/>
  <c r="N76"/>
  <c r="P76" s="1"/>
  <c r="W76"/>
  <c r="AI76"/>
  <c r="AK76"/>
  <c r="AM76"/>
  <c r="AO76"/>
  <c r="AQ76"/>
  <c r="AS76"/>
  <c r="AU76"/>
  <c r="AW76"/>
  <c r="AY76"/>
  <c r="AJ76"/>
  <c r="AL76"/>
  <c r="AN76"/>
  <c r="AP76"/>
  <c r="AR76"/>
  <c r="AT76"/>
  <c r="AV76"/>
  <c r="AX76"/>
  <c r="N75"/>
  <c r="P75" s="1"/>
  <c r="W75"/>
  <c r="AO75"/>
  <c r="AQ75"/>
  <c r="AS75"/>
  <c r="AU75"/>
  <c r="AW75"/>
  <c r="AY75"/>
  <c r="AN75"/>
  <c r="AP75"/>
  <c r="AR75"/>
  <c r="AT75"/>
  <c r="AV75"/>
  <c r="AX75"/>
  <c r="Z32"/>
  <c r="X32" s="1"/>
  <c r="N32"/>
  <c r="P32" s="1"/>
  <c r="W32"/>
  <c r="AA32"/>
  <c r="AC32"/>
  <c r="AE32"/>
  <c r="AG32"/>
  <c r="AI32"/>
  <c r="AK32"/>
  <c r="AM32"/>
  <c r="AO32"/>
  <c r="AQ32"/>
  <c r="AS32"/>
  <c r="AU32"/>
  <c r="AW32"/>
  <c r="AY32"/>
  <c r="AB32"/>
  <c r="AD32"/>
  <c r="AF32"/>
  <c r="AH32"/>
  <c r="AJ32"/>
  <c r="AL32"/>
  <c r="AN32"/>
  <c r="AP32"/>
  <c r="AR32"/>
  <c r="AT32"/>
  <c r="AV32"/>
  <c r="AX32"/>
  <c r="BB32"/>
  <c r="Y32" s="1"/>
  <c r="N31"/>
  <c r="P31" s="1"/>
  <c r="W31"/>
  <c r="AO31"/>
  <c r="AQ31"/>
  <c r="AS31"/>
  <c r="AU31"/>
  <c r="AW31"/>
  <c r="AY31"/>
  <c r="AN31"/>
  <c r="AP31"/>
  <c r="AR31"/>
  <c r="AT31"/>
  <c r="AV31"/>
  <c r="AX31"/>
  <c r="AB41"/>
  <c r="Z41"/>
  <c r="P41"/>
  <c r="AH35"/>
  <c r="AF35"/>
  <c r="AD35"/>
  <c r="AB35"/>
  <c r="Z35"/>
  <c r="P35"/>
  <c r="AH33"/>
  <c r="AF33"/>
  <c r="AD33"/>
  <c r="AB33"/>
  <c r="Z33"/>
  <c r="P33"/>
  <c r="Z36"/>
  <c r="P36"/>
  <c r="P34"/>
  <c r="N19"/>
  <c r="P19" s="1"/>
  <c r="W19"/>
  <c r="AO19"/>
  <c r="AQ19"/>
  <c r="AS19"/>
  <c r="AU19"/>
  <c r="AW19"/>
  <c r="AY19"/>
  <c r="AN19"/>
  <c r="AP19"/>
  <c r="AR19"/>
  <c r="AT19"/>
  <c r="AV19"/>
  <c r="AX19"/>
  <c r="AY28"/>
  <c r="AY21"/>
  <c r="AW21"/>
  <c r="AU21"/>
  <c r="AY22"/>
  <c r="AW22"/>
  <c r="AU22"/>
  <c r="AY29"/>
  <c r="AU29"/>
  <c r="AW29"/>
  <c r="AY23"/>
  <c r="AW23"/>
  <c r="AU23"/>
  <c r="AU24"/>
  <c r="AW24"/>
  <c r="AY24"/>
  <c r="AU25"/>
  <c r="AW25"/>
  <c r="AY25"/>
  <c r="AU26"/>
  <c r="AW26"/>
  <c r="AY26"/>
  <c r="AW27"/>
  <c r="AU28"/>
  <c r="AU30"/>
  <c r="AX27"/>
  <c r="AV27"/>
  <c r="AT27"/>
  <c r="AT21"/>
  <c r="AV21"/>
  <c r="AX21"/>
  <c r="AT22"/>
  <c r="AV22"/>
  <c r="AX22"/>
  <c r="AT23"/>
  <c r="AV23"/>
  <c r="AX23"/>
  <c r="AT24"/>
  <c r="AV24"/>
  <c r="AX24"/>
  <c r="AT25"/>
  <c r="AV25"/>
  <c r="AX25"/>
  <c r="AT26"/>
  <c r="AV26"/>
  <c r="AX26"/>
  <c r="AU27"/>
  <c r="AY27"/>
  <c r="AW28"/>
  <c r="AW30"/>
  <c r="AT28"/>
  <c r="AV28"/>
  <c r="AX28"/>
  <c r="AT29"/>
  <c r="AV29"/>
  <c r="AX29"/>
  <c r="AT30"/>
  <c r="AV30"/>
  <c r="AX30"/>
  <c r="Z78" l="1"/>
  <c r="Q78"/>
  <c r="Y34"/>
  <c r="BC34"/>
  <c r="BD34" s="1"/>
  <c r="BE34" s="1"/>
  <c r="BF34" s="1"/>
  <c r="BG34" s="1"/>
  <c r="BH34" s="1"/>
  <c r="BI34" s="1"/>
  <c r="BJ34" s="1"/>
  <c r="BK34" s="1"/>
  <c r="BL34" s="1"/>
  <c r="BM34" s="1"/>
  <c r="BN34" s="1"/>
  <c r="BO34" s="1"/>
  <c r="BP34" s="1"/>
  <c r="BQ34" s="1"/>
  <c r="BR34" s="1"/>
  <c r="BS34" s="1"/>
  <c r="BT34" s="1"/>
  <c r="BU34" s="1"/>
  <c r="BV34" s="1"/>
  <c r="BW34" s="1"/>
  <c r="BX34" s="1"/>
  <c r="BY34" s="1"/>
  <c r="BZ34" s="1"/>
  <c r="CA34" s="1"/>
  <c r="Z100"/>
  <c r="Q100"/>
  <c r="Z99"/>
  <c r="Q99"/>
  <c r="BC54"/>
  <c r="BD54" s="1"/>
  <c r="BE54" s="1"/>
  <c r="BF54" s="1"/>
  <c r="BG54" s="1"/>
  <c r="BH54" s="1"/>
  <c r="BI54" s="1"/>
  <c r="BJ54" s="1"/>
  <c r="BK54" s="1"/>
  <c r="BL54" s="1"/>
  <c r="BM54" s="1"/>
  <c r="BN54" s="1"/>
  <c r="BO54" s="1"/>
  <c r="BP54" s="1"/>
  <c r="BQ54" s="1"/>
  <c r="BR54" s="1"/>
  <c r="BS54" s="1"/>
  <c r="BT54" s="1"/>
  <c r="BU54" s="1"/>
  <c r="BV54" s="1"/>
  <c r="BW54" s="1"/>
  <c r="BX54" s="1"/>
  <c r="BY54" s="1"/>
  <c r="BZ54" s="1"/>
  <c r="CA54" s="1"/>
  <c r="BC53"/>
  <c r="BD53" s="1"/>
  <c r="BE53" s="1"/>
  <c r="BF53" s="1"/>
  <c r="BG53" s="1"/>
  <c r="BH53" s="1"/>
  <c r="BI53" s="1"/>
  <c r="BJ53" s="1"/>
  <c r="BK53" s="1"/>
  <c r="BL53" s="1"/>
  <c r="BM53" s="1"/>
  <c r="BN53" s="1"/>
  <c r="BO53" s="1"/>
  <c r="BP53" s="1"/>
  <c r="BQ53" s="1"/>
  <c r="BR53" s="1"/>
  <c r="BS53" s="1"/>
  <c r="BT53" s="1"/>
  <c r="BU53" s="1"/>
  <c r="BV53" s="1"/>
  <c r="BW53" s="1"/>
  <c r="BX53" s="1"/>
  <c r="BY53" s="1"/>
  <c r="BZ53" s="1"/>
  <c r="CA53" s="1"/>
  <c r="BC52"/>
  <c r="BD52" s="1"/>
  <c r="BE52" s="1"/>
  <c r="BF52" s="1"/>
  <c r="BG52" s="1"/>
  <c r="BH52" s="1"/>
  <c r="BI52" s="1"/>
  <c r="BJ52" s="1"/>
  <c r="BK52" s="1"/>
  <c r="BL52" s="1"/>
  <c r="BM52" s="1"/>
  <c r="BN52" s="1"/>
  <c r="BO52" s="1"/>
  <c r="BP52" s="1"/>
  <c r="BQ52" s="1"/>
  <c r="BR52" s="1"/>
  <c r="BS52" s="1"/>
  <c r="BT52" s="1"/>
  <c r="BU52" s="1"/>
  <c r="BV52" s="1"/>
  <c r="BW52" s="1"/>
  <c r="BX52" s="1"/>
  <c r="BY52" s="1"/>
  <c r="BZ52" s="1"/>
  <c r="CA52" s="1"/>
  <c r="BC51"/>
  <c r="BD51" s="1"/>
  <c r="BE51" s="1"/>
  <c r="BF51" s="1"/>
  <c r="BG51" s="1"/>
  <c r="BH51" s="1"/>
  <c r="BI51" s="1"/>
  <c r="BJ51" s="1"/>
  <c r="BK51" s="1"/>
  <c r="BL51" s="1"/>
  <c r="BM51" s="1"/>
  <c r="BN51" s="1"/>
  <c r="BO51" s="1"/>
  <c r="BP51" s="1"/>
  <c r="BQ51" s="1"/>
  <c r="BR51" s="1"/>
  <c r="BS51" s="1"/>
  <c r="BT51" s="1"/>
  <c r="BU51" s="1"/>
  <c r="BV51" s="1"/>
  <c r="BW51" s="1"/>
  <c r="BX51" s="1"/>
  <c r="BY51" s="1"/>
  <c r="BZ51" s="1"/>
  <c r="CA51" s="1"/>
  <c r="Y51"/>
  <c r="BC50"/>
  <c r="BD50" s="1"/>
  <c r="BE50" s="1"/>
  <c r="BF50" s="1"/>
  <c r="BG50" s="1"/>
  <c r="BH50" s="1"/>
  <c r="BI50" s="1"/>
  <c r="BJ50" s="1"/>
  <c r="BK50" s="1"/>
  <c r="BL50" s="1"/>
  <c r="BM50" s="1"/>
  <c r="BN50" s="1"/>
  <c r="BO50" s="1"/>
  <c r="BP50" s="1"/>
  <c r="BQ50" s="1"/>
  <c r="BR50" s="1"/>
  <c r="BS50" s="1"/>
  <c r="BT50" s="1"/>
  <c r="BU50" s="1"/>
  <c r="BV50" s="1"/>
  <c r="BW50" s="1"/>
  <c r="BX50" s="1"/>
  <c r="BY50" s="1"/>
  <c r="BZ50" s="1"/>
  <c r="CA50" s="1"/>
  <c r="Y50"/>
  <c r="BC49"/>
  <c r="BD49" s="1"/>
  <c r="BE49" s="1"/>
  <c r="BF49" s="1"/>
  <c r="BG49" s="1"/>
  <c r="BH49" s="1"/>
  <c r="BI49" s="1"/>
  <c r="BJ49" s="1"/>
  <c r="BK49" s="1"/>
  <c r="BL49" s="1"/>
  <c r="BM49" s="1"/>
  <c r="BN49" s="1"/>
  <c r="BO49" s="1"/>
  <c r="BP49" s="1"/>
  <c r="BQ49" s="1"/>
  <c r="BR49" s="1"/>
  <c r="BS49" s="1"/>
  <c r="BT49" s="1"/>
  <c r="BU49" s="1"/>
  <c r="BV49" s="1"/>
  <c r="BW49" s="1"/>
  <c r="BX49" s="1"/>
  <c r="BY49" s="1"/>
  <c r="BZ49" s="1"/>
  <c r="CA49" s="1"/>
  <c r="Y49"/>
  <c r="BC48"/>
  <c r="BD48" s="1"/>
  <c r="BE48" s="1"/>
  <c r="BF48" s="1"/>
  <c r="BG48" s="1"/>
  <c r="BH48" s="1"/>
  <c r="BI48" s="1"/>
  <c r="BJ48" s="1"/>
  <c r="BK48" s="1"/>
  <c r="BL48" s="1"/>
  <c r="BM48" s="1"/>
  <c r="BN48" s="1"/>
  <c r="BO48" s="1"/>
  <c r="BP48" s="1"/>
  <c r="BQ48" s="1"/>
  <c r="BR48" s="1"/>
  <c r="BS48" s="1"/>
  <c r="BT48" s="1"/>
  <c r="BU48" s="1"/>
  <c r="BV48" s="1"/>
  <c r="BW48" s="1"/>
  <c r="BX48" s="1"/>
  <c r="BY48" s="1"/>
  <c r="BZ48" s="1"/>
  <c r="CA48" s="1"/>
  <c r="Y48"/>
  <c r="BC47"/>
  <c r="BD47" s="1"/>
  <c r="BE47" s="1"/>
  <c r="BF47" s="1"/>
  <c r="BG47" s="1"/>
  <c r="BH47" s="1"/>
  <c r="BI47" s="1"/>
  <c r="BJ47" s="1"/>
  <c r="BK47" s="1"/>
  <c r="BL47" s="1"/>
  <c r="BM47" s="1"/>
  <c r="BN47" s="1"/>
  <c r="BO47" s="1"/>
  <c r="BP47" s="1"/>
  <c r="BQ47" s="1"/>
  <c r="BR47" s="1"/>
  <c r="BS47" s="1"/>
  <c r="BT47" s="1"/>
  <c r="BU47" s="1"/>
  <c r="BV47" s="1"/>
  <c r="BW47" s="1"/>
  <c r="BX47" s="1"/>
  <c r="BY47" s="1"/>
  <c r="BZ47" s="1"/>
  <c r="CA47" s="1"/>
  <c r="Y47"/>
  <c r="Q102"/>
  <c r="Z102" s="1"/>
  <c r="X100"/>
  <c r="AA100"/>
  <c r="AC100"/>
  <c r="AD100" s="1"/>
  <c r="AB100"/>
  <c r="BB100"/>
  <c r="Z101"/>
  <c r="Q101"/>
  <c r="X99"/>
  <c r="AA99"/>
  <c r="AB99"/>
  <c r="BB99"/>
  <c r="Q98"/>
  <c r="Z98" s="1"/>
  <c r="X62"/>
  <c r="BB62"/>
  <c r="Q94"/>
  <c r="Z94" s="1"/>
  <c r="BC56"/>
  <c r="BD56" s="1"/>
  <c r="BE56" s="1"/>
  <c r="BF56" s="1"/>
  <c r="BG56" s="1"/>
  <c r="BH56" s="1"/>
  <c r="BI56" s="1"/>
  <c r="BJ56" s="1"/>
  <c r="BK56" s="1"/>
  <c r="BL56" s="1"/>
  <c r="BM56" s="1"/>
  <c r="BN56" s="1"/>
  <c r="BO56" s="1"/>
  <c r="BP56" s="1"/>
  <c r="BQ56" s="1"/>
  <c r="BR56" s="1"/>
  <c r="BS56" s="1"/>
  <c r="BT56" s="1"/>
  <c r="BU56" s="1"/>
  <c r="BV56" s="1"/>
  <c r="BW56" s="1"/>
  <c r="BX56" s="1"/>
  <c r="BY56" s="1"/>
  <c r="BZ56" s="1"/>
  <c r="CA56" s="1"/>
  <c r="Q88"/>
  <c r="Z88" s="1"/>
  <c r="BC40"/>
  <c r="BD40" s="1"/>
  <c r="BE40" s="1"/>
  <c r="BF40" s="1"/>
  <c r="BG40" s="1"/>
  <c r="BH40" s="1"/>
  <c r="BI40" s="1"/>
  <c r="BJ40" s="1"/>
  <c r="BK40" s="1"/>
  <c r="BL40" s="1"/>
  <c r="BM40" s="1"/>
  <c r="BN40" s="1"/>
  <c r="BO40" s="1"/>
  <c r="BP40" s="1"/>
  <c r="BQ40" s="1"/>
  <c r="BR40" s="1"/>
  <c r="BS40" s="1"/>
  <c r="BT40" s="1"/>
  <c r="BU40" s="1"/>
  <c r="BV40" s="1"/>
  <c r="BW40" s="1"/>
  <c r="BX40" s="1"/>
  <c r="BY40" s="1"/>
  <c r="BZ40" s="1"/>
  <c r="CA40" s="1"/>
  <c r="BC39"/>
  <c r="BD39" s="1"/>
  <c r="BE39" s="1"/>
  <c r="BF39" s="1"/>
  <c r="BG39" s="1"/>
  <c r="BH39" s="1"/>
  <c r="BI39" s="1"/>
  <c r="BJ39" s="1"/>
  <c r="BK39" s="1"/>
  <c r="BL39" s="1"/>
  <c r="BM39" s="1"/>
  <c r="BN39" s="1"/>
  <c r="BO39" s="1"/>
  <c r="BP39" s="1"/>
  <c r="BQ39" s="1"/>
  <c r="BR39" s="1"/>
  <c r="BS39" s="1"/>
  <c r="BT39" s="1"/>
  <c r="BU39" s="1"/>
  <c r="BV39" s="1"/>
  <c r="BW39" s="1"/>
  <c r="BX39" s="1"/>
  <c r="BY39" s="1"/>
  <c r="BZ39" s="1"/>
  <c r="CA39" s="1"/>
  <c r="BC38"/>
  <c r="BD38" s="1"/>
  <c r="BE38" s="1"/>
  <c r="BF38" s="1"/>
  <c r="BG38" s="1"/>
  <c r="BH38" s="1"/>
  <c r="BI38" s="1"/>
  <c r="BJ38" s="1"/>
  <c r="BK38" s="1"/>
  <c r="BL38" s="1"/>
  <c r="BM38" s="1"/>
  <c r="BN38" s="1"/>
  <c r="BO38" s="1"/>
  <c r="BP38" s="1"/>
  <c r="BQ38" s="1"/>
  <c r="BR38" s="1"/>
  <c r="BS38" s="1"/>
  <c r="BT38" s="1"/>
  <c r="BU38" s="1"/>
  <c r="BV38" s="1"/>
  <c r="BW38" s="1"/>
  <c r="BX38" s="1"/>
  <c r="BY38" s="1"/>
  <c r="BZ38" s="1"/>
  <c r="CA38" s="1"/>
  <c r="BC37"/>
  <c r="BD37" s="1"/>
  <c r="BE37" s="1"/>
  <c r="BF37" s="1"/>
  <c r="BG37" s="1"/>
  <c r="BH37" s="1"/>
  <c r="BI37" s="1"/>
  <c r="BJ37" s="1"/>
  <c r="BK37" s="1"/>
  <c r="BL37" s="1"/>
  <c r="BM37" s="1"/>
  <c r="BN37" s="1"/>
  <c r="BO37" s="1"/>
  <c r="BP37" s="1"/>
  <c r="BQ37" s="1"/>
  <c r="BR37" s="1"/>
  <c r="BS37" s="1"/>
  <c r="BT37" s="1"/>
  <c r="BU37" s="1"/>
  <c r="BV37" s="1"/>
  <c r="BW37" s="1"/>
  <c r="BX37" s="1"/>
  <c r="BY37" s="1"/>
  <c r="BZ37" s="1"/>
  <c r="CA37" s="1"/>
  <c r="Y37"/>
  <c r="Q80"/>
  <c r="Z80" s="1"/>
  <c r="X78"/>
  <c r="AA78"/>
  <c r="BB78"/>
  <c r="Q77"/>
  <c r="Z77" s="1"/>
  <c r="Q79"/>
  <c r="Z79" s="1"/>
  <c r="BC57"/>
  <c r="BD57" s="1"/>
  <c r="BE57" s="1"/>
  <c r="BF57" s="1"/>
  <c r="BG57" s="1"/>
  <c r="BH57" s="1"/>
  <c r="BI57" s="1"/>
  <c r="BJ57" s="1"/>
  <c r="BK57" s="1"/>
  <c r="BL57" s="1"/>
  <c r="BM57" s="1"/>
  <c r="BN57" s="1"/>
  <c r="BO57" s="1"/>
  <c r="BP57" s="1"/>
  <c r="BQ57" s="1"/>
  <c r="BR57" s="1"/>
  <c r="BS57" s="1"/>
  <c r="BT57" s="1"/>
  <c r="BU57" s="1"/>
  <c r="BV57" s="1"/>
  <c r="BW57" s="1"/>
  <c r="BX57" s="1"/>
  <c r="BY57" s="1"/>
  <c r="BZ57" s="1"/>
  <c r="CA57" s="1"/>
  <c r="Q76"/>
  <c r="Z76" s="1"/>
  <c r="Q75"/>
  <c r="Z75"/>
  <c r="BC32"/>
  <c r="BD32" s="1"/>
  <c r="BE32" s="1"/>
  <c r="BF32" s="1"/>
  <c r="BG32" s="1"/>
  <c r="BH32" s="1"/>
  <c r="BI32" s="1"/>
  <c r="BJ32" s="1"/>
  <c r="BK32" s="1"/>
  <c r="BL32" s="1"/>
  <c r="BM32" s="1"/>
  <c r="BN32" s="1"/>
  <c r="BO32" s="1"/>
  <c r="BP32" s="1"/>
  <c r="BQ32" s="1"/>
  <c r="BR32" s="1"/>
  <c r="BS32" s="1"/>
  <c r="BT32" s="1"/>
  <c r="BU32" s="1"/>
  <c r="BV32" s="1"/>
  <c r="BW32" s="1"/>
  <c r="BX32" s="1"/>
  <c r="BY32" s="1"/>
  <c r="BZ32" s="1"/>
  <c r="CA32" s="1"/>
  <c r="Q31"/>
  <c r="Z31" s="1"/>
  <c r="X41"/>
  <c r="BB41"/>
  <c r="X36"/>
  <c r="BB36"/>
  <c r="X33"/>
  <c r="BB33"/>
  <c r="X35"/>
  <c r="BB35"/>
  <c r="Q19"/>
  <c r="Z19" s="1"/>
  <c r="X98" l="1"/>
  <c r="AA98"/>
  <c r="BB98"/>
  <c r="X102"/>
  <c r="BB102"/>
  <c r="AA102"/>
  <c r="AE100"/>
  <c r="AF100"/>
  <c r="BC100"/>
  <c r="BD100" s="1"/>
  <c r="BE100" s="1"/>
  <c r="BF100" s="1"/>
  <c r="BG100" s="1"/>
  <c r="BH100" s="1"/>
  <c r="AC99"/>
  <c r="AD99"/>
  <c r="AG100"/>
  <c r="BC99"/>
  <c r="BD99" s="1"/>
  <c r="BE99" s="1"/>
  <c r="BF99" s="1"/>
  <c r="Y99"/>
  <c r="X101"/>
  <c r="AA101"/>
  <c r="BB101"/>
  <c r="Y62"/>
  <c r="BC62"/>
  <c r="BD62" s="1"/>
  <c r="BE62" s="1"/>
  <c r="BF62" s="1"/>
  <c r="BG62" s="1"/>
  <c r="BH62" s="1"/>
  <c r="BI62" s="1"/>
  <c r="BJ62" s="1"/>
  <c r="BK62" s="1"/>
  <c r="BL62" s="1"/>
  <c r="BM62" s="1"/>
  <c r="BN62" s="1"/>
  <c r="BO62" s="1"/>
  <c r="BP62" s="1"/>
  <c r="BQ62" s="1"/>
  <c r="BR62" s="1"/>
  <c r="BS62" s="1"/>
  <c r="BT62" s="1"/>
  <c r="BU62" s="1"/>
  <c r="BV62" s="1"/>
  <c r="BW62" s="1"/>
  <c r="BX62" s="1"/>
  <c r="BY62" s="1"/>
  <c r="BZ62" s="1"/>
  <c r="CA62" s="1"/>
  <c r="X94"/>
  <c r="AA94"/>
  <c r="AC94" s="1"/>
  <c r="AB94"/>
  <c r="BB94"/>
  <c r="X88"/>
  <c r="AA88"/>
  <c r="AB88"/>
  <c r="AC88" s="1"/>
  <c r="BB88"/>
  <c r="X77"/>
  <c r="AA77"/>
  <c r="BB77"/>
  <c r="X80"/>
  <c r="AA80"/>
  <c r="AB80"/>
  <c r="BB80"/>
  <c r="X79"/>
  <c r="BB79"/>
  <c r="AA79"/>
  <c r="AB78"/>
  <c r="BC78"/>
  <c r="BD78" s="1"/>
  <c r="Y78"/>
  <c r="X76"/>
  <c r="AA76"/>
  <c r="AC76" s="1"/>
  <c r="AB76"/>
  <c r="BB76"/>
  <c r="X75"/>
  <c r="AA75"/>
  <c r="AC75" s="1"/>
  <c r="AB75"/>
  <c r="BB75"/>
  <c r="X31"/>
  <c r="AA31"/>
  <c r="AC31" s="1"/>
  <c r="AB31"/>
  <c r="BB31"/>
  <c r="Y41"/>
  <c r="BC41"/>
  <c r="BD41" s="1"/>
  <c r="BE41" s="1"/>
  <c r="BF41" s="1"/>
  <c r="BG41" s="1"/>
  <c r="BH41" s="1"/>
  <c r="BI41" s="1"/>
  <c r="BJ41" s="1"/>
  <c r="BK41" s="1"/>
  <c r="BL41" s="1"/>
  <c r="BM41" s="1"/>
  <c r="BN41" s="1"/>
  <c r="BO41" s="1"/>
  <c r="BP41" s="1"/>
  <c r="BQ41" s="1"/>
  <c r="BR41" s="1"/>
  <c r="BS41" s="1"/>
  <c r="BT41" s="1"/>
  <c r="BU41" s="1"/>
  <c r="BV41" s="1"/>
  <c r="BW41" s="1"/>
  <c r="BX41" s="1"/>
  <c r="BY41" s="1"/>
  <c r="BZ41" s="1"/>
  <c r="CA41" s="1"/>
  <c r="Y35"/>
  <c r="BC35"/>
  <c r="BD35" s="1"/>
  <c r="BE35" s="1"/>
  <c r="BF35" s="1"/>
  <c r="BG35" s="1"/>
  <c r="BH35" s="1"/>
  <c r="BI35" s="1"/>
  <c r="BJ35" s="1"/>
  <c r="BK35" s="1"/>
  <c r="BL35" s="1"/>
  <c r="BM35" s="1"/>
  <c r="BN35" s="1"/>
  <c r="BO35" s="1"/>
  <c r="BP35" s="1"/>
  <c r="BQ35" s="1"/>
  <c r="BR35" s="1"/>
  <c r="BS35" s="1"/>
  <c r="BT35" s="1"/>
  <c r="BU35" s="1"/>
  <c r="BV35" s="1"/>
  <c r="BW35" s="1"/>
  <c r="BX35" s="1"/>
  <c r="BY35" s="1"/>
  <c r="BZ35" s="1"/>
  <c r="CA35" s="1"/>
  <c r="Y33"/>
  <c r="BC33"/>
  <c r="BD33" s="1"/>
  <c r="BE33" s="1"/>
  <c r="BF33" s="1"/>
  <c r="BG33" s="1"/>
  <c r="BH33" s="1"/>
  <c r="BI33" s="1"/>
  <c r="BJ33" s="1"/>
  <c r="BK33" s="1"/>
  <c r="BL33" s="1"/>
  <c r="BM33" s="1"/>
  <c r="BN33" s="1"/>
  <c r="BO33" s="1"/>
  <c r="BP33" s="1"/>
  <c r="BQ33" s="1"/>
  <c r="BR33" s="1"/>
  <c r="BS33" s="1"/>
  <c r="BT33" s="1"/>
  <c r="BU33" s="1"/>
  <c r="BV33" s="1"/>
  <c r="BW33" s="1"/>
  <c r="BX33" s="1"/>
  <c r="BY33" s="1"/>
  <c r="BZ33" s="1"/>
  <c r="CA33" s="1"/>
  <c r="Y36"/>
  <c r="BC36"/>
  <c r="BD36" s="1"/>
  <c r="BE36" s="1"/>
  <c r="BF36" s="1"/>
  <c r="BG36" s="1"/>
  <c r="BH36" s="1"/>
  <c r="BI36" s="1"/>
  <c r="BJ36" s="1"/>
  <c r="BK36" s="1"/>
  <c r="BL36" s="1"/>
  <c r="BM36" s="1"/>
  <c r="BN36" s="1"/>
  <c r="BO36" s="1"/>
  <c r="BP36" s="1"/>
  <c r="BQ36" s="1"/>
  <c r="BR36" s="1"/>
  <c r="BS36" s="1"/>
  <c r="BT36" s="1"/>
  <c r="BU36" s="1"/>
  <c r="BV36" s="1"/>
  <c r="BW36" s="1"/>
  <c r="BX36" s="1"/>
  <c r="BY36" s="1"/>
  <c r="BZ36" s="1"/>
  <c r="CA36" s="1"/>
  <c r="X19"/>
  <c r="AA19"/>
  <c r="AB19" s="1"/>
  <c r="BB19"/>
  <c r="BI100" l="1"/>
  <c r="BJ100" s="1"/>
  <c r="BK100" s="1"/>
  <c r="BL100" s="1"/>
  <c r="BM100" s="1"/>
  <c r="BN100" s="1"/>
  <c r="BO100" s="1"/>
  <c r="BP100" s="1"/>
  <c r="BQ100" s="1"/>
  <c r="BR100" s="1"/>
  <c r="BS100" s="1"/>
  <c r="BT100" s="1"/>
  <c r="BU100" s="1"/>
  <c r="BV100" s="1"/>
  <c r="BW100" s="1"/>
  <c r="BX100" s="1"/>
  <c r="BY100" s="1"/>
  <c r="BZ100" s="1"/>
  <c r="CA100" s="1"/>
  <c r="Y100"/>
  <c r="BC101"/>
  <c r="Y101"/>
  <c r="Y102"/>
  <c r="BC102"/>
  <c r="Y98"/>
  <c r="BC98"/>
  <c r="AB101"/>
  <c r="AC101"/>
  <c r="AB102"/>
  <c r="AC102"/>
  <c r="AB98"/>
  <c r="AE99"/>
  <c r="AF99" s="1"/>
  <c r="AG99" s="1"/>
  <c r="AD102"/>
  <c r="Y94"/>
  <c r="BC94"/>
  <c r="BD94" s="1"/>
  <c r="BE94" s="1"/>
  <c r="AD94"/>
  <c r="AE94" s="1"/>
  <c r="Y88"/>
  <c r="BC88"/>
  <c r="BD88" s="1"/>
  <c r="BE88" s="1"/>
  <c r="AD88"/>
  <c r="AE88"/>
  <c r="AC78"/>
  <c r="BE78" s="1"/>
  <c r="AB79"/>
  <c r="AC80"/>
  <c r="AD80" s="1"/>
  <c r="AC77"/>
  <c r="AB77"/>
  <c r="BC79"/>
  <c r="Y79"/>
  <c r="Y80"/>
  <c r="BC80"/>
  <c r="BD80" s="1"/>
  <c r="BE80" s="1"/>
  <c r="BC77"/>
  <c r="Y77"/>
  <c r="Y76"/>
  <c r="BC76"/>
  <c r="BD76" s="1"/>
  <c r="BE76" s="1"/>
  <c r="AD76"/>
  <c r="Y75"/>
  <c r="BC75"/>
  <c r="BD75" s="1"/>
  <c r="BE75" s="1"/>
  <c r="AD75"/>
  <c r="Y31"/>
  <c r="BC31"/>
  <c r="BD31" s="1"/>
  <c r="BE31" s="1"/>
  <c r="AD31"/>
  <c r="AC19"/>
  <c r="Y19"/>
  <c r="BC19"/>
  <c r="BD19" s="1"/>
  <c r="BE19" s="1"/>
  <c r="AD19"/>
  <c r="BF75" l="1"/>
  <c r="BD77"/>
  <c r="BF31"/>
  <c r="BF88"/>
  <c r="BG99"/>
  <c r="BH99" s="1"/>
  <c r="BI99" s="1"/>
  <c r="BJ99" s="1"/>
  <c r="BK99" s="1"/>
  <c r="BL99" s="1"/>
  <c r="BM99" s="1"/>
  <c r="BN99" s="1"/>
  <c r="BO99" s="1"/>
  <c r="BP99" s="1"/>
  <c r="BQ99" s="1"/>
  <c r="BR99" s="1"/>
  <c r="BS99" s="1"/>
  <c r="BT99" s="1"/>
  <c r="BU99" s="1"/>
  <c r="BV99" s="1"/>
  <c r="BW99" s="1"/>
  <c r="BX99" s="1"/>
  <c r="BY99" s="1"/>
  <c r="BZ99" s="1"/>
  <c r="CA99" s="1"/>
  <c r="AE102"/>
  <c r="AF102" s="1"/>
  <c r="BD98"/>
  <c r="BD102"/>
  <c r="BE102" s="1"/>
  <c r="BF102" s="1"/>
  <c r="BG102" s="1"/>
  <c r="AC98"/>
  <c r="AD101"/>
  <c r="BD101"/>
  <c r="BE101" s="1"/>
  <c r="BF101" s="1"/>
  <c r="BF94"/>
  <c r="BG94" s="1"/>
  <c r="AF94"/>
  <c r="AF88"/>
  <c r="BG88"/>
  <c r="BH88" s="1"/>
  <c r="AD77"/>
  <c r="BE77"/>
  <c r="BF77" s="1"/>
  <c r="BD79"/>
  <c r="AC79"/>
  <c r="BF80"/>
  <c r="AD78"/>
  <c r="AE80"/>
  <c r="AF80" s="1"/>
  <c r="AE76"/>
  <c r="AF76" s="1"/>
  <c r="AG76" s="1"/>
  <c r="AH76" s="1"/>
  <c r="BF76"/>
  <c r="AE75"/>
  <c r="AF75" s="1"/>
  <c r="AE31"/>
  <c r="AF31" s="1"/>
  <c r="BF19"/>
  <c r="AE19"/>
  <c r="AF19" s="1"/>
  <c r="BG76" l="1"/>
  <c r="AG102"/>
  <c r="BH102"/>
  <c r="AE98"/>
  <c r="AD98"/>
  <c r="AG98" s="1"/>
  <c r="AH102"/>
  <c r="BE98"/>
  <c r="BF98" s="1"/>
  <c r="AE101"/>
  <c r="BG101" s="1"/>
  <c r="AI102"/>
  <c r="AJ102" s="1"/>
  <c r="AK102" s="1"/>
  <c r="AL102" s="1"/>
  <c r="AM102" s="1"/>
  <c r="AN102" s="1"/>
  <c r="AF98"/>
  <c r="BH94"/>
  <c r="AG94"/>
  <c r="AG88"/>
  <c r="BI88" s="1"/>
  <c r="AE77"/>
  <c r="BF78"/>
  <c r="AG80"/>
  <c r="AE78"/>
  <c r="AF78" s="1"/>
  <c r="AG78" s="1"/>
  <c r="AH78" s="1"/>
  <c r="AI78" s="1"/>
  <c r="AJ78" s="1"/>
  <c r="AK78" s="1"/>
  <c r="AL78" s="1"/>
  <c r="AD79"/>
  <c r="BE79"/>
  <c r="BF79" s="1"/>
  <c r="AF77"/>
  <c r="BG80"/>
  <c r="BH80" s="1"/>
  <c r="BI80" s="1"/>
  <c r="BJ80" s="1"/>
  <c r="BK80" s="1"/>
  <c r="BL80" s="1"/>
  <c r="BM80" s="1"/>
  <c r="BN80" s="1"/>
  <c r="BO80" s="1"/>
  <c r="BP80" s="1"/>
  <c r="BQ80" s="1"/>
  <c r="BR80" s="1"/>
  <c r="BS80" s="1"/>
  <c r="BT80" s="1"/>
  <c r="BU80" s="1"/>
  <c r="BV80" s="1"/>
  <c r="BW80" s="1"/>
  <c r="BX80" s="1"/>
  <c r="BY80" s="1"/>
  <c r="BZ80" s="1"/>
  <c r="CA80" s="1"/>
  <c r="BG77"/>
  <c r="BH77" s="1"/>
  <c r="BH76"/>
  <c r="BI76" s="1"/>
  <c r="BJ76" s="1"/>
  <c r="BK76" s="1"/>
  <c r="BL76" s="1"/>
  <c r="BM76" s="1"/>
  <c r="BN76" s="1"/>
  <c r="BO76" s="1"/>
  <c r="BP76" s="1"/>
  <c r="BQ76" s="1"/>
  <c r="BR76" s="1"/>
  <c r="BS76" s="1"/>
  <c r="BT76" s="1"/>
  <c r="BU76" s="1"/>
  <c r="BV76" s="1"/>
  <c r="BW76" s="1"/>
  <c r="BX76" s="1"/>
  <c r="BY76" s="1"/>
  <c r="BZ76" s="1"/>
  <c r="CA76" s="1"/>
  <c r="BG75"/>
  <c r="BH75" s="1"/>
  <c r="AG75"/>
  <c r="BG31"/>
  <c r="BH31" s="1"/>
  <c r="AG31"/>
  <c r="AH31"/>
  <c r="AI31" s="1"/>
  <c r="AJ31" s="1"/>
  <c r="BG19"/>
  <c r="BH19" s="1"/>
  <c r="AG19"/>
  <c r="AH19" s="1"/>
  <c r="AI19" s="1"/>
  <c r="AJ19" s="1"/>
  <c r="BG98" l="1"/>
  <c r="BI102"/>
  <c r="AF101"/>
  <c r="AG101" s="1"/>
  <c r="AH101" s="1"/>
  <c r="AI101" s="1"/>
  <c r="AJ101" s="1"/>
  <c r="AK101" s="1"/>
  <c r="AL101" s="1"/>
  <c r="AM101" s="1"/>
  <c r="AN101" s="1"/>
  <c r="BH98"/>
  <c r="BI98" s="1"/>
  <c r="BJ98" s="1"/>
  <c r="BK98" s="1"/>
  <c r="BL98" s="1"/>
  <c r="BM98" s="1"/>
  <c r="BN98" s="1"/>
  <c r="BO98" s="1"/>
  <c r="BP98" s="1"/>
  <c r="BQ98" s="1"/>
  <c r="BR98" s="1"/>
  <c r="BS98" s="1"/>
  <c r="BT98" s="1"/>
  <c r="BU98" s="1"/>
  <c r="BV98" s="1"/>
  <c r="BW98" s="1"/>
  <c r="BX98" s="1"/>
  <c r="BY98" s="1"/>
  <c r="BZ98" s="1"/>
  <c r="CA98" s="1"/>
  <c r="BJ102"/>
  <c r="BK102" s="1"/>
  <c r="BL102" s="1"/>
  <c r="BM102" s="1"/>
  <c r="BN102" s="1"/>
  <c r="BO102" s="1"/>
  <c r="BP102" s="1"/>
  <c r="BQ102" s="1"/>
  <c r="BR102" s="1"/>
  <c r="BS102" s="1"/>
  <c r="BT102" s="1"/>
  <c r="BU102" s="1"/>
  <c r="BV102" s="1"/>
  <c r="BW102" s="1"/>
  <c r="BX102" s="1"/>
  <c r="BY102" s="1"/>
  <c r="BZ102" s="1"/>
  <c r="CA102" s="1"/>
  <c r="BI94"/>
  <c r="BJ94" s="1"/>
  <c r="BK94" s="1"/>
  <c r="AH94"/>
  <c r="AI94" s="1"/>
  <c r="AJ94" s="1"/>
  <c r="AK94" s="1"/>
  <c r="AL94" s="1"/>
  <c r="AM94" s="1"/>
  <c r="AN94" s="1"/>
  <c r="AO94" s="1"/>
  <c r="AH88"/>
  <c r="AI88" s="1"/>
  <c r="AJ88" s="1"/>
  <c r="AK88" s="1"/>
  <c r="AE79"/>
  <c r="AF79" s="1"/>
  <c r="AG79" s="1"/>
  <c r="AH79" s="1"/>
  <c r="AI79" s="1"/>
  <c r="AJ79" s="1"/>
  <c r="AG77"/>
  <c r="AH77"/>
  <c r="AI77" s="1"/>
  <c r="AJ77" s="1"/>
  <c r="AK77" s="1"/>
  <c r="BI77"/>
  <c r="BG79"/>
  <c r="BG78"/>
  <c r="BH78" s="1"/>
  <c r="BI78" s="1"/>
  <c r="BJ78" s="1"/>
  <c r="BK78" s="1"/>
  <c r="BL78" s="1"/>
  <c r="BM78" s="1"/>
  <c r="BN78" s="1"/>
  <c r="BO78" s="1"/>
  <c r="BP78" s="1"/>
  <c r="BQ78" s="1"/>
  <c r="BR78" s="1"/>
  <c r="BS78" s="1"/>
  <c r="BT78" s="1"/>
  <c r="BU78" s="1"/>
  <c r="BV78" s="1"/>
  <c r="BW78" s="1"/>
  <c r="BX78" s="1"/>
  <c r="BY78" s="1"/>
  <c r="BZ78" s="1"/>
  <c r="CA78" s="1"/>
  <c r="AH75"/>
  <c r="AI75" s="1"/>
  <c r="AJ75" s="1"/>
  <c r="AK75" s="1"/>
  <c r="AL75" s="1"/>
  <c r="AM75" s="1"/>
  <c r="BI75"/>
  <c r="BJ75" s="1"/>
  <c r="AK31"/>
  <c r="AL31" s="1"/>
  <c r="AM31" s="1"/>
  <c r="BI31"/>
  <c r="BJ31" s="1"/>
  <c r="BK31" s="1"/>
  <c r="BL31" s="1"/>
  <c r="BM31" s="1"/>
  <c r="AK19"/>
  <c r="AL19" s="1"/>
  <c r="AM19" s="1"/>
  <c r="BI19"/>
  <c r="BJ19" s="1"/>
  <c r="BK19" s="1"/>
  <c r="BL19" s="1"/>
  <c r="BM19" s="1"/>
  <c r="BH101" l="1"/>
  <c r="BI101" s="1"/>
  <c r="BJ101" s="1"/>
  <c r="BK101" s="1"/>
  <c r="BL101" s="1"/>
  <c r="BM101" s="1"/>
  <c r="BN101" s="1"/>
  <c r="BO101" s="1"/>
  <c r="BP101" s="1"/>
  <c r="BQ101" s="1"/>
  <c r="BR101" s="1"/>
  <c r="BS101" s="1"/>
  <c r="BT101" s="1"/>
  <c r="BU101" s="1"/>
  <c r="BV101" s="1"/>
  <c r="BW101" s="1"/>
  <c r="BX101" s="1"/>
  <c r="BY101" s="1"/>
  <c r="BZ101" s="1"/>
  <c r="CA101" s="1"/>
  <c r="BL94"/>
  <c r="BM94" s="1"/>
  <c r="BN94" s="1"/>
  <c r="BO94" s="1"/>
  <c r="BP94" s="1"/>
  <c r="BQ94" s="1"/>
  <c r="BR94" s="1"/>
  <c r="BS94" s="1"/>
  <c r="BT94" s="1"/>
  <c r="BU94" s="1"/>
  <c r="BV94" s="1"/>
  <c r="BW94" s="1"/>
  <c r="BX94" s="1"/>
  <c r="BY94" s="1"/>
  <c r="BZ94" s="1"/>
  <c r="CA94" s="1"/>
  <c r="BJ88"/>
  <c r="BK88" s="1"/>
  <c r="BL88" s="1"/>
  <c r="BM88" s="1"/>
  <c r="BN88" s="1"/>
  <c r="BO88" s="1"/>
  <c r="BP88" s="1"/>
  <c r="BQ88" s="1"/>
  <c r="BR88" s="1"/>
  <c r="BS88" s="1"/>
  <c r="BT88" s="1"/>
  <c r="BU88" s="1"/>
  <c r="BV88" s="1"/>
  <c r="BW88" s="1"/>
  <c r="BX88" s="1"/>
  <c r="BY88" s="1"/>
  <c r="BZ88" s="1"/>
  <c r="CA88" s="1"/>
  <c r="BJ77"/>
  <c r="BK77" s="1"/>
  <c r="BL77" s="1"/>
  <c r="BM77" s="1"/>
  <c r="BH79"/>
  <c r="BI79" s="1"/>
  <c r="BJ79" s="1"/>
  <c r="BK79" s="1"/>
  <c r="BL79" s="1"/>
  <c r="AL77"/>
  <c r="AK79"/>
  <c r="AL79" s="1"/>
  <c r="BK75"/>
  <c r="BL75" s="1"/>
  <c r="BM75" s="1"/>
  <c r="BN75" s="1"/>
  <c r="BO75" s="1"/>
  <c r="BP75" s="1"/>
  <c r="BQ75" s="1"/>
  <c r="BR75" s="1"/>
  <c r="BS75" s="1"/>
  <c r="BT75" s="1"/>
  <c r="BU75" s="1"/>
  <c r="BV75" s="1"/>
  <c r="BW75" s="1"/>
  <c r="BX75" s="1"/>
  <c r="BY75" s="1"/>
  <c r="BZ75" s="1"/>
  <c r="CA75" s="1"/>
  <c r="BN31"/>
  <c r="BO31" s="1"/>
  <c r="BP31" s="1"/>
  <c r="BQ31" s="1"/>
  <c r="BR31" s="1"/>
  <c r="BS31" s="1"/>
  <c r="BT31" s="1"/>
  <c r="BU31" s="1"/>
  <c r="BV31" s="1"/>
  <c r="BW31" s="1"/>
  <c r="BX31" s="1"/>
  <c r="BY31" s="1"/>
  <c r="BZ31" s="1"/>
  <c r="CA31" s="1"/>
  <c r="BN19"/>
  <c r="BO19" s="1"/>
  <c r="BP19" s="1"/>
  <c r="BQ19" s="1"/>
  <c r="BR19" s="1"/>
  <c r="BS19" s="1"/>
  <c r="BT19" s="1"/>
  <c r="BU19" s="1"/>
  <c r="BV19" s="1"/>
  <c r="BW19" s="1"/>
  <c r="BX19" s="1"/>
  <c r="BY19" s="1"/>
  <c r="BZ19" s="1"/>
  <c r="CA19" s="1"/>
  <c r="BM79" l="1"/>
  <c r="BN79" s="1"/>
  <c r="BO79" s="1"/>
  <c r="BP79" s="1"/>
  <c r="BQ79" s="1"/>
  <c r="BR79" s="1"/>
  <c r="BS79" s="1"/>
  <c r="BT79" s="1"/>
  <c r="BU79" s="1"/>
  <c r="BV79" s="1"/>
  <c r="BW79" s="1"/>
  <c r="BX79" s="1"/>
  <c r="BY79" s="1"/>
  <c r="BZ79" s="1"/>
  <c r="CA79" s="1"/>
  <c r="BN77"/>
  <c r="BO77" s="1"/>
  <c r="BP77" s="1"/>
  <c r="BQ77" s="1"/>
  <c r="BR77" s="1"/>
  <c r="BS77" s="1"/>
  <c r="BT77" s="1"/>
  <c r="BU77" s="1"/>
  <c r="BV77" s="1"/>
  <c r="BW77" s="1"/>
  <c r="BX77" s="1"/>
  <c r="BY77" s="1"/>
  <c r="BZ77" s="1"/>
  <c r="CA77" s="1"/>
  <c r="G14" i="10"/>
  <c r="M43" i="6"/>
  <c r="O43" s="1"/>
  <c r="V43"/>
  <c r="M44"/>
  <c r="O44" s="1"/>
  <c r="V44"/>
  <c r="M45"/>
  <c r="O45" s="1"/>
  <c r="V45"/>
  <c r="M46"/>
  <c r="O46" s="1"/>
  <c r="V46"/>
  <c r="J46"/>
  <c r="J45"/>
  <c r="J44"/>
  <c r="J43"/>
  <c r="K46"/>
  <c r="K45"/>
  <c r="K44"/>
  <c r="K43"/>
  <c r="G44"/>
  <c r="G45"/>
  <c r="G46"/>
  <c r="G43"/>
  <c r="M55"/>
  <c r="O55" s="1"/>
  <c r="V55"/>
  <c r="J55"/>
  <c r="Q55" s="1"/>
  <c r="K55"/>
  <c r="G55"/>
  <c r="V24" i="10"/>
  <c r="M24"/>
  <c r="O24" s="1"/>
  <c r="K24"/>
  <c r="J24"/>
  <c r="G24"/>
  <c r="M14" i="6"/>
  <c r="O14" s="1"/>
  <c r="V14"/>
  <c r="M15"/>
  <c r="O15" s="1"/>
  <c r="V15"/>
  <c r="M16"/>
  <c r="O16" s="1"/>
  <c r="V16"/>
  <c r="J16"/>
  <c r="K16"/>
  <c r="J15"/>
  <c r="K15"/>
  <c r="J14"/>
  <c r="K14"/>
  <c r="G16"/>
  <c r="G15"/>
  <c r="G14"/>
  <c r="G11"/>
  <c r="J11"/>
  <c r="Q11" s="1"/>
  <c r="K11"/>
  <c r="M11"/>
  <c r="O11" s="1"/>
  <c r="V11"/>
  <c r="M13"/>
  <c r="O13" s="1"/>
  <c r="V13"/>
  <c r="J13"/>
  <c r="K13"/>
  <c r="G13"/>
  <c r="V8"/>
  <c r="O9"/>
  <c r="V9"/>
  <c r="AW9"/>
  <c r="V10"/>
  <c r="M8"/>
  <c r="O8" s="1"/>
  <c r="M9"/>
  <c r="M10"/>
  <c r="O10" s="1"/>
  <c r="K8"/>
  <c r="K9"/>
  <c r="K10"/>
  <c r="J10"/>
  <c r="J9"/>
  <c r="J8"/>
  <c r="G10"/>
  <c r="G9"/>
  <c r="G8"/>
  <c r="G123" i="9"/>
  <c r="J123"/>
  <c r="K123"/>
  <c r="M123"/>
  <c r="O123" s="1"/>
  <c r="Q123"/>
  <c r="V123"/>
  <c r="G124"/>
  <c r="J124"/>
  <c r="K124"/>
  <c r="M124"/>
  <c r="O124" s="1"/>
  <c r="Q124"/>
  <c r="V124"/>
  <c r="G125"/>
  <c r="J125"/>
  <c r="K125"/>
  <c r="Q125" s="1"/>
  <c r="M125"/>
  <c r="O125"/>
  <c r="N125" s="1"/>
  <c r="V125"/>
  <c r="AA125"/>
  <c r="AE125"/>
  <c r="AI125"/>
  <c r="AM125"/>
  <c r="AQ125"/>
  <c r="AU125"/>
  <c r="AY125"/>
  <c r="G126"/>
  <c r="J126"/>
  <c r="K126"/>
  <c r="M126"/>
  <c r="O126" s="1"/>
  <c r="Q126"/>
  <c r="V126"/>
  <c r="G127"/>
  <c r="J127"/>
  <c r="K127"/>
  <c r="M127"/>
  <c r="O127" s="1"/>
  <c r="Q127"/>
  <c r="V127"/>
  <c r="V122"/>
  <c r="M122"/>
  <c r="O122" s="1"/>
  <c r="K122"/>
  <c r="J122"/>
  <c r="G122"/>
  <c r="G104"/>
  <c r="J104"/>
  <c r="K104"/>
  <c r="M104"/>
  <c r="O104"/>
  <c r="N104" s="1"/>
  <c r="Q104"/>
  <c r="V104"/>
  <c r="AA104" s="1"/>
  <c r="AE104"/>
  <c r="AI104"/>
  <c r="AM104"/>
  <c r="AQ104"/>
  <c r="AU104"/>
  <c r="AY104"/>
  <c r="G105"/>
  <c r="J105"/>
  <c r="K105"/>
  <c r="Q105" s="1"/>
  <c r="M105"/>
  <c r="O105" s="1"/>
  <c r="V105"/>
  <c r="AC105" s="1"/>
  <c r="G106"/>
  <c r="J106"/>
  <c r="K106"/>
  <c r="M106"/>
  <c r="O106" s="1"/>
  <c r="Q106"/>
  <c r="V106"/>
  <c r="V103"/>
  <c r="M103"/>
  <c r="O103" s="1"/>
  <c r="K103"/>
  <c r="J103"/>
  <c r="G103"/>
  <c r="G94"/>
  <c r="J94"/>
  <c r="K94"/>
  <c r="M94"/>
  <c r="O94"/>
  <c r="N94" s="1"/>
  <c r="V94"/>
  <c r="AG94"/>
  <c r="AK94"/>
  <c r="AO94"/>
  <c r="AS94"/>
  <c r="AW94"/>
  <c r="G95"/>
  <c r="J95"/>
  <c r="K95"/>
  <c r="M95"/>
  <c r="O95"/>
  <c r="N95" s="1"/>
  <c r="V95"/>
  <c r="AM95"/>
  <c r="G96"/>
  <c r="J96"/>
  <c r="K96"/>
  <c r="M96"/>
  <c r="O96" s="1"/>
  <c r="Q96"/>
  <c r="V96"/>
  <c r="G97"/>
  <c r="J97"/>
  <c r="K97"/>
  <c r="M97"/>
  <c r="O97" s="1"/>
  <c r="Q97"/>
  <c r="V97"/>
  <c r="G98"/>
  <c r="J98"/>
  <c r="K98"/>
  <c r="Q98" s="1"/>
  <c r="M98"/>
  <c r="O98"/>
  <c r="N98" s="1"/>
  <c r="V98"/>
  <c r="AA98"/>
  <c r="AI98"/>
  <c r="AQ98"/>
  <c r="AY98"/>
  <c r="G99"/>
  <c r="J99"/>
  <c r="Q99" s="1"/>
  <c r="K99"/>
  <c r="M99"/>
  <c r="O99" s="1"/>
  <c r="V99"/>
  <c r="V93"/>
  <c r="M93"/>
  <c r="O93" s="1"/>
  <c r="K93"/>
  <c r="J93"/>
  <c r="G93"/>
  <c r="G67"/>
  <c r="J67"/>
  <c r="K67"/>
  <c r="M67"/>
  <c r="O67" s="1"/>
  <c r="V67"/>
  <c r="AK67" s="1"/>
  <c r="G68"/>
  <c r="J68"/>
  <c r="K68"/>
  <c r="M68"/>
  <c r="O68" s="1"/>
  <c r="V68"/>
  <c r="G69"/>
  <c r="J69"/>
  <c r="K69"/>
  <c r="M69"/>
  <c r="O69"/>
  <c r="N69" s="1"/>
  <c r="Q69"/>
  <c r="V69"/>
  <c r="AC69" s="1"/>
  <c r="AA69"/>
  <c r="AE69"/>
  <c r="AI69"/>
  <c r="AM69"/>
  <c r="AQ69"/>
  <c r="AU69"/>
  <c r="AY69"/>
  <c r="G70"/>
  <c r="J70"/>
  <c r="K70"/>
  <c r="Q70" s="1"/>
  <c r="M70"/>
  <c r="O70" s="1"/>
  <c r="V70"/>
  <c r="AA70" s="1"/>
  <c r="G71"/>
  <c r="J71"/>
  <c r="K71"/>
  <c r="M71"/>
  <c r="O71"/>
  <c r="W71" s="1"/>
  <c r="Q71"/>
  <c r="V71"/>
  <c r="AG71" s="1"/>
  <c r="AW71"/>
  <c r="G72"/>
  <c r="J72"/>
  <c r="Q72" s="1"/>
  <c r="K72"/>
  <c r="M72"/>
  <c r="O72" s="1"/>
  <c r="V72"/>
  <c r="V66"/>
  <c r="M66"/>
  <c r="O66" s="1"/>
  <c r="K66"/>
  <c r="J66"/>
  <c r="G66"/>
  <c r="M42"/>
  <c r="O42" s="1"/>
  <c r="V42"/>
  <c r="AF42" s="1"/>
  <c r="G44"/>
  <c r="J44"/>
  <c r="K44"/>
  <c r="M44"/>
  <c r="O44" s="1"/>
  <c r="Q44"/>
  <c r="V44"/>
  <c r="G45"/>
  <c r="J45"/>
  <c r="K45"/>
  <c r="M45"/>
  <c r="O45" s="1"/>
  <c r="Q45"/>
  <c r="V45"/>
  <c r="G46"/>
  <c r="J46"/>
  <c r="K46"/>
  <c r="Q46" s="1"/>
  <c r="M46"/>
  <c r="O46"/>
  <c r="N46" s="1"/>
  <c r="V46"/>
  <c r="AI46"/>
  <c r="AQ46"/>
  <c r="AY46"/>
  <c r="G47"/>
  <c r="J47"/>
  <c r="K47"/>
  <c r="M47"/>
  <c r="O47" s="1"/>
  <c r="Q47"/>
  <c r="V47"/>
  <c r="G48"/>
  <c r="J48"/>
  <c r="K48"/>
  <c r="M48"/>
  <c r="O48"/>
  <c r="N48" s="1"/>
  <c r="Q48"/>
  <c r="V48"/>
  <c r="AA48" s="1"/>
  <c r="AE48"/>
  <c r="AM48"/>
  <c r="AU48"/>
  <c r="G49"/>
  <c r="J49"/>
  <c r="Q49" s="1"/>
  <c r="K49"/>
  <c r="M49"/>
  <c r="O49" s="1"/>
  <c r="V49"/>
  <c r="G50"/>
  <c r="J50"/>
  <c r="K50"/>
  <c r="M50"/>
  <c r="O50" s="1"/>
  <c r="Q50"/>
  <c r="V50"/>
  <c r="V43"/>
  <c r="M43"/>
  <c r="O43" s="1"/>
  <c r="K43"/>
  <c r="J43"/>
  <c r="Q43" s="1"/>
  <c r="G43"/>
  <c r="V21"/>
  <c r="V22"/>
  <c r="V23"/>
  <c r="V24"/>
  <c r="V25"/>
  <c r="V26"/>
  <c r="V27"/>
  <c r="V28"/>
  <c r="V29"/>
  <c r="AQ29" s="1"/>
  <c r="V30"/>
  <c r="V31"/>
  <c r="AC31" s="1"/>
  <c r="V32"/>
  <c r="G22"/>
  <c r="J22"/>
  <c r="K22"/>
  <c r="M22"/>
  <c r="O22" s="1"/>
  <c r="G23"/>
  <c r="J23"/>
  <c r="K23"/>
  <c r="M23"/>
  <c r="O23" s="1"/>
  <c r="W23" s="1"/>
  <c r="Q23"/>
  <c r="G24"/>
  <c r="J24"/>
  <c r="K24"/>
  <c r="M24"/>
  <c r="O24" s="1"/>
  <c r="Z24" s="1"/>
  <c r="Q24"/>
  <c r="G25"/>
  <c r="J25"/>
  <c r="K25"/>
  <c r="M25"/>
  <c r="O25" s="1"/>
  <c r="Z25" s="1"/>
  <c r="Q25"/>
  <c r="G26"/>
  <c r="J26"/>
  <c r="K26"/>
  <c r="M26"/>
  <c r="O26" s="1"/>
  <c r="W26" s="1"/>
  <c r="Q26"/>
  <c r="G27"/>
  <c r="J27"/>
  <c r="K27"/>
  <c r="M27"/>
  <c r="O27" s="1"/>
  <c r="W27" s="1"/>
  <c r="Q27"/>
  <c r="G28"/>
  <c r="J28"/>
  <c r="K28"/>
  <c r="M28"/>
  <c r="O28" s="1"/>
  <c r="Z28" s="1"/>
  <c r="Q28"/>
  <c r="G29"/>
  <c r="J29"/>
  <c r="K29"/>
  <c r="M29"/>
  <c r="O29" s="1"/>
  <c r="AA29" s="1"/>
  <c r="Q29"/>
  <c r="G30"/>
  <c r="J30"/>
  <c r="K30"/>
  <c r="M30"/>
  <c r="O30" s="1"/>
  <c r="Z30" s="1"/>
  <c r="Q30"/>
  <c r="G31"/>
  <c r="J31"/>
  <c r="Q31" s="1"/>
  <c r="K31"/>
  <c r="M31"/>
  <c r="O31" s="1"/>
  <c r="W31" s="1"/>
  <c r="G32"/>
  <c r="J32"/>
  <c r="K32"/>
  <c r="M32"/>
  <c r="O32" s="1"/>
  <c r="Z32" s="1"/>
  <c r="Q32"/>
  <c r="O21"/>
  <c r="N21" s="1"/>
  <c r="M21"/>
  <c r="J21"/>
  <c r="K21"/>
  <c r="G21"/>
  <c r="K42"/>
  <c r="Q42" s="1"/>
  <c r="G42"/>
  <c r="AT16" i="6" l="1"/>
  <c r="AW14"/>
  <c r="N45" i="9"/>
  <c r="AW45"/>
  <c r="AA45"/>
  <c r="AE45"/>
  <c r="AI45"/>
  <c r="AM45"/>
  <c r="AQ45"/>
  <c r="AU45"/>
  <c r="AY45"/>
  <c r="W45"/>
  <c r="AC45"/>
  <c r="AG45"/>
  <c r="AK45"/>
  <c r="AO45"/>
  <c r="AS45"/>
  <c r="N47"/>
  <c r="AA47"/>
  <c r="AE47"/>
  <c r="AI47"/>
  <c r="AM47"/>
  <c r="AQ47"/>
  <c r="AU47"/>
  <c r="AY47"/>
  <c r="W47"/>
  <c r="AC47"/>
  <c r="AG47"/>
  <c r="AK47"/>
  <c r="AO47"/>
  <c r="AS47"/>
  <c r="AW47"/>
  <c r="N42"/>
  <c r="AT42"/>
  <c r="AX42"/>
  <c r="AP42"/>
  <c r="N70"/>
  <c r="AE70"/>
  <c r="AU70"/>
  <c r="AM70"/>
  <c r="N67"/>
  <c r="AS67"/>
  <c r="N97"/>
  <c r="W97"/>
  <c r="AC97"/>
  <c r="AG97"/>
  <c r="AK97"/>
  <c r="AO97"/>
  <c r="AS97"/>
  <c r="AW97"/>
  <c r="AA97"/>
  <c r="AE97"/>
  <c r="AI97"/>
  <c r="AM97"/>
  <c r="AQ97"/>
  <c r="AU97"/>
  <c r="AY97"/>
  <c r="N96"/>
  <c r="AA96"/>
  <c r="AI96"/>
  <c r="AQ96"/>
  <c r="AY96"/>
  <c r="AE96"/>
  <c r="AM96"/>
  <c r="AU96"/>
  <c r="N105"/>
  <c r="AA105"/>
  <c r="AE105"/>
  <c r="AI105"/>
  <c r="AM105"/>
  <c r="AQ105"/>
  <c r="AU105"/>
  <c r="AY105"/>
  <c r="W105"/>
  <c r="AI68"/>
  <c r="N44"/>
  <c r="AA44"/>
  <c r="AI44"/>
  <c r="AQ44"/>
  <c r="AY44"/>
  <c r="AE44"/>
  <c r="AM44"/>
  <c r="AU44"/>
  <c r="N68"/>
  <c r="AQ68"/>
  <c r="N124"/>
  <c r="W124"/>
  <c r="AC124"/>
  <c r="AG124"/>
  <c r="AK124"/>
  <c r="AO124"/>
  <c r="AS124"/>
  <c r="AW124"/>
  <c r="AA124"/>
  <c r="AE124"/>
  <c r="AI124"/>
  <c r="AM124"/>
  <c r="AQ124"/>
  <c r="AU124"/>
  <c r="AY124"/>
  <c r="N123"/>
  <c r="AA123"/>
  <c r="AE123"/>
  <c r="AI123"/>
  <c r="AM123"/>
  <c r="AQ123"/>
  <c r="AU123"/>
  <c r="AY123"/>
  <c r="AC123"/>
  <c r="AG123"/>
  <c r="AK123"/>
  <c r="AO123"/>
  <c r="AS123"/>
  <c r="AW123"/>
  <c r="AY31"/>
  <c r="AU31"/>
  <c r="AQ31"/>
  <c r="AM31"/>
  <c r="AI31"/>
  <c r="AE31"/>
  <c r="AA31"/>
  <c r="AW29"/>
  <c r="AS29"/>
  <c r="AO29"/>
  <c r="AA46"/>
  <c r="AW31"/>
  <c r="AS31"/>
  <c r="AO31"/>
  <c r="AK31"/>
  <c r="AG31"/>
  <c r="AY29"/>
  <c r="AU29"/>
  <c r="AY48"/>
  <c r="AQ48"/>
  <c r="AI48"/>
  <c r="AU46"/>
  <c r="AM46"/>
  <c r="AE46"/>
  <c r="AV42"/>
  <c r="AR42"/>
  <c r="AN42"/>
  <c r="AJ42"/>
  <c r="AB42"/>
  <c r="AY71"/>
  <c r="AU71"/>
  <c r="AQ71"/>
  <c r="AM71"/>
  <c r="AI71"/>
  <c r="AE71"/>
  <c r="AY70"/>
  <c r="AQ70"/>
  <c r="AI70"/>
  <c r="AW69"/>
  <c r="AS69"/>
  <c r="AO69"/>
  <c r="AK69"/>
  <c r="AG69"/>
  <c r="W69"/>
  <c r="AY68"/>
  <c r="AU98"/>
  <c r="AM98"/>
  <c r="AE98"/>
  <c r="AY94"/>
  <c r="AU94"/>
  <c r="AQ94"/>
  <c r="AM94"/>
  <c r="AI94"/>
  <c r="AW105"/>
  <c r="AS105"/>
  <c r="AO105"/>
  <c r="AK105"/>
  <c r="AG105"/>
  <c r="AW104"/>
  <c r="AS104"/>
  <c r="AO104"/>
  <c r="AK104"/>
  <c r="AG104"/>
  <c r="AW125"/>
  <c r="AS125"/>
  <c r="AO125"/>
  <c r="AK125"/>
  <c r="AG125"/>
  <c r="AC125"/>
  <c r="AL42"/>
  <c r="AS71"/>
  <c r="AO71"/>
  <c r="AK71"/>
  <c r="Q122"/>
  <c r="W42"/>
  <c r="Q103"/>
  <c r="AV32"/>
  <c r="AR32"/>
  <c r="AN32"/>
  <c r="AJ32"/>
  <c r="AF32"/>
  <c r="AB32"/>
  <c r="AV30"/>
  <c r="AR30"/>
  <c r="AN30"/>
  <c r="AJ30"/>
  <c r="AB30"/>
  <c r="AY32"/>
  <c r="AW32"/>
  <c r="AU32"/>
  <c r="AS32"/>
  <c r="AQ32"/>
  <c r="AO32"/>
  <c r="AM32"/>
  <c r="X32" s="1"/>
  <c r="AK32"/>
  <c r="AI32"/>
  <c r="AG32"/>
  <c r="AE32"/>
  <c r="AC32"/>
  <c r="AA32"/>
  <c r="W32"/>
  <c r="BB32" s="1"/>
  <c r="AX31"/>
  <c r="AV31"/>
  <c r="AT31"/>
  <c r="AR31"/>
  <c r="AP31"/>
  <c r="AN31"/>
  <c r="AL31"/>
  <c r="AJ31"/>
  <c r="AH31"/>
  <c r="AF31"/>
  <c r="AD31"/>
  <c r="AB31"/>
  <c r="Z31"/>
  <c r="X31" s="1"/>
  <c r="AY30"/>
  <c r="AW30"/>
  <c r="AU30"/>
  <c r="AS30"/>
  <c r="AQ30"/>
  <c r="AO30"/>
  <c r="AM30"/>
  <c r="X30" s="1"/>
  <c r="AK30"/>
  <c r="AI30"/>
  <c r="AG30"/>
  <c r="AE30"/>
  <c r="AC30"/>
  <c r="AA30"/>
  <c r="W30"/>
  <c r="BB30" s="1"/>
  <c r="AX29"/>
  <c r="AV29"/>
  <c r="AT29"/>
  <c r="AR29"/>
  <c r="AP29"/>
  <c r="AN29"/>
  <c r="AL29"/>
  <c r="AJ29"/>
  <c r="AH29"/>
  <c r="AF29"/>
  <c r="AD29"/>
  <c r="AB29"/>
  <c r="Z29"/>
  <c r="W29"/>
  <c r="AY28"/>
  <c r="AW28"/>
  <c r="AU28"/>
  <c r="AS28"/>
  <c r="AQ28"/>
  <c r="AO28"/>
  <c r="AM28"/>
  <c r="X28" s="1"/>
  <c r="AK28"/>
  <c r="AI28"/>
  <c r="AG28"/>
  <c r="AE28"/>
  <c r="AC28"/>
  <c r="AA28"/>
  <c r="W28"/>
  <c r="BB28" s="1"/>
  <c r="AX27"/>
  <c r="AV27"/>
  <c r="AT27"/>
  <c r="AR27"/>
  <c r="AP27"/>
  <c r="AN27"/>
  <c r="AL27"/>
  <c r="AJ27"/>
  <c r="AH27"/>
  <c r="AF27"/>
  <c r="AD27"/>
  <c r="AB27"/>
  <c r="Z27"/>
  <c r="BB27" s="1"/>
  <c r="AX26"/>
  <c r="AV26"/>
  <c r="AT26"/>
  <c r="AR26"/>
  <c r="AP26"/>
  <c r="AN26"/>
  <c r="AL26"/>
  <c r="AJ26"/>
  <c r="AH26"/>
  <c r="AF26"/>
  <c r="AD26"/>
  <c r="AB26"/>
  <c r="Z26"/>
  <c r="AY25"/>
  <c r="AW25"/>
  <c r="AU25"/>
  <c r="AS25"/>
  <c r="AQ25"/>
  <c r="AO25"/>
  <c r="AM25"/>
  <c r="X25" s="1"/>
  <c r="AK25"/>
  <c r="AI25"/>
  <c r="AG25"/>
  <c r="AE25"/>
  <c r="AC25"/>
  <c r="AA25"/>
  <c r="W25"/>
  <c r="BB25" s="1"/>
  <c r="AY24"/>
  <c r="AW24"/>
  <c r="AU24"/>
  <c r="AS24"/>
  <c r="AQ24"/>
  <c r="AO24"/>
  <c r="AM24"/>
  <c r="X24" s="1"/>
  <c r="AK24"/>
  <c r="AI24"/>
  <c r="AG24"/>
  <c r="AE24"/>
  <c r="AC24"/>
  <c r="AA24"/>
  <c r="W24"/>
  <c r="BB24" s="1"/>
  <c r="AX23"/>
  <c r="AV23"/>
  <c r="AT23"/>
  <c r="AR23"/>
  <c r="AP23"/>
  <c r="AN23"/>
  <c r="AL23"/>
  <c r="AJ23"/>
  <c r="AH23"/>
  <c r="AF23"/>
  <c r="AD23"/>
  <c r="AB23"/>
  <c r="Z23"/>
  <c r="BB23" s="1"/>
  <c r="AW48"/>
  <c r="AS48"/>
  <c r="AO48"/>
  <c r="AK48"/>
  <c r="AG48"/>
  <c r="AC48"/>
  <c r="W48"/>
  <c r="AW46"/>
  <c r="AS46"/>
  <c r="AO46"/>
  <c r="AK46"/>
  <c r="AG46"/>
  <c r="AC46"/>
  <c r="W46"/>
  <c r="AW44"/>
  <c r="AS44"/>
  <c r="AO44"/>
  <c r="AK44"/>
  <c r="AG44"/>
  <c r="AC44"/>
  <c r="W44"/>
  <c r="AX32"/>
  <c r="AT32"/>
  <c r="AP32"/>
  <c r="AL32"/>
  <c r="AH32"/>
  <c r="AD32"/>
  <c r="AX30"/>
  <c r="AT30"/>
  <c r="AP30"/>
  <c r="AL30"/>
  <c r="AH30"/>
  <c r="AF30"/>
  <c r="AD30"/>
  <c r="AM29"/>
  <c r="AK29"/>
  <c r="AI29"/>
  <c r="AG29"/>
  <c r="AE29"/>
  <c r="AC29"/>
  <c r="AX28"/>
  <c r="AV28"/>
  <c r="AT28"/>
  <c r="AR28"/>
  <c r="AP28"/>
  <c r="AN28"/>
  <c r="AL28"/>
  <c r="AJ28"/>
  <c r="AH28"/>
  <c r="AF28"/>
  <c r="AD28"/>
  <c r="AB28"/>
  <c r="AY27"/>
  <c r="AW27"/>
  <c r="AU27"/>
  <c r="AS27"/>
  <c r="AQ27"/>
  <c r="AO27"/>
  <c r="AM27"/>
  <c r="AK27"/>
  <c r="AI27"/>
  <c r="AG27"/>
  <c r="AE27"/>
  <c r="AC27"/>
  <c r="AA27"/>
  <c r="AY26"/>
  <c r="AW26"/>
  <c r="AU26"/>
  <c r="AS26"/>
  <c r="AQ26"/>
  <c r="AO26"/>
  <c r="AM26"/>
  <c r="AK26"/>
  <c r="AI26"/>
  <c r="AG26"/>
  <c r="AE26"/>
  <c r="AC26"/>
  <c r="AA26"/>
  <c r="AX25"/>
  <c r="AV25"/>
  <c r="AT25"/>
  <c r="AR25"/>
  <c r="AP25"/>
  <c r="AN25"/>
  <c r="AL25"/>
  <c r="AJ25"/>
  <c r="AH25"/>
  <c r="AF25"/>
  <c r="AD25"/>
  <c r="AB25"/>
  <c r="AX24"/>
  <c r="AV24"/>
  <c r="AT24"/>
  <c r="AR24"/>
  <c r="AP24"/>
  <c r="AN24"/>
  <c r="AL24"/>
  <c r="AJ24"/>
  <c r="AH24"/>
  <c r="AF24"/>
  <c r="AD24"/>
  <c r="AB24"/>
  <c r="AY23"/>
  <c r="AW23"/>
  <c r="AU23"/>
  <c r="AS23"/>
  <c r="AQ23"/>
  <c r="AO23"/>
  <c r="AM23"/>
  <c r="AK23"/>
  <c r="AI23"/>
  <c r="AG23"/>
  <c r="AE23"/>
  <c r="AC23"/>
  <c r="AA23"/>
  <c r="AH42"/>
  <c r="AD42"/>
  <c r="Z42"/>
  <c r="BB42" s="1"/>
  <c r="AA42"/>
  <c r="P42"/>
  <c r="AW70"/>
  <c r="AS70"/>
  <c r="AO70"/>
  <c r="AK70"/>
  <c r="AG70"/>
  <c r="AC70"/>
  <c r="W70"/>
  <c r="AU68"/>
  <c r="AM68"/>
  <c r="AW67"/>
  <c r="AO67"/>
  <c r="AG67"/>
  <c r="AW98"/>
  <c r="AS98"/>
  <c r="AO98"/>
  <c r="AK98"/>
  <c r="AG98"/>
  <c r="AC98"/>
  <c r="W98"/>
  <c r="AW96"/>
  <c r="AS96"/>
  <c r="AO96"/>
  <c r="AK96"/>
  <c r="AG96"/>
  <c r="AC96"/>
  <c r="W96"/>
  <c r="AY95"/>
  <c r="AC104"/>
  <c r="W104"/>
  <c r="W125"/>
  <c r="W123"/>
  <c r="AU55" i="6"/>
  <c r="AT44"/>
  <c r="AU44"/>
  <c r="AV44"/>
  <c r="Q14"/>
  <c r="Q15"/>
  <c r="Q16"/>
  <c r="AX44"/>
  <c r="AU11"/>
  <c r="AW11"/>
  <c r="AY11"/>
  <c r="AT11"/>
  <c r="AV11"/>
  <c r="AX11"/>
  <c r="AY15"/>
  <c r="AU15"/>
  <c r="AU10"/>
  <c r="AW10"/>
  <c r="AY10"/>
  <c r="AT10"/>
  <c r="AV10"/>
  <c r="AX10"/>
  <c r="AU8"/>
  <c r="AY8"/>
  <c r="AW8"/>
  <c r="AT13"/>
  <c r="AX13"/>
  <c r="AU46"/>
  <c r="AW46"/>
  <c r="AY46"/>
  <c r="AT45"/>
  <c r="AV45"/>
  <c r="AX45"/>
  <c r="AU43"/>
  <c r="AW43"/>
  <c r="AY43"/>
  <c r="Q44"/>
  <c r="Q46"/>
  <c r="AX46"/>
  <c r="AV46"/>
  <c r="AT46"/>
  <c r="AY45"/>
  <c r="AW45"/>
  <c r="AU45"/>
  <c r="AY44"/>
  <c r="AW44"/>
  <c r="AX43"/>
  <c r="AV43"/>
  <c r="AT43"/>
  <c r="Q10"/>
  <c r="AY9"/>
  <c r="AU9"/>
  <c r="AV13"/>
  <c r="AX16"/>
  <c r="AY14"/>
  <c r="AU14"/>
  <c r="AY55"/>
  <c r="Q43"/>
  <c r="Q45"/>
  <c r="AX9"/>
  <c r="AV9"/>
  <c r="AT9"/>
  <c r="AX8"/>
  <c r="AV8"/>
  <c r="AT8"/>
  <c r="AY13"/>
  <c r="AW13"/>
  <c r="AU13"/>
  <c r="AV16"/>
  <c r="AW15"/>
  <c r="AX14"/>
  <c r="AV14"/>
  <c r="AT14"/>
  <c r="AW55"/>
  <c r="AX55"/>
  <c r="AV55"/>
  <c r="AT55"/>
  <c r="N24" i="10"/>
  <c r="P24" s="1"/>
  <c r="Q24" s="1"/>
  <c r="W24"/>
  <c r="AW68" i="9"/>
  <c r="AS68"/>
  <c r="AO68"/>
  <c r="AK68"/>
  <c r="AG68"/>
  <c r="W68"/>
  <c r="AY67"/>
  <c r="AU67"/>
  <c r="AQ67"/>
  <c r="AM67"/>
  <c r="AI67"/>
  <c r="W67"/>
  <c r="AY16" i="6"/>
  <c r="AW16"/>
  <c r="AU16"/>
  <c r="AX15"/>
  <c r="AV15"/>
  <c r="AT15"/>
  <c r="Q9"/>
  <c r="AU95" i="9"/>
  <c r="AW95"/>
  <c r="AQ95"/>
  <c r="AI95"/>
  <c r="AS95"/>
  <c r="AO95"/>
  <c r="AK95"/>
  <c r="AG95"/>
  <c r="W95"/>
  <c r="W94"/>
  <c r="Z22"/>
  <c r="AY22"/>
  <c r="AW22"/>
  <c r="AU22"/>
  <c r="AS22"/>
  <c r="AQ22"/>
  <c r="AO22"/>
  <c r="AM22"/>
  <c r="AK22"/>
  <c r="AI22"/>
  <c r="AG22"/>
  <c r="AA22"/>
  <c r="AC22" s="1"/>
  <c r="AD22" s="1"/>
  <c r="W22"/>
  <c r="AX21"/>
  <c r="AV21"/>
  <c r="AT21"/>
  <c r="AR21"/>
  <c r="AP21"/>
  <c r="AN21"/>
  <c r="AL21"/>
  <c r="AJ21"/>
  <c r="AH21"/>
  <c r="AF21"/>
  <c r="Z21"/>
  <c r="P21"/>
  <c r="Q21" s="1"/>
  <c r="AX22"/>
  <c r="AV22"/>
  <c r="AT22"/>
  <c r="AR22"/>
  <c r="AP22"/>
  <c r="AN22"/>
  <c r="AL22"/>
  <c r="AJ22"/>
  <c r="AH22"/>
  <c r="AF22"/>
  <c r="AB22"/>
  <c r="AY21"/>
  <c r="AW21"/>
  <c r="AU21"/>
  <c r="AS21"/>
  <c r="AQ21"/>
  <c r="AO21"/>
  <c r="AM21"/>
  <c r="AK21"/>
  <c r="AI21"/>
  <c r="AG21"/>
  <c r="AA21"/>
  <c r="W21"/>
  <c r="W127"/>
  <c r="AA127"/>
  <c r="AC127"/>
  <c r="AE127"/>
  <c r="AG127"/>
  <c r="AI127"/>
  <c r="AK127"/>
  <c r="AM127"/>
  <c r="AO127"/>
  <c r="AQ127"/>
  <c r="AS127"/>
  <c r="AU127"/>
  <c r="AW127"/>
  <c r="AY127"/>
  <c r="N127"/>
  <c r="P127"/>
  <c r="Z127"/>
  <c r="X127" s="1"/>
  <c r="AB127"/>
  <c r="AD127"/>
  <c r="AF127"/>
  <c r="AH127"/>
  <c r="AJ127"/>
  <c r="AL127"/>
  <c r="AN127"/>
  <c r="AP127"/>
  <c r="AR127"/>
  <c r="AT127"/>
  <c r="AV127"/>
  <c r="AX127"/>
  <c r="N126"/>
  <c r="P126" s="1"/>
  <c r="Z126"/>
  <c r="AB126"/>
  <c r="AD126"/>
  <c r="AF126"/>
  <c r="AH126"/>
  <c r="AJ126"/>
  <c r="AL126"/>
  <c r="AN126"/>
  <c r="AP126"/>
  <c r="AR126"/>
  <c r="AT126"/>
  <c r="AV126"/>
  <c r="AX126"/>
  <c r="W126"/>
  <c r="AA126"/>
  <c r="AC126"/>
  <c r="AE126"/>
  <c r="AG126"/>
  <c r="AI126"/>
  <c r="AK126"/>
  <c r="AM126"/>
  <c r="AO126"/>
  <c r="AQ126"/>
  <c r="AS126"/>
  <c r="AU126"/>
  <c r="AW126"/>
  <c r="AY126"/>
  <c r="BB127"/>
  <c r="BB126"/>
  <c r="AX125"/>
  <c r="AV125"/>
  <c r="AT125"/>
  <c r="AR125"/>
  <c r="AP125"/>
  <c r="AN125"/>
  <c r="AL125"/>
  <c r="AJ125"/>
  <c r="AH125"/>
  <c r="AF125"/>
  <c r="AD125"/>
  <c r="AB125"/>
  <c r="Z125"/>
  <c r="X125" s="1"/>
  <c r="P125"/>
  <c r="AX124"/>
  <c r="AV124"/>
  <c r="AT124"/>
  <c r="AR124"/>
  <c r="AP124"/>
  <c r="AN124"/>
  <c r="AL124"/>
  <c r="AJ124"/>
  <c r="AH124"/>
  <c r="AF124"/>
  <c r="AD124"/>
  <c r="AB124"/>
  <c r="Z124"/>
  <c r="X124" s="1"/>
  <c r="P124"/>
  <c r="AX123"/>
  <c r="AV123"/>
  <c r="AT123"/>
  <c r="AR123"/>
  <c r="AP123"/>
  <c r="AN123"/>
  <c r="AL123"/>
  <c r="AJ123"/>
  <c r="AH123"/>
  <c r="AF123"/>
  <c r="AD123"/>
  <c r="AB123"/>
  <c r="Z123"/>
  <c r="X123" s="1"/>
  <c r="P123"/>
  <c r="Z122"/>
  <c r="X122" s="1"/>
  <c r="N122"/>
  <c r="P122" s="1"/>
  <c r="W122"/>
  <c r="AA122"/>
  <c r="AC122"/>
  <c r="AE122"/>
  <c r="AG122"/>
  <c r="AI122"/>
  <c r="AK122"/>
  <c r="AM122"/>
  <c r="AO122"/>
  <c r="AQ122"/>
  <c r="AS122"/>
  <c r="AU122"/>
  <c r="AW122"/>
  <c r="AY122"/>
  <c r="AB122"/>
  <c r="AD122"/>
  <c r="AF122"/>
  <c r="AH122"/>
  <c r="AJ122"/>
  <c r="AL122"/>
  <c r="AN122"/>
  <c r="AP122"/>
  <c r="AR122"/>
  <c r="AT122"/>
  <c r="AV122"/>
  <c r="AX122"/>
  <c r="BB122"/>
  <c r="Y122" s="1"/>
  <c r="N106"/>
  <c r="P106" s="1"/>
  <c r="Z106"/>
  <c r="AB106"/>
  <c r="AD106"/>
  <c r="AF106"/>
  <c r="AH106"/>
  <c r="AJ106"/>
  <c r="AL106"/>
  <c r="AN106"/>
  <c r="AP106"/>
  <c r="AR106"/>
  <c r="AT106"/>
  <c r="AV106"/>
  <c r="AX106"/>
  <c r="W106"/>
  <c r="AA106"/>
  <c r="AC106"/>
  <c r="AE106"/>
  <c r="AG106"/>
  <c r="AI106"/>
  <c r="AK106"/>
  <c r="AM106"/>
  <c r="AO106"/>
  <c r="AQ106"/>
  <c r="AS106"/>
  <c r="AU106"/>
  <c r="AW106"/>
  <c r="AY106"/>
  <c r="BB106"/>
  <c r="AX105"/>
  <c r="AV105"/>
  <c r="AT105"/>
  <c r="AR105"/>
  <c r="AP105"/>
  <c r="AN105"/>
  <c r="AL105"/>
  <c r="AJ105"/>
  <c r="AH105"/>
  <c r="AF105"/>
  <c r="AD105"/>
  <c r="AB105"/>
  <c r="Z105"/>
  <c r="X105" s="1"/>
  <c r="P105"/>
  <c r="AX104"/>
  <c r="AV104"/>
  <c r="AT104"/>
  <c r="AR104"/>
  <c r="AP104"/>
  <c r="AN104"/>
  <c r="AL104"/>
  <c r="AJ104"/>
  <c r="AH104"/>
  <c r="AF104"/>
  <c r="AD104"/>
  <c r="AB104"/>
  <c r="Z104"/>
  <c r="X104" s="1"/>
  <c r="P104"/>
  <c r="W103"/>
  <c r="BB103" s="1"/>
  <c r="Z103"/>
  <c r="N103"/>
  <c r="P103" s="1"/>
  <c r="AB103"/>
  <c r="AD103"/>
  <c r="AF103"/>
  <c r="AH103"/>
  <c r="AJ103"/>
  <c r="AL103"/>
  <c r="AN103"/>
  <c r="AP103"/>
  <c r="AR103"/>
  <c r="AT103"/>
  <c r="AV103"/>
  <c r="AX103"/>
  <c r="AA103"/>
  <c r="AC103"/>
  <c r="AE103"/>
  <c r="AG103"/>
  <c r="AI103"/>
  <c r="AK103"/>
  <c r="AM103"/>
  <c r="AO103"/>
  <c r="AQ103"/>
  <c r="AS103"/>
  <c r="AU103"/>
  <c r="AW103"/>
  <c r="AY103"/>
  <c r="W99"/>
  <c r="AA99"/>
  <c r="AC99"/>
  <c r="AE99"/>
  <c r="AG99"/>
  <c r="AI99"/>
  <c r="AK99"/>
  <c r="AM99"/>
  <c r="AO99"/>
  <c r="AQ99"/>
  <c r="AS99"/>
  <c r="AU99"/>
  <c r="AW99"/>
  <c r="AY99"/>
  <c r="N99"/>
  <c r="P99" s="1"/>
  <c r="Z99"/>
  <c r="BB99" s="1"/>
  <c r="AB99"/>
  <c r="AD99"/>
  <c r="AF99"/>
  <c r="AH99"/>
  <c r="AJ99"/>
  <c r="AL99"/>
  <c r="AN99"/>
  <c r="AP99"/>
  <c r="AR99"/>
  <c r="AT99"/>
  <c r="AV99"/>
  <c r="AX99"/>
  <c r="AX98"/>
  <c r="AV98"/>
  <c r="AT98"/>
  <c r="AR98"/>
  <c r="AP98"/>
  <c r="AN98"/>
  <c r="AL98"/>
  <c r="AJ98"/>
  <c r="AH98"/>
  <c r="AF98"/>
  <c r="AD98"/>
  <c r="AB98"/>
  <c r="Z98"/>
  <c r="X98" s="1"/>
  <c r="P98"/>
  <c r="AX97"/>
  <c r="AV97"/>
  <c r="AT97"/>
  <c r="AR97"/>
  <c r="AP97"/>
  <c r="AN97"/>
  <c r="AL97"/>
  <c r="AJ97"/>
  <c r="AH97"/>
  <c r="AF97"/>
  <c r="AD97"/>
  <c r="AB97"/>
  <c r="Z97"/>
  <c r="X97" s="1"/>
  <c r="P97"/>
  <c r="AX96"/>
  <c r="AV96"/>
  <c r="AT96"/>
  <c r="AR96"/>
  <c r="AP96"/>
  <c r="AN96"/>
  <c r="AL96"/>
  <c r="AJ96"/>
  <c r="AH96"/>
  <c r="AF96"/>
  <c r="AD96"/>
  <c r="AB96"/>
  <c r="Z96"/>
  <c r="X96" s="1"/>
  <c r="P96"/>
  <c r="AX95"/>
  <c r="AV95"/>
  <c r="AT95"/>
  <c r="AR95"/>
  <c r="AP95"/>
  <c r="AN95"/>
  <c r="AL95"/>
  <c r="AJ95"/>
  <c r="AH95"/>
  <c r="AF95"/>
  <c r="P95"/>
  <c r="Q95" s="1"/>
  <c r="AX94"/>
  <c r="AV94"/>
  <c r="AT94"/>
  <c r="AR94"/>
  <c r="AP94"/>
  <c r="AN94"/>
  <c r="AL94"/>
  <c r="AJ94"/>
  <c r="AH94"/>
  <c r="AF94"/>
  <c r="Z94"/>
  <c r="P94"/>
  <c r="Q94" s="1"/>
  <c r="Z93"/>
  <c r="N93"/>
  <c r="P93" s="1"/>
  <c r="Q93" s="1"/>
  <c r="W93"/>
  <c r="BB93" s="1"/>
  <c r="Y93" s="1"/>
  <c r="AG93"/>
  <c r="AI93"/>
  <c r="AK93"/>
  <c r="AM93"/>
  <c r="AO93"/>
  <c r="AQ93"/>
  <c r="AS93"/>
  <c r="AU93"/>
  <c r="AW93"/>
  <c r="AY93"/>
  <c r="AF93"/>
  <c r="AH93"/>
  <c r="AJ93"/>
  <c r="AL93"/>
  <c r="AN93"/>
  <c r="AP93"/>
  <c r="AR93"/>
  <c r="AT93"/>
  <c r="AV93"/>
  <c r="AX93"/>
  <c r="N72"/>
  <c r="P72" s="1"/>
  <c r="Z72"/>
  <c r="AB72"/>
  <c r="AD72"/>
  <c r="AF72"/>
  <c r="AH72"/>
  <c r="AJ72"/>
  <c r="AL72"/>
  <c r="AN72"/>
  <c r="AP72"/>
  <c r="AR72"/>
  <c r="AT72"/>
  <c r="AV72"/>
  <c r="AX72"/>
  <c r="W72"/>
  <c r="AA72"/>
  <c r="AC72"/>
  <c r="AE72"/>
  <c r="AG72"/>
  <c r="AI72"/>
  <c r="AK72"/>
  <c r="AM72"/>
  <c r="AO72"/>
  <c r="AQ72"/>
  <c r="AS72"/>
  <c r="AU72"/>
  <c r="AW72"/>
  <c r="AY72"/>
  <c r="AX71"/>
  <c r="AV71"/>
  <c r="AT71"/>
  <c r="AR71"/>
  <c r="AP71"/>
  <c r="AN71"/>
  <c r="AL71"/>
  <c r="AJ71"/>
  <c r="AH71"/>
  <c r="AF71"/>
  <c r="AD71"/>
  <c r="AB71"/>
  <c r="Z71"/>
  <c r="X71" s="1"/>
  <c r="N71"/>
  <c r="P71" s="1"/>
  <c r="AX70"/>
  <c r="AV70"/>
  <c r="AT70"/>
  <c r="AR70"/>
  <c r="AP70"/>
  <c r="AN70"/>
  <c r="AL70"/>
  <c r="AJ70"/>
  <c r="AH70"/>
  <c r="AF70"/>
  <c r="AD70"/>
  <c r="AB70"/>
  <c r="Z70"/>
  <c r="X70" s="1"/>
  <c r="P70"/>
  <c r="AX69"/>
  <c r="AV69"/>
  <c r="AT69"/>
  <c r="AR69"/>
  <c r="AP69"/>
  <c r="AN69"/>
  <c r="AL69"/>
  <c r="AJ69"/>
  <c r="AH69"/>
  <c r="AF69"/>
  <c r="AD69"/>
  <c r="AB69"/>
  <c r="Z69"/>
  <c r="X69" s="1"/>
  <c r="P69"/>
  <c r="AX68"/>
  <c r="AV68"/>
  <c r="AT68"/>
  <c r="AR68"/>
  <c r="AP68"/>
  <c r="AN68"/>
  <c r="AL68"/>
  <c r="AJ68"/>
  <c r="AH68"/>
  <c r="P68"/>
  <c r="Q68" s="1"/>
  <c r="AX67"/>
  <c r="AV67"/>
  <c r="AT67"/>
  <c r="AR67"/>
  <c r="AP67"/>
  <c r="AN67"/>
  <c r="AL67"/>
  <c r="AJ67"/>
  <c r="AH67"/>
  <c r="AF67"/>
  <c r="Z67"/>
  <c r="X67" s="1"/>
  <c r="P67"/>
  <c r="Q67" s="1"/>
  <c r="AC71"/>
  <c r="AA71"/>
  <c r="Z66"/>
  <c r="N66"/>
  <c r="P66" s="1"/>
  <c r="Q66" s="1"/>
  <c r="W66"/>
  <c r="BB66" s="1"/>
  <c r="Y66" s="1"/>
  <c r="AG66"/>
  <c r="AI66"/>
  <c r="AK66"/>
  <c r="AM66"/>
  <c r="AO66"/>
  <c r="AQ66"/>
  <c r="AS66"/>
  <c r="AU66"/>
  <c r="AW66"/>
  <c r="AY66"/>
  <c r="AF66"/>
  <c r="AH66"/>
  <c r="AJ66"/>
  <c r="AL66"/>
  <c r="AN66"/>
  <c r="AP66"/>
  <c r="AR66"/>
  <c r="AT66"/>
  <c r="AV66"/>
  <c r="AX66"/>
  <c r="AY42"/>
  <c r="AW42"/>
  <c r="AU42"/>
  <c r="AS42"/>
  <c r="AQ42"/>
  <c r="AO42"/>
  <c r="AM42"/>
  <c r="AK42"/>
  <c r="AI42"/>
  <c r="AG42"/>
  <c r="AE42"/>
  <c r="AC42"/>
  <c r="W50"/>
  <c r="AA50"/>
  <c r="AC50"/>
  <c r="AE50"/>
  <c r="AG50"/>
  <c r="AI50"/>
  <c r="AK50"/>
  <c r="AM50"/>
  <c r="AO50"/>
  <c r="AQ50"/>
  <c r="AS50"/>
  <c r="AU50"/>
  <c r="AW50"/>
  <c r="AY50"/>
  <c r="N50"/>
  <c r="P50"/>
  <c r="Z50"/>
  <c r="AB50"/>
  <c r="AD50"/>
  <c r="AF50"/>
  <c r="AH50"/>
  <c r="AJ50"/>
  <c r="AL50"/>
  <c r="AN50"/>
  <c r="AP50"/>
  <c r="AR50"/>
  <c r="AT50"/>
  <c r="AV50"/>
  <c r="AX50"/>
  <c r="N49"/>
  <c r="P49" s="1"/>
  <c r="Z49"/>
  <c r="AB49"/>
  <c r="AD49"/>
  <c r="AF49"/>
  <c r="AH49"/>
  <c r="AJ49"/>
  <c r="AL49"/>
  <c r="AN49"/>
  <c r="AP49"/>
  <c r="AR49"/>
  <c r="AT49"/>
  <c r="AV49"/>
  <c r="AX49"/>
  <c r="W49"/>
  <c r="BB49" s="1"/>
  <c r="AA49"/>
  <c r="AC49"/>
  <c r="AE49"/>
  <c r="AG49"/>
  <c r="AI49"/>
  <c r="AK49"/>
  <c r="AM49"/>
  <c r="AO49"/>
  <c r="AQ49"/>
  <c r="AS49"/>
  <c r="AU49"/>
  <c r="AW49"/>
  <c r="AY49"/>
  <c r="BB50"/>
  <c r="AX48"/>
  <c r="AV48"/>
  <c r="AT48"/>
  <c r="AR48"/>
  <c r="AP48"/>
  <c r="AN48"/>
  <c r="AL48"/>
  <c r="AJ48"/>
  <c r="AH48"/>
  <c r="AF48"/>
  <c r="AD48"/>
  <c r="AB48"/>
  <c r="Z48"/>
  <c r="X48" s="1"/>
  <c r="P48"/>
  <c r="AX47"/>
  <c r="AV47"/>
  <c r="AT47"/>
  <c r="AR47"/>
  <c r="AP47"/>
  <c r="AN47"/>
  <c r="AL47"/>
  <c r="AJ47"/>
  <c r="AH47"/>
  <c r="AF47"/>
  <c r="AD47"/>
  <c r="AB47"/>
  <c r="Z47"/>
  <c r="X47" s="1"/>
  <c r="P47"/>
  <c r="AX46"/>
  <c r="AV46"/>
  <c r="AT46"/>
  <c r="AR46"/>
  <c r="AP46"/>
  <c r="AN46"/>
  <c r="AL46"/>
  <c r="AJ46"/>
  <c r="AH46"/>
  <c r="AF46"/>
  <c r="AD46"/>
  <c r="AB46"/>
  <c r="Z46"/>
  <c r="X46" s="1"/>
  <c r="P46"/>
  <c r="AX45"/>
  <c r="AV45"/>
  <c r="AT45"/>
  <c r="AR45"/>
  <c r="AP45"/>
  <c r="AN45"/>
  <c r="AL45"/>
  <c r="AJ45"/>
  <c r="AH45"/>
  <c r="AF45"/>
  <c r="AD45"/>
  <c r="AB45"/>
  <c r="Z45"/>
  <c r="X45" s="1"/>
  <c r="P45"/>
  <c r="AX44"/>
  <c r="AV44"/>
  <c r="AT44"/>
  <c r="AR44"/>
  <c r="AP44"/>
  <c r="AN44"/>
  <c r="AL44"/>
  <c r="AJ44"/>
  <c r="AH44"/>
  <c r="AF44"/>
  <c r="AD44"/>
  <c r="AB44"/>
  <c r="Z44"/>
  <c r="X44" s="1"/>
  <c r="P44"/>
  <c r="Z43"/>
  <c r="N43"/>
  <c r="P43" s="1"/>
  <c r="W43"/>
  <c r="AA43"/>
  <c r="AC43"/>
  <c r="AE43"/>
  <c r="AG43"/>
  <c r="AI43"/>
  <c r="AK43"/>
  <c r="AM43"/>
  <c r="AO43"/>
  <c r="AQ43"/>
  <c r="AS43"/>
  <c r="AU43"/>
  <c r="AW43"/>
  <c r="AY43"/>
  <c r="AB43"/>
  <c r="AD43"/>
  <c r="AF43"/>
  <c r="AH43"/>
  <c r="AJ43"/>
  <c r="AL43"/>
  <c r="AN43"/>
  <c r="AP43"/>
  <c r="AR43"/>
  <c r="AT43"/>
  <c r="AV43"/>
  <c r="AX43"/>
  <c r="BB43"/>
  <c r="Y43" s="1"/>
  <c r="Y25"/>
  <c r="BC25"/>
  <c r="BD25" s="1"/>
  <c r="BE25" s="1"/>
  <c r="BF25" s="1"/>
  <c r="BG25" s="1"/>
  <c r="BH25" s="1"/>
  <c r="BI25" s="1"/>
  <c r="BJ25" s="1"/>
  <c r="BK25" s="1"/>
  <c r="BL25" s="1"/>
  <c r="BM25" s="1"/>
  <c r="BN25" s="1"/>
  <c r="BO25" s="1"/>
  <c r="BP25" s="1"/>
  <c r="BQ25" s="1"/>
  <c r="BR25" s="1"/>
  <c r="BS25" s="1"/>
  <c r="BT25" s="1"/>
  <c r="BU25" s="1"/>
  <c r="BV25" s="1"/>
  <c r="BW25" s="1"/>
  <c r="BX25" s="1"/>
  <c r="BY25" s="1"/>
  <c r="BZ25" s="1"/>
  <c r="CA25" s="1"/>
  <c r="Y32"/>
  <c r="BC32"/>
  <c r="BD32" s="1"/>
  <c r="BE32" s="1"/>
  <c r="BF32" s="1"/>
  <c r="BG32" s="1"/>
  <c r="BH32" s="1"/>
  <c r="BI32" s="1"/>
  <c r="BJ32" s="1"/>
  <c r="BK32" s="1"/>
  <c r="BL32" s="1"/>
  <c r="BM32" s="1"/>
  <c r="BN32" s="1"/>
  <c r="BO32" s="1"/>
  <c r="BP32" s="1"/>
  <c r="BQ32" s="1"/>
  <c r="BR32" s="1"/>
  <c r="BS32" s="1"/>
  <c r="BT32" s="1"/>
  <c r="BU32" s="1"/>
  <c r="BV32" s="1"/>
  <c r="BW32" s="1"/>
  <c r="BX32" s="1"/>
  <c r="BY32" s="1"/>
  <c r="BZ32" s="1"/>
  <c r="CA32" s="1"/>
  <c r="Y30"/>
  <c r="BC30"/>
  <c r="BD30" s="1"/>
  <c r="BE30" s="1"/>
  <c r="BF30" s="1"/>
  <c r="BG30" s="1"/>
  <c r="BH30" s="1"/>
  <c r="BI30" s="1"/>
  <c r="BJ30" s="1"/>
  <c r="BK30" s="1"/>
  <c r="BL30" s="1"/>
  <c r="BM30" s="1"/>
  <c r="BN30" s="1"/>
  <c r="BO30" s="1"/>
  <c r="BP30" s="1"/>
  <c r="BQ30" s="1"/>
  <c r="BR30" s="1"/>
  <c r="BS30" s="1"/>
  <c r="BT30" s="1"/>
  <c r="BU30" s="1"/>
  <c r="BV30" s="1"/>
  <c r="BW30" s="1"/>
  <c r="BX30" s="1"/>
  <c r="BY30" s="1"/>
  <c r="BZ30" s="1"/>
  <c r="CA30" s="1"/>
  <c r="N30"/>
  <c r="P30" s="1"/>
  <c r="N26"/>
  <c r="P26" s="1"/>
  <c r="N31"/>
  <c r="P31" s="1"/>
  <c r="N29"/>
  <c r="P29" s="1"/>
  <c r="N27"/>
  <c r="P27" s="1"/>
  <c r="N25"/>
  <c r="P25" s="1"/>
  <c r="N23"/>
  <c r="P23" s="1"/>
  <c r="N32"/>
  <c r="P32" s="1"/>
  <c r="N28"/>
  <c r="P28" s="1"/>
  <c r="N24"/>
  <c r="P24" s="1"/>
  <c r="N22"/>
  <c r="P22" s="1"/>
  <c r="Q22" s="1"/>
  <c r="J51"/>
  <c r="J52"/>
  <c r="J53"/>
  <c r="J54"/>
  <c r="J55"/>
  <c r="J56"/>
  <c r="J57"/>
  <c r="J58"/>
  <c r="J59"/>
  <c r="J60"/>
  <c r="J61"/>
  <c r="J62"/>
  <c r="J63"/>
  <c r="J64"/>
  <c r="J65"/>
  <c r="Y103" l="1"/>
  <c r="BC103"/>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X50"/>
  <c r="BB72"/>
  <c r="Y42"/>
  <c r="BC42"/>
  <c r="BD42" s="1"/>
  <c r="BE42" s="1"/>
  <c r="BF42" s="1"/>
  <c r="BG42" s="1"/>
  <c r="BH42" s="1"/>
  <c r="BI42" s="1"/>
  <c r="BJ42" s="1"/>
  <c r="BK42" s="1"/>
  <c r="BL42" s="1"/>
  <c r="BM42" s="1"/>
  <c r="BN42" s="1"/>
  <c r="BO42" s="1"/>
  <c r="BP42" s="1"/>
  <c r="BQ42" s="1"/>
  <c r="BR42" s="1"/>
  <c r="BS42" s="1"/>
  <c r="BT42" s="1"/>
  <c r="BU42" s="1"/>
  <c r="BV42" s="1"/>
  <c r="BW42" s="1"/>
  <c r="BX42" s="1"/>
  <c r="BY42" s="1"/>
  <c r="BZ42" s="1"/>
  <c r="CA42" s="1"/>
  <c r="BC23"/>
  <c r="BD23" s="1"/>
  <c r="BE23" s="1"/>
  <c r="BF23" s="1"/>
  <c r="BG23" s="1"/>
  <c r="BH23" s="1"/>
  <c r="BI23" s="1"/>
  <c r="BJ23" s="1"/>
  <c r="BK23" s="1"/>
  <c r="BL23" s="1"/>
  <c r="BM23" s="1"/>
  <c r="BN23" s="1"/>
  <c r="BO23" s="1"/>
  <c r="BP23" s="1"/>
  <c r="BQ23" s="1"/>
  <c r="BR23" s="1"/>
  <c r="BS23" s="1"/>
  <c r="BT23" s="1"/>
  <c r="BU23" s="1"/>
  <c r="BV23" s="1"/>
  <c r="BW23" s="1"/>
  <c r="BX23" s="1"/>
  <c r="BY23" s="1"/>
  <c r="BZ23" s="1"/>
  <c r="CA23" s="1"/>
  <c r="Y23"/>
  <c r="BC27"/>
  <c r="BD27" s="1"/>
  <c r="BE27" s="1"/>
  <c r="BF27" s="1"/>
  <c r="BG27" s="1"/>
  <c r="BH27" s="1"/>
  <c r="BI27" s="1"/>
  <c r="BJ27" s="1"/>
  <c r="BK27" s="1"/>
  <c r="BL27" s="1"/>
  <c r="BM27" s="1"/>
  <c r="BN27" s="1"/>
  <c r="BO27" s="1"/>
  <c r="BP27" s="1"/>
  <c r="BQ27" s="1"/>
  <c r="BR27" s="1"/>
  <c r="BS27" s="1"/>
  <c r="BT27" s="1"/>
  <c r="BU27" s="1"/>
  <c r="BV27" s="1"/>
  <c r="BW27" s="1"/>
  <c r="BX27" s="1"/>
  <c r="BY27" s="1"/>
  <c r="BZ27" s="1"/>
  <c r="CA27" s="1"/>
  <c r="Y27"/>
  <c r="Y24"/>
  <c r="BC24"/>
  <c r="BD24" s="1"/>
  <c r="BE24" s="1"/>
  <c r="BF24" s="1"/>
  <c r="BG24" s="1"/>
  <c r="BH24" s="1"/>
  <c r="BI24" s="1"/>
  <c r="BJ24" s="1"/>
  <c r="BK24" s="1"/>
  <c r="BL24" s="1"/>
  <c r="BM24" s="1"/>
  <c r="BN24" s="1"/>
  <c r="BO24" s="1"/>
  <c r="BP24" s="1"/>
  <c r="BQ24" s="1"/>
  <c r="BR24" s="1"/>
  <c r="BS24" s="1"/>
  <c r="BT24" s="1"/>
  <c r="BU24" s="1"/>
  <c r="BV24" s="1"/>
  <c r="BW24" s="1"/>
  <c r="BX24" s="1"/>
  <c r="BY24" s="1"/>
  <c r="BZ24" s="1"/>
  <c r="CA24" s="1"/>
  <c r="BC28"/>
  <c r="BD28" s="1"/>
  <c r="BE28" s="1"/>
  <c r="BF28" s="1"/>
  <c r="BG28" s="1"/>
  <c r="BH28" s="1"/>
  <c r="BI28" s="1"/>
  <c r="BJ28" s="1"/>
  <c r="BK28" s="1"/>
  <c r="BL28" s="1"/>
  <c r="BM28" s="1"/>
  <c r="BN28" s="1"/>
  <c r="BO28" s="1"/>
  <c r="BP28" s="1"/>
  <c r="BQ28" s="1"/>
  <c r="BR28" s="1"/>
  <c r="BS28" s="1"/>
  <c r="BT28" s="1"/>
  <c r="BU28" s="1"/>
  <c r="BV28" s="1"/>
  <c r="BW28" s="1"/>
  <c r="BX28" s="1"/>
  <c r="BY28" s="1"/>
  <c r="BZ28" s="1"/>
  <c r="CA28" s="1"/>
  <c r="Y28"/>
  <c r="X43"/>
  <c r="X99"/>
  <c r="X106"/>
  <c r="X21"/>
  <c r="X26"/>
  <c r="BB29"/>
  <c r="BB31"/>
  <c r="X49"/>
  <c r="X66"/>
  <c r="X72"/>
  <c r="X93"/>
  <c r="X103"/>
  <c r="X126"/>
  <c r="X22"/>
  <c r="X42"/>
  <c r="X23"/>
  <c r="X27"/>
  <c r="X29"/>
  <c r="BB26"/>
  <c r="Z68"/>
  <c r="AA68" s="1"/>
  <c r="AB68" s="1"/>
  <c r="AB67"/>
  <c r="AA67"/>
  <c r="AA66"/>
  <c r="Z95"/>
  <c r="X94"/>
  <c r="AA94"/>
  <c r="AA93"/>
  <c r="AE22"/>
  <c r="BB22"/>
  <c r="BB21"/>
  <c r="AB21"/>
  <c r="Y127"/>
  <c r="BC127"/>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BB123"/>
  <c r="BB124"/>
  <c r="Y126"/>
  <c r="BC126"/>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BB125"/>
  <c r="BC122"/>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Y106"/>
  <c r="BC106"/>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BB105"/>
  <c r="BB104"/>
  <c r="BB94"/>
  <c r="BB98"/>
  <c r="BB97"/>
  <c r="Y99"/>
  <c r="BC99"/>
  <c r="BD99" s="1"/>
  <c r="BE99" s="1"/>
  <c r="BF99" s="1"/>
  <c r="BG99" s="1"/>
  <c r="BH99" s="1"/>
  <c r="BI99" s="1"/>
  <c r="BJ99" s="1"/>
  <c r="BK99" s="1"/>
  <c r="BL99" s="1"/>
  <c r="BM99" s="1"/>
  <c r="BN99" s="1"/>
  <c r="BO99" s="1"/>
  <c r="BP99" s="1"/>
  <c r="BQ99" s="1"/>
  <c r="BR99" s="1"/>
  <c r="BS99" s="1"/>
  <c r="BT99" s="1"/>
  <c r="BU99" s="1"/>
  <c r="BV99" s="1"/>
  <c r="BW99" s="1"/>
  <c r="BX99" s="1"/>
  <c r="BY99" s="1"/>
  <c r="BZ99" s="1"/>
  <c r="CA99" s="1"/>
  <c r="BB96"/>
  <c r="BB95"/>
  <c r="BC93"/>
  <c r="BB67"/>
  <c r="BB71"/>
  <c r="BB70"/>
  <c r="Y72"/>
  <c r="BC72"/>
  <c r="BD72" s="1"/>
  <c r="BE72" s="1"/>
  <c r="BF72" s="1"/>
  <c r="BG72" s="1"/>
  <c r="BH72" s="1"/>
  <c r="BI72" s="1"/>
  <c r="BJ72" s="1"/>
  <c r="BK72" s="1"/>
  <c r="BL72" s="1"/>
  <c r="BM72" s="1"/>
  <c r="BN72" s="1"/>
  <c r="BO72" s="1"/>
  <c r="BP72" s="1"/>
  <c r="BQ72" s="1"/>
  <c r="BR72" s="1"/>
  <c r="BS72" s="1"/>
  <c r="BT72" s="1"/>
  <c r="BU72" s="1"/>
  <c r="BV72" s="1"/>
  <c r="BW72" s="1"/>
  <c r="BX72" s="1"/>
  <c r="BY72" s="1"/>
  <c r="BZ72" s="1"/>
  <c r="CA72" s="1"/>
  <c r="BB69"/>
  <c r="BB68"/>
  <c r="BC66"/>
  <c r="Y50"/>
  <c r="BC50"/>
  <c r="BD50" s="1"/>
  <c r="BE50" s="1"/>
  <c r="BF50" s="1"/>
  <c r="BG50" s="1"/>
  <c r="BH50" s="1"/>
  <c r="BI50" s="1"/>
  <c r="BJ50" s="1"/>
  <c r="BK50" s="1"/>
  <c r="BL50" s="1"/>
  <c r="BM50" s="1"/>
  <c r="BN50" s="1"/>
  <c r="BO50" s="1"/>
  <c r="BP50" s="1"/>
  <c r="BQ50" s="1"/>
  <c r="BR50" s="1"/>
  <c r="BS50" s="1"/>
  <c r="BT50" s="1"/>
  <c r="BU50" s="1"/>
  <c r="BV50" s="1"/>
  <c r="BW50" s="1"/>
  <c r="BX50" s="1"/>
  <c r="BY50" s="1"/>
  <c r="BZ50" s="1"/>
  <c r="CA50" s="1"/>
  <c r="BB44"/>
  <c r="BB48"/>
  <c r="BB47"/>
  <c r="Y49"/>
  <c r="BC49"/>
  <c r="BD49" s="1"/>
  <c r="BE49" s="1"/>
  <c r="BF49" s="1"/>
  <c r="BG49" s="1"/>
  <c r="BH49" s="1"/>
  <c r="BI49" s="1"/>
  <c r="BJ49" s="1"/>
  <c r="BK49" s="1"/>
  <c r="BL49" s="1"/>
  <c r="BM49" s="1"/>
  <c r="BN49" s="1"/>
  <c r="BO49" s="1"/>
  <c r="BP49" s="1"/>
  <c r="BQ49" s="1"/>
  <c r="BR49" s="1"/>
  <c r="BS49" s="1"/>
  <c r="BT49" s="1"/>
  <c r="BU49" s="1"/>
  <c r="BV49" s="1"/>
  <c r="BW49" s="1"/>
  <c r="BX49" s="1"/>
  <c r="BY49" s="1"/>
  <c r="BZ49" s="1"/>
  <c r="CA49" s="1"/>
  <c r="BB46"/>
  <c r="BB45"/>
  <c r="BC43"/>
  <c r="BD43" s="1"/>
  <c r="BE43" s="1"/>
  <c r="BF43" s="1"/>
  <c r="BG43" s="1"/>
  <c r="BH43" s="1"/>
  <c r="BI43" s="1"/>
  <c r="BJ43" s="1"/>
  <c r="BK43" s="1"/>
  <c r="BL43" s="1"/>
  <c r="BM43" s="1"/>
  <c r="BN43" s="1"/>
  <c r="BO43" s="1"/>
  <c r="BP43" s="1"/>
  <c r="BQ43" s="1"/>
  <c r="BR43" s="1"/>
  <c r="BS43" s="1"/>
  <c r="BT43" s="1"/>
  <c r="BU43" s="1"/>
  <c r="BV43" s="1"/>
  <c r="BW43" s="1"/>
  <c r="BX43" s="1"/>
  <c r="BY43" s="1"/>
  <c r="BZ43" s="1"/>
  <c r="CA43" s="1"/>
  <c r="M16" i="11"/>
  <c r="M91"/>
  <c r="M7"/>
  <c r="M8"/>
  <c r="M9"/>
  <c r="M10"/>
  <c r="M11"/>
  <c r="M12"/>
  <c r="M13"/>
  <c r="M14"/>
  <c r="M15"/>
  <c r="M17"/>
  <c r="M18"/>
  <c r="M19"/>
  <c r="M20"/>
  <c r="M21"/>
  <c r="M22"/>
  <c r="M23"/>
  <c r="M6"/>
  <c r="I107" i="13"/>
  <c r="H107"/>
  <c r="B6" i="5" s="1"/>
  <c r="V105" i="13"/>
  <c r="M105"/>
  <c r="O105" s="1"/>
  <c r="K105"/>
  <c r="J105"/>
  <c r="Q105" s="1"/>
  <c r="G105"/>
  <c r="V104"/>
  <c r="M104"/>
  <c r="O104" s="1"/>
  <c r="AU104" s="1"/>
  <c r="K104"/>
  <c r="J104"/>
  <c r="Q104" s="1"/>
  <c r="G104"/>
  <c r="V103"/>
  <c r="M103"/>
  <c r="O103" s="1"/>
  <c r="K103"/>
  <c r="J103"/>
  <c r="G103"/>
  <c r="V102"/>
  <c r="M102"/>
  <c r="O102" s="1"/>
  <c r="K102"/>
  <c r="J102"/>
  <c r="Q102" s="1"/>
  <c r="G102"/>
  <c r="V101"/>
  <c r="M101"/>
  <c r="O101" s="1"/>
  <c r="K101"/>
  <c r="J101"/>
  <c r="Q101" s="1"/>
  <c r="G101"/>
  <c r="V100"/>
  <c r="M100"/>
  <c r="O100" s="1"/>
  <c r="AU100" s="1"/>
  <c r="K100"/>
  <c r="J100"/>
  <c r="Q100" s="1"/>
  <c r="G100"/>
  <c r="V99"/>
  <c r="M99"/>
  <c r="O99" s="1"/>
  <c r="K99"/>
  <c r="J99"/>
  <c r="G99"/>
  <c r="V98"/>
  <c r="M98"/>
  <c r="O98" s="1"/>
  <c r="K98"/>
  <c r="J98"/>
  <c r="Q98" s="1"/>
  <c r="G98"/>
  <c r="V97"/>
  <c r="M97"/>
  <c r="O97" s="1"/>
  <c r="K97"/>
  <c r="J97"/>
  <c r="Q97" s="1"/>
  <c r="G97"/>
  <c r="V96"/>
  <c r="M96"/>
  <c r="O96" s="1"/>
  <c r="K96"/>
  <c r="J96"/>
  <c r="G96"/>
  <c r="V95"/>
  <c r="M95"/>
  <c r="O95" s="1"/>
  <c r="K95"/>
  <c r="J95"/>
  <c r="Q95" s="1"/>
  <c r="G95"/>
  <c r="V94"/>
  <c r="M94"/>
  <c r="O94" s="1"/>
  <c r="K94"/>
  <c r="J94"/>
  <c r="G94"/>
  <c r="V93"/>
  <c r="M93"/>
  <c r="O93" s="1"/>
  <c r="K93"/>
  <c r="J93"/>
  <c r="G93"/>
  <c r="V92"/>
  <c r="M92"/>
  <c r="O92" s="1"/>
  <c r="K92"/>
  <c r="J92"/>
  <c r="Q92" s="1"/>
  <c r="G92"/>
  <c r="V91"/>
  <c r="M91"/>
  <c r="O91" s="1"/>
  <c r="K91"/>
  <c r="J91"/>
  <c r="G91"/>
  <c r="V90"/>
  <c r="M90"/>
  <c r="O90" s="1"/>
  <c r="K90"/>
  <c r="J90"/>
  <c r="Q90" s="1"/>
  <c r="G90"/>
  <c r="V89"/>
  <c r="M89"/>
  <c r="O89" s="1"/>
  <c r="K89"/>
  <c r="J89"/>
  <c r="Q89" s="1"/>
  <c r="G89"/>
  <c r="V88"/>
  <c r="M88"/>
  <c r="O88" s="1"/>
  <c r="K88"/>
  <c r="J88"/>
  <c r="G88"/>
  <c r="V87"/>
  <c r="M87"/>
  <c r="O87" s="1"/>
  <c r="K87"/>
  <c r="J87"/>
  <c r="Q87" s="1"/>
  <c r="G87"/>
  <c r="V86"/>
  <c r="M86"/>
  <c r="O86" s="1"/>
  <c r="K86"/>
  <c r="J86"/>
  <c r="G86"/>
  <c r="V85"/>
  <c r="M85"/>
  <c r="O85" s="1"/>
  <c r="K85"/>
  <c r="J85"/>
  <c r="G85"/>
  <c r="V84"/>
  <c r="M84"/>
  <c r="O84" s="1"/>
  <c r="K84"/>
  <c r="J84"/>
  <c r="Q84" s="1"/>
  <c r="G84"/>
  <c r="V83"/>
  <c r="M83"/>
  <c r="O83" s="1"/>
  <c r="K83"/>
  <c r="J83"/>
  <c r="G83"/>
  <c r="V82"/>
  <c r="M82"/>
  <c r="O82" s="1"/>
  <c r="K82"/>
  <c r="J82"/>
  <c r="Q82" s="1"/>
  <c r="G82"/>
  <c r="V81"/>
  <c r="M81"/>
  <c r="O81" s="1"/>
  <c r="AY81" s="1"/>
  <c r="K81"/>
  <c r="J81"/>
  <c r="Q81" s="1"/>
  <c r="G81"/>
  <c r="V80"/>
  <c r="M80"/>
  <c r="O80" s="1"/>
  <c r="K80"/>
  <c r="J80"/>
  <c r="G80"/>
  <c r="V79"/>
  <c r="M79"/>
  <c r="O79" s="1"/>
  <c r="AY79" s="1"/>
  <c r="K79"/>
  <c r="J79"/>
  <c r="Q79" s="1"/>
  <c r="G79"/>
  <c r="V78"/>
  <c r="M78"/>
  <c r="O78" s="1"/>
  <c r="K78"/>
  <c r="J78"/>
  <c r="G78"/>
  <c r="V77"/>
  <c r="M77"/>
  <c r="O77" s="1"/>
  <c r="K77"/>
  <c r="J77"/>
  <c r="Q77" s="1"/>
  <c r="G77"/>
  <c r="V76"/>
  <c r="M76"/>
  <c r="O76" s="1"/>
  <c r="K76"/>
  <c r="J76"/>
  <c r="G76"/>
  <c r="V75"/>
  <c r="M75"/>
  <c r="O75" s="1"/>
  <c r="K75"/>
  <c r="J75"/>
  <c r="Q75" s="1"/>
  <c r="G75"/>
  <c r="V74"/>
  <c r="M74"/>
  <c r="O74" s="1"/>
  <c r="K74"/>
  <c r="J74"/>
  <c r="G74"/>
  <c r="V73"/>
  <c r="M73"/>
  <c r="O73" s="1"/>
  <c r="K73"/>
  <c r="J73"/>
  <c r="Q73" s="1"/>
  <c r="G73"/>
  <c r="V72"/>
  <c r="M72"/>
  <c r="O72" s="1"/>
  <c r="K72"/>
  <c r="J72"/>
  <c r="G72"/>
  <c r="V71"/>
  <c r="M71"/>
  <c r="O71" s="1"/>
  <c r="K71"/>
  <c r="J71"/>
  <c r="Q71" s="1"/>
  <c r="G71"/>
  <c r="V70"/>
  <c r="M70"/>
  <c r="O70" s="1"/>
  <c r="K70"/>
  <c r="J70"/>
  <c r="G70"/>
  <c r="V69"/>
  <c r="M69"/>
  <c r="O69" s="1"/>
  <c r="K69"/>
  <c r="J69"/>
  <c r="Q69" s="1"/>
  <c r="G69"/>
  <c r="V68"/>
  <c r="M68"/>
  <c r="O68" s="1"/>
  <c r="K68"/>
  <c r="J68"/>
  <c r="G68"/>
  <c r="V67"/>
  <c r="M67"/>
  <c r="O67" s="1"/>
  <c r="K67"/>
  <c r="J67"/>
  <c r="Q67" s="1"/>
  <c r="G67"/>
  <c r="V66"/>
  <c r="M66"/>
  <c r="O66" s="1"/>
  <c r="K66"/>
  <c r="J66"/>
  <c r="G66"/>
  <c r="V65"/>
  <c r="M65"/>
  <c r="O65" s="1"/>
  <c r="K65"/>
  <c r="J65"/>
  <c r="Q65" s="1"/>
  <c r="G65"/>
  <c r="V64"/>
  <c r="M64"/>
  <c r="O64" s="1"/>
  <c r="K64"/>
  <c r="J64"/>
  <c r="G64"/>
  <c r="V63"/>
  <c r="O63"/>
  <c r="M63"/>
  <c r="K63"/>
  <c r="J63"/>
  <c r="G63"/>
  <c r="V62"/>
  <c r="M62"/>
  <c r="O62" s="1"/>
  <c r="K62"/>
  <c r="J62"/>
  <c r="Q62" s="1"/>
  <c r="G62"/>
  <c r="V61"/>
  <c r="M61"/>
  <c r="O61" s="1"/>
  <c r="K61"/>
  <c r="J61"/>
  <c r="G61"/>
  <c r="V60"/>
  <c r="M60"/>
  <c r="O60" s="1"/>
  <c r="K60"/>
  <c r="J60"/>
  <c r="Q60" s="1"/>
  <c r="G60"/>
  <c r="V59"/>
  <c r="M59"/>
  <c r="O59" s="1"/>
  <c r="K59"/>
  <c r="J59"/>
  <c r="Q59" s="1"/>
  <c r="G59"/>
  <c r="V58"/>
  <c r="M58"/>
  <c r="O58" s="1"/>
  <c r="K58"/>
  <c r="J58"/>
  <c r="G58"/>
  <c r="V57"/>
  <c r="M57"/>
  <c r="O57" s="1"/>
  <c r="K57"/>
  <c r="J57"/>
  <c r="Q57" s="1"/>
  <c r="G57"/>
  <c r="V56"/>
  <c r="M56"/>
  <c r="O56" s="1"/>
  <c r="K56"/>
  <c r="J56"/>
  <c r="G56"/>
  <c r="V55"/>
  <c r="M55"/>
  <c r="O55" s="1"/>
  <c r="K55"/>
  <c r="J55"/>
  <c r="G55"/>
  <c r="V54"/>
  <c r="M54"/>
  <c r="O54" s="1"/>
  <c r="K54"/>
  <c r="J54"/>
  <c r="Q54" s="1"/>
  <c r="G54"/>
  <c r="V53"/>
  <c r="M53"/>
  <c r="O53" s="1"/>
  <c r="K53"/>
  <c r="J53"/>
  <c r="G53"/>
  <c r="V52"/>
  <c r="M52"/>
  <c r="O52" s="1"/>
  <c r="K52"/>
  <c r="J52"/>
  <c r="Q52" s="1"/>
  <c r="G52"/>
  <c r="V51"/>
  <c r="M51"/>
  <c r="O51" s="1"/>
  <c r="K51"/>
  <c r="J51"/>
  <c r="Q51" s="1"/>
  <c r="G51"/>
  <c r="V50"/>
  <c r="M50"/>
  <c r="O50" s="1"/>
  <c r="K50"/>
  <c r="J50"/>
  <c r="G50"/>
  <c r="V49"/>
  <c r="M49"/>
  <c r="O49" s="1"/>
  <c r="K49"/>
  <c r="J49"/>
  <c r="Q49" s="1"/>
  <c r="G49"/>
  <c r="V48"/>
  <c r="M48"/>
  <c r="O48" s="1"/>
  <c r="K48"/>
  <c r="J48"/>
  <c r="G48"/>
  <c r="V47"/>
  <c r="M47"/>
  <c r="O47" s="1"/>
  <c r="K47"/>
  <c r="J47"/>
  <c r="G47"/>
  <c r="V46"/>
  <c r="M46"/>
  <c r="O46" s="1"/>
  <c r="K46"/>
  <c r="J46"/>
  <c r="Q46" s="1"/>
  <c r="G46"/>
  <c r="V45"/>
  <c r="M45"/>
  <c r="O45" s="1"/>
  <c r="K45"/>
  <c r="J45"/>
  <c r="G45"/>
  <c r="V44"/>
  <c r="M44"/>
  <c r="O44" s="1"/>
  <c r="K44"/>
  <c r="J44"/>
  <c r="Q44" s="1"/>
  <c r="G44"/>
  <c r="V43"/>
  <c r="M43"/>
  <c r="O43" s="1"/>
  <c r="K43"/>
  <c r="J43"/>
  <c r="G43"/>
  <c r="V42"/>
  <c r="M42"/>
  <c r="O42" s="1"/>
  <c r="K42"/>
  <c r="J42"/>
  <c r="Q42" s="1"/>
  <c r="G42"/>
  <c r="V41"/>
  <c r="M41"/>
  <c r="O41" s="1"/>
  <c r="K41"/>
  <c r="J41"/>
  <c r="G41"/>
  <c r="V40"/>
  <c r="M40"/>
  <c r="O40" s="1"/>
  <c r="K40"/>
  <c r="J40"/>
  <c r="Q40" s="1"/>
  <c r="G40"/>
  <c r="V39"/>
  <c r="M39"/>
  <c r="O39" s="1"/>
  <c r="K39"/>
  <c r="J39"/>
  <c r="G39"/>
  <c r="V38"/>
  <c r="M38"/>
  <c r="O38" s="1"/>
  <c r="K38"/>
  <c r="J38"/>
  <c r="Q38" s="1"/>
  <c r="G38"/>
  <c r="V37"/>
  <c r="M37"/>
  <c r="O37" s="1"/>
  <c r="K37"/>
  <c r="J37"/>
  <c r="G37"/>
  <c r="V36"/>
  <c r="M36"/>
  <c r="O36" s="1"/>
  <c r="K36"/>
  <c r="J36"/>
  <c r="Q36" s="1"/>
  <c r="G36"/>
  <c r="V35"/>
  <c r="M35"/>
  <c r="O35" s="1"/>
  <c r="K35"/>
  <c r="J35"/>
  <c r="G35"/>
  <c r="V34"/>
  <c r="M34"/>
  <c r="O34" s="1"/>
  <c r="K34"/>
  <c r="J34"/>
  <c r="G34"/>
  <c r="V33"/>
  <c r="M33"/>
  <c r="O33" s="1"/>
  <c r="K33"/>
  <c r="J33"/>
  <c r="G33"/>
  <c r="V32"/>
  <c r="M32"/>
  <c r="O32" s="1"/>
  <c r="K32"/>
  <c r="J32"/>
  <c r="G32"/>
  <c r="V31"/>
  <c r="M31"/>
  <c r="O31" s="1"/>
  <c r="K31"/>
  <c r="J31"/>
  <c r="G31"/>
  <c r="V30"/>
  <c r="M30"/>
  <c r="O30" s="1"/>
  <c r="K30"/>
  <c r="J30"/>
  <c r="G30"/>
  <c r="V29"/>
  <c r="M29"/>
  <c r="O29" s="1"/>
  <c r="K29"/>
  <c r="J29"/>
  <c r="G29"/>
  <c r="V28"/>
  <c r="M28"/>
  <c r="O28" s="1"/>
  <c r="K28"/>
  <c r="J28"/>
  <c r="G28"/>
  <c r="V27"/>
  <c r="M27"/>
  <c r="O27" s="1"/>
  <c r="K27"/>
  <c r="J27"/>
  <c r="G27"/>
  <c r="V26"/>
  <c r="M26"/>
  <c r="O26" s="1"/>
  <c r="K26"/>
  <c r="J26"/>
  <c r="G26"/>
  <c r="V25"/>
  <c r="M25"/>
  <c r="O25" s="1"/>
  <c r="K25"/>
  <c r="J25"/>
  <c r="G25"/>
  <c r="V24"/>
  <c r="M24"/>
  <c r="O24" s="1"/>
  <c r="K24"/>
  <c r="J24"/>
  <c r="G24"/>
  <c r="V23"/>
  <c r="M23"/>
  <c r="O23" s="1"/>
  <c r="K23"/>
  <c r="J23"/>
  <c r="G23"/>
  <c r="V22"/>
  <c r="M22"/>
  <c r="O22" s="1"/>
  <c r="K22"/>
  <c r="J22"/>
  <c r="G22"/>
  <c r="V21"/>
  <c r="M21"/>
  <c r="O21" s="1"/>
  <c r="K21"/>
  <c r="J21"/>
  <c r="G21"/>
  <c r="V20"/>
  <c r="M20"/>
  <c r="O20" s="1"/>
  <c r="K20"/>
  <c r="J20"/>
  <c r="G20"/>
  <c r="V19"/>
  <c r="M19"/>
  <c r="O19" s="1"/>
  <c r="K19"/>
  <c r="J19"/>
  <c r="G19"/>
  <c r="V18"/>
  <c r="M18"/>
  <c r="O18" s="1"/>
  <c r="K18"/>
  <c r="J18"/>
  <c r="G18"/>
  <c r="V17"/>
  <c r="M17"/>
  <c r="O17" s="1"/>
  <c r="K17"/>
  <c r="J17"/>
  <c r="G17"/>
  <c r="V16"/>
  <c r="BZ16" s="1"/>
  <c r="M16"/>
  <c r="O16" s="1"/>
  <c r="K16"/>
  <c r="J16"/>
  <c r="G16"/>
  <c r="V15"/>
  <c r="BY15" s="1"/>
  <c r="M15"/>
  <c r="O15" s="1"/>
  <c r="K15"/>
  <c r="J15"/>
  <c r="G15"/>
  <c r="V14"/>
  <c r="BZ14" s="1"/>
  <c r="M14"/>
  <c r="O14" s="1"/>
  <c r="K14"/>
  <c r="J14"/>
  <c r="G14"/>
  <c r="V13"/>
  <c r="BZ13" s="1"/>
  <c r="M13"/>
  <c r="O13" s="1"/>
  <c r="K13"/>
  <c r="J13"/>
  <c r="G13"/>
  <c r="V12"/>
  <c r="BZ12" s="1"/>
  <c r="M12"/>
  <c r="O12" s="1"/>
  <c r="K12"/>
  <c r="J12"/>
  <c r="G12"/>
  <c r="AW11"/>
  <c r="V11"/>
  <c r="BZ11" s="1"/>
  <c r="M11"/>
  <c r="O11" s="1"/>
  <c r="K11"/>
  <c r="J11"/>
  <c r="G11"/>
  <c r="CA10"/>
  <c r="AW10"/>
  <c r="V10"/>
  <c r="BZ10" s="1"/>
  <c r="M10"/>
  <c r="O10" s="1"/>
  <c r="K10"/>
  <c r="J10"/>
  <c r="G10"/>
  <c r="CA9"/>
  <c r="AW9"/>
  <c r="V9"/>
  <c r="BZ9" s="1"/>
  <c r="M9"/>
  <c r="O9" s="1"/>
  <c r="K9"/>
  <c r="J9"/>
  <c r="G9"/>
  <c r="CA8"/>
  <c r="AW8"/>
  <c r="V8"/>
  <c r="BZ8" s="1"/>
  <c r="M8"/>
  <c r="O8" s="1"/>
  <c r="K8"/>
  <c r="J8"/>
  <c r="G8"/>
  <c r="V7"/>
  <c r="BZ7" s="1"/>
  <c r="M7"/>
  <c r="O7" s="1"/>
  <c r="K7"/>
  <c r="J7"/>
  <c r="G7"/>
  <c r="V6"/>
  <c r="BZ6" s="1"/>
  <c r="M6"/>
  <c r="O6" s="1"/>
  <c r="K6"/>
  <c r="J6"/>
  <c r="J107" s="1"/>
  <c r="C6" i="5" s="1"/>
  <c r="G6" i="13"/>
  <c r="W3"/>
  <c r="BT2"/>
  <c r="BS2"/>
  <c r="BR2"/>
  <c r="BQ2"/>
  <c r="BP2"/>
  <c r="BO2"/>
  <c r="BN2"/>
  <c r="BM2"/>
  <c r="BL2"/>
  <c r="BK2"/>
  <c r="BJ2"/>
  <c r="BI2"/>
  <c r="BH2"/>
  <c r="BG2"/>
  <c r="BF2"/>
  <c r="BE2"/>
  <c r="BD2"/>
  <c r="BC2"/>
  <c r="BB2"/>
  <c r="AR2"/>
  <c r="AQ2"/>
  <c r="AP2"/>
  <c r="AO2"/>
  <c r="AN2"/>
  <c r="AM2"/>
  <c r="AL2"/>
  <c r="AK2"/>
  <c r="AJ2"/>
  <c r="AI2"/>
  <c r="AH2"/>
  <c r="AG2"/>
  <c r="AF2"/>
  <c r="AE2"/>
  <c r="AD2"/>
  <c r="AC2"/>
  <c r="AB2"/>
  <c r="AA2"/>
  <c r="Z2"/>
  <c r="I107" i="11"/>
  <c r="H107"/>
  <c r="B5" i="5" s="1"/>
  <c r="V105" i="11"/>
  <c r="M105"/>
  <c r="O105" s="1"/>
  <c r="K105"/>
  <c r="J105"/>
  <c r="Q105" s="1"/>
  <c r="G105"/>
  <c r="V104"/>
  <c r="M104"/>
  <c r="O104" s="1"/>
  <c r="K104"/>
  <c r="J104"/>
  <c r="G104"/>
  <c r="V103"/>
  <c r="M103"/>
  <c r="O103" s="1"/>
  <c r="K103"/>
  <c r="J103"/>
  <c r="Q103" s="1"/>
  <c r="G103"/>
  <c r="V102"/>
  <c r="M102"/>
  <c r="O102" s="1"/>
  <c r="K102"/>
  <c r="J102"/>
  <c r="G102"/>
  <c r="V101"/>
  <c r="M101"/>
  <c r="O101" s="1"/>
  <c r="K101"/>
  <c r="J101"/>
  <c r="Q101" s="1"/>
  <c r="G101"/>
  <c r="V100"/>
  <c r="M100"/>
  <c r="O100" s="1"/>
  <c r="K100"/>
  <c r="J100"/>
  <c r="G100"/>
  <c r="V99"/>
  <c r="M99"/>
  <c r="O99" s="1"/>
  <c r="K99"/>
  <c r="J99"/>
  <c r="Q99" s="1"/>
  <c r="G99"/>
  <c r="V98"/>
  <c r="M98"/>
  <c r="O98" s="1"/>
  <c r="K98"/>
  <c r="J98"/>
  <c r="G98"/>
  <c r="V97"/>
  <c r="M97"/>
  <c r="O97" s="1"/>
  <c r="K97"/>
  <c r="J97"/>
  <c r="Q97" s="1"/>
  <c r="G97"/>
  <c r="V96"/>
  <c r="M96"/>
  <c r="O96" s="1"/>
  <c r="K96"/>
  <c r="J96"/>
  <c r="G96"/>
  <c r="V95"/>
  <c r="M95"/>
  <c r="O95" s="1"/>
  <c r="K95"/>
  <c r="J95"/>
  <c r="Q95" s="1"/>
  <c r="G95"/>
  <c r="V94"/>
  <c r="M94"/>
  <c r="O94" s="1"/>
  <c r="K94"/>
  <c r="J94"/>
  <c r="G94"/>
  <c r="V93"/>
  <c r="M93"/>
  <c r="O93" s="1"/>
  <c r="K93"/>
  <c r="J93"/>
  <c r="Q93" s="1"/>
  <c r="G93"/>
  <c r="V92"/>
  <c r="M92"/>
  <c r="O92" s="1"/>
  <c r="K92"/>
  <c r="J92"/>
  <c r="G92"/>
  <c r="V91"/>
  <c r="O91"/>
  <c r="K91"/>
  <c r="J91"/>
  <c r="Q91" s="1"/>
  <c r="G91"/>
  <c r="V90"/>
  <c r="M90"/>
  <c r="O90" s="1"/>
  <c r="K90"/>
  <c r="J90"/>
  <c r="G90"/>
  <c r="V89"/>
  <c r="M89"/>
  <c r="O89" s="1"/>
  <c r="K89"/>
  <c r="J89"/>
  <c r="Q89" s="1"/>
  <c r="G89"/>
  <c r="V88"/>
  <c r="M88"/>
  <c r="O88" s="1"/>
  <c r="K88"/>
  <c r="J88"/>
  <c r="G88"/>
  <c r="V87"/>
  <c r="M87"/>
  <c r="O87" s="1"/>
  <c r="K87"/>
  <c r="J87"/>
  <c r="Q87" s="1"/>
  <c r="G87"/>
  <c r="V86"/>
  <c r="M86"/>
  <c r="O86" s="1"/>
  <c r="K86"/>
  <c r="J86"/>
  <c r="G86"/>
  <c r="V85"/>
  <c r="M85"/>
  <c r="O85" s="1"/>
  <c r="K85"/>
  <c r="J85"/>
  <c r="Q85" s="1"/>
  <c r="G85"/>
  <c r="V84"/>
  <c r="M84"/>
  <c r="O84" s="1"/>
  <c r="K84"/>
  <c r="J84"/>
  <c r="G84"/>
  <c r="V83"/>
  <c r="M83"/>
  <c r="O83" s="1"/>
  <c r="K83"/>
  <c r="J83"/>
  <c r="Q83" s="1"/>
  <c r="G83"/>
  <c r="V82"/>
  <c r="M82"/>
  <c r="O82" s="1"/>
  <c r="K82"/>
  <c r="J82"/>
  <c r="G82"/>
  <c r="V81"/>
  <c r="M81"/>
  <c r="O81" s="1"/>
  <c r="K81"/>
  <c r="J81"/>
  <c r="Q81" s="1"/>
  <c r="G81"/>
  <c r="V80"/>
  <c r="M80"/>
  <c r="O80" s="1"/>
  <c r="K80"/>
  <c r="J80"/>
  <c r="G80"/>
  <c r="V79"/>
  <c r="M79"/>
  <c r="O79" s="1"/>
  <c r="K79"/>
  <c r="J79"/>
  <c r="Q79" s="1"/>
  <c r="G79"/>
  <c r="V78"/>
  <c r="M78"/>
  <c r="O78" s="1"/>
  <c r="K78"/>
  <c r="J78"/>
  <c r="G78"/>
  <c r="V77"/>
  <c r="M77"/>
  <c r="O77" s="1"/>
  <c r="K77"/>
  <c r="J77"/>
  <c r="Q77" s="1"/>
  <c r="G77"/>
  <c r="V76"/>
  <c r="M76"/>
  <c r="O76" s="1"/>
  <c r="K76"/>
  <c r="J76"/>
  <c r="G76"/>
  <c r="V75"/>
  <c r="M75"/>
  <c r="O75" s="1"/>
  <c r="K75"/>
  <c r="J75"/>
  <c r="Q75" s="1"/>
  <c r="G75"/>
  <c r="V74"/>
  <c r="M74"/>
  <c r="O74" s="1"/>
  <c r="K74"/>
  <c r="J74"/>
  <c r="G74"/>
  <c r="V73"/>
  <c r="M73"/>
  <c r="O73" s="1"/>
  <c r="K73"/>
  <c r="J73"/>
  <c r="Q73" s="1"/>
  <c r="G73"/>
  <c r="V72"/>
  <c r="M72"/>
  <c r="O72" s="1"/>
  <c r="K72"/>
  <c r="J72"/>
  <c r="G72"/>
  <c r="V71"/>
  <c r="M71"/>
  <c r="O71" s="1"/>
  <c r="K71"/>
  <c r="J71"/>
  <c r="Q71" s="1"/>
  <c r="G71"/>
  <c r="V70"/>
  <c r="M70"/>
  <c r="O70" s="1"/>
  <c r="K70"/>
  <c r="J70"/>
  <c r="G70"/>
  <c r="V69"/>
  <c r="M69"/>
  <c r="O69" s="1"/>
  <c r="K69"/>
  <c r="J69"/>
  <c r="Q69" s="1"/>
  <c r="G69"/>
  <c r="V68"/>
  <c r="M68"/>
  <c r="O68" s="1"/>
  <c r="K68"/>
  <c r="J68"/>
  <c r="G68"/>
  <c r="V67"/>
  <c r="M67"/>
  <c r="O67" s="1"/>
  <c r="K67"/>
  <c r="J67"/>
  <c r="Q67" s="1"/>
  <c r="G67"/>
  <c r="V66"/>
  <c r="M66"/>
  <c r="O66" s="1"/>
  <c r="K66"/>
  <c r="J66"/>
  <c r="G66"/>
  <c r="V65"/>
  <c r="M65"/>
  <c r="O65" s="1"/>
  <c r="K65"/>
  <c r="J65"/>
  <c r="Q65" s="1"/>
  <c r="G65"/>
  <c r="V64"/>
  <c r="M64"/>
  <c r="O64" s="1"/>
  <c r="K64"/>
  <c r="J64"/>
  <c r="G64"/>
  <c r="V63"/>
  <c r="M63"/>
  <c r="O63" s="1"/>
  <c r="K63"/>
  <c r="J63"/>
  <c r="Q63" s="1"/>
  <c r="G63"/>
  <c r="V62"/>
  <c r="M62"/>
  <c r="O62" s="1"/>
  <c r="K62"/>
  <c r="J62"/>
  <c r="G62"/>
  <c r="V61"/>
  <c r="M61"/>
  <c r="O61" s="1"/>
  <c r="K61"/>
  <c r="J61"/>
  <c r="Q61" s="1"/>
  <c r="G61"/>
  <c r="V60"/>
  <c r="M60"/>
  <c r="O60" s="1"/>
  <c r="K60"/>
  <c r="J60"/>
  <c r="G60"/>
  <c r="V59"/>
  <c r="M59"/>
  <c r="O59" s="1"/>
  <c r="K59"/>
  <c r="J59"/>
  <c r="Q59" s="1"/>
  <c r="G59"/>
  <c r="V58"/>
  <c r="M58"/>
  <c r="O58" s="1"/>
  <c r="K58"/>
  <c r="J58"/>
  <c r="G58"/>
  <c r="V57"/>
  <c r="M57"/>
  <c r="O57" s="1"/>
  <c r="K57"/>
  <c r="J57"/>
  <c r="Q57" s="1"/>
  <c r="G57"/>
  <c r="V56"/>
  <c r="M56"/>
  <c r="O56" s="1"/>
  <c r="K56"/>
  <c r="J56"/>
  <c r="G56"/>
  <c r="V55"/>
  <c r="M55"/>
  <c r="O55" s="1"/>
  <c r="K55"/>
  <c r="J55"/>
  <c r="Q55" s="1"/>
  <c r="G55"/>
  <c r="V54"/>
  <c r="M54"/>
  <c r="O54" s="1"/>
  <c r="K54"/>
  <c r="J54"/>
  <c r="G54"/>
  <c r="V53"/>
  <c r="M53"/>
  <c r="O53" s="1"/>
  <c r="K53"/>
  <c r="J53"/>
  <c r="Q53" s="1"/>
  <c r="G53"/>
  <c r="V52"/>
  <c r="M52"/>
  <c r="O52" s="1"/>
  <c r="K52"/>
  <c r="J52"/>
  <c r="G52"/>
  <c r="V51"/>
  <c r="M51"/>
  <c r="O51" s="1"/>
  <c r="K51"/>
  <c r="J51"/>
  <c r="Q51" s="1"/>
  <c r="G51"/>
  <c r="V50"/>
  <c r="M50"/>
  <c r="O50" s="1"/>
  <c r="K50"/>
  <c r="J50"/>
  <c r="G50"/>
  <c r="V49"/>
  <c r="M49"/>
  <c r="O49" s="1"/>
  <c r="K49"/>
  <c r="J49"/>
  <c r="Q49" s="1"/>
  <c r="G49"/>
  <c r="V48"/>
  <c r="M48"/>
  <c r="O48" s="1"/>
  <c r="K48"/>
  <c r="J48"/>
  <c r="G48"/>
  <c r="V47"/>
  <c r="M47"/>
  <c r="O47" s="1"/>
  <c r="K47"/>
  <c r="J47"/>
  <c r="Q47" s="1"/>
  <c r="G47"/>
  <c r="V46"/>
  <c r="M46"/>
  <c r="O46" s="1"/>
  <c r="K46"/>
  <c r="J46"/>
  <c r="G46"/>
  <c r="V45"/>
  <c r="M45"/>
  <c r="O45" s="1"/>
  <c r="K45"/>
  <c r="J45"/>
  <c r="Q45" s="1"/>
  <c r="G45"/>
  <c r="V44"/>
  <c r="M44"/>
  <c r="O44" s="1"/>
  <c r="K44"/>
  <c r="J44"/>
  <c r="G44"/>
  <c r="V43"/>
  <c r="M43"/>
  <c r="O43" s="1"/>
  <c r="K43"/>
  <c r="J43"/>
  <c r="Q43" s="1"/>
  <c r="G43"/>
  <c r="V42"/>
  <c r="M42"/>
  <c r="O42" s="1"/>
  <c r="K42"/>
  <c r="J42"/>
  <c r="G42"/>
  <c r="V41"/>
  <c r="M41"/>
  <c r="O41" s="1"/>
  <c r="K41"/>
  <c r="J41"/>
  <c r="Q41" s="1"/>
  <c r="G41"/>
  <c r="V40"/>
  <c r="M40"/>
  <c r="O40" s="1"/>
  <c r="K40"/>
  <c r="J40"/>
  <c r="G40"/>
  <c r="V39"/>
  <c r="M39"/>
  <c r="O39" s="1"/>
  <c r="K39"/>
  <c r="J39"/>
  <c r="Q39" s="1"/>
  <c r="G39"/>
  <c r="V38"/>
  <c r="M38"/>
  <c r="O38" s="1"/>
  <c r="K38"/>
  <c r="J38"/>
  <c r="G38"/>
  <c r="V37"/>
  <c r="M37"/>
  <c r="O37" s="1"/>
  <c r="K37"/>
  <c r="J37"/>
  <c r="Q37" s="1"/>
  <c r="G37"/>
  <c r="V36"/>
  <c r="M36"/>
  <c r="O36" s="1"/>
  <c r="K36"/>
  <c r="J36"/>
  <c r="G36"/>
  <c r="V35"/>
  <c r="M35"/>
  <c r="O35" s="1"/>
  <c r="K35"/>
  <c r="J35"/>
  <c r="Q35" s="1"/>
  <c r="G35"/>
  <c r="V34"/>
  <c r="M34"/>
  <c r="O34" s="1"/>
  <c r="K34"/>
  <c r="J34"/>
  <c r="G34"/>
  <c r="V33"/>
  <c r="M33"/>
  <c r="O33" s="1"/>
  <c r="K33"/>
  <c r="J33"/>
  <c r="Q33" s="1"/>
  <c r="G33"/>
  <c r="V32"/>
  <c r="M32"/>
  <c r="O32" s="1"/>
  <c r="K32"/>
  <c r="J32"/>
  <c r="G32"/>
  <c r="V31"/>
  <c r="M31"/>
  <c r="O31" s="1"/>
  <c r="K31"/>
  <c r="J31"/>
  <c r="G31"/>
  <c r="V30"/>
  <c r="M30"/>
  <c r="O30" s="1"/>
  <c r="K30"/>
  <c r="J30"/>
  <c r="G30"/>
  <c r="V29"/>
  <c r="M29"/>
  <c r="O29" s="1"/>
  <c r="K29"/>
  <c r="J29"/>
  <c r="G29"/>
  <c r="V28"/>
  <c r="M28"/>
  <c r="O28" s="1"/>
  <c r="K28"/>
  <c r="J28"/>
  <c r="G28"/>
  <c r="V27"/>
  <c r="M27"/>
  <c r="O27" s="1"/>
  <c r="K27"/>
  <c r="J27"/>
  <c r="G27"/>
  <c r="V26"/>
  <c r="M26"/>
  <c r="O26" s="1"/>
  <c r="K26"/>
  <c r="J26"/>
  <c r="G26"/>
  <c r="V25"/>
  <c r="M25"/>
  <c r="O25" s="1"/>
  <c r="K25"/>
  <c r="J25"/>
  <c r="G25"/>
  <c r="V24"/>
  <c r="M24"/>
  <c r="O24" s="1"/>
  <c r="K24"/>
  <c r="J24"/>
  <c r="G24"/>
  <c r="V23"/>
  <c r="O23"/>
  <c r="K23"/>
  <c r="J23"/>
  <c r="G23"/>
  <c r="V22"/>
  <c r="O22"/>
  <c r="K22"/>
  <c r="G22"/>
  <c r="V21"/>
  <c r="O21"/>
  <c r="K21"/>
  <c r="G21"/>
  <c r="V20"/>
  <c r="O20"/>
  <c r="K20"/>
  <c r="G20"/>
  <c r="V19"/>
  <c r="O19"/>
  <c r="K19"/>
  <c r="G19"/>
  <c r="V18"/>
  <c r="O18"/>
  <c r="K18"/>
  <c r="G18"/>
  <c r="V17"/>
  <c r="O17"/>
  <c r="K17"/>
  <c r="G17"/>
  <c r="CA16"/>
  <c r="AW16"/>
  <c r="V16"/>
  <c r="BZ16" s="1"/>
  <c r="O16"/>
  <c r="AU16" s="1"/>
  <c r="K16"/>
  <c r="G16"/>
  <c r="V15"/>
  <c r="BZ15" s="1"/>
  <c r="O15"/>
  <c r="K15"/>
  <c r="G15"/>
  <c r="CA14"/>
  <c r="AW14"/>
  <c r="V14"/>
  <c r="BZ14" s="1"/>
  <c r="O14"/>
  <c r="AU14" s="1"/>
  <c r="K14"/>
  <c r="G14"/>
  <c r="V13"/>
  <c r="BZ13" s="1"/>
  <c r="O13"/>
  <c r="K13"/>
  <c r="G13"/>
  <c r="V12"/>
  <c r="BZ12" s="1"/>
  <c r="O12"/>
  <c r="K12"/>
  <c r="G12"/>
  <c r="V11"/>
  <c r="BZ11" s="1"/>
  <c r="O11"/>
  <c r="K11"/>
  <c r="G11"/>
  <c r="V10"/>
  <c r="BY10" s="1"/>
  <c r="O10"/>
  <c r="K10"/>
  <c r="G10"/>
  <c r="V9"/>
  <c r="BZ9" s="1"/>
  <c r="O9"/>
  <c r="K9"/>
  <c r="G9"/>
  <c r="V8"/>
  <c r="BZ8" s="1"/>
  <c r="O8"/>
  <c r="K8"/>
  <c r="G8"/>
  <c r="V7"/>
  <c r="BZ7" s="1"/>
  <c r="O7"/>
  <c r="K7"/>
  <c r="G7"/>
  <c r="V6"/>
  <c r="O6"/>
  <c r="K6"/>
  <c r="K107" s="1"/>
  <c r="J107"/>
  <c r="C5" i="5" s="1"/>
  <c r="G6" i="11"/>
  <c r="W3"/>
  <c r="BT2"/>
  <c r="BS2"/>
  <c r="BR2"/>
  <c r="BQ2"/>
  <c r="BP2"/>
  <c r="BO2"/>
  <c r="BN2"/>
  <c r="BM2"/>
  <c r="BL2"/>
  <c r="BK2"/>
  <c r="BJ2"/>
  <c r="BI2"/>
  <c r="BH2"/>
  <c r="BG2"/>
  <c r="BF2"/>
  <c r="BE2"/>
  <c r="BD2"/>
  <c r="BC2"/>
  <c r="BB2"/>
  <c r="AR2"/>
  <c r="AQ2"/>
  <c r="AP2"/>
  <c r="AO2"/>
  <c r="AN2"/>
  <c r="AM2"/>
  <c r="AL2"/>
  <c r="AK2"/>
  <c r="AJ2"/>
  <c r="AI2"/>
  <c r="AH2"/>
  <c r="AG2"/>
  <c r="AF2"/>
  <c r="AE2"/>
  <c r="AD2"/>
  <c r="AC2"/>
  <c r="AB2"/>
  <c r="AA2"/>
  <c r="Z2"/>
  <c r="I107" i="10"/>
  <c r="H107"/>
  <c r="B4" i="5" s="1"/>
  <c r="V105" i="10"/>
  <c r="M105"/>
  <c r="O105" s="1"/>
  <c r="K105"/>
  <c r="J105"/>
  <c r="Q105" s="1"/>
  <c r="G105"/>
  <c r="V104"/>
  <c r="M104"/>
  <c r="O104" s="1"/>
  <c r="K104"/>
  <c r="J104"/>
  <c r="G104"/>
  <c r="V103"/>
  <c r="M103"/>
  <c r="O103" s="1"/>
  <c r="K103"/>
  <c r="J103"/>
  <c r="Q103" s="1"/>
  <c r="G103"/>
  <c r="V102"/>
  <c r="M102"/>
  <c r="O102" s="1"/>
  <c r="K102"/>
  <c r="J102"/>
  <c r="G102"/>
  <c r="V101"/>
  <c r="M101"/>
  <c r="O101" s="1"/>
  <c r="K101"/>
  <c r="J101"/>
  <c r="Q101" s="1"/>
  <c r="G101"/>
  <c r="V100"/>
  <c r="M100"/>
  <c r="O100" s="1"/>
  <c r="K100"/>
  <c r="J100"/>
  <c r="G100"/>
  <c r="V99"/>
  <c r="M99"/>
  <c r="O99" s="1"/>
  <c r="K99"/>
  <c r="J99"/>
  <c r="Q99" s="1"/>
  <c r="G99"/>
  <c r="V98"/>
  <c r="M98"/>
  <c r="O98" s="1"/>
  <c r="K98"/>
  <c r="J98"/>
  <c r="G98"/>
  <c r="V97"/>
  <c r="M97"/>
  <c r="O97" s="1"/>
  <c r="K97"/>
  <c r="J97"/>
  <c r="G97"/>
  <c r="V96"/>
  <c r="M96"/>
  <c r="O96" s="1"/>
  <c r="K96"/>
  <c r="J96"/>
  <c r="G96"/>
  <c r="V95"/>
  <c r="M95"/>
  <c r="O95" s="1"/>
  <c r="K95"/>
  <c r="J95"/>
  <c r="G95"/>
  <c r="V94"/>
  <c r="M94"/>
  <c r="O94" s="1"/>
  <c r="K94"/>
  <c r="J94"/>
  <c r="G94"/>
  <c r="V93"/>
  <c r="M93"/>
  <c r="O93" s="1"/>
  <c r="K93"/>
  <c r="J93"/>
  <c r="Q93" s="1"/>
  <c r="G93"/>
  <c r="V92"/>
  <c r="M92"/>
  <c r="O92" s="1"/>
  <c r="K92"/>
  <c r="J92"/>
  <c r="G92"/>
  <c r="V91"/>
  <c r="M91"/>
  <c r="O91" s="1"/>
  <c r="K91"/>
  <c r="J91"/>
  <c r="Q91" s="1"/>
  <c r="G91"/>
  <c r="V90"/>
  <c r="M90"/>
  <c r="O90" s="1"/>
  <c r="K90"/>
  <c r="J90"/>
  <c r="G90"/>
  <c r="V89"/>
  <c r="M89"/>
  <c r="O89" s="1"/>
  <c r="K89"/>
  <c r="J89"/>
  <c r="Q89" s="1"/>
  <c r="G89"/>
  <c r="V88"/>
  <c r="M88"/>
  <c r="O88" s="1"/>
  <c r="K88"/>
  <c r="J88"/>
  <c r="G88"/>
  <c r="V87"/>
  <c r="M87"/>
  <c r="O87" s="1"/>
  <c r="K87"/>
  <c r="J87"/>
  <c r="Q87" s="1"/>
  <c r="G87"/>
  <c r="V86"/>
  <c r="M86"/>
  <c r="O86" s="1"/>
  <c r="K86"/>
  <c r="J86"/>
  <c r="G86"/>
  <c r="V85"/>
  <c r="M85"/>
  <c r="O85" s="1"/>
  <c r="K85"/>
  <c r="J85"/>
  <c r="Q85" s="1"/>
  <c r="G85"/>
  <c r="V84"/>
  <c r="M84"/>
  <c r="O84" s="1"/>
  <c r="K84"/>
  <c r="J84"/>
  <c r="G84"/>
  <c r="V83"/>
  <c r="M83"/>
  <c r="O83" s="1"/>
  <c r="K83"/>
  <c r="J83"/>
  <c r="Q83" s="1"/>
  <c r="G83"/>
  <c r="V82"/>
  <c r="M82"/>
  <c r="O82" s="1"/>
  <c r="K82"/>
  <c r="J82"/>
  <c r="G82"/>
  <c r="V81"/>
  <c r="M81"/>
  <c r="O81" s="1"/>
  <c r="K81"/>
  <c r="J81"/>
  <c r="Q81" s="1"/>
  <c r="G81"/>
  <c r="V80"/>
  <c r="M80"/>
  <c r="O80" s="1"/>
  <c r="K80"/>
  <c r="J80"/>
  <c r="G80"/>
  <c r="V79"/>
  <c r="M79"/>
  <c r="O79" s="1"/>
  <c r="K79"/>
  <c r="J79"/>
  <c r="Q79" s="1"/>
  <c r="G79"/>
  <c r="V78"/>
  <c r="M78"/>
  <c r="O78" s="1"/>
  <c r="K78"/>
  <c r="J78"/>
  <c r="G78"/>
  <c r="V77"/>
  <c r="M77"/>
  <c r="O77" s="1"/>
  <c r="K77"/>
  <c r="J77"/>
  <c r="Q77" s="1"/>
  <c r="G77"/>
  <c r="V76"/>
  <c r="M76"/>
  <c r="O76" s="1"/>
  <c r="K76"/>
  <c r="J76"/>
  <c r="G76"/>
  <c r="V75"/>
  <c r="M75"/>
  <c r="O75" s="1"/>
  <c r="K75"/>
  <c r="J75"/>
  <c r="Q75" s="1"/>
  <c r="G75"/>
  <c r="V74"/>
  <c r="M74"/>
  <c r="O74" s="1"/>
  <c r="K74"/>
  <c r="J74"/>
  <c r="G74"/>
  <c r="V73"/>
  <c r="M73"/>
  <c r="O73" s="1"/>
  <c r="K73"/>
  <c r="J73"/>
  <c r="Q73" s="1"/>
  <c r="G73"/>
  <c r="V72"/>
  <c r="M72"/>
  <c r="O72" s="1"/>
  <c r="K72"/>
  <c r="J72"/>
  <c r="G72"/>
  <c r="V71"/>
  <c r="M71"/>
  <c r="O71" s="1"/>
  <c r="K71"/>
  <c r="J71"/>
  <c r="Q71" s="1"/>
  <c r="G71"/>
  <c r="V70"/>
  <c r="M70"/>
  <c r="O70" s="1"/>
  <c r="K70"/>
  <c r="J70"/>
  <c r="G70"/>
  <c r="V69"/>
  <c r="M69"/>
  <c r="O69" s="1"/>
  <c r="K69"/>
  <c r="J69"/>
  <c r="Q69" s="1"/>
  <c r="G69"/>
  <c r="V68"/>
  <c r="M68"/>
  <c r="O68" s="1"/>
  <c r="K68"/>
  <c r="J68"/>
  <c r="G68"/>
  <c r="V67"/>
  <c r="M67"/>
  <c r="O67" s="1"/>
  <c r="K67"/>
  <c r="J67"/>
  <c r="Q67" s="1"/>
  <c r="G67"/>
  <c r="V66"/>
  <c r="M66"/>
  <c r="O66" s="1"/>
  <c r="K66"/>
  <c r="J66"/>
  <c r="G66"/>
  <c r="V65"/>
  <c r="M65"/>
  <c r="O65" s="1"/>
  <c r="K65"/>
  <c r="J65"/>
  <c r="Q65" s="1"/>
  <c r="G65"/>
  <c r="V64"/>
  <c r="M64"/>
  <c r="O64" s="1"/>
  <c r="K64"/>
  <c r="J64"/>
  <c r="G64"/>
  <c r="V63"/>
  <c r="M63"/>
  <c r="O63" s="1"/>
  <c r="K63"/>
  <c r="J63"/>
  <c r="Q63" s="1"/>
  <c r="G63"/>
  <c r="V62"/>
  <c r="M62"/>
  <c r="O62" s="1"/>
  <c r="K62"/>
  <c r="J62"/>
  <c r="G62"/>
  <c r="V61"/>
  <c r="M61"/>
  <c r="O61" s="1"/>
  <c r="K61"/>
  <c r="J61"/>
  <c r="Q61" s="1"/>
  <c r="G61"/>
  <c r="V60"/>
  <c r="M60"/>
  <c r="O60" s="1"/>
  <c r="K60"/>
  <c r="J60"/>
  <c r="G60"/>
  <c r="V59"/>
  <c r="M59"/>
  <c r="O59" s="1"/>
  <c r="K59"/>
  <c r="J59"/>
  <c r="Q59" s="1"/>
  <c r="G59"/>
  <c r="V58"/>
  <c r="M58"/>
  <c r="O58" s="1"/>
  <c r="K58"/>
  <c r="J58"/>
  <c r="G58"/>
  <c r="V57"/>
  <c r="M57"/>
  <c r="O57" s="1"/>
  <c r="K57"/>
  <c r="J57"/>
  <c r="Q57" s="1"/>
  <c r="G57"/>
  <c r="V56"/>
  <c r="M56"/>
  <c r="O56" s="1"/>
  <c r="K56"/>
  <c r="J56"/>
  <c r="G56"/>
  <c r="V55"/>
  <c r="M55"/>
  <c r="O55" s="1"/>
  <c r="K55"/>
  <c r="J55"/>
  <c r="Q55" s="1"/>
  <c r="G55"/>
  <c r="V54"/>
  <c r="M54"/>
  <c r="O54" s="1"/>
  <c r="K54"/>
  <c r="J54"/>
  <c r="G54"/>
  <c r="V53"/>
  <c r="M53"/>
  <c r="O53" s="1"/>
  <c r="K53"/>
  <c r="J53"/>
  <c r="Q53" s="1"/>
  <c r="G53"/>
  <c r="V52"/>
  <c r="M52"/>
  <c r="O52" s="1"/>
  <c r="K52"/>
  <c r="J52"/>
  <c r="G52"/>
  <c r="V51"/>
  <c r="M51"/>
  <c r="O51" s="1"/>
  <c r="K51"/>
  <c r="J51"/>
  <c r="Q51" s="1"/>
  <c r="G51"/>
  <c r="V50"/>
  <c r="M50"/>
  <c r="O50" s="1"/>
  <c r="K50"/>
  <c r="J50"/>
  <c r="G50"/>
  <c r="V49"/>
  <c r="M49"/>
  <c r="O49" s="1"/>
  <c r="K49"/>
  <c r="J49"/>
  <c r="Q49" s="1"/>
  <c r="G49"/>
  <c r="V48"/>
  <c r="M48"/>
  <c r="O48" s="1"/>
  <c r="K48"/>
  <c r="J48"/>
  <c r="G48"/>
  <c r="V47"/>
  <c r="M47"/>
  <c r="O47" s="1"/>
  <c r="K47"/>
  <c r="J47"/>
  <c r="Q47" s="1"/>
  <c r="G47"/>
  <c r="V46"/>
  <c r="M46"/>
  <c r="O46" s="1"/>
  <c r="K46"/>
  <c r="J46"/>
  <c r="G46"/>
  <c r="V45"/>
  <c r="M45"/>
  <c r="O45" s="1"/>
  <c r="K45"/>
  <c r="J45"/>
  <c r="Q45" s="1"/>
  <c r="G45"/>
  <c r="V44"/>
  <c r="M44"/>
  <c r="O44" s="1"/>
  <c r="K44"/>
  <c r="J44"/>
  <c r="G44"/>
  <c r="V43"/>
  <c r="M43"/>
  <c r="O43" s="1"/>
  <c r="K43"/>
  <c r="J43"/>
  <c r="Q43" s="1"/>
  <c r="G43"/>
  <c r="V42"/>
  <c r="M42"/>
  <c r="O42" s="1"/>
  <c r="K42"/>
  <c r="J42"/>
  <c r="G42"/>
  <c r="V41"/>
  <c r="M41"/>
  <c r="O41" s="1"/>
  <c r="K41"/>
  <c r="J41"/>
  <c r="Q41" s="1"/>
  <c r="G41"/>
  <c r="V40"/>
  <c r="M40"/>
  <c r="O40" s="1"/>
  <c r="K40"/>
  <c r="J40"/>
  <c r="G40"/>
  <c r="V39"/>
  <c r="M39"/>
  <c r="O39" s="1"/>
  <c r="K39"/>
  <c r="J39"/>
  <c r="Q39" s="1"/>
  <c r="G39"/>
  <c r="V38"/>
  <c r="M38"/>
  <c r="O38" s="1"/>
  <c r="K38"/>
  <c r="J38"/>
  <c r="G38"/>
  <c r="V37"/>
  <c r="M37"/>
  <c r="O37" s="1"/>
  <c r="K37"/>
  <c r="J37"/>
  <c r="Q37" s="1"/>
  <c r="G37"/>
  <c r="V36"/>
  <c r="M36"/>
  <c r="O36" s="1"/>
  <c r="K36"/>
  <c r="J36"/>
  <c r="G36"/>
  <c r="V35"/>
  <c r="M35"/>
  <c r="O35" s="1"/>
  <c r="K35"/>
  <c r="J35"/>
  <c r="Q35" s="1"/>
  <c r="G35"/>
  <c r="V34"/>
  <c r="M34"/>
  <c r="O34" s="1"/>
  <c r="K34"/>
  <c r="J34"/>
  <c r="G34"/>
  <c r="V33"/>
  <c r="M33"/>
  <c r="O33" s="1"/>
  <c r="K33"/>
  <c r="J33"/>
  <c r="Q33" s="1"/>
  <c r="G33"/>
  <c r="V32"/>
  <c r="M32"/>
  <c r="O32" s="1"/>
  <c r="K32"/>
  <c r="J32"/>
  <c r="G32"/>
  <c r="V31"/>
  <c r="M31"/>
  <c r="O31" s="1"/>
  <c r="K31"/>
  <c r="J31"/>
  <c r="G31"/>
  <c r="V30"/>
  <c r="M30"/>
  <c r="O30" s="1"/>
  <c r="K30"/>
  <c r="J30"/>
  <c r="G30"/>
  <c r="V29"/>
  <c r="M29"/>
  <c r="O29" s="1"/>
  <c r="K29"/>
  <c r="J29"/>
  <c r="G29"/>
  <c r="V28"/>
  <c r="M28"/>
  <c r="O28" s="1"/>
  <c r="K28"/>
  <c r="J28"/>
  <c r="G28"/>
  <c r="V27"/>
  <c r="M27"/>
  <c r="O27" s="1"/>
  <c r="K27"/>
  <c r="J27"/>
  <c r="G27"/>
  <c r="V26"/>
  <c r="M26"/>
  <c r="O26" s="1"/>
  <c r="K26"/>
  <c r="J26"/>
  <c r="G26"/>
  <c r="V25"/>
  <c r="M25"/>
  <c r="O25" s="1"/>
  <c r="K25"/>
  <c r="J25"/>
  <c r="G25"/>
  <c r="V23"/>
  <c r="M23"/>
  <c r="O23" s="1"/>
  <c r="K23"/>
  <c r="J23"/>
  <c r="G23"/>
  <c r="V22"/>
  <c r="M22"/>
  <c r="O22" s="1"/>
  <c r="K22"/>
  <c r="J22"/>
  <c r="G22"/>
  <c r="V21"/>
  <c r="M21"/>
  <c r="O21" s="1"/>
  <c r="K21"/>
  <c r="J21"/>
  <c r="G21"/>
  <c r="V20"/>
  <c r="M20"/>
  <c r="O20" s="1"/>
  <c r="K20"/>
  <c r="J20"/>
  <c r="G20"/>
  <c r="V19"/>
  <c r="M19"/>
  <c r="O19" s="1"/>
  <c r="K19"/>
  <c r="J19"/>
  <c r="G19"/>
  <c r="V18"/>
  <c r="M18"/>
  <c r="O18" s="1"/>
  <c r="K18"/>
  <c r="J18"/>
  <c r="G18"/>
  <c r="V17"/>
  <c r="M17"/>
  <c r="O17" s="1"/>
  <c r="K17"/>
  <c r="J17"/>
  <c r="G17"/>
  <c r="V16"/>
  <c r="M16"/>
  <c r="O16" s="1"/>
  <c r="K16"/>
  <c r="J16"/>
  <c r="G16"/>
  <c r="V15"/>
  <c r="M15"/>
  <c r="O15" s="1"/>
  <c r="K15"/>
  <c r="J15"/>
  <c r="G15"/>
  <c r="V14"/>
  <c r="M14"/>
  <c r="O14" s="1"/>
  <c r="K14"/>
  <c r="J14"/>
  <c r="V13"/>
  <c r="M13"/>
  <c r="O13" s="1"/>
  <c r="K13"/>
  <c r="J13"/>
  <c r="G13"/>
  <c r="V12"/>
  <c r="M12"/>
  <c r="O12" s="1"/>
  <c r="K12"/>
  <c r="J12"/>
  <c r="G12"/>
  <c r="V11"/>
  <c r="M11"/>
  <c r="O11" s="1"/>
  <c r="K11"/>
  <c r="J11"/>
  <c r="G11"/>
  <c r="V10"/>
  <c r="M10"/>
  <c r="O10" s="1"/>
  <c r="K10"/>
  <c r="J10"/>
  <c r="G10"/>
  <c r="V9"/>
  <c r="M9"/>
  <c r="O9" s="1"/>
  <c r="K9"/>
  <c r="J9"/>
  <c r="G9"/>
  <c r="V8"/>
  <c r="M8"/>
  <c r="O8" s="1"/>
  <c r="K8"/>
  <c r="J8"/>
  <c r="G8"/>
  <c r="V7"/>
  <c r="M7"/>
  <c r="O7" s="1"/>
  <c r="K7"/>
  <c r="J7"/>
  <c r="G7"/>
  <c r="V6"/>
  <c r="M6"/>
  <c r="O6" s="1"/>
  <c r="K6"/>
  <c r="J6"/>
  <c r="G6"/>
  <c r="W3"/>
  <c r="BT2"/>
  <c r="BS2"/>
  <c r="BR2"/>
  <c r="BQ2"/>
  <c r="BP2"/>
  <c r="BO2"/>
  <c r="BN2"/>
  <c r="BM2"/>
  <c r="BL2"/>
  <c r="BK2"/>
  <c r="BJ2"/>
  <c r="BI2"/>
  <c r="BH2"/>
  <c r="BG2"/>
  <c r="BF2"/>
  <c r="BE2"/>
  <c r="BD2"/>
  <c r="BC2"/>
  <c r="BB2"/>
  <c r="AR2"/>
  <c r="AQ2"/>
  <c r="AP2"/>
  <c r="AO2"/>
  <c r="AN2"/>
  <c r="AM2"/>
  <c r="AL2"/>
  <c r="AK2"/>
  <c r="AJ2"/>
  <c r="AI2"/>
  <c r="AH2"/>
  <c r="AG2"/>
  <c r="AF2"/>
  <c r="AE2"/>
  <c r="AD2"/>
  <c r="AC2"/>
  <c r="AB2"/>
  <c r="AA2"/>
  <c r="Z2"/>
  <c r="I152" i="9"/>
  <c r="H152"/>
  <c r="B7" i="5" s="1"/>
  <c r="V150" i="9"/>
  <c r="M150"/>
  <c r="O150" s="1"/>
  <c r="K150"/>
  <c r="J150"/>
  <c r="Q150" s="1"/>
  <c r="G150"/>
  <c r="V149"/>
  <c r="M149"/>
  <c r="O149" s="1"/>
  <c r="K149"/>
  <c r="J149"/>
  <c r="G149"/>
  <c r="V148"/>
  <c r="M148"/>
  <c r="O148" s="1"/>
  <c r="K148"/>
  <c r="Q148" s="1"/>
  <c r="J148"/>
  <c r="G148"/>
  <c r="V147"/>
  <c r="M147"/>
  <c r="O147" s="1"/>
  <c r="K147"/>
  <c r="J147"/>
  <c r="G147"/>
  <c r="V146"/>
  <c r="M146"/>
  <c r="O146" s="1"/>
  <c r="K146"/>
  <c r="J146"/>
  <c r="G146"/>
  <c r="V145"/>
  <c r="M145"/>
  <c r="O145" s="1"/>
  <c r="K145"/>
  <c r="J145"/>
  <c r="G145"/>
  <c r="V144"/>
  <c r="M144"/>
  <c r="O144" s="1"/>
  <c r="K144"/>
  <c r="J144"/>
  <c r="G144"/>
  <c r="V143"/>
  <c r="M143"/>
  <c r="O143" s="1"/>
  <c r="K143"/>
  <c r="J143"/>
  <c r="G143"/>
  <c r="V142"/>
  <c r="M142"/>
  <c r="O142" s="1"/>
  <c r="K142"/>
  <c r="J142"/>
  <c r="G142"/>
  <c r="V141"/>
  <c r="M141"/>
  <c r="O141" s="1"/>
  <c r="K141"/>
  <c r="J141"/>
  <c r="G141"/>
  <c r="V140"/>
  <c r="M140"/>
  <c r="O140" s="1"/>
  <c r="K140"/>
  <c r="J140"/>
  <c r="G140"/>
  <c r="V139"/>
  <c r="M139"/>
  <c r="O139" s="1"/>
  <c r="K139"/>
  <c r="J139"/>
  <c r="G139"/>
  <c r="V138"/>
  <c r="M138"/>
  <c r="O138" s="1"/>
  <c r="K138"/>
  <c r="J138"/>
  <c r="G138"/>
  <c r="V137"/>
  <c r="M137"/>
  <c r="O137" s="1"/>
  <c r="K137"/>
  <c r="J137"/>
  <c r="G137"/>
  <c r="V136"/>
  <c r="M136"/>
  <c r="O136" s="1"/>
  <c r="AX136" s="1"/>
  <c r="K136"/>
  <c r="J136"/>
  <c r="G136"/>
  <c r="V135"/>
  <c r="M135"/>
  <c r="O135" s="1"/>
  <c r="K135"/>
  <c r="J135"/>
  <c r="G135"/>
  <c r="V134"/>
  <c r="M134"/>
  <c r="O134" s="1"/>
  <c r="K134"/>
  <c r="J134"/>
  <c r="G134"/>
  <c r="V133"/>
  <c r="M133"/>
  <c r="O133" s="1"/>
  <c r="K133"/>
  <c r="J133"/>
  <c r="G133"/>
  <c r="V132"/>
  <c r="M132"/>
  <c r="O132" s="1"/>
  <c r="K132"/>
  <c r="J132"/>
  <c r="G132"/>
  <c r="V131"/>
  <c r="M131"/>
  <c r="O131" s="1"/>
  <c r="K131"/>
  <c r="J131"/>
  <c r="G131"/>
  <c r="V130"/>
  <c r="M130"/>
  <c r="O130" s="1"/>
  <c r="K130"/>
  <c r="J130"/>
  <c r="G130"/>
  <c r="V129"/>
  <c r="M129"/>
  <c r="O129" s="1"/>
  <c r="K129"/>
  <c r="J129"/>
  <c r="G129"/>
  <c r="V128"/>
  <c r="M128"/>
  <c r="O128" s="1"/>
  <c r="K128"/>
  <c r="J128"/>
  <c r="G128"/>
  <c r="V121"/>
  <c r="M121"/>
  <c r="O121" s="1"/>
  <c r="K121"/>
  <c r="J121"/>
  <c r="G121"/>
  <c r="V120"/>
  <c r="M120"/>
  <c r="O120" s="1"/>
  <c r="AT120" s="1"/>
  <c r="K120"/>
  <c r="J120"/>
  <c r="G120"/>
  <c r="V119"/>
  <c r="M119"/>
  <c r="O119" s="1"/>
  <c r="K119"/>
  <c r="J119"/>
  <c r="G119"/>
  <c r="V118"/>
  <c r="M118"/>
  <c r="O118" s="1"/>
  <c r="AV118" s="1"/>
  <c r="K118"/>
  <c r="J118"/>
  <c r="G118"/>
  <c r="V117"/>
  <c r="M117"/>
  <c r="O117" s="1"/>
  <c r="K117"/>
  <c r="J117"/>
  <c r="G117"/>
  <c r="V116"/>
  <c r="M116"/>
  <c r="O116" s="1"/>
  <c r="AT116" s="1"/>
  <c r="K116"/>
  <c r="J116"/>
  <c r="G116"/>
  <c r="V115"/>
  <c r="M115"/>
  <c r="O115" s="1"/>
  <c r="K115"/>
  <c r="J115"/>
  <c r="G115"/>
  <c r="V114"/>
  <c r="M114"/>
  <c r="O114" s="1"/>
  <c r="K114"/>
  <c r="J114"/>
  <c r="G114"/>
  <c r="V113"/>
  <c r="M113"/>
  <c r="O113" s="1"/>
  <c r="K113"/>
  <c r="J113"/>
  <c r="G113"/>
  <c r="V112"/>
  <c r="M112"/>
  <c r="O112" s="1"/>
  <c r="K112"/>
  <c r="J112"/>
  <c r="G112"/>
  <c r="V111"/>
  <c r="M111"/>
  <c r="O111" s="1"/>
  <c r="K111"/>
  <c r="J111"/>
  <c r="G111"/>
  <c r="V110"/>
  <c r="M110"/>
  <c r="O110" s="1"/>
  <c r="AV110" s="1"/>
  <c r="K110"/>
  <c r="J110"/>
  <c r="G110"/>
  <c r="V109"/>
  <c r="M109"/>
  <c r="O109" s="1"/>
  <c r="K109"/>
  <c r="J109"/>
  <c r="G109"/>
  <c r="V108"/>
  <c r="M108"/>
  <c r="O108" s="1"/>
  <c r="K108"/>
  <c r="J108"/>
  <c r="G108"/>
  <c r="V107"/>
  <c r="M107"/>
  <c r="O107" s="1"/>
  <c r="K107"/>
  <c r="J107"/>
  <c r="G107"/>
  <c r="V102"/>
  <c r="M102"/>
  <c r="O102" s="1"/>
  <c r="K102"/>
  <c r="J102"/>
  <c r="G102"/>
  <c r="V101"/>
  <c r="M101"/>
  <c r="O101" s="1"/>
  <c r="K101"/>
  <c r="J101"/>
  <c r="G101"/>
  <c r="V100"/>
  <c r="M100"/>
  <c r="O100" s="1"/>
  <c r="K100"/>
  <c r="J100"/>
  <c r="G100"/>
  <c r="V92"/>
  <c r="M92"/>
  <c r="O92" s="1"/>
  <c r="K92"/>
  <c r="J92"/>
  <c r="G92"/>
  <c r="V91"/>
  <c r="M91"/>
  <c r="O91" s="1"/>
  <c r="AT91" s="1"/>
  <c r="K91"/>
  <c r="J91"/>
  <c r="G91"/>
  <c r="V90"/>
  <c r="M90"/>
  <c r="O90" s="1"/>
  <c r="K90"/>
  <c r="J90"/>
  <c r="G90"/>
  <c r="V89"/>
  <c r="M89"/>
  <c r="O89" s="1"/>
  <c r="K89"/>
  <c r="J89"/>
  <c r="G89"/>
  <c r="V88"/>
  <c r="M88"/>
  <c r="O88" s="1"/>
  <c r="K88"/>
  <c r="J88"/>
  <c r="G88"/>
  <c r="V87"/>
  <c r="M87"/>
  <c r="O87" s="1"/>
  <c r="K87"/>
  <c r="J87"/>
  <c r="G87"/>
  <c r="V86"/>
  <c r="M86"/>
  <c r="O86" s="1"/>
  <c r="K86"/>
  <c r="J86"/>
  <c r="G86"/>
  <c r="V85"/>
  <c r="M85"/>
  <c r="O85" s="1"/>
  <c r="AW85" s="1"/>
  <c r="K85"/>
  <c r="J85"/>
  <c r="G85"/>
  <c r="V84"/>
  <c r="M84"/>
  <c r="O84" s="1"/>
  <c r="K84"/>
  <c r="J84"/>
  <c r="G84"/>
  <c r="V83"/>
  <c r="M83"/>
  <c r="O83" s="1"/>
  <c r="AV83" s="1"/>
  <c r="K83"/>
  <c r="J83"/>
  <c r="G83"/>
  <c r="V82"/>
  <c r="M82"/>
  <c r="O82" s="1"/>
  <c r="K82"/>
  <c r="J82"/>
  <c r="G82"/>
  <c r="V81"/>
  <c r="M81"/>
  <c r="O81" s="1"/>
  <c r="K81"/>
  <c r="J81"/>
  <c r="G81"/>
  <c r="V80"/>
  <c r="M80"/>
  <c r="O80" s="1"/>
  <c r="K80"/>
  <c r="J80"/>
  <c r="G80"/>
  <c r="V79"/>
  <c r="M79"/>
  <c r="O79" s="1"/>
  <c r="K79"/>
  <c r="J79"/>
  <c r="G79"/>
  <c r="V78"/>
  <c r="M78"/>
  <c r="O78" s="1"/>
  <c r="K78"/>
  <c r="J78"/>
  <c r="G78"/>
  <c r="V77"/>
  <c r="M77"/>
  <c r="O77" s="1"/>
  <c r="K77"/>
  <c r="J77"/>
  <c r="G77"/>
  <c r="V76"/>
  <c r="M76"/>
  <c r="O76" s="1"/>
  <c r="K76"/>
  <c r="J76"/>
  <c r="G76"/>
  <c r="V75"/>
  <c r="M75"/>
  <c r="O75" s="1"/>
  <c r="AU75" s="1"/>
  <c r="K75"/>
  <c r="J75"/>
  <c r="G75"/>
  <c r="V74"/>
  <c r="M74"/>
  <c r="O74" s="1"/>
  <c r="K74"/>
  <c r="J74"/>
  <c r="G74"/>
  <c r="V73"/>
  <c r="M73"/>
  <c r="O73" s="1"/>
  <c r="K73"/>
  <c r="J73"/>
  <c r="G73"/>
  <c r="V65"/>
  <c r="M65"/>
  <c r="O65" s="1"/>
  <c r="K65"/>
  <c r="G65"/>
  <c r="V64"/>
  <c r="M64"/>
  <c r="O64" s="1"/>
  <c r="K64"/>
  <c r="G64"/>
  <c r="V63"/>
  <c r="M63"/>
  <c r="O63" s="1"/>
  <c r="K63"/>
  <c r="G63"/>
  <c r="V62"/>
  <c r="M62"/>
  <c r="O62" s="1"/>
  <c r="K62"/>
  <c r="G62"/>
  <c r="V61"/>
  <c r="M61"/>
  <c r="O61" s="1"/>
  <c r="AT61" s="1"/>
  <c r="K61"/>
  <c r="G61"/>
  <c r="V60"/>
  <c r="M60"/>
  <c r="O60" s="1"/>
  <c r="K60"/>
  <c r="G60"/>
  <c r="V59"/>
  <c r="M59"/>
  <c r="O59" s="1"/>
  <c r="K59"/>
  <c r="G59"/>
  <c r="V58"/>
  <c r="M58"/>
  <c r="O58" s="1"/>
  <c r="AW58" s="1"/>
  <c r="K58"/>
  <c r="G58"/>
  <c r="V57"/>
  <c r="M57"/>
  <c r="O57" s="1"/>
  <c r="K57"/>
  <c r="G57"/>
  <c r="V56"/>
  <c r="M56"/>
  <c r="O56" s="1"/>
  <c r="K56"/>
  <c r="G56"/>
  <c r="V55"/>
  <c r="M55"/>
  <c r="O55" s="1"/>
  <c r="K55"/>
  <c r="G55"/>
  <c r="V54"/>
  <c r="M54"/>
  <c r="O54" s="1"/>
  <c r="K54"/>
  <c r="G54"/>
  <c r="V53"/>
  <c r="M53"/>
  <c r="O53" s="1"/>
  <c r="K53"/>
  <c r="G53"/>
  <c r="V52"/>
  <c r="M52"/>
  <c r="O52" s="1"/>
  <c r="K52"/>
  <c r="G52"/>
  <c r="V51"/>
  <c r="M51"/>
  <c r="O51" s="1"/>
  <c r="K51"/>
  <c r="G51"/>
  <c r="V41"/>
  <c r="M41"/>
  <c r="O41" s="1"/>
  <c r="K41"/>
  <c r="J41"/>
  <c r="G41"/>
  <c r="V40"/>
  <c r="M40"/>
  <c r="O40" s="1"/>
  <c r="K40"/>
  <c r="J40"/>
  <c r="G40"/>
  <c r="V39"/>
  <c r="M39"/>
  <c r="O39" s="1"/>
  <c r="K39"/>
  <c r="J39"/>
  <c r="G39"/>
  <c r="V38"/>
  <c r="M38"/>
  <c r="O38" s="1"/>
  <c r="K38"/>
  <c r="J38"/>
  <c r="G38"/>
  <c r="V37"/>
  <c r="M37"/>
  <c r="O37" s="1"/>
  <c r="AW37" s="1"/>
  <c r="K37"/>
  <c r="J37"/>
  <c r="G37"/>
  <c r="V36"/>
  <c r="M36"/>
  <c r="O36" s="1"/>
  <c r="K36"/>
  <c r="J36"/>
  <c r="G36"/>
  <c r="V35"/>
  <c r="M35"/>
  <c r="O35" s="1"/>
  <c r="K35"/>
  <c r="J35"/>
  <c r="G35"/>
  <c r="V34"/>
  <c r="M34"/>
  <c r="O34" s="1"/>
  <c r="N34" s="1"/>
  <c r="K34"/>
  <c r="J34"/>
  <c r="G34"/>
  <c r="V33"/>
  <c r="M33"/>
  <c r="O33" s="1"/>
  <c r="K33"/>
  <c r="J33"/>
  <c r="G33"/>
  <c r="V20"/>
  <c r="M20"/>
  <c r="O20" s="1"/>
  <c r="K20"/>
  <c r="J20"/>
  <c r="G20"/>
  <c r="V19"/>
  <c r="M19"/>
  <c r="O19" s="1"/>
  <c r="K19"/>
  <c r="J19"/>
  <c r="G19"/>
  <c r="V18"/>
  <c r="M18"/>
  <c r="O18" s="1"/>
  <c r="K18"/>
  <c r="J18"/>
  <c r="G18"/>
  <c r="V17"/>
  <c r="M17"/>
  <c r="O17" s="1"/>
  <c r="K17"/>
  <c r="J17"/>
  <c r="G17"/>
  <c r="V16"/>
  <c r="CA16" s="1"/>
  <c r="M16"/>
  <c r="O16" s="1"/>
  <c r="K16"/>
  <c r="J16"/>
  <c r="G16"/>
  <c r="V15"/>
  <c r="CA15" s="1"/>
  <c r="M15"/>
  <c r="O15" s="1"/>
  <c r="K15"/>
  <c r="J15"/>
  <c r="G15"/>
  <c r="V14"/>
  <c r="CA14" s="1"/>
  <c r="M14"/>
  <c r="O14" s="1"/>
  <c r="Z14" s="1"/>
  <c r="K14"/>
  <c r="J14"/>
  <c r="G14"/>
  <c r="V13"/>
  <c r="CA13" s="1"/>
  <c r="M13"/>
  <c r="O13" s="1"/>
  <c r="AU13" s="1"/>
  <c r="K13"/>
  <c r="J13"/>
  <c r="G13"/>
  <c r="V12"/>
  <c r="M12"/>
  <c r="O12" s="1"/>
  <c r="K12"/>
  <c r="J12"/>
  <c r="G12"/>
  <c r="V11"/>
  <c r="CA11" s="1"/>
  <c r="M11"/>
  <c r="O11" s="1"/>
  <c r="Z11" s="1"/>
  <c r="K11"/>
  <c r="J11"/>
  <c r="G11"/>
  <c r="V10"/>
  <c r="AY10" s="1"/>
  <c r="M10"/>
  <c r="O10" s="1"/>
  <c r="K10"/>
  <c r="J10"/>
  <c r="G10"/>
  <c r="V9"/>
  <c r="CA9" s="1"/>
  <c r="M9"/>
  <c r="O9" s="1"/>
  <c r="K9"/>
  <c r="J9"/>
  <c r="G9"/>
  <c r="V8"/>
  <c r="BX8" s="1"/>
  <c r="M8"/>
  <c r="O8" s="1"/>
  <c r="K8"/>
  <c r="J8"/>
  <c r="G8"/>
  <c r="V7"/>
  <c r="CA7" s="1"/>
  <c r="M7"/>
  <c r="O7" s="1"/>
  <c r="AU7" s="1"/>
  <c r="K7"/>
  <c r="J7"/>
  <c r="G7"/>
  <c r="V6"/>
  <c r="BX6" s="1"/>
  <c r="M6"/>
  <c r="O6" s="1"/>
  <c r="K6"/>
  <c r="J6"/>
  <c r="G6"/>
  <c r="W3"/>
  <c r="BT2"/>
  <c r="BS2"/>
  <c r="BR2"/>
  <c r="BQ2"/>
  <c r="BP2"/>
  <c r="BO2"/>
  <c r="BN2"/>
  <c r="BM2"/>
  <c r="BL2"/>
  <c r="BK2"/>
  <c r="BJ2"/>
  <c r="BI2"/>
  <c r="BH2"/>
  <c r="BG2"/>
  <c r="BF2"/>
  <c r="BE2"/>
  <c r="BD2"/>
  <c r="BC2"/>
  <c r="BB2"/>
  <c r="AR2"/>
  <c r="AQ2"/>
  <c r="AR56" s="1"/>
  <c r="AP2"/>
  <c r="AO2"/>
  <c r="AN2"/>
  <c r="AO132" s="1"/>
  <c r="AM2"/>
  <c r="AL2"/>
  <c r="AK2"/>
  <c r="AL130" s="1"/>
  <c r="AJ2"/>
  <c r="AI2"/>
  <c r="AJ56" s="1"/>
  <c r="AH2"/>
  <c r="AG2"/>
  <c r="AF2"/>
  <c r="AE2"/>
  <c r="AF110" s="1"/>
  <c r="AD2"/>
  <c r="AC2"/>
  <c r="AB2"/>
  <c r="AA2"/>
  <c r="AB56" s="1"/>
  <c r="Z2"/>
  <c r="I129" i="6"/>
  <c r="H129"/>
  <c r="B3" i="5" s="1"/>
  <c r="G64" i="6"/>
  <c r="J64"/>
  <c r="K64"/>
  <c r="M64"/>
  <c r="O64" s="1"/>
  <c r="V64"/>
  <c r="G65"/>
  <c r="J65"/>
  <c r="K65"/>
  <c r="M65"/>
  <c r="O65" s="1"/>
  <c r="V65"/>
  <c r="G66"/>
  <c r="J66"/>
  <c r="Q66" s="1"/>
  <c r="K66"/>
  <c r="M66"/>
  <c r="O66" s="1"/>
  <c r="V66"/>
  <c r="G67"/>
  <c r="J67"/>
  <c r="K67"/>
  <c r="M67"/>
  <c r="O67" s="1"/>
  <c r="V67"/>
  <c r="G68"/>
  <c r="J68"/>
  <c r="Q68" s="1"/>
  <c r="K68"/>
  <c r="M68"/>
  <c r="O68" s="1"/>
  <c r="V68"/>
  <c r="G69"/>
  <c r="J69"/>
  <c r="K69"/>
  <c r="M69"/>
  <c r="O69" s="1"/>
  <c r="V69"/>
  <c r="G70"/>
  <c r="J70"/>
  <c r="Q70" s="1"/>
  <c r="K70"/>
  <c r="M70"/>
  <c r="O70" s="1"/>
  <c r="V70"/>
  <c r="G71"/>
  <c r="J71"/>
  <c r="K71"/>
  <c r="M71"/>
  <c r="O71" s="1"/>
  <c r="V71"/>
  <c r="G72"/>
  <c r="J72"/>
  <c r="Q72" s="1"/>
  <c r="K72"/>
  <c r="M72"/>
  <c r="O72" s="1"/>
  <c r="V72"/>
  <c r="G73"/>
  <c r="J73"/>
  <c r="K73"/>
  <c r="M73"/>
  <c r="O73" s="1"/>
  <c r="V73"/>
  <c r="G74"/>
  <c r="J74"/>
  <c r="Q74" s="1"/>
  <c r="K74"/>
  <c r="M74"/>
  <c r="O74" s="1"/>
  <c r="AY74" s="1"/>
  <c r="V74"/>
  <c r="G81"/>
  <c r="J81"/>
  <c r="K81"/>
  <c r="M81"/>
  <c r="O81" s="1"/>
  <c r="V81"/>
  <c r="G82"/>
  <c r="J82"/>
  <c r="Q82" s="1"/>
  <c r="K82"/>
  <c r="M82"/>
  <c r="O82" s="1"/>
  <c r="AU82" s="1"/>
  <c r="V82"/>
  <c r="G83"/>
  <c r="J83"/>
  <c r="K83"/>
  <c r="M83"/>
  <c r="O83" s="1"/>
  <c r="V83"/>
  <c r="G84"/>
  <c r="J84"/>
  <c r="Q84" s="1"/>
  <c r="K84"/>
  <c r="M84"/>
  <c r="O84" s="1"/>
  <c r="V84"/>
  <c r="G85"/>
  <c r="J85"/>
  <c r="K85"/>
  <c r="M85"/>
  <c r="O85" s="1"/>
  <c r="V85"/>
  <c r="G86"/>
  <c r="J86"/>
  <c r="Q86" s="1"/>
  <c r="K86"/>
  <c r="M86"/>
  <c r="O86" s="1"/>
  <c r="V86"/>
  <c r="G87"/>
  <c r="J87"/>
  <c r="K87"/>
  <c r="M87"/>
  <c r="O87" s="1"/>
  <c r="V87"/>
  <c r="G89"/>
  <c r="J89"/>
  <c r="K89"/>
  <c r="M89"/>
  <c r="O89" s="1"/>
  <c r="V89"/>
  <c r="G90"/>
  <c r="J90"/>
  <c r="K90"/>
  <c r="M90"/>
  <c r="O90" s="1"/>
  <c r="V90"/>
  <c r="G91"/>
  <c r="J91"/>
  <c r="K91"/>
  <c r="M91"/>
  <c r="O91" s="1"/>
  <c r="V91"/>
  <c r="G92"/>
  <c r="J92"/>
  <c r="K92"/>
  <c r="M92"/>
  <c r="O92" s="1"/>
  <c r="V92"/>
  <c r="G93"/>
  <c r="J93"/>
  <c r="K93"/>
  <c r="M93"/>
  <c r="O93" s="1"/>
  <c r="V93"/>
  <c r="G95"/>
  <c r="J95"/>
  <c r="K95"/>
  <c r="M95"/>
  <c r="O95" s="1"/>
  <c r="V95"/>
  <c r="G96"/>
  <c r="J96"/>
  <c r="Q96" s="1"/>
  <c r="K96"/>
  <c r="M96"/>
  <c r="O96" s="1"/>
  <c r="V96"/>
  <c r="G97"/>
  <c r="J97"/>
  <c r="K97"/>
  <c r="M97"/>
  <c r="O97" s="1"/>
  <c r="V97"/>
  <c r="G103"/>
  <c r="J103"/>
  <c r="K103"/>
  <c r="M103"/>
  <c r="O103" s="1"/>
  <c r="V103"/>
  <c r="G104"/>
  <c r="J104"/>
  <c r="K104"/>
  <c r="M104"/>
  <c r="O104" s="1"/>
  <c r="V104"/>
  <c r="G105"/>
  <c r="J105"/>
  <c r="K105"/>
  <c r="M105"/>
  <c r="O105" s="1"/>
  <c r="V105"/>
  <c r="G106"/>
  <c r="J106"/>
  <c r="K106"/>
  <c r="M106"/>
  <c r="O106" s="1"/>
  <c r="V106"/>
  <c r="G107"/>
  <c r="J107"/>
  <c r="K107"/>
  <c r="M107"/>
  <c r="O107" s="1"/>
  <c r="V107"/>
  <c r="G108"/>
  <c r="J108"/>
  <c r="K108"/>
  <c r="M108"/>
  <c r="O108" s="1"/>
  <c r="V108"/>
  <c r="G109"/>
  <c r="J109"/>
  <c r="K109"/>
  <c r="M109"/>
  <c r="O109" s="1"/>
  <c r="V109"/>
  <c r="G110"/>
  <c r="J110"/>
  <c r="K110"/>
  <c r="M110"/>
  <c r="O110" s="1"/>
  <c r="V110"/>
  <c r="G111"/>
  <c r="J111"/>
  <c r="K111"/>
  <c r="M111"/>
  <c r="O111" s="1"/>
  <c r="V111"/>
  <c r="G112"/>
  <c r="J112"/>
  <c r="K112"/>
  <c r="M112"/>
  <c r="O112" s="1"/>
  <c r="V112"/>
  <c r="G113"/>
  <c r="J113"/>
  <c r="K113"/>
  <c r="M113"/>
  <c r="O113" s="1"/>
  <c r="V113"/>
  <c r="G114"/>
  <c r="J114"/>
  <c r="K114"/>
  <c r="M114"/>
  <c r="O114" s="1"/>
  <c r="V114"/>
  <c r="G115"/>
  <c r="J115"/>
  <c r="K115"/>
  <c r="M115"/>
  <c r="O115" s="1"/>
  <c r="V115"/>
  <c r="G116"/>
  <c r="J116"/>
  <c r="Q116" s="1"/>
  <c r="K116"/>
  <c r="M116"/>
  <c r="O116" s="1"/>
  <c r="V116"/>
  <c r="G117"/>
  <c r="J117"/>
  <c r="K117"/>
  <c r="M117"/>
  <c r="O117" s="1"/>
  <c r="V117"/>
  <c r="G118"/>
  <c r="J118"/>
  <c r="Q118" s="1"/>
  <c r="K118"/>
  <c r="M118"/>
  <c r="O118" s="1"/>
  <c r="V118"/>
  <c r="G119"/>
  <c r="J119"/>
  <c r="K119"/>
  <c r="M119"/>
  <c r="O119" s="1"/>
  <c r="V119"/>
  <c r="G120"/>
  <c r="J120"/>
  <c r="Q120" s="1"/>
  <c r="K120"/>
  <c r="M120"/>
  <c r="O120" s="1"/>
  <c r="V120"/>
  <c r="G121"/>
  <c r="J121"/>
  <c r="K121"/>
  <c r="M121"/>
  <c r="O121" s="1"/>
  <c r="V121"/>
  <c r="G122"/>
  <c r="J122"/>
  <c r="Q122" s="1"/>
  <c r="K122"/>
  <c r="M122"/>
  <c r="O122" s="1"/>
  <c r="V122"/>
  <c r="G123"/>
  <c r="J123"/>
  <c r="K123"/>
  <c r="M123"/>
  <c r="O123" s="1"/>
  <c r="V123"/>
  <c r="G124"/>
  <c r="J124"/>
  <c r="Q124" s="1"/>
  <c r="K124"/>
  <c r="M124"/>
  <c r="O124" s="1"/>
  <c r="V124"/>
  <c r="G125"/>
  <c r="J125"/>
  <c r="K125"/>
  <c r="M125"/>
  <c r="O125" s="1"/>
  <c r="V125"/>
  <c r="G126"/>
  <c r="J126"/>
  <c r="Q126" s="1"/>
  <c r="K126"/>
  <c r="M126"/>
  <c r="O126" s="1"/>
  <c r="V126"/>
  <c r="G127"/>
  <c r="J127"/>
  <c r="K127"/>
  <c r="M127"/>
  <c r="O127" s="1"/>
  <c r="V127"/>
  <c r="V7"/>
  <c r="V12"/>
  <c r="V17"/>
  <c r="V18"/>
  <c r="V20"/>
  <c r="V42"/>
  <c r="V58"/>
  <c r="V59"/>
  <c r="V60"/>
  <c r="V61"/>
  <c r="V63"/>
  <c r="G6"/>
  <c r="J6"/>
  <c r="K6"/>
  <c r="M6"/>
  <c r="O6" s="1"/>
  <c r="V6"/>
  <c r="G7"/>
  <c r="J7"/>
  <c r="K7"/>
  <c r="M7"/>
  <c r="O7" s="1"/>
  <c r="G12"/>
  <c r="J12"/>
  <c r="K12"/>
  <c r="M12"/>
  <c r="O12" s="1"/>
  <c r="G17"/>
  <c r="J17"/>
  <c r="K17"/>
  <c r="M17"/>
  <c r="O17" s="1"/>
  <c r="G18"/>
  <c r="J18"/>
  <c r="K18"/>
  <c r="M18"/>
  <c r="O18" s="1"/>
  <c r="J20"/>
  <c r="K20"/>
  <c r="M20"/>
  <c r="J42"/>
  <c r="K42"/>
  <c r="M42"/>
  <c r="G58"/>
  <c r="J58"/>
  <c r="K58"/>
  <c r="M58"/>
  <c r="O58" s="1"/>
  <c r="G59"/>
  <c r="J59"/>
  <c r="K59"/>
  <c r="M59"/>
  <c r="O59" s="1"/>
  <c r="G60"/>
  <c r="J60"/>
  <c r="K60"/>
  <c r="M60"/>
  <c r="O60" s="1"/>
  <c r="AV60" s="1"/>
  <c r="G61"/>
  <c r="J61"/>
  <c r="K61"/>
  <c r="M61"/>
  <c r="O61" s="1"/>
  <c r="G63"/>
  <c r="J63"/>
  <c r="K63"/>
  <c r="M63"/>
  <c r="O63" s="1"/>
  <c r="CA7" i="13" l="1"/>
  <c r="AW7"/>
  <c r="AW6"/>
  <c r="CA6"/>
  <c r="Q114" i="6"/>
  <c r="Q112"/>
  <c r="Q110"/>
  <c r="Q108"/>
  <c r="Q106"/>
  <c r="Q104"/>
  <c r="Q92"/>
  <c r="Q90"/>
  <c r="AS73" i="9"/>
  <c r="AU10"/>
  <c r="AX20"/>
  <c r="AV90"/>
  <c r="AV107"/>
  <c r="AW113"/>
  <c r="AT115"/>
  <c r="AT119"/>
  <c r="AX133"/>
  <c r="AW135"/>
  <c r="AW149"/>
  <c r="AW150"/>
  <c r="X68"/>
  <c r="BW6" i="13"/>
  <c r="BW7"/>
  <c r="BW8"/>
  <c r="BW9"/>
  <c r="BW10"/>
  <c r="BW11"/>
  <c r="BW12"/>
  <c r="AU98"/>
  <c r="AU102"/>
  <c r="CA11"/>
  <c r="AW12"/>
  <c r="CA12"/>
  <c r="BW7" i="11"/>
  <c r="BW15"/>
  <c r="AW7"/>
  <c r="CA7"/>
  <c r="BW14"/>
  <c r="AW15"/>
  <c r="CA15"/>
  <c r="BW16"/>
  <c r="Q76" i="10"/>
  <c r="J107"/>
  <c r="C4" i="5" s="1"/>
  <c r="Q143" i="9"/>
  <c r="Q145"/>
  <c r="Q146"/>
  <c r="Q147"/>
  <c r="Y26"/>
  <c r="BC26"/>
  <c r="BD26" s="1"/>
  <c r="BE26" s="1"/>
  <c r="BF26" s="1"/>
  <c r="BG26" s="1"/>
  <c r="BH26" s="1"/>
  <c r="BI26" s="1"/>
  <c r="BJ26" s="1"/>
  <c r="BK26" s="1"/>
  <c r="BL26" s="1"/>
  <c r="BM26" s="1"/>
  <c r="BN26" s="1"/>
  <c r="BO26" s="1"/>
  <c r="BP26" s="1"/>
  <c r="BQ26" s="1"/>
  <c r="BR26" s="1"/>
  <c r="BS26" s="1"/>
  <c r="BT26" s="1"/>
  <c r="BU26" s="1"/>
  <c r="BV26" s="1"/>
  <c r="BW26" s="1"/>
  <c r="BX26" s="1"/>
  <c r="BY26" s="1"/>
  <c r="BZ26" s="1"/>
  <c r="CA26" s="1"/>
  <c r="Y31"/>
  <c r="BC31"/>
  <c r="BD31" s="1"/>
  <c r="BE31" s="1"/>
  <c r="BF31" s="1"/>
  <c r="BG31" s="1"/>
  <c r="BH31" s="1"/>
  <c r="BI31" s="1"/>
  <c r="BJ31" s="1"/>
  <c r="BK31" s="1"/>
  <c r="BL31" s="1"/>
  <c r="BM31" s="1"/>
  <c r="BN31" s="1"/>
  <c r="BO31" s="1"/>
  <c r="BP31" s="1"/>
  <c r="BQ31" s="1"/>
  <c r="BR31" s="1"/>
  <c r="BS31" s="1"/>
  <c r="BT31" s="1"/>
  <c r="BU31" s="1"/>
  <c r="BV31" s="1"/>
  <c r="BW31" s="1"/>
  <c r="BX31" s="1"/>
  <c r="BY31" s="1"/>
  <c r="BZ31" s="1"/>
  <c r="CA31" s="1"/>
  <c r="AW147"/>
  <c r="Y29"/>
  <c r="BC29"/>
  <c r="BD29" s="1"/>
  <c r="BE29" s="1"/>
  <c r="BF29" s="1"/>
  <c r="BG29" s="1"/>
  <c r="BH29" s="1"/>
  <c r="BI29" s="1"/>
  <c r="BJ29" s="1"/>
  <c r="BK29" s="1"/>
  <c r="BL29" s="1"/>
  <c r="BM29" s="1"/>
  <c r="BN29" s="1"/>
  <c r="BO29" s="1"/>
  <c r="BP29" s="1"/>
  <c r="BQ29" s="1"/>
  <c r="BR29" s="1"/>
  <c r="BS29" s="1"/>
  <c r="BT29" s="1"/>
  <c r="BU29" s="1"/>
  <c r="BV29" s="1"/>
  <c r="BW29" s="1"/>
  <c r="BX29" s="1"/>
  <c r="BY29" s="1"/>
  <c r="BZ29" s="1"/>
  <c r="CA29" s="1"/>
  <c r="AX33"/>
  <c r="AW146"/>
  <c r="AW8" i="11"/>
  <c r="CA8"/>
  <c r="BW8"/>
  <c r="AW6"/>
  <c r="Q64" i="6"/>
  <c r="Q63"/>
  <c r="Q61"/>
  <c r="Q60"/>
  <c r="Q59"/>
  <c r="Q58"/>
  <c r="Q125"/>
  <c r="Q123"/>
  <c r="Q121"/>
  <c r="Q119"/>
  <c r="Q117"/>
  <c r="Q115"/>
  <c r="Q113"/>
  <c r="Q111"/>
  <c r="Q109"/>
  <c r="Q107"/>
  <c r="Q105"/>
  <c r="Q103"/>
  <c r="Q97"/>
  <c r="Q95"/>
  <c r="Q93"/>
  <c r="Q91"/>
  <c r="Q89"/>
  <c r="Q87"/>
  <c r="Q85"/>
  <c r="Q83"/>
  <c r="Q81"/>
  <c r="Q73"/>
  <c r="Q71"/>
  <c r="Q69"/>
  <c r="Q67"/>
  <c r="Q65"/>
  <c r="AY6"/>
  <c r="AV18"/>
  <c r="AY17"/>
  <c r="AW8" i="10"/>
  <c r="AW9"/>
  <c r="AW10"/>
  <c r="AW11"/>
  <c r="AW12"/>
  <c r="AW13"/>
  <c r="AW14"/>
  <c r="AW15"/>
  <c r="AW16"/>
  <c r="AW7"/>
  <c r="AW6"/>
  <c r="AC68" i="9"/>
  <c r="AD68" s="1"/>
  <c r="AE68" s="1"/>
  <c r="AF68"/>
  <c r="AD67"/>
  <c r="AC67"/>
  <c r="AE67" s="1"/>
  <c r="AB66"/>
  <c r="BD66" s="1"/>
  <c r="X95"/>
  <c r="AA95"/>
  <c r="AB95" s="1"/>
  <c r="AC95" s="1"/>
  <c r="AB94"/>
  <c r="AC94"/>
  <c r="AB93"/>
  <c r="AC93" s="1"/>
  <c r="Y22"/>
  <c r="BC22"/>
  <c r="BD22" s="1"/>
  <c r="BE22" s="1"/>
  <c r="BF22" s="1"/>
  <c r="BG22" s="1"/>
  <c r="BH22" s="1"/>
  <c r="BI22" s="1"/>
  <c r="BJ22" s="1"/>
  <c r="BK22" s="1"/>
  <c r="BL22" s="1"/>
  <c r="BM22" s="1"/>
  <c r="BN22" s="1"/>
  <c r="BO22" s="1"/>
  <c r="BP22" s="1"/>
  <c r="BQ22" s="1"/>
  <c r="BR22" s="1"/>
  <c r="BS22" s="1"/>
  <c r="BT22" s="1"/>
  <c r="BU22" s="1"/>
  <c r="BV22" s="1"/>
  <c r="BW22" s="1"/>
  <c r="BX22" s="1"/>
  <c r="BY22" s="1"/>
  <c r="BZ22" s="1"/>
  <c r="CA22" s="1"/>
  <c r="AD21"/>
  <c r="AC21"/>
  <c r="AE21" s="1"/>
  <c r="BC21"/>
  <c r="BD21" s="1"/>
  <c r="Y21"/>
  <c r="Y125"/>
  <c r="BC125"/>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Y123"/>
  <c r="BC123"/>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Y124"/>
  <c r="BC124"/>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Y105"/>
  <c r="BC105"/>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Y104"/>
  <c r="BC104"/>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Y95"/>
  <c r="BC95"/>
  <c r="Y97"/>
  <c r="BC97"/>
  <c r="BD97" s="1"/>
  <c r="BE97" s="1"/>
  <c r="BF97" s="1"/>
  <c r="BG97" s="1"/>
  <c r="BH97" s="1"/>
  <c r="BI97" s="1"/>
  <c r="BJ97" s="1"/>
  <c r="BK97" s="1"/>
  <c r="BL97" s="1"/>
  <c r="BM97" s="1"/>
  <c r="BN97" s="1"/>
  <c r="BO97" s="1"/>
  <c r="BP97" s="1"/>
  <c r="BQ97" s="1"/>
  <c r="BR97" s="1"/>
  <c r="BS97" s="1"/>
  <c r="BT97" s="1"/>
  <c r="BU97" s="1"/>
  <c r="BV97" s="1"/>
  <c r="BW97" s="1"/>
  <c r="BX97" s="1"/>
  <c r="BY97" s="1"/>
  <c r="BZ97" s="1"/>
  <c r="CA97" s="1"/>
  <c r="Y94"/>
  <c r="BC94"/>
  <c r="BD94" s="1"/>
  <c r="BE94" s="1"/>
  <c r="Y96"/>
  <c r="BC96"/>
  <c r="BD96" s="1"/>
  <c r="BE96" s="1"/>
  <c r="BF96" s="1"/>
  <c r="BG96" s="1"/>
  <c r="BH96" s="1"/>
  <c r="BI96" s="1"/>
  <c r="BJ96" s="1"/>
  <c r="BK96" s="1"/>
  <c r="BL96" s="1"/>
  <c r="BM96" s="1"/>
  <c r="BN96" s="1"/>
  <c r="BO96" s="1"/>
  <c r="BP96" s="1"/>
  <c r="BQ96" s="1"/>
  <c r="BR96" s="1"/>
  <c r="BS96" s="1"/>
  <c r="BT96" s="1"/>
  <c r="BU96" s="1"/>
  <c r="BV96" s="1"/>
  <c r="BW96" s="1"/>
  <c r="BX96" s="1"/>
  <c r="BY96" s="1"/>
  <c r="BZ96" s="1"/>
  <c r="CA96" s="1"/>
  <c r="Y98"/>
  <c r="BC98"/>
  <c r="BD98" s="1"/>
  <c r="BE98" s="1"/>
  <c r="BF98" s="1"/>
  <c r="BG98" s="1"/>
  <c r="BH98" s="1"/>
  <c r="BI98" s="1"/>
  <c r="BJ98" s="1"/>
  <c r="BK98" s="1"/>
  <c r="BL98" s="1"/>
  <c r="BM98" s="1"/>
  <c r="BN98" s="1"/>
  <c r="BO98" s="1"/>
  <c r="BP98" s="1"/>
  <c r="BQ98" s="1"/>
  <c r="BR98" s="1"/>
  <c r="BS98" s="1"/>
  <c r="BT98" s="1"/>
  <c r="BU98" s="1"/>
  <c r="BV98" s="1"/>
  <c r="BW98" s="1"/>
  <c r="BX98" s="1"/>
  <c r="BY98" s="1"/>
  <c r="BZ98" s="1"/>
  <c r="CA98" s="1"/>
  <c r="Y68"/>
  <c r="BC68"/>
  <c r="BD68" s="1"/>
  <c r="BE68" s="1"/>
  <c r="Y70"/>
  <c r="BC70"/>
  <c r="BD70" s="1"/>
  <c r="BE70" s="1"/>
  <c r="BF70" s="1"/>
  <c r="BG70" s="1"/>
  <c r="BH70" s="1"/>
  <c r="BI70" s="1"/>
  <c r="BJ70" s="1"/>
  <c r="BK70" s="1"/>
  <c r="BL70" s="1"/>
  <c r="BM70" s="1"/>
  <c r="BN70" s="1"/>
  <c r="BO70" s="1"/>
  <c r="BP70" s="1"/>
  <c r="BQ70" s="1"/>
  <c r="BR70" s="1"/>
  <c r="BS70" s="1"/>
  <c r="BT70" s="1"/>
  <c r="BU70" s="1"/>
  <c r="BV70" s="1"/>
  <c r="BW70" s="1"/>
  <c r="BX70" s="1"/>
  <c r="BY70" s="1"/>
  <c r="BZ70" s="1"/>
  <c r="CA70" s="1"/>
  <c r="Y67"/>
  <c r="BC67"/>
  <c r="BD67" s="1"/>
  <c r="BE67" s="1"/>
  <c r="BF67" s="1"/>
  <c r="Y69"/>
  <c r="BC69"/>
  <c r="BD69" s="1"/>
  <c r="BE69" s="1"/>
  <c r="BF69" s="1"/>
  <c r="BG69" s="1"/>
  <c r="BH69" s="1"/>
  <c r="BI69" s="1"/>
  <c r="BJ69" s="1"/>
  <c r="BK69" s="1"/>
  <c r="BL69" s="1"/>
  <c r="BM69" s="1"/>
  <c r="BN69" s="1"/>
  <c r="BO69" s="1"/>
  <c r="BP69" s="1"/>
  <c r="BQ69" s="1"/>
  <c r="BR69" s="1"/>
  <c r="BS69" s="1"/>
  <c r="BT69" s="1"/>
  <c r="BU69" s="1"/>
  <c r="BV69" s="1"/>
  <c r="BW69" s="1"/>
  <c r="BX69" s="1"/>
  <c r="BY69" s="1"/>
  <c r="BZ69" s="1"/>
  <c r="CA69" s="1"/>
  <c r="Y71"/>
  <c r="BC71"/>
  <c r="BD71" s="1"/>
  <c r="BE71" s="1"/>
  <c r="BF71" s="1"/>
  <c r="BG71" s="1"/>
  <c r="BH71" s="1"/>
  <c r="BI71" s="1"/>
  <c r="BJ71" s="1"/>
  <c r="BK71" s="1"/>
  <c r="BL71" s="1"/>
  <c r="BM71" s="1"/>
  <c r="BN71" s="1"/>
  <c r="BO71" s="1"/>
  <c r="BP71" s="1"/>
  <c r="BQ71" s="1"/>
  <c r="BR71" s="1"/>
  <c r="BS71" s="1"/>
  <c r="BT71" s="1"/>
  <c r="BU71" s="1"/>
  <c r="BV71" s="1"/>
  <c r="BW71" s="1"/>
  <c r="BX71" s="1"/>
  <c r="BY71" s="1"/>
  <c r="BZ71" s="1"/>
  <c r="CA71" s="1"/>
  <c r="Y45"/>
  <c r="BC45"/>
  <c r="BD45" s="1"/>
  <c r="BE45" s="1"/>
  <c r="BF45" s="1"/>
  <c r="BG45" s="1"/>
  <c r="BH45" s="1"/>
  <c r="BI45" s="1"/>
  <c r="BJ45" s="1"/>
  <c r="BK45" s="1"/>
  <c r="BL45" s="1"/>
  <c r="BM45" s="1"/>
  <c r="BN45" s="1"/>
  <c r="BO45" s="1"/>
  <c r="BP45" s="1"/>
  <c r="BQ45" s="1"/>
  <c r="BR45" s="1"/>
  <c r="BS45" s="1"/>
  <c r="BT45" s="1"/>
  <c r="BU45" s="1"/>
  <c r="BV45" s="1"/>
  <c r="BW45" s="1"/>
  <c r="BX45" s="1"/>
  <c r="BY45" s="1"/>
  <c r="BZ45" s="1"/>
  <c r="CA45" s="1"/>
  <c r="Y47"/>
  <c r="BC47"/>
  <c r="BD47" s="1"/>
  <c r="BE47" s="1"/>
  <c r="BF47" s="1"/>
  <c r="BG47" s="1"/>
  <c r="BH47" s="1"/>
  <c r="BI47" s="1"/>
  <c r="BJ47" s="1"/>
  <c r="BK47" s="1"/>
  <c r="BL47" s="1"/>
  <c r="BM47" s="1"/>
  <c r="BN47" s="1"/>
  <c r="BO47" s="1"/>
  <c r="BP47" s="1"/>
  <c r="BQ47" s="1"/>
  <c r="BR47" s="1"/>
  <c r="BS47" s="1"/>
  <c r="BT47" s="1"/>
  <c r="BU47" s="1"/>
  <c r="BV47" s="1"/>
  <c r="BW47" s="1"/>
  <c r="BX47" s="1"/>
  <c r="BY47" s="1"/>
  <c r="BZ47" s="1"/>
  <c r="CA47" s="1"/>
  <c r="Y44"/>
  <c r="BC44"/>
  <c r="BD44" s="1"/>
  <c r="BE44" s="1"/>
  <c r="BF44" s="1"/>
  <c r="BG44" s="1"/>
  <c r="BH44" s="1"/>
  <c r="BI44" s="1"/>
  <c r="BJ44" s="1"/>
  <c r="BK44" s="1"/>
  <c r="BL44" s="1"/>
  <c r="BM44" s="1"/>
  <c r="BN44" s="1"/>
  <c r="BO44" s="1"/>
  <c r="BP44" s="1"/>
  <c r="BQ44" s="1"/>
  <c r="BR44" s="1"/>
  <c r="BS44" s="1"/>
  <c r="BT44" s="1"/>
  <c r="BU44" s="1"/>
  <c r="BV44" s="1"/>
  <c r="BW44" s="1"/>
  <c r="BX44" s="1"/>
  <c r="BY44" s="1"/>
  <c r="BZ44" s="1"/>
  <c r="CA44" s="1"/>
  <c r="Y46"/>
  <c r="BC46"/>
  <c r="BD46" s="1"/>
  <c r="BE46" s="1"/>
  <c r="BF46" s="1"/>
  <c r="BG46" s="1"/>
  <c r="BH46" s="1"/>
  <c r="BI46" s="1"/>
  <c r="BJ46" s="1"/>
  <c r="BK46" s="1"/>
  <c r="BL46" s="1"/>
  <c r="BM46" s="1"/>
  <c r="BN46" s="1"/>
  <c r="BO46" s="1"/>
  <c r="BP46" s="1"/>
  <c r="BQ46" s="1"/>
  <c r="BR46" s="1"/>
  <c r="BS46" s="1"/>
  <c r="BT46" s="1"/>
  <c r="BU46" s="1"/>
  <c r="BV46" s="1"/>
  <c r="BW46" s="1"/>
  <c r="BX46" s="1"/>
  <c r="BY46" s="1"/>
  <c r="BZ46" s="1"/>
  <c r="CA46" s="1"/>
  <c r="Y48"/>
  <c r="BC48"/>
  <c r="BD48" s="1"/>
  <c r="BE48" s="1"/>
  <c r="BF48" s="1"/>
  <c r="BG48" s="1"/>
  <c r="BH48" s="1"/>
  <c r="BI48" s="1"/>
  <c r="BJ48" s="1"/>
  <c r="BK48" s="1"/>
  <c r="BL48" s="1"/>
  <c r="BM48" s="1"/>
  <c r="BN48" s="1"/>
  <c r="BO48" s="1"/>
  <c r="BP48" s="1"/>
  <c r="BQ48" s="1"/>
  <c r="BR48" s="1"/>
  <c r="BS48" s="1"/>
  <c r="BT48" s="1"/>
  <c r="BU48" s="1"/>
  <c r="BV48" s="1"/>
  <c r="BW48" s="1"/>
  <c r="BX48" s="1"/>
  <c r="BY48" s="1"/>
  <c r="BZ48" s="1"/>
  <c r="CA48" s="1"/>
  <c r="AG63"/>
  <c r="AO54"/>
  <c r="AW55"/>
  <c r="AS56"/>
  <c r="AO58"/>
  <c r="AS74"/>
  <c r="AK79"/>
  <c r="Q34" i="13"/>
  <c r="AV136" i="9"/>
  <c r="AX140"/>
  <c r="AX129"/>
  <c r="AX131"/>
  <c r="AW134"/>
  <c r="AX137"/>
  <c r="AT141"/>
  <c r="AX115"/>
  <c r="AV119"/>
  <c r="AV111"/>
  <c r="AV115"/>
  <c r="N81"/>
  <c r="AV84"/>
  <c r="AY73"/>
  <c r="AL75"/>
  <c r="AG78"/>
  <c r="AW83"/>
  <c r="AX88"/>
  <c r="AR90"/>
  <c r="AX92"/>
  <c r="AG101"/>
  <c r="AX107"/>
  <c r="AX119"/>
  <c r="AK80"/>
  <c r="AS82"/>
  <c r="AT85"/>
  <c r="AV87"/>
  <c r="AV91"/>
  <c r="AT102"/>
  <c r="AT110"/>
  <c r="AW114"/>
  <c r="AX116"/>
  <c r="AW118"/>
  <c r="AX120"/>
  <c r="AW51"/>
  <c r="AS52"/>
  <c r="AW59"/>
  <c r="AU63"/>
  <c r="AS35"/>
  <c r="AO37"/>
  <c r="AS39"/>
  <c r="AO41"/>
  <c r="AS34"/>
  <c r="AW38"/>
  <c r="AS18"/>
  <c r="AV20"/>
  <c r="J129" i="6"/>
  <c r="C3" i="5" s="1"/>
  <c r="B9"/>
  <c r="AY16" i="13"/>
  <c r="BY16"/>
  <c r="AY6"/>
  <c r="BY6"/>
  <c r="AY7"/>
  <c r="BY7"/>
  <c r="AY8"/>
  <c r="BY8"/>
  <c r="AY9"/>
  <c r="BY9"/>
  <c r="AY10"/>
  <c r="BY10"/>
  <c r="AY11"/>
  <c r="BY11"/>
  <c r="AY12"/>
  <c r="BY12"/>
  <c r="AW16"/>
  <c r="BW16"/>
  <c r="CA16"/>
  <c r="AY17"/>
  <c r="AY19"/>
  <c r="AY21"/>
  <c r="AY23"/>
  <c r="AY25"/>
  <c r="AY27"/>
  <c r="AY29"/>
  <c r="AY31"/>
  <c r="Q33"/>
  <c r="AY33"/>
  <c r="Q35"/>
  <c r="AY35"/>
  <c r="Q37"/>
  <c r="AY37"/>
  <c r="Q39"/>
  <c r="Q41"/>
  <c r="Q43"/>
  <c r="Q45"/>
  <c r="Q47"/>
  <c r="Q48"/>
  <c r="Q50"/>
  <c r="Q53"/>
  <c r="Q55"/>
  <c r="Q56"/>
  <c r="Q58"/>
  <c r="Q61"/>
  <c r="Q63"/>
  <c r="Q64"/>
  <c r="Q66"/>
  <c r="Q68"/>
  <c r="Q70"/>
  <c r="Q72"/>
  <c r="Q74"/>
  <c r="Q76"/>
  <c r="Q78"/>
  <c r="Q80"/>
  <c r="Q83"/>
  <c r="AY83"/>
  <c r="Q85"/>
  <c r="Q86"/>
  <c r="Q88"/>
  <c r="Q91"/>
  <c r="Q93"/>
  <c r="Q94"/>
  <c r="Q96"/>
  <c r="Q99"/>
  <c r="Q103"/>
  <c r="AW11" i="11"/>
  <c r="BW11"/>
  <c r="CA11"/>
  <c r="AU12"/>
  <c r="AW12"/>
  <c r="BW12"/>
  <c r="CA12"/>
  <c r="AW13"/>
  <c r="BW13"/>
  <c r="CA13"/>
  <c r="AY14"/>
  <c r="BY14"/>
  <c r="AY15"/>
  <c r="BY15"/>
  <c r="AY16"/>
  <c r="BY16"/>
  <c r="AY18"/>
  <c r="AY20"/>
  <c r="AY22"/>
  <c r="AY24"/>
  <c r="AY26"/>
  <c r="Q34"/>
  <c r="Q36"/>
  <c r="Q38"/>
  <c r="Q40"/>
  <c r="Q42"/>
  <c r="Q44"/>
  <c r="Q46"/>
  <c r="Q48"/>
  <c r="Q50"/>
  <c r="Q52"/>
  <c r="Q54"/>
  <c r="Q56"/>
  <c r="Q58"/>
  <c r="Q60"/>
  <c r="Q62"/>
  <c r="Q64"/>
  <c r="Q66"/>
  <c r="Q68"/>
  <c r="Q70"/>
  <c r="Q72"/>
  <c r="Q74"/>
  <c r="Q76"/>
  <c r="Q78"/>
  <c r="AY78"/>
  <c r="Q80"/>
  <c r="AY80"/>
  <c r="Q82"/>
  <c r="AY82"/>
  <c r="Q84"/>
  <c r="AY84"/>
  <c r="Q86"/>
  <c r="AY86"/>
  <c r="Q88"/>
  <c r="Q90"/>
  <c r="Q92"/>
  <c r="AY92"/>
  <c r="Q94"/>
  <c r="AY94"/>
  <c r="Q96"/>
  <c r="Q98"/>
  <c r="Q100"/>
  <c r="Q102"/>
  <c r="Q104"/>
  <c r="AY6"/>
  <c r="AY7"/>
  <c r="BY7"/>
  <c r="AY8"/>
  <c r="BY8"/>
  <c r="AY11"/>
  <c r="BY11"/>
  <c r="AY12"/>
  <c r="BY12"/>
  <c r="AY13"/>
  <c r="BY13"/>
  <c r="AY6" i="10"/>
  <c r="AY7"/>
  <c r="AY8"/>
  <c r="AY9"/>
  <c r="AY10"/>
  <c r="AY11"/>
  <c r="AY12"/>
  <c r="AY13"/>
  <c r="AY14"/>
  <c r="AY15"/>
  <c r="AY16"/>
  <c r="Q34"/>
  <c r="Q36"/>
  <c r="Q38"/>
  <c r="Q40"/>
  <c r="Q42"/>
  <c r="Q44"/>
  <c r="Q46"/>
  <c r="Q48"/>
  <c r="Q50"/>
  <c r="Q52"/>
  <c r="Q54"/>
  <c r="Q56"/>
  <c r="Q58"/>
  <c r="Q60"/>
  <c r="Q62"/>
  <c r="Q64"/>
  <c r="Q66"/>
  <c r="Q68"/>
  <c r="AY68"/>
  <c r="Q70"/>
  <c r="AY70"/>
  <c r="Q72"/>
  <c r="AY72"/>
  <c r="Q74"/>
  <c r="AY74"/>
  <c r="Q78"/>
  <c r="Q80"/>
  <c r="Q82"/>
  <c r="Q84"/>
  <c r="Q86"/>
  <c r="Q88"/>
  <c r="Q90"/>
  <c r="Q92"/>
  <c r="Q98"/>
  <c r="Q100"/>
  <c r="Q102"/>
  <c r="AY102"/>
  <c r="Q104"/>
  <c r="AY104"/>
  <c r="AU65" i="9"/>
  <c r="AT65"/>
  <c r="AX81"/>
  <c r="BY6"/>
  <c r="BY8"/>
  <c r="BY10"/>
  <c r="AO12"/>
  <c r="BY12"/>
  <c r="BY14"/>
  <c r="AI81"/>
  <c r="AQ17"/>
  <c r="J152"/>
  <c r="C7" i="5" s="1"/>
  <c r="AU6" i="9"/>
  <c r="AY6"/>
  <c r="AY7"/>
  <c r="AY8"/>
  <c r="AY9"/>
  <c r="AY11"/>
  <c r="AY12"/>
  <c r="AY13"/>
  <c r="AY14"/>
  <c r="AY15"/>
  <c r="AY16"/>
  <c r="N18"/>
  <c r="AN18"/>
  <c r="AX18"/>
  <c r="AF20"/>
  <c r="AK20"/>
  <c r="AP20"/>
  <c r="AV33"/>
  <c r="AC33"/>
  <c r="AJ33"/>
  <c r="AO33"/>
  <c r="AT33"/>
  <c r="AC34"/>
  <c r="AN34"/>
  <c r="AC35"/>
  <c r="AK35"/>
  <c r="AG38"/>
  <c r="AO38"/>
  <c r="AB39"/>
  <c r="AJ39"/>
  <c r="AR39"/>
  <c r="AG41"/>
  <c r="AW41"/>
  <c r="AB51"/>
  <c r="AJ51"/>
  <c r="AR51"/>
  <c r="AC52"/>
  <c r="AK52"/>
  <c r="AB55"/>
  <c r="AJ55"/>
  <c r="AR55"/>
  <c r="AC56"/>
  <c r="AK56"/>
  <c r="AB59"/>
  <c r="AJ59"/>
  <c r="AR59"/>
  <c r="N63"/>
  <c r="AP63"/>
  <c r="AW63"/>
  <c r="AL64"/>
  <c r="AC73"/>
  <c r="W74"/>
  <c r="AK75"/>
  <c r="AK76"/>
  <c r="N78"/>
  <c r="AG79"/>
  <c r="AT81"/>
  <c r="AC82"/>
  <c r="AJ83"/>
  <c r="AT84"/>
  <c r="AX84"/>
  <c r="AG85"/>
  <c r="AS86"/>
  <c r="AO87"/>
  <c r="AV88"/>
  <c r="N89"/>
  <c r="AR89"/>
  <c r="AV92"/>
  <c r="AV102"/>
  <c r="AS107"/>
  <c r="AT111"/>
  <c r="AX111"/>
  <c r="AO112"/>
  <c r="Z119"/>
  <c r="AT136"/>
  <c r="AT137"/>
  <c r="AV140"/>
  <c r="AX141"/>
  <c r="AL14"/>
  <c r="BY7"/>
  <c r="BY9"/>
  <c r="BY11"/>
  <c r="BY13"/>
  <c r="BY15"/>
  <c r="BY16"/>
  <c r="AH18"/>
  <c r="AJ20"/>
  <c r="AO20"/>
  <c r="AT20"/>
  <c r="N33"/>
  <c r="P33" s="1"/>
  <c r="Q33" s="1"/>
  <c r="AD33"/>
  <c r="AN33"/>
  <c r="AS33"/>
  <c r="Z34"/>
  <c r="AH34"/>
  <c r="AB35"/>
  <c r="AJ35"/>
  <c r="AR35"/>
  <c r="AG37"/>
  <c r="AB38"/>
  <c r="AJ38"/>
  <c r="AR38"/>
  <c r="AC39"/>
  <c r="AK39"/>
  <c r="AG51"/>
  <c r="AO51"/>
  <c r="AB52"/>
  <c r="AJ52"/>
  <c r="AR52"/>
  <c r="AN54"/>
  <c r="AG54"/>
  <c r="AW54"/>
  <c r="AG55"/>
  <c r="AO55"/>
  <c r="AG58"/>
  <c r="AG59"/>
  <c r="AO59"/>
  <c r="W73"/>
  <c r="AC81"/>
  <c r="AO83"/>
  <c r="AD84"/>
  <c r="AT88"/>
  <c r="AT92"/>
  <c r="AX100"/>
  <c r="N102"/>
  <c r="P102" s="1"/>
  <c r="Q102" s="1"/>
  <c r="Z102" s="1"/>
  <c r="AA102" s="1"/>
  <c r="AT107"/>
  <c r="AO119"/>
  <c r="AT140"/>
  <c r="Q144"/>
  <c r="Q149"/>
  <c r="N6" i="13"/>
  <c r="P6" s="1"/>
  <c r="AU6"/>
  <c r="N7"/>
  <c r="P7" s="1"/>
  <c r="N8"/>
  <c r="P8" s="1"/>
  <c r="Q8" s="1"/>
  <c r="AU8"/>
  <c r="N9"/>
  <c r="P9" s="1"/>
  <c r="Q9" s="1"/>
  <c r="AU9"/>
  <c r="N10"/>
  <c r="P10" s="1"/>
  <c r="AU10"/>
  <c r="N11"/>
  <c r="P11" s="1"/>
  <c r="AU11"/>
  <c r="N12"/>
  <c r="P12" s="1"/>
  <c r="AU12"/>
  <c r="N13"/>
  <c r="P13" s="1"/>
  <c r="N15"/>
  <c r="P15" s="1"/>
  <c r="Q15" s="1"/>
  <c r="P20"/>
  <c r="N20"/>
  <c r="AY20"/>
  <c r="AU20"/>
  <c r="AW20"/>
  <c r="N24"/>
  <c r="P24" s="1"/>
  <c r="AY24"/>
  <c r="AU24"/>
  <c r="AW24"/>
  <c r="N28"/>
  <c r="P28" s="1"/>
  <c r="AY28"/>
  <c r="AU28"/>
  <c r="AW28"/>
  <c r="N32"/>
  <c r="P32" s="1"/>
  <c r="AY32"/>
  <c r="AU32"/>
  <c r="AW32"/>
  <c r="Z36"/>
  <c r="N36"/>
  <c r="P36" s="1"/>
  <c r="AY36"/>
  <c r="AU36"/>
  <c r="AW36"/>
  <c r="Q20"/>
  <c r="Q28"/>
  <c r="N14"/>
  <c r="P14" s="1"/>
  <c r="N16"/>
  <c r="P16" s="1"/>
  <c r="Q16" s="1"/>
  <c r="AU16"/>
  <c r="N18"/>
  <c r="P18" s="1"/>
  <c r="Q18" s="1"/>
  <c r="AY18"/>
  <c r="AU18"/>
  <c r="AW18"/>
  <c r="N22"/>
  <c r="P22" s="1"/>
  <c r="Q22" s="1"/>
  <c r="AY22"/>
  <c r="AU22"/>
  <c r="AW22"/>
  <c r="N26"/>
  <c r="P26" s="1"/>
  <c r="Q26" s="1"/>
  <c r="AY26"/>
  <c r="AU26"/>
  <c r="AW26"/>
  <c r="N30"/>
  <c r="P30" s="1"/>
  <c r="Q30" s="1"/>
  <c r="AY30"/>
  <c r="AU30"/>
  <c r="AW30"/>
  <c r="Z34"/>
  <c r="N34"/>
  <c r="P34" s="1"/>
  <c r="AY34"/>
  <c r="AU34"/>
  <c r="AW34"/>
  <c r="Z38"/>
  <c r="N38"/>
  <c r="P38" s="1"/>
  <c r="AY38"/>
  <c r="AW38"/>
  <c r="AU38"/>
  <c r="Q14"/>
  <c r="AA105"/>
  <c r="AA103"/>
  <c r="AA101"/>
  <c r="AA99"/>
  <c r="AA104"/>
  <c r="AA102"/>
  <c r="AA100"/>
  <c r="AA98"/>
  <c r="AA97"/>
  <c r="AA95"/>
  <c r="AA93"/>
  <c r="AA91"/>
  <c r="AA89"/>
  <c r="AA87"/>
  <c r="AA85"/>
  <c r="AA96"/>
  <c r="AA94"/>
  <c r="AA92"/>
  <c r="AA90"/>
  <c r="AA88"/>
  <c r="AA86"/>
  <c r="AA84"/>
  <c r="AA82"/>
  <c r="AA80"/>
  <c r="AA78"/>
  <c r="AA83"/>
  <c r="AA81"/>
  <c r="AA79"/>
  <c r="AA77"/>
  <c r="AA74"/>
  <c r="AA73"/>
  <c r="AA72"/>
  <c r="AA71"/>
  <c r="AA70"/>
  <c r="AA69"/>
  <c r="AA68"/>
  <c r="AA67"/>
  <c r="AA66"/>
  <c r="AA65"/>
  <c r="AA63"/>
  <c r="AA61"/>
  <c r="AA59"/>
  <c r="AA57"/>
  <c r="AA55"/>
  <c r="AA53"/>
  <c r="AA51"/>
  <c r="AA49"/>
  <c r="AA47"/>
  <c r="AA64"/>
  <c r="AA62"/>
  <c r="AA60"/>
  <c r="AA58"/>
  <c r="AA56"/>
  <c r="AA54"/>
  <c r="AA52"/>
  <c r="AA50"/>
  <c r="AA48"/>
  <c r="AA46"/>
  <c r="AA45"/>
  <c r="AA44"/>
  <c r="AA43"/>
  <c r="AA42"/>
  <c r="AA41"/>
  <c r="AA40"/>
  <c r="AA39"/>
  <c r="AC104"/>
  <c r="AC102"/>
  <c r="AC100"/>
  <c r="AC98"/>
  <c r="AC105"/>
  <c r="AC103"/>
  <c r="AC101"/>
  <c r="AC99"/>
  <c r="AC96"/>
  <c r="AC94"/>
  <c r="AC92"/>
  <c r="AC90"/>
  <c r="AC88"/>
  <c r="AC86"/>
  <c r="AC97"/>
  <c r="AC95"/>
  <c r="AC93"/>
  <c r="AC91"/>
  <c r="AC89"/>
  <c r="AC87"/>
  <c r="AC85"/>
  <c r="AC84"/>
  <c r="AC83"/>
  <c r="AC81"/>
  <c r="AC79"/>
  <c r="AC77"/>
  <c r="AC82"/>
  <c r="AC80"/>
  <c r="AC78"/>
  <c r="AC74"/>
  <c r="AC73"/>
  <c r="AC72"/>
  <c r="AC71"/>
  <c r="AC70"/>
  <c r="AC69"/>
  <c r="AC68"/>
  <c r="AC67"/>
  <c r="AC66"/>
  <c r="AC65"/>
  <c r="AC64"/>
  <c r="AC62"/>
  <c r="AC60"/>
  <c r="AC58"/>
  <c r="AC56"/>
  <c r="AC54"/>
  <c r="AC52"/>
  <c r="AC50"/>
  <c r="AC48"/>
  <c r="AC46"/>
  <c r="AC63"/>
  <c r="AC61"/>
  <c r="AC59"/>
  <c r="AC57"/>
  <c r="AC55"/>
  <c r="AC53"/>
  <c r="AC51"/>
  <c r="AC49"/>
  <c r="AC47"/>
  <c r="AC45"/>
  <c r="AC44"/>
  <c r="AC43"/>
  <c r="AC42"/>
  <c r="AC41"/>
  <c r="AC40"/>
  <c r="AC39"/>
  <c r="AE105"/>
  <c r="AE103"/>
  <c r="AE101"/>
  <c r="AE99"/>
  <c r="AE97"/>
  <c r="AE95"/>
  <c r="AE93"/>
  <c r="AE91"/>
  <c r="AE89"/>
  <c r="AE87"/>
  <c r="AE85"/>
  <c r="AE104"/>
  <c r="AE102"/>
  <c r="AE100"/>
  <c r="AE98"/>
  <c r="AE96"/>
  <c r="AE94"/>
  <c r="AE92"/>
  <c r="AE90"/>
  <c r="AE88"/>
  <c r="AE86"/>
  <c r="AE84"/>
  <c r="AE82"/>
  <c r="AE80"/>
  <c r="AE78"/>
  <c r="AE83"/>
  <c r="AE81"/>
  <c r="AE79"/>
  <c r="AE77"/>
  <c r="AE74"/>
  <c r="AE73"/>
  <c r="AE72"/>
  <c r="AE71"/>
  <c r="AE70"/>
  <c r="AE69"/>
  <c r="AE68"/>
  <c r="AE67"/>
  <c r="AE66"/>
  <c r="AE65"/>
  <c r="AE63"/>
  <c r="AE61"/>
  <c r="AE59"/>
  <c r="AE57"/>
  <c r="AE55"/>
  <c r="AE53"/>
  <c r="AE51"/>
  <c r="AE49"/>
  <c r="AE47"/>
  <c r="AE64"/>
  <c r="AE62"/>
  <c r="AE60"/>
  <c r="AE58"/>
  <c r="AE56"/>
  <c r="AE54"/>
  <c r="AE52"/>
  <c r="AE50"/>
  <c r="AE48"/>
  <c r="AE46"/>
  <c r="AE45"/>
  <c r="AE44"/>
  <c r="AE43"/>
  <c r="AE42"/>
  <c r="AE41"/>
  <c r="AE40"/>
  <c r="AE39"/>
  <c r="AG104"/>
  <c r="AG102"/>
  <c r="AG100"/>
  <c r="AG98"/>
  <c r="AG96"/>
  <c r="AG94"/>
  <c r="AG92"/>
  <c r="AG90"/>
  <c r="AG88"/>
  <c r="AG86"/>
  <c r="AG105"/>
  <c r="AG103"/>
  <c r="AG101"/>
  <c r="AG99"/>
  <c r="AG97"/>
  <c r="AG95"/>
  <c r="AG93"/>
  <c r="AG91"/>
  <c r="AG89"/>
  <c r="AG87"/>
  <c r="AG85"/>
  <c r="AG84"/>
  <c r="AG83"/>
  <c r="AG81"/>
  <c r="AG79"/>
  <c r="AG77"/>
  <c r="AG82"/>
  <c r="AG80"/>
  <c r="AG78"/>
  <c r="AG74"/>
  <c r="AG73"/>
  <c r="AG72"/>
  <c r="AG71"/>
  <c r="AG70"/>
  <c r="AG69"/>
  <c r="AG68"/>
  <c r="AG67"/>
  <c r="AG66"/>
  <c r="AG65"/>
  <c r="AG64"/>
  <c r="AG62"/>
  <c r="AG60"/>
  <c r="AG58"/>
  <c r="AG56"/>
  <c r="AG54"/>
  <c r="AG52"/>
  <c r="AG50"/>
  <c r="AG48"/>
  <c r="AG46"/>
  <c r="AG63"/>
  <c r="AG61"/>
  <c r="AG59"/>
  <c r="AG57"/>
  <c r="AG55"/>
  <c r="AG53"/>
  <c r="AG51"/>
  <c r="AG49"/>
  <c r="AG47"/>
  <c r="AG45"/>
  <c r="AG44"/>
  <c r="AG43"/>
  <c r="AG42"/>
  <c r="AG41"/>
  <c r="AG40"/>
  <c r="AG39"/>
  <c r="AI105"/>
  <c r="AI103"/>
  <c r="AI101"/>
  <c r="AI99"/>
  <c r="AI104"/>
  <c r="AI102"/>
  <c r="AI100"/>
  <c r="AI98"/>
  <c r="AI95"/>
  <c r="AI93"/>
  <c r="AI91"/>
  <c r="AI89"/>
  <c r="AI87"/>
  <c r="AI85"/>
  <c r="AI96"/>
  <c r="AI94"/>
  <c r="AI92"/>
  <c r="AI90"/>
  <c r="AI88"/>
  <c r="AI86"/>
  <c r="AI84"/>
  <c r="AI82"/>
  <c r="AI80"/>
  <c r="AI78"/>
  <c r="AI83"/>
  <c r="AI81"/>
  <c r="AI79"/>
  <c r="AI77"/>
  <c r="AI74"/>
  <c r="AI73"/>
  <c r="AI72"/>
  <c r="AI71"/>
  <c r="AI70"/>
  <c r="AI69"/>
  <c r="AI68"/>
  <c r="AI67"/>
  <c r="AI66"/>
  <c r="AI65"/>
  <c r="AI63"/>
  <c r="AI61"/>
  <c r="AI59"/>
  <c r="AI57"/>
  <c r="AI55"/>
  <c r="AI53"/>
  <c r="AI51"/>
  <c r="AI49"/>
  <c r="AI47"/>
  <c r="AI64"/>
  <c r="AI62"/>
  <c r="AI60"/>
  <c r="AI58"/>
  <c r="AI56"/>
  <c r="AI54"/>
  <c r="AI52"/>
  <c r="AI50"/>
  <c r="AI48"/>
  <c r="AI46"/>
  <c r="AI45"/>
  <c r="AI44"/>
  <c r="AI43"/>
  <c r="AI42"/>
  <c r="AI41"/>
  <c r="AI40"/>
  <c r="AI39"/>
  <c r="AK104"/>
  <c r="AK102"/>
  <c r="AK100"/>
  <c r="AK98"/>
  <c r="AK105"/>
  <c r="AK103"/>
  <c r="AK101"/>
  <c r="AK99"/>
  <c r="AK97"/>
  <c r="AK96"/>
  <c r="AK94"/>
  <c r="AK92"/>
  <c r="AK90"/>
  <c r="AK88"/>
  <c r="AK86"/>
  <c r="AK95"/>
  <c r="AK93"/>
  <c r="AK91"/>
  <c r="AK89"/>
  <c r="AK87"/>
  <c r="AK85"/>
  <c r="AK83"/>
  <c r="AK81"/>
  <c r="AK79"/>
  <c r="AK77"/>
  <c r="AK82"/>
  <c r="AK80"/>
  <c r="AK78"/>
  <c r="AK74"/>
  <c r="AK73"/>
  <c r="AK72"/>
  <c r="AK71"/>
  <c r="AK70"/>
  <c r="AK69"/>
  <c r="AK68"/>
  <c r="AK67"/>
  <c r="AK66"/>
  <c r="AK65"/>
  <c r="AK64"/>
  <c r="AK62"/>
  <c r="AK60"/>
  <c r="AK58"/>
  <c r="AK56"/>
  <c r="AK54"/>
  <c r="AK52"/>
  <c r="AK50"/>
  <c r="AK48"/>
  <c r="AK46"/>
  <c r="AK63"/>
  <c r="AK61"/>
  <c r="AK59"/>
  <c r="AK57"/>
  <c r="AK55"/>
  <c r="AK53"/>
  <c r="AK51"/>
  <c r="AK49"/>
  <c r="AK47"/>
  <c r="AK45"/>
  <c r="AK44"/>
  <c r="AK43"/>
  <c r="AK42"/>
  <c r="AK41"/>
  <c r="AK40"/>
  <c r="AK39"/>
  <c r="AM105"/>
  <c r="AM103"/>
  <c r="AM101"/>
  <c r="AM99"/>
  <c r="AM95"/>
  <c r="AM93"/>
  <c r="AM91"/>
  <c r="AM89"/>
  <c r="AM87"/>
  <c r="AM85"/>
  <c r="AM104"/>
  <c r="AM102"/>
  <c r="AM100"/>
  <c r="AM98"/>
  <c r="AM96"/>
  <c r="AM94"/>
  <c r="AM92"/>
  <c r="AM90"/>
  <c r="AM88"/>
  <c r="AM86"/>
  <c r="AM84"/>
  <c r="AM82"/>
  <c r="AM80"/>
  <c r="AM78"/>
  <c r="AM83"/>
  <c r="AM81"/>
  <c r="AM79"/>
  <c r="AM77"/>
  <c r="AM74"/>
  <c r="AM73"/>
  <c r="AM72"/>
  <c r="AM71"/>
  <c r="AM70"/>
  <c r="AM69"/>
  <c r="AM68"/>
  <c r="AM67"/>
  <c r="AM66"/>
  <c r="AM65"/>
  <c r="AM63"/>
  <c r="AM61"/>
  <c r="AM59"/>
  <c r="AM57"/>
  <c r="AM55"/>
  <c r="AM53"/>
  <c r="AM51"/>
  <c r="AM49"/>
  <c r="AM47"/>
  <c r="AM64"/>
  <c r="AM62"/>
  <c r="AM60"/>
  <c r="AM58"/>
  <c r="AM56"/>
  <c r="AM54"/>
  <c r="AM52"/>
  <c r="AM50"/>
  <c r="AM48"/>
  <c r="AM46"/>
  <c r="AM45"/>
  <c r="AM44"/>
  <c r="AM43"/>
  <c r="AM42"/>
  <c r="AM41"/>
  <c r="AM40"/>
  <c r="AM39"/>
  <c r="AO104"/>
  <c r="AO102"/>
  <c r="AO100"/>
  <c r="AO98"/>
  <c r="AO96"/>
  <c r="AO94"/>
  <c r="AO92"/>
  <c r="AO90"/>
  <c r="AO88"/>
  <c r="AO86"/>
  <c r="AO105"/>
  <c r="AO103"/>
  <c r="AO101"/>
  <c r="AO99"/>
  <c r="AO97"/>
  <c r="AO95"/>
  <c r="AO93"/>
  <c r="AO91"/>
  <c r="AO89"/>
  <c r="AO87"/>
  <c r="AO85"/>
  <c r="AO83"/>
  <c r="AO81"/>
  <c r="AO79"/>
  <c r="AO77"/>
  <c r="AO82"/>
  <c r="AO80"/>
  <c r="AO78"/>
  <c r="AO74"/>
  <c r="AO73"/>
  <c r="AO72"/>
  <c r="AO71"/>
  <c r="AO70"/>
  <c r="AO69"/>
  <c r="AO68"/>
  <c r="AO67"/>
  <c r="AO66"/>
  <c r="AO65"/>
  <c r="AO64"/>
  <c r="AO62"/>
  <c r="AO60"/>
  <c r="AO58"/>
  <c r="AO56"/>
  <c r="AO54"/>
  <c r="AO52"/>
  <c r="AO50"/>
  <c r="AO48"/>
  <c r="AO46"/>
  <c r="AO63"/>
  <c r="AO61"/>
  <c r="AO59"/>
  <c r="AO57"/>
  <c r="AO55"/>
  <c r="AO53"/>
  <c r="AO51"/>
  <c r="AO49"/>
  <c r="AO47"/>
  <c r="AO45"/>
  <c r="AO44"/>
  <c r="AO43"/>
  <c r="AO42"/>
  <c r="AO41"/>
  <c r="AO40"/>
  <c r="AO39"/>
  <c r="AQ105"/>
  <c r="AQ103"/>
  <c r="AQ101"/>
  <c r="AQ99"/>
  <c r="AQ104"/>
  <c r="AQ102"/>
  <c r="AQ100"/>
  <c r="AQ98"/>
  <c r="AQ95"/>
  <c r="AQ93"/>
  <c r="AQ91"/>
  <c r="AQ89"/>
  <c r="AQ87"/>
  <c r="AQ85"/>
  <c r="AQ96"/>
  <c r="AQ94"/>
  <c r="AQ92"/>
  <c r="AQ90"/>
  <c r="AQ88"/>
  <c r="AQ86"/>
  <c r="AQ84"/>
  <c r="AQ82"/>
  <c r="AQ80"/>
  <c r="AQ78"/>
  <c r="AQ83"/>
  <c r="AQ81"/>
  <c r="AQ79"/>
  <c r="AQ77"/>
  <c r="AQ74"/>
  <c r="AQ73"/>
  <c r="AQ72"/>
  <c r="AQ71"/>
  <c r="AQ70"/>
  <c r="AQ69"/>
  <c r="AQ68"/>
  <c r="AQ67"/>
  <c r="AQ66"/>
  <c r="AQ65"/>
  <c r="AQ63"/>
  <c r="AQ61"/>
  <c r="AQ59"/>
  <c r="AQ57"/>
  <c r="AQ55"/>
  <c r="AQ53"/>
  <c r="AQ51"/>
  <c r="AQ49"/>
  <c r="AQ47"/>
  <c r="AQ64"/>
  <c r="AQ62"/>
  <c r="AQ60"/>
  <c r="AQ58"/>
  <c r="AQ56"/>
  <c r="AQ54"/>
  <c r="AQ52"/>
  <c r="AQ50"/>
  <c r="AQ48"/>
  <c r="AQ46"/>
  <c r="AQ45"/>
  <c r="AQ44"/>
  <c r="AQ43"/>
  <c r="AQ42"/>
  <c r="AQ41"/>
  <c r="AQ40"/>
  <c r="AQ39"/>
  <c r="AQ38"/>
  <c r="AS104"/>
  <c r="AS102"/>
  <c r="AS100"/>
  <c r="AS98"/>
  <c r="AS105"/>
  <c r="AS103"/>
  <c r="AS101"/>
  <c r="AS99"/>
  <c r="AS97"/>
  <c r="AS96"/>
  <c r="AS94"/>
  <c r="AS92"/>
  <c r="AS90"/>
  <c r="AS88"/>
  <c r="AS86"/>
  <c r="AS95"/>
  <c r="AS93"/>
  <c r="AS91"/>
  <c r="AS89"/>
  <c r="AS87"/>
  <c r="AS85"/>
  <c r="AS83"/>
  <c r="AS81"/>
  <c r="AS79"/>
  <c r="AS77"/>
  <c r="AS82"/>
  <c r="AS80"/>
  <c r="AS78"/>
  <c r="AS74"/>
  <c r="AS73"/>
  <c r="AS72"/>
  <c r="AS71"/>
  <c r="AS70"/>
  <c r="AS69"/>
  <c r="AS68"/>
  <c r="AS67"/>
  <c r="AS66"/>
  <c r="AS65"/>
  <c r="AS64"/>
  <c r="AS62"/>
  <c r="AS60"/>
  <c r="AS58"/>
  <c r="AS56"/>
  <c r="AS54"/>
  <c r="AS52"/>
  <c r="AS50"/>
  <c r="AS48"/>
  <c r="AS46"/>
  <c r="AS63"/>
  <c r="AS61"/>
  <c r="AS59"/>
  <c r="AS57"/>
  <c r="AS55"/>
  <c r="AS53"/>
  <c r="AS51"/>
  <c r="AS49"/>
  <c r="AS47"/>
  <c r="AS45"/>
  <c r="AS44"/>
  <c r="AS43"/>
  <c r="AS42"/>
  <c r="AS41"/>
  <c r="AS40"/>
  <c r="AS39"/>
  <c r="AS38"/>
  <c r="W105"/>
  <c r="W103"/>
  <c r="W101"/>
  <c r="W99"/>
  <c r="W97"/>
  <c r="W95"/>
  <c r="W93"/>
  <c r="W91"/>
  <c r="W89"/>
  <c r="W87"/>
  <c r="W85"/>
  <c r="W104"/>
  <c r="W102"/>
  <c r="W100"/>
  <c r="W98"/>
  <c r="W96"/>
  <c r="W94"/>
  <c r="W92"/>
  <c r="W90"/>
  <c r="W88"/>
  <c r="W86"/>
  <c r="W84"/>
  <c r="W82"/>
  <c r="W80"/>
  <c r="W78"/>
  <c r="W83"/>
  <c r="W81"/>
  <c r="W79"/>
  <c r="W77"/>
  <c r="W76"/>
  <c r="W75"/>
  <c r="W74"/>
  <c r="W73"/>
  <c r="W72"/>
  <c r="W71"/>
  <c r="W70"/>
  <c r="W69"/>
  <c r="W68"/>
  <c r="W67"/>
  <c r="W66"/>
  <c r="W65"/>
  <c r="W63"/>
  <c r="W61"/>
  <c r="W59"/>
  <c r="W57"/>
  <c r="W55"/>
  <c r="W53"/>
  <c r="W51"/>
  <c r="W49"/>
  <c r="W47"/>
  <c r="W64"/>
  <c r="W62"/>
  <c r="W60"/>
  <c r="W58"/>
  <c r="W56"/>
  <c r="W54"/>
  <c r="W52"/>
  <c r="W50"/>
  <c r="W48"/>
  <c r="W46"/>
  <c r="W45"/>
  <c r="W44"/>
  <c r="W43"/>
  <c r="W42"/>
  <c r="W41"/>
  <c r="W40"/>
  <c r="W39"/>
  <c r="Z39"/>
  <c r="N39"/>
  <c r="P39" s="1"/>
  <c r="AY39"/>
  <c r="AW39"/>
  <c r="AU39"/>
  <c r="Z41"/>
  <c r="N41"/>
  <c r="P41" s="1"/>
  <c r="AY41"/>
  <c r="AW41"/>
  <c r="AU41"/>
  <c r="Z43"/>
  <c r="N43"/>
  <c r="P43" s="1"/>
  <c r="AY43"/>
  <c r="AW43"/>
  <c r="AU43"/>
  <c r="Z45"/>
  <c r="N45"/>
  <c r="P45" s="1"/>
  <c r="AW45"/>
  <c r="Z48"/>
  <c r="N48"/>
  <c r="P48" s="1"/>
  <c r="AW48"/>
  <c r="AY48"/>
  <c r="AU48"/>
  <c r="Z52"/>
  <c r="N52"/>
  <c r="P52" s="1"/>
  <c r="AW52"/>
  <c r="AY52"/>
  <c r="AU52"/>
  <c r="Z56"/>
  <c r="N56"/>
  <c r="P56" s="1"/>
  <c r="AW56"/>
  <c r="AY56"/>
  <c r="AU56"/>
  <c r="Z60"/>
  <c r="N60"/>
  <c r="P60" s="1"/>
  <c r="AW60"/>
  <c r="AY60"/>
  <c r="AU60"/>
  <c r="Z64"/>
  <c r="N64"/>
  <c r="P64" s="1"/>
  <c r="AW64"/>
  <c r="AY64"/>
  <c r="AU64"/>
  <c r="W6"/>
  <c r="AC6"/>
  <c r="AE6"/>
  <c r="AG6"/>
  <c r="AI6"/>
  <c r="AK6"/>
  <c r="AM6"/>
  <c r="AO6"/>
  <c r="AQ6"/>
  <c r="AS6"/>
  <c r="W7"/>
  <c r="W8"/>
  <c r="AG8"/>
  <c r="AI8"/>
  <c r="AK8"/>
  <c r="AM8"/>
  <c r="AO8"/>
  <c r="AQ8"/>
  <c r="AS8"/>
  <c r="W9"/>
  <c r="AG9"/>
  <c r="AI9"/>
  <c r="AK9"/>
  <c r="AM9"/>
  <c r="AO9"/>
  <c r="AQ9"/>
  <c r="AS9"/>
  <c r="W10"/>
  <c r="AG10"/>
  <c r="AI10"/>
  <c r="AK10"/>
  <c r="AM10"/>
  <c r="AO10"/>
  <c r="AQ10"/>
  <c r="AS10"/>
  <c r="W11"/>
  <c r="AG11"/>
  <c r="AI11"/>
  <c r="AK11"/>
  <c r="AM11"/>
  <c r="AO11"/>
  <c r="AQ11"/>
  <c r="AS11"/>
  <c r="W12"/>
  <c r="AG12"/>
  <c r="AI12"/>
  <c r="AK12"/>
  <c r="AM12"/>
  <c r="AO12"/>
  <c r="AQ12"/>
  <c r="AS12"/>
  <c r="W13"/>
  <c r="AG13"/>
  <c r="AI13"/>
  <c r="AK13"/>
  <c r="AM13"/>
  <c r="AO13"/>
  <c r="AQ13"/>
  <c r="AS13"/>
  <c r="AU13"/>
  <c r="AW13"/>
  <c r="AY13"/>
  <c r="BW13"/>
  <c r="BY13"/>
  <c r="CA13"/>
  <c r="W14"/>
  <c r="AG14"/>
  <c r="AI14"/>
  <c r="AK14"/>
  <c r="AM14"/>
  <c r="AO14"/>
  <c r="AQ14"/>
  <c r="AS14"/>
  <c r="AU14"/>
  <c r="AW14"/>
  <c r="AY14"/>
  <c r="BW14"/>
  <c r="BY14"/>
  <c r="CA14"/>
  <c r="W15"/>
  <c r="AG15"/>
  <c r="AI15"/>
  <c r="AK15"/>
  <c r="AM15"/>
  <c r="AO15"/>
  <c r="AQ15"/>
  <c r="AU15"/>
  <c r="AY15"/>
  <c r="AG16"/>
  <c r="AK16"/>
  <c r="AO16"/>
  <c r="AS16"/>
  <c r="W17"/>
  <c r="AI17"/>
  <c r="AM17"/>
  <c r="AQ17"/>
  <c r="AU17"/>
  <c r="AG18"/>
  <c r="AK18"/>
  <c r="AO18"/>
  <c r="AS18"/>
  <c r="W19"/>
  <c r="AI19"/>
  <c r="AM19"/>
  <c r="AQ19"/>
  <c r="AU19"/>
  <c r="AG20"/>
  <c r="AK20"/>
  <c r="AO20"/>
  <c r="AS20"/>
  <c r="W21"/>
  <c r="AI21"/>
  <c r="AM21"/>
  <c r="AQ21"/>
  <c r="AU21"/>
  <c r="AG22"/>
  <c r="AK22"/>
  <c r="AO22"/>
  <c r="AS22"/>
  <c r="W23"/>
  <c r="AI23"/>
  <c r="AM23"/>
  <c r="AQ23"/>
  <c r="AU23"/>
  <c r="AG24"/>
  <c r="AK24"/>
  <c r="AO24"/>
  <c r="AS24"/>
  <c r="W25"/>
  <c r="AI25"/>
  <c r="AM25"/>
  <c r="AQ25"/>
  <c r="AU25"/>
  <c r="AG26"/>
  <c r="AK26"/>
  <c r="AO26"/>
  <c r="AS26"/>
  <c r="W27"/>
  <c r="AI27"/>
  <c r="AM27"/>
  <c r="AQ27"/>
  <c r="AU27"/>
  <c r="AG28"/>
  <c r="AK28"/>
  <c r="AO28"/>
  <c r="AS28"/>
  <c r="W29"/>
  <c r="AI29"/>
  <c r="AM29"/>
  <c r="AQ29"/>
  <c r="AU29"/>
  <c r="AG30"/>
  <c r="AK30"/>
  <c r="AO30"/>
  <c r="AS30"/>
  <c r="W31"/>
  <c r="AI31"/>
  <c r="AM31"/>
  <c r="AQ31"/>
  <c r="AU31"/>
  <c r="AG32"/>
  <c r="AK32"/>
  <c r="AO32"/>
  <c r="AS32"/>
  <c r="W33"/>
  <c r="AA33"/>
  <c r="AE33"/>
  <c r="AI33"/>
  <c r="AM33"/>
  <c r="AQ33"/>
  <c r="AU33"/>
  <c r="AC34"/>
  <c r="AG34"/>
  <c r="AK34"/>
  <c r="AO34"/>
  <c r="AS34"/>
  <c r="W35"/>
  <c r="AA35"/>
  <c r="AE35"/>
  <c r="AI35"/>
  <c r="AM35"/>
  <c r="AQ35"/>
  <c r="AU35"/>
  <c r="AC36"/>
  <c r="AG36"/>
  <c r="AK36"/>
  <c r="AO36"/>
  <c r="AS36"/>
  <c r="W37"/>
  <c r="AA37"/>
  <c r="AE37"/>
  <c r="AI37"/>
  <c r="AM37"/>
  <c r="AQ37"/>
  <c r="AU37"/>
  <c r="AC38"/>
  <c r="AG38"/>
  <c r="AK38"/>
  <c r="AO38"/>
  <c r="BZ15"/>
  <c r="BX15"/>
  <c r="AX15"/>
  <c r="AV15"/>
  <c r="AT15"/>
  <c r="AR15"/>
  <c r="N17"/>
  <c r="P17" s="1"/>
  <c r="Q17" s="1"/>
  <c r="N19"/>
  <c r="P19" s="1"/>
  <c r="Q19" s="1"/>
  <c r="N21"/>
  <c r="P21" s="1"/>
  <c r="Q21" s="1"/>
  <c r="N23"/>
  <c r="P23" s="1"/>
  <c r="N25"/>
  <c r="P25" s="1"/>
  <c r="Q25" s="1"/>
  <c r="N27"/>
  <c r="P27" s="1"/>
  <c r="Q27" s="1"/>
  <c r="N29"/>
  <c r="P29" s="1"/>
  <c r="Q29" s="1"/>
  <c r="N31"/>
  <c r="P31" s="1"/>
  <c r="Z33"/>
  <c r="N33"/>
  <c r="P33" s="1"/>
  <c r="Z35"/>
  <c r="N35"/>
  <c r="P35" s="1"/>
  <c r="Z37"/>
  <c r="N37"/>
  <c r="P37" s="1"/>
  <c r="Z40"/>
  <c r="N40"/>
  <c r="P40" s="1"/>
  <c r="AY40"/>
  <c r="AW40"/>
  <c r="AU40"/>
  <c r="Z42"/>
  <c r="N42"/>
  <c r="P42" s="1"/>
  <c r="AY42"/>
  <c r="AW42"/>
  <c r="AU42"/>
  <c r="Z44"/>
  <c r="N44"/>
  <c r="P44" s="1"/>
  <c r="AY44"/>
  <c r="AW44"/>
  <c r="AU44"/>
  <c r="Z46"/>
  <c r="N46"/>
  <c r="P46" s="1"/>
  <c r="AW46"/>
  <c r="AY46"/>
  <c r="AU46"/>
  <c r="Z50"/>
  <c r="N50"/>
  <c r="P50" s="1"/>
  <c r="AW50"/>
  <c r="AY50"/>
  <c r="AU50"/>
  <c r="Z54"/>
  <c r="N54"/>
  <c r="P54" s="1"/>
  <c r="AW54"/>
  <c r="AY54"/>
  <c r="AU54"/>
  <c r="Z58"/>
  <c r="N58"/>
  <c r="P58" s="1"/>
  <c r="AW58"/>
  <c r="AY58"/>
  <c r="AU58"/>
  <c r="Z62"/>
  <c r="N62"/>
  <c r="P62" s="1"/>
  <c r="AW62"/>
  <c r="AY62"/>
  <c r="AU62"/>
  <c r="AB6"/>
  <c r="AD6"/>
  <c r="AF6"/>
  <c r="AH6"/>
  <c r="AJ6"/>
  <c r="AL6"/>
  <c r="AN6"/>
  <c r="AP6"/>
  <c r="AR6"/>
  <c r="AT6"/>
  <c r="AV6"/>
  <c r="AX6"/>
  <c r="BX6"/>
  <c r="AV7"/>
  <c r="AX7"/>
  <c r="BX7"/>
  <c r="AF8"/>
  <c r="AH8"/>
  <c r="AJ8"/>
  <c r="AL8"/>
  <c r="AN8"/>
  <c r="AP8"/>
  <c r="AR8"/>
  <c r="AT8"/>
  <c r="AV8"/>
  <c r="AX8"/>
  <c r="BX8"/>
  <c r="AF9"/>
  <c r="AH9"/>
  <c r="AJ9"/>
  <c r="AL9"/>
  <c r="AN9"/>
  <c r="AP9"/>
  <c r="AR9"/>
  <c r="AT9"/>
  <c r="AV9"/>
  <c r="AX9"/>
  <c r="BX9"/>
  <c r="AF10"/>
  <c r="AH10"/>
  <c r="AJ10"/>
  <c r="AL10"/>
  <c r="AN10"/>
  <c r="AP10"/>
  <c r="AR10"/>
  <c r="AT10"/>
  <c r="AV10"/>
  <c r="AX10"/>
  <c r="BX10"/>
  <c r="AF11"/>
  <c r="AH11"/>
  <c r="AJ11"/>
  <c r="AL11"/>
  <c r="AN11"/>
  <c r="AP11"/>
  <c r="AR11"/>
  <c r="AT11"/>
  <c r="AV11"/>
  <c r="AX11"/>
  <c r="BX11"/>
  <c r="AF12"/>
  <c r="AH12"/>
  <c r="AJ12"/>
  <c r="AL12"/>
  <c r="AN12"/>
  <c r="AP12"/>
  <c r="AR12"/>
  <c r="AT12"/>
  <c r="AV12"/>
  <c r="AX12"/>
  <c r="BX12"/>
  <c r="AF13"/>
  <c r="AH13"/>
  <c r="AJ13"/>
  <c r="AL13"/>
  <c r="AN13"/>
  <c r="AP13"/>
  <c r="AR13"/>
  <c r="AT13"/>
  <c r="AV13"/>
  <c r="AX13"/>
  <c r="BX13"/>
  <c r="AF14"/>
  <c r="AH14"/>
  <c r="AJ14"/>
  <c r="AL14"/>
  <c r="AN14"/>
  <c r="AP14"/>
  <c r="AR14"/>
  <c r="AT14"/>
  <c r="AV14"/>
  <c r="AX14"/>
  <c r="BX14"/>
  <c r="AF15"/>
  <c r="AH15"/>
  <c r="AJ15"/>
  <c r="AL15"/>
  <c r="AN15"/>
  <c r="AP15"/>
  <c r="AS15"/>
  <c r="AW15"/>
  <c r="BW15"/>
  <c r="CA15"/>
  <c r="W16"/>
  <c r="AI16"/>
  <c r="AM16"/>
  <c r="AQ16"/>
  <c r="AG17"/>
  <c r="AK17"/>
  <c r="AO17"/>
  <c r="AS17"/>
  <c r="AW17"/>
  <c r="W18"/>
  <c r="AI18"/>
  <c r="AM18"/>
  <c r="AQ18"/>
  <c r="AG19"/>
  <c r="AK19"/>
  <c r="AO19"/>
  <c r="AS19"/>
  <c r="AW19"/>
  <c r="W20"/>
  <c r="AI20"/>
  <c r="AM20"/>
  <c r="AQ20"/>
  <c r="AG21"/>
  <c r="AK21"/>
  <c r="AO21"/>
  <c r="AS21"/>
  <c r="AW21"/>
  <c r="W22"/>
  <c r="AI22"/>
  <c r="AM22"/>
  <c r="AQ22"/>
  <c r="AG23"/>
  <c r="AK23"/>
  <c r="AO23"/>
  <c r="AS23"/>
  <c r="AW23"/>
  <c r="W24"/>
  <c r="AI24"/>
  <c r="AM24"/>
  <c r="AQ24"/>
  <c r="AG25"/>
  <c r="AK25"/>
  <c r="AO25"/>
  <c r="AS25"/>
  <c r="AW25"/>
  <c r="W26"/>
  <c r="AI26"/>
  <c r="AM26"/>
  <c r="AQ26"/>
  <c r="AG27"/>
  <c r="AK27"/>
  <c r="AO27"/>
  <c r="AS27"/>
  <c r="AW27"/>
  <c r="W28"/>
  <c r="AI28"/>
  <c r="AM28"/>
  <c r="AQ28"/>
  <c r="AG29"/>
  <c r="AK29"/>
  <c r="AO29"/>
  <c r="AS29"/>
  <c r="AW29"/>
  <c r="W30"/>
  <c r="AI30"/>
  <c r="AM30"/>
  <c r="AQ30"/>
  <c r="AG31"/>
  <c r="AK31"/>
  <c r="AO31"/>
  <c r="AS31"/>
  <c r="AW31"/>
  <c r="W32"/>
  <c r="AI32"/>
  <c r="AM32"/>
  <c r="AQ32"/>
  <c r="AC33"/>
  <c r="AG33"/>
  <c r="AK33"/>
  <c r="AO33"/>
  <c r="AS33"/>
  <c r="AW33"/>
  <c r="W34"/>
  <c r="AA34"/>
  <c r="X34" s="1"/>
  <c r="AE34"/>
  <c r="AI34"/>
  <c r="AM34"/>
  <c r="AQ34"/>
  <c r="AC35"/>
  <c r="AG35"/>
  <c r="AK35"/>
  <c r="AO35"/>
  <c r="AS35"/>
  <c r="AW35"/>
  <c r="W36"/>
  <c r="AA36"/>
  <c r="X36" s="1"/>
  <c r="AE36"/>
  <c r="AI36"/>
  <c r="AM36"/>
  <c r="AQ36"/>
  <c r="AC37"/>
  <c r="AG37"/>
  <c r="AK37"/>
  <c r="AO37"/>
  <c r="AS37"/>
  <c r="AW37"/>
  <c r="W38"/>
  <c r="AA38"/>
  <c r="X38" s="1"/>
  <c r="AE38"/>
  <c r="AI38"/>
  <c r="AM38"/>
  <c r="Z47"/>
  <c r="N47"/>
  <c r="P47" s="1"/>
  <c r="Z49"/>
  <c r="N49"/>
  <c r="P49" s="1"/>
  <c r="Z51"/>
  <c r="N51"/>
  <c r="P51" s="1"/>
  <c r="Z53"/>
  <c r="N53"/>
  <c r="P53" s="1"/>
  <c r="Z55"/>
  <c r="N55"/>
  <c r="P55" s="1"/>
  <c r="Z57"/>
  <c r="N57"/>
  <c r="P57" s="1"/>
  <c r="Z59"/>
  <c r="N59"/>
  <c r="P59" s="1"/>
  <c r="Z61"/>
  <c r="P61"/>
  <c r="N61"/>
  <c r="Z63"/>
  <c r="N63"/>
  <c r="P63" s="1"/>
  <c r="Z66"/>
  <c r="N66"/>
  <c r="P66" s="1"/>
  <c r="AY66"/>
  <c r="AW66"/>
  <c r="AU66"/>
  <c r="Z68"/>
  <c r="N68"/>
  <c r="P68" s="1"/>
  <c r="AY68"/>
  <c r="AW68"/>
  <c r="AU68"/>
  <c r="Z70"/>
  <c r="N70"/>
  <c r="P70" s="1"/>
  <c r="AY70"/>
  <c r="AW70"/>
  <c r="AU70"/>
  <c r="Z72"/>
  <c r="N72"/>
  <c r="P72" s="1"/>
  <c r="AY72"/>
  <c r="AW72"/>
  <c r="AU72"/>
  <c r="Z74"/>
  <c r="N74"/>
  <c r="P74" s="1"/>
  <c r="AY74"/>
  <c r="AW74"/>
  <c r="AU74"/>
  <c r="Z76"/>
  <c r="N76"/>
  <c r="P76" s="1"/>
  <c r="Z78"/>
  <c r="N78"/>
  <c r="P78" s="1"/>
  <c r="AY78"/>
  <c r="AU78"/>
  <c r="AW78"/>
  <c r="Z82"/>
  <c r="N82"/>
  <c r="P82" s="1"/>
  <c r="AY82"/>
  <c r="AU82"/>
  <c r="AW82"/>
  <c r="AW47"/>
  <c r="AW49"/>
  <c r="AW51"/>
  <c r="AW53"/>
  <c r="AW55"/>
  <c r="AW57"/>
  <c r="AW59"/>
  <c r="AW61"/>
  <c r="AW63"/>
  <c r="BB45"/>
  <c r="BC45" s="1"/>
  <c r="AX45"/>
  <c r="AV45"/>
  <c r="AT45"/>
  <c r="Z65"/>
  <c r="N65"/>
  <c r="P65" s="1"/>
  <c r="AY65"/>
  <c r="AW65"/>
  <c r="AU65"/>
  <c r="Z67"/>
  <c r="N67"/>
  <c r="P67" s="1"/>
  <c r="AY67"/>
  <c r="AW67"/>
  <c r="AU67"/>
  <c r="Z69"/>
  <c r="N69"/>
  <c r="P69" s="1"/>
  <c r="AY69"/>
  <c r="AW69"/>
  <c r="AU69"/>
  <c r="Z71"/>
  <c r="N71"/>
  <c r="P71" s="1"/>
  <c r="AY71"/>
  <c r="AW71"/>
  <c r="AU71"/>
  <c r="Z73"/>
  <c r="N73"/>
  <c r="P73" s="1"/>
  <c r="AY73"/>
  <c r="AW73"/>
  <c r="AU73"/>
  <c r="Z75"/>
  <c r="N75"/>
  <c r="P75" s="1"/>
  <c r="Z77"/>
  <c r="AW77"/>
  <c r="N77"/>
  <c r="P77" s="1"/>
  <c r="AY77"/>
  <c r="AU77"/>
  <c r="Z80"/>
  <c r="N80"/>
  <c r="P80" s="1"/>
  <c r="AY80"/>
  <c r="AU80"/>
  <c r="AW80"/>
  <c r="Z84"/>
  <c r="N84"/>
  <c r="P84" s="1"/>
  <c r="AY84"/>
  <c r="AU84"/>
  <c r="AF16"/>
  <c r="AH16"/>
  <c r="AJ16"/>
  <c r="AL16"/>
  <c r="AN16"/>
  <c r="AP16"/>
  <c r="AR16"/>
  <c r="AT16"/>
  <c r="AV16"/>
  <c r="AX16"/>
  <c r="BX16"/>
  <c r="AH17"/>
  <c r="AJ17"/>
  <c r="AL17"/>
  <c r="AN17"/>
  <c r="AP17"/>
  <c r="AR17"/>
  <c r="AT17"/>
  <c r="AV17"/>
  <c r="AX17"/>
  <c r="AF18"/>
  <c r="AH18"/>
  <c r="AJ18"/>
  <c r="AL18"/>
  <c r="AN18"/>
  <c r="AP18"/>
  <c r="AR18"/>
  <c r="AT18"/>
  <c r="AV18"/>
  <c r="AX18"/>
  <c r="AF19"/>
  <c r="AH19"/>
  <c r="AJ19"/>
  <c r="AL19"/>
  <c r="AN19"/>
  <c r="AP19"/>
  <c r="AR19"/>
  <c r="AT19"/>
  <c r="AV19"/>
  <c r="AX19"/>
  <c r="AF20"/>
  <c r="AH20"/>
  <c r="AJ20"/>
  <c r="AL20"/>
  <c r="AN20"/>
  <c r="AP20"/>
  <c r="AR20"/>
  <c r="AT20"/>
  <c r="AV20"/>
  <c r="AX20"/>
  <c r="AF21"/>
  <c r="AH21"/>
  <c r="AJ21"/>
  <c r="AL21"/>
  <c r="AN21"/>
  <c r="AP21"/>
  <c r="AR21"/>
  <c r="AT21"/>
  <c r="AV21"/>
  <c r="AX21"/>
  <c r="AF22"/>
  <c r="AH22"/>
  <c r="AJ22"/>
  <c r="AL22"/>
  <c r="AN22"/>
  <c r="AP22"/>
  <c r="AR22"/>
  <c r="AT22"/>
  <c r="AV22"/>
  <c r="AX22"/>
  <c r="AF23"/>
  <c r="AH23"/>
  <c r="AJ23"/>
  <c r="AL23"/>
  <c r="AN23"/>
  <c r="AP23"/>
  <c r="AR23"/>
  <c r="AT23"/>
  <c r="AV23"/>
  <c r="AX23"/>
  <c r="AF24"/>
  <c r="AH24"/>
  <c r="AJ24"/>
  <c r="AL24"/>
  <c r="AN24"/>
  <c r="AP24"/>
  <c r="AR24"/>
  <c r="AT24"/>
  <c r="AV24"/>
  <c r="AX24"/>
  <c r="AF25"/>
  <c r="AH25"/>
  <c r="AJ25"/>
  <c r="AL25"/>
  <c r="AN25"/>
  <c r="AP25"/>
  <c r="AR25"/>
  <c r="AT25"/>
  <c r="AV25"/>
  <c r="AX25"/>
  <c r="AF26"/>
  <c r="AH26"/>
  <c r="AJ26"/>
  <c r="AL26"/>
  <c r="AN26"/>
  <c r="AP26"/>
  <c r="AR26"/>
  <c r="AT26"/>
  <c r="AV26"/>
  <c r="AX26"/>
  <c r="AF27"/>
  <c r="AH27"/>
  <c r="AJ27"/>
  <c r="AL27"/>
  <c r="AN27"/>
  <c r="AP27"/>
  <c r="AR27"/>
  <c r="AT27"/>
  <c r="AV27"/>
  <c r="AX27"/>
  <c r="AF28"/>
  <c r="AH28"/>
  <c r="AJ28"/>
  <c r="AL28"/>
  <c r="AN28"/>
  <c r="AP28"/>
  <c r="AR28"/>
  <c r="AT28"/>
  <c r="AV28"/>
  <c r="AX28"/>
  <c r="AF29"/>
  <c r="AH29"/>
  <c r="AJ29"/>
  <c r="AL29"/>
  <c r="AN29"/>
  <c r="AP29"/>
  <c r="AR29"/>
  <c r="AT29"/>
  <c r="AV29"/>
  <c r="AX29"/>
  <c r="AF30"/>
  <c r="AH30"/>
  <c r="AJ30"/>
  <c r="AL30"/>
  <c r="AN30"/>
  <c r="AP30"/>
  <c r="AR30"/>
  <c r="AT30"/>
  <c r="AV30"/>
  <c r="AX30"/>
  <c r="AF31"/>
  <c r="AH31"/>
  <c r="AJ31"/>
  <c r="AL31"/>
  <c r="AN31"/>
  <c r="AP31"/>
  <c r="AR31"/>
  <c r="AT31"/>
  <c r="AV31"/>
  <c r="AX31"/>
  <c r="AF32"/>
  <c r="AH32"/>
  <c r="AJ32"/>
  <c r="AL32"/>
  <c r="AN32"/>
  <c r="AP32"/>
  <c r="AR32"/>
  <c r="AT32"/>
  <c r="AV32"/>
  <c r="AX32"/>
  <c r="AB33"/>
  <c r="AD33"/>
  <c r="AF33"/>
  <c r="AH33"/>
  <c r="AJ33"/>
  <c r="AL33"/>
  <c r="AN33"/>
  <c r="AP33"/>
  <c r="AR33"/>
  <c r="AT33"/>
  <c r="AV33"/>
  <c r="AX33"/>
  <c r="BB33"/>
  <c r="BC33" s="1"/>
  <c r="BD33" s="1"/>
  <c r="BE33" s="1"/>
  <c r="BF33" s="1"/>
  <c r="BG33" s="1"/>
  <c r="BH33" s="1"/>
  <c r="BI33" s="1"/>
  <c r="BJ33" s="1"/>
  <c r="BK33" s="1"/>
  <c r="BL33" s="1"/>
  <c r="BM33" s="1"/>
  <c r="BN33" s="1"/>
  <c r="BO33" s="1"/>
  <c r="BP33" s="1"/>
  <c r="BQ33" s="1"/>
  <c r="BR33" s="1"/>
  <c r="BS33" s="1"/>
  <c r="BT33" s="1"/>
  <c r="AB34"/>
  <c r="AD34"/>
  <c r="AF34"/>
  <c r="AH34"/>
  <c r="AJ34"/>
  <c r="AL34"/>
  <c r="AN34"/>
  <c r="AP34"/>
  <c r="AR34"/>
  <c r="AT34"/>
  <c r="AV34"/>
  <c r="AX34"/>
  <c r="BB34"/>
  <c r="BC34" s="1"/>
  <c r="BD34" s="1"/>
  <c r="BE34" s="1"/>
  <c r="AB35"/>
  <c r="AD35"/>
  <c r="AF35"/>
  <c r="AH35"/>
  <c r="AJ35"/>
  <c r="AL35"/>
  <c r="AN35"/>
  <c r="AP35"/>
  <c r="AR35"/>
  <c r="AT35"/>
  <c r="AV35"/>
  <c r="AX35"/>
  <c r="BB35"/>
  <c r="BC35" s="1"/>
  <c r="BD35" s="1"/>
  <c r="BE35" s="1"/>
  <c r="BF35" s="1"/>
  <c r="BG35" s="1"/>
  <c r="BH35" s="1"/>
  <c r="BI35" s="1"/>
  <c r="BJ35" s="1"/>
  <c r="BK35" s="1"/>
  <c r="BL35" s="1"/>
  <c r="BM35" s="1"/>
  <c r="BN35" s="1"/>
  <c r="BO35" s="1"/>
  <c r="BP35" s="1"/>
  <c r="BQ35" s="1"/>
  <c r="BR35" s="1"/>
  <c r="BS35" s="1"/>
  <c r="BT35" s="1"/>
  <c r="AB36"/>
  <c r="AD36"/>
  <c r="AF36"/>
  <c r="AH36"/>
  <c r="AJ36"/>
  <c r="AL36"/>
  <c r="AN36"/>
  <c r="AP36"/>
  <c r="AR36"/>
  <c r="AT36"/>
  <c r="AV36"/>
  <c r="AX36"/>
  <c r="BB36"/>
  <c r="BC36" s="1"/>
  <c r="BD36" s="1"/>
  <c r="BE36" s="1"/>
  <c r="AB37"/>
  <c r="AD37"/>
  <c r="AF37"/>
  <c r="AH37"/>
  <c r="AJ37"/>
  <c r="AL37"/>
  <c r="AN37"/>
  <c r="AP37"/>
  <c r="AR37"/>
  <c r="AT37"/>
  <c r="AV37"/>
  <c r="AX37"/>
  <c r="BB37"/>
  <c r="BC37" s="1"/>
  <c r="BD37" s="1"/>
  <c r="BE37" s="1"/>
  <c r="BF37" s="1"/>
  <c r="BG37" s="1"/>
  <c r="BH37" s="1"/>
  <c r="BI37" s="1"/>
  <c r="BJ37" s="1"/>
  <c r="BK37" s="1"/>
  <c r="BL37" s="1"/>
  <c r="BM37" s="1"/>
  <c r="BN37" s="1"/>
  <c r="BO37" s="1"/>
  <c r="BP37" s="1"/>
  <c r="BQ37" s="1"/>
  <c r="BR37" s="1"/>
  <c r="BS37" s="1"/>
  <c r="BT37" s="1"/>
  <c r="AB38"/>
  <c r="AD38"/>
  <c r="AF38"/>
  <c r="AH38"/>
  <c r="AJ38"/>
  <c r="AL38"/>
  <c r="AN38"/>
  <c r="AP38"/>
  <c r="AR38"/>
  <c r="AT38"/>
  <c r="AV38"/>
  <c r="AX38"/>
  <c r="BB38"/>
  <c r="BC38" s="1"/>
  <c r="BD38" s="1"/>
  <c r="BE38" s="1"/>
  <c r="AB39"/>
  <c r="AD39"/>
  <c r="AF39"/>
  <c r="AH39"/>
  <c r="AJ39"/>
  <c r="AL39"/>
  <c r="AN39"/>
  <c r="AP39"/>
  <c r="AR39"/>
  <c r="AT39"/>
  <c r="AV39"/>
  <c r="AX39"/>
  <c r="BB39"/>
  <c r="BC39" s="1"/>
  <c r="BD39" s="1"/>
  <c r="BE39" s="1"/>
  <c r="BF39" s="1"/>
  <c r="BG39" s="1"/>
  <c r="BH39" s="1"/>
  <c r="BI39" s="1"/>
  <c r="BJ39" s="1"/>
  <c r="BK39" s="1"/>
  <c r="BL39" s="1"/>
  <c r="BM39" s="1"/>
  <c r="BN39" s="1"/>
  <c r="BO39" s="1"/>
  <c r="BP39" s="1"/>
  <c r="BQ39" s="1"/>
  <c r="BR39" s="1"/>
  <c r="BS39" s="1"/>
  <c r="BT39" s="1"/>
  <c r="AB40"/>
  <c r="AD40"/>
  <c r="AF40"/>
  <c r="AH40"/>
  <c r="AJ40"/>
  <c r="AL40"/>
  <c r="AN40"/>
  <c r="AP40"/>
  <c r="AR40"/>
  <c r="AT40"/>
  <c r="AV40"/>
  <c r="AX40"/>
  <c r="BB40"/>
  <c r="BC40" s="1"/>
  <c r="BD40" s="1"/>
  <c r="BE40" s="1"/>
  <c r="AB41"/>
  <c r="AD41"/>
  <c r="AF41"/>
  <c r="AH41"/>
  <c r="AJ41"/>
  <c r="AL41"/>
  <c r="AN41"/>
  <c r="AP41"/>
  <c r="AR41"/>
  <c r="AT41"/>
  <c r="AV41"/>
  <c r="AX41"/>
  <c r="BB41"/>
  <c r="BC41" s="1"/>
  <c r="BD41" s="1"/>
  <c r="BE41" s="1"/>
  <c r="BF41" s="1"/>
  <c r="BG41" s="1"/>
  <c r="BH41" s="1"/>
  <c r="BI41" s="1"/>
  <c r="BJ41" s="1"/>
  <c r="BK41" s="1"/>
  <c r="BL41" s="1"/>
  <c r="BM41" s="1"/>
  <c r="BN41" s="1"/>
  <c r="BO41" s="1"/>
  <c r="BP41" s="1"/>
  <c r="BQ41" s="1"/>
  <c r="BR41" s="1"/>
  <c r="BS41" s="1"/>
  <c r="BT41" s="1"/>
  <c r="AB42"/>
  <c r="AD42"/>
  <c r="AF42"/>
  <c r="AH42"/>
  <c r="AJ42"/>
  <c r="AL42"/>
  <c r="AN42"/>
  <c r="AP42"/>
  <c r="AR42"/>
  <c r="AT42"/>
  <c r="AV42"/>
  <c r="AX42"/>
  <c r="BB42"/>
  <c r="BC42" s="1"/>
  <c r="BD42" s="1"/>
  <c r="BE42" s="1"/>
  <c r="AB43"/>
  <c r="AD43"/>
  <c r="AF43"/>
  <c r="AH43"/>
  <c r="AJ43"/>
  <c r="AL43"/>
  <c r="AN43"/>
  <c r="AP43"/>
  <c r="AR43"/>
  <c r="AT43"/>
  <c r="AV43"/>
  <c r="AX43"/>
  <c r="BB43"/>
  <c r="BC43" s="1"/>
  <c r="BD43" s="1"/>
  <c r="BE43" s="1"/>
  <c r="BF43" s="1"/>
  <c r="BG43" s="1"/>
  <c r="BH43" s="1"/>
  <c r="BI43" s="1"/>
  <c r="BJ43" s="1"/>
  <c r="BK43" s="1"/>
  <c r="BL43" s="1"/>
  <c r="BM43" s="1"/>
  <c r="BN43" s="1"/>
  <c r="BO43" s="1"/>
  <c r="BP43" s="1"/>
  <c r="BQ43" s="1"/>
  <c r="BR43" s="1"/>
  <c r="BS43" s="1"/>
  <c r="BT43" s="1"/>
  <c r="AB44"/>
  <c r="AD44"/>
  <c r="AF44"/>
  <c r="AH44"/>
  <c r="AJ44"/>
  <c r="AL44"/>
  <c r="AN44"/>
  <c r="AP44"/>
  <c r="AR44"/>
  <c r="AT44"/>
  <c r="AV44"/>
  <c r="AX44"/>
  <c r="BB44"/>
  <c r="BC44" s="1"/>
  <c r="BD44" s="1"/>
  <c r="BE44" s="1"/>
  <c r="AB45"/>
  <c r="AD45"/>
  <c r="AF45"/>
  <c r="AH45"/>
  <c r="AJ45"/>
  <c r="AL45"/>
  <c r="AN45"/>
  <c r="AP45"/>
  <c r="AR45"/>
  <c r="AU45"/>
  <c r="AY45"/>
  <c r="AU47"/>
  <c r="AY47"/>
  <c r="AU49"/>
  <c r="AY49"/>
  <c r="AU51"/>
  <c r="AY51"/>
  <c r="AU53"/>
  <c r="AY53"/>
  <c r="AU55"/>
  <c r="AY55"/>
  <c r="AU57"/>
  <c r="AY57"/>
  <c r="AU59"/>
  <c r="AY59"/>
  <c r="AU61"/>
  <c r="AY61"/>
  <c r="AU63"/>
  <c r="AY63"/>
  <c r="Z86"/>
  <c r="N86"/>
  <c r="P86" s="1"/>
  <c r="AW86"/>
  <c r="AY86"/>
  <c r="AU86"/>
  <c r="Z90"/>
  <c r="N90"/>
  <c r="P90" s="1"/>
  <c r="AW90"/>
  <c r="AY90"/>
  <c r="AU90"/>
  <c r="Z94"/>
  <c r="N94"/>
  <c r="P94" s="1"/>
  <c r="AW94"/>
  <c r="AY94"/>
  <c r="AU94"/>
  <c r="AA75"/>
  <c r="X75" s="1"/>
  <c r="AC75"/>
  <c r="AE75"/>
  <c r="AG75"/>
  <c r="AI75"/>
  <c r="AK75"/>
  <c r="AM75"/>
  <c r="AO75"/>
  <c r="AQ75"/>
  <c r="AS75"/>
  <c r="AU75"/>
  <c r="AW75"/>
  <c r="AY75"/>
  <c r="AA76"/>
  <c r="X76" s="1"/>
  <c r="AC76"/>
  <c r="AE76"/>
  <c r="AG76"/>
  <c r="AI76"/>
  <c r="AK76"/>
  <c r="AM76"/>
  <c r="AO76"/>
  <c r="AQ76"/>
  <c r="AS76"/>
  <c r="AU76"/>
  <c r="AW76"/>
  <c r="AY76"/>
  <c r="AU79"/>
  <c r="AU81"/>
  <c r="AU83"/>
  <c r="Z79"/>
  <c r="N79"/>
  <c r="P79" s="1"/>
  <c r="Z81"/>
  <c r="P81"/>
  <c r="N81"/>
  <c r="Z83"/>
  <c r="N83"/>
  <c r="P83" s="1"/>
  <c r="Z88"/>
  <c r="N88"/>
  <c r="P88" s="1"/>
  <c r="AW88"/>
  <c r="AY88"/>
  <c r="AU88"/>
  <c r="Z92"/>
  <c r="N92"/>
  <c r="P92" s="1"/>
  <c r="AW92"/>
  <c r="AY92"/>
  <c r="AU92"/>
  <c r="Z96"/>
  <c r="N96"/>
  <c r="P96" s="1"/>
  <c r="AW96"/>
  <c r="AY96"/>
  <c r="AU96"/>
  <c r="AB46"/>
  <c r="AD46"/>
  <c r="AF46"/>
  <c r="AH46"/>
  <c r="AJ46"/>
  <c r="AL46"/>
  <c r="AN46"/>
  <c r="AP46"/>
  <c r="AR46"/>
  <c r="AT46"/>
  <c r="AV46"/>
  <c r="AX46"/>
  <c r="BB46"/>
  <c r="BC46" s="1"/>
  <c r="BD46" s="1"/>
  <c r="BE46" s="1"/>
  <c r="AB47"/>
  <c r="AD47"/>
  <c r="AF47"/>
  <c r="AH47"/>
  <c r="AJ47"/>
  <c r="AL47"/>
  <c r="AN47"/>
  <c r="AP47"/>
  <c r="AR47"/>
  <c r="AT47"/>
  <c r="AV47"/>
  <c r="AX47"/>
  <c r="BB47"/>
  <c r="BC47" s="1"/>
  <c r="BD47" s="1"/>
  <c r="BE47" s="1"/>
  <c r="AB48"/>
  <c r="AD48"/>
  <c r="AF48"/>
  <c r="AH48"/>
  <c r="AJ48"/>
  <c r="AL48"/>
  <c r="AN48"/>
  <c r="AP48"/>
  <c r="AR48"/>
  <c r="AT48"/>
  <c r="AV48"/>
  <c r="AX48"/>
  <c r="BB48"/>
  <c r="BC48" s="1"/>
  <c r="BD48" s="1"/>
  <c r="BE48" s="1"/>
  <c r="AB49"/>
  <c r="AD49"/>
  <c r="AF49"/>
  <c r="AH49"/>
  <c r="AJ49"/>
  <c r="AL49"/>
  <c r="AN49"/>
  <c r="AP49"/>
  <c r="AR49"/>
  <c r="AT49"/>
  <c r="AV49"/>
  <c r="AX49"/>
  <c r="BB49"/>
  <c r="BC49" s="1"/>
  <c r="BD49" s="1"/>
  <c r="BE49" s="1"/>
  <c r="AB50"/>
  <c r="AD50"/>
  <c r="AF50"/>
  <c r="AH50"/>
  <c r="AJ50"/>
  <c r="AL50"/>
  <c r="AN50"/>
  <c r="AP50"/>
  <c r="AR50"/>
  <c r="AT50"/>
  <c r="AV50"/>
  <c r="AX50"/>
  <c r="BB50"/>
  <c r="BC50" s="1"/>
  <c r="BD50" s="1"/>
  <c r="BE50" s="1"/>
  <c r="AB51"/>
  <c r="AD51"/>
  <c r="AF51"/>
  <c r="AH51"/>
  <c r="AJ51"/>
  <c r="AL51"/>
  <c r="AN51"/>
  <c r="AP51"/>
  <c r="AR51"/>
  <c r="AT51"/>
  <c r="AV51"/>
  <c r="AX51"/>
  <c r="BB51"/>
  <c r="BC51" s="1"/>
  <c r="BD51" s="1"/>
  <c r="BE51" s="1"/>
  <c r="AB52"/>
  <c r="AD52"/>
  <c r="AF52"/>
  <c r="AH52"/>
  <c r="AJ52"/>
  <c r="AL52"/>
  <c r="AN52"/>
  <c r="AP52"/>
  <c r="AR52"/>
  <c r="AT52"/>
  <c r="AV52"/>
  <c r="AX52"/>
  <c r="BB52"/>
  <c r="BC52" s="1"/>
  <c r="BD52" s="1"/>
  <c r="BE52" s="1"/>
  <c r="AB53"/>
  <c r="AD53"/>
  <c r="AF53"/>
  <c r="AH53"/>
  <c r="AJ53"/>
  <c r="AL53"/>
  <c r="AN53"/>
  <c r="AP53"/>
  <c r="AR53"/>
  <c r="AT53"/>
  <c r="AV53"/>
  <c r="AX53"/>
  <c r="BB53"/>
  <c r="BC53" s="1"/>
  <c r="BD53" s="1"/>
  <c r="BE53" s="1"/>
  <c r="AB54"/>
  <c r="AD54"/>
  <c r="AF54"/>
  <c r="AH54"/>
  <c r="AJ54"/>
  <c r="AL54"/>
  <c r="AN54"/>
  <c r="AP54"/>
  <c r="AR54"/>
  <c r="AT54"/>
  <c r="AV54"/>
  <c r="AX54"/>
  <c r="BB54"/>
  <c r="BC54" s="1"/>
  <c r="BD54" s="1"/>
  <c r="BE54" s="1"/>
  <c r="AB55"/>
  <c r="AD55"/>
  <c r="AF55"/>
  <c r="AH55"/>
  <c r="AJ55"/>
  <c r="AL55"/>
  <c r="AN55"/>
  <c r="AP55"/>
  <c r="AR55"/>
  <c r="AT55"/>
  <c r="AV55"/>
  <c r="AX55"/>
  <c r="BB55"/>
  <c r="BC55" s="1"/>
  <c r="BD55" s="1"/>
  <c r="BE55" s="1"/>
  <c r="AB56"/>
  <c r="AD56"/>
  <c r="AF56"/>
  <c r="AH56"/>
  <c r="AJ56"/>
  <c r="AL56"/>
  <c r="AN56"/>
  <c r="AP56"/>
  <c r="AR56"/>
  <c r="AT56"/>
  <c r="AV56"/>
  <c r="AX56"/>
  <c r="BB56"/>
  <c r="BC56" s="1"/>
  <c r="BD56" s="1"/>
  <c r="BE56" s="1"/>
  <c r="AB57"/>
  <c r="AD57"/>
  <c r="AF57"/>
  <c r="AH57"/>
  <c r="AJ57"/>
  <c r="AL57"/>
  <c r="AN57"/>
  <c r="AP57"/>
  <c r="AR57"/>
  <c r="AT57"/>
  <c r="AV57"/>
  <c r="AX57"/>
  <c r="BB57"/>
  <c r="BC57" s="1"/>
  <c r="BD57" s="1"/>
  <c r="BE57" s="1"/>
  <c r="AB58"/>
  <c r="AD58"/>
  <c r="AF58"/>
  <c r="AH58"/>
  <c r="AJ58"/>
  <c r="AL58"/>
  <c r="AN58"/>
  <c r="AP58"/>
  <c r="AR58"/>
  <c r="AT58"/>
  <c r="AV58"/>
  <c r="AX58"/>
  <c r="BB58"/>
  <c r="BC58" s="1"/>
  <c r="BD58" s="1"/>
  <c r="BE58" s="1"/>
  <c r="AB59"/>
  <c r="AD59"/>
  <c r="AF59"/>
  <c r="AH59"/>
  <c r="AJ59"/>
  <c r="AL59"/>
  <c r="AN59"/>
  <c r="AP59"/>
  <c r="AR59"/>
  <c r="AT59"/>
  <c r="AV59"/>
  <c r="AX59"/>
  <c r="BB59"/>
  <c r="BC59" s="1"/>
  <c r="BD59" s="1"/>
  <c r="BE59" s="1"/>
  <c r="AB60"/>
  <c r="AD60"/>
  <c r="AF60"/>
  <c r="AH60"/>
  <c r="AJ60"/>
  <c r="AL60"/>
  <c r="AN60"/>
  <c r="AP60"/>
  <c r="AR60"/>
  <c r="AT60"/>
  <c r="AV60"/>
  <c r="AX60"/>
  <c r="BB60"/>
  <c r="BC60" s="1"/>
  <c r="BD60" s="1"/>
  <c r="BE60" s="1"/>
  <c r="AB61"/>
  <c r="AD61"/>
  <c r="AF61"/>
  <c r="AH61"/>
  <c r="AJ61"/>
  <c r="AL61"/>
  <c r="AN61"/>
  <c r="AP61"/>
  <c r="AR61"/>
  <c r="AT61"/>
  <c r="AV61"/>
  <c r="AX61"/>
  <c r="BB61"/>
  <c r="BC61" s="1"/>
  <c r="BD61" s="1"/>
  <c r="BE61" s="1"/>
  <c r="AB62"/>
  <c r="AD62"/>
  <c r="AF62"/>
  <c r="AH62"/>
  <c r="AJ62"/>
  <c r="AL62"/>
  <c r="AN62"/>
  <c r="AP62"/>
  <c r="AR62"/>
  <c r="AT62"/>
  <c r="AV62"/>
  <c r="AX62"/>
  <c r="BB62"/>
  <c r="BC62" s="1"/>
  <c r="BD62" s="1"/>
  <c r="BE62" s="1"/>
  <c r="AB63"/>
  <c r="AD63"/>
  <c r="AF63"/>
  <c r="AH63"/>
  <c r="AJ63"/>
  <c r="AL63"/>
  <c r="AN63"/>
  <c r="AP63"/>
  <c r="AR63"/>
  <c r="AT63"/>
  <c r="AV63"/>
  <c r="AX63"/>
  <c r="BB63"/>
  <c r="BC63" s="1"/>
  <c r="BD63" s="1"/>
  <c r="BE63" s="1"/>
  <c r="AB64"/>
  <c r="AD64"/>
  <c r="AF64"/>
  <c r="AH64"/>
  <c r="AJ64"/>
  <c r="AL64"/>
  <c r="AN64"/>
  <c r="AP64"/>
  <c r="AR64"/>
  <c r="AT64"/>
  <c r="AV64"/>
  <c r="AX64"/>
  <c r="BB64"/>
  <c r="BC64" s="1"/>
  <c r="BD64" s="1"/>
  <c r="BE64" s="1"/>
  <c r="AB65"/>
  <c r="AD65"/>
  <c r="AF65"/>
  <c r="AH65"/>
  <c r="AJ65"/>
  <c r="AL65"/>
  <c r="AN65"/>
  <c r="AP65"/>
  <c r="AR65"/>
  <c r="AT65"/>
  <c r="AV65"/>
  <c r="AX65"/>
  <c r="BB65"/>
  <c r="BC65" s="1"/>
  <c r="BD65" s="1"/>
  <c r="BE65" s="1"/>
  <c r="AB66"/>
  <c r="AD66"/>
  <c r="AF66"/>
  <c r="AH66"/>
  <c r="AJ66"/>
  <c r="AL66"/>
  <c r="AN66"/>
  <c r="AP66"/>
  <c r="AR66"/>
  <c r="AT66"/>
  <c r="AV66"/>
  <c r="AX66"/>
  <c r="BB66"/>
  <c r="BC66" s="1"/>
  <c r="BD66" s="1"/>
  <c r="BE66" s="1"/>
  <c r="AB67"/>
  <c r="AD67"/>
  <c r="AF67"/>
  <c r="AH67"/>
  <c r="AJ67"/>
  <c r="AL67"/>
  <c r="AN67"/>
  <c r="AP67"/>
  <c r="AR67"/>
  <c r="AT67"/>
  <c r="AV67"/>
  <c r="AX67"/>
  <c r="BB67"/>
  <c r="BC67" s="1"/>
  <c r="BD67" s="1"/>
  <c r="BE67" s="1"/>
  <c r="AB68"/>
  <c r="AD68"/>
  <c r="AF68"/>
  <c r="AH68"/>
  <c r="AJ68"/>
  <c r="AL68"/>
  <c r="AN68"/>
  <c r="AP68"/>
  <c r="AR68"/>
  <c r="AT68"/>
  <c r="AV68"/>
  <c r="AX68"/>
  <c r="BB68"/>
  <c r="BC68" s="1"/>
  <c r="BD68" s="1"/>
  <c r="BE68" s="1"/>
  <c r="AB69"/>
  <c r="AD69"/>
  <c r="AF69"/>
  <c r="AH69"/>
  <c r="AJ69"/>
  <c r="AL69"/>
  <c r="AN69"/>
  <c r="AP69"/>
  <c r="AR69"/>
  <c r="AT69"/>
  <c r="AV69"/>
  <c r="AX69"/>
  <c r="BB69"/>
  <c r="BC69" s="1"/>
  <c r="BD69" s="1"/>
  <c r="BE69" s="1"/>
  <c r="BF69" s="1"/>
  <c r="BG69" s="1"/>
  <c r="BH69" s="1"/>
  <c r="BI69" s="1"/>
  <c r="BJ69" s="1"/>
  <c r="BK69" s="1"/>
  <c r="BL69" s="1"/>
  <c r="BM69" s="1"/>
  <c r="BN69" s="1"/>
  <c r="BO69" s="1"/>
  <c r="BP69" s="1"/>
  <c r="BQ69" s="1"/>
  <c r="BR69" s="1"/>
  <c r="BS69" s="1"/>
  <c r="BT69" s="1"/>
  <c r="AB70"/>
  <c r="AD70"/>
  <c r="AF70"/>
  <c r="AH70"/>
  <c r="AJ70"/>
  <c r="AL70"/>
  <c r="AN70"/>
  <c r="AP70"/>
  <c r="AR70"/>
  <c r="AT70"/>
  <c r="AV70"/>
  <c r="AX70"/>
  <c r="BB70"/>
  <c r="BC70" s="1"/>
  <c r="BD70" s="1"/>
  <c r="BE70" s="1"/>
  <c r="AB71"/>
  <c r="AD71"/>
  <c r="AF71"/>
  <c r="AH71"/>
  <c r="AJ71"/>
  <c r="AL71"/>
  <c r="AN71"/>
  <c r="AP71"/>
  <c r="AR71"/>
  <c r="AT71"/>
  <c r="AV71"/>
  <c r="AX71"/>
  <c r="BB71"/>
  <c r="BC71" s="1"/>
  <c r="BD71" s="1"/>
  <c r="BE71" s="1"/>
  <c r="BF71" s="1"/>
  <c r="BG71" s="1"/>
  <c r="BH71" s="1"/>
  <c r="BI71" s="1"/>
  <c r="BJ71" s="1"/>
  <c r="BK71" s="1"/>
  <c r="BL71" s="1"/>
  <c r="BM71" s="1"/>
  <c r="BN71" s="1"/>
  <c r="BO71" s="1"/>
  <c r="BP71" s="1"/>
  <c r="BQ71" s="1"/>
  <c r="BR71" s="1"/>
  <c r="BS71" s="1"/>
  <c r="BT71" s="1"/>
  <c r="AB72"/>
  <c r="AD72"/>
  <c r="AF72"/>
  <c r="AH72"/>
  <c r="AJ72"/>
  <c r="AL72"/>
  <c r="AN72"/>
  <c r="AP72"/>
  <c r="AR72"/>
  <c r="AT72"/>
  <c r="AV72"/>
  <c r="AX72"/>
  <c r="BB72"/>
  <c r="BC72" s="1"/>
  <c r="BD72" s="1"/>
  <c r="BE72" s="1"/>
  <c r="AB73"/>
  <c r="AD73"/>
  <c r="AF73"/>
  <c r="AH73"/>
  <c r="AJ73"/>
  <c r="AL73"/>
  <c r="AN73"/>
  <c r="AP73"/>
  <c r="AR73"/>
  <c r="AT73"/>
  <c r="AV73"/>
  <c r="AX73"/>
  <c r="BB73"/>
  <c r="BC73" s="1"/>
  <c r="BD73" s="1"/>
  <c r="BE73" s="1"/>
  <c r="BF73" s="1"/>
  <c r="BG73" s="1"/>
  <c r="BH73" s="1"/>
  <c r="BI73" s="1"/>
  <c r="BJ73" s="1"/>
  <c r="BK73" s="1"/>
  <c r="BL73" s="1"/>
  <c r="BM73" s="1"/>
  <c r="BN73" s="1"/>
  <c r="BO73" s="1"/>
  <c r="BP73" s="1"/>
  <c r="BQ73" s="1"/>
  <c r="BR73" s="1"/>
  <c r="BS73" s="1"/>
  <c r="BT73" s="1"/>
  <c r="AB74"/>
  <c r="AD74"/>
  <c r="AF74"/>
  <c r="AH74"/>
  <c r="AJ74"/>
  <c r="AL74"/>
  <c r="AN74"/>
  <c r="AP74"/>
  <c r="AR74"/>
  <c r="AT74"/>
  <c r="AV74"/>
  <c r="AX74"/>
  <c r="BB74"/>
  <c r="BC74" s="1"/>
  <c r="BD74" s="1"/>
  <c r="BE74" s="1"/>
  <c r="AB75"/>
  <c r="AD75"/>
  <c r="AF75"/>
  <c r="AH75"/>
  <c r="AJ75"/>
  <c r="AL75"/>
  <c r="AN75"/>
  <c r="AP75"/>
  <c r="AR75"/>
  <c r="AT75"/>
  <c r="AV75"/>
  <c r="AX75"/>
  <c r="BB75"/>
  <c r="BC75" s="1"/>
  <c r="BD75" s="1"/>
  <c r="BE75" s="1"/>
  <c r="BF75" s="1"/>
  <c r="BG75" s="1"/>
  <c r="BH75" s="1"/>
  <c r="BI75" s="1"/>
  <c r="BJ75" s="1"/>
  <c r="BK75" s="1"/>
  <c r="BL75" s="1"/>
  <c r="BM75" s="1"/>
  <c r="BN75" s="1"/>
  <c r="BO75" s="1"/>
  <c r="BP75" s="1"/>
  <c r="BQ75" s="1"/>
  <c r="BR75" s="1"/>
  <c r="BS75" s="1"/>
  <c r="BT75" s="1"/>
  <c r="AB76"/>
  <c r="AD76"/>
  <c r="AF76"/>
  <c r="AH76"/>
  <c r="AJ76"/>
  <c r="AL76"/>
  <c r="AN76"/>
  <c r="AP76"/>
  <c r="AR76"/>
  <c r="AT76"/>
  <c r="AV76"/>
  <c r="AX76"/>
  <c r="BB76"/>
  <c r="BC76" s="1"/>
  <c r="BD76" s="1"/>
  <c r="BE76" s="1"/>
  <c r="AW79"/>
  <c r="AW81"/>
  <c r="AW83"/>
  <c r="Z85"/>
  <c r="N85"/>
  <c r="P85" s="1"/>
  <c r="Z87"/>
  <c r="N87"/>
  <c r="P87" s="1"/>
  <c r="Z89"/>
  <c r="P89"/>
  <c r="N89"/>
  <c r="Z91"/>
  <c r="BB91" s="1"/>
  <c r="BC91" s="1"/>
  <c r="N91"/>
  <c r="P91" s="1"/>
  <c r="Z93"/>
  <c r="BB93" s="1"/>
  <c r="BC93" s="1"/>
  <c r="N93"/>
  <c r="P93" s="1"/>
  <c r="Z95"/>
  <c r="BB95" s="1"/>
  <c r="BC95" s="1"/>
  <c r="N95"/>
  <c r="P95" s="1"/>
  <c r="Z97"/>
  <c r="BB97" s="1"/>
  <c r="BC97" s="1"/>
  <c r="N97"/>
  <c r="P97" s="1"/>
  <c r="Z99"/>
  <c r="N99"/>
  <c r="P99" s="1"/>
  <c r="AY99"/>
  <c r="AU99"/>
  <c r="Z101"/>
  <c r="N101"/>
  <c r="P101" s="1"/>
  <c r="AY101"/>
  <c r="AU101"/>
  <c r="Z103"/>
  <c r="N103"/>
  <c r="P103" s="1"/>
  <c r="AY103"/>
  <c r="AU103"/>
  <c r="Z105"/>
  <c r="N105"/>
  <c r="P105" s="1"/>
  <c r="AY105"/>
  <c r="AU105"/>
  <c r="AW85"/>
  <c r="AW87"/>
  <c r="AW89"/>
  <c r="AW91"/>
  <c r="AW93"/>
  <c r="AW95"/>
  <c r="AW97"/>
  <c r="AW99"/>
  <c r="AW101"/>
  <c r="AW103"/>
  <c r="AW105"/>
  <c r="BB84"/>
  <c r="AX84"/>
  <c r="AV84"/>
  <c r="AT84"/>
  <c r="AR84"/>
  <c r="AP84"/>
  <c r="AN84"/>
  <c r="AL84"/>
  <c r="AJ84"/>
  <c r="Z98"/>
  <c r="N98"/>
  <c r="P98" s="1"/>
  <c r="AW98"/>
  <c r="Z100"/>
  <c r="BB100" s="1"/>
  <c r="BC100" s="1"/>
  <c r="N100"/>
  <c r="P100" s="1"/>
  <c r="AW100"/>
  <c r="Z102"/>
  <c r="N102"/>
  <c r="P102" s="1"/>
  <c r="AW102"/>
  <c r="Z104"/>
  <c r="BB104" s="1"/>
  <c r="BC104" s="1"/>
  <c r="N104"/>
  <c r="P104" s="1"/>
  <c r="AW104"/>
  <c r="AB77"/>
  <c r="AD77"/>
  <c r="AF77"/>
  <c r="AH77"/>
  <c r="AJ77"/>
  <c r="AL77"/>
  <c r="AN77"/>
  <c r="AP77"/>
  <c r="AR77"/>
  <c r="AT77"/>
  <c r="AV77"/>
  <c r="AX77"/>
  <c r="BB77"/>
  <c r="BC77" s="1"/>
  <c r="BD77" s="1"/>
  <c r="BE77" s="1"/>
  <c r="AB78"/>
  <c r="AD78"/>
  <c r="AF78"/>
  <c r="AH78"/>
  <c r="AJ78"/>
  <c r="AL78"/>
  <c r="AN78"/>
  <c r="AP78"/>
  <c r="AR78"/>
  <c r="AT78"/>
  <c r="AV78"/>
  <c r="AX78"/>
  <c r="BB78"/>
  <c r="BC78" s="1"/>
  <c r="BD78" s="1"/>
  <c r="BE78" s="1"/>
  <c r="AB79"/>
  <c r="AD79"/>
  <c r="AF79"/>
  <c r="AH79"/>
  <c r="AJ79"/>
  <c r="AL79"/>
  <c r="AN79"/>
  <c r="AP79"/>
  <c r="AR79"/>
  <c r="AT79"/>
  <c r="AV79"/>
  <c r="AX79"/>
  <c r="BB79"/>
  <c r="BC79" s="1"/>
  <c r="BD79" s="1"/>
  <c r="BE79" s="1"/>
  <c r="AB80"/>
  <c r="AD80"/>
  <c r="AF80"/>
  <c r="AH80"/>
  <c r="AJ80"/>
  <c r="AL80"/>
  <c r="AN80"/>
  <c r="AP80"/>
  <c r="AR80"/>
  <c r="AT80"/>
  <c r="AV80"/>
  <c r="AX80"/>
  <c r="BB80"/>
  <c r="BC80" s="1"/>
  <c r="BD80" s="1"/>
  <c r="BE80" s="1"/>
  <c r="AB81"/>
  <c r="AD81"/>
  <c r="AF81"/>
  <c r="AH81"/>
  <c r="AJ81"/>
  <c r="AL81"/>
  <c r="AN81"/>
  <c r="AP81"/>
  <c r="AR81"/>
  <c r="AT81"/>
  <c r="AV81"/>
  <c r="AX81"/>
  <c r="BB81"/>
  <c r="BC81" s="1"/>
  <c r="BD81" s="1"/>
  <c r="BE81" s="1"/>
  <c r="AB82"/>
  <c r="AD82"/>
  <c r="AF82"/>
  <c r="AH82"/>
  <c r="AJ82"/>
  <c r="AL82"/>
  <c r="AN82"/>
  <c r="AP82"/>
  <c r="AR82"/>
  <c r="AT82"/>
  <c r="AV82"/>
  <c r="AX82"/>
  <c r="BB82"/>
  <c r="BC82" s="1"/>
  <c r="BD82" s="1"/>
  <c r="BE82" s="1"/>
  <c r="AB83"/>
  <c r="AD83"/>
  <c r="AF83"/>
  <c r="AH83"/>
  <c r="AJ83"/>
  <c r="AL83"/>
  <c r="AN83"/>
  <c r="AP83"/>
  <c r="AR83"/>
  <c r="AT83"/>
  <c r="AV83"/>
  <c r="AX83"/>
  <c r="BB83"/>
  <c r="BC83" s="1"/>
  <c r="BD83" s="1"/>
  <c r="BE83" s="1"/>
  <c r="AB84"/>
  <c r="AD84"/>
  <c r="AF84"/>
  <c r="AH84"/>
  <c r="AK84"/>
  <c r="AO84"/>
  <c r="AS84"/>
  <c r="AW84"/>
  <c r="BC84"/>
  <c r="BD84" s="1"/>
  <c r="BE84" s="1"/>
  <c r="AU85"/>
  <c r="AY85"/>
  <c r="AU87"/>
  <c r="AY87"/>
  <c r="AU89"/>
  <c r="AY89"/>
  <c r="AU91"/>
  <c r="AY91"/>
  <c r="AU93"/>
  <c r="AY93"/>
  <c r="AU95"/>
  <c r="AY95"/>
  <c r="AY98"/>
  <c r="AY100"/>
  <c r="AY102"/>
  <c r="AY104"/>
  <c r="AX97"/>
  <c r="AV97"/>
  <c r="AT97"/>
  <c r="AR97"/>
  <c r="AP97"/>
  <c r="AN97"/>
  <c r="AL97"/>
  <c r="AJ97"/>
  <c r="AH97"/>
  <c r="AB85"/>
  <c r="AD85"/>
  <c r="AF85"/>
  <c r="AH85"/>
  <c r="AJ85"/>
  <c r="AL85"/>
  <c r="AN85"/>
  <c r="AP85"/>
  <c r="AR85"/>
  <c r="AT85"/>
  <c r="AV85"/>
  <c r="AX85"/>
  <c r="BB85"/>
  <c r="BC85" s="1"/>
  <c r="BD85" s="1"/>
  <c r="BE85" s="1"/>
  <c r="AB86"/>
  <c r="AD86"/>
  <c r="AF86"/>
  <c r="AH86"/>
  <c r="AJ86"/>
  <c r="AL86"/>
  <c r="AN86"/>
  <c r="AP86"/>
  <c r="AR86"/>
  <c r="AT86"/>
  <c r="AV86"/>
  <c r="AX86"/>
  <c r="BB86"/>
  <c r="BC86" s="1"/>
  <c r="BD86" s="1"/>
  <c r="BE86" s="1"/>
  <c r="BF86" s="1"/>
  <c r="BG86" s="1"/>
  <c r="BH86" s="1"/>
  <c r="BI86" s="1"/>
  <c r="BJ86" s="1"/>
  <c r="BK86" s="1"/>
  <c r="BL86" s="1"/>
  <c r="BM86" s="1"/>
  <c r="BN86" s="1"/>
  <c r="BO86" s="1"/>
  <c r="BP86" s="1"/>
  <c r="BQ86" s="1"/>
  <c r="BR86" s="1"/>
  <c r="BS86" s="1"/>
  <c r="BT86" s="1"/>
  <c r="AB87"/>
  <c r="AD87"/>
  <c r="AF87"/>
  <c r="AH87"/>
  <c r="AJ87"/>
  <c r="AL87"/>
  <c r="AN87"/>
  <c r="AP87"/>
  <c r="AR87"/>
  <c r="AT87"/>
  <c r="AV87"/>
  <c r="AX87"/>
  <c r="BB87"/>
  <c r="BC87" s="1"/>
  <c r="BD87" s="1"/>
  <c r="BE87" s="1"/>
  <c r="AB88"/>
  <c r="AD88"/>
  <c r="AF88"/>
  <c r="AH88"/>
  <c r="AJ88"/>
  <c r="AL88"/>
  <c r="AN88"/>
  <c r="AP88"/>
  <c r="AR88"/>
  <c r="AT88"/>
  <c r="AV88"/>
  <c r="AX88"/>
  <c r="BB88"/>
  <c r="BC88" s="1"/>
  <c r="BD88" s="1"/>
  <c r="BE88" s="1"/>
  <c r="BF88" s="1"/>
  <c r="BG88" s="1"/>
  <c r="BH88" s="1"/>
  <c r="BI88" s="1"/>
  <c r="BJ88" s="1"/>
  <c r="BK88" s="1"/>
  <c r="BL88" s="1"/>
  <c r="BM88" s="1"/>
  <c r="BN88" s="1"/>
  <c r="BO88" s="1"/>
  <c r="BP88" s="1"/>
  <c r="BQ88" s="1"/>
  <c r="BR88" s="1"/>
  <c r="BS88" s="1"/>
  <c r="BT88" s="1"/>
  <c r="AB89"/>
  <c r="AD89"/>
  <c r="AF89"/>
  <c r="AH89"/>
  <c r="AJ89"/>
  <c r="AL89"/>
  <c r="AN89"/>
  <c r="AP89"/>
  <c r="AR89"/>
  <c r="AT89"/>
  <c r="AV89"/>
  <c r="AX89"/>
  <c r="BB89"/>
  <c r="BC89" s="1"/>
  <c r="BD89" s="1"/>
  <c r="BE89" s="1"/>
  <c r="AB90"/>
  <c r="AD90"/>
  <c r="AF90"/>
  <c r="AH90"/>
  <c r="AJ90"/>
  <c r="AL90"/>
  <c r="AN90"/>
  <c r="AP90"/>
  <c r="AR90"/>
  <c r="AT90"/>
  <c r="AV90"/>
  <c r="AX90"/>
  <c r="BB90"/>
  <c r="BC90" s="1"/>
  <c r="BD90" s="1"/>
  <c r="BE90" s="1"/>
  <c r="BF90" s="1"/>
  <c r="BG90" s="1"/>
  <c r="BH90" s="1"/>
  <c r="BI90" s="1"/>
  <c r="BJ90" s="1"/>
  <c r="BK90" s="1"/>
  <c r="BL90" s="1"/>
  <c r="BM90" s="1"/>
  <c r="BN90" s="1"/>
  <c r="BO90" s="1"/>
  <c r="BP90" s="1"/>
  <c r="BQ90" s="1"/>
  <c r="BR90" s="1"/>
  <c r="BS90" s="1"/>
  <c r="BT90" s="1"/>
  <c r="AB91"/>
  <c r="AD91"/>
  <c r="AF91"/>
  <c r="AH91"/>
  <c r="AJ91"/>
  <c r="AL91"/>
  <c r="AN91"/>
  <c r="AP91"/>
  <c r="AR91"/>
  <c r="AT91"/>
  <c r="AV91"/>
  <c r="AX91"/>
  <c r="AB92"/>
  <c r="AD92"/>
  <c r="AF92"/>
  <c r="AH92"/>
  <c r="AJ92"/>
  <c r="AL92"/>
  <c r="AN92"/>
  <c r="AP92"/>
  <c r="AR92"/>
  <c r="AT92"/>
  <c r="AV92"/>
  <c r="AX92"/>
  <c r="BB92"/>
  <c r="BC92" s="1"/>
  <c r="BD92" s="1"/>
  <c r="BE92" s="1"/>
  <c r="AB93"/>
  <c r="AD93"/>
  <c r="AF93"/>
  <c r="AH93"/>
  <c r="AJ93"/>
  <c r="AL93"/>
  <c r="AN93"/>
  <c r="AP93"/>
  <c r="AR93"/>
  <c r="AT93"/>
  <c r="AV93"/>
  <c r="AX93"/>
  <c r="AB94"/>
  <c r="AD94"/>
  <c r="AF94"/>
  <c r="AH94"/>
  <c r="AJ94"/>
  <c r="AL94"/>
  <c r="AN94"/>
  <c r="AP94"/>
  <c r="AR94"/>
  <c r="AT94"/>
  <c r="AV94"/>
  <c r="AX94"/>
  <c r="BB94"/>
  <c r="BC94" s="1"/>
  <c r="BD94" s="1"/>
  <c r="BE94" s="1"/>
  <c r="BF94" s="1"/>
  <c r="BG94" s="1"/>
  <c r="BH94" s="1"/>
  <c r="BI94" s="1"/>
  <c r="BJ94" s="1"/>
  <c r="BK94" s="1"/>
  <c r="BL94" s="1"/>
  <c r="BM94" s="1"/>
  <c r="BN94" s="1"/>
  <c r="BO94" s="1"/>
  <c r="BP94" s="1"/>
  <c r="BQ94" s="1"/>
  <c r="BR94" s="1"/>
  <c r="BS94" s="1"/>
  <c r="BT94" s="1"/>
  <c r="AB95"/>
  <c r="AD95"/>
  <c r="AF95"/>
  <c r="AH95"/>
  <c r="AJ95"/>
  <c r="AL95"/>
  <c r="AN95"/>
  <c r="AP95"/>
  <c r="AR95"/>
  <c r="AT95"/>
  <c r="AV95"/>
  <c r="AX95"/>
  <c r="AB96"/>
  <c r="AD96"/>
  <c r="AF96"/>
  <c r="AH96"/>
  <c r="AJ96"/>
  <c r="AL96"/>
  <c r="AN96"/>
  <c r="AP96"/>
  <c r="AR96"/>
  <c r="AT96"/>
  <c r="AV96"/>
  <c r="AX96"/>
  <c r="BB96"/>
  <c r="BC96" s="1"/>
  <c r="BD96" s="1"/>
  <c r="BE96" s="1"/>
  <c r="AB97"/>
  <c r="AD97"/>
  <c r="AF97"/>
  <c r="AI97"/>
  <c r="AM97"/>
  <c r="AQ97"/>
  <c r="AU97"/>
  <c r="AY97"/>
  <c r="AB98"/>
  <c r="AD98"/>
  <c r="AF98"/>
  <c r="AH98"/>
  <c r="AJ98"/>
  <c r="AL98"/>
  <c r="AN98"/>
  <c r="AP98"/>
  <c r="AR98"/>
  <c r="AT98"/>
  <c r="AV98"/>
  <c r="AX98"/>
  <c r="BB98"/>
  <c r="BC98" s="1"/>
  <c r="BD98" s="1"/>
  <c r="BE98" s="1"/>
  <c r="AB99"/>
  <c r="AD99"/>
  <c r="AF99"/>
  <c r="AH99"/>
  <c r="AJ99"/>
  <c r="AL99"/>
  <c r="AN99"/>
  <c r="AP99"/>
  <c r="AR99"/>
  <c r="AT99"/>
  <c r="AV99"/>
  <c r="AX99"/>
  <c r="BB99"/>
  <c r="BC99" s="1"/>
  <c r="BD99" s="1"/>
  <c r="BE99" s="1"/>
  <c r="AB100"/>
  <c r="AD100"/>
  <c r="AF100"/>
  <c r="AH100"/>
  <c r="AJ100"/>
  <c r="AL100"/>
  <c r="AN100"/>
  <c r="AP100"/>
  <c r="AR100"/>
  <c r="AT100"/>
  <c r="AV100"/>
  <c r="AX100"/>
  <c r="AB101"/>
  <c r="AD101"/>
  <c r="AF101"/>
  <c r="AH101"/>
  <c r="AJ101"/>
  <c r="AL101"/>
  <c r="AN101"/>
  <c r="AP101"/>
  <c r="AR101"/>
  <c r="AT101"/>
  <c r="AV101"/>
  <c r="AX101"/>
  <c r="BB101"/>
  <c r="BC101" s="1"/>
  <c r="BD101" s="1"/>
  <c r="BE101" s="1"/>
  <c r="BF101" s="1"/>
  <c r="BG101" s="1"/>
  <c r="BH101" s="1"/>
  <c r="BI101" s="1"/>
  <c r="BJ101" s="1"/>
  <c r="BK101" s="1"/>
  <c r="BL101" s="1"/>
  <c r="BM101" s="1"/>
  <c r="BN101" s="1"/>
  <c r="BO101" s="1"/>
  <c r="BP101" s="1"/>
  <c r="BQ101" s="1"/>
  <c r="BR101" s="1"/>
  <c r="BS101" s="1"/>
  <c r="BT101" s="1"/>
  <c r="AB102"/>
  <c r="AD102"/>
  <c r="AF102"/>
  <c r="AH102"/>
  <c r="AJ102"/>
  <c r="AL102"/>
  <c r="AN102"/>
  <c r="AP102"/>
  <c r="AR102"/>
  <c r="AT102"/>
  <c r="AV102"/>
  <c r="AX102"/>
  <c r="BB102"/>
  <c r="BC102" s="1"/>
  <c r="BD102" s="1"/>
  <c r="BE102" s="1"/>
  <c r="AB103"/>
  <c r="AD103"/>
  <c r="AF103"/>
  <c r="AH103"/>
  <c r="AJ103"/>
  <c r="AL103"/>
  <c r="AN103"/>
  <c r="AP103"/>
  <c r="AR103"/>
  <c r="AT103"/>
  <c r="AV103"/>
  <c r="AX103"/>
  <c r="BB103"/>
  <c r="BC103" s="1"/>
  <c r="BD103" s="1"/>
  <c r="BE103" s="1"/>
  <c r="BF103" s="1"/>
  <c r="BG103" s="1"/>
  <c r="BH103" s="1"/>
  <c r="BI103" s="1"/>
  <c r="BJ103" s="1"/>
  <c r="BK103" s="1"/>
  <c r="BL103" s="1"/>
  <c r="BM103" s="1"/>
  <c r="BN103" s="1"/>
  <c r="BO103" s="1"/>
  <c r="BP103" s="1"/>
  <c r="BQ103" s="1"/>
  <c r="BR103" s="1"/>
  <c r="BS103" s="1"/>
  <c r="BT103" s="1"/>
  <c r="AB104"/>
  <c r="AD104"/>
  <c r="AF104"/>
  <c r="AH104"/>
  <c r="AJ104"/>
  <c r="AL104"/>
  <c r="AN104"/>
  <c r="AP104"/>
  <c r="AR104"/>
  <c r="AT104"/>
  <c r="AV104"/>
  <c r="AX104"/>
  <c r="AB105"/>
  <c r="AD105"/>
  <c r="AF105"/>
  <c r="AH105"/>
  <c r="AJ105"/>
  <c r="AL105"/>
  <c r="AN105"/>
  <c r="AP105"/>
  <c r="AR105"/>
  <c r="AT105"/>
  <c r="AV105"/>
  <c r="AX105"/>
  <c r="BB105"/>
  <c r="BC105" s="1"/>
  <c r="BD105" s="1"/>
  <c r="BE105" s="1"/>
  <c r="N6" i="11"/>
  <c r="P6" s="1"/>
  <c r="Q6" s="1"/>
  <c r="AU6"/>
  <c r="N7"/>
  <c r="P7" s="1"/>
  <c r="AU7"/>
  <c r="N8"/>
  <c r="P8" s="1"/>
  <c r="Q8" s="1"/>
  <c r="AU8"/>
  <c r="N9"/>
  <c r="P9" s="1"/>
  <c r="Q9" s="1"/>
  <c r="N11"/>
  <c r="P11" s="1"/>
  <c r="Q11" s="1"/>
  <c r="AU11"/>
  <c r="N15"/>
  <c r="P15" s="1"/>
  <c r="Q15" s="1"/>
  <c r="AU15"/>
  <c r="N19"/>
  <c r="P19" s="1"/>
  <c r="Q19" s="1"/>
  <c r="AY19"/>
  <c r="AU19"/>
  <c r="AW19"/>
  <c r="Z23"/>
  <c r="N23"/>
  <c r="P23" s="1"/>
  <c r="Q23" s="1"/>
  <c r="AY23"/>
  <c r="AU23"/>
  <c r="AW23"/>
  <c r="Z27"/>
  <c r="N27"/>
  <c r="P27" s="1"/>
  <c r="Q27" s="1"/>
  <c r="AY27"/>
  <c r="AU27"/>
  <c r="AW27"/>
  <c r="N10"/>
  <c r="P10" s="1"/>
  <c r="Q10" s="1"/>
  <c r="Z10" s="1"/>
  <c r="N13"/>
  <c r="P13" s="1"/>
  <c r="Q13" s="1"/>
  <c r="Z13" s="1"/>
  <c r="AU13"/>
  <c r="N17"/>
  <c r="P17" s="1"/>
  <c r="Q17" s="1"/>
  <c r="AY17"/>
  <c r="AU17"/>
  <c r="AW17"/>
  <c r="N21"/>
  <c r="P21" s="1"/>
  <c r="Q21" s="1"/>
  <c r="AY21"/>
  <c r="AU21"/>
  <c r="AW21"/>
  <c r="Z25"/>
  <c r="N25"/>
  <c r="P25" s="1"/>
  <c r="Q25" s="1"/>
  <c r="AY25"/>
  <c r="AU25"/>
  <c r="AW25"/>
  <c r="AA104"/>
  <c r="AA102"/>
  <c r="AA100"/>
  <c r="AA98"/>
  <c r="AA97"/>
  <c r="AA96"/>
  <c r="AA103"/>
  <c r="AA101"/>
  <c r="AA99"/>
  <c r="AA95"/>
  <c r="AA93"/>
  <c r="AA94"/>
  <c r="AA92"/>
  <c r="AA90"/>
  <c r="AA89"/>
  <c r="AA88"/>
  <c r="AA87"/>
  <c r="AA85"/>
  <c r="AA83"/>
  <c r="AA81"/>
  <c r="AA79"/>
  <c r="AA77"/>
  <c r="AA76"/>
  <c r="AA75"/>
  <c r="AA74"/>
  <c r="AA86"/>
  <c r="AA84"/>
  <c r="AA82"/>
  <c r="AA80"/>
  <c r="AA78"/>
  <c r="AA73"/>
  <c r="AA71"/>
  <c r="AA69"/>
  <c r="AA67"/>
  <c r="AA65"/>
  <c r="AA72"/>
  <c r="AA70"/>
  <c r="AA68"/>
  <c r="AA66"/>
  <c r="AA63"/>
  <c r="AA62"/>
  <c r="AA61"/>
  <c r="AA60"/>
  <c r="AA59"/>
  <c r="AA58"/>
  <c r="AA57"/>
  <c r="AA56"/>
  <c r="AA54"/>
  <c r="AA52"/>
  <c r="AA50"/>
  <c r="AA48"/>
  <c r="AA46"/>
  <c r="AA44"/>
  <c r="AA42"/>
  <c r="AA40"/>
  <c r="AA38"/>
  <c r="AA36"/>
  <c r="AA33"/>
  <c r="AA32"/>
  <c r="AA31"/>
  <c r="AA30"/>
  <c r="AA29"/>
  <c r="AA28"/>
  <c r="AA55"/>
  <c r="AA53"/>
  <c r="AA51"/>
  <c r="AA49"/>
  <c r="AA47"/>
  <c r="AA45"/>
  <c r="AA43"/>
  <c r="AA41"/>
  <c r="AA39"/>
  <c r="AA37"/>
  <c r="AA35"/>
  <c r="AC104"/>
  <c r="AC103"/>
  <c r="AC101"/>
  <c r="AC99"/>
  <c r="AC96"/>
  <c r="AC102"/>
  <c r="AC100"/>
  <c r="AC98"/>
  <c r="AC94"/>
  <c r="AC92"/>
  <c r="AC95"/>
  <c r="AC93"/>
  <c r="AC90"/>
  <c r="AC89"/>
  <c r="AC88"/>
  <c r="AC86"/>
  <c r="AC84"/>
  <c r="AC82"/>
  <c r="AC80"/>
  <c r="AC78"/>
  <c r="AC76"/>
  <c r="AC75"/>
  <c r="AC74"/>
  <c r="AC87"/>
  <c r="AC85"/>
  <c r="AC83"/>
  <c r="AC81"/>
  <c r="AC79"/>
  <c r="AC77"/>
  <c r="AC72"/>
  <c r="AC70"/>
  <c r="AC68"/>
  <c r="AC66"/>
  <c r="AC73"/>
  <c r="AC71"/>
  <c r="AC69"/>
  <c r="AC67"/>
  <c r="AC65"/>
  <c r="AC63"/>
  <c r="AC62"/>
  <c r="AC61"/>
  <c r="AC60"/>
  <c r="AC59"/>
  <c r="AC58"/>
  <c r="AC57"/>
  <c r="AC56"/>
  <c r="AC55"/>
  <c r="AC53"/>
  <c r="AC51"/>
  <c r="AC49"/>
  <c r="AC47"/>
  <c r="AC45"/>
  <c r="AC43"/>
  <c r="AC41"/>
  <c r="AC39"/>
  <c r="AC37"/>
  <c r="AC35"/>
  <c r="AC33"/>
  <c r="AC32"/>
  <c r="AC31"/>
  <c r="AC30"/>
  <c r="AC29"/>
  <c r="AC28"/>
  <c r="AC54"/>
  <c r="AC52"/>
  <c r="AC50"/>
  <c r="AC48"/>
  <c r="AC46"/>
  <c r="AC44"/>
  <c r="AC42"/>
  <c r="AC40"/>
  <c r="AC38"/>
  <c r="AC36"/>
  <c r="AE104"/>
  <c r="AE102"/>
  <c r="AE100"/>
  <c r="AE98"/>
  <c r="AE96"/>
  <c r="AE103"/>
  <c r="AE101"/>
  <c r="AE99"/>
  <c r="AE95"/>
  <c r="AE93"/>
  <c r="AE94"/>
  <c r="AE92"/>
  <c r="AE90"/>
  <c r="AE89"/>
  <c r="AE88"/>
  <c r="AE87"/>
  <c r="AE85"/>
  <c r="AE83"/>
  <c r="AE81"/>
  <c r="AE79"/>
  <c r="AE77"/>
  <c r="AE76"/>
  <c r="AE75"/>
  <c r="AE74"/>
  <c r="AE86"/>
  <c r="AE84"/>
  <c r="AE82"/>
  <c r="AE80"/>
  <c r="AE78"/>
  <c r="AE73"/>
  <c r="AE71"/>
  <c r="AE69"/>
  <c r="AE67"/>
  <c r="AE65"/>
  <c r="AE72"/>
  <c r="AE70"/>
  <c r="AE68"/>
  <c r="AE66"/>
  <c r="AE63"/>
  <c r="AE62"/>
  <c r="AE61"/>
  <c r="AE60"/>
  <c r="AE59"/>
  <c r="AE58"/>
  <c r="AE57"/>
  <c r="AE56"/>
  <c r="AE54"/>
  <c r="AE52"/>
  <c r="AE50"/>
  <c r="AE48"/>
  <c r="AE46"/>
  <c r="AE44"/>
  <c r="AE42"/>
  <c r="AE40"/>
  <c r="AE38"/>
  <c r="AE36"/>
  <c r="AE33"/>
  <c r="AE32"/>
  <c r="AE31"/>
  <c r="AE30"/>
  <c r="AE29"/>
  <c r="AE28"/>
  <c r="AE55"/>
  <c r="AE53"/>
  <c r="AE51"/>
  <c r="AE49"/>
  <c r="AE47"/>
  <c r="AE45"/>
  <c r="AE43"/>
  <c r="AE41"/>
  <c r="AE39"/>
  <c r="AE37"/>
  <c r="AE35"/>
  <c r="AG104"/>
  <c r="AG103"/>
  <c r="AG101"/>
  <c r="AG99"/>
  <c r="AG96"/>
  <c r="AG102"/>
  <c r="AG100"/>
  <c r="AG98"/>
  <c r="AG94"/>
  <c r="AG92"/>
  <c r="AG95"/>
  <c r="AG93"/>
  <c r="AG90"/>
  <c r="AG89"/>
  <c r="AG88"/>
  <c r="AG86"/>
  <c r="AG84"/>
  <c r="AG82"/>
  <c r="AG80"/>
  <c r="AG78"/>
  <c r="AG76"/>
  <c r="AG75"/>
  <c r="AG74"/>
  <c r="AG87"/>
  <c r="AG85"/>
  <c r="AG83"/>
  <c r="AG81"/>
  <c r="AG79"/>
  <c r="AG77"/>
  <c r="AG72"/>
  <c r="AG70"/>
  <c r="AG68"/>
  <c r="AG66"/>
  <c r="AG73"/>
  <c r="AG71"/>
  <c r="AG69"/>
  <c r="AG67"/>
  <c r="AG65"/>
  <c r="AG63"/>
  <c r="AG62"/>
  <c r="AG61"/>
  <c r="AG60"/>
  <c r="AG59"/>
  <c r="AG58"/>
  <c r="AG57"/>
  <c r="AG56"/>
  <c r="AG55"/>
  <c r="AG53"/>
  <c r="AG51"/>
  <c r="AG49"/>
  <c r="AG47"/>
  <c r="AG45"/>
  <c r="AG43"/>
  <c r="AG41"/>
  <c r="AG39"/>
  <c r="AG37"/>
  <c r="AG35"/>
  <c r="AG33"/>
  <c r="AG32"/>
  <c r="AG31"/>
  <c r="AG30"/>
  <c r="AG29"/>
  <c r="AG28"/>
  <c r="AG54"/>
  <c r="AG52"/>
  <c r="AG50"/>
  <c r="AG48"/>
  <c r="AG46"/>
  <c r="AG44"/>
  <c r="AG42"/>
  <c r="AG40"/>
  <c r="AG38"/>
  <c r="AG36"/>
  <c r="AI104"/>
  <c r="AI102"/>
  <c r="AI100"/>
  <c r="AI98"/>
  <c r="AI96"/>
  <c r="AI103"/>
  <c r="AI101"/>
  <c r="AI99"/>
  <c r="AI95"/>
  <c r="AI93"/>
  <c r="AI94"/>
  <c r="AI92"/>
  <c r="AI90"/>
  <c r="AI89"/>
  <c r="AI88"/>
  <c r="AI87"/>
  <c r="AI85"/>
  <c r="AI83"/>
  <c r="AI81"/>
  <c r="AI79"/>
  <c r="AI77"/>
  <c r="AI76"/>
  <c r="AI75"/>
  <c r="AI74"/>
  <c r="AI86"/>
  <c r="AI84"/>
  <c r="AI82"/>
  <c r="AI80"/>
  <c r="AI78"/>
  <c r="AI73"/>
  <c r="AI71"/>
  <c r="AI69"/>
  <c r="AI67"/>
  <c r="AI65"/>
  <c r="AI72"/>
  <c r="AI70"/>
  <c r="AI68"/>
  <c r="AI66"/>
  <c r="AI63"/>
  <c r="AI62"/>
  <c r="AI61"/>
  <c r="AI60"/>
  <c r="AI59"/>
  <c r="AI58"/>
  <c r="AI57"/>
  <c r="AI56"/>
  <c r="AI54"/>
  <c r="AI52"/>
  <c r="AI50"/>
  <c r="AI48"/>
  <c r="AI46"/>
  <c r="AI44"/>
  <c r="AI42"/>
  <c r="AI40"/>
  <c r="AI38"/>
  <c r="AI36"/>
  <c r="AI33"/>
  <c r="AI32"/>
  <c r="AI31"/>
  <c r="AI30"/>
  <c r="AI29"/>
  <c r="AI28"/>
  <c r="AI55"/>
  <c r="AI53"/>
  <c r="AI51"/>
  <c r="AI49"/>
  <c r="AI47"/>
  <c r="AI45"/>
  <c r="AI43"/>
  <c r="AI41"/>
  <c r="AI39"/>
  <c r="AI37"/>
  <c r="AI35"/>
  <c r="AK104"/>
  <c r="AK103"/>
  <c r="AK101"/>
  <c r="AK99"/>
  <c r="AK96"/>
  <c r="AK102"/>
  <c r="AK100"/>
  <c r="AK98"/>
  <c r="AK94"/>
  <c r="AK92"/>
  <c r="AK95"/>
  <c r="AK93"/>
  <c r="AK90"/>
  <c r="AK89"/>
  <c r="AK88"/>
  <c r="AK86"/>
  <c r="AK84"/>
  <c r="AK82"/>
  <c r="AK80"/>
  <c r="AK78"/>
  <c r="AK76"/>
  <c r="AK75"/>
  <c r="AK74"/>
  <c r="AK87"/>
  <c r="AK85"/>
  <c r="AK83"/>
  <c r="AK81"/>
  <c r="AK79"/>
  <c r="AK77"/>
  <c r="AK72"/>
  <c r="AK70"/>
  <c r="AK68"/>
  <c r="AK66"/>
  <c r="AK73"/>
  <c r="AK71"/>
  <c r="AK69"/>
  <c r="AK67"/>
  <c r="AK65"/>
  <c r="AK63"/>
  <c r="AK62"/>
  <c r="AK61"/>
  <c r="AK60"/>
  <c r="AK59"/>
  <c r="AK58"/>
  <c r="AK57"/>
  <c r="AK56"/>
  <c r="AK55"/>
  <c r="AK53"/>
  <c r="AK51"/>
  <c r="AK49"/>
  <c r="AK47"/>
  <c r="AK45"/>
  <c r="AK43"/>
  <c r="AK41"/>
  <c r="AK39"/>
  <c r="AK37"/>
  <c r="AK35"/>
  <c r="AK33"/>
  <c r="AK32"/>
  <c r="AK31"/>
  <c r="AK30"/>
  <c r="AK29"/>
  <c r="AK28"/>
  <c r="AK54"/>
  <c r="AK52"/>
  <c r="AK50"/>
  <c r="AK48"/>
  <c r="AK46"/>
  <c r="AK44"/>
  <c r="AK42"/>
  <c r="AK40"/>
  <c r="AK38"/>
  <c r="AK36"/>
  <c r="AM104"/>
  <c r="AM102"/>
  <c r="AM100"/>
  <c r="AM98"/>
  <c r="AM96"/>
  <c r="AM103"/>
  <c r="AM101"/>
  <c r="AM99"/>
  <c r="AM95"/>
  <c r="AM93"/>
  <c r="AM94"/>
  <c r="AM92"/>
  <c r="AM90"/>
  <c r="AM89"/>
  <c r="AM88"/>
  <c r="AM87"/>
  <c r="AM85"/>
  <c r="AM83"/>
  <c r="AM81"/>
  <c r="AM79"/>
  <c r="AM77"/>
  <c r="AM76"/>
  <c r="AM75"/>
  <c r="AM74"/>
  <c r="AM86"/>
  <c r="AM84"/>
  <c r="AM82"/>
  <c r="AM80"/>
  <c r="AM78"/>
  <c r="AM73"/>
  <c r="AM71"/>
  <c r="AM69"/>
  <c r="AM67"/>
  <c r="AM65"/>
  <c r="AM72"/>
  <c r="AM70"/>
  <c r="AM68"/>
  <c r="AM66"/>
  <c r="AM63"/>
  <c r="AM62"/>
  <c r="AM61"/>
  <c r="AM60"/>
  <c r="AM59"/>
  <c r="AM58"/>
  <c r="AM57"/>
  <c r="AM56"/>
  <c r="AM54"/>
  <c r="AM52"/>
  <c r="AM50"/>
  <c r="AM48"/>
  <c r="AM46"/>
  <c r="AM44"/>
  <c r="AM42"/>
  <c r="AM40"/>
  <c r="AM38"/>
  <c r="AM36"/>
  <c r="AM33"/>
  <c r="AM32"/>
  <c r="AM31"/>
  <c r="AM30"/>
  <c r="AM29"/>
  <c r="AM28"/>
  <c r="AM55"/>
  <c r="AM53"/>
  <c r="AM51"/>
  <c r="AM49"/>
  <c r="AM47"/>
  <c r="AM45"/>
  <c r="AM43"/>
  <c r="AM41"/>
  <c r="AM39"/>
  <c r="AM37"/>
  <c r="AM35"/>
  <c r="AO104"/>
  <c r="AO103"/>
  <c r="AO101"/>
  <c r="AO99"/>
  <c r="AO96"/>
  <c r="AO102"/>
  <c r="AO100"/>
  <c r="AO98"/>
  <c r="AO94"/>
  <c r="AO92"/>
  <c r="AO95"/>
  <c r="AO93"/>
  <c r="AO90"/>
  <c r="AO89"/>
  <c r="AO88"/>
  <c r="AO86"/>
  <c r="AO84"/>
  <c r="AO82"/>
  <c r="AO80"/>
  <c r="AO78"/>
  <c r="AO76"/>
  <c r="AO75"/>
  <c r="AO74"/>
  <c r="AO87"/>
  <c r="AO85"/>
  <c r="AO83"/>
  <c r="AO81"/>
  <c r="AO79"/>
  <c r="AO77"/>
  <c r="AO72"/>
  <c r="AO70"/>
  <c r="AO68"/>
  <c r="AO66"/>
  <c r="AO73"/>
  <c r="AO71"/>
  <c r="AO69"/>
  <c r="AO67"/>
  <c r="AO65"/>
  <c r="AO63"/>
  <c r="AO62"/>
  <c r="AO61"/>
  <c r="AO60"/>
  <c r="AO59"/>
  <c r="AO58"/>
  <c r="AO57"/>
  <c r="AO56"/>
  <c r="AO55"/>
  <c r="AO53"/>
  <c r="AO51"/>
  <c r="AO49"/>
  <c r="AO47"/>
  <c r="AO45"/>
  <c r="AO43"/>
  <c r="AO41"/>
  <c r="AO39"/>
  <c r="AO37"/>
  <c r="AO35"/>
  <c r="AO33"/>
  <c r="AO32"/>
  <c r="AO31"/>
  <c r="AO30"/>
  <c r="AO29"/>
  <c r="AO28"/>
  <c r="AO54"/>
  <c r="AO52"/>
  <c r="AO50"/>
  <c r="AO48"/>
  <c r="AO46"/>
  <c r="AO44"/>
  <c r="AO42"/>
  <c r="AO40"/>
  <c r="AO38"/>
  <c r="AO36"/>
  <c r="AQ104"/>
  <c r="AQ102"/>
  <c r="AQ100"/>
  <c r="AQ98"/>
  <c r="AQ96"/>
  <c r="AQ103"/>
  <c r="AQ101"/>
  <c r="AQ99"/>
  <c r="AQ95"/>
  <c r="AQ93"/>
  <c r="AQ94"/>
  <c r="AQ92"/>
  <c r="AQ90"/>
  <c r="AQ89"/>
  <c r="AQ88"/>
  <c r="AQ87"/>
  <c r="AQ85"/>
  <c r="AQ83"/>
  <c r="AQ81"/>
  <c r="AQ79"/>
  <c r="AQ77"/>
  <c r="AQ76"/>
  <c r="AQ75"/>
  <c r="AQ74"/>
  <c r="AQ86"/>
  <c r="AQ84"/>
  <c r="AQ82"/>
  <c r="AQ80"/>
  <c r="AQ78"/>
  <c r="AQ73"/>
  <c r="AQ71"/>
  <c r="AQ69"/>
  <c r="AQ67"/>
  <c r="AQ65"/>
  <c r="AQ72"/>
  <c r="AQ70"/>
  <c r="AQ68"/>
  <c r="AQ66"/>
  <c r="AQ63"/>
  <c r="AQ62"/>
  <c r="AQ61"/>
  <c r="AQ60"/>
  <c r="AQ59"/>
  <c r="AQ58"/>
  <c r="AQ57"/>
  <c r="AQ56"/>
  <c r="AQ54"/>
  <c r="AQ52"/>
  <c r="AQ50"/>
  <c r="AQ48"/>
  <c r="AQ46"/>
  <c r="AQ44"/>
  <c r="AQ42"/>
  <c r="AQ40"/>
  <c r="AQ38"/>
  <c r="AQ36"/>
  <c r="AQ33"/>
  <c r="AQ32"/>
  <c r="AQ31"/>
  <c r="AQ30"/>
  <c r="AQ29"/>
  <c r="AQ28"/>
  <c r="AQ55"/>
  <c r="AQ53"/>
  <c r="AQ51"/>
  <c r="AQ49"/>
  <c r="AQ47"/>
  <c r="AQ45"/>
  <c r="AQ43"/>
  <c r="AQ41"/>
  <c r="AQ39"/>
  <c r="AQ37"/>
  <c r="AQ35"/>
  <c r="AS104"/>
  <c r="AS103"/>
  <c r="AS101"/>
  <c r="AS99"/>
  <c r="AS96"/>
  <c r="AS102"/>
  <c r="AS100"/>
  <c r="AS98"/>
  <c r="AS94"/>
  <c r="AS92"/>
  <c r="AS95"/>
  <c r="AS93"/>
  <c r="AS90"/>
  <c r="AS89"/>
  <c r="AS88"/>
  <c r="AS86"/>
  <c r="AS84"/>
  <c r="AS82"/>
  <c r="AS80"/>
  <c r="AS78"/>
  <c r="AS76"/>
  <c r="AS75"/>
  <c r="AS74"/>
  <c r="AS87"/>
  <c r="AS85"/>
  <c r="AS83"/>
  <c r="AS81"/>
  <c r="AS79"/>
  <c r="AS77"/>
  <c r="AS72"/>
  <c r="AS70"/>
  <c r="AS68"/>
  <c r="AS66"/>
  <c r="AS73"/>
  <c r="AS71"/>
  <c r="AS69"/>
  <c r="AS67"/>
  <c r="AS65"/>
  <c r="AS63"/>
  <c r="AS62"/>
  <c r="AS61"/>
  <c r="AS60"/>
  <c r="AS59"/>
  <c r="AS58"/>
  <c r="AS57"/>
  <c r="AS56"/>
  <c r="AS55"/>
  <c r="AS53"/>
  <c r="AS51"/>
  <c r="AS49"/>
  <c r="AS47"/>
  <c r="AS45"/>
  <c r="AS43"/>
  <c r="AS41"/>
  <c r="AS39"/>
  <c r="AS37"/>
  <c r="AS35"/>
  <c r="AS33"/>
  <c r="AS32"/>
  <c r="AS31"/>
  <c r="AS30"/>
  <c r="AS29"/>
  <c r="AS28"/>
  <c r="AS54"/>
  <c r="AS52"/>
  <c r="AS50"/>
  <c r="AS48"/>
  <c r="AS46"/>
  <c r="AS44"/>
  <c r="AS42"/>
  <c r="AS40"/>
  <c r="AS38"/>
  <c r="AS36"/>
  <c r="W105"/>
  <c r="W104"/>
  <c r="W102"/>
  <c r="W100"/>
  <c r="W98"/>
  <c r="W97"/>
  <c r="W96"/>
  <c r="W103"/>
  <c r="W101"/>
  <c r="W99"/>
  <c r="W95"/>
  <c r="W93"/>
  <c r="W94"/>
  <c r="W92"/>
  <c r="W91"/>
  <c r="W90"/>
  <c r="W89"/>
  <c r="W88"/>
  <c r="W87"/>
  <c r="W85"/>
  <c r="W83"/>
  <c r="W81"/>
  <c r="W79"/>
  <c r="W77"/>
  <c r="W76"/>
  <c r="W75"/>
  <c r="W86"/>
  <c r="W84"/>
  <c r="W82"/>
  <c r="W80"/>
  <c r="W78"/>
  <c r="W73"/>
  <c r="W71"/>
  <c r="W69"/>
  <c r="W67"/>
  <c r="W65"/>
  <c r="W74"/>
  <c r="W72"/>
  <c r="W70"/>
  <c r="W68"/>
  <c r="W66"/>
  <c r="W64"/>
  <c r="W63"/>
  <c r="W62"/>
  <c r="W61"/>
  <c r="W60"/>
  <c r="W59"/>
  <c r="W58"/>
  <c r="W57"/>
  <c r="W56"/>
  <c r="W54"/>
  <c r="W52"/>
  <c r="W50"/>
  <c r="W48"/>
  <c r="W46"/>
  <c r="W44"/>
  <c r="W42"/>
  <c r="W40"/>
  <c r="W38"/>
  <c r="W36"/>
  <c r="W34"/>
  <c r="W33"/>
  <c r="W32"/>
  <c r="W31"/>
  <c r="W30"/>
  <c r="W29"/>
  <c r="W28"/>
  <c r="W55"/>
  <c r="W53"/>
  <c r="W51"/>
  <c r="W49"/>
  <c r="W47"/>
  <c r="W45"/>
  <c r="W43"/>
  <c r="W41"/>
  <c r="W39"/>
  <c r="W37"/>
  <c r="W35"/>
  <c r="AY29"/>
  <c r="AW29"/>
  <c r="AU29"/>
  <c r="Z29"/>
  <c r="X29" s="1"/>
  <c r="N29"/>
  <c r="P29" s="1"/>
  <c r="Q29" s="1"/>
  <c r="AY31"/>
  <c r="AW31"/>
  <c r="AU31"/>
  <c r="Z31"/>
  <c r="X31" s="1"/>
  <c r="N31"/>
  <c r="P31" s="1"/>
  <c r="Q31" s="1"/>
  <c r="AY33"/>
  <c r="AW33"/>
  <c r="AU33"/>
  <c r="Z33"/>
  <c r="X33" s="1"/>
  <c r="N33"/>
  <c r="P33" s="1"/>
  <c r="Z35"/>
  <c r="N35"/>
  <c r="P35" s="1"/>
  <c r="AW35"/>
  <c r="AY35"/>
  <c r="AU35"/>
  <c r="Z37"/>
  <c r="N37"/>
  <c r="P37" s="1"/>
  <c r="AW37"/>
  <c r="AY37"/>
  <c r="AU37"/>
  <c r="Z39"/>
  <c r="N39"/>
  <c r="P39" s="1"/>
  <c r="AW39"/>
  <c r="AY39"/>
  <c r="AU39"/>
  <c r="Z41"/>
  <c r="N41"/>
  <c r="P41" s="1"/>
  <c r="AW41"/>
  <c r="AY41"/>
  <c r="AU41"/>
  <c r="Z43"/>
  <c r="N43"/>
  <c r="P43" s="1"/>
  <c r="AW43"/>
  <c r="AY43"/>
  <c r="AU43"/>
  <c r="Z45"/>
  <c r="N45"/>
  <c r="P45" s="1"/>
  <c r="AW45"/>
  <c r="AY45"/>
  <c r="AU45"/>
  <c r="Z47"/>
  <c r="N47"/>
  <c r="P47" s="1"/>
  <c r="AW47"/>
  <c r="AY47"/>
  <c r="AU47"/>
  <c r="Z49"/>
  <c r="N49"/>
  <c r="P49" s="1"/>
  <c r="AW49"/>
  <c r="AY49"/>
  <c r="AU49"/>
  <c r="Z51"/>
  <c r="N51"/>
  <c r="P51" s="1"/>
  <c r="AW51"/>
  <c r="AY51"/>
  <c r="AU51"/>
  <c r="Z53"/>
  <c r="N53"/>
  <c r="P53" s="1"/>
  <c r="AW53"/>
  <c r="AY53"/>
  <c r="AU53"/>
  <c r="Z55"/>
  <c r="N55"/>
  <c r="P55" s="1"/>
  <c r="AW55"/>
  <c r="AY55"/>
  <c r="AU55"/>
  <c r="W6"/>
  <c r="AC6"/>
  <c r="AE6"/>
  <c r="AG6"/>
  <c r="AI6"/>
  <c r="AK6"/>
  <c r="AM6"/>
  <c r="AO6"/>
  <c r="AQ6"/>
  <c r="AS6"/>
  <c r="W7"/>
  <c r="AI7"/>
  <c r="AK7"/>
  <c r="AM7"/>
  <c r="AO7"/>
  <c r="AQ7"/>
  <c r="AS7"/>
  <c r="W8"/>
  <c r="AC8"/>
  <c r="AE8"/>
  <c r="AG8"/>
  <c r="AI8"/>
  <c r="AK8"/>
  <c r="AM8"/>
  <c r="AO8"/>
  <c r="AQ8"/>
  <c r="AS8"/>
  <c r="W9"/>
  <c r="AC9"/>
  <c r="AE9"/>
  <c r="AG9"/>
  <c r="AI9"/>
  <c r="AK9"/>
  <c r="AM9"/>
  <c r="AO9"/>
  <c r="AQ9"/>
  <c r="AS9"/>
  <c r="AU9"/>
  <c r="AW9"/>
  <c r="AY9"/>
  <c r="BW9"/>
  <c r="BY9"/>
  <c r="CA9"/>
  <c r="W10"/>
  <c r="AC10"/>
  <c r="AE10"/>
  <c r="AG10"/>
  <c r="AI10"/>
  <c r="AK10"/>
  <c r="AM10"/>
  <c r="AO10"/>
  <c r="AQ10"/>
  <c r="AS10"/>
  <c r="AU10"/>
  <c r="AW10"/>
  <c r="AY10"/>
  <c r="AC11"/>
  <c r="AG11"/>
  <c r="AK11"/>
  <c r="AO11"/>
  <c r="AS11"/>
  <c r="W12"/>
  <c r="AE12"/>
  <c r="AI12"/>
  <c r="AM12"/>
  <c r="AQ12"/>
  <c r="AG13"/>
  <c r="AK13"/>
  <c r="AO13"/>
  <c r="AS13"/>
  <c r="W14"/>
  <c r="AE14"/>
  <c r="AI14"/>
  <c r="AM14"/>
  <c r="AQ14"/>
  <c r="AG15"/>
  <c r="AK15"/>
  <c r="AO15"/>
  <c r="AS15"/>
  <c r="W16"/>
  <c r="AE16"/>
  <c r="AI16"/>
  <c r="AM16"/>
  <c r="AQ16"/>
  <c r="AG17"/>
  <c r="AK17"/>
  <c r="AO17"/>
  <c r="AS17"/>
  <c r="W18"/>
  <c r="AI18"/>
  <c r="AM18"/>
  <c r="AQ18"/>
  <c r="AU18"/>
  <c r="AG19"/>
  <c r="AK19"/>
  <c r="AO19"/>
  <c r="AS19"/>
  <c r="W20"/>
  <c r="AI20"/>
  <c r="AM20"/>
  <c r="AQ20"/>
  <c r="AU20"/>
  <c r="AK21"/>
  <c r="AO21"/>
  <c r="AS21"/>
  <c r="W22"/>
  <c r="AA22"/>
  <c r="AE22"/>
  <c r="AI22"/>
  <c r="AM22"/>
  <c r="AQ22"/>
  <c r="AU22"/>
  <c r="AC23"/>
  <c r="AG23"/>
  <c r="AK23"/>
  <c r="AO23"/>
  <c r="AS23"/>
  <c r="W24"/>
  <c r="AA24"/>
  <c r="AE24"/>
  <c r="AI24"/>
  <c r="AM24"/>
  <c r="AQ24"/>
  <c r="AU24"/>
  <c r="AC25"/>
  <c r="AG25"/>
  <c r="AK25"/>
  <c r="AO25"/>
  <c r="AS25"/>
  <c r="W26"/>
  <c r="AA26"/>
  <c r="AE26"/>
  <c r="AI26"/>
  <c r="AM26"/>
  <c r="AQ26"/>
  <c r="AU26"/>
  <c r="AC27"/>
  <c r="AG27"/>
  <c r="AK27"/>
  <c r="AO27"/>
  <c r="AS27"/>
  <c r="BZ10"/>
  <c r="BX10"/>
  <c r="N12"/>
  <c r="P12" s="1"/>
  <c r="N14"/>
  <c r="P14" s="1"/>
  <c r="Q14" s="1"/>
  <c r="N16"/>
  <c r="P16" s="1"/>
  <c r="Q16" s="1"/>
  <c r="N18"/>
  <c r="P18" s="1"/>
  <c r="Q18" s="1"/>
  <c r="N20"/>
  <c r="P20" s="1"/>
  <c r="Q20" s="1"/>
  <c r="Z22"/>
  <c r="N22"/>
  <c r="P22" s="1"/>
  <c r="Q22" s="1"/>
  <c r="Z24"/>
  <c r="N24"/>
  <c r="P24" s="1"/>
  <c r="Q24" s="1"/>
  <c r="Z26"/>
  <c r="N26"/>
  <c r="P26" s="1"/>
  <c r="Q26" s="1"/>
  <c r="AY28"/>
  <c r="AW28"/>
  <c r="AU28"/>
  <c r="Z28"/>
  <c r="X28" s="1"/>
  <c r="N28"/>
  <c r="P28" s="1"/>
  <c r="Q28" s="1"/>
  <c r="AY30"/>
  <c r="AW30"/>
  <c r="AU30"/>
  <c r="Z30"/>
  <c r="X30" s="1"/>
  <c r="N30"/>
  <c r="P30" s="1"/>
  <c r="Q30" s="1"/>
  <c r="AY32"/>
  <c r="AW32"/>
  <c r="AU32"/>
  <c r="Z32"/>
  <c r="X32" s="1"/>
  <c r="N32"/>
  <c r="P32" s="1"/>
  <c r="Q32" s="1"/>
  <c r="Z34"/>
  <c r="N34"/>
  <c r="P34" s="1"/>
  <c r="Z36"/>
  <c r="N36"/>
  <c r="P36" s="1"/>
  <c r="AY36"/>
  <c r="AU36"/>
  <c r="AW36"/>
  <c r="Z38"/>
  <c r="N38"/>
  <c r="P38" s="1"/>
  <c r="AY38"/>
  <c r="AU38"/>
  <c r="AW38"/>
  <c r="Z40"/>
  <c r="N40"/>
  <c r="P40" s="1"/>
  <c r="AY40"/>
  <c r="AU40"/>
  <c r="AW40"/>
  <c r="Z42"/>
  <c r="N42"/>
  <c r="P42" s="1"/>
  <c r="AY42"/>
  <c r="AU42"/>
  <c r="AW42"/>
  <c r="Z44"/>
  <c r="N44"/>
  <c r="P44" s="1"/>
  <c r="AY44"/>
  <c r="AU44"/>
  <c r="AW44"/>
  <c r="Z46"/>
  <c r="N46"/>
  <c r="P46" s="1"/>
  <c r="AY46"/>
  <c r="AU46"/>
  <c r="AW46"/>
  <c r="Z48"/>
  <c r="N48"/>
  <c r="P48" s="1"/>
  <c r="AY48"/>
  <c r="AU48"/>
  <c r="AW48"/>
  <c r="Z50"/>
  <c r="N50"/>
  <c r="P50" s="1"/>
  <c r="AY50"/>
  <c r="AU50"/>
  <c r="AW50"/>
  <c r="Z52"/>
  <c r="N52"/>
  <c r="P52" s="1"/>
  <c r="AY52"/>
  <c r="AU52"/>
  <c r="AW52"/>
  <c r="Z54"/>
  <c r="N54"/>
  <c r="P54" s="1"/>
  <c r="AY54"/>
  <c r="AU54"/>
  <c r="AW54"/>
  <c r="AD6"/>
  <c r="AF6"/>
  <c r="AH6"/>
  <c r="AJ6"/>
  <c r="AL6"/>
  <c r="AN6"/>
  <c r="AP6"/>
  <c r="AR6"/>
  <c r="AT6"/>
  <c r="AV6"/>
  <c r="AX6"/>
  <c r="AH7"/>
  <c r="AJ7"/>
  <c r="AL7"/>
  <c r="AN7"/>
  <c r="AP7"/>
  <c r="AR7"/>
  <c r="AT7"/>
  <c r="AV7"/>
  <c r="AX7"/>
  <c r="BX7"/>
  <c r="AD8"/>
  <c r="AF8"/>
  <c r="AH8"/>
  <c r="AJ8"/>
  <c r="AL8"/>
  <c r="AN8"/>
  <c r="AP8"/>
  <c r="AR8"/>
  <c r="AT8"/>
  <c r="AV8"/>
  <c r="AX8"/>
  <c r="BX8"/>
  <c r="AD9"/>
  <c r="AF9"/>
  <c r="AH9"/>
  <c r="AJ9"/>
  <c r="AL9"/>
  <c r="AN9"/>
  <c r="AP9"/>
  <c r="AR9"/>
  <c r="AT9"/>
  <c r="AV9"/>
  <c r="AX9"/>
  <c r="BX9"/>
  <c r="AD10"/>
  <c r="AF10"/>
  <c r="AH10"/>
  <c r="AJ10"/>
  <c r="AL10"/>
  <c r="AN10"/>
  <c r="AP10"/>
  <c r="AR10"/>
  <c r="AT10"/>
  <c r="AV10"/>
  <c r="AX10"/>
  <c r="BW10"/>
  <c r="CA10"/>
  <c r="W11"/>
  <c r="AE11"/>
  <c r="AI11"/>
  <c r="AM11"/>
  <c r="AQ11"/>
  <c r="AC12"/>
  <c r="AG12"/>
  <c r="AK12"/>
  <c r="AO12"/>
  <c r="AS12"/>
  <c r="W13"/>
  <c r="AE13"/>
  <c r="AI13"/>
  <c r="AM13"/>
  <c r="AQ13"/>
  <c r="AG14"/>
  <c r="AK14"/>
  <c r="AO14"/>
  <c r="AS14"/>
  <c r="W15"/>
  <c r="AE15"/>
  <c r="AI15"/>
  <c r="AM15"/>
  <c r="AQ15"/>
  <c r="AG16"/>
  <c r="AK16"/>
  <c r="AO16"/>
  <c r="AS16"/>
  <c r="W17"/>
  <c r="AI17"/>
  <c r="AM17"/>
  <c r="AQ17"/>
  <c r="AG18"/>
  <c r="AK18"/>
  <c r="AO18"/>
  <c r="AS18"/>
  <c r="AW18"/>
  <c r="W19"/>
  <c r="AI19"/>
  <c r="AM19"/>
  <c r="AQ19"/>
  <c r="AK20"/>
  <c r="AO20"/>
  <c r="AS20"/>
  <c r="AW20"/>
  <c r="W21"/>
  <c r="AM21"/>
  <c r="AQ21"/>
  <c r="AC22"/>
  <c r="AG22"/>
  <c r="AK22"/>
  <c r="AO22"/>
  <c r="AS22"/>
  <c r="AW22"/>
  <c r="W23"/>
  <c r="AA23"/>
  <c r="X23" s="1"/>
  <c r="AE23"/>
  <c r="AI23"/>
  <c r="AM23"/>
  <c r="AQ23"/>
  <c r="AC24"/>
  <c r="AG24"/>
  <c r="AK24"/>
  <c r="AO24"/>
  <c r="AS24"/>
  <c r="AW24"/>
  <c r="W25"/>
  <c r="AA25"/>
  <c r="X25" s="1"/>
  <c r="AE25"/>
  <c r="AI25"/>
  <c r="AM25"/>
  <c r="AQ25"/>
  <c r="AC26"/>
  <c r="AG26"/>
  <c r="AK26"/>
  <c r="AO26"/>
  <c r="AS26"/>
  <c r="AW26"/>
  <c r="W27"/>
  <c r="AA27"/>
  <c r="X27" s="1"/>
  <c r="AE27"/>
  <c r="AI27"/>
  <c r="AM27"/>
  <c r="AQ27"/>
  <c r="BB34"/>
  <c r="AX34"/>
  <c r="AV34"/>
  <c r="Z57"/>
  <c r="N57"/>
  <c r="P57" s="1"/>
  <c r="AY57"/>
  <c r="AW57"/>
  <c r="AU57"/>
  <c r="Z59"/>
  <c r="N59"/>
  <c r="P59" s="1"/>
  <c r="AY59"/>
  <c r="AW59"/>
  <c r="AU59"/>
  <c r="Z61"/>
  <c r="N61"/>
  <c r="P61" s="1"/>
  <c r="AY61"/>
  <c r="AW61"/>
  <c r="AU61"/>
  <c r="Z63"/>
  <c r="N63"/>
  <c r="P63" s="1"/>
  <c r="AY63"/>
  <c r="AW63"/>
  <c r="AU63"/>
  <c r="Z65"/>
  <c r="N65"/>
  <c r="P65" s="1"/>
  <c r="AY65"/>
  <c r="AU65"/>
  <c r="AW65"/>
  <c r="Z67"/>
  <c r="N67"/>
  <c r="P67" s="1"/>
  <c r="AY67"/>
  <c r="AU67"/>
  <c r="AW67"/>
  <c r="Z69"/>
  <c r="N69"/>
  <c r="P69" s="1"/>
  <c r="AY69"/>
  <c r="AU69"/>
  <c r="AW69"/>
  <c r="Z71"/>
  <c r="N71"/>
  <c r="P71" s="1"/>
  <c r="AY71"/>
  <c r="AU71"/>
  <c r="AW71"/>
  <c r="Z73"/>
  <c r="N73"/>
  <c r="P73" s="1"/>
  <c r="AY73"/>
  <c r="AU73"/>
  <c r="AW73"/>
  <c r="AD11"/>
  <c r="AF11"/>
  <c r="AH11"/>
  <c r="AJ11"/>
  <c r="AL11"/>
  <c r="AN11"/>
  <c r="AP11"/>
  <c r="AR11"/>
  <c r="AT11"/>
  <c r="AV11"/>
  <c r="AX11"/>
  <c r="BX11"/>
  <c r="AD12"/>
  <c r="AF12"/>
  <c r="AH12"/>
  <c r="AJ12"/>
  <c r="AL12"/>
  <c r="AN12"/>
  <c r="AP12"/>
  <c r="AR12"/>
  <c r="AT12"/>
  <c r="AV12"/>
  <c r="AX12"/>
  <c r="BX12"/>
  <c r="AD13"/>
  <c r="AF13"/>
  <c r="AH13"/>
  <c r="AJ13"/>
  <c r="AL13"/>
  <c r="AN13"/>
  <c r="AP13"/>
  <c r="AR13"/>
  <c r="AT13"/>
  <c r="AV13"/>
  <c r="AX13"/>
  <c r="BX13"/>
  <c r="AD14"/>
  <c r="AF14"/>
  <c r="AH14"/>
  <c r="AJ14"/>
  <c r="AL14"/>
  <c r="AN14"/>
  <c r="AP14"/>
  <c r="AR14"/>
  <c r="AT14"/>
  <c r="AV14"/>
  <c r="AX14"/>
  <c r="BX14"/>
  <c r="AD15"/>
  <c r="AF15"/>
  <c r="AH15"/>
  <c r="AJ15"/>
  <c r="AL15"/>
  <c r="AN15"/>
  <c r="AP15"/>
  <c r="AR15"/>
  <c r="AT15"/>
  <c r="AV15"/>
  <c r="AX15"/>
  <c r="BX15"/>
  <c r="AF16"/>
  <c r="AH16"/>
  <c r="AJ16"/>
  <c r="AL16"/>
  <c r="AN16"/>
  <c r="AP16"/>
  <c r="AR16"/>
  <c r="AT16"/>
  <c r="AV16"/>
  <c r="AX16"/>
  <c r="BX16"/>
  <c r="AH17"/>
  <c r="AJ17"/>
  <c r="AL17"/>
  <c r="AN17"/>
  <c r="AP17"/>
  <c r="AR17"/>
  <c r="AT17"/>
  <c r="AV17"/>
  <c r="AX17"/>
  <c r="AH18"/>
  <c r="AJ18"/>
  <c r="AL18"/>
  <c r="AN18"/>
  <c r="AP18"/>
  <c r="AR18"/>
  <c r="AT18"/>
  <c r="AV18"/>
  <c r="AX18"/>
  <c r="AH19"/>
  <c r="AJ19"/>
  <c r="AL19"/>
  <c r="AN19"/>
  <c r="AP19"/>
  <c r="AR19"/>
  <c r="AT19"/>
  <c r="AV19"/>
  <c r="AX19"/>
  <c r="AJ20"/>
  <c r="AL20"/>
  <c r="AN20"/>
  <c r="AP20"/>
  <c r="AR20"/>
  <c r="AT20"/>
  <c r="AV20"/>
  <c r="AX20"/>
  <c r="AJ21"/>
  <c r="AL21"/>
  <c r="AN21"/>
  <c r="AP21"/>
  <c r="AR21"/>
  <c r="AT21"/>
  <c r="AV21"/>
  <c r="AX21"/>
  <c r="AB22"/>
  <c r="AD22"/>
  <c r="AF22"/>
  <c r="AH22"/>
  <c r="AJ22"/>
  <c r="AL22"/>
  <c r="AN22"/>
  <c r="AP22"/>
  <c r="AR22"/>
  <c r="AT22"/>
  <c r="AV22"/>
  <c r="AX22"/>
  <c r="BB22"/>
  <c r="BC22" s="1"/>
  <c r="BD22" s="1"/>
  <c r="BE22" s="1"/>
  <c r="AB23"/>
  <c r="AD23"/>
  <c r="AF23"/>
  <c r="AH23"/>
  <c r="AJ23"/>
  <c r="AL23"/>
  <c r="AN23"/>
  <c r="AP23"/>
  <c r="AR23"/>
  <c r="AT23"/>
  <c r="AV23"/>
  <c r="AX23"/>
  <c r="BB23"/>
  <c r="BC23" s="1"/>
  <c r="BD23" s="1"/>
  <c r="BE23" s="1"/>
  <c r="BF23" s="1"/>
  <c r="BG23" s="1"/>
  <c r="BH23" s="1"/>
  <c r="BI23" s="1"/>
  <c r="BJ23" s="1"/>
  <c r="BK23" s="1"/>
  <c r="BL23" s="1"/>
  <c r="BM23" s="1"/>
  <c r="BN23" s="1"/>
  <c r="BO23" s="1"/>
  <c r="BP23" s="1"/>
  <c r="BQ23" s="1"/>
  <c r="BR23" s="1"/>
  <c r="BS23" s="1"/>
  <c r="BT23" s="1"/>
  <c r="AB24"/>
  <c r="AD24"/>
  <c r="AF24"/>
  <c r="AH24"/>
  <c r="AJ24"/>
  <c r="AL24"/>
  <c r="AN24"/>
  <c r="AP24"/>
  <c r="AR24"/>
  <c r="AT24"/>
  <c r="AV24"/>
  <c r="AX24"/>
  <c r="BB24"/>
  <c r="BC24" s="1"/>
  <c r="BD24" s="1"/>
  <c r="BE24" s="1"/>
  <c r="AB25"/>
  <c r="AD25"/>
  <c r="AF25"/>
  <c r="AH25"/>
  <c r="AJ25"/>
  <c r="AL25"/>
  <c r="AN25"/>
  <c r="AP25"/>
  <c r="AR25"/>
  <c r="AT25"/>
  <c r="AV25"/>
  <c r="AX25"/>
  <c r="BB25"/>
  <c r="BC25" s="1"/>
  <c r="BD25" s="1"/>
  <c r="BE25" s="1"/>
  <c r="BF25" s="1"/>
  <c r="BG25" s="1"/>
  <c r="BH25" s="1"/>
  <c r="BI25" s="1"/>
  <c r="BJ25" s="1"/>
  <c r="BK25" s="1"/>
  <c r="BL25" s="1"/>
  <c r="BM25" s="1"/>
  <c r="BN25" s="1"/>
  <c r="BO25" s="1"/>
  <c r="BP25" s="1"/>
  <c r="BQ25" s="1"/>
  <c r="BR25" s="1"/>
  <c r="BS25" s="1"/>
  <c r="BT25" s="1"/>
  <c r="AB26"/>
  <c r="AD26"/>
  <c r="AF26"/>
  <c r="AH26"/>
  <c r="AJ26"/>
  <c r="AL26"/>
  <c r="AN26"/>
  <c r="AP26"/>
  <c r="AR26"/>
  <c r="AT26"/>
  <c r="AV26"/>
  <c r="AX26"/>
  <c r="BB26"/>
  <c r="BC26" s="1"/>
  <c r="BD26" s="1"/>
  <c r="BE26" s="1"/>
  <c r="AB27"/>
  <c r="AD27"/>
  <c r="AF27"/>
  <c r="AH27"/>
  <c r="AJ27"/>
  <c r="AL27"/>
  <c r="AN27"/>
  <c r="AP27"/>
  <c r="AR27"/>
  <c r="AT27"/>
  <c r="AV27"/>
  <c r="AX27"/>
  <c r="BB27"/>
  <c r="BC27" s="1"/>
  <c r="BD27" s="1"/>
  <c r="BE27" s="1"/>
  <c r="BF27" s="1"/>
  <c r="BG27" s="1"/>
  <c r="BH27" s="1"/>
  <c r="BI27" s="1"/>
  <c r="BJ27" s="1"/>
  <c r="BK27" s="1"/>
  <c r="BL27" s="1"/>
  <c r="BM27" s="1"/>
  <c r="BN27" s="1"/>
  <c r="BO27" s="1"/>
  <c r="BP27" s="1"/>
  <c r="BQ27" s="1"/>
  <c r="BR27" s="1"/>
  <c r="BS27" s="1"/>
  <c r="BT27" s="1"/>
  <c r="AB28"/>
  <c r="AD28"/>
  <c r="AF28"/>
  <c r="AH28"/>
  <c r="AJ28"/>
  <c r="AL28"/>
  <c r="AN28"/>
  <c r="AP28"/>
  <c r="AR28"/>
  <c r="AT28"/>
  <c r="AV28"/>
  <c r="AX28"/>
  <c r="BB28"/>
  <c r="BC28" s="1"/>
  <c r="BD28" s="1"/>
  <c r="BE28" s="1"/>
  <c r="AB29"/>
  <c r="AD29"/>
  <c r="AF29"/>
  <c r="AH29"/>
  <c r="AJ29"/>
  <c r="AL29"/>
  <c r="AN29"/>
  <c r="AP29"/>
  <c r="AR29"/>
  <c r="AT29"/>
  <c r="AV29"/>
  <c r="AX29"/>
  <c r="BB29"/>
  <c r="BC29" s="1"/>
  <c r="BD29" s="1"/>
  <c r="BE29" s="1"/>
  <c r="BF29" s="1"/>
  <c r="BG29" s="1"/>
  <c r="BH29" s="1"/>
  <c r="BI29" s="1"/>
  <c r="BJ29" s="1"/>
  <c r="BK29" s="1"/>
  <c r="BL29" s="1"/>
  <c r="BM29" s="1"/>
  <c r="BN29" s="1"/>
  <c r="BO29" s="1"/>
  <c r="BP29" s="1"/>
  <c r="BQ29" s="1"/>
  <c r="BR29" s="1"/>
  <c r="BS29" s="1"/>
  <c r="BT29" s="1"/>
  <c r="AB30"/>
  <c r="AD30"/>
  <c r="AF30"/>
  <c r="AH30"/>
  <c r="AJ30"/>
  <c r="AL30"/>
  <c r="AN30"/>
  <c r="AP30"/>
  <c r="AR30"/>
  <c r="AT30"/>
  <c r="AV30"/>
  <c r="AX30"/>
  <c r="BB30"/>
  <c r="BC30" s="1"/>
  <c r="BD30" s="1"/>
  <c r="BE30" s="1"/>
  <c r="AB31"/>
  <c r="AD31"/>
  <c r="AF31"/>
  <c r="AH31"/>
  <c r="AJ31"/>
  <c r="AL31"/>
  <c r="AN31"/>
  <c r="AP31"/>
  <c r="AR31"/>
  <c r="AT31"/>
  <c r="AV31"/>
  <c r="AX31"/>
  <c r="BB31"/>
  <c r="BC31" s="1"/>
  <c r="BD31" s="1"/>
  <c r="BE31" s="1"/>
  <c r="BF31" s="1"/>
  <c r="BG31" s="1"/>
  <c r="BH31" s="1"/>
  <c r="BI31" s="1"/>
  <c r="BJ31" s="1"/>
  <c r="BK31" s="1"/>
  <c r="BL31" s="1"/>
  <c r="BM31" s="1"/>
  <c r="BN31" s="1"/>
  <c r="BO31" s="1"/>
  <c r="BP31" s="1"/>
  <c r="BQ31" s="1"/>
  <c r="BR31" s="1"/>
  <c r="BS31" s="1"/>
  <c r="BT31" s="1"/>
  <c r="AB32"/>
  <c r="AD32"/>
  <c r="AF32"/>
  <c r="AH32"/>
  <c r="AJ32"/>
  <c r="AL32"/>
  <c r="AN32"/>
  <c r="AP32"/>
  <c r="AR32"/>
  <c r="AT32"/>
  <c r="AV32"/>
  <c r="AX32"/>
  <c r="BB32"/>
  <c r="BC32" s="1"/>
  <c r="BD32" s="1"/>
  <c r="BE32" s="1"/>
  <c r="AB33"/>
  <c r="AD33"/>
  <c r="AF33"/>
  <c r="AH33"/>
  <c r="AJ33"/>
  <c r="AL33"/>
  <c r="AN33"/>
  <c r="AP33"/>
  <c r="AR33"/>
  <c r="AT33"/>
  <c r="AV33"/>
  <c r="AX33"/>
  <c r="BB33"/>
  <c r="BC33" s="1"/>
  <c r="BD33" s="1"/>
  <c r="BE33" s="1"/>
  <c r="BF33" s="1"/>
  <c r="BG33" s="1"/>
  <c r="BH33" s="1"/>
  <c r="BI33" s="1"/>
  <c r="BJ33" s="1"/>
  <c r="BK33" s="1"/>
  <c r="BL33" s="1"/>
  <c r="BM33" s="1"/>
  <c r="BN33" s="1"/>
  <c r="BO33" s="1"/>
  <c r="BP33" s="1"/>
  <c r="BQ33" s="1"/>
  <c r="BR33" s="1"/>
  <c r="BS33" s="1"/>
  <c r="BT33" s="1"/>
  <c r="AB34"/>
  <c r="AD34"/>
  <c r="AF34"/>
  <c r="AH34"/>
  <c r="AJ34"/>
  <c r="AL34"/>
  <c r="AN34"/>
  <c r="AP34"/>
  <c r="AR34"/>
  <c r="AT34"/>
  <c r="AW34"/>
  <c r="Z56"/>
  <c r="N56"/>
  <c r="P56" s="1"/>
  <c r="AY56"/>
  <c r="AW56"/>
  <c r="AU56"/>
  <c r="Z58"/>
  <c r="N58"/>
  <c r="P58" s="1"/>
  <c r="AY58"/>
  <c r="AW58"/>
  <c r="AU58"/>
  <c r="Z60"/>
  <c r="N60"/>
  <c r="P60" s="1"/>
  <c r="AY60"/>
  <c r="AW60"/>
  <c r="AU60"/>
  <c r="Z62"/>
  <c r="N62"/>
  <c r="P62" s="1"/>
  <c r="AY62"/>
  <c r="AW62"/>
  <c r="AU62"/>
  <c r="Z64"/>
  <c r="N64"/>
  <c r="P64" s="1"/>
  <c r="Z66"/>
  <c r="N66"/>
  <c r="P66" s="1"/>
  <c r="AW66"/>
  <c r="AY66"/>
  <c r="AU66"/>
  <c r="Z68"/>
  <c r="N68"/>
  <c r="P68" s="1"/>
  <c r="AW68"/>
  <c r="AY68"/>
  <c r="AU68"/>
  <c r="Z70"/>
  <c r="N70"/>
  <c r="P70" s="1"/>
  <c r="AW70"/>
  <c r="AY70"/>
  <c r="AU70"/>
  <c r="Z72"/>
  <c r="N72"/>
  <c r="P72" s="1"/>
  <c r="AW72"/>
  <c r="AY72"/>
  <c r="AU72"/>
  <c r="AY74"/>
  <c r="AW74"/>
  <c r="AU74"/>
  <c r="Z74"/>
  <c r="X74" s="1"/>
  <c r="N74"/>
  <c r="P74" s="1"/>
  <c r="AA34"/>
  <c r="BC34" s="1"/>
  <c r="BD34" s="1"/>
  <c r="AC34"/>
  <c r="AE34"/>
  <c r="AG34"/>
  <c r="AI34"/>
  <c r="AK34"/>
  <c r="AM34"/>
  <c r="AO34"/>
  <c r="AQ34"/>
  <c r="AS34"/>
  <c r="AU34"/>
  <c r="AY34"/>
  <c r="AY75"/>
  <c r="AW75"/>
  <c r="AU75"/>
  <c r="Z75"/>
  <c r="X75" s="1"/>
  <c r="N75"/>
  <c r="P75" s="1"/>
  <c r="Z77"/>
  <c r="N77"/>
  <c r="P77" s="1"/>
  <c r="AY77"/>
  <c r="AU77"/>
  <c r="AW77"/>
  <c r="Z81"/>
  <c r="N81"/>
  <c r="P81" s="1"/>
  <c r="AY81"/>
  <c r="AU81"/>
  <c r="AW81"/>
  <c r="Z85"/>
  <c r="N85"/>
  <c r="P85" s="1"/>
  <c r="AY85"/>
  <c r="AU85"/>
  <c r="AW85"/>
  <c r="AA64"/>
  <c r="AC64"/>
  <c r="AE64"/>
  <c r="AG64"/>
  <c r="AI64"/>
  <c r="AK64"/>
  <c r="AM64"/>
  <c r="AO64"/>
  <c r="AQ64"/>
  <c r="AS64"/>
  <c r="AU64"/>
  <c r="AW64"/>
  <c r="AY64"/>
  <c r="AW76"/>
  <c r="Z76"/>
  <c r="X76" s="1"/>
  <c r="N76"/>
  <c r="P76" s="1"/>
  <c r="Z79"/>
  <c r="N79"/>
  <c r="P79" s="1"/>
  <c r="AY79"/>
  <c r="AU79"/>
  <c r="AW79"/>
  <c r="Z83"/>
  <c r="N83"/>
  <c r="P83" s="1"/>
  <c r="AY83"/>
  <c r="AU83"/>
  <c r="AW83"/>
  <c r="Z87"/>
  <c r="N87"/>
  <c r="P87" s="1"/>
  <c r="AY87"/>
  <c r="AW87"/>
  <c r="AU87"/>
  <c r="AB35"/>
  <c r="AD35"/>
  <c r="AF35"/>
  <c r="AH35"/>
  <c r="AJ35"/>
  <c r="AL35"/>
  <c r="AN35"/>
  <c r="AP35"/>
  <c r="AR35"/>
  <c r="AT35"/>
  <c r="AV35"/>
  <c r="AX35"/>
  <c r="BB35"/>
  <c r="BC35" s="1"/>
  <c r="BD35" s="1"/>
  <c r="BE35" s="1"/>
  <c r="BF35" s="1"/>
  <c r="BG35" s="1"/>
  <c r="BH35" s="1"/>
  <c r="BI35" s="1"/>
  <c r="BJ35" s="1"/>
  <c r="BK35" s="1"/>
  <c r="BL35" s="1"/>
  <c r="BM35" s="1"/>
  <c r="BN35" s="1"/>
  <c r="BO35" s="1"/>
  <c r="BP35" s="1"/>
  <c r="BQ35" s="1"/>
  <c r="BR35" s="1"/>
  <c r="BS35" s="1"/>
  <c r="BT35" s="1"/>
  <c r="AB36"/>
  <c r="AD36"/>
  <c r="AF36"/>
  <c r="AH36"/>
  <c r="AJ36"/>
  <c r="AL36"/>
  <c r="AN36"/>
  <c r="AP36"/>
  <c r="AR36"/>
  <c r="AT36"/>
  <c r="AV36"/>
  <c r="AX36"/>
  <c r="BB36"/>
  <c r="BC36" s="1"/>
  <c r="BD36" s="1"/>
  <c r="BE36" s="1"/>
  <c r="AB37"/>
  <c r="AD37"/>
  <c r="AF37"/>
  <c r="AH37"/>
  <c r="AJ37"/>
  <c r="AL37"/>
  <c r="AN37"/>
  <c r="AP37"/>
  <c r="AR37"/>
  <c r="AT37"/>
  <c r="AV37"/>
  <c r="AX37"/>
  <c r="BB37"/>
  <c r="BC37" s="1"/>
  <c r="BD37" s="1"/>
  <c r="BE37" s="1"/>
  <c r="BF37" s="1"/>
  <c r="BG37" s="1"/>
  <c r="BH37" s="1"/>
  <c r="BI37" s="1"/>
  <c r="BJ37" s="1"/>
  <c r="BK37" s="1"/>
  <c r="BL37" s="1"/>
  <c r="BM37" s="1"/>
  <c r="BN37" s="1"/>
  <c r="BO37" s="1"/>
  <c r="BP37" s="1"/>
  <c r="BQ37" s="1"/>
  <c r="BR37" s="1"/>
  <c r="BS37" s="1"/>
  <c r="BT37" s="1"/>
  <c r="AB38"/>
  <c r="AD38"/>
  <c r="AF38"/>
  <c r="AH38"/>
  <c r="AJ38"/>
  <c r="AL38"/>
  <c r="AN38"/>
  <c r="AP38"/>
  <c r="AR38"/>
  <c r="AT38"/>
  <c r="AV38"/>
  <c r="AX38"/>
  <c r="BB38"/>
  <c r="BC38" s="1"/>
  <c r="BD38" s="1"/>
  <c r="BE38" s="1"/>
  <c r="AB39"/>
  <c r="AD39"/>
  <c r="AF39"/>
  <c r="AH39"/>
  <c r="AJ39"/>
  <c r="AL39"/>
  <c r="AN39"/>
  <c r="AP39"/>
  <c r="AR39"/>
  <c r="AT39"/>
  <c r="AV39"/>
  <c r="AX39"/>
  <c r="BB39"/>
  <c r="BC39" s="1"/>
  <c r="BD39" s="1"/>
  <c r="BE39" s="1"/>
  <c r="BF39" s="1"/>
  <c r="BG39" s="1"/>
  <c r="BH39" s="1"/>
  <c r="BI39" s="1"/>
  <c r="BJ39" s="1"/>
  <c r="BK39" s="1"/>
  <c r="BL39" s="1"/>
  <c r="BM39" s="1"/>
  <c r="BN39" s="1"/>
  <c r="BO39" s="1"/>
  <c r="BP39" s="1"/>
  <c r="BQ39" s="1"/>
  <c r="BR39" s="1"/>
  <c r="BS39" s="1"/>
  <c r="BT39" s="1"/>
  <c r="AB40"/>
  <c r="AD40"/>
  <c r="AF40"/>
  <c r="AH40"/>
  <c r="AJ40"/>
  <c r="AL40"/>
  <c r="AN40"/>
  <c r="AP40"/>
  <c r="AR40"/>
  <c r="AT40"/>
  <c r="AV40"/>
  <c r="AX40"/>
  <c r="BB40"/>
  <c r="BC40" s="1"/>
  <c r="BD40" s="1"/>
  <c r="BE40" s="1"/>
  <c r="AB41"/>
  <c r="AD41"/>
  <c r="AF41"/>
  <c r="AH41"/>
  <c r="AJ41"/>
  <c r="AL41"/>
  <c r="AN41"/>
  <c r="AP41"/>
  <c r="AR41"/>
  <c r="AT41"/>
  <c r="AV41"/>
  <c r="AX41"/>
  <c r="BB41"/>
  <c r="BC41" s="1"/>
  <c r="BD41" s="1"/>
  <c r="BE41" s="1"/>
  <c r="BF41" s="1"/>
  <c r="BG41" s="1"/>
  <c r="BH41" s="1"/>
  <c r="BI41" s="1"/>
  <c r="BJ41" s="1"/>
  <c r="BK41" s="1"/>
  <c r="BL41" s="1"/>
  <c r="BM41" s="1"/>
  <c r="BN41" s="1"/>
  <c r="BO41" s="1"/>
  <c r="BP41" s="1"/>
  <c r="BQ41" s="1"/>
  <c r="BR41" s="1"/>
  <c r="BS41" s="1"/>
  <c r="BT41" s="1"/>
  <c r="AB42"/>
  <c r="AD42"/>
  <c r="AF42"/>
  <c r="AH42"/>
  <c r="AJ42"/>
  <c r="AL42"/>
  <c r="AN42"/>
  <c r="AP42"/>
  <c r="AR42"/>
  <c r="AT42"/>
  <c r="AV42"/>
  <c r="AX42"/>
  <c r="BB42"/>
  <c r="BC42" s="1"/>
  <c r="BD42" s="1"/>
  <c r="BE42" s="1"/>
  <c r="AB43"/>
  <c r="AD43"/>
  <c r="AF43"/>
  <c r="AH43"/>
  <c r="AJ43"/>
  <c r="AL43"/>
  <c r="AN43"/>
  <c r="AP43"/>
  <c r="AR43"/>
  <c r="AT43"/>
  <c r="AV43"/>
  <c r="AX43"/>
  <c r="BB43"/>
  <c r="BC43" s="1"/>
  <c r="BD43" s="1"/>
  <c r="BE43" s="1"/>
  <c r="BF43" s="1"/>
  <c r="BG43" s="1"/>
  <c r="BH43" s="1"/>
  <c r="BI43" s="1"/>
  <c r="BJ43" s="1"/>
  <c r="BK43" s="1"/>
  <c r="BL43" s="1"/>
  <c r="BM43" s="1"/>
  <c r="BN43" s="1"/>
  <c r="BO43" s="1"/>
  <c r="BP43" s="1"/>
  <c r="BQ43" s="1"/>
  <c r="BR43" s="1"/>
  <c r="BS43" s="1"/>
  <c r="BT43" s="1"/>
  <c r="AB44"/>
  <c r="AD44"/>
  <c r="AF44"/>
  <c r="AH44"/>
  <c r="AJ44"/>
  <c r="AL44"/>
  <c r="AN44"/>
  <c r="AP44"/>
  <c r="AR44"/>
  <c r="AT44"/>
  <c r="AV44"/>
  <c r="AX44"/>
  <c r="BB44"/>
  <c r="BC44" s="1"/>
  <c r="BD44" s="1"/>
  <c r="BE44" s="1"/>
  <c r="AB45"/>
  <c r="AD45"/>
  <c r="AF45"/>
  <c r="AH45"/>
  <c r="AJ45"/>
  <c r="AL45"/>
  <c r="AN45"/>
  <c r="AP45"/>
  <c r="AR45"/>
  <c r="AT45"/>
  <c r="AV45"/>
  <c r="AX45"/>
  <c r="BB45"/>
  <c r="BC45" s="1"/>
  <c r="BD45" s="1"/>
  <c r="BE45" s="1"/>
  <c r="BF45" s="1"/>
  <c r="BG45" s="1"/>
  <c r="BH45" s="1"/>
  <c r="BI45" s="1"/>
  <c r="BJ45" s="1"/>
  <c r="BK45" s="1"/>
  <c r="BL45" s="1"/>
  <c r="BM45" s="1"/>
  <c r="BN45" s="1"/>
  <c r="BO45" s="1"/>
  <c r="BP45" s="1"/>
  <c r="BQ45" s="1"/>
  <c r="BR45" s="1"/>
  <c r="BS45" s="1"/>
  <c r="BT45" s="1"/>
  <c r="AB46"/>
  <c r="AD46"/>
  <c r="AF46"/>
  <c r="AH46"/>
  <c r="AJ46"/>
  <c r="AL46"/>
  <c r="AN46"/>
  <c r="AP46"/>
  <c r="AR46"/>
  <c r="AT46"/>
  <c r="AV46"/>
  <c r="AX46"/>
  <c r="BB46"/>
  <c r="BC46" s="1"/>
  <c r="BD46" s="1"/>
  <c r="BE46" s="1"/>
  <c r="AB47"/>
  <c r="AD47"/>
  <c r="AF47"/>
  <c r="AH47"/>
  <c r="AJ47"/>
  <c r="AL47"/>
  <c r="AN47"/>
  <c r="AP47"/>
  <c r="AR47"/>
  <c r="AT47"/>
  <c r="AV47"/>
  <c r="AX47"/>
  <c r="BB47"/>
  <c r="BC47" s="1"/>
  <c r="BD47" s="1"/>
  <c r="BE47" s="1"/>
  <c r="BF47" s="1"/>
  <c r="BG47" s="1"/>
  <c r="BH47" s="1"/>
  <c r="BI47" s="1"/>
  <c r="BJ47" s="1"/>
  <c r="BK47" s="1"/>
  <c r="BL47" s="1"/>
  <c r="BM47" s="1"/>
  <c r="BN47" s="1"/>
  <c r="BO47" s="1"/>
  <c r="BP47" s="1"/>
  <c r="BQ47" s="1"/>
  <c r="BR47" s="1"/>
  <c r="BS47" s="1"/>
  <c r="BT47" s="1"/>
  <c r="AB48"/>
  <c r="AD48"/>
  <c r="AF48"/>
  <c r="AH48"/>
  <c r="AJ48"/>
  <c r="AL48"/>
  <c r="AN48"/>
  <c r="AP48"/>
  <c r="AR48"/>
  <c r="AT48"/>
  <c r="AV48"/>
  <c r="AX48"/>
  <c r="BB48"/>
  <c r="BC48" s="1"/>
  <c r="BD48" s="1"/>
  <c r="BE48" s="1"/>
  <c r="AB49"/>
  <c r="AD49"/>
  <c r="AF49"/>
  <c r="AH49"/>
  <c r="AJ49"/>
  <c r="AL49"/>
  <c r="AN49"/>
  <c r="AP49"/>
  <c r="AR49"/>
  <c r="AT49"/>
  <c r="AV49"/>
  <c r="AX49"/>
  <c r="BB49"/>
  <c r="BC49" s="1"/>
  <c r="BD49" s="1"/>
  <c r="BE49" s="1"/>
  <c r="BF49" s="1"/>
  <c r="BG49" s="1"/>
  <c r="BH49" s="1"/>
  <c r="BI49" s="1"/>
  <c r="BJ49" s="1"/>
  <c r="BK49" s="1"/>
  <c r="BL49" s="1"/>
  <c r="BM49" s="1"/>
  <c r="BN49" s="1"/>
  <c r="BO49" s="1"/>
  <c r="BP49" s="1"/>
  <c r="BQ49" s="1"/>
  <c r="BR49" s="1"/>
  <c r="BS49" s="1"/>
  <c r="BT49" s="1"/>
  <c r="AB50"/>
  <c r="AD50"/>
  <c r="AF50"/>
  <c r="AH50"/>
  <c r="AJ50"/>
  <c r="AL50"/>
  <c r="AN50"/>
  <c r="AP50"/>
  <c r="AR50"/>
  <c r="AT50"/>
  <c r="AV50"/>
  <c r="AX50"/>
  <c r="BB50"/>
  <c r="BC50" s="1"/>
  <c r="BD50" s="1"/>
  <c r="BE50" s="1"/>
  <c r="AB51"/>
  <c r="AD51"/>
  <c r="AF51"/>
  <c r="AH51"/>
  <c r="AJ51"/>
  <c r="AL51"/>
  <c r="AN51"/>
  <c r="AP51"/>
  <c r="AR51"/>
  <c r="AT51"/>
  <c r="AV51"/>
  <c r="AX51"/>
  <c r="BB51"/>
  <c r="BC51" s="1"/>
  <c r="BD51" s="1"/>
  <c r="BE51" s="1"/>
  <c r="BF51" s="1"/>
  <c r="BG51" s="1"/>
  <c r="BH51" s="1"/>
  <c r="BI51" s="1"/>
  <c r="BJ51" s="1"/>
  <c r="BK51" s="1"/>
  <c r="BL51" s="1"/>
  <c r="BM51" s="1"/>
  <c r="BN51" s="1"/>
  <c r="BO51" s="1"/>
  <c r="BP51" s="1"/>
  <c r="BQ51" s="1"/>
  <c r="BR51" s="1"/>
  <c r="BS51" s="1"/>
  <c r="BT51" s="1"/>
  <c r="AB52"/>
  <c r="AD52"/>
  <c r="AF52"/>
  <c r="AH52"/>
  <c r="AJ52"/>
  <c r="AL52"/>
  <c r="AN52"/>
  <c r="AP52"/>
  <c r="AR52"/>
  <c r="AT52"/>
  <c r="AV52"/>
  <c r="AX52"/>
  <c r="BB52"/>
  <c r="BC52" s="1"/>
  <c r="BD52" s="1"/>
  <c r="BE52" s="1"/>
  <c r="AB53"/>
  <c r="AD53"/>
  <c r="AF53"/>
  <c r="AH53"/>
  <c r="AJ53"/>
  <c r="AL53"/>
  <c r="AN53"/>
  <c r="AP53"/>
  <c r="AR53"/>
  <c r="AT53"/>
  <c r="AV53"/>
  <c r="AX53"/>
  <c r="BB53"/>
  <c r="BC53" s="1"/>
  <c r="BD53" s="1"/>
  <c r="BE53" s="1"/>
  <c r="BF53" s="1"/>
  <c r="BG53" s="1"/>
  <c r="BH53" s="1"/>
  <c r="BI53" s="1"/>
  <c r="BJ53" s="1"/>
  <c r="BK53" s="1"/>
  <c r="BL53" s="1"/>
  <c r="BM53" s="1"/>
  <c r="BN53" s="1"/>
  <c r="BO53" s="1"/>
  <c r="BP53" s="1"/>
  <c r="BQ53" s="1"/>
  <c r="BR53" s="1"/>
  <c r="BS53" s="1"/>
  <c r="BT53" s="1"/>
  <c r="AB54"/>
  <c r="AD54"/>
  <c r="AF54"/>
  <c r="AH54"/>
  <c r="AJ54"/>
  <c r="AL54"/>
  <c r="AN54"/>
  <c r="AP54"/>
  <c r="AR54"/>
  <c r="AT54"/>
  <c r="AV54"/>
  <c r="AX54"/>
  <c r="BB54"/>
  <c r="BC54" s="1"/>
  <c r="BD54" s="1"/>
  <c r="BE54" s="1"/>
  <c r="AB55"/>
  <c r="AD55"/>
  <c r="AF55"/>
  <c r="AH55"/>
  <c r="AJ55"/>
  <c r="AL55"/>
  <c r="AN55"/>
  <c r="AP55"/>
  <c r="AR55"/>
  <c r="AT55"/>
  <c r="AV55"/>
  <c r="AX55"/>
  <c r="BB55"/>
  <c r="BC55" s="1"/>
  <c r="BD55" s="1"/>
  <c r="BE55" s="1"/>
  <c r="BF55" s="1"/>
  <c r="BG55" s="1"/>
  <c r="BH55" s="1"/>
  <c r="BI55" s="1"/>
  <c r="BJ55" s="1"/>
  <c r="BK55" s="1"/>
  <c r="BL55" s="1"/>
  <c r="BM55" s="1"/>
  <c r="BN55" s="1"/>
  <c r="BO55" s="1"/>
  <c r="BP55" s="1"/>
  <c r="BQ55" s="1"/>
  <c r="BR55" s="1"/>
  <c r="BS55" s="1"/>
  <c r="BT55" s="1"/>
  <c r="AB56"/>
  <c r="AD56"/>
  <c r="AF56"/>
  <c r="AH56"/>
  <c r="AJ56"/>
  <c r="AL56"/>
  <c r="AN56"/>
  <c r="AP56"/>
  <c r="AR56"/>
  <c r="AT56"/>
  <c r="AV56"/>
  <c r="AX56"/>
  <c r="BB56"/>
  <c r="BC56" s="1"/>
  <c r="BD56" s="1"/>
  <c r="BE56" s="1"/>
  <c r="AB57"/>
  <c r="AD57"/>
  <c r="AF57"/>
  <c r="AH57"/>
  <c r="AJ57"/>
  <c r="AL57"/>
  <c r="AN57"/>
  <c r="AP57"/>
  <c r="AR57"/>
  <c r="AT57"/>
  <c r="AV57"/>
  <c r="AX57"/>
  <c r="BB57"/>
  <c r="BC57" s="1"/>
  <c r="BD57" s="1"/>
  <c r="BE57" s="1"/>
  <c r="BF57" s="1"/>
  <c r="BG57" s="1"/>
  <c r="BH57" s="1"/>
  <c r="BI57" s="1"/>
  <c r="BJ57" s="1"/>
  <c r="BK57" s="1"/>
  <c r="BL57" s="1"/>
  <c r="BM57" s="1"/>
  <c r="BN57" s="1"/>
  <c r="BO57" s="1"/>
  <c r="BP57" s="1"/>
  <c r="BQ57" s="1"/>
  <c r="BR57" s="1"/>
  <c r="BS57" s="1"/>
  <c r="BT57" s="1"/>
  <c r="AB58"/>
  <c r="AD58"/>
  <c r="AF58"/>
  <c r="AH58"/>
  <c r="AJ58"/>
  <c r="AL58"/>
  <c r="AN58"/>
  <c r="AP58"/>
  <c r="AR58"/>
  <c r="AT58"/>
  <c r="AV58"/>
  <c r="AX58"/>
  <c r="BB58"/>
  <c r="BC58" s="1"/>
  <c r="BD58" s="1"/>
  <c r="BE58" s="1"/>
  <c r="AB59"/>
  <c r="AD59"/>
  <c r="AF59"/>
  <c r="AH59"/>
  <c r="AJ59"/>
  <c r="AL59"/>
  <c r="AN59"/>
  <c r="AP59"/>
  <c r="AR59"/>
  <c r="AT59"/>
  <c r="AV59"/>
  <c r="AX59"/>
  <c r="BB59"/>
  <c r="BC59" s="1"/>
  <c r="BD59" s="1"/>
  <c r="BE59" s="1"/>
  <c r="BF59" s="1"/>
  <c r="BG59" s="1"/>
  <c r="BH59" s="1"/>
  <c r="BI59" s="1"/>
  <c r="BJ59" s="1"/>
  <c r="BK59" s="1"/>
  <c r="BL59" s="1"/>
  <c r="BM59" s="1"/>
  <c r="BN59" s="1"/>
  <c r="BO59" s="1"/>
  <c r="BP59" s="1"/>
  <c r="BQ59" s="1"/>
  <c r="BR59" s="1"/>
  <c r="BS59" s="1"/>
  <c r="BT59" s="1"/>
  <c r="AB60"/>
  <c r="AD60"/>
  <c r="AF60"/>
  <c r="AH60"/>
  <c r="AJ60"/>
  <c r="AL60"/>
  <c r="AN60"/>
  <c r="AP60"/>
  <c r="AR60"/>
  <c r="AT60"/>
  <c r="AV60"/>
  <c r="AX60"/>
  <c r="BB60"/>
  <c r="BC60" s="1"/>
  <c r="BD60" s="1"/>
  <c r="BE60" s="1"/>
  <c r="AB61"/>
  <c r="AD61"/>
  <c r="AF61"/>
  <c r="AH61"/>
  <c r="AJ61"/>
  <c r="AL61"/>
  <c r="AN61"/>
  <c r="AP61"/>
  <c r="AR61"/>
  <c r="AT61"/>
  <c r="AV61"/>
  <c r="AX61"/>
  <c r="BB61"/>
  <c r="BC61" s="1"/>
  <c r="BD61" s="1"/>
  <c r="BE61" s="1"/>
  <c r="BF61" s="1"/>
  <c r="BG61" s="1"/>
  <c r="BH61" s="1"/>
  <c r="BI61" s="1"/>
  <c r="BJ61" s="1"/>
  <c r="BK61" s="1"/>
  <c r="BL61" s="1"/>
  <c r="BM61" s="1"/>
  <c r="BN61" s="1"/>
  <c r="BO61" s="1"/>
  <c r="BP61" s="1"/>
  <c r="BQ61" s="1"/>
  <c r="BR61" s="1"/>
  <c r="BS61" s="1"/>
  <c r="BT61" s="1"/>
  <c r="AB62"/>
  <c r="AD62"/>
  <c r="AF62"/>
  <c r="AH62"/>
  <c r="AJ62"/>
  <c r="AL62"/>
  <c r="AN62"/>
  <c r="AP62"/>
  <c r="AR62"/>
  <c r="AT62"/>
  <c r="AV62"/>
  <c r="AX62"/>
  <c r="BB62"/>
  <c r="BC62" s="1"/>
  <c r="BD62" s="1"/>
  <c r="BE62" s="1"/>
  <c r="AB63"/>
  <c r="AD63"/>
  <c r="AF63"/>
  <c r="AH63"/>
  <c r="AJ63"/>
  <c r="AL63"/>
  <c r="AN63"/>
  <c r="AP63"/>
  <c r="AR63"/>
  <c r="AT63"/>
  <c r="AV63"/>
  <c r="AX63"/>
  <c r="BB63"/>
  <c r="BC63" s="1"/>
  <c r="BD63" s="1"/>
  <c r="BE63" s="1"/>
  <c r="BF63" s="1"/>
  <c r="BG63" s="1"/>
  <c r="BH63" s="1"/>
  <c r="BI63" s="1"/>
  <c r="BJ63" s="1"/>
  <c r="BK63" s="1"/>
  <c r="BL63" s="1"/>
  <c r="BM63" s="1"/>
  <c r="BN63" s="1"/>
  <c r="BO63" s="1"/>
  <c r="BP63" s="1"/>
  <c r="BQ63" s="1"/>
  <c r="BR63" s="1"/>
  <c r="BS63" s="1"/>
  <c r="BT63" s="1"/>
  <c r="AB64"/>
  <c r="AD64"/>
  <c r="AF64"/>
  <c r="AH64"/>
  <c r="AJ64"/>
  <c r="AL64"/>
  <c r="AN64"/>
  <c r="AP64"/>
  <c r="AR64"/>
  <c r="AT64"/>
  <c r="AV64"/>
  <c r="AX64"/>
  <c r="BB64"/>
  <c r="BC64" s="1"/>
  <c r="BD64" s="1"/>
  <c r="BE64" s="1"/>
  <c r="BB76"/>
  <c r="BC76" s="1"/>
  <c r="AX76"/>
  <c r="AV76"/>
  <c r="AT76"/>
  <c r="Z88"/>
  <c r="BB88" s="1"/>
  <c r="BC88" s="1"/>
  <c r="N88"/>
  <c r="P88" s="1"/>
  <c r="AY88"/>
  <c r="AW88"/>
  <c r="AU88"/>
  <c r="Z90"/>
  <c r="N90"/>
  <c r="P90" s="1"/>
  <c r="AY90"/>
  <c r="AW90"/>
  <c r="AU90"/>
  <c r="Z93"/>
  <c r="BB93" s="1"/>
  <c r="BC93" s="1"/>
  <c r="N93"/>
  <c r="P93" s="1"/>
  <c r="AY93"/>
  <c r="AU93"/>
  <c r="AW93"/>
  <c r="AB65"/>
  <c r="AD65"/>
  <c r="AF65"/>
  <c r="AH65"/>
  <c r="AJ65"/>
  <c r="AL65"/>
  <c r="AN65"/>
  <c r="AP65"/>
  <c r="AR65"/>
  <c r="AT65"/>
  <c r="AV65"/>
  <c r="AX65"/>
  <c r="BB65"/>
  <c r="BC65" s="1"/>
  <c r="BD65" s="1"/>
  <c r="BE65" s="1"/>
  <c r="AB66"/>
  <c r="AD66"/>
  <c r="AF66"/>
  <c r="AH66"/>
  <c r="AJ66"/>
  <c r="AL66"/>
  <c r="AN66"/>
  <c r="AP66"/>
  <c r="AR66"/>
  <c r="AT66"/>
  <c r="AV66"/>
  <c r="AX66"/>
  <c r="BB66"/>
  <c r="BC66" s="1"/>
  <c r="BD66" s="1"/>
  <c r="BE66" s="1"/>
  <c r="AB67"/>
  <c r="AD67"/>
  <c r="AF67"/>
  <c r="AH67"/>
  <c r="AJ67"/>
  <c r="AL67"/>
  <c r="AN67"/>
  <c r="AP67"/>
  <c r="AR67"/>
  <c r="AT67"/>
  <c r="AV67"/>
  <c r="AX67"/>
  <c r="BB67"/>
  <c r="BC67" s="1"/>
  <c r="BD67" s="1"/>
  <c r="BE67" s="1"/>
  <c r="AB68"/>
  <c r="AD68"/>
  <c r="AF68"/>
  <c r="AH68"/>
  <c r="AJ68"/>
  <c r="AL68"/>
  <c r="AN68"/>
  <c r="AP68"/>
  <c r="AR68"/>
  <c r="AT68"/>
  <c r="AV68"/>
  <c r="AX68"/>
  <c r="BB68"/>
  <c r="BC68" s="1"/>
  <c r="BD68" s="1"/>
  <c r="BE68" s="1"/>
  <c r="AB69"/>
  <c r="AD69"/>
  <c r="AF69"/>
  <c r="AH69"/>
  <c r="AJ69"/>
  <c r="AL69"/>
  <c r="AN69"/>
  <c r="AP69"/>
  <c r="AR69"/>
  <c r="AT69"/>
  <c r="AV69"/>
  <c r="AX69"/>
  <c r="BB69"/>
  <c r="BC69" s="1"/>
  <c r="BD69" s="1"/>
  <c r="BE69" s="1"/>
  <c r="AB70"/>
  <c r="AD70"/>
  <c r="AF70"/>
  <c r="AH70"/>
  <c r="AJ70"/>
  <c r="AL70"/>
  <c r="AN70"/>
  <c r="AP70"/>
  <c r="AR70"/>
  <c r="AT70"/>
  <c r="AV70"/>
  <c r="AX70"/>
  <c r="BB70"/>
  <c r="BC70" s="1"/>
  <c r="BD70" s="1"/>
  <c r="BE70" s="1"/>
  <c r="AB71"/>
  <c r="AD71"/>
  <c r="AF71"/>
  <c r="AH71"/>
  <c r="AJ71"/>
  <c r="AL71"/>
  <c r="AN71"/>
  <c r="AP71"/>
  <c r="AR71"/>
  <c r="AT71"/>
  <c r="AV71"/>
  <c r="AX71"/>
  <c r="BB71"/>
  <c r="BC71" s="1"/>
  <c r="BD71" s="1"/>
  <c r="BE71" s="1"/>
  <c r="AB72"/>
  <c r="AD72"/>
  <c r="AF72"/>
  <c r="AH72"/>
  <c r="AJ72"/>
  <c r="AL72"/>
  <c r="AN72"/>
  <c r="AP72"/>
  <c r="AR72"/>
  <c r="AT72"/>
  <c r="AV72"/>
  <c r="AX72"/>
  <c r="BB72"/>
  <c r="BC72" s="1"/>
  <c r="BD72" s="1"/>
  <c r="BE72" s="1"/>
  <c r="AB73"/>
  <c r="AD73"/>
  <c r="AF73"/>
  <c r="AH73"/>
  <c r="AJ73"/>
  <c r="AL73"/>
  <c r="AN73"/>
  <c r="AP73"/>
  <c r="AR73"/>
  <c r="AT73"/>
  <c r="AV73"/>
  <c r="AX73"/>
  <c r="BB73"/>
  <c r="BC73" s="1"/>
  <c r="BD73" s="1"/>
  <c r="BE73" s="1"/>
  <c r="AB74"/>
  <c r="AD74"/>
  <c r="AF74"/>
  <c r="AH74"/>
  <c r="AJ74"/>
  <c r="AL74"/>
  <c r="AN74"/>
  <c r="AP74"/>
  <c r="AR74"/>
  <c r="AT74"/>
  <c r="AV74"/>
  <c r="AX74"/>
  <c r="BB74"/>
  <c r="BC74" s="1"/>
  <c r="BD74" s="1"/>
  <c r="BE74" s="1"/>
  <c r="AB75"/>
  <c r="AD75"/>
  <c r="AF75"/>
  <c r="AH75"/>
  <c r="AJ75"/>
  <c r="AL75"/>
  <c r="AN75"/>
  <c r="AP75"/>
  <c r="AR75"/>
  <c r="AT75"/>
  <c r="AV75"/>
  <c r="AX75"/>
  <c r="BB75"/>
  <c r="BC75" s="1"/>
  <c r="BD75" s="1"/>
  <c r="BE75" s="1"/>
  <c r="AB76"/>
  <c r="AD76"/>
  <c r="AF76"/>
  <c r="AH76"/>
  <c r="AJ76"/>
  <c r="AL76"/>
  <c r="AN76"/>
  <c r="AP76"/>
  <c r="AR76"/>
  <c r="AU76"/>
  <c r="AY76"/>
  <c r="AU78"/>
  <c r="AU80"/>
  <c r="AU82"/>
  <c r="AU84"/>
  <c r="AU86"/>
  <c r="Z78"/>
  <c r="BB78" s="1"/>
  <c r="BC78" s="1"/>
  <c r="N78"/>
  <c r="P78" s="1"/>
  <c r="Z80"/>
  <c r="BB80" s="1"/>
  <c r="BC80" s="1"/>
  <c r="BD80" s="1"/>
  <c r="BE80" s="1"/>
  <c r="N80"/>
  <c r="P80" s="1"/>
  <c r="Z82"/>
  <c r="BB82" s="1"/>
  <c r="BC82" s="1"/>
  <c r="N82"/>
  <c r="P82" s="1"/>
  <c r="Z84"/>
  <c r="BB84" s="1"/>
  <c r="BC84" s="1"/>
  <c r="BD84" s="1"/>
  <c r="BE84" s="1"/>
  <c r="N84"/>
  <c r="P84" s="1"/>
  <c r="Z86"/>
  <c r="BB86" s="1"/>
  <c r="BC86" s="1"/>
  <c r="N86"/>
  <c r="P86" s="1"/>
  <c r="Z89"/>
  <c r="BB89" s="1"/>
  <c r="BC89" s="1"/>
  <c r="N89"/>
  <c r="P89" s="1"/>
  <c r="AY89"/>
  <c r="AW89"/>
  <c r="AU89"/>
  <c r="Z91"/>
  <c r="BB91" s="1"/>
  <c r="N91"/>
  <c r="P91" s="1"/>
  <c r="Z95"/>
  <c r="BB95" s="1"/>
  <c r="BC95" s="1"/>
  <c r="N95"/>
  <c r="P95" s="1"/>
  <c r="AY95"/>
  <c r="AU95"/>
  <c r="AW95"/>
  <c r="AW78"/>
  <c r="AW80"/>
  <c r="AW82"/>
  <c r="AW84"/>
  <c r="AW86"/>
  <c r="AY96"/>
  <c r="AW96"/>
  <c r="AU96"/>
  <c r="Z96"/>
  <c r="X96" s="1"/>
  <c r="N96"/>
  <c r="P96" s="1"/>
  <c r="Z98"/>
  <c r="BB98" s="1"/>
  <c r="BC98" s="1"/>
  <c r="N98"/>
  <c r="P98" s="1"/>
  <c r="AY98"/>
  <c r="AU98"/>
  <c r="AW98"/>
  <c r="Z100"/>
  <c r="N100"/>
  <c r="P100" s="1"/>
  <c r="AY100"/>
  <c r="AU100"/>
  <c r="AW100"/>
  <c r="Z102"/>
  <c r="BB102" s="1"/>
  <c r="BC102" s="1"/>
  <c r="N102"/>
  <c r="P102" s="1"/>
  <c r="AY102"/>
  <c r="AU102"/>
  <c r="AW102"/>
  <c r="AA91"/>
  <c r="X91" s="1"/>
  <c r="AC91"/>
  <c r="AE91"/>
  <c r="AG91"/>
  <c r="AI91"/>
  <c r="AK91"/>
  <c r="AM91"/>
  <c r="AO91"/>
  <c r="AQ91"/>
  <c r="AS91"/>
  <c r="AU91"/>
  <c r="AW91"/>
  <c r="AY91"/>
  <c r="AU92"/>
  <c r="AU94"/>
  <c r="Z92"/>
  <c r="BB92" s="1"/>
  <c r="BC92" s="1"/>
  <c r="N92"/>
  <c r="P92" s="1"/>
  <c r="Z94"/>
  <c r="BB94" s="1"/>
  <c r="BC94" s="1"/>
  <c r="N94"/>
  <c r="P94" s="1"/>
  <c r="Z97"/>
  <c r="N97"/>
  <c r="P97" s="1"/>
  <c r="Z99"/>
  <c r="BB99" s="1"/>
  <c r="BC99" s="1"/>
  <c r="BD99" s="1"/>
  <c r="BE99" s="1"/>
  <c r="N99"/>
  <c r="P99" s="1"/>
  <c r="AW99"/>
  <c r="AY99"/>
  <c r="AU99"/>
  <c r="Z101"/>
  <c r="BB101" s="1"/>
  <c r="BC101" s="1"/>
  <c r="N101"/>
  <c r="P101" s="1"/>
  <c r="AW101"/>
  <c r="AY101"/>
  <c r="AU101"/>
  <c r="Z103"/>
  <c r="BB103" s="1"/>
  <c r="BC103" s="1"/>
  <c r="N103"/>
  <c r="P103" s="1"/>
  <c r="AW103"/>
  <c r="AY103"/>
  <c r="AU103"/>
  <c r="AB77"/>
  <c r="AD77"/>
  <c r="AF77"/>
  <c r="AH77"/>
  <c r="AJ77"/>
  <c r="AL77"/>
  <c r="AN77"/>
  <c r="AP77"/>
  <c r="AR77"/>
  <c r="AT77"/>
  <c r="AV77"/>
  <c r="AX77"/>
  <c r="BB77"/>
  <c r="BC77" s="1"/>
  <c r="BD77" s="1"/>
  <c r="BE77" s="1"/>
  <c r="AB78"/>
  <c r="AD78"/>
  <c r="AF78"/>
  <c r="AH78"/>
  <c r="AJ78"/>
  <c r="AL78"/>
  <c r="AN78"/>
  <c r="AP78"/>
  <c r="AR78"/>
  <c r="AT78"/>
  <c r="AV78"/>
  <c r="AX78"/>
  <c r="AB79"/>
  <c r="AD79"/>
  <c r="AF79"/>
  <c r="AH79"/>
  <c r="AJ79"/>
  <c r="AL79"/>
  <c r="AN79"/>
  <c r="AP79"/>
  <c r="AR79"/>
  <c r="AT79"/>
  <c r="AV79"/>
  <c r="AX79"/>
  <c r="BB79"/>
  <c r="BC79" s="1"/>
  <c r="BD79" s="1"/>
  <c r="BE79" s="1"/>
  <c r="AB80"/>
  <c r="AD80"/>
  <c r="AF80"/>
  <c r="AH80"/>
  <c r="AJ80"/>
  <c r="AL80"/>
  <c r="AN80"/>
  <c r="AP80"/>
  <c r="AR80"/>
  <c r="AT80"/>
  <c r="AV80"/>
  <c r="AX80"/>
  <c r="AB81"/>
  <c r="AD81"/>
  <c r="AF81"/>
  <c r="AH81"/>
  <c r="AJ81"/>
  <c r="AL81"/>
  <c r="AN81"/>
  <c r="AP81"/>
  <c r="AR81"/>
  <c r="AT81"/>
  <c r="AV81"/>
  <c r="AX81"/>
  <c r="BB81"/>
  <c r="BC81" s="1"/>
  <c r="BD81" s="1"/>
  <c r="BE81" s="1"/>
  <c r="AB82"/>
  <c r="AD82"/>
  <c r="AF82"/>
  <c r="AH82"/>
  <c r="AJ82"/>
  <c r="AL82"/>
  <c r="AN82"/>
  <c r="AP82"/>
  <c r="AR82"/>
  <c r="AT82"/>
  <c r="AV82"/>
  <c r="AX82"/>
  <c r="AB83"/>
  <c r="AD83"/>
  <c r="AF83"/>
  <c r="AH83"/>
  <c r="AJ83"/>
  <c r="AL83"/>
  <c r="AN83"/>
  <c r="AP83"/>
  <c r="AR83"/>
  <c r="AT83"/>
  <c r="AV83"/>
  <c r="AX83"/>
  <c r="BB83"/>
  <c r="BC83" s="1"/>
  <c r="BD83" s="1"/>
  <c r="BE83" s="1"/>
  <c r="AB84"/>
  <c r="AD84"/>
  <c r="AF84"/>
  <c r="AH84"/>
  <c r="AJ84"/>
  <c r="AL84"/>
  <c r="AN84"/>
  <c r="AP84"/>
  <c r="AR84"/>
  <c r="AT84"/>
  <c r="AV84"/>
  <c r="AX84"/>
  <c r="AB85"/>
  <c r="AD85"/>
  <c r="AF85"/>
  <c r="AH85"/>
  <c r="AJ85"/>
  <c r="AL85"/>
  <c r="AN85"/>
  <c r="AP85"/>
  <c r="AR85"/>
  <c r="AT85"/>
  <c r="AV85"/>
  <c r="AX85"/>
  <c r="BB85"/>
  <c r="BC85" s="1"/>
  <c r="BD85" s="1"/>
  <c r="BE85" s="1"/>
  <c r="AB86"/>
  <c r="AD86"/>
  <c r="AF86"/>
  <c r="AH86"/>
  <c r="AJ86"/>
  <c r="AL86"/>
  <c r="AN86"/>
  <c r="AP86"/>
  <c r="AR86"/>
  <c r="AT86"/>
  <c r="AV86"/>
  <c r="AX86"/>
  <c r="AB87"/>
  <c r="AD87"/>
  <c r="AF87"/>
  <c r="AH87"/>
  <c r="AJ87"/>
  <c r="AL87"/>
  <c r="AN87"/>
  <c r="AP87"/>
  <c r="AR87"/>
  <c r="AT87"/>
  <c r="AV87"/>
  <c r="AX87"/>
  <c r="BB87"/>
  <c r="BC87" s="1"/>
  <c r="BD87" s="1"/>
  <c r="BE87" s="1"/>
  <c r="AB88"/>
  <c r="AD88"/>
  <c r="AF88"/>
  <c r="AH88"/>
  <c r="AJ88"/>
  <c r="AL88"/>
  <c r="AN88"/>
  <c r="AP88"/>
  <c r="AR88"/>
  <c r="AT88"/>
  <c r="AV88"/>
  <c r="AX88"/>
  <c r="AB89"/>
  <c r="AD89"/>
  <c r="AF89"/>
  <c r="AH89"/>
  <c r="AJ89"/>
  <c r="AL89"/>
  <c r="AN89"/>
  <c r="AP89"/>
  <c r="AR89"/>
  <c r="AT89"/>
  <c r="AV89"/>
  <c r="AX89"/>
  <c r="AB90"/>
  <c r="AD90"/>
  <c r="AF90"/>
  <c r="AH90"/>
  <c r="AJ90"/>
  <c r="AL90"/>
  <c r="AN90"/>
  <c r="AP90"/>
  <c r="AR90"/>
  <c r="AT90"/>
  <c r="AV90"/>
  <c r="AX90"/>
  <c r="BB90"/>
  <c r="BC90" s="1"/>
  <c r="BD90" s="1"/>
  <c r="BE90" s="1"/>
  <c r="AB91"/>
  <c r="AD91"/>
  <c r="AF91"/>
  <c r="AH91"/>
  <c r="AJ91"/>
  <c r="AL91"/>
  <c r="AN91"/>
  <c r="AP91"/>
  <c r="AR91"/>
  <c r="AT91"/>
  <c r="AV91"/>
  <c r="AX91"/>
  <c r="AW92"/>
  <c r="AW94"/>
  <c r="BB97"/>
  <c r="BC97" s="1"/>
  <c r="AX97"/>
  <c r="AV97"/>
  <c r="AT97"/>
  <c r="AR97"/>
  <c r="AP97"/>
  <c r="AN97"/>
  <c r="AL97"/>
  <c r="AJ97"/>
  <c r="AH97"/>
  <c r="Z104"/>
  <c r="BB104" s="1"/>
  <c r="BC104" s="1"/>
  <c r="N104"/>
  <c r="P104" s="1"/>
  <c r="AY104"/>
  <c r="AW104"/>
  <c r="AU104"/>
  <c r="AB92"/>
  <c r="AD92"/>
  <c r="AF92"/>
  <c r="AH92"/>
  <c r="AJ92"/>
  <c r="AL92"/>
  <c r="AN92"/>
  <c r="AP92"/>
  <c r="AR92"/>
  <c r="AT92"/>
  <c r="AV92"/>
  <c r="AX92"/>
  <c r="AB93"/>
  <c r="AD93"/>
  <c r="AF93"/>
  <c r="AH93"/>
  <c r="AJ93"/>
  <c r="AL93"/>
  <c r="AN93"/>
  <c r="AP93"/>
  <c r="AR93"/>
  <c r="AT93"/>
  <c r="AV93"/>
  <c r="AX93"/>
  <c r="AB94"/>
  <c r="AD94"/>
  <c r="AF94"/>
  <c r="AH94"/>
  <c r="AJ94"/>
  <c r="AL94"/>
  <c r="AN94"/>
  <c r="AP94"/>
  <c r="AR94"/>
  <c r="AT94"/>
  <c r="AV94"/>
  <c r="AX94"/>
  <c r="AB95"/>
  <c r="AD95"/>
  <c r="AF95"/>
  <c r="AH95"/>
  <c r="AJ95"/>
  <c r="AL95"/>
  <c r="AN95"/>
  <c r="AP95"/>
  <c r="AR95"/>
  <c r="AT95"/>
  <c r="AV95"/>
  <c r="AX95"/>
  <c r="AB96"/>
  <c r="AD96"/>
  <c r="AF96"/>
  <c r="AH96"/>
  <c r="AJ96"/>
  <c r="AL96"/>
  <c r="AN96"/>
  <c r="AP96"/>
  <c r="AR96"/>
  <c r="AT96"/>
  <c r="AV96"/>
  <c r="AX96"/>
  <c r="AB97"/>
  <c r="AD97"/>
  <c r="AF97"/>
  <c r="AI97"/>
  <c r="AM97"/>
  <c r="AQ97"/>
  <c r="AU97"/>
  <c r="AY97"/>
  <c r="Z105"/>
  <c r="N105"/>
  <c r="P105" s="1"/>
  <c r="AC97"/>
  <c r="AE97"/>
  <c r="AG97"/>
  <c r="AK97"/>
  <c r="AO97"/>
  <c r="AS97"/>
  <c r="AW97"/>
  <c r="AA105"/>
  <c r="X105" s="1"/>
  <c r="AC105"/>
  <c r="AE105"/>
  <c r="AG105"/>
  <c r="AI105"/>
  <c r="AK105"/>
  <c r="AM105"/>
  <c r="AO105"/>
  <c r="AQ105"/>
  <c r="AS105"/>
  <c r="AU105"/>
  <c r="AW105"/>
  <c r="AY105"/>
  <c r="AB98"/>
  <c r="AD98"/>
  <c r="AF98"/>
  <c r="AH98"/>
  <c r="AJ98"/>
  <c r="AL98"/>
  <c r="AN98"/>
  <c r="AP98"/>
  <c r="AR98"/>
  <c r="AT98"/>
  <c r="AV98"/>
  <c r="AX98"/>
  <c r="AB99"/>
  <c r="AD99"/>
  <c r="AF99"/>
  <c r="AH99"/>
  <c r="AJ99"/>
  <c r="AL99"/>
  <c r="AN99"/>
  <c r="AP99"/>
  <c r="AR99"/>
  <c r="AT99"/>
  <c r="AV99"/>
  <c r="AX99"/>
  <c r="AB100"/>
  <c r="AD100"/>
  <c r="AF100"/>
  <c r="AH100"/>
  <c r="AJ100"/>
  <c r="AL100"/>
  <c r="AN100"/>
  <c r="AP100"/>
  <c r="AR100"/>
  <c r="AT100"/>
  <c r="AV100"/>
  <c r="AX100"/>
  <c r="BB100"/>
  <c r="BC100" s="1"/>
  <c r="BD100" s="1"/>
  <c r="BE100" s="1"/>
  <c r="AB101"/>
  <c r="AD101"/>
  <c r="AF101"/>
  <c r="AH101"/>
  <c r="AJ101"/>
  <c r="AL101"/>
  <c r="AN101"/>
  <c r="AP101"/>
  <c r="AR101"/>
  <c r="AT101"/>
  <c r="AV101"/>
  <c r="AX101"/>
  <c r="AB102"/>
  <c r="AD102"/>
  <c r="AF102"/>
  <c r="AH102"/>
  <c r="AJ102"/>
  <c r="AL102"/>
  <c r="AN102"/>
  <c r="AP102"/>
  <c r="AR102"/>
  <c r="AT102"/>
  <c r="AV102"/>
  <c r="AX102"/>
  <c r="AB103"/>
  <c r="AD103"/>
  <c r="AF103"/>
  <c r="AH103"/>
  <c r="AJ103"/>
  <c r="AL103"/>
  <c r="AN103"/>
  <c r="AP103"/>
  <c r="AR103"/>
  <c r="AT103"/>
  <c r="AV103"/>
  <c r="AX103"/>
  <c r="AB104"/>
  <c r="AD104"/>
  <c r="AF104"/>
  <c r="AH104"/>
  <c r="AJ104"/>
  <c r="AL104"/>
  <c r="AN104"/>
  <c r="AP104"/>
  <c r="AR104"/>
  <c r="AT104"/>
  <c r="AV104"/>
  <c r="AX104"/>
  <c r="AB105"/>
  <c r="AD105"/>
  <c r="AF105"/>
  <c r="AH105"/>
  <c r="AJ105"/>
  <c r="AL105"/>
  <c r="AN105"/>
  <c r="AP105"/>
  <c r="AR105"/>
  <c r="AT105"/>
  <c r="AV105"/>
  <c r="AX105"/>
  <c r="BB105"/>
  <c r="BC105" s="1"/>
  <c r="BD105" s="1"/>
  <c r="BE105" s="1"/>
  <c r="BF105" s="1"/>
  <c r="BG105" s="1"/>
  <c r="BH105" s="1"/>
  <c r="BI105" s="1"/>
  <c r="BJ105" s="1"/>
  <c r="BK105" s="1"/>
  <c r="BL105" s="1"/>
  <c r="BM105" s="1"/>
  <c r="BN105" s="1"/>
  <c r="BO105" s="1"/>
  <c r="BP105" s="1"/>
  <c r="BQ105" s="1"/>
  <c r="BR105" s="1"/>
  <c r="BS105" s="1"/>
  <c r="BT105" s="1"/>
  <c r="Z18" i="10"/>
  <c r="N18"/>
  <c r="P18" s="1"/>
  <c r="Q18" s="1"/>
  <c r="AY18"/>
  <c r="AW18"/>
  <c r="AU18"/>
  <c r="Z20"/>
  <c r="N20"/>
  <c r="P20" s="1"/>
  <c r="Q20" s="1"/>
  <c r="AY20"/>
  <c r="AW20"/>
  <c r="AU20"/>
  <c r="Z22"/>
  <c r="N22"/>
  <c r="P22" s="1"/>
  <c r="Q22" s="1"/>
  <c r="AY22"/>
  <c r="AU22"/>
  <c r="AW22"/>
  <c r="Z24"/>
  <c r="X24" s="1"/>
  <c r="AY24"/>
  <c r="AW24"/>
  <c r="AU24"/>
  <c r="Z26"/>
  <c r="N26"/>
  <c r="P26" s="1"/>
  <c r="Q26" s="1"/>
  <c r="AY26"/>
  <c r="AW26"/>
  <c r="AU26"/>
  <c r="Z28"/>
  <c r="N28"/>
  <c r="P28" s="1"/>
  <c r="Q28" s="1"/>
  <c r="AY28"/>
  <c r="AW28"/>
  <c r="AU28"/>
  <c r="Z30"/>
  <c r="N30"/>
  <c r="P30" s="1"/>
  <c r="Q30" s="1"/>
  <c r="AY30"/>
  <c r="AW30"/>
  <c r="AU30"/>
  <c r="Z32"/>
  <c r="N32"/>
  <c r="P32" s="1"/>
  <c r="Q32" s="1"/>
  <c r="AY32"/>
  <c r="AW32"/>
  <c r="AU32"/>
  <c r="Z34"/>
  <c r="N34"/>
  <c r="P34" s="1"/>
  <c r="AY34"/>
  <c r="AW34"/>
  <c r="AU34"/>
  <c r="Z36"/>
  <c r="N36"/>
  <c r="P36" s="1"/>
  <c r="Z38"/>
  <c r="N38"/>
  <c r="P38" s="1"/>
  <c r="AW38"/>
  <c r="AY38"/>
  <c r="AU38"/>
  <c r="Z40"/>
  <c r="N40"/>
  <c r="P40" s="1"/>
  <c r="AW40"/>
  <c r="AY40"/>
  <c r="AU40"/>
  <c r="Z42"/>
  <c r="N42"/>
  <c r="P42" s="1"/>
  <c r="AW42"/>
  <c r="AY42"/>
  <c r="AU42"/>
  <c r="Z44"/>
  <c r="N44"/>
  <c r="P44" s="1"/>
  <c r="AW44"/>
  <c r="AY44"/>
  <c r="AU44"/>
  <c r="Z46"/>
  <c r="N46"/>
  <c r="P46" s="1"/>
  <c r="AW46"/>
  <c r="AY46"/>
  <c r="AU46"/>
  <c r="Z48"/>
  <c r="N48"/>
  <c r="P48" s="1"/>
  <c r="AW48"/>
  <c r="AY48"/>
  <c r="AU48"/>
  <c r="Z50"/>
  <c r="N50"/>
  <c r="P50" s="1"/>
  <c r="AW50"/>
  <c r="AY50"/>
  <c r="AU50"/>
  <c r="Z52"/>
  <c r="N52"/>
  <c r="P52" s="1"/>
  <c r="AW52"/>
  <c r="AY52"/>
  <c r="AU52"/>
  <c r="Z54"/>
  <c r="N54"/>
  <c r="P54" s="1"/>
  <c r="AW54"/>
  <c r="AY54"/>
  <c r="AU54"/>
  <c r="Z56"/>
  <c r="N56"/>
  <c r="P56" s="1"/>
  <c r="AW56"/>
  <c r="AY56"/>
  <c r="AU56"/>
  <c r="Z58"/>
  <c r="N58"/>
  <c r="P58" s="1"/>
  <c r="AW58"/>
  <c r="AY58"/>
  <c r="AU58"/>
  <c r="Z60"/>
  <c r="N60"/>
  <c r="P60" s="1"/>
  <c r="AW60"/>
  <c r="AY60"/>
  <c r="AU60"/>
  <c r="N6"/>
  <c r="P6" s="1"/>
  <c r="Q6" s="1"/>
  <c r="AU6"/>
  <c r="N7"/>
  <c r="P7" s="1"/>
  <c r="AU7"/>
  <c r="Z8"/>
  <c r="X8" s="1"/>
  <c r="N8"/>
  <c r="P8" s="1"/>
  <c r="Q8" s="1"/>
  <c r="AU8"/>
  <c r="N9"/>
  <c r="P9" s="1"/>
  <c r="Q9" s="1"/>
  <c r="AU9"/>
  <c r="N10"/>
  <c r="P10" s="1"/>
  <c r="Q10" s="1"/>
  <c r="Z10" s="1"/>
  <c r="AU10"/>
  <c r="N11"/>
  <c r="P11" s="1"/>
  <c r="Q11" s="1"/>
  <c r="AU11"/>
  <c r="Z12"/>
  <c r="N12"/>
  <c r="P12" s="1"/>
  <c r="Q12" s="1"/>
  <c r="AU12"/>
  <c r="N13"/>
  <c r="P13" s="1"/>
  <c r="Q13" s="1"/>
  <c r="AU13"/>
  <c r="N14"/>
  <c r="P14" s="1"/>
  <c r="Q14" s="1"/>
  <c r="AU14"/>
  <c r="Z15"/>
  <c r="N15"/>
  <c r="P15" s="1"/>
  <c r="Q15" s="1"/>
  <c r="AU15"/>
  <c r="Z16"/>
  <c r="N16"/>
  <c r="P16" s="1"/>
  <c r="Q16" s="1"/>
  <c r="AU16"/>
  <c r="N17"/>
  <c r="P17" s="1"/>
  <c r="Q17" s="1"/>
  <c r="Z17" s="1"/>
  <c r="AY17"/>
  <c r="AW17"/>
  <c r="AU17"/>
  <c r="Z19"/>
  <c r="N19"/>
  <c r="P19" s="1"/>
  <c r="Q19" s="1"/>
  <c r="AY19"/>
  <c r="AW19"/>
  <c r="AU19"/>
  <c r="Z21"/>
  <c r="N21"/>
  <c r="P21" s="1"/>
  <c r="Q21" s="1"/>
  <c r="AY21"/>
  <c r="AW21"/>
  <c r="AU21"/>
  <c r="Z23"/>
  <c r="N23"/>
  <c r="P23" s="1"/>
  <c r="Q23" s="1"/>
  <c r="AY23"/>
  <c r="AW23"/>
  <c r="AU23"/>
  <c r="Z25"/>
  <c r="N25"/>
  <c r="P25" s="1"/>
  <c r="Q25" s="1"/>
  <c r="AY25"/>
  <c r="AW25"/>
  <c r="AU25"/>
  <c r="Z27"/>
  <c r="N27"/>
  <c r="P27" s="1"/>
  <c r="Q27" s="1"/>
  <c r="AY27"/>
  <c r="AW27"/>
  <c r="AU27"/>
  <c r="Z29"/>
  <c r="N29"/>
  <c r="P29" s="1"/>
  <c r="Q29" s="1"/>
  <c r="AY29"/>
  <c r="AW29"/>
  <c r="AU29"/>
  <c r="Z31"/>
  <c r="N31"/>
  <c r="P31" s="1"/>
  <c r="Q31" s="1"/>
  <c r="AY31"/>
  <c r="AW31"/>
  <c r="AU31"/>
  <c r="Z33"/>
  <c r="N33"/>
  <c r="P33" s="1"/>
  <c r="AY33"/>
  <c r="AW33"/>
  <c r="AU33"/>
  <c r="Z35"/>
  <c r="N35"/>
  <c r="P35" s="1"/>
  <c r="AY35"/>
  <c r="AW35"/>
  <c r="AU35"/>
  <c r="Z37"/>
  <c r="N37"/>
  <c r="P37" s="1"/>
  <c r="AY37"/>
  <c r="AU37"/>
  <c r="AW37"/>
  <c r="Z39"/>
  <c r="N39"/>
  <c r="P39" s="1"/>
  <c r="AY39"/>
  <c r="AU39"/>
  <c r="AW39"/>
  <c r="Z41"/>
  <c r="N41"/>
  <c r="P41" s="1"/>
  <c r="AY41"/>
  <c r="AU41"/>
  <c r="AW41"/>
  <c r="Z43"/>
  <c r="N43"/>
  <c r="P43" s="1"/>
  <c r="AY43"/>
  <c r="AU43"/>
  <c r="AW43"/>
  <c r="Z45"/>
  <c r="N45"/>
  <c r="P45" s="1"/>
  <c r="AY45"/>
  <c r="AU45"/>
  <c r="AW45"/>
  <c r="Z47"/>
  <c r="N47"/>
  <c r="P47" s="1"/>
  <c r="AY47"/>
  <c r="AU47"/>
  <c r="AW47"/>
  <c r="Z49"/>
  <c r="N49"/>
  <c r="P49" s="1"/>
  <c r="AY49"/>
  <c r="AU49"/>
  <c r="AW49"/>
  <c r="Z51"/>
  <c r="N51"/>
  <c r="P51" s="1"/>
  <c r="AY51"/>
  <c r="AU51"/>
  <c r="AW51"/>
  <c r="Z53"/>
  <c r="N53"/>
  <c r="P53" s="1"/>
  <c r="AY53"/>
  <c r="AU53"/>
  <c r="AW53"/>
  <c r="Z55"/>
  <c r="N55"/>
  <c r="P55" s="1"/>
  <c r="AY55"/>
  <c r="AU55"/>
  <c r="AW55"/>
  <c r="Z57"/>
  <c r="N57"/>
  <c r="P57" s="1"/>
  <c r="AY57"/>
  <c r="AU57"/>
  <c r="AW57"/>
  <c r="Z59"/>
  <c r="N59"/>
  <c r="P59" s="1"/>
  <c r="AY59"/>
  <c r="AU59"/>
  <c r="AW59"/>
  <c r="AA105"/>
  <c r="AA103"/>
  <c r="AA101"/>
  <c r="AA104"/>
  <c r="AA102"/>
  <c r="AA100"/>
  <c r="AA98"/>
  <c r="AA91"/>
  <c r="AA90"/>
  <c r="AA99"/>
  <c r="AA89"/>
  <c r="AA87"/>
  <c r="AA85"/>
  <c r="AA83"/>
  <c r="AA81"/>
  <c r="AA79"/>
  <c r="AA88"/>
  <c r="AA86"/>
  <c r="AA84"/>
  <c r="AA82"/>
  <c r="AA80"/>
  <c r="AA77"/>
  <c r="AA76"/>
  <c r="AA75"/>
  <c r="AA73"/>
  <c r="AA71"/>
  <c r="AA69"/>
  <c r="AA74"/>
  <c r="AA72"/>
  <c r="AA70"/>
  <c r="AA68"/>
  <c r="AA66"/>
  <c r="AA65"/>
  <c r="AA64"/>
  <c r="AA63"/>
  <c r="AA62"/>
  <c r="AA61"/>
  <c r="AC104"/>
  <c r="AC102"/>
  <c r="AC105"/>
  <c r="AC103"/>
  <c r="AC101"/>
  <c r="AC99"/>
  <c r="AC91"/>
  <c r="AC90"/>
  <c r="AC100"/>
  <c r="AC98"/>
  <c r="AC88"/>
  <c r="AC86"/>
  <c r="AC84"/>
  <c r="AC82"/>
  <c r="AC80"/>
  <c r="AC89"/>
  <c r="AC87"/>
  <c r="AC85"/>
  <c r="AC83"/>
  <c r="AC81"/>
  <c r="AC79"/>
  <c r="AC77"/>
  <c r="AC76"/>
  <c r="AC74"/>
  <c r="AC72"/>
  <c r="AC70"/>
  <c r="AC68"/>
  <c r="AC75"/>
  <c r="AC73"/>
  <c r="AC71"/>
  <c r="AC69"/>
  <c r="AC66"/>
  <c r="AC65"/>
  <c r="AC64"/>
  <c r="AC63"/>
  <c r="AC62"/>
  <c r="AC61"/>
  <c r="AE105"/>
  <c r="AE103"/>
  <c r="AE101"/>
  <c r="AE104"/>
  <c r="AE102"/>
  <c r="AE100"/>
  <c r="AE98"/>
  <c r="AE99"/>
  <c r="AE91"/>
  <c r="AE90"/>
  <c r="AE89"/>
  <c r="AE87"/>
  <c r="AE85"/>
  <c r="AE83"/>
  <c r="AE81"/>
  <c r="AE79"/>
  <c r="AE88"/>
  <c r="AE86"/>
  <c r="AE84"/>
  <c r="AE82"/>
  <c r="AE80"/>
  <c r="AE76"/>
  <c r="AE75"/>
  <c r="AE73"/>
  <c r="AE71"/>
  <c r="AE69"/>
  <c r="AE74"/>
  <c r="AE72"/>
  <c r="AE70"/>
  <c r="AE68"/>
  <c r="AE66"/>
  <c r="AE65"/>
  <c r="AE64"/>
  <c r="AE63"/>
  <c r="AE62"/>
  <c r="AE61"/>
  <c r="AG104"/>
  <c r="AG102"/>
  <c r="AG105"/>
  <c r="AG103"/>
  <c r="AG101"/>
  <c r="AG99"/>
  <c r="AG100"/>
  <c r="AG98"/>
  <c r="AG91"/>
  <c r="AG90"/>
  <c r="AG88"/>
  <c r="AG86"/>
  <c r="AG84"/>
  <c r="AG82"/>
  <c r="AG80"/>
  <c r="AG89"/>
  <c r="AG87"/>
  <c r="AG85"/>
  <c r="AG83"/>
  <c r="AG81"/>
  <c r="AG79"/>
  <c r="AG76"/>
  <c r="AG74"/>
  <c r="AG72"/>
  <c r="AG70"/>
  <c r="AG68"/>
  <c r="AG75"/>
  <c r="AG73"/>
  <c r="AG71"/>
  <c r="AG69"/>
  <c r="AG66"/>
  <c r="AG65"/>
  <c r="AG64"/>
  <c r="AG63"/>
  <c r="AG62"/>
  <c r="AG61"/>
  <c r="AI105"/>
  <c r="AI103"/>
  <c r="AI101"/>
  <c r="AI104"/>
  <c r="AI102"/>
  <c r="AI100"/>
  <c r="AI98"/>
  <c r="AI91"/>
  <c r="AI90"/>
  <c r="AI99"/>
  <c r="AI89"/>
  <c r="AI87"/>
  <c r="AI85"/>
  <c r="AI83"/>
  <c r="AI81"/>
  <c r="AI79"/>
  <c r="AI88"/>
  <c r="AI86"/>
  <c r="AI84"/>
  <c r="AI82"/>
  <c r="AI80"/>
  <c r="AI76"/>
  <c r="AI75"/>
  <c r="AI73"/>
  <c r="AI71"/>
  <c r="AI69"/>
  <c r="AI74"/>
  <c r="AI72"/>
  <c r="AI70"/>
  <c r="AI68"/>
  <c r="AI66"/>
  <c r="AI65"/>
  <c r="AI64"/>
  <c r="AI63"/>
  <c r="AI62"/>
  <c r="AI61"/>
  <c r="AK104"/>
  <c r="AK102"/>
  <c r="AK105"/>
  <c r="AK103"/>
  <c r="AK101"/>
  <c r="AK99"/>
  <c r="AK91"/>
  <c r="AK90"/>
  <c r="AK100"/>
  <c r="AK98"/>
  <c r="AK88"/>
  <c r="AK86"/>
  <c r="AK84"/>
  <c r="AK82"/>
  <c r="AK80"/>
  <c r="AK89"/>
  <c r="AK87"/>
  <c r="AK85"/>
  <c r="AK83"/>
  <c r="AK81"/>
  <c r="AK79"/>
  <c r="AK76"/>
  <c r="AK74"/>
  <c r="AK72"/>
  <c r="AK70"/>
  <c r="AK68"/>
  <c r="AK75"/>
  <c r="AK73"/>
  <c r="AK71"/>
  <c r="AK69"/>
  <c r="AK66"/>
  <c r="AK65"/>
  <c r="AK64"/>
  <c r="AK63"/>
  <c r="AK62"/>
  <c r="AK61"/>
  <c r="AM105"/>
  <c r="AM103"/>
  <c r="AM101"/>
  <c r="AM104"/>
  <c r="AM102"/>
  <c r="AM100"/>
  <c r="AM98"/>
  <c r="AM99"/>
  <c r="AM91"/>
  <c r="AM90"/>
  <c r="AM89"/>
  <c r="AM87"/>
  <c r="AM85"/>
  <c r="AM83"/>
  <c r="AM81"/>
  <c r="AM79"/>
  <c r="AM88"/>
  <c r="AM86"/>
  <c r="AM84"/>
  <c r="AM82"/>
  <c r="AM80"/>
  <c r="AM76"/>
  <c r="AM75"/>
  <c r="AM73"/>
  <c r="AM71"/>
  <c r="AM69"/>
  <c r="AM74"/>
  <c r="AM72"/>
  <c r="AM70"/>
  <c r="AM68"/>
  <c r="AM66"/>
  <c r="AM65"/>
  <c r="AM64"/>
  <c r="AM63"/>
  <c r="AM62"/>
  <c r="AM61"/>
  <c r="AO104"/>
  <c r="AO102"/>
  <c r="AO105"/>
  <c r="AO103"/>
  <c r="AO101"/>
  <c r="AO99"/>
  <c r="AO100"/>
  <c r="AO98"/>
  <c r="AO91"/>
  <c r="AO90"/>
  <c r="AO88"/>
  <c r="AO86"/>
  <c r="AO84"/>
  <c r="AO82"/>
  <c r="AO80"/>
  <c r="AO89"/>
  <c r="AO87"/>
  <c r="AO85"/>
  <c r="AO83"/>
  <c r="AO81"/>
  <c r="AO79"/>
  <c r="AO76"/>
  <c r="AO74"/>
  <c r="AO72"/>
  <c r="AO70"/>
  <c r="AO68"/>
  <c r="AO75"/>
  <c r="AO73"/>
  <c r="AO71"/>
  <c r="AO69"/>
  <c r="AO66"/>
  <c r="AO65"/>
  <c r="AO64"/>
  <c r="AO63"/>
  <c r="AO62"/>
  <c r="AO61"/>
  <c r="AQ105"/>
  <c r="AQ103"/>
  <c r="AQ101"/>
  <c r="AQ104"/>
  <c r="AQ102"/>
  <c r="AQ100"/>
  <c r="AQ98"/>
  <c r="AQ91"/>
  <c r="AQ90"/>
  <c r="AQ99"/>
  <c r="AQ89"/>
  <c r="AQ87"/>
  <c r="AQ85"/>
  <c r="AQ83"/>
  <c r="AQ81"/>
  <c r="AQ79"/>
  <c r="AQ88"/>
  <c r="AQ86"/>
  <c r="AQ84"/>
  <c r="AQ82"/>
  <c r="AQ80"/>
  <c r="AQ76"/>
  <c r="AQ75"/>
  <c r="AQ73"/>
  <c r="AQ71"/>
  <c r="AQ69"/>
  <c r="AQ74"/>
  <c r="AQ72"/>
  <c r="AQ70"/>
  <c r="AQ68"/>
  <c r="AQ66"/>
  <c r="AQ65"/>
  <c r="AQ64"/>
  <c r="AQ63"/>
  <c r="AQ62"/>
  <c r="AQ61"/>
  <c r="AS104"/>
  <c r="AS102"/>
  <c r="AS105"/>
  <c r="AS103"/>
  <c r="AS101"/>
  <c r="AS99"/>
  <c r="AS91"/>
  <c r="AS90"/>
  <c r="AS100"/>
  <c r="AS98"/>
  <c r="AS88"/>
  <c r="AS86"/>
  <c r="AS84"/>
  <c r="AS82"/>
  <c r="AS80"/>
  <c r="AS89"/>
  <c r="AS87"/>
  <c r="AS85"/>
  <c r="AS83"/>
  <c r="AS81"/>
  <c r="AS79"/>
  <c r="AS76"/>
  <c r="AS74"/>
  <c r="AS72"/>
  <c r="AS70"/>
  <c r="AS68"/>
  <c r="AS75"/>
  <c r="AS73"/>
  <c r="AS71"/>
  <c r="AS69"/>
  <c r="AS66"/>
  <c r="AS65"/>
  <c r="AS64"/>
  <c r="AS63"/>
  <c r="AS62"/>
  <c r="AS61"/>
  <c r="W105"/>
  <c r="W103"/>
  <c r="W101"/>
  <c r="W104"/>
  <c r="W102"/>
  <c r="W100"/>
  <c r="W98"/>
  <c r="W97"/>
  <c r="W96"/>
  <c r="W95"/>
  <c r="W94"/>
  <c r="W99"/>
  <c r="W93"/>
  <c r="W92"/>
  <c r="W91"/>
  <c r="W90"/>
  <c r="Z97"/>
  <c r="N97"/>
  <c r="Z96"/>
  <c r="N96"/>
  <c r="Z95"/>
  <c r="N95"/>
  <c r="Z94"/>
  <c r="N94"/>
  <c r="W89"/>
  <c r="W87"/>
  <c r="W85"/>
  <c r="W83"/>
  <c r="W81"/>
  <c r="W79"/>
  <c r="W88"/>
  <c r="W86"/>
  <c r="W84"/>
  <c r="W82"/>
  <c r="W80"/>
  <c r="W78"/>
  <c r="W77"/>
  <c r="W76"/>
  <c r="W75"/>
  <c r="W73"/>
  <c r="W71"/>
  <c r="W69"/>
  <c r="W74"/>
  <c r="W72"/>
  <c r="W70"/>
  <c r="W68"/>
  <c r="W67"/>
  <c r="W66"/>
  <c r="W65"/>
  <c r="W64"/>
  <c r="W63"/>
  <c r="W62"/>
  <c r="W61"/>
  <c r="Z62"/>
  <c r="N62"/>
  <c r="P62" s="1"/>
  <c r="AY62"/>
  <c r="AW62"/>
  <c r="AU62"/>
  <c r="Z64"/>
  <c r="N64"/>
  <c r="P64" s="1"/>
  <c r="AY64"/>
  <c r="AW64"/>
  <c r="AU64"/>
  <c r="Z66"/>
  <c r="N66"/>
  <c r="P66" s="1"/>
  <c r="AY66"/>
  <c r="AW66"/>
  <c r="AU66"/>
  <c r="Z69"/>
  <c r="N69"/>
  <c r="P69" s="1"/>
  <c r="AY69"/>
  <c r="AU69"/>
  <c r="AW69"/>
  <c r="Z73"/>
  <c r="N73"/>
  <c r="P73" s="1"/>
  <c r="AY73"/>
  <c r="AU73"/>
  <c r="AW73"/>
  <c r="W7"/>
  <c r="AI7"/>
  <c r="AK7"/>
  <c r="AM7"/>
  <c r="AO7"/>
  <c r="AQ7"/>
  <c r="AS7"/>
  <c r="W9"/>
  <c r="AC9"/>
  <c r="AE9"/>
  <c r="AG9"/>
  <c r="AI9"/>
  <c r="AK9"/>
  <c r="AM9"/>
  <c r="AO9"/>
  <c r="AQ9"/>
  <c r="AS9"/>
  <c r="W11"/>
  <c r="AE11"/>
  <c r="AG11"/>
  <c r="AI11"/>
  <c r="AK11"/>
  <c r="AM11"/>
  <c r="AO11"/>
  <c r="AQ11"/>
  <c r="AS11"/>
  <c r="W13"/>
  <c r="AI13"/>
  <c r="AK13"/>
  <c r="AM13"/>
  <c r="AO13"/>
  <c r="AQ13"/>
  <c r="AS13"/>
  <c r="W15"/>
  <c r="AA15"/>
  <c r="AI15"/>
  <c r="AK15"/>
  <c r="AM15"/>
  <c r="AO15"/>
  <c r="AQ15"/>
  <c r="AS15"/>
  <c r="W17"/>
  <c r="AI17"/>
  <c r="AK17"/>
  <c r="AM17"/>
  <c r="AO17"/>
  <c r="AQ17"/>
  <c r="AS17"/>
  <c r="W19"/>
  <c r="AA19"/>
  <c r="AC19"/>
  <c r="AE19"/>
  <c r="AG19"/>
  <c r="AI19"/>
  <c r="AK19"/>
  <c r="AM19"/>
  <c r="AO19"/>
  <c r="AQ19"/>
  <c r="AS19"/>
  <c r="W20"/>
  <c r="AA20"/>
  <c r="AC20"/>
  <c r="AE20"/>
  <c r="AG20"/>
  <c r="AI20"/>
  <c r="AK20"/>
  <c r="AM20"/>
  <c r="AO20"/>
  <c r="AQ20"/>
  <c r="AS20"/>
  <c r="AC22"/>
  <c r="AG22"/>
  <c r="AK22"/>
  <c r="AO22"/>
  <c r="AQ22"/>
  <c r="AS22"/>
  <c r="W23"/>
  <c r="AA23"/>
  <c r="AC23"/>
  <c r="AE23"/>
  <c r="AG23"/>
  <c r="AI23"/>
  <c r="AK23"/>
  <c r="AM23"/>
  <c r="AO23"/>
  <c r="AQ23"/>
  <c r="AS23"/>
  <c r="AA24"/>
  <c r="AG24"/>
  <c r="AI24"/>
  <c r="AK24"/>
  <c r="AM24"/>
  <c r="AO24"/>
  <c r="AQ24"/>
  <c r="AS24"/>
  <c r="W25"/>
  <c r="AA25"/>
  <c r="AC25"/>
  <c r="AE25"/>
  <c r="AG25"/>
  <c r="AI25"/>
  <c r="AK25"/>
  <c r="AM25"/>
  <c r="AO25"/>
  <c r="AQ25"/>
  <c r="AS25"/>
  <c r="W26"/>
  <c r="AA26"/>
  <c r="AC26"/>
  <c r="AE26"/>
  <c r="AG26"/>
  <c r="AI26"/>
  <c r="AK26"/>
  <c r="AM26"/>
  <c r="AO26"/>
  <c r="AQ26"/>
  <c r="AS26"/>
  <c r="W27"/>
  <c r="AA27"/>
  <c r="AC27"/>
  <c r="AE27"/>
  <c r="AG27"/>
  <c r="AI27"/>
  <c r="AK27"/>
  <c r="AM27"/>
  <c r="AO27"/>
  <c r="AQ27"/>
  <c r="AS27"/>
  <c r="W28"/>
  <c r="AA28"/>
  <c r="AC28"/>
  <c r="AE28"/>
  <c r="AG28"/>
  <c r="AI28"/>
  <c r="AK28"/>
  <c r="AM28"/>
  <c r="AO28"/>
  <c r="AQ28"/>
  <c r="AS28"/>
  <c r="W29"/>
  <c r="AA29"/>
  <c r="AC29"/>
  <c r="AE29"/>
  <c r="AG29"/>
  <c r="AI29"/>
  <c r="AK29"/>
  <c r="AM29"/>
  <c r="AO29"/>
  <c r="AQ29"/>
  <c r="AS29"/>
  <c r="W30"/>
  <c r="AA30"/>
  <c r="AC30"/>
  <c r="AE30"/>
  <c r="AG30"/>
  <c r="AI30"/>
  <c r="AK30"/>
  <c r="AM30"/>
  <c r="AO30"/>
  <c r="AQ30"/>
  <c r="AS30"/>
  <c r="W31"/>
  <c r="AA31"/>
  <c r="AC31"/>
  <c r="AE31"/>
  <c r="AG31"/>
  <c r="AI31"/>
  <c r="AK31"/>
  <c r="AM31"/>
  <c r="AO31"/>
  <c r="AQ31"/>
  <c r="AS31"/>
  <c r="W32"/>
  <c r="AA32"/>
  <c r="AC32"/>
  <c r="AE32"/>
  <c r="AG32"/>
  <c r="AI32"/>
  <c r="AK32"/>
  <c r="AM32"/>
  <c r="AO32"/>
  <c r="AQ32"/>
  <c r="AS32"/>
  <c r="W33"/>
  <c r="AA33"/>
  <c r="AC33"/>
  <c r="AE33"/>
  <c r="AG33"/>
  <c r="AI33"/>
  <c r="AK33"/>
  <c r="AM33"/>
  <c r="AO33"/>
  <c r="AQ33"/>
  <c r="AS33"/>
  <c r="W34"/>
  <c r="AA34"/>
  <c r="AC34"/>
  <c r="AE34"/>
  <c r="AG34"/>
  <c r="AI34"/>
  <c r="AK34"/>
  <c r="AM34"/>
  <c r="AO34"/>
  <c r="AQ34"/>
  <c r="AS34"/>
  <c r="W35"/>
  <c r="AA35"/>
  <c r="AC35"/>
  <c r="AE35"/>
  <c r="AG35"/>
  <c r="AI35"/>
  <c r="AK35"/>
  <c r="AM35"/>
  <c r="AO35"/>
  <c r="AQ35"/>
  <c r="AS35"/>
  <c r="W36"/>
  <c r="AA36"/>
  <c r="AC36"/>
  <c r="AE36"/>
  <c r="AG36"/>
  <c r="AI36"/>
  <c r="AK36"/>
  <c r="AM36"/>
  <c r="AO36"/>
  <c r="AQ36"/>
  <c r="AU36"/>
  <c r="AY36"/>
  <c r="AC37"/>
  <c r="AG37"/>
  <c r="AK37"/>
  <c r="AO37"/>
  <c r="AS37"/>
  <c r="W38"/>
  <c r="AA38"/>
  <c r="X38" s="1"/>
  <c r="AE38"/>
  <c r="AI38"/>
  <c r="AM38"/>
  <c r="AQ38"/>
  <c r="AC39"/>
  <c r="AG39"/>
  <c r="AK39"/>
  <c r="AO39"/>
  <c r="AS39"/>
  <c r="W40"/>
  <c r="AA40"/>
  <c r="X40" s="1"/>
  <c r="AE40"/>
  <c r="AI40"/>
  <c r="AM40"/>
  <c r="AQ40"/>
  <c r="AC41"/>
  <c r="AG41"/>
  <c r="AK41"/>
  <c r="AO41"/>
  <c r="AS41"/>
  <c r="W42"/>
  <c r="AA42"/>
  <c r="X42" s="1"/>
  <c r="AE42"/>
  <c r="AI42"/>
  <c r="AM42"/>
  <c r="AQ42"/>
  <c r="AC43"/>
  <c r="AG43"/>
  <c r="AK43"/>
  <c r="AO43"/>
  <c r="AS43"/>
  <c r="W44"/>
  <c r="AA44"/>
  <c r="X44" s="1"/>
  <c r="AE44"/>
  <c r="AI44"/>
  <c r="AM44"/>
  <c r="AQ44"/>
  <c r="AC45"/>
  <c r="AG45"/>
  <c r="AK45"/>
  <c r="AO45"/>
  <c r="AS45"/>
  <c r="W46"/>
  <c r="AA46"/>
  <c r="X46" s="1"/>
  <c r="AE46"/>
  <c r="AI46"/>
  <c r="AM46"/>
  <c r="AQ46"/>
  <c r="AC47"/>
  <c r="AG47"/>
  <c r="AK47"/>
  <c r="AO47"/>
  <c r="AS47"/>
  <c r="W48"/>
  <c r="AA48"/>
  <c r="X48" s="1"/>
  <c r="AE48"/>
  <c r="AI48"/>
  <c r="AM48"/>
  <c r="AQ48"/>
  <c r="AC49"/>
  <c r="AG49"/>
  <c r="AK49"/>
  <c r="AO49"/>
  <c r="AS49"/>
  <c r="W50"/>
  <c r="AA50"/>
  <c r="X50" s="1"/>
  <c r="AE50"/>
  <c r="AI50"/>
  <c r="AM50"/>
  <c r="AQ50"/>
  <c r="AC51"/>
  <c r="AG51"/>
  <c r="AK51"/>
  <c r="AO51"/>
  <c r="AS51"/>
  <c r="W52"/>
  <c r="AA52"/>
  <c r="X52" s="1"/>
  <c r="AE52"/>
  <c r="AI52"/>
  <c r="AM52"/>
  <c r="AQ52"/>
  <c r="AC53"/>
  <c r="AG53"/>
  <c r="AK53"/>
  <c r="AO53"/>
  <c r="AS53"/>
  <c r="W54"/>
  <c r="AA54"/>
  <c r="X54" s="1"/>
  <c r="AE54"/>
  <c r="AI54"/>
  <c r="AM54"/>
  <c r="AQ54"/>
  <c r="AC55"/>
  <c r="AG55"/>
  <c r="AK55"/>
  <c r="AO55"/>
  <c r="AS55"/>
  <c r="W56"/>
  <c r="AA56"/>
  <c r="X56" s="1"/>
  <c r="AE56"/>
  <c r="AI56"/>
  <c r="AM56"/>
  <c r="AQ56"/>
  <c r="AC57"/>
  <c r="AG57"/>
  <c r="AK57"/>
  <c r="AO57"/>
  <c r="AS57"/>
  <c r="W58"/>
  <c r="AA58"/>
  <c r="X58" s="1"/>
  <c r="AE58"/>
  <c r="AI58"/>
  <c r="AM58"/>
  <c r="AQ58"/>
  <c r="AC59"/>
  <c r="AG59"/>
  <c r="AK59"/>
  <c r="AO59"/>
  <c r="AS59"/>
  <c r="W60"/>
  <c r="AA60"/>
  <c r="X60" s="1"/>
  <c r="AE60"/>
  <c r="AI60"/>
  <c r="AM60"/>
  <c r="AQ60"/>
  <c r="BB36"/>
  <c r="AX36"/>
  <c r="AV36"/>
  <c r="AT36"/>
  <c r="AR36"/>
  <c r="Z61"/>
  <c r="N61"/>
  <c r="P61" s="1"/>
  <c r="AY61"/>
  <c r="AW61"/>
  <c r="AU61"/>
  <c r="Z63"/>
  <c r="N63"/>
  <c r="P63" s="1"/>
  <c r="AY63"/>
  <c r="AW63"/>
  <c r="AU63"/>
  <c r="Z65"/>
  <c r="N65"/>
  <c r="P65" s="1"/>
  <c r="AY65"/>
  <c r="AW65"/>
  <c r="AU65"/>
  <c r="Z67"/>
  <c r="N67"/>
  <c r="P67" s="1"/>
  <c r="Z71"/>
  <c r="N71"/>
  <c r="P71" s="1"/>
  <c r="AY71"/>
  <c r="AU71"/>
  <c r="AW71"/>
  <c r="Z75"/>
  <c r="N75"/>
  <c r="P75" s="1"/>
  <c r="AY75"/>
  <c r="AU75"/>
  <c r="AW75"/>
  <c r="W6"/>
  <c r="AA6"/>
  <c r="AC6"/>
  <c r="AE6"/>
  <c r="AG6"/>
  <c r="AI6"/>
  <c r="AK6"/>
  <c r="AM6"/>
  <c r="AO6"/>
  <c r="AQ6"/>
  <c r="AS6"/>
  <c r="W8"/>
  <c r="AA8"/>
  <c r="AC8"/>
  <c r="AE8"/>
  <c r="AG8"/>
  <c r="AI8"/>
  <c r="AK8"/>
  <c r="AM8"/>
  <c r="AO8"/>
  <c r="AQ8"/>
  <c r="AS8"/>
  <c r="W10"/>
  <c r="AE10"/>
  <c r="AG10"/>
  <c r="AI10"/>
  <c r="AK10"/>
  <c r="AM10"/>
  <c r="AO10"/>
  <c r="AQ10"/>
  <c r="AS10"/>
  <c r="W12"/>
  <c r="AA12"/>
  <c r="AE12"/>
  <c r="AG12"/>
  <c r="AI12"/>
  <c r="AK12"/>
  <c r="AM12"/>
  <c r="AO12"/>
  <c r="AQ12"/>
  <c r="AS12"/>
  <c r="W14"/>
  <c r="AI14"/>
  <c r="AK14"/>
  <c r="AM14"/>
  <c r="AO14"/>
  <c r="AQ14"/>
  <c r="AS14"/>
  <c r="W16"/>
  <c r="AA16"/>
  <c r="AC16" s="1"/>
  <c r="AI16"/>
  <c r="AK16"/>
  <c r="AM16"/>
  <c r="AO16"/>
  <c r="AQ16"/>
  <c r="AS16"/>
  <c r="W18"/>
  <c r="AA18"/>
  <c r="AC18"/>
  <c r="AE18"/>
  <c r="AG18"/>
  <c r="AI18"/>
  <c r="AK18"/>
  <c r="AM18"/>
  <c r="AO18"/>
  <c r="AQ18"/>
  <c r="AS18"/>
  <c r="W21"/>
  <c r="AA21"/>
  <c r="AC21"/>
  <c r="AE21"/>
  <c r="AG21"/>
  <c r="AI21"/>
  <c r="AK21"/>
  <c r="AM21"/>
  <c r="AO21"/>
  <c r="AQ21"/>
  <c r="AS21"/>
  <c r="W22"/>
  <c r="AA22"/>
  <c r="AE22"/>
  <c r="AI22"/>
  <c r="AM22"/>
  <c r="AB6"/>
  <c r="AD6"/>
  <c r="AF6"/>
  <c r="AH6"/>
  <c r="AJ6"/>
  <c r="AL6"/>
  <c r="AN6"/>
  <c r="AP6"/>
  <c r="AR6"/>
  <c r="AT6"/>
  <c r="AV6"/>
  <c r="AX6"/>
  <c r="AH7"/>
  <c r="AJ7"/>
  <c r="AL7"/>
  <c r="AN7"/>
  <c r="AP7"/>
  <c r="AR7"/>
  <c r="AT7"/>
  <c r="AV7"/>
  <c r="AX7"/>
  <c r="AB8"/>
  <c r="AD8"/>
  <c r="AF8"/>
  <c r="AH8"/>
  <c r="AJ8"/>
  <c r="AL8"/>
  <c r="AN8"/>
  <c r="AP8"/>
  <c r="AR8"/>
  <c r="AT8"/>
  <c r="AV8"/>
  <c r="AX8"/>
  <c r="BB8"/>
  <c r="BC8" s="1"/>
  <c r="BD8" s="1"/>
  <c r="BE8" s="1"/>
  <c r="AD9"/>
  <c r="AF9"/>
  <c r="AH9"/>
  <c r="AJ9"/>
  <c r="AL9"/>
  <c r="AN9"/>
  <c r="AP9"/>
  <c r="AR9"/>
  <c r="AT9"/>
  <c r="AV9"/>
  <c r="AX9"/>
  <c r="AD10"/>
  <c r="AF10"/>
  <c r="AH10"/>
  <c r="AJ10"/>
  <c r="AL10"/>
  <c r="AN10"/>
  <c r="AP10"/>
  <c r="AR10"/>
  <c r="AT10"/>
  <c r="AV10"/>
  <c r="AX10"/>
  <c r="AD11"/>
  <c r="AF11"/>
  <c r="AH11"/>
  <c r="AJ11"/>
  <c r="AL11"/>
  <c r="AN11"/>
  <c r="AP11"/>
  <c r="AR11"/>
  <c r="AT11"/>
  <c r="AV11"/>
  <c r="AX11"/>
  <c r="AB12"/>
  <c r="AF12"/>
  <c r="AH12"/>
  <c r="AJ12"/>
  <c r="AL12"/>
  <c r="AN12"/>
  <c r="AP12"/>
  <c r="AR12"/>
  <c r="AT12"/>
  <c r="AV12"/>
  <c r="AX12"/>
  <c r="BB12"/>
  <c r="BC12" s="1"/>
  <c r="BD12" s="1"/>
  <c r="AH13"/>
  <c r="AJ13"/>
  <c r="AL13"/>
  <c r="AN13"/>
  <c r="AP13"/>
  <c r="AR13"/>
  <c r="AT13"/>
  <c r="AV13"/>
  <c r="AX13"/>
  <c r="AJ14"/>
  <c r="AL14"/>
  <c r="AN14"/>
  <c r="AP14"/>
  <c r="AR14"/>
  <c r="AT14"/>
  <c r="AV14"/>
  <c r="AX14"/>
  <c r="X15"/>
  <c r="AB15"/>
  <c r="AC15" s="1"/>
  <c r="AJ15"/>
  <c r="AL15"/>
  <c r="AN15"/>
  <c r="AP15"/>
  <c r="AR15"/>
  <c r="AT15"/>
  <c r="AV15"/>
  <c r="AX15"/>
  <c r="BB15"/>
  <c r="BC15" s="1"/>
  <c r="BD15" s="1"/>
  <c r="X16"/>
  <c r="AB16"/>
  <c r="AJ16"/>
  <c r="AL16"/>
  <c r="AN16"/>
  <c r="AP16"/>
  <c r="AR16"/>
  <c r="AT16"/>
  <c r="AV16"/>
  <c r="AX16"/>
  <c r="BB16"/>
  <c r="BC16" s="1"/>
  <c r="BD16" s="1"/>
  <c r="AJ17"/>
  <c r="AL17"/>
  <c r="AN17"/>
  <c r="AP17"/>
  <c r="AR17"/>
  <c r="AT17"/>
  <c r="AV17"/>
  <c r="AX17"/>
  <c r="X18"/>
  <c r="AB18"/>
  <c r="AD18"/>
  <c r="AF18"/>
  <c r="AH18"/>
  <c r="AJ18"/>
  <c r="AL18"/>
  <c r="AN18"/>
  <c r="AP18"/>
  <c r="AR18"/>
  <c r="AT18"/>
  <c r="AV18"/>
  <c r="AX18"/>
  <c r="BB18"/>
  <c r="BC18" s="1"/>
  <c r="BD18" s="1"/>
  <c r="BE18" s="1"/>
  <c r="X19"/>
  <c r="AB19"/>
  <c r="AD19"/>
  <c r="AF19"/>
  <c r="AH19"/>
  <c r="AJ19"/>
  <c r="AL19"/>
  <c r="AN19"/>
  <c r="AP19"/>
  <c r="AR19"/>
  <c r="AT19"/>
  <c r="AV19"/>
  <c r="AX19"/>
  <c r="BB19"/>
  <c r="BC19" s="1"/>
  <c r="BD19" s="1"/>
  <c r="BE19" s="1"/>
  <c r="X20"/>
  <c r="AB20"/>
  <c r="AD20"/>
  <c r="AF20"/>
  <c r="AH20"/>
  <c r="AJ20"/>
  <c r="AL20"/>
  <c r="AN20"/>
  <c r="AP20"/>
  <c r="AR20"/>
  <c r="AT20"/>
  <c r="AV20"/>
  <c r="AX20"/>
  <c r="BB20"/>
  <c r="BC20" s="1"/>
  <c r="BD20" s="1"/>
  <c r="BE20" s="1"/>
  <c r="X21"/>
  <c r="AB21"/>
  <c r="AD21"/>
  <c r="AF21"/>
  <c r="AH21"/>
  <c r="AJ21"/>
  <c r="AL21"/>
  <c r="AN21"/>
  <c r="AP21"/>
  <c r="AR21"/>
  <c r="AT21"/>
  <c r="AV21"/>
  <c r="AX21"/>
  <c r="BB21"/>
  <c r="BC21" s="1"/>
  <c r="BD21" s="1"/>
  <c r="BE21" s="1"/>
  <c r="X22"/>
  <c r="AB22"/>
  <c r="AD22"/>
  <c r="AF22"/>
  <c r="AH22"/>
  <c r="AJ22"/>
  <c r="AL22"/>
  <c r="AN22"/>
  <c r="AP22"/>
  <c r="AR22"/>
  <c r="AT22"/>
  <c r="AV22"/>
  <c r="AX22"/>
  <c r="BB22"/>
  <c r="BC22" s="1"/>
  <c r="BD22" s="1"/>
  <c r="BE22" s="1"/>
  <c r="X23"/>
  <c r="AB23"/>
  <c r="AD23"/>
  <c r="AF23"/>
  <c r="AH23"/>
  <c r="AJ23"/>
  <c r="AL23"/>
  <c r="AN23"/>
  <c r="AP23"/>
  <c r="AR23"/>
  <c r="AT23"/>
  <c r="AV23"/>
  <c r="AX23"/>
  <c r="BB23"/>
  <c r="BC23" s="1"/>
  <c r="BD23" s="1"/>
  <c r="BE23" s="1"/>
  <c r="AB24"/>
  <c r="AH24"/>
  <c r="AJ24"/>
  <c r="AL24"/>
  <c r="AN24"/>
  <c r="AP24"/>
  <c r="AR24"/>
  <c r="AT24"/>
  <c r="AV24"/>
  <c r="AX24"/>
  <c r="BB24"/>
  <c r="X25"/>
  <c r="AB25"/>
  <c r="AD25"/>
  <c r="AF25"/>
  <c r="AH25"/>
  <c r="AJ25"/>
  <c r="AL25"/>
  <c r="AN25"/>
  <c r="AP25"/>
  <c r="AR25"/>
  <c r="AT25"/>
  <c r="AV25"/>
  <c r="AX25"/>
  <c r="BB25"/>
  <c r="BC25" s="1"/>
  <c r="BD25" s="1"/>
  <c r="BE25" s="1"/>
  <c r="X26"/>
  <c r="AB26"/>
  <c r="AD26"/>
  <c r="AF26"/>
  <c r="AH26"/>
  <c r="AJ26"/>
  <c r="AL26"/>
  <c r="AN26"/>
  <c r="AP26"/>
  <c r="AR26"/>
  <c r="AT26"/>
  <c r="AV26"/>
  <c r="AX26"/>
  <c r="BB26"/>
  <c r="BC26" s="1"/>
  <c r="BD26" s="1"/>
  <c r="BE26" s="1"/>
  <c r="X27"/>
  <c r="AB27"/>
  <c r="AD27"/>
  <c r="AF27"/>
  <c r="AH27"/>
  <c r="AJ27"/>
  <c r="AL27"/>
  <c r="AN27"/>
  <c r="AP27"/>
  <c r="AR27"/>
  <c r="AT27"/>
  <c r="AV27"/>
  <c r="AX27"/>
  <c r="BB27"/>
  <c r="BC27" s="1"/>
  <c r="BD27" s="1"/>
  <c r="BE27" s="1"/>
  <c r="X28"/>
  <c r="AB28"/>
  <c r="AD28"/>
  <c r="AF28"/>
  <c r="AH28"/>
  <c r="AJ28"/>
  <c r="AL28"/>
  <c r="AN28"/>
  <c r="AP28"/>
  <c r="AR28"/>
  <c r="AT28"/>
  <c r="AV28"/>
  <c r="AX28"/>
  <c r="BB28"/>
  <c r="BC28" s="1"/>
  <c r="BD28" s="1"/>
  <c r="BE28" s="1"/>
  <c r="X29"/>
  <c r="AB29"/>
  <c r="AD29"/>
  <c r="AF29"/>
  <c r="AH29"/>
  <c r="AJ29"/>
  <c r="AL29"/>
  <c r="AN29"/>
  <c r="AP29"/>
  <c r="AR29"/>
  <c r="AT29"/>
  <c r="AV29"/>
  <c r="AX29"/>
  <c r="BB29"/>
  <c r="BC29" s="1"/>
  <c r="BD29" s="1"/>
  <c r="BE29" s="1"/>
  <c r="BF29" s="1"/>
  <c r="BG29" s="1"/>
  <c r="BH29" s="1"/>
  <c r="BI29" s="1"/>
  <c r="BJ29" s="1"/>
  <c r="BK29" s="1"/>
  <c r="BL29" s="1"/>
  <c r="BM29" s="1"/>
  <c r="BN29" s="1"/>
  <c r="BO29" s="1"/>
  <c r="BP29" s="1"/>
  <c r="BQ29" s="1"/>
  <c r="BR29" s="1"/>
  <c r="BS29" s="1"/>
  <c r="BT29" s="1"/>
  <c r="X30"/>
  <c r="AB30"/>
  <c r="AD30"/>
  <c r="AF30"/>
  <c r="AH30"/>
  <c r="AJ30"/>
  <c r="AL30"/>
  <c r="AN30"/>
  <c r="AP30"/>
  <c r="AR30"/>
  <c r="AT30"/>
  <c r="AV30"/>
  <c r="AX30"/>
  <c r="BB30"/>
  <c r="BC30" s="1"/>
  <c r="BD30" s="1"/>
  <c r="BE30" s="1"/>
  <c r="BF30" s="1"/>
  <c r="BG30" s="1"/>
  <c r="BH30" s="1"/>
  <c r="BI30" s="1"/>
  <c r="BJ30" s="1"/>
  <c r="BK30" s="1"/>
  <c r="BL30" s="1"/>
  <c r="BM30" s="1"/>
  <c r="BN30" s="1"/>
  <c r="BO30" s="1"/>
  <c r="BP30" s="1"/>
  <c r="BQ30" s="1"/>
  <c r="BR30" s="1"/>
  <c r="BS30" s="1"/>
  <c r="BT30" s="1"/>
  <c r="X31"/>
  <c r="AB31"/>
  <c r="AD31"/>
  <c r="AF31"/>
  <c r="AH31"/>
  <c r="AJ31"/>
  <c r="AL31"/>
  <c r="AN31"/>
  <c r="AP31"/>
  <c r="AR31"/>
  <c r="AT31"/>
  <c r="AV31"/>
  <c r="AX31"/>
  <c r="BB31"/>
  <c r="BC31" s="1"/>
  <c r="BD31" s="1"/>
  <c r="BE31" s="1"/>
  <c r="BF31" s="1"/>
  <c r="BG31" s="1"/>
  <c r="BH31" s="1"/>
  <c r="BI31" s="1"/>
  <c r="BJ31" s="1"/>
  <c r="BK31" s="1"/>
  <c r="BL31" s="1"/>
  <c r="BM31" s="1"/>
  <c r="BN31" s="1"/>
  <c r="BO31" s="1"/>
  <c r="BP31" s="1"/>
  <c r="BQ31" s="1"/>
  <c r="BR31" s="1"/>
  <c r="BS31" s="1"/>
  <c r="BT31" s="1"/>
  <c r="X32"/>
  <c r="AB32"/>
  <c r="AD32"/>
  <c r="AF32"/>
  <c r="AH32"/>
  <c r="AJ32"/>
  <c r="AL32"/>
  <c r="AN32"/>
  <c r="AP32"/>
  <c r="AR32"/>
  <c r="AT32"/>
  <c r="AV32"/>
  <c r="AX32"/>
  <c r="BB32"/>
  <c r="BC32" s="1"/>
  <c r="BD32" s="1"/>
  <c r="BE32" s="1"/>
  <c r="BF32" s="1"/>
  <c r="BG32" s="1"/>
  <c r="BH32" s="1"/>
  <c r="BI32" s="1"/>
  <c r="BJ32" s="1"/>
  <c r="BK32" s="1"/>
  <c r="BL32" s="1"/>
  <c r="BM32" s="1"/>
  <c r="BN32" s="1"/>
  <c r="BO32" s="1"/>
  <c r="BP32" s="1"/>
  <c r="BQ32" s="1"/>
  <c r="BR32" s="1"/>
  <c r="BS32" s="1"/>
  <c r="BT32" s="1"/>
  <c r="X33"/>
  <c r="AB33"/>
  <c r="AD33"/>
  <c r="AF33"/>
  <c r="AH33"/>
  <c r="AJ33"/>
  <c r="AL33"/>
  <c r="AN33"/>
  <c r="AP33"/>
  <c r="AR33"/>
  <c r="AT33"/>
  <c r="AV33"/>
  <c r="AX33"/>
  <c r="BB33"/>
  <c r="BC33" s="1"/>
  <c r="BD33" s="1"/>
  <c r="BE33" s="1"/>
  <c r="BF33" s="1"/>
  <c r="BG33" s="1"/>
  <c r="BH33" s="1"/>
  <c r="BI33" s="1"/>
  <c r="BJ33" s="1"/>
  <c r="BK33" s="1"/>
  <c r="BL33" s="1"/>
  <c r="BM33" s="1"/>
  <c r="BN33" s="1"/>
  <c r="BO33" s="1"/>
  <c r="BP33" s="1"/>
  <c r="BQ33" s="1"/>
  <c r="BR33" s="1"/>
  <c r="BS33" s="1"/>
  <c r="BT33" s="1"/>
  <c r="X34"/>
  <c r="AB34"/>
  <c r="AD34"/>
  <c r="AF34"/>
  <c r="AH34"/>
  <c r="AJ34"/>
  <c r="AL34"/>
  <c r="AN34"/>
  <c r="AP34"/>
  <c r="AR34"/>
  <c r="AT34"/>
  <c r="AV34"/>
  <c r="AX34"/>
  <c r="BB34"/>
  <c r="BC34" s="1"/>
  <c r="BD34" s="1"/>
  <c r="BE34" s="1"/>
  <c r="BF34" s="1"/>
  <c r="BG34" s="1"/>
  <c r="BH34" s="1"/>
  <c r="BI34" s="1"/>
  <c r="BJ34" s="1"/>
  <c r="BK34" s="1"/>
  <c r="BL34" s="1"/>
  <c r="BM34" s="1"/>
  <c r="BN34" s="1"/>
  <c r="BO34" s="1"/>
  <c r="BP34" s="1"/>
  <c r="BQ34" s="1"/>
  <c r="BR34" s="1"/>
  <c r="BS34" s="1"/>
  <c r="BT34" s="1"/>
  <c r="X35"/>
  <c r="AB35"/>
  <c r="AD35"/>
  <c r="AF35"/>
  <c r="AH35"/>
  <c r="AJ35"/>
  <c r="AL35"/>
  <c r="AN35"/>
  <c r="AP35"/>
  <c r="AR35"/>
  <c r="AT35"/>
  <c r="AV35"/>
  <c r="AX35"/>
  <c r="BB35"/>
  <c r="BC35" s="1"/>
  <c r="BD35" s="1"/>
  <c r="BE35" s="1"/>
  <c r="BF35" s="1"/>
  <c r="BG35" s="1"/>
  <c r="BH35" s="1"/>
  <c r="BI35" s="1"/>
  <c r="BJ35" s="1"/>
  <c r="BK35" s="1"/>
  <c r="BL35" s="1"/>
  <c r="BM35" s="1"/>
  <c r="BN35" s="1"/>
  <c r="BO35" s="1"/>
  <c r="BP35" s="1"/>
  <c r="BQ35" s="1"/>
  <c r="BR35" s="1"/>
  <c r="BS35" s="1"/>
  <c r="BT35" s="1"/>
  <c r="X36"/>
  <c r="AB36"/>
  <c r="AD36"/>
  <c r="AF36"/>
  <c r="AH36"/>
  <c r="AJ36"/>
  <c r="AL36"/>
  <c r="AN36"/>
  <c r="AP36"/>
  <c r="AS36"/>
  <c r="AW36"/>
  <c r="BC36"/>
  <c r="BD36" s="1"/>
  <c r="BE36" s="1"/>
  <c r="BF36" s="1"/>
  <c r="BG36" s="1"/>
  <c r="BH36" s="1"/>
  <c r="BI36" s="1"/>
  <c r="BJ36" s="1"/>
  <c r="BK36" s="1"/>
  <c r="BL36" s="1"/>
  <c r="BM36" s="1"/>
  <c r="BN36" s="1"/>
  <c r="BO36" s="1"/>
  <c r="BP36" s="1"/>
  <c r="BQ36" s="1"/>
  <c r="BR36" s="1"/>
  <c r="BS36" s="1"/>
  <c r="BT36" s="1"/>
  <c r="W37"/>
  <c r="AA37"/>
  <c r="X37" s="1"/>
  <c r="AE37"/>
  <c r="AI37"/>
  <c r="AM37"/>
  <c r="AQ37"/>
  <c r="AC38"/>
  <c r="AG38"/>
  <c r="AK38"/>
  <c r="AO38"/>
  <c r="AS38"/>
  <c r="W39"/>
  <c r="BB39" s="1"/>
  <c r="BC39" s="1"/>
  <c r="AA39"/>
  <c r="X39" s="1"/>
  <c r="AE39"/>
  <c r="AI39"/>
  <c r="AM39"/>
  <c r="AQ39"/>
  <c r="AC40"/>
  <c r="AG40"/>
  <c r="AK40"/>
  <c r="AO40"/>
  <c r="AS40"/>
  <c r="W41"/>
  <c r="AA41"/>
  <c r="X41" s="1"/>
  <c r="AE41"/>
  <c r="AI41"/>
  <c r="AM41"/>
  <c r="AQ41"/>
  <c r="AC42"/>
  <c r="AG42"/>
  <c r="AK42"/>
  <c r="AO42"/>
  <c r="AS42"/>
  <c r="W43"/>
  <c r="BB43" s="1"/>
  <c r="BC43" s="1"/>
  <c r="BD43" s="1"/>
  <c r="BE43" s="1"/>
  <c r="AA43"/>
  <c r="X43" s="1"/>
  <c r="AE43"/>
  <c r="AI43"/>
  <c r="AM43"/>
  <c r="AQ43"/>
  <c r="AC44"/>
  <c r="AG44"/>
  <c r="AK44"/>
  <c r="AO44"/>
  <c r="AS44"/>
  <c r="W45"/>
  <c r="AA45"/>
  <c r="X45" s="1"/>
  <c r="AE45"/>
  <c r="AI45"/>
  <c r="AM45"/>
  <c r="AQ45"/>
  <c r="AC46"/>
  <c r="AG46"/>
  <c r="AK46"/>
  <c r="AO46"/>
  <c r="AS46"/>
  <c r="W47"/>
  <c r="BB47" s="1"/>
  <c r="BC47" s="1"/>
  <c r="AA47"/>
  <c r="X47" s="1"/>
  <c r="AE47"/>
  <c r="AI47"/>
  <c r="AM47"/>
  <c r="AQ47"/>
  <c r="AC48"/>
  <c r="AG48"/>
  <c r="AK48"/>
  <c r="AO48"/>
  <c r="AS48"/>
  <c r="W49"/>
  <c r="AA49"/>
  <c r="X49" s="1"/>
  <c r="AE49"/>
  <c r="AI49"/>
  <c r="AM49"/>
  <c r="AQ49"/>
  <c r="AC50"/>
  <c r="AG50"/>
  <c r="AK50"/>
  <c r="AO50"/>
  <c r="AS50"/>
  <c r="W51"/>
  <c r="BB51" s="1"/>
  <c r="BC51" s="1"/>
  <c r="AA51"/>
  <c r="X51" s="1"/>
  <c r="AE51"/>
  <c r="AI51"/>
  <c r="AM51"/>
  <c r="AQ51"/>
  <c r="AC52"/>
  <c r="AG52"/>
  <c r="AK52"/>
  <c r="AO52"/>
  <c r="AS52"/>
  <c r="W53"/>
  <c r="AA53"/>
  <c r="X53" s="1"/>
  <c r="AE53"/>
  <c r="AI53"/>
  <c r="AM53"/>
  <c r="AQ53"/>
  <c r="AC54"/>
  <c r="AG54"/>
  <c r="AK54"/>
  <c r="AO54"/>
  <c r="AS54"/>
  <c r="W55"/>
  <c r="BB55" s="1"/>
  <c r="BC55" s="1"/>
  <c r="AA55"/>
  <c r="X55" s="1"/>
  <c r="AE55"/>
  <c r="AI55"/>
  <c r="AM55"/>
  <c r="AQ55"/>
  <c r="AC56"/>
  <c r="AG56"/>
  <c r="AK56"/>
  <c r="AO56"/>
  <c r="AS56"/>
  <c r="W57"/>
  <c r="AA57"/>
  <c r="X57" s="1"/>
  <c r="AE57"/>
  <c r="AI57"/>
  <c r="AM57"/>
  <c r="AQ57"/>
  <c r="AC58"/>
  <c r="AG58"/>
  <c r="AK58"/>
  <c r="AO58"/>
  <c r="AS58"/>
  <c r="W59"/>
  <c r="AA59"/>
  <c r="X59" s="1"/>
  <c r="AE59"/>
  <c r="AI59"/>
  <c r="AM59"/>
  <c r="AQ59"/>
  <c r="AC60"/>
  <c r="AG60"/>
  <c r="AK60"/>
  <c r="AO60"/>
  <c r="AS60"/>
  <c r="Z76"/>
  <c r="N76"/>
  <c r="P76" s="1"/>
  <c r="AY76"/>
  <c r="AW76"/>
  <c r="AU76"/>
  <c r="Z78"/>
  <c r="N78"/>
  <c r="P78" s="1"/>
  <c r="Z80"/>
  <c r="N80"/>
  <c r="P80" s="1"/>
  <c r="AW80"/>
  <c r="AY80"/>
  <c r="AU80"/>
  <c r="Z82"/>
  <c r="N82"/>
  <c r="P82" s="1"/>
  <c r="AW82"/>
  <c r="AY82"/>
  <c r="AU82"/>
  <c r="Z84"/>
  <c r="N84"/>
  <c r="P84" s="1"/>
  <c r="AW84"/>
  <c r="AY84"/>
  <c r="AU84"/>
  <c r="Z86"/>
  <c r="N86"/>
  <c r="P86" s="1"/>
  <c r="AW86"/>
  <c r="AY86"/>
  <c r="AU86"/>
  <c r="Z88"/>
  <c r="N88"/>
  <c r="P88" s="1"/>
  <c r="AW88"/>
  <c r="AY88"/>
  <c r="AU88"/>
  <c r="AC67"/>
  <c r="AG67"/>
  <c r="AK67"/>
  <c r="AO67"/>
  <c r="AS67"/>
  <c r="AW67"/>
  <c r="AU68"/>
  <c r="AU70"/>
  <c r="AU72"/>
  <c r="AU74"/>
  <c r="BB67"/>
  <c r="AX67"/>
  <c r="AV67"/>
  <c r="AT67"/>
  <c r="AR67"/>
  <c r="AP67"/>
  <c r="AN67"/>
  <c r="AL67"/>
  <c r="AJ67"/>
  <c r="AH67"/>
  <c r="AF67"/>
  <c r="AD67"/>
  <c r="AB67"/>
  <c r="Z68"/>
  <c r="N68"/>
  <c r="P68" s="1"/>
  <c r="Z70"/>
  <c r="N70"/>
  <c r="P70" s="1"/>
  <c r="Z72"/>
  <c r="N72"/>
  <c r="P72" s="1"/>
  <c r="Z74"/>
  <c r="N74"/>
  <c r="P74" s="1"/>
  <c r="Z77"/>
  <c r="N77"/>
  <c r="P77" s="1"/>
  <c r="Z79"/>
  <c r="N79"/>
  <c r="P79" s="1"/>
  <c r="AY79"/>
  <c r="AU79"/>
  <c r="AW79"/>
  <c r="Z81"/>
  <c r="N81"/>
  <c r="P81" s="1"/>
  <c r="AY81"/>
  <c r="AU81"/>
  <c r="AW81"/>
  <c r="Z83"/>
  <c r="N83"/>
  <c r="P83" s="1"/>
  <c r="AY83"/>
  <c r="AU83"/>
  <c r="AW83"/>
  <c r="Z85"/>
  <c r="N85"/>
  <c r="P85" s="1"/>
  <c r="AY85"/>
  <c r="AU85"/>
  <c r="AW85"/>
  <c r="Z87"/>
  <c r="N87"/>
  <c r="P87" s="1"/>
  <c r="AY87"/>
  <c r="AU87"/>
  <c r="AW87"/>
  <c r="Z89"/>
  <c r="N89"/>
  <c r="P89" s="1"/>
  <c r="AY89"/>
  <c r="AU89"/>
  <c r="AW89"/>
  <c r="AB37"/>
  <c r="AD37"/>
  <c r="AF37"/>
  <c r="AH37"/>
  <c r="AJ37"/>
  <c r="AL37"/>
  <c r="AN37"/>
  <c r="AP37"/>
  <c r="AR37"/>
  <c r="AT37"/>
  <c r="AV37"/>
  <c r="AX37"/>
  <c r="BB37"/>
  <c r="AB38"/>
  <c r="AD38"/>
  <c r="AF38"/>
  <c r="AH38"/>
  <c r="AJ38"/>
  <c r="AL38"/>
  <c r="AN38"/>
  <c r="AP38"/>
  <c r="AR38"/>
  <c r="AT38"/>
  <c r="AV38"/>
  <c r="AX38"/>
  <c r="BB38"/>
  <c r="BC38" s="1"/>
  <c r="BD38" s="1"/>
  <c r="BE38" s="1"/>
  <c r="AB39"/>
  <c r="AD39"/>
  <c r="AF39"/>
  <c r="AH39"/>
  <c r="AJ39"/>
  <c r="AL39"/>
  <c r="AN39"/>
  <c r="AP39"/>
  <c r="AR39"/>
  <c r="AT39"/>
  <c r="AV39"/>
  <c r="AX39"/>
  <c r="AB40"/>
  <c r="AD40"/>
  <c r="AF40"/>
  <c r="AH40"/>
  <c r="AJ40"/>
  <c r="AL40"/>
  <c r="AN40"/>
  <c r="AP40"/>
  <c r="AR40"/>
  <c r="AT40"/>
  <c r="AV40"/>
  <c r="AX40"/>
  <c r="BB40"/>
  <c r="BC40" s="1"/>
  <c r="BD40" s="1"/>
  <c r="AB41"/>
  <c r="AD41"/>
  <c r="AF41"/>
  <c r="AH41"/>
  <c r="AJ41"/>
  <c r="AL41"/>
  <c r="AN41"/>
  <c r="AP41"/>
  <c r="AR41"/>
  <c r="AT41"/>
  <c r="AV41"/>
  <c r="AX41"/>
  <c r="BB41"/>
  <c r="AB42"/>
  <c r="AD42"/>
  <c r="AF42"/>
  <c r="AH42"/>
  <c r="AJ42"/>
  <c r="AL42"/>
  <c r="AN42"/>
  <c r="AP42"/>
  <c r="AR42"/>
  <c r="AT42"/>
  <c r="AV42"/>
  <c r="AX42"/>
  <c r="BB42"/>
  <c r="BC42" s="1"/>
  <c r="BD42" s="1"/>
  <c r="BE42" s="1"/>
  <c r="AB43"/>
  <c r="AD43"/>
  <c r="AF43"/>
  <c r="AH43"/>
  <c r="AJ43"/>
  <c r="AL43"/>
  <c r="AN43"/>
  <c r="AP43"/>
  <c r="AR43"/>
  <c r="AT43"/>
  <c r="AV43"/>
  <c r="AX43"/>
  <c r="AB44"/>
  <c r="AD44"/>
  <c r="AF44"/>
  <c r="AH44"/>
  <c r="AJ44"/>
  <c r="AL44"/>
  <c r="AN44"/>
  <c r="AP44"/>
  <c r="AR44"/>
  <c r="AT44"/>
  <c r="AV44"/>
  <c r="AX44"/>
  <c r="BB44"/>
  <c r="BC44" s="1"/>
  <c r="BD44" s="1"/>
  <c r="AB45"/>
  <c r="AD45"/>
  <c r="AF45"/>
  <c r="AH45"/>
  <c r="AJ45"/>
  <c r="AL45"/>
  <c r="AN45"/>
  <c r="AP45"/>
  <c r="AR45"/>
  <c r="AT45"/>
  <c r="AV45"/>
  <c r="AX45"/>
  <c r="BB45"/>
  <c r="AB46"/>
  <c r="AD46"/>
  <c r="AF46"/>
  <c r="AH46"/>
  <c r="AJ46"/>
  <c r="AL46"/>
  <c r="AN46"/>
  <c r="AP46"/>
  <c r="AR46"/>
  <c r="AT46"/>
  <c r="AV46"/>
  <c r="AX46"/>
  <c r="BB46"/>
  <c r="BC46" s="1"/>
  <c r="BD46" s="1"/>
  <c r="BE46" s="1"/>
  <c r="AB47"/>
  <c r="AD47"/>
  <c r="AF47"/>
  <c r="AH47"/>
  <c r="AJ47"/>
  <c r="AL47"/>
  <c r="AN47"/>
  <c r="AP47"/>
  <c r="AR47"/>
  <c r="AT47"/>
  <c r="AV47"/>
  <c r="AX47"/>
  <c r="AB48"/>
  <c r="AD48"/>
  <c r="AF48"/>
  <c r="AH48"/>
  <c r="AJ48"/>
  <c r="AL48"/>
  <c r="AN48"/>
  <c r="AP48"/>
  <c r="AR48"/>
  <c r="AT48"/>
  <c r="AV48"/>
  <c r="AX48"/>
  <c r="BB48"/>
  <c r="BC48" s="1"/>
  <c r="BD48" s="1"/>
  <c r="AB49"/>
  <c r="AD49"/>
  <c r="AF49"/>
  <c r="AH49"/>
  <c r="AJ49"/>
  <c r="AL49"/>
  <c r="AN49"/>
  <c r="AP49"/>
  <c r="AR49"/>
  <c r="AT49"/>
  <c r="AV49"/>
  <c r="AX49"/>
  <c r="BB49"/>
  <c r="AB50"/>
  <c r="AD50"/>
  <c r="AF50"/>
  <c r="AH50"/>
  <c r="AJ50"/>
  <c r="AL50"/>
  <c r="AN50"/>
  <c r="AP50"/>
  <c r="AR50"/>
  <c r="AT50"/>
  <c r="AV50"/>
  <c r="AX50"/>
  <c r="BB50"/>
  <c r="BC50" s="1"/>
  <c r="BD50" s="1"/>
  <c r="BE50" s="1"/>
  <c r="AB51"/>
  <c r="AD51"/>
  <c r="AF51"/>
  <c r="AH51"/>
  <c r="AJ51"/>
  <c r="AL51"/>
  <c r="AN51"/>
  <c r="AP51"/>
  <c r="AR51"/>
  <c r="AT51"/>
  <c r="AV51"/>
  <c r="AX51"/>
  <c r="AB52"/>
  <c r="AD52"/>
  <c r="AF52"/>
  <c r="AH52"/>
  <c r="AJ52"/>
  <c r="AL52"/>
  <c r="AN52"/>
  <c r="AP52"/>
  <c r="AR52"/>
  <c r="AT52"/>
  <c r="AV52"/>
  <c r="AX52"/>
  <c r="BB52"/>
  <c r="BC52" s="1"/>
  <c r="BD52" s="1"/>
  <c r="BE52" s="1"/>
  <c r="AB53"/>
  <c r="AD53"/>
  <c r="AF53"/>
  <c r="AH53"/>
  <c r="AJ53"/>
  <c r="AL53"/>
  <c r="AN53"/>
  <c r="AP53"/>
  <c r="AR53"/>
  <c r="AT53"/>
  <c r="AV53"/>
  <c r="AX53"/>
  <c r="BB53"/>
  <c r="AB54"/>
  <c r="AD54"/>
  <c r="AF54"/>
  <c r="AH54"/>
  <c r="AJ54"/>
  <c r="AL54"/>
  <c r="AN54"/>
  <c r="AP54"/>
  <c r="AR54"/>
  <c r="AT54"/>
  <c r="AV54"/>
  <c r="AX54"/>
  <c r="BB54"/>
  <c r="BC54" s="1"/>
  <c r="BD54" s="1"/>
  <c r="BE54" s="1"/>
  <c r="AB55"/>
  <c r="AD55"/>
  <c r="AF55"/>
  <c r="AH55"/>
  <c r="AJ55"/>
  <c r="AL55"/>
  <c r="AN55"/>
  <c r="AP55"/>
  <c r="AR55"/>
  <c r="AT55"/>
  <c r="AV55"/>
  <c r="AX55"/>
  <c r="AB56"/>
  <c r="AD56"/>
  <c r="AF56"/>
  <c r="AH56"/>
  <c r="AJ56"/>
  <c r="AL56"/>
  <c r="AN56"/>
  <c r="AP56"/>
  <c r="AR56"/>
  <c r="AT56"/>
  <c r="AV56"/>
  <c r="AX56"/>
  <c r="BB56"/>
  <c r="BC56" s="1"/>
  <c r="BD56" s="1"/>
  <c r="BE56" s="1"/>
  <c r="AB57"/>
  <c r="AD57"/>
  <c r="AF57"/>
  <c r="AH57"/>
  <c r="AJ57"/>
  <c r="AL57"/>
  <c r="AN57"/>
  <c r="AP57"/>
  <c r="AR57"/>
  <c r="AT57"/>
  <c r="AV57"/>
  <c r="AX57"/>
  <c r="BB57"/>
  <c r="BC57" s="1"/>
  <c r="BD57" s="1"/>
  <c r="BE57" s="1"/>
  <c r="AB58"/>
  <c r="AD58"/>
  <c r="AF58"/>
  <c r="AH58"/>
  <c r="AJ58"/>
  <c r="AL58"/>
  <c r="AN58"/>
  <c r="AP58"/>
  <c r="AR58"/>
  <c r="AT58"/>
  <c r="AV58"/>
  <c r="AX58"/>
  <c r="BB58"/>
  <c r="BC58" s="1"/>
  <c r="BD58" s="1"/>
  <c r="BE58" s="1"/>
  <c r="AB59"/>
  <c r="AD59"/>
  <c r="AF59"/>
  <c r="AH59"/>
  <c r="AJ59"/>
  <c r="AL59"/>
  <c r="AN59"/>
  <c r="AP59"/>
  <c r="AR59"/>
  <c r="AT59"/>
  <c r="AV59"/>
  <c r="AX59"/>
  <c r="BB59"/>
  <c r="BC59" s="1"/>
  <c r="BD59" s="1"/>
  <c r="BE59" s="1"/>
  <c r="AB60"/>
  <c r="AD60"/>
  <c r="AF60"/>
  <c r="AH60"/>
  <c r="AJ60"/>
  <c r="AL60"/>
  <c r="AN60"/>
  <c r="AP60"/>
  <c r="AR60"/>
  <c r="AT60"/>
  <c r="AV60"/>
  <c r="AX60"/>
  <c r="BB60"/>
  <c r="BC60" s="1"/>
  <c r="BD60" s="1"/>
  <c r="BE60" s="1"/>
  <c r="AB61"/>
  <c r="AD61"/>
  <c r="AF61"/>
  <c r="AH61"/>
  <c r="AJ61"/>
  <c r="AL61"/>
  <c r="AN61"/>
  <c r="AP61"/>
  <c r="AR61"/>
  <c r="AT61"/>
  <c r="AV61"/>
  <c r="AX61"/>
  <c r="BB61"/>
  <c r="BC61" s="1"/>
  <c r="BD61" s="1"/>
  <c r="BE61" s="1"/>
  <c r="AB62"/>
  <c r="AD62"/>
  <c r="AF62"/>
  <c r="AH62"/>
  <c r="AJ62"/>
  <c r="AL62"/>
  <c r="AN62"/>
  <c r="AP62"/>
  <c r="AR62"/>
  <c r="AT62"/>
  <c r="AV62"/>
  <c r="AX62"/>
  <c r="BB62"/>
  <c r="BC62" s="1"/>
  <c r="BD62" s="1"/>
  <c r="BE62" s="1"/>
  <c r="AB63"/>
  <c r="AD63"/>
  <c r="AF63"/>
  <c r="AH63"/>
  <c r="AJ63"/>
  <c r="AL63"/>
  <c r="AN63"/>
  <c r="AP63"/>
  <c r="AR63"/>
  <c r="AT63"/>
  <c r="AV63"/>
  <c r="AX63"/>
  <c r="BB63"/>
  <c r="BC63" s="1"/>
  <c r="BD63" s="1"/>
  <c r="BE63" s="1"/>
  <c r="AB64"/>
  <c r="AD64"/>
  <c r="AF64"/>
  <c r="AH64"/>
  <c r="AJ64"/>
  <c r="AL64"/>
  <c r="AN64"/>
  <c r="AP64"/>
  <c r="AR64"/>
  <c r="AT64"/>
  <c r="AV64"/>
  <c r="AX64"/>
  <c r="BB64"/>
  <c r="BC64" s="1"/>
  <c r="BD64" s="1"/>
  <c r="BE64" s="1"/>
  <c r="AB65"/>
  <c r="AD65"/>
  <c r="AF65"/>
  <c r="AH65"/>
  <c r="AJ65"/>
  <c r="AL65"/>
  <c r="AN65"/>
  <c r="AP65"/>
  <c r="AR65"/>
  <c r="AT65"/>
  <c r="AV65"/>
  <c r="AX65"/>
  <c r="BB65"/>
  <c r="BC65" s="1"/>
  <c r="BD65" s="1"/>
  <c r="BE65" s="1"/>
  <c r="AB66"/>
  <c r="AD66"/>
  <c r="AF66"/>
  <c r="AH66"/>
  <c r="AJ66"/>
  <c r="AL66"/>
  <c r="AN66"/>
  <c r="AP66"/>
  <c r="AR66"/>
  <c r="AT66"/>
  <c r="AV66"/>
  <c r="AX66"/>
  <c r="BB66"/>
  <c r="BC66" s="1"/>
  <c r="BD66" s="1"/>
  <c r="BE66" s="1"/>
  <c r="AA67"/>
  <c r="X67" s="1"/>
  <c r="AE67"/>
  <c r="AI67"/>
  <c r="AM67"/>
  <c r="AQ67"/>
  <c r="AU67"/>
  <c r="AY67"/>
  <c r="AW68"/>
  <c r="AW70"/>
  <c r="AW72"/>
  <c r="AW74"/>
  <c r="AY90"/>
  <c r="AW90"/>
  <c r="AU90"/>
  <c r="Z90"/>
  <c r="N90"/>
  <c r="P90" s="1"/>
  <c r="Z92"/>
  <c r="BB92" s="1"/>
  <c r="N92"/>
  <c r="P92" s="1"/>
  <c r="AE77"/>
  <c r="AG77"/>
  <c r="AI77"/>
  <c r="AK77"/>
  <c r="AM77"/>
  <c r="AO77"/>
  <c r="AQ77"/>
  <c r="AS77"/>
  <c r="AU77"/>
  <c r="AW77"/>
  <c r="AY77"/>
  <c r="AA78"/>
  <c r="X78" s="1"/>
  <c r="AC78"/>
  <c r="AE78"/>
  <c r="AG78"/>
  <c r="AI78"/>
  <c r="AK78"/>
  <c r="AM78"/>
  <c r="AO78"/>
  <c r="AQ78"/>
  <c r="AS78"/>
  <c r="AU78"/>
  <c r="AY78"/>
  <c r="P94"/>
  <c r="P96"/>
  <c r="BB78"/>
  <c r="BC78" s="1"/>
  <c r="AX78"/>
  <c r="AV78"/>
  <c r="AY91"/>
  <c r="AW91"/>
  <c r="AU91"/>
  <c r="Z91"/>
  <c r="BB91" s="1"/>
  <c r="BC91" s="1"/>
  <c r="N91"/>
  <c r="P91" s="1"/>
  <c r="Z93"/>
  <c r="BB93" s="1"/>
  <c r="N93"/>
  <c r="P93" s="1"/>
  <c r="AB68"/>
  <c r="AD68"/>
  <c r="AF68"/>
  <c r="AH68"/>
  <c r="AJ68"/>
  <c r="AL68"/>
  <c r="AN68"/>
  <c r="AP68"/>
  <c r="AR68"/>
  <c r="AT68"/>
  <c r="AV68"/>
  <c r="AX68"/>
  <c r="BB68"/>
  <c r="BC68" s="1"/>
  <c r="BD68" s="1"/>
  <c r="BE68" s="1"/>
  <c r="AB69"/>
  <c r="AD69"/>
  <c r="AF69"/>
  <c r="AH69"/>
  <c r="AJ69"/>
  <c r="AL69"/>
  <c r="AN69"/>
  <c r="AP69"/>
  <c r="AR69"/>
  <c r="AT69"/>
  <c r="AV69"/>
  <c r="AX69"/>
  <c r="BB69"/>
  <c r="BC69" s="1"/>
  <c r="BD69" s="1"/>
  <c r="BE69" s="1"/>
  <c r="AB70"/>
  <c r="AD70"/>
  <c r="AF70"/>
  <c r="AH70"/>
  <c r="AJ70"/>
  <c r="AL70"/>
  <c r="AN70"/>
  <c r="AP70"/>
  <c r="AR70"/>
  <c r="AT70"/>
  <c r="AV70"/>
  <c r="AX70"/>
  <c r="BB70"/>
  <c r="BC70" s="1"/>
  <c r="BD70" s="1"/>
  <c r="BE70" s="1"/>
  <c r="AB71"/>
  <c r="AD71"/>
  <c r="AF71"/>
  <c r="AH71"/>
  <c r="AJ71"/>
  <c r="AL71"/>
  <c r="AN71"/>
  <c r="AP71"/>
  <c r="AR71"/>
  <c r="AT71"/>
  <c r="AV71"/>
  <c r="AX71"/>
  <c r="BB71"/>
  <c r="BC71" s="1"/>
  <c r="BD71" s="1"/>
  <c r="BE71" s="1"/>
  <c r="AB72"/>
  <c r="AD72"/>
  <c r="AF72"/>
  <c r="AH72"/>
  <c r="AJ72"/>
  <c r="AL72"/>
  <c r="AN72"/>
  <c r="AP72"/>
  <c r="AR72"/>
  <c r="AT72"/>
  <c r="AV72"/>
  <c r="AX72"/>
  <c r="BB72"/>
  <c r="BC72" s="1"/>
  <c r="BD72" s="1"/>
  <c r="BE72" s="1"/>
  <c r="AB73"/>
  <c r="AD73"/>
  <c r="AF73"/>
  <c r="AH73"/>
  <c r="AJ73"/>
  <c r="AL73"/>
  <c r="AN73"/>
  <c r="AP73"/>
  <c r="AR73"/>
  <c r="AT73"/>
  <c r="AV73"/>
  <c r="AX73"/>
  <c r="BB73"/>
  <c r="BC73" s="1"/>
  <c r="BD73" s="1"/>
  <c r="BE73" s="1"/>
  <c r="AB74"/>
  <c r="AD74"/>
  <c r="AF74"/>
  <c r="AH74"/>
  <c r="AJ74"/>
  <c r="AL74"/>
  <c r="AN74"/>
  <c r="AP74"/>
  <c r="AR74"/>
  <c r="AT74"/>
  <c r="AV74"/>
  <c r="AX74"/>
  <c r="BB74"/>
  <c r="BC74" s="1"/>
  <c r="BD74" s="1"/>
  <c r="BE74" s="1"/>
  <c r="AB75"/>
  <c r="AD75"/>
  <c r="AF75"/>
  <c r="AH75"/>
  <c r="AJ75"/>
  <c r="AL75"/>
  <c r="AN75"/>
  <c r="AP75"/>
  <c r="AR75"/>
  <c r="AT75"/>
  <c r="AV75"/>
  <c r="AX75"/>
  <c r="BB75"/>
  <c r="BC75" s="1"/>
  <c r="BD75" s="1"/>
  <c r="BE75" s="1"/>
  <c r="AB76"/>
  <c r="AD76"/>
  <c r="AF76"/>
  <c r="AH76"/>
  <c r="AJ76"/>
  <c r="AL76"/>
  <c r="AN76"/>
  <c r="AP76"/>
  <c r="AR76"/>
  <c r="AT76"/>
  <c r="AV76"/>
  <c r="AX76"/>
  <c r="BB76"/>
  <c r="BC76" s="1"/>
  <c r="BD76" s="1"/>
  <c r="BE76" s="1"/>
  <c r="AB77"/>
  <c r="AD77"/>
  <c r="AF77"/>
  <c r="AH77"/>
  <c r="AJ77"/>
  <c r="AL77"/>
  <c r="AN77"/>
  <c r="AP77"/>
  <c r="AR77"/>
  <c r="AT77"/>
  <c r="AV77"/>
  <c r="AX77"/>
  <c r="BB77"/>
  <c r="BC77" s="1"/>
  <c r="BD77" s="1"/>
  <c r="BE77" s="1"/>
  <c r="AB78"/>
  <c r="AD78"/>
  <c r="AF78"/>
  <c r="AH78"/>
  <c r="AJ78"/>
  <c r="AL78"/>
  <c r="AN78"/>
  <c r="AP78"/>
  <c r="AR78"/>
  <c r="AT78"/>
  <c r="AW78"/>
  <c r="P95"/>
  <c r="P97"/>
  <c r="AY93"/>
  <c r="AW93"/>
  <c r="AU93"/>
  <c r="AS93"/>
  <c r="AQ93"/>
  <c r="AO93"/>
  <c r="AM93"/>
  <c r="AK93"/>
  <c r="AI93"/>
  <c r="AY94"/>
  <c r="AW94"/>
  <c r="AU94"/>
  <c r="AS94"/>
  <c r="AQ94"/>
  <c r="AO94"/>
  <c r="AM94"/>
  <c r="AK94"/>
  <c r="AI94"/>
  <c r="AG94"/>
  <c r="AE94"/>
  <c r="AC94"/>
  <c r="AA94"/>
  <c r="X94" s="1"/>
  <c r="AY95"/>
  <c r="AW95"/>
  <c r="AU95"/>
  <c r="AS95"/>
  <c r="AQ95"/>
  <c r="AO95"/>
  <c r="AM95"/>
  <c r="AK95"/>
  <c r="AI95"/>
  <c r="AG95"/>
  <c r="AE95"/>
  <c r="AC95"/>
  <c r="AA95"/>
  <c r="X95" s="1"/>
  <c r="AY96"/>
  <c r="AW96"/>
  <c r="AU96"/>
  <c r="AS96"/>
  <c r="AQ96"/>
  <c r="AO96"/>
  <c r="AM96"/>
  <c r="AK96"/>
  <c r="AI96"/>
  <c r="AG96"/>
  <c r="AE96"/>
  <c r="AC96"/>
  <c r="AA96"/>
  <c r="X96" s="1"/>
  <c r="BB97"/>
  <c r="AX97"/>
  <c r="AV97"/>
  <c r="AT97"/>
  <c r="AR97"/>
  <c r="AP97"/>
  <c r="AN97"/>
  <c r="AL97"/>
  <c r="AJ97"/>
  <c r="AH97"/>
  <c r="AW97"/>
  <c r="AS97"/>
  <c r="AO97"/>
  <c r="AK97"/>
  <c r="AG97"/>
  <c r="AE97"/>
  <c r="AC97"/>
  <c r="AA97"/>
  <c r="Z99"/>
  <c r="N99"/>
  <c r="P99" s="1"/>
  <c r="AW99"/>
  <c r="Z103"/>
  <c r="BB103" s="1"/>
  <c r="BC103" s="1"/>
  <c r="N103"/>
  <c r="P103" s="1"/>
  <c r="AY103"/>
  <c r="AU103"/>
  <c r="AW103"/>
  <c r="AB79"/>
  <c r="AD79"/>
  <c r="AF79"/>
  <c r="AH79"/>
  <c r="AJ79"/>
  <c r="AL79"/>
  <c r="AN79"/>
  <c r="AP79"/>
  <c r="AR79"/>
  <c r="AT79"/>
  <c r="AV79"/>
  <c r="AX79"/>
  <c r="BB79"/>
  <c r="BC79" s="1"/>
  <c r="BD79" s="1"/>
  <c r="BE79" s="1"/>
  <c r="AB80"/>
  <c r="AD80"/>
  <c r="AF80"/>
  <c r="AH80"/>
  <c r="AJ80"/>
  <c r="AL80"/>
  <c r="AN80"/>
  <c r="AP80"/>
  <c r="AR80"/>
  <c r="AT80"/>
  <c r="AV80"/>
  <c r="AX80"/>
  <c r="BB80"/>
  <c r="BC80" s="1"/>
  <c r="BD80" s="1"/>
  <c r="BE80" s="1"/>
  <c r="AB81"/>
  <c r="AD81"/>
  <c r="AF81"/>
  <c r="AH81"/>
  <c r="AJ81"/>
  <c r="AL81"/>
  <c r="AN81"/>
  <c r="AP81"/>
  <c r="AR81"/>
  <c r="AT81"/>
  <c r="AV81"/>
  <c r="AX81"/>
  <c r="BB81"/>
  <c r="BC81" s="1"/>
  <c r="BD81" s="1"/>
  <c r="BE81" s="1"/>
  <c r="AB82"/>
  <c r="AD82"/>
  <c r="AF82"/>
  <c r="AH82"/>
  <c r="AJ82"/>
  <c r="AL82"/>
  <c r="AN82"/>
  <c r="AP82"/>
  <c r="AR82"/>
  <c r="AT82"/>
  <c r="AV82"/>
  <c r="AX82"/>
  <c r="BB82"/>
  <c r="BC82" s="1"/>
  <c r="BD82" s="1"/>
  <c r="BE82" s="1"/>
  <c r="AB83"/>
  <c r="AD83"/>
  <c r="AF83"/>
  <c r="AH83"/>
  <c r="AJ83"/>
  <c r="AL83"/>
  <c r="AN83"/>
  <c r="AP83"/>
  <c r="AR83"/>
  <c r="AT83"/>
  <c r="AV83"/>
  <c r="AX83"/>
  <c r="BB83"/>
  <c r="BC83" s="1"/>
  <c r="BD83" s="1"/>
  <c r="BE83" s="1"/>
  <c r="AB84"/>
  <c r="AD84"/>
  <c r="AF84"/>
  <c r="AH84"/>
  <c r="AJ84"/>
  <c r="AL84"/>
  <c r="AN84"/>
  <c r="AP84"/>
  <c r="AR84"/>
  <c r="AT84"/>
  <c r="AV84"/>
  <c r="AX84"/>
  <c r="BB84"/>
  <c r="BC84" s="1"/>
  <c r="BD84" s="1"/>
  <c r="BE84" s="1"/>
  <c r="AB85"/>
  <c r="AD85"/>
  <c r="AF85"/>
  <c r="AH85"/>
  <c r="AJ85"/>
  <c r="AL85"/>
  <c r="AN85"/>
  <c r="AP85"/>
  <c r="AR85"/>
  <c r="AT85"/>
  <c r="AV85"/>
  <c r="AX85"/>
  <c r="BB85"/>
  <c r="BC85" s="1"/>
  <c r="BD85" s="1"/>
  <c r="BE85" s="1"/>
  <c r="AB86"/>
  <c r="AD86"/>
  <c r="AF86"/>
  <c r="AH86"/>
  <c r="AJ86"/>
  <c r="AL86"/>
  <c r="AN86"/>
  <c r="AP86"/>
  <c r="AR86"/>
  <c r="AT86"/>
  <c r="AV86"/>
  <c r="AX86"/>
  <c r="BB86"/>
  <c r="BC86" s="1"/>
  <c r="BD86" s="1"/>
  <c r="BE86" s="1"/>
  <c r="AB87"/>
  <c r="AD87"/>
  <c r="AF87"/>
  <c r="AH87"/>
  <c r="AJ87"/>
  <c r="AL87"/>
  <c r="AN87"/>
  <c r="AP87"/>
  <c r="AR87"/>
  <c r="AT87"/>
  <c r="AV87"/>
  <c r="AX87"/>
  <c r="BB87"/>
  <c r="BC87" s="1"/>
  <c r="BD87" s="1"/>
  <c r="BE87" s="1"/>
  <c r="AB88"/>
  <c r="AD88"/>
  <c r="AF88"/>
  <c r="AH88"/>
  <c r="AJ88"/>
  <c r="AL88"/>
  <c r="AN88"/>
  <c r="AP88"/>
  <c r="AR88"/>
  <c r="AT88"/>
  <c r="AV88"/>
  <c r="AX88"/>
  <c r="BB88"/>
  <c r="BC88" s="1"/>
  <c r="BD88" s="1"/>
  <c r="BE88" s="1"/>
  <c r="AB89"/>
  <c r="AD89"/>
  <c r="AF89"/>
  <c r="AH89"/>
  <c r="AJ89"/>
  <c r="AL89"/>
  <c r="AN89"/>
  <c r="AP89"/>
  <c r="AR89"/>
  <c r="AT89"/>
  <c r="AV89"/>
  <c r="AX89"/>
  <c r="BB89"/>
  <c r="BC89" s="1"/>
  <c r="BD89" s="1"/>
  <c r="BE89" s="1"/>
  <c r="AB90"/>
  <c r="AD90"/>
  <c r="AF90"/>
  <c r="AH90"/>
  <c r="AJ90"/>
  <c r="AL90"/>
  <c r="AN90"/>
  <c r="AP90"/>
  <c r="AR90"/>
  <c r="AT90"/>
  <c r="AV90"/>
  <c r="AX90"/>
  <c r="BB90"/>
  <c r="BC90" s="1"/>
  <c r="BD90" s="1"/>
  <c r="BE90" s="1"/>
  <c r="AB91"/>
  <c r="AD91"/>
  <c r="AF91"/>
  <c r="AH91"/>
  <c r="AJ91"/>
  <c r="AL91"/>
  <c r="AN91"/>
  <c r="AP91"/>
  <c r="AR91"/>
  <c r="AT91"/>
  <c r="AV91"/>
  <c r="AX91"/>
  <c r="AB92"/>
  <c r="AD92"/>
  <c r="AF92"/>
  <c r="AH92"/>
  <c r="AJ92"/>
  <c r="AL92"/>
  <c r="AN92"/>
  <c r="AP92"/>
  <c r="AR92"/>
  <c r="AT92"/>
  <c r="AV92"/>
  <c r="AX92"/>
  <c r="AB93"/>
  <c r="AD93"/>
  <c r="AF93"/>
  <c r="AH93"/>
  <c r="AL93"/>
  <c r="AP93"/>
  <c r="AT93"/>
  <c r="AX93"/>
  <c r="AD94"/>
  <c r="AH94"/>
  <c r="AL94"/>
  <c r="AP94"/>
  <c r="AT94"/>
  <c r="AX94"/>
  <c r="AD95"/>
  <c r="AH95"/>
  <c r="AL95"/>
  <c r="AP95"/>
  <c r="AT95"/>
  <c r="AX95"/>
  <c r="AD96"/>
  <c r="AH96"/>
  <c r="AL96"/>
  <c r="AP96"/>
  <c r="AT96"/>
  <c r="AX96"/>
  <c r="AD97"/>
  <c r="AI97"/>
  <c r="AQ97"/>
  <c r="AY97"/>
  <c r="AY99"/>
  <c r="Z98"/>
  <c r="BB98" s="1"/>
  <c r="BC98" s="1"/>
  <c r="N98"/>
  <c r="P98" s="1"/>
  <c r="AY98"/>
  <c r="AU98"/>
  <c r="Z100"/>
  <c r="BB100" s="1"/>
  <c r="BC100" s="1"/>
  <c r="N100"/>
  <c r="P100" s="1"/>
  <c r="AY100"/>
  <c r="AU100"/>
  <c r="Z101"/>
  <c r="N101"/>
  <c r="P101" s="1"/>
  <c r="AY101"/>
  <c r="AU101"/>
  <c r="AW101"/>
  <c r="Z105"/>
  <c r="N105"/>
  <c r="P105" s="1"/>
  <c r="AY105"/>
  <c r="AU105"/>
  <c r="AW105"/>
  <c r="AA92"/>
  <c r="X92" s="1"/>
  <c r="AC92"/>
  <c r="AE92"/>
  <c r="AG92"/>
  <c r="AI92"/>
  <c r="AK92"/>
  <c r="AM92"/>
  <c r="AO92"/>
  <c r="AQ92"/>
  <c r="AS92"/>
  <c r="AU92"/>
  <c r="AW92"/>
  <c r="AY92"/>
  <c r="AA93"/>
  <c r="X93" s="1"/>
  <c r="AC93"/>
  <c r="AE93"/>
  <c r="AG93"/>
  <c r="AJ93"/>
  <c r="AN93"/>
  <c r="AR93"/>
  <c r="AV93"/>
  <c r="Q94"/>
  <c r="AB94"/>
  <c r="AF94"/>
  <c r="AJ94"/>
  <c r="AN94"/>
  <c r="AR94"/>
  <c r="AV94"/>
  <c r="BB94"/>
  <c r="Q95"/>
  <c r="AB95"/>
  <c r="AF95"/>
  <c r="AJ95"/>
  <c r="AN95"/>
  <c r="AR95"/>
  <c r="AV95"/>
  <c r="BB95"/>
  <c r="BC95" s="1"/>
  <c r="BD95" s="1"/>
  <c r="Q96"/>
  <c r="AB96"/>
  <c r="AF96"/>
  <c r="AJ96"/>
  <c r="AN96"/>
  <c r="AR96"/>
  <c r="AV96"/>
  <c r="BB96"/>
  <c r="Q97"/>
  <c r="AB97"/>
  <c r="AF97"/>
  <c r="AM97"/>
  <c r="AU97"/>
  <c r="AW98"/>
  <c r="AU99"/>
  <c r="AW100"/>
  <c r="AU102"/>
  <c r="AU104"/>
  <c r="Z102"/>
  <c r="BB102" s="1"/>
  <c r="BC102" s="1"/>
  <c r="N102"/>
  <c r="P102" s="1"/>
  <c r="Z104"/>
  <c r="BB104" s="1"/>
  <c r="BC104" s="1"/>
  <c r="N104"/>
  <c r="P104" s="1"/>
  <c r="AW102"/>
  <c r="AW104"/>
  <c r="AB98"/>
  <c r="AD98"/>
  <c r="AF98"/>
  <c r="AH98"/>
  <c r="AJ98"/>
  <c r="AL98"/>
  <c r="AN98"/>
  <c r="AP98"/>
  <c r="AR98"/>
  <c r="AT98"/>
  <c r="AV98"/>
  <c r="AX98"/>
  <c r="AB99"/>
  <c r="AD99"/>
  <c r="AF99"/>
  <c r="AH99"/>
  <c r="AJ99"/>
  <c r="AL99"/>
  <c r="AN99"/>
  <c r="AP99"/>
  <c r="AR99"/>
  <c r="AT99"/>
  <c r="AV99"/>
  <c r="AX99"/>
  <c r="BB99"/>
  <c r="BC99" s="1"/>
  <c r="BD99" s="1"/>
  <c r="BE99" s="1"/>
  <c r="AB100"/>
  <c r="AD100"/>
  <c r="AF100"/>
  <c r="AH100"/>
  <c r="AJ100"/>
  <c r="AL100"/>
  <c r="AN100"/>
  <c r="AP100"/>
  <c r="AR100"/>
  <c r="AT100"/>
  <c r="AV100"/>
  <c r="AX100"/>
  <c r="AB101"/>
  <c r="AD101"/>
  <c r="AF101"/>
  <c r="AH101"/>
  <c r="AJ101"/>
  <c r="AL101"/>
  <c r="AN101"/>
  <c r="AP101"/>
  <c r="AR101"/>
  <c r="AT101"/>
  <c r="AV101"/>
  <c r="AX101"/>
  <c r="BB101"/>
  <c r="BC101" s="1"/>
  <c r="BD101" s="1"/>
  <c r="BE101" s="1"/>
  <c r="AB102"/>
  <c r="AD102"/>
  <c r="AF102"/>
  <c r="AH102"/>
  <c r="AJ102"/>
  <c r="AL102"/>
  <c r="AN102"/>
  <c r="AP102"/>
  <c r="AR102"/>
  <c r="AT102"/>
  <c r="AV102"/>
  <c r="AX102"/>
  <c r="AB103"/>
  <c r="AD103"/>
  <c r="AF103"/>
  <c r="AH103"/>
  <c r="AJ103"/>
  <c r="AL103"/>
  <c r="AN103"/>
  <c r="AP103"/>
  <c r="AR103"/>
  <c r="AT103"/>
  <c r="AV103"/>
  <c r="AX103"/>
  <c r="AB104"/>
  <c r="AD104"/>
  <c r="AF104"/>
  <c r="AH104"/>
  <c r="AJ104"/>
  <c r="AL104"/>
  <c r="AN104"/>
  <c r="AP104"/>
  <c r="AR104"/>
  <c r="AT104"/>
  <c r="AV104"/>
  <c r="AX104"/>
  <c r="AB105"/>
  <c r="AD105"/>
  <c r="AF105"/>
  <c r="AH105"/>
  <c r="AJ105"/>
  <c r="AL105"/>
  <c r="AN105"/>
  <c r="AP105"/>
  <c r="AR105"/>
  <c r="AT105"/>
  <c r="AV105"/>
  <c r="AX105"/>
  <c r="BB105"/>
  <c r="BC105" s="1"/>
  <c r="BD105" s="1"/>
  <c r="BE105" s="1"/>
  <c r="AE76" i="9"/>
  <c r="AE75"/>
  <c r="AE80"/>
  <c r="AM80"/>
  <c r="AM76"/>
  <c r="Z36"/>
  <c r="N36"/>
  <c r="N40"/>
  <c r="P40" s="1"/>
  <c r="Q40" s="1"/>
  <c r="Z40" s="1"/>
  <c r="Z53"/>
  <c r="N53"/>
  <c r="N57"/>
  <c r="P57" s="1"/>
  <c r="Q57" s="1"/>
  <c r="AW60"/>
  <c r="AS60"/>
  <c r="AO60"/>
  <c r="AK60"/>
  <c r="AG60"/>
  <c r="AC60"/>
  <c r="AX60"/>
  <c r="AR60"/>
  <c r="AM60"/>
  <c r="AH60"/>
  <c r="AB60"/>
  <c r="AY60"/>
  <c r="AT60"/>
  <c r="AN60"/>
  <c r="AI60"/>
  <c r="AD60"/>
  <c r="AV62"/>
  <c r="AR62"/>
  <c r="AN62"/>
  <c r="AJ62"/>
  <c r="AF62"/>
  <c r="AU62"/>
  <c r="AP62"/>
  <c r="AK62"/>
  <c r="AE62"/>
  <c r="AT62"/>
  <c r="AM62"/>
  <c r="AG62"/>
  <c r="AW62"/>
  <c r="AO62"/>
  <c r="AH62"/>
  <c r="Z77"/>
  <c r="AT77"/>
  <c r="N77"/>
  <c r="P77" s="1"/>
  <c r="Q77" s="1"/>
  <c r="AX80"/>
  <c r="N80"/>
  <c r="P80" s="1"/>
  <c r="Q80" s="1"/>
  <c r="Z80" s="1"/>
  <c r="AY80"/>
  <c r="AH140"/>
  <c r="AH136"/>
  <c r="AH119"/>
  <c r="AH115"/>
  <c r="AH137"/>
  <c r="AH133"/>
  <c r="AH131"/>
  <c r="AH129"/>
  <c r="AH120"/>
  <c r="AH134"/>
  <c r="AH116"/>
  <c r="AH138"/>
  <c r="AH117"/>
  <c r="AH111"/>
  <c r="AH88"/>
  <c r="AH113"/>
  <c r="AH112"/>
  <c r="AH100"/>
  <c r="AH92"/>
  <c r="AH84"/>
  <c r="AH80"/>
  <c r="AH76"/>
  <c r="AH107"/>
  <c r="AH77"/>
  <c r="AH81"/>
  <c r="AP140"/>
  <c r="AP119"/>
  <c r="AP118"/>
  <c r="AP111"/>
  <c r="AP107"/>
  <c r="AP92"/>
  <c r="AP88"/>
  <c r="AP135"/>
  <c r="AP133"/>
  <c r="AP87"/>
  <c r="AP131"/>
  <c r="AP91"/>
  <c r="AP115"/>
  <c r="AP102"/>
  <c r="AP101"/>
  <c r="AP83"/>
  <c r="AP76"/>
  <c r="AP75"/>
  <c r="AP65"/>
  <c r="AP114"/>
  <c r="AP110"/>
  <c r="AP109"/>
  <c r="AP84"/>
  <c r="AP80"/>
  <c r="AX34"/>
  <c r="AY34"/>
  <c r="AU34"/>
  <c r="AQ34"/>
  <c r="AM34"/>
  <c r="AI34"/>
  <c r="AE34"/>
  <c r="AA34"/>
  <c r="N41"/>
  <c r="P41" s="1"/>
  <c r="Q41" s="1"/>
  <c r="Z41" s="1"/>
  <c r="N58"/>
  <c r="P58" s="1"/>
  <c r="Q58" s="1"/>
  <c r="N86"/>
  <c r="P86" s="1"/>
  <c r="AB148"/>
  <c r="AB144"/>
  <c r="AB149"/>
  <c r="AB145"/>
  <c r="AB150"/>
  <c r="AB146"/>
  <c r="AB147"/>
  <c r="AB83"/>
  <c r="AB85"/>
  <c r="AF150"/>
  <c r="AF146"/>
  <c r="AF147"/>
  <c r="AF143"/>
  <c r="AF149"/>
  <c r="AF148"/>
  <c r="AF145"/>
  <c r="AF144"/>
  <c r="AF119"/>
  <c r="AF118"/>
  <c r="AF107"/>
  <c r="AF92"/>
  <c r="AF88"/>
  <c r="AF87"/>
  <c r="AF84"/>
  <c r="AF115"/>
  <c r="AF114"/>
  <c r="AF91"/>
  <c r="AF83"/>
  <c r="AF111"/>
  <c r="AJ148"/>
  <c r="AJ144"/>
  <c r="AJ149"/>
  <c r="AJ145"/>
  <c r="AJ147"/>
  <c r="AJ143"/>
  <c r="AJ140"/>
  <c r="AJ137"/>
  <c r="AJ136"/>
  <c r="AJ119"/>
  <c r="AJ116"/>
  <c r="AJ115"/>
  <c r="AJ112"/>
  <c r="AJ111"/>
  <c r="AJ146"/>
  <c r="AJ110"/>
  <c r="AJ88"/>
  <c r="AJ87"/>
  <c r="AJ150"/>
  <c r="AJ141"/>
  <c r="AJ120"/>
  <c r="AJ107"/>
  <c r="AJ91"/>
  <c r="AN150"/>
  <c r="AN146"/>
  <c r="AN140"/>
  <c r="AN136"/>
  <c r="AN147"/>
  <c r="AN143"/>
  <c r="AN119"/>
  <c r="AN115"/>
  <c r="AN134"/>
  <c r="AN144"/>
  <c r="AN112"/>
  <c r="AN113"/>
  <c r="AN141"/>
  <c r="AN137"/>
  <c r="AN120"/>
  <c r="AN116"/>
  <c r="AN108"/>
  <c r="AN107"/>
  <c r="AN84"/>
  <c r="AN145"/>
  <c r="AN111"/>
  <c r="AN149"/>
  <c r="AN85"/>
  <c r="AN148"/>
  <c r="AN121"/>
  <c r="AN100"/>
  <c r="AN88"/>
  <c r="AR148"/>
  <c r="AR144"/>
  <c r="AR149"/>
  <c r="AR145"/>
  <c r="AR150"/>
  <c r="AR146"/>
  <c r="AR147"/>
  <c r="AR143"/>
  <c r="AY20"/>
  <c r="AU20"/>
  <c r="AQ20"/>
  <c r="AM20"/>
  <c r="AI20"/>
  <c r="AE20"/>
  <c r="Z35"/>
  <c r="N35"/>
  <c r="N39"/>
  <c r="Z52"/>
  <c r="N52"/>
  <c r="N56"/>
  <c r="Z73"/>
  <c r="BB73" s="1"/>
  <c r="N73"/>
  <c r="P73" s="1"/>
  <c r="Q73" s="1"/>
  <c r="Z74"/>
  <c r="N74"/>
  <c r="P74" s="1"/>
  <c r="Q74" s="1"/>
  <c r="AV78"/>
  <c r="AR78"/>
  <c r="AN78"/>
  <c r="AJ78"/>
  <c r="AF78"/>
  <c r="AB78"/>
  <c r="AY78"/>
  <c r="AT78"/>
  <c r="AO78"/>
  <c r="AI78"/>
  <c r="AD78"/>
  <c r="AU78"/>
  <c r="AP78"/>
  <c r="AK78"/>
  <c r="AE78"/>
  <c r="AS78"/>
  <c r="AH78"/>
  <c r="AW78"/>
  <c r="AL78"/>
  <c r="AA78"/>
  <c r="AV79"/>
  <c r="AR79"/>
  <c r="AN79"/>
  <c r="AJ79"/>
  <c r="AF79"/>
  <c r="AB79"/>
  <c r="AX79"/>
  <c r="AS79"/>
  <c r="AM79"/>
  <c r="AH79"/>
  <c r="AC79"/>
  <c r="AY79"/>
  <c r="AT79"/>
  <c r="AO79"/>
  <c r="AI79"/>
  <c r="AD79"/>
  <c r="AW79"/>
  <c r="AL79"/>
  <c r="AA79"/>
  <c r="AP79"/>
  <c r="AE79"/>
  <c r="P81"/>
  <c r="Q81" s="1"/>
  <c r="Z81" s="1"/>
  <c r="AA81" s="1"/>
  <c r="AY81"/>
  <c r="AY89"/>
  <c r="AU89"/>
  <c r="AQ89"/>
  <c r="AM89"/>
  <c r="AI89"/>
  <c r="AE89"/>
  <c r="AV89"/>
  <c r="AP89"/>
  <c r="AK89"/>
  <c r="AF89"/>
  <c r="AT89"/>
  <c r="AO89"/>
  <c r="AJ89"/>
  <c r="AD89"/>
  <c r="AS89"/>
  <c r="AH89"/>
  <c r="AW89"/>
  <c r="AL89"/>
  <c r="AX89"/>
  <c r="AG89"/>
  <c r="N109"/>
  <c r="P109" s="1"/>
  <c r="Q109" s="1"/>
  <c r="Z109"/>
  <c r="AB109" s="1"/>
  <c r="AA6"/>
  <c r="AI6"/>
  <c r="AQ6"/>
  <c r="AI7"/>
  <c r="AQ7"/>
  <c r="AA8"/>
  <c r="AI8"/>
  <c r="AQ8"/>
  <c r="W9"/>
  <c r="AE9"/>
  <c r="AM9"/>
  <c r="AU9"/>
  <c r="AA10"/>
  <c r="AI10"/>
  <c r="AQ10"/>
  <c r="AA11"/>
  <c r="AI11"/>
  <c r="AQ11"/>
  <c r="W12"/>
  <c r="AE12"/>
  <c r="AM12"/>
  <c r="AU12"/>
  <c r="AA13"/>
  <c r="AI13"/>
  <c r="AQ13"/>
  <c r="W14"/>
  <c r="BB14" s="1"/>
  <c r="AE14"/>
  <c r="AM14"/>
  <c r="AU14"/>
  <c r="W15"/>
  <c r="AE15"/>
  <c r="AM15"/>
  <c r="AU15"/>
  <c r="AE16"/>
  <c r="AM16"/>
  <c r="AU16"/>
  <c r="AL19"/>
  <c r="AW19"/>
  <c r="AF36"/>
  <c r="AF40"/>
  <c r="AF53"/>
  <c r="AF57"/>
  <c r="AF60"/>
  <c r="AI61"/>
  <c r="AI62"/>
  <c r="AX62"/>
  <c r="AE65"/>
  <c r="AQ73"/>
  <c r="AM77"/>
  <c r="AM78"/>
  <c r="AI80"/>
  <c r="AW100"/>
  <c r="N6"/>
  <c r="P6" s="1"/>
  <c r="Q6" s="1"/>
  <c r="Z6"/>
  <c r="AH6"/>
  <c r="AL6"/>
  <c r="AT6"/>
  <c r="N7"/>
  <c r="AH7"/>
  <c r="AP7"/>
  <c r="AX7"/>
  <c r="BX7"/>
  <c r="AD8"/>
  <c r="AL8"/>
  <c r="AT8"/>
  <c r="N9"/>
  <c r="P9" s="1"/>
  <c r="Q9" s="1"/>
  <c r="Z9"/>
  <c r="AH9"/>
  <c r="AP9"/>
  <c r="AX9"/>
  <c r="N10"/>
  <c r="AH10"/>
  <c r="AP10"/>
  <c r="AX10"/>
  <c r="BX10"/>
  <c r="AD11"/>
  <c r="AL11"/>
  <c r="AT11"/>
  <c r="N12"/>
  <c r="P12" s="1"/>
  <c r="Q12" s="1"/>
  <c r="Z12"/>
  <c r="AH12"/>
  <c r="AP12"/>
  <c r="AX12"/>
  <c r="N13"/>
  <c r="P13" s="1"/>
  <c r="Q13" s="1"/>
  <c r="Z13"/>
  <c r="AH13"/>
  <c r="AP13"/>
  <c r="AL18"/>
  <c r="AW18"/>
  <c r="AF19"/>
  <c r="AP19"/>
  <c r="AB34"/>
  <c r="AG34"/>
  <c r="AL34"/>
  <c r="AR34"/>
  <c r="AW34"/>
  <c r="AC36"/>
  <c r="AK36"/>
  <c r="AS36"/>
  <c r="AF41"/>
  <c r="AN41"/>
  <c r="AV41"/>
  <c r="AC53"/>
  <c r="AK53"/>
  <c r="AS53"/>
  <c r="AC57"/>
  <c r="AK57"/>
  <c r="AS57"/>
  <c r="AF58"/>
  <c r="AN58"/>
  <c r="AV58"/>
  <c r="AE60"/>
  <c r="AP60"/>
  <c r="AE61"/>
  <c r="AP61"/>
  <c r="AR86"/>
  <c r="AC100"/>
  <c r="AD110"/>
  <c r="AP129"/>
  <c r="AC6"/>
  <c r="AG6"/>
  <c r="AK6"/>
  <c r="AO6"/>
  <c r="AS6"/>
  <c r="AW6"/>
  <c r="BW6"/>
  <c r="CA6"/>
  <c r="AC8"/>
  <c r="AG8"/>
  <c r="AK8"/>
  <c r="AO8"/>
  <c r="AS8"/>
  <c r="AW8"/>
  <c r="BW8"/>
  <c r="CA8"/>
  <c r="AC10"/>
  <c r="AG10"/>
  <c r="AK10"/>
  <c r="AO10"/>
  <c r="AS10"/>
  <c r="AW10"/>
  <c r="BW10"/>
  <c r="CA10"/>
  <c r="AC12"/>
  <c r="AG12"/>
  <c r="AK12"/>
  <c r="AS12"/>
  <c r="AW12"/>
  <c r="BW12"/>
  <c r="CA12"/>
  <c r="AB6"/>
  <c r="AF6"/>
  <c r="AJ6"/>
  <c r="AN6"/>
  <c r="AR6"/>
  <c r="AV6"/>
  <c r="BZ6"/>
  <c r="P7"/>
  <c r="Q7" s="1"/>
  <c r="Z7" s="1"/>
  <c r="AF7"/>
  <c r="AJ7"/>
  <c r="AN7"/>
  <c r="AR7"/>
  <c r="AV7"/>
  <c r="BZ7"/>
  <c r="AB8"/>
  <c r="AF8"/>
  <c r="AJ8"/>
  <c r="AN8"/>
  <c r="AR8"/>
  <c r="AV8"/>
  <c r="BZ8"/>
  <c r="AB9"/>
  <c r="AF9"/>
  <c r="AJ9"/>
  <c r="AN9"/>
  <c r="AR9"/>
  <c r="AV9"/>
  <c r="BB9"/>
  <c r="BZ9"/>
  <c r="P10"/>
  <c r="Q10" s="1"/>
  <c r="AB10"/>
  <c r="AF10"/>
  <c r="AJ10"/>
  <c r="AN10"/>
  <c r="AR10"/>
  <c r="AV10"/>
  <c r="BZ10"/>
  <c r="AB11"/>
  <c r="AF11"/>
  <c r="AJ11"/>
  <c r="AN11"/>
  <c r="AR11"/>
  <c r="AV11"/>
  <c r="BZ11"/>
  <c r="AB12"/>
  <c r="AF12"/>
  <c r="AJ12"/>
  <c r="AN12"/>
  <c r="AR12"/>
  <c r="AV12"/>
  <c r="BZ12"/>
  <c r="AB13"/>
  <c r="AF13"/>
  <c r="AJ13"/>
  <c r="AN13"/>
  <c r="AR13"/>
  <c r="AV13"/>
  <c r="BZ13"/>
  <c r="AB14"/>
  <c r="AF14"/>
  <c r="AJ14"/>
  <c r="AN14"/>
  <c r="AR14"/>
  <c r="AV14"/>
  <c r="BZ14"/>
  <c r="AB15"/>
  <c r="AF15"/>
  <c r="AJ15"/>
  <c r="AN15"/>
  <c r="AR15"/>
  <c r="AV15"/>
  <c r="BZ15"/>
  <c r="AF16"/>
  <c r="AJ16"/>
  <c r="AN16"/>
  <c r="AR16"/>
  <c r="AV16"/>
  <c r="BZ16"/>
  <c r="AF17"/>
  <c r="AJ17"/>
  <c r="AN17"/>
  <c r="AR17"/>
  <c r="AV17"/>
  <c r="P18"/>
  <c r="Q18" s="1"/>
  <c r="AD18"/>
  <c r="AJ18"/>
  <c r="AO18"/>
  <c r="AT18"/>
  <c r="N19"/>
  <c r="P19" s="1"/>
  <c r="Q19" s="1"/>
  <c r="AH19"/>
  <c r="AN19"/>
  <c r="AS19"/>
  <c r="AX19"/>
  <c r="AG20"/>
  <c r="AL20"/>
  <c r="AR20"/>
  <c r="AW20"/>
  <c r="Z33"/>
  <c r="AF33"/>
  <c r="AK33"/>
  <c r="AP33"/>
  <c r="P34"/>
  <c r="Q34" s="1"/>
  <c r="AD34"/>
  <c r="AJ34"/>
  <c r="AO34"/>
  <c r="AT34"/>
  <c r="AF35"/>
  <c r="AN35"/>
  <c r="AV35"/>
  <c r="P36"/>
  <c r="Q36" s="1"/>
  <c r="AG36"/>
  <c r="AO36"/>
  <c r="AW36"/>
  <c r="AB37"/>
  <c r="AJ37"/>
  <c r="AR37"/>
  <c r="AC38"/>
  <c r="AK38"/>
  <c r="AS38"/>
  <c r="AF39"/>
  <c r="AN39"/>
  <c r="AV39"/>
  <c r="AG40"/>
  <c r="AO40"/>
  <c r="AW40"/>
  <c r="AJ41"/>
  <c r="AR41"/>
  <c r="AC51"/>
  <c r="AK51"/>
  <c r="AS51"/>
  <c r="AF52"/>
  <c r="AN52"/>
  <c r="AV52"/>
  <c r="P53"/>
  <c r="Q53" s="1"/>
  <c r="AG53"/>
  <c r="AO53"/>
  <c r="AW53"/>
  <c r="AB54"/>
  <c r="AJ54"/>
  <c r="AR54"/>
  <c r="AC55"/>
  <c r="AK55"/>
  <c r="AS55"/>
  <c r="AF56"/>
  <c r="AN56"/>
  <c r="AV56"/>
  <c r="AG57"/>
  <c r="AO57"/>
  <c r="AW57"/>
  <c r="AB58"/>
  <c r="AJ58"/>
  <c r="AR58"/>
  <c r="AC59"/>
  <c r="AK59"/>
  <c r="AS59"/>
  <c r="AJ60"/>
  <c r="AU60"/>
  <c r="N61"/>
  <c r="AJ61"/>
  <c r="AU61"/>
  <c r="W62"/>
  <c r="AL62"/>
  <c r="AY62"/>
  <c r="AD64"/>
  <c r="AQ64"/>
  <c r="AH65"/>
  <c r="AD73"/>
  <c r="AG74"/>
  <c r="Z75"/>
  <c r="AO76"/>
  <c r="AO77"/>
  <c r="AQ78"/>
  <c r="AQ79"/>
  <c r="N82"/>
  <c r="AF82"/>
  <c r="AJ84"/>
  <c r="AH85"/>
  <c r="AC86"/>
  <c r="AJ92"/>
  <c r="AF102"/>
  <c r="AH108"/>
  <c r="AF109"/>
  <c r="N121"/>
  <c r="AP136"/>
  <c r="AI65"/>
  <c r="AI77"/>
  <c r="AI76"/>
  <c r="AY19"/>
  <c r="AU19"/>
  <c r="AQ19"/>
  <c r="AM19"/>
  <c r="AI19"/>
  <c r="AE19"/>
  <c r="Z100"/>
  <c r="N100"/>
  <c r="P100" s="1"/>
  <c r="Q100" s="1"/>
  <c r="AD111"/>
  <c r="AD115"/>
  <c r="AD112"/>
  <c r="AD92"/>
  <c r="AD91"/>
  <c r="AD107"/>
  <c r="AD102"/>
  <c r="AD85"/>
  <c r="AD88"/>
  <c r="AD87"/>
  <c r="AD81"/>
  <c r="AD80"/>
  <c r="AD116"/>
  <c r="AD65"/>
  <c r="AL135"/>
  <c r="AL134"/>
  <c r="AL139"/>
  <c r="AL118"/>
  <c r="AL85"/>
  <c r="AL83"/>
  <c r="AL114"/>
  <c r="AL109"/>
  <c r="AL108"/>
  <c r="AL100"/>
  <c r="AL132"/>
  <c r="AL113"/>
  <c r="AY17"/>
  <c r="AY18"/>
  <c r="AU18"/>
  <c r="AQ18"/>
  <c r="AM18"/>
  <c r="AI18"/>
  <c r="AE18"/>
  <c r="Z37"/>
  <c r="N37"/>
  <c r="P37" s="1"/>
  <c r="Q37" s="1"/>
  <c r="N54"/>
  <c r="P54" s="1"/>
  <c r="Q54" s="1"/>
  <c r="N62"/>
  <c r="P62" s="1"/>
  <c r="Q62" s="1"/>
  <c r="AV64"/>
  <c r="AR64"/>
  <c r="AN64"/>
  <c r="AJ64"/>
  <c r="AF64"/>
  <c r="AX64"/>
  <c r="AS64"/>
  <c r="AM64"/>
  <c r="AH64"/>
  <c r="AC64"/>
  <c r="AU64"/>
  <c r="AO64"/>
  <c r="AG64"/>
  <c r="AW64"/>
  <c r="AP64"/>
  <c r="AI64"/>
  <c r="AX65"/>
  <c r="AY65"/>
  <c r="N65"/>
  <c r="P65" s="1"/>
  <c r="Q65" s="1"/>
  <c r="Z65" s="1"/>
  <c r="AA65" s="1"/>
  <c r="BB74"/>
  <c r="AV74"/>
  <c r="AR74"/>
  <c r="AN74"/>
  <c r="AJ74"/>
  <c r="AF74"/>
  <c r="AB74"/>
  <c r="AY74"/>
  <c r="AT74"/>
  <c r="AO74"/>
  <c r="AI74"/>
  <c r="AD74"/>
  <c r="AU74"/>
  <c r="AP74"/>
  <c r="AK74"/>
  <c r="AE74"/>
  <c r="AW74"/>
  <c r="AL74"/>
  <c r="AA74"/>
  <c r="AX74"/>
  <c r="AM74"/>
  <c r="AC74"/>
  <c r="AX76"/>
  <c r="N76"/>
  <c r="P76" s="1"/>
  <c r="Q76" s="1"/>
  <c r="AT76"/>
  <c r="Z145"/>
  <c r="N145"/>
  <c r="P145" s="1"/>
  <c r="AW145"/>
  <c r="AV145"/>
  <c r="AC149"/>
  <c r="AC145"/>
  <c r="AC150"/>
  <c r="AC146"/>
  <c r="AC148"/>
  <c r="AC147"/>
  <c r="AC144"/>
  <c r="AC108"/>
  <c r="AC107"/>
  <c r="AC80"/>
  <c r="AC76"/>
  <c r="AC84"/>
  <c r="AG147"/>
  <c r="AG143"/>
  <c r="AG148"/>
  <c r="AG144"/>
  <c r="AG146"/>
  <c r="AG145"/>
  <c r="AG131"/>
  <c r="AG129"/>
  <c r="AG150"/>
  <c r="AG149"/>
  <c r="AG121"/>
  <c r="AG117"/>
  <c r="AG83"/>
  <c r="AK149"/>
  <c r="AK145"/>
  <c r="AK150"/>
  <c r="AK146"/>
  <c r="AK144"/>
  <c r="AK136"/>
  <c r="AK148"/>
  <c r="AK115"/>
  <c r="AK111"/>
  <c r="AK147"/>
  <c r="AK143"/>
  <c r="AK140"/>
  <c r="AK107"/>
  <c r="AK92"/>
  <c r="AK88"/>
  <c r="AK131"/>
  <c r="AK118"/>
  <c r="AK102"/>
  <c r="AK129"/>
  <c r="AK119"/>
  <c r="AK110"/>
  <c r="AK139"/>
  <c r="AK133"/>
  <c r="AK84"/>
  <c r="AK87"/>
  <c r="AK65"/>
  <c r="AO147"/>
  <c r="AO143"/>
  <c r="AO148"/>
  <c r="AO144"/>
  <c r="AO131"/>
  <c r="AO129"/>
  <c r="AO150"/>
  <c r="AO149"/>
  <c r="AO141"/>
  <c r="AO140"/>
  <c r="AO136"/>
  <c r="AO146"/>
  <c r="AO137"/>
  <c r="AO120"/>
  <c r="AO130"/>
  <c r="AO92"/>
  <c r="AO91"/>
  <c r="AO116"/>
  <c r="AO107"/>
  <c r="AO102"/>
  <c r="AO84"/>
  <c r="AO110"/>
  <c r="AO81"/>
  <c r="AO80"/>
  <c r="AO145"/>
  <c r="AO111"/>
  <c r="AO85"/>
  <c r="AS149"/>
  <c r="AS145"/>
  <c r="AS140"/>
  <c r="AS136"/>
  <c r="AS150"/>
  <c r="AS146"/>
  <c r="AS141"/>
  <c r="AS119"/>
  <c r="AS115"/>
  <c r="AS148"/>
  <c r="AS147"/>
  <c r="AS143"/>
  <c r="AS137"/>
  <c r="AS120"/>
  <c r="AS111"/>
  <c r="AS133"/>
  <c r="AS131"/>
  <c r="AS129"/>
  <c r="AS116"/>
  <c r="AS88"/>
  <c r="AS144"/>
  <c r="AS134"/>
  <c r="AS100"/>
  <c r="AS92"/>
  <c r="AS85"/>
  <c r="AS80"/>
  <c r="AS76"/>
  <c r="AS112"/>
  <c r="AS77"/>
  <c r="AS117"/>
  <c r="AS108"/>
  <c r="AS81"/>
  <c r="AS65"/>
  <c r="W150"/>
  <c r="W149"/>
  <c r="W148"/>
  <c r="W147"/>
  <c r="W146"/>
  <c r="W145"/>
  <c r="BB145" s="1"/>
  <c r="W144"/>
  <c r="W143"/>
  <c r="W142"/>
  <c r="W141"/>
  <c r="W140"/>
  <c r="W139"/>
  <c r="W138"/>
  <c r="W137"/>
  <c r="W136"/>
  <c r="W135"/>
  <c r="W134"/>
  <c r="N140"/>
  <c r="P140" s="1"/>
  <c r="Q140" s="1"/>
  <c r="N136"/>
  <c r="P136" s="1"/>
  <c r="Q136" s="1"/>
  <c r="W133"/>
  <c r="W132"/>
  <c r="W131"/>
  <c r="W130"/>
  <c r="W129"/>
  <c r="W128"/>
  <c r="W121"/>
  <c r="W120"/>
  <c r="W119"/>
  <c r="BB119" s="1"/>
  <c r="W118"/>
  <c r="W117"/>
  <c r="W116"/>
  <c r="W115"/>
  <c r="W114"/>
  <c r="W113"/>
  <c r="W112"/>
  <c r="W111"/>
  <c r="N137"/>
  <c r="P137" s="1"/>
  <c r="Q137" s="1"/>
  <c r="Z136"/>
  <c r="N119"/>
  <c r="P119" s="1"/>
  <c r="Q119" s="1"/>
  <c r="N115"/>
  <c r="P115" s="1"/>
  <c r="Q115" s="1"/>
  <c r="W110"/>
  <c r="W109"/>
  <c r="W108"/>
  <c r="W107"/>
  <c r="W102"/>
  <c r="W101"/>
  <c r="W100"/>
  <c r="BB100" s="1"/>
  <c r="W92"/>
  <c r="W91"/>
  <c r="W90"/>
  <c r="W89"/>
  <c r="W88"/>
  <c r="W87"/>
  <c r="W86"/>
  <c r="W85"/>
  <c r="W84"/>
  <c r="W83"/>
  <c r="W82"/>
  <c r="N141"/>
  <c r="P141" s="1"/>
  <c r="Q141" s="1"/>
  <c r="N116"/>
  <c r="P116" s="1"/>
  <c r="Q116" s="1"/>
  <c r="Z115"/>
  <c r="AC115" s="1"/>
  <c r="N111"/>
  <c r="P111" s="1"/>
  <c r="Q111" s="1"/>
  <c r="Z111" s="1"/>
  <c r="N133"/>
  <c r="P133" s="1"/>
  <c r="Q133" s="1"/>
  <c r="Z133" s="1"/>
  <c r="N131"/>
  <c r="N129"/>
  <c r="Z107"/>
  <c r="Z129"/>
  <c r="AC129" s="1"/>
  <c r="W79"/>
  <c r="W75"/>
  <c r="W64"/>
  <c r="N142"/>
  <c r="Z110"/>
  <c r="N88"/>
  <c r="P88" s="1"/>
  <c r="Q88" s="1"/>
  <c r="W80"/>
  <c r="W76"/>
  <c r="N107"/>
  <c r="P107" s="1"/>
  <c r="Q107" s="1"/>
  <c r="W78"/>
  <c r="W77"/>
  <c r="BB77" s="1"/>
  <c r="W60"/>
  <c r="N60"/>
  <c r="P60" s="1"/>
  <c r="Z140"/>
  <c r="N120"/>
  <c r="P120" s="1"/>
  <c r="Q120" s="1"/>
  <c r="N92"/>
  <c r="P92" s="1"/>
  <c r="N85"/>
  <c r="P85" s="1"/>
  <c r="Q85" s="1"/>
  <c r="Z85" s="1"/>
  <c r="AA85" s="1"/>
  <c r="W81"/>
  <c r="W65"/>
  <c r="W63"/>
  <c r="W61"/>
  <c r="W59"/>
  <c r="W58"/>
  <c r="W57"/>
  <c r="W56"/>
  <c r="W55"/>
  <c r="W54"/>
  <c r="W53"/>
  <c r="BB53" s="1"/>
  <c r="W52"/>
  <c r="BB52" s="1"/>
  <c r="W51"/>
  <c r="W41"/>
  <c r="W40"/>
  <c r="W39"/>
  <c r="W38"/>
  <c r="W37"/>
  <c r="BB37" s="1"/>
  <c r="W36"/>
  <c r="BB36" s="1"/>
  <c r="W35"/>
  <c r="BB35" s="1"/>
  <c r="W34"/>
  <c r="W33"/>
  <c r="BB33" s="1"/>
  <c r="W20"/>
  <c r="W19"/>
  <c r="W18"/>
  <c r="AY33"/>
  <c r="AU33"/>
  <c r="AQ33"/>
  <c r="AM33"/>
  <c r="AI33"/>
  <c r="AE33"/>
  <c r="AA33"/>
  <c r="Z38"/>
  <c r="N38"/>
  <c r="P38" s="1"/>
  <c r="Q38" s="1"/>
  <c r="Z51"/>
  <c r="N51"/>
  <c r="P51" s="1"/>
  <c r="Q51" s="1"/>
  <c r="N55"/>
  <c r="P55" s="1"/>
  <c r="Z55" s="1"/>
  <c r="N59"/>
  <c r="P59" s="1"/>
  <c r="Q59" s="1"/>
  <c r="N64"/>
  <c r="P64" s="1"/>
  <c r="Q64" s="1"/>
  <c r="Z64" s="1"/>
  <c r="AV73"/>
  <c r="AR73"/>
  <c r="AN73"/>
  <c r="AJ73"/>
  <c r="AF73"/>
  <c r="AB73"/>
  <c r="AU73"/>
  <c r="AP73"/>
  <c r="AK73"/>
  <c r="AE73"/>
  <c r="AT73"/>
  <c r="AM73"/>
  <c r="AG73"/>
  <c r="AW73"/>
  <c r="AO73"/>
  <c r="AH73"/>
  <c r="AA73"/>
  <c r="N75"/>
  <c r="P75" s="1"/>
  <c r="Q75" s="1"/>
  <c r="AY90"/>
  <c r="AU90"/>
  <c r="AQ90"/>
  <c r="AM90"/>
  <c r="AI90"/>
  <c r="AE90"/>
  <c r="AT90"/>
  <c r="AO90"/>
  <c r="AJ90"/>
  <c r="AD90"/>
  <c r="AX90"/>
  <c r="AS90"/>
  <c r="AN90"/>
  <c r="AH90"/>
  <c r="AW90"/>
  <c r="AL90"/>
  <c r="AP90"/>
  <c r="AF90"/>
  <c r="AG90"/>
  <c r="AK90"/>
  <c r="Z108"/>
  <c r="AB108" s="1"/>
  <c r="AX108"/>
  <c r="N108"/>
  <c r="P108" s="1"/>
  <c r="Q108" s="1"/>
  <c r="W6"/>
  <c r="AE6"/>
  <c r="AM6"/>
  <c r="W7"/>
  <c r="AE7"/>
  <c r="AM7"/>
  <c r="W8"/>
  <c r="AE8"/>
  <c r="AM8"/>
  <c r="AU8"/>
  <c r="AA9"/>
  <c r="X9" s="1"/>
  <c r="AI9"/>
  <c r="AQ9"/>
  <c r="W10"/>
  <c r="AE10"/>
  <c r="AM10"/>
  <c r="W11"/>
  <c r="BB11" s="1"/>
  <c r="BC11" s="1"/>
  <c r="BD11" s="1"/>
  <c r="AE11"/>
  <c r="AM11"/>
  <c r="X11" s="1"/>
  <c r="AU11"/>
  <c r="AA12"/>
  <c r="X12" s="1"/>
  <c r="AI12"/>
  <c r="AQ12"/>
  <c r="W13"/>
  <c r="BB13" s="1"/>
  <c r="BC13" s="1"/>
  <c r="BD13" s="1"/>
  <c r="AE13"/>
  <c r="AM13"/>
  <c r="AA14"/>
  <c r="X14" s="1"/>
  <c r="AI14"/>
  <c r="AQ14"/>
  <c r="AI15"/>
  <c r="AQ15"/>
  <c r="W16"/>
  <c r="AI16"/>
  <c r="AQ16"/>
  <c r="W17"/>
  <c r="AE17"/>
  <c r="AI17"/>
  <c r="AM17"/>
  <c r="AU17"/>
  <c r="AG19"/>
  <c r="AR19"/>
  <c r="X34"/>
  <c r="BB34"/>
  <c r="BC34" s="1"/>
  <c r="BD34" s="1"/>
  <c r="BE34" s="1"/>
  <c r="BF34" s="1"/>
  <c r="BG34" s="1"/>
  <c r="AN36"/>
  <c r="AV36"/>
  <c r="AN40"/>
  <c r="AV40"/>
  <c r="AN53"/>
  <c r="AV53"/>
  <c r="AN57"/>
  <c r="AV57"/>
  <c r="AQ60"/>
  <c r="AD6"/>
  <c r="AP6"/>
  <c r="AX6"/>
  <c r="AD7"/>
  <c r="AL7"/>
  <c r="AT7"/>
  <c r="N8"/>
  <c r="P8" s="1"/>
  <c r="Q8" s="1"/>
  <c r="AH8"/>
  <c r="AP8"/>
  <c r="AX8"/>
  <c r="AD9"/>
  <c r="AL9"/>
  <c r="AT9"/>
  <c r="BX9"/>
  <c r="AD10"/>
  <c r="AL10"/>
  <c r="AT10"/>
  <c r="N11"/>
  <c r="P11" s="1"/>
  <c r="Q11" s="1"/>
  <c r="AH11"/>
  <c r="AP11"/>
  <c r="AX11"/>
  <c r="BX11"/>
  <c r="AD12"/>
  <c r="AL12"/>
  <c r="AT12"/>
  <c r="BX12"/>
  <c r="AD13"/>
  <c r="AL13"/>
  <c r="AT13"/>
  <c r="AX13"/>
  <c r="BX13"/>
  <c r="N14"/>
  <c r="P14" s="1"/>
  <c r="Q14" s="1"/>
  <c r="AD14"/>
  <c r="AH14"/>
  <c r="AP14"/>
  <c r="AT14"/>
  <c r="AX14"/>
  <c r="BX14"/>
  <c r="N15"/>
  <c r="P15" s="1"/>
  <c r="Q15" s="1"/>
  <c r="AD15"/>
  <c r="AH15"/>
  <c r="AL15"/>
  <c r="AP15"/>
  <c r="AT15"/>
  <c r="AX15"/>
  <c r="BX15"/>
  <c r="N16"/>
  <c r="P16" s="1"/>
  <c r="Q16" s="1"/>
  <c r="AD16"/>
  <c r="AH16"/>
  <c r="AL16"/>
  <c r="AP16"/>
  <c r="AT16"/>
  <c r="AX16"/>
  <c r="BX16"/>
  <c r="N17"/>
  <c r="P17" s="1"/>
  <c r="Q17" s="1"/>
  <c r="AD17"/>
  <c r="AH17"/>
  <c r="AL17"/>
  <c r="AP17"/>
  <c r="AT17"/>
  <c r="AX17"/>
  <c r="AG18"/>
  <c r="AR18"/>
  <c r="Z19"/>
  <c r="BB19" s="1"/>
  <c r="AK19"/>
  <c r="AV19"/>
  <c r="AH33"/>
  <c r="AF37"/>
  <c r="AN37"/>
  <c r="AV37"/>
  <c r="AC40"/>
  <c r="AK40"/>
  <c r="AS40"/>
  <c r="AF54"/>
  <c r="AV54"/>
  <c r="AD62"/>
  <c r="AS62"/>
  <c r="AM63"/>
  <c r="AK64"/>
  <c r="AY64"/>
  <c r="AO65"/>
  <c r="AL73"/>
  <c r="AQ74"/>
  <c r="AD76"/>
  <c r="AY76"/>
  <c r="AD77"/>
  <c r="AY77"/>
  <c r="AU80"/>
  <c r="AC7"/>
  <c r="AG7"/>
  <c r="AK7"/>
  <c r="AO7"/>
  <c r="AS7"/>
  <c r="AW7"/>
  <c r="BW7"/>
  <c r="AC9"/>
  <c r="AG9"/>
  <c r="AK9"/>
  <c r="AO9"/>
  <c r="AS9"/>
  <c r="AW9"/>
  <c r="BW9"/>
  <c r="AC11"/>
  <c r="AG11"/>
  <c r="AK11"/>
  <c r="AO11"/>
  <c r="AS11"/>
  <c r="AW11"/>
  <c r="BW11"/>
  <c r="AC13"/>
  <c r="AG13"/>
  <c r="AK13"/>
  <c r="AO13"/>
  <c r="AS13"/>
  <c r="AW13"/>
  <c r="BW13"/>
  <c r="AC14"/>
  <c r="AG14"/>
  <c r="AK14"/>
  <c r="AO14"/>
  <c r="AS14"/>
  <c r="AW14"/>
  <c r="BW14"/>
  <c r="AC15"/>
  <c r="AG15"/>
  <c r="AK15"/>
  <c r="AO15"/>
  <c r="AS15"/>
  <c r="AW15"/>
  <c r="BW15"/>
  <c r="AC16"/>
  <c r="AG16"/>
  <c r="AK16"/>
  <c r="AO16"/>
  <c r="AS16"/>
  <c r="AW16"/>
  <c r="BW16"/>
  <c r="AG17"/>
  <c r="AK17"/>
  <c r="AO17"/>
  <c r="AS17"/>
  <c r="AW17"/>
  <c r="AF18"/>
  <c r="AK18"/>
  <c r="AP18"/>
  <c r="AV18"/>
  <c r="AD19"/>
  <c r="AJ19"/>
  <c r="AO19"/>
  <c r="AT19"/>
  <c r="N20"/>
  <c r="P20" s="1"/>
  <c r="Q20" s="1"/>
  <c r="AH20"/>
  <c r="AN20"/>
  <c r="AS20"/>
  <c r="AB33"/>
  <c r="AG33"/>
  <c r="AL33"/>
  <c r="AR33"/>
  <c r="AW33"/>
  <c r="AF34"/>
  <c r="AK34"/>
  <c r="AP34"/>
  <c r="AV34"/>
  <c r="P35"/>
  <c r="Q35" s="1"/>
  <c r="AG35"/>
  <c r="AO35"/>
  <c r="AW35"/>
  <c r="AB36"/>
  <c r="AJ36"/>
  <c r="AR36"/>
  <c r="AC37"/>
  <c r="AK37"/>
  <c r="AS37"/>
  <c r="AF38"/>
  <c r="AN38"/>
  <c r="AV38"/>
  <c r="P39"/>
  <c r="Q39" s="1"/>
  <c r="Z39" s="1"/>
  <c r="AG39"/>
  <c r="AO39"/>
  <c r="AW39"/>
  <c r="AJ40"/>
  <c r="AR40"/>
  <c r="AK41"/>
  <c r="AS41"/>
  <c r="AF51"/>
  <c r="AN51"/>
  <c r="AV51"/>
  <c r="P52"/>
  <c r="Q52" s="1"/>
  <c r="AG52"/>
  <c r="AO52"/>
  <c r="AW52"/>
  <c r="AB53"/>
  <c r="AJ53"/>
  <c r="AR53"/>
  <c r="AC54"/>
  <c r="AK54"/>
  <c r="AS54"/>
  <c r="AF55"/>
  <c r="AN55"/>
  <c r="AV55"/>
  <c r="P56"/>
  <c r="Z56" s="1"/>
  <c r="BB56" s="1"/>
  <c r="AG56"/>
  <c r="AO56"/>
  <c r="AW56"/>
  <c r="AB57"/>
  <c r="AJ57"/>
  <c r="AR57"/>
  <c r="AC58"/>
  <c r="AK58"/>
  <c r="AS58"/>
  <c r="AF59"/>
  <c r="AN59"/>
  <c r="AV59"/>
  <c r="AL60"/>
  <c r="AV60"/>
  <c r="P61"/>
  <c r="Q61" s="1"/>
  <c r="Z61" s="1"/>
  <c r="AA61" s="1"/>
  <c r="AD61"/>
  <c r="AN61"/>
  <c r="AY61"/>
  <c r="AC62"/>
  <c r="AQ62"/>
  <c r="AH63"/>
  <c r="AE64"/>
  <c r="AT64"/>
  <c r="AM65"/>
  <c r="AI73"/>
  <c r="AX73"/>
  <c r="AH74"/>
  <c r="AA75"/>
  <c r="AW75"/>
  <c r="Z76"/>
  <c r="AU76"/>
  <c r="AC77"/>
  <c r="AX77"/>
  <c r="AC78"/>
  <c r="AX78"/>
  <c r="Z79"/>
  <c r="X79" s="1"/>
  <c r="AU79"/>
  <c r="AT80"/>
  <c r="AM81"/>
  <c r="AR82"/>
  <c r="N84"/>
  <c r="P84" s="1"/>
  <c r="Q84" s="1"/>
  <c r="AS84"/>
  <c r="AF86"/>
  <c r="AO88"/>
  <c r="AN89"/>
  <c r="AK91"/>
  <c r="AN92"/>
  <c r="AB100"/>
  <c r="AF101"/>
  <c r="AJ102"/>
  <c r="AW108"/>
  <c r="AW109"/>
  <c r="AS113"/>
  <c r="AO115"/>
  <c r="AN142"/>
  <c r="BB75"/>
  <c r="AV75"/>
  <c r="AR75"/>
  <c r="AN75"/>
  <c r="AJ75"/>
  <c r="AF75"/>
  <c r="AB75"/>
  <c r="AX75"/>
  <c r="AS75"/>
  <c r="AM75"/>
  <c r="AH75"/>
  <c r="AC75"/>
  <c r="AY75"/>
  <c r="AT75"/>
  <c r="AO75"/>
  <c r="AI75"/>
  <c r="AD75"/>
  <c r="P82"/>
  <c r="Q82" s="1"/>
  <c r="Z82" s="1"/>
  <c r="AY101"/>
  <c r="AU101"/>
  <c r="AQ101"/>
  <c r="AM101"/>
  <c r="AI101"/>
  <c r="AE101"/>
  <c r="AT101"/>
  <c r="AO101"/>
  <c r="AJ101"/>
  <c r="AD101"/>
  <c r="AX101"/>
  <c r="AS101"/>
  <c r="AN101"/>
  <c r="AH101"/>
  <c r="AC101"/>
  <c r="AV101"/>
  <c r="AK101"/>
  <c r="AW101"/>
  <c r="AL101"/>
  <c r="AB101"/>
  <c r="AV128"/>
  <c r="AR128"/>
  <c r="AN128"/>
  <c r="AJ128"/>
  <c r="AF128"/>
  <c r="AY128"/>
  <c r="AU128"/>
  <c r="AQ128"/>
  <c r="AM128"/>
  <c r="AI128"/>
  <c r="AE128"/>
  <c r="AS128"/>
  <c r="AK128"/>
  <c r="AC128"/>
  <c r="AX128"/>
  <c r="AP128"/>
  <c r="AH128"/>
  <c r="AW128"/>
  <c r="AG128"/>
  <c r="AT128"/>
  <c r="AD128"/>
  <c r="AL128"/>
  <c r="AO128"/>
  <c r="AA35"/>
  <c r="AE35"/>
  <c r="AI35"/>
  <c r="AM35"/>
  <c r="AQ35"/>
  <c r="AU35"/>
  <c r="AY35"/>
  <c r="AA36"/>
  <c r="AE36"/>
  <c r="AI36"/>
  <c r="AM36"/>
  <c r="AQ36"/>
  <c r="AU36"/>
  <c r="AY36"/>
  <c r="AA37"/>
  <c r="AE37"/>
  <c r="AI37"/>
  <c r="AM37"/>
  <c r="AQ37"/>
  <c r="AU37"/>
  <c r="AY37"/>
  <c r="AA38"/>
  <c r="AE38"/>
  <c r="AI38"/>
  <c r="AM38"/>
  <c r="AQ38"/>
  <c r="AU38"/>
  <c r="AY38"/>
  <c r="AE39"/>
  <c r="AI39"/>
  <c r="AM39"/>
  <c r="AQ39"/>
  <c r="AU39"/>
  <c r="AY39"/>
  <c r="AE40"/>
  <c r="AI40"/>
  <c r="AM40"/>
  <c r="AQ40"/>
  <c r="AU40"/>
  <c r="AY40"/>
  <c r="AE41"/>
  <c r="AI41"/>
  <c r="AM41"/>
  <c r="AQ41"/>
  <c r="AU41"/>
  <c r="AY41"/>
  <c r="AA51"/>
  <c r="AE51"/>
  <c r="AI51"/>
  <c r="AM51"/>
  <c r="AQ51"/>
  <c r="AU51"/>
  <c r="AY51"/>
  <c r="AA52"/>
  <c r="AE52"/>
  <c r="AI52"/>
  <c r="AM52"/>
  <c r="AQ52"/>
  <c r="AU52"/>
  <c r="AY52"/>
  <c r="AA53"/>
  <c r="AE53"/>
  <c r="AI53"/>
  <c r="AM53"/>
  <c r="AQ53"/>
  <c r="AU53"/>
  <c r="AY53"/>
  <c r="AA54"/>
  <c r="AE54"/>
  <c r="AI54"/>
  <c r="AM54"/>
  <c r="AQ54"/>
  <c r="AU54"/>
  <c r="AY54"/>
  <c r="AA55"/>
  <c r="AE55"/>
  <c r="AI55"/>
  <c r="AM55"/>
  <c r="AQ55"/>
  <c r="AU55"/>
  <c r="AY55"/>
  <c r="AA56"/>
  <c r="AE56"/>
  <c r="AI56"/>
  <c r="AM56"/>
  <c r="AQ56"/>
  <c r="AU56"/>
  <c r="AY56"/>
  <c r="AA57"/>
  <c r="AE57"/>
  <c r="AI57"/>
  <c r="AM57"/>
  <c r="AQ57"/>
  <c r="AU57"/>
  <c r="AY57"/>
  <c r="AA58"/>
  <c r="AE58"/>
  <c r="AI58"/>
  <c r="AM58"/>
  <c r="AQ58"/>
  <c r="AU58"/>
  <c r="AY58"/>
  <c r="AE59"/>
  <c r="AI59"/>
  <c r="AM59"/>
  <c r="AQ59"/>
  <c r="AU59"/>
  <c r="AY59"/>
  <c r="Q60"/>
  <c r="Z60" s="1"/>
  <c r="AA60" s="1"/>
  <c r="X60" s="1"/>
  <c r="AB61"/>
  <c r="AH61"/>
  <c r="AM61"/>
  <c r="AR61"/>
  <c r="AX61"/>
  <c r="P63"/>
  <c r="Q63" s="1"/>
  <c r="AE63"/>
  <c r="AL63"/>
  <c r="AS63"/>
  <c r="AG75"/>
  <c r="AQ75"/>
  <c r="AL82"/>
  <c r="AL86"/>
  <c r="AR101"/>
  <c r="AW61"/>
  <c r="AS61"/>
  <c r="AO61"/>
  <c r="AK61"/>
  <c r="AG61"/>
  <c r="AC61"/>
  <c r="AV63"/>
  <c r="AR63"/>
  <c r="AN63"/>
  <c r="AJ63"/>
  <c r="AF63"/>
  <c r="AY63"/>
  <c r="AT63"/>
  <c r="AO63"/>
  <c r="AI63"/>
  <c r="AD63"/>
  <c r="P78"/>
  <c r="Q78" s="1"/>
  <c r="Z78"/>
  <c r="X78" s="1"/>
  <c r="N79"/>
  <c r="P79" s="1"/>
  <c r="Q79" s="1"/>
  <c r="AY82"/>
  <c r="AU82"/>
  <c r="AQ82"/>
  <c r="AM82"/>
  <c r="AI82"/>
  <c r="AE82"/>
  <c r="AT82"/>
  <c r="AO82"/>
  <c r="AJ82"/>
  <c r="AD82"/>
  <c r="AV82"/>
  <c r="AN82"/>
  <c r="AG82"/>
  <c r="AW82"/>
  <c r="AP82"/>
  <c r="AH82"/>
  <c r="AB82"/>
  <c r="AY86"/>
  <c r="AU86"/>
  <c r="AQ86"/>
  <c r="AM86"/>
  <c r="AI86"/>
  <c r="AE86"/>
  <c r="AT86"/>
  <c r="AO86"/>
  <c r="AJ86"/>
  <c r="AD86"/>
  <c r="AV86"/>
  <c r="AN86"/>
  <c r="AG86"/>
  <c r="AW86"/>
  <c r="AP86"/>
  <c r="AH86"/>
  <c r="AB86"/>
  <c r="AY142"/>
  <c r="AU142"/>
  <c r="AQ142"/>
  <c r="AM142"/>
  <c r="AI142"/>
  <c r="AV142"/>
  <c r="AP142"/>
  <c r="AK142"/>
  <c r="AF142"/>
  <c r="AT142"/>
  <c r="AO142"/>
  <c r="AJ142"/>
  <c r="AW142"/>
  <c r="AL142"/>
  <c r="AS142"/>
  <c r="AH142"/>
  <c r="AG142"/>
  <c r="AX142"/>
  <c r="AR142"/>
  <c r="AD35"/>
  <c r="AH35"/>
  <c r="AL35"/>
  <c r="AP35"/>
  <c r="AT35"/>
  <c r="AX35"/>
  <c r="AD36"/>
  <c r="AH36"/>
  <c r="AL36"/>
  <c r="AP36"/>
  <c r="AT36"/>
  <c r="AX36"/>
  <c r="AD37"/>
  <c r="AH37"/>
  <c r="AL37"/>
  <c r="AP37"/>
  <c r="AT37"/>
  <c r="AX37"/>
  <c r="AD38"/>
  <c r="AH38"/>
  <c r="AL38"/>
  <c r="AP38"/>
  <c r="AT38"/>
  <c r="AX38"/>
  <c r="AD39"/>
  <c r="AH39"/>
  <c r="AL39"/>
  <c r="AP39"/>
  <c r="AT39"/>
  <c r="AX39"/>
  <c r="AD40"/>
  <c r="AH40"/>
  <c r="AL40"/>
  <c r="AP40"/>
  <c r="AT40"/>
  <c r="AX40"/>
  <c r="AD41"/>
  <c r="AH41"/>
  <c r="AL41"/>
  <c r="AP41"/>
  <c r="AT41"/>
  <c r="AX41"/>
  <c r="AD51"/>
  <c r="AH51"/>
  <c r="AL51"/>
  <c r="AP51"/>
  <c r="AT51"/>
  <c r="AX51"/>
  <c r="AD52"/>
  <c r="AH52"/>
  <c r="AL52"/>
  <c r="AP52"/>
  <c r="AT52"/>
  <c r="AX52"/>
  <c r="AD53"/>
  <c r="AH53"/>
  <c r="AL53"/>
  <c r="AP53"/>
  <c r="AT53"/>
  <c r="AX53"/>
  <c r="AD54"/>
  <c r="AH54"/>
  <c r="AL54"/>
  <c r="AP54"/>
  <c r="AT54"/>
  <c r="AX54"/>
  <c r="AD55"/>
  <c r="AH55"/>
  <c r="AL55"/>
  <c r="AP55"/>
  <c r="AT55"/>
  <c r="AX55"/>
  <c r="AD56"/>
  <c r="AH56"/>
  <c r="AL56"/>
  <c r="AP56"/>
  <c r="AT56"/>
  <c r="AX56"/>
  <c r="AD57"/>
  <c r="AH57"/>
  <c r="AL57"/>
  <c r="AP57"/>
  <c r="AT57"/>
  <c r="AX57"/>
  <c r="AD58"/>
  <c r="AH58"/>
  <c r="AL58"/>
  <c r="AP58"/>
  <c r="AT58"/>
  <c r="AX58"/>
  <c r="AD59"/>
  <c r="AH59"/>
  <c r="AL59"/>
  <c r="AP59"/>
  <c r="AT59"/>
  <c r="AX59"/>
  <c r="AF61"/>
  <c r="AL61"/>
  <c r="AQ61"/>
  <c r="AV61"/>
  <c r="AC63"/>
  <c r="AK63"/>
  <c r="AQ63"/>
  <c r="AX63"/>
  <c r="AK82"/>
  <c r="AX82"/>
  <c r="AK86"/>
  <c r="AX86"/>
  <c r="N91"/>
  <c r="P91" s="1"/>
  <c r="Q91" s="1"/>
  <c r="AV77"/>
  <c r="AR77"/>
  <c r="AN77"/>
  <c r="AJ77"/>
  <c r="AF77"/>
  <c r="AB77"/>
  <c r="AV81"/>
  <c r="AR81"/>
  <c r="AN81"/>
  <c r="AJ81"/>
  <c r="AF81"/>
  <c r="AB81"/>
  <c r="P89"/>
  <c r="Q89" s="1"/>
  <c r="N101"/>
  <c r="P101" s="1"/>
  <c r="Q101" s="1"/>
  <c r="AY108"/>
  <c r="AU108"/>
  <c r="AQ108"/>
  <c r="AM108"/>
  <c r="AI108"/>
  <c r="AE108"/>
  <c r="AA108"/>
  <c r="AV108"/>
  <c r="AP108"/>
  <c r="AK108"/>
  <c r="AF108"/>
  <c r="BB108"/>
  <c r="AT108"/>
  <c r="AO108"/>
  <c r="AJ108"/>
  <c r="AD108"/>
  <c r="Z112"/>
  <c r="AX112"/>
  <c r="AT112"/>
  <c r="N112"/>
  <c r="P112" s="1"/>
  <c r="Q112" s="1"/>
  <c r="Z113"/>
  <c r="AB113" s="1"/>
  <c r="AX113"/>
  <c r="N113"/>
  <c r="P113" s="1"/>
  <c r="Q113" s="1"/>
  <c r="N114"/>
  <c r="P114" s="1"/>
  <c r="Q114" s="1"/>
  <c r="Z114"/>
  <c r="BB114" s="1"/>
  <c r="AY117"/>
  <c r="AU117"/>
  <c r="AQ117"/>
  <c r="AM117"/>
  <c r="AI117"/>
  <c r="AE117"/>
  <c r="AV117"/>
  <c r="AP117"/>
  <c r="AK117"/>
  <c r="AF117"/>
  <c r="AT117"/>
  <c r="AO117"/>
  <c r="AJ117"/>
  <c r="AX117"/>
  <c r="AN117"/>
  <c r="AW117"/>
  <c r="AL117"/>
  <c r="AV130"/>
  <c r="AR130"/>
  <c r="AN130"/>
  <c r="AJ130"/>
  <c r="AF130"/>
  <c r="AY130"/>
  <c r="AU130"/>
  <c r="AQ130"/>
  <c r="AM130"/>
  <c r="AI130"/>
  <c r="AE130"/>
  <c r="AS130"/>
  <c r="AK130"/>
  <c r="AX130"/>
  <c r="AP130"/>
  <c r="AH130"/>
  <c r="AW130"/>
  <c r="AG130"/>
  <c r="AT130"/>
  <c r="AA77"/>
  <c r="X77" s="1"/>
  <c r="AG77"/>
  <c r="AL77"/>
  <c r="AQ77"/>
  <c r="AW77"/>
  <c r="AG81"/>
  <c r="AL81"/>
  <c r="AQ81"/>
  <c r="AW81"/>
  <c r="N83"/>
  <c r="P83" s="1"/>
  <c r="Q83" s="1"/>
  <c r="AT83"/>
  <c r="N87"/>
  <c r="P87" s="1"/>
  <c r="AT87"/>
  <c r="AG108"/>
  <c r="AR108"/>
  <c r="AK109"/>
  <c r="AV109"/>
  <c r="AR117"/>
  <c r="AV65"/>
  <c r="AR65"/>
  <c r="AN65"/>
  <c r="AJ65"/>
  <c r="AF65"/>
  <c r="AV76"/>
  <c r="AR76"/>
  <c r="AN76"/>
  <c r="AJ76"/>
  <c r="AF76"/>
  <c r="AB76"/>
  <c r="AV80"/>
  <c r="AR80"/>
  <c r="AN80"/>
  <c r="AJ80"/>
  <c r="AF80"/>
  <c r="AB80"/>
  <c r="AY83"/>
  <c r="AU83"/>
  <c r="AQ83"/>
  <c r="AM83"/>
  <c r="AI83"/>
  <c r="AE83"/>
  <c r="AX83"/>
  <c r="AS83"/>
  <c r="AN83"/>
  <c r="AH83"/>
  <c r="AC83"/>
  <c r="AY85"/>
  <c r="AU85"/>
  <c r="AQ85"/>
  <c r="AM85"/>
  <c r="AI85"/>
  <c r="AE85"/>
  <c r="AV85"/>
  <c r="AP85"/>
  <c r="AK85"/>
  <c r="AF85"/>
  <c r="N90"/>
  <c r="P90" s="1"/>
  <c r="Q90" s="1"/>
  <c r="Z90" s="1"/>
  <c r="AY100"/>
  <c r="AU100"/>
  <c r="AQ100"/>
  <c r="AM100"/>
  <c r="AI100"/>
  <c r="AE100"/>
  <c r="AA100"/>
  <c r="AV100"/>
  <c r="AP100"/>
  <c r="AK100"/>
  <c r="AF100"/>
  <c r="AT100"/>
  <c r="AO100"/>
  <c r="AJ100"/>
  <c r="AD100"/>
  <c r="AY109"/>
  <c r="AU109"/>
  <c r="AQ109"/>
  <c r="AM109"/>
  <c r="AI109"/>
  <c r="AE109"/>
  <c r="AA109"/>
  <c r="AT109"/>
  <c r="AO109"/>
  <c r="AJ109"/>
  <c r="AD109"/>
  <c r="AX109"/>
  <c r="AS109"/>
  <c r="AN109"/>
  <c r="AH109"/>
  <c r="AC109"/>
  <c r="N118"/>
  <c r="P118" s="1"/>
  <c r="Q118" s="1"/>
  <c r="Z118" s="1"/>
  <c r="AV121"/>
  <c r="AY121"/>
  <c r="AU121"/>
  <c r="AQ121"/>
  <c r="AM121"/>
  <c r="AI121"/>
  <c r="AW121"/>
  <c r="AP121"/>
  <c r="AK121"/>
  <c r="AT121"/>
  <c r="AO121"/>
  <c r="AJ121"/>
  <c r="AX121"/>
  <c r="AL121"/>
  <c r="AS121"/>
  <c r="AH121"/>
  <c r="AV132"/>
  <c r="AR132"/>
  <c r="AN132"/>
  <c r="AJ132"/>
  <c r="AF132"/>
  <c r="AY132"/>
  <c r="AU132"/>
  <c r="AQ132"/>
  <c r="AM132"/>
  <c r="AI132"/>
  <c r="AS132"/>
  <c r="AK132"/>
  <c r="AX132"/>
  <c r="AP132"/>
  <c r="AH132"/>
  <c r="AW132"/>
  <c r="AG132"/>
  <c r="AT132"/>
  <c r="N139"/>
  <c r="P139" s="1"/>
  <c r="Q139" s="1"/>
  <c r="AV139"/>
  <c r="Z139"/>
  <c r="AB139" s="1"/>
  <c r="AG65"/>
  <c r="AL65"/>
  <c r="AQ65"/>
  <c r="AW65"/>
  <c r="AA76"/>
  <c r="X76" s="1"/>
  <c r="AG76"/>
  <c r="AL76"/>
  <c r="AQ76"/>
  <c r="AW76"/>
  <c r="AE77"/>
  <c r="AK77"/>
  <c r="AP77"/>
  <c r="AU77"/>
  <c r="AG80"/>
  <c r="AL80"/>
  <c r="AQ80"/>
  <c r="AW80"/>
  <c r="AE81"/>
  <c r="AK81"/>
  <c r="AP81"/>
  <c r="AU81"/>
  <c r="AD83"/>
  <c r="AK83"/>
  <c r="AR83"/>
  <c r="AC85"/>
  <c r="AJ85"/>
  <c r="AR85"/>
  <c r="AX85"/>
  <c r="AG100"/>
  <c r="AR100"/>
  <c r="Z101"/>
  <c r="BB101" s="1"/>
  <c r="AG109"/>
  <c r="AR109"/>
  <c r="N110"/>
  <c r="P110" s="1"/>
  <c r="Q110" s="1"/>
  <c r="AR121"/>
  <c r="AW139"/>
  <c r="AY87"/>
  <c r="AU87"/>
  <c r="AQ87"/>
  <c r="AM87"/>
  <c r="AI87"/>
  <c r="AE87"/>
  <c r="AY91"/>
  <c r="AU91"/>
  <c r="AQ91"/>
  <c r="AM91"/>
  <c r="AI91"/>
  <c r="AE91"/>
  <c r="AY102"/>
  <c r="AU102"/>
  <c r="AQ102"/>
  <c r="AM102"/>
  <c r="AI102"/>
  <c r="AE102"/>
  <c r="AY110"/>
  <c r="AU110"/>
  <c r="AQ110"/>
  <c r="AM110"/>
  <c r="AI110"/>
  <c r="AE110"/>
  <c r="AA110"/>
  <c r="AY114"/>
  <c r="AU114"/>
  <c r="AQ114"/>
  <c r="AM114"/>
  <c r="AI114"/>
  <c r="AE114"/>
  <c r="AA114"/>
  <c r="AT114"/>
  <c r="AO114"/>
  <c r="AJ114"/>
  <c r="AD114"/>
  <c r="AX114"/>
  <c r="AS114"/>
  <c r="AN114"/>
  <c r="AH114"/>
  <c r="Z117"/>
  <c r="BB117" s="1"/>
  <c r="N128"/>
  <c r="P128" s="1"/>
  <c r="Z130"/>
  <c r="BB130" s="1"/>
  <c r="N130"/>
  <c r="P130" s="1"/>
  <c r="Q130" s="1"/>
  <c r="Z132"/>
  <c r="BB132" s="1"/>
  <c r="N132"/>
  <c r="P132" s="1"/>
  <c r="Q132" s="1"/>
  <c r="Z134"/>
  <c r="BB134" s="1"/>
  <c r="AX134"/>
  <c r="N134"/>
  <c r="P134" s="1"/>
  <c r="Q134" s="1"/>
  <c r="N135"/>
  <c r="P135" s="1"/>
  <c r="Q135" s="1"/>
  <c r="Z135"/>
  <c r="AY138"/>
  <c r="AU138"/>
  <c r="AQ138"/>
  <c r="AM138"/>
  <c r="AI138"/>
  <c r="AV138"/>
  <c r="AP138"/>
  <c r="AK138"/>
  <c r="AT138"/>
  <c r="AO138"/>
  <c r="AJ138"/>
  <c r="AX138"/>
  <c r="AN138"/>
  <c r="AW138"/>
  <c r="AL138"/>
  <c r="AB87"/>
  <c r="AG87"/>
  <c r="AL87"/>
  <c r="AR87"/>
  <c r="AW87"/>
  <c r="AG91"/>
  <c r="AL91"/>
  <c r="AR91"/>
  <c r="AW91"/>
  <c r="AB102"/>
  <c r="AG102"/>
  <c r="AL102"/>
  <c r="AR102"/>
  <c r="AW102"/>
  <c r="AB110"/>
  <c r="AG110"/>
  <c r="AL110"/>
  <c r="AR110"/>
  <c r="AW110"/>
  <c r="AG114"/>
  <c r="AR114"/>
  <c r="Z116"/>
  <c r="AC116" s="1"/>
  <c r="AR138"/>
  <c r="AY84"/>
  <c r="AU84"/>
  <c r="AQ84"/>
  <c r="AM84"/>
  <c r="AI84"/>
  <c r="AE84"/>
  <c r="AY88"/>
  <c r="AU88"/>
  <c r="AQ88"/>
  <c r="AM88"/>
  <c r="AI88"/>
  <c r="AE88"/>
  <c r="AY92"/>
  <c r="AU92"/>
  <c r="AQ92"/>
  <c r="AM92"/>
  <c r="AI92"/>
  <c r="AE92"/>
  <c r="AY107"/>
  <c r="AU107"/>
  <c r="AQ107"/>
  <c r="AM107"/>
  <c r="AI107"/>
  <c r="AE107"/>
  <c r="AA107"/>
  <c r="AY113"/>
  <c r="AU113"/>
  <c r="AQ113"/>
  <c r="AM113"/>
  <c r="AI113"/>
  <c r="AE113"/>
  <c r="AA113"/>
  <c r="AV113"/>
  <c r="AP113"/>
  <c r="AK113"/>
  <c r="AF113"/>
  <c r="BB113"/>
  <c r="AT113"/>
  <c r="AO113"/>
  <c r="AJ113"/>
  <c r="AD113"/>
  <c r="AY118"/>
  <c r="AU118"/>
  <c r="AQ118"/>
  <c r="AM118"/>
  <c r="AI118"/>
  <c r="AT118"/>
  <c r="AO118"/>
  <c r="AJ118"/>
  <c r="AX118"/>
  <c r="AS118"/>
  <c r="AN118"/>
  <c r="AH118"/>
  <c r="Z121"/>
  <c r="BB121" s="1"/>
  <c r="P121"/>
  <c r="Q121" s="1"/>
  <c r="AB84"/>
  <c r="AG84"/>
  <c r="AL84"/>
  <c r="AR84"/>
  <c r="AW84"/>
  <c r="AC87"/>
  <c r="AH87"/>
  <c r="AN87"/>
  <c r="AS87"/>
  <c r="AX87"/>
  <c r="AG88"/>
  <c r="AL88"/>
  <c r="AR88"/>
  <c r="AW88"/>
  <c r="AH91"/>
  <c r="AN91"/>
  <c r="AS91"/>
  <c r="AX91"/>
  <c r="AG92"/>
  <c r="AL92"/>
  <c r="AR92"/>
  <c r="AW92"/>
  <c r="AC102"/>
  <c r="AH102"/>
  <c r="AN102"/>
  <c r="AS102"/>
  <c r="AX102"/>
  <c r="AB107"/>
  <c r="AG107"/>
  <c r="AL107"/>
  <c r="AR107"/>
  <c r="AW107"/>
  <c r="AC110"/>
  <c r="AH110"/>
  <c r="AN110"/>
  <c r="AS110"/>
  <c r="AX110"/>
  <c r="AG113"/>
  <c r="AR113"/>
  <c r="AK114"/>
  <c r="AV114"/>
  <c r="N117"/>
  <c r="P117" s="1"/>
  <c r="Q117" s="1"/>
  <c r="AG118"/>
  <c r="AR118"/>
  <c r="Z120"/>
  <c r="AS138"/>
  <c r="AY111"/>
  <c r="AU111"/>
  <c r="AQ111"/>
  <c r="AM111"/>
  <c r="AI111"/>
  <c r="AE111"/>
  <c r="AY115"/>
  <c r="AU115"/>
  <c r="AQ115"/>
  <c r="AM115"/>
  <c r="AI115"/>
  <c r="AE115"/>
  <c r="AA115"/>
  <c r="AY119"/>
  <c r="AU119"/>
  <c r="AQ119"/>
  <c r="AM119"/>
  <c r="AI119"/>
  <c r="AA119"/>
  <c r="X119" s="1"/>
  <c r="BB129"/>
  <c r="AV129"/>
  <c r="AR129"/>
  <c r="AN129"/>
  <c r="AJ129"/>
  <c r="AF129"/>
  <c r="AB129"/>
  <c r="AY129"/>
  <c r="AU129"/>
  <c r="AQ129"/>
  <c r="AM129"/>
  <c r="AI129"/>
  <c r="AE129"/>
  <c r="AA129"/>
  <c r="AV131"/>
  <c r="AR131"/>
  <c r="AN131"/>
  <c r="AJ131"/>
  <c r="AF131"/>
  <c r="AY131"/>
  <c r="AU131"/>
  <c r="AQ131"/>
  <c r="AM131"/>
  <c r="AI131"/>
  <c r="AV133"/>
  <c r="AR133"/>
  <c r="AN133"/>
  <c r="AJ133"/>
  <c r="AF133"/>
  <c r="AY133"/>
  <c r="AU133"/>
  <c r="AQ133"/>
  <c r="AM133"/>
  <c r="AI133"/>
  <c r="AY135"/>
  <c r="AU135"/>
  <c r="AQ135"/>
  <c r="AM135"/>
  <c r="AI135"/>
  <c r="AA135"/>
  <c r="X135" s="1"/>
  <c r="AT135"/>
  <c r="AO135"/>
  <c r="AJ135"/>
  <c r="AX135"/>
  <c r="AS135"/>
  <c r="AN135"/>
  <c r="AH135"/>
  <c r="Z138"/>
  <c r="BB138" s="1"/>
  <c r="Z143"/>
  <c r="AB143" s="1"/>
  <c r="AW143"/>
  <c r="AV143"/>
  <c r="N143"/>
  <c r="P143" s="1"/>
  <c r="Z144"/>
  <c r="N144"/>
  <c r="P144" s="1"/>
  <c r="AW144"/>
  <c r="Z149"/>
  <c r="N149"/>
  <c r="P149" s="1"/>
  <c r="AG111"/>
  <c r="AL111"/>
  <c r="AR111"/>
  <c r="AW111"/>
  <c r="AF112"/>
  <c r="AK112"/>
  <c r="AP112"/>
  <c r="AV112"/>
  <c r="AB115"/>
  <c r="AG115"/>
  <c r="AL115"/>
  <c r="AR115"/>
  <c r="AW115"/>
  <c r="AF116"/>
  <c r="AK116"/>
  <c r="AP116"/>
  <c r="AV116"/>
  <c r="AB119"/>
  <c r="AG119"/>
  <c r="AL119"/>
  <c r="AR119"/>
  <c r="AW119"/>
  <c r="AK120"/>
  <c r="AP120"/>
  <c r="AV120"/>
  <c r="AD129"/>
  <c r="AL129"/>
  <c r="AT129"/>
  <c r="AL131"/>
  <c r="AT131"/>
  <c r="AL133"/>
  <c r="AT133"/>
  <c r="AG135"/>
  <c r="AR135"/>
  <c r="Z137"/>
  <c r="AP139"/>
  <c r="AV144"/>
  <c r="AY112"/>
  <c r="AU112"/>
  <c r="AQ112"/>
  <c r="AM112"/>
  <c r="AI112"/>
  <c r="AE112"/>
  <c r="AA112"/>
  <c r="AY116"/>
  <c r="AU116"/>
  <c r="AQ116"/>
  <c r="AM116"/>
  <c r="AI116"/>
  <c r="AE116"/>
  <c r="AA116"/>
  <c r="AY120"/>
  <c r="AU120"/>
  <c r="AQ120"/>
  <c r="AM120"/>
  <c r="AI120"/>
  <c r="AA120"/>
  <c r="X120" s="1"/>
  <c r="AY134"/>
  <c r="AU134"/>
  <c r="AQ134"/>
  <c r="AM134"/>
  <c r="AI134"/>
  <c r="AA134"/>
  <c r="X134" s="1"/>
  <c r="AV134"/>
  <c r="AP134"/>
  <c r="AK134"/>
  <c r="AT134"/>
  <c r="AO134"/>
  <c r="AJ134"/>
  <c r="AY139"/>
  <c r="AU139"/>
  <c r="AQ139"/>
  <c r="AM139"/>
  <c r="AI139"/>
  <c r="AA139"/>
  <c r="X139" s="1"/>
  <c r="AT139"/>
  <c r="AO139"/>
  <c r="AJ139"/>
  <c r="AX139"/>
  <c r="AS139"/>
  <c r="AN139"/>
  <c r="AH139"/>
  <c r="Z142"/>
  <c r="BB142" s="1"/>
  <c r="P142"/>
  <c r="Q142" s="1"/>
  <c r="Z148"/>
  <c r="N148"/>
  <c r="P148" s="1"/>
  <c r="AW148"/>
  <c r="AB112"/>
  <c r="AG112"/>
  <c r="AL112"/>
  <c r="AR112"/>
  <c r="AW112"/>
  <c r="AB116"/>
  <c r="AG116"/>
  <c r="AL116"/>
  <c r="AR116"/>
  <c r="AW116"/>
  <c r="AB120"/>
  <c r="AG120"/>
  <c r="AL120"/>
  <c r="AR120"/>
  <c r="AW120"/>
  <c r="P129"/>
  <c r="Q129" s="1"/>
  <c r="AW129"/>
  <c r="P131"/>
  <c r="Q131" s="1"/>
  <c r="Z131" s="1"/>
  <c r="AW131"/>
  <c r="AG133"/>
  <c r="AO133"/>
  <c r="AW133"/>
  <c r="AG134"/>
  <c r="AR134"/>
  <c r="AK135"/>
  <c r="AV135"/>
  <c r="N138"/>
  <c r="P138" s="1"/>
  <c r="Q138" s="1"/>
  <c r="AR139"/>
  <c r="Z141"/>
  <c r="AV148"/>
  <c r="AV149"/>
  <c r="AY136"/>
  <c r="AU136"/>
  <c r="AQ136"/>
  <c r="AM136"/>
  <c r="AI136"/>
  <c r="AA136"/>
  <c r="X136" s="1"/>
  <c r="AY140"/>
  <c r="AU140"/>
  <c r="AQ140"/>
  <c r="AM140"/>
  <c r="AI140"/>
  <c r="AA140"/>
  <c r="X140" s="1"/>
  <c r="Z147"/>
  <c r="N147"/>
  <c r="P147" s="1"/>
  <c r="AB136"/>
  <c r="AG136"/>
  <c r="AL136"/>
  <c r="AR136"/>
  <c r="AW136"/>
  <c r="AK137"/>
  <c r="AP137"/>
  <c r="AV137"/>
  <c r="AB140"/>
  <c r="AL140"/>
  <c r="AR140"/>
  <c r="AW140"/>
  <c r="AK141"/>
  <c r="AP141"/>
  <c r="AV141"/>
  <c r="AV147"/>
  <c r="AY137"/>
  <c r="AU137"/>
  <c r="AQ137"/>
  <c r="AM137"/>
  <c r="AI137"/>
  <c r="AA137"/>
  <c r="AY141"/>
  <c r="AU141"/>
  <c r="AQ141"/>
  <c r="AM141"/>
  <c r="AA141"/>
  <c r="Z146"/>
  <c r="BB146" s="1"/>
  <c r="N146"/>
  <c r="P146" s="1"/>
  <c r="Z150"/>
  <c r="N150"/>
  <c r="P150" s="1"/>
  <c r="AB137"/>
  <c r="AG137"/>
  <c r="AL137"/>
  <c r="AR137"/>
  <c r="AW137"/>
  <c r="AB141"/>
  <c r="AL141"/>
  <c r="AR141"/>
  <c r="AW141"/>
  <c r="AV146"/>
  <c r="AV150"/>
  <c r="AA143"/>
  <c r="AI143"/>
  <c r="AM143"/>
  <c r="AQ143"/>
  <c r="AU143"/>
  <c r="AY143"/>
  <c r="AA144"/>
  <c r="AE144"/>
  <c r="AI144"/>
  <c r="AM144"/>
  <c r="AQ144"/>
  <c r="AU144"/>
  <c r="AY144"/>
  <c r="AA145"/>
  <c r="AE145"/>
  <c r="AI145"/>
  <c r="AM145"/>
  <c r="AQ145"/>
  <c r="AU145"/>
  <c r="AY145"/>
  <c r="AA146"/>
  <c r="AE146"/>
  <c r="AI146"/>
  <c r="AM146"/>
  <c r="AQ146"/>
  <c r="AU146"/>
  <c r="AY146"/>
  <c r="AA147"/>
  <c r="AE147"/>
  <c r="AI147"/>
  <c r="AM147"/>
  <c r="AQ147"/>
  <c r="AU147"/>
  <c r="AY147"/>
  <c r="AA148"/>
  <c r="AE148"/>
  <c r="AI148"/>
  <c r="AM148"/>
  <c r="AQ148"/>
  <c r="AU148"/>
  <c r="AY148"/>
  <c r="AA149"/>
  <c r="AE149"/>
  <c r="AI149"/>
  <c r="AM149"/>
  <c r="AQ149"/>
  <c r="AU149"/>
  <c r="AY149"/>
  <c r="AA150"/>
  <c r="X150" s="1"/>
  <c r="AE150"/>
  <c r="AI150"/>
  <c r="AM150"/>
  <c r="AQ150"/>
  <c r="AU150"/>
  <c r="AY150"/>
  <c r="AH143"/>
  <c r="AL143"/>
  <c r="AP143"/>
  <c r="AT143"/>
  <c r="AX143"/>
  <c r="AD144"/>
  <c r="AH144"/>
  <c r="AL144"/>
  <c r="AP144"/>
  <c r="AT144"/>
  <c r="AX144"/>
  <c r="AD145"/>
  <c r="AH145"/>
  <c r="AL145"/>
  <c r="AP145"/>
  <c r="AT145"/>
  <c r="AX145"/>
  <c r="AD146"/>
  <c r="AH146"/>
  <c r="AL146"/>
  <c r="AP146"/>
  <c r="AT146"/>
  <c r="AX146"/>
  <c r="AD147"/>
  <c r="AH147"/>
  <c r="AL147"/>
  <c r="AP147"/>
  <c r="AT147"/>
  <c r="AX147"/>
  <c r="AD148"/>
  <c r="AH148"/>
  <c r="AL148"/>
  <c r="AP148"/>
  <c r="AT148"/>
  <c r="AX148"/>
  <c r="AD149"/>
  <c r="AH149"/>
  <c r="AL149"/>
  <c r="AP149"/>
  <c r="AT149"/>
  <c r="AX149"/>
  <c r="AD150"/>
  <c r="AH150"/>
  <c r="AL150"/>
  <c r="AP150"/>
  <c r="AT150"/>
  <c r="AX150"/>
  <c r="AW85" i="6"/>
  <c r="AY65"/>
  <c r="AY112"/>
  <c r="AX105"/>
  <c r="AT104"/>
  <c r="AV61"/>
  <c r="AU113"/>
  <c r="AY64"/>
  <c r="AW105"/>
  <c r="AX96"/>
  <c r="AX92"/>
  <c r="AY18"/>
  <c r="AY85"/>
  <c r="AY116"/>
  <c r="AV105"/>
  <c r="AV63"/>
  <c r="AY118"/>
  <c r="AT109"/>
  <c r="AW81"/>
  <c r="AV66"/>
  <c r="AU121"/>
  <c r="AV59"/>
  <c r="AX59"/>
  <c r="AW59"/>
  <c r="AT59"/>
  <c r="AU119"/>
  <c r="AT105"/>
  <c r="AU72"/>
  <c r="AV73"/>
  <c r="Q127"/>
  <c r="AW107"/>
  <c r="AV65"/>
  <c r="AV58"/>
  <c r="AT58"/>
  <c r="AX58"/>
  <c r="AW58"/>
  <c r="AU117"/>
  <c r="AY68"/>
  <c r="AY127"/>
  <c r="AV86"/>
  <c r="AU86"/>
  <c r="AW67"/>
  <c r="AV67"/>
  <c r="AU18"/>
  <c r="AY125"/>
  <c r="AT121"/>
  <c r="AY121"/>
  <c r="AX118"/>
  <c r="AV108"/>
  <c r="AT108"/>
  <c r="AV104"/>
  <c r="AW104"/>
  <c r="AX63"/>
  <c r="AT61"/>
  <c r="AW61"/>
  <c r="AT60"/>
  <c r="AX127"/>
  <c r="AW83"/>
  <c r="AX120"/>
  <c r="AY120"/>
  <c r="AY124"/>
  <c r="AU124"/>
  <c r="AX122"/>
  <c r="AU122"/>
  <c r="AX109"/>
  <c r="AW109"/>
  <c r="AV109"/>
  <c r="AX116"/>
  <c r="AU115"/>
  <c r="AU111"/>
  <c r="AU66"/>
  <c r="AY66"/>
  <c r="AW63"/>
  <c r="AX60"/>
  <c r="AV81"/>
  <c r="AY123"/>
  <c r="AT63"/>
  <c r="AX61"/>
  <c r="AW60"/>
  <c r="AX112"/>
  <c r="AW108"/>
  <c r="AV64"/>
  <c r="AY63"/>
  <c r="AU63"/>
  <c r="AY61"/>
  <c r="AU61"/>
  <c r="AY60"/>
  <c r="AU60"/>
  <c r="AY59"/>
  <c r="AU59"/>
  <c r="AY58"/>
  <c r="AU58"/>
  <c r="AT125"/>
  <c r="AX124"/>
  <c r="AV82"/>
  <c r="AU74"/>
  <c r="AW106"/>
  <c r="AU17"/>
  <c r="AW126"/>
  <c r="AY126"/>
  <c r="AX126"/>
  <c r="AU126"/>
  <c r="AT126"/>
  <c r="AU114"/>
  <c r="AT114"/>
  <c r="AY114"/>
  <c r="AX114"/>
  <c r="AU103"/>
  <c r="AY103"/>
  <c r="AX103"/>
  <c r="AT103"/>
  <c r="AW103"/>
  <c r="AV103"/>
  <c r="AT90"/>
  <c r="AW90"/>
  <c r="AX90"/>
  <c r="AV127"/>
  <c r="AU127"/>
  <c r="AW127"/>
  <c r="AT127"/>
  <c r="AU120"/>
  <c r="AT120"/>
  <c r="AV119"/>
  <c r="AW119"/>
  <c r="AY119"/>
  <c r="AX119"/>
  <c r="AT119"/>
  <c r="AV113"/>
  <c r="AW113"/>
  <c r="AY113"/>
  <c r="AX113"/>
  <c r="AT113"/>
  <c r="AV125"/>
  <c r="AX125"/>
  <c r="AW125"/>
  <c r="AU125"/>
  <c r="AU112"/>
  <c r="AT112"/>
  <c r="AV111"/>
  <c r="AW111"/>
  <c r="AY111"/>
  <c r="AX111"/>
  <c r="AT111"/>
  <c r="AU110"/>
  <c r="AY110"/>
  <c r="AT110"/>
  <c r="AV110"/>
  <c r="AX110"/>
  <c r="AW110"/>
  <c r="AT71"/>
  <c r="AX71"/>
  <c r="AU71"/>
  <c r="AY71"/>
  <c r="AW71"/>
  <c r="AV71"/>
  <c r="AT122"/>
  <c r="AY122"/>
  <c r="AU116"/>
  <c r="AT116"/>
  <c r="AV115"/>
  <c r="AW115"/>
  <c r="AY115"/>
  <c r="AX115"/>
  <c r="AT115"/>
  <c r="AU97"/>
  <c r="AY97"/>
  <c r="AV97"/>
  <c r="AW97"/>
  <c r="AX97"/>
  <c r="AT97"/>
  <c r="AU93"/>
  <c r="AY93"/>
  <c r="AV93"/>
  <c r="AW93"/>
  <c r="AX93"/>
  <c r="AT93"/>
  <c r="AU89"/>
  <c r="AY89"/>
  <c r="AV89"/>
  <c r="AW89"/>
  <c r="AX89"/>
  <c r="AT89"/>
  <c r="AV123"/>
  <c r="AW123"/>
  <c r="AX123"/>
  <c r="AU123"/>
  <c r="AT123"/>
  <c r="AU118"/>
  <c r="AT118"/>
  <c r="AV117"/>
  <c r="AW117"/>
  <c r="AY117"/>
  <c r="AX117"/>
  <c r="AT117"/>
  <c r="AV107"/>
  <c r="AT96"/>
  <c r="AW96"/>
  <c r="AT92"/>
  <c r="AW92"/>
  <c r="AT84"/>
  <c r="AX84"/>
  <c r="AW84"/>
  <c r="AY84"/>
  <c r="AU84"/>
  <c r="AV84"/>
  <c r="AT73"/>
  <c r="AX73"/>
  <c r="AU73"/>
  <c r="AY73"/>
  <c r="AW73"/>
  <c r="AT69"/>
  <c r="AX69"/>
  <c r="AU69"/>
  <c r="AY69"/>
  <c r="AV69"/>
  <c r="AW69"/>
  <c r="AT124"/>
  <c r="AV121"/>
  <c r="AW121"/>
  <c r="AX121"/>
  <c r="AU95"/>
  <c r="AY95"/>
  <c r="AV95"/>
  <c r="AW95"/>
  <c r="AX95"/>
  <c r="AT95"/>
  <c r="AU91"/>
  <c r="AY91"/>
  <c r="AV91"/>
  <c r="AW91"/>
  <c r="AX91"/>
  <c r="AT91"/>
  <c r="AU87"/>
  <c r="AY87"/>
  <c r="AV87"/>
  <c r="AW87"/>
  <c r="AX87"/>
  <c r="AT87"/>
  <c r="AV126"/>
  <c r="AV124"/>
  <c r="AW124"/>
  <c r="AV122"/>
  <c r="AW122"/>
  <c r="AV120"/>
  <c r="AW120"/>
  <c r="AV118"/>
  <c r="AW118"/>
  <c r="AV116"/>
  <c r="AW116"/>
  <c r="AV114"/>
  <c r="AW114"/>
  <c r="AV112"/>
  <c r="AW112"/>
  <c r="AU107"/>
  <c r="AY107"/>
  <c r="AX107"/>
  <c r="AT107"/>
  <c r="AX106"/>
  <c r="AU106"/>
  <c r="AY106"/>
  <c r="AT106"/>
  <c r="AV106"/>
  <c r="AT83"/>
  <c r="AX83"/>
  <c r="AU83"/>
  <c r="AV83"/>
  <c r="AY83"/>
  <c r="AT72"/>
  <c r="AX72"/>
  <c r="AW72"/>
  <c r="AV72"/>
  <c r="AY72"/>
  <c r="AT70"/>
  <c r="AX70"/>
  <c r="AW70"/>
  <c r="AV70"/>
  <c r="AU70"/>
  <c r="AY70"/>
  <c r="AU109"/>
  <c r="AY109"/>
  <c r="AU105"/>
  <c r="AY105"/>
  <c r="AU96"/>
  <c r="AY96"/>
  <c r="AV96"/>
  <c r="AU92"/>
  <c r="AY92"/>
  <c r="AV92"/>
  <c r="AU90"/>
  <c r="AY90"/>
  <c r="AV90"/>
  <c r="AT86"/>
  <c r="AX86"/>
  <c r="AW86"/>
  <c r="AY86"/>
  <c r="AT85"/>
  <c r="AX85"/>
  <c r="AU85"/>
  <c r="AV85"/>
  <c r="AT82"/>
  <c r="AX82"/>
  <c r="AW82"/>
  <c r="AY82"/>
  <c r="AX108"/>
  <c r="AX104"/>
  <c r="AU108"/>
  <c r="AY108"/>
  <c r="AU104"/>
  <c r="AY104"/>
  <c r="AT81"/>
  <c r="AX81"/>
  <c r="AU81"/>
  <c r="AT74"/>
  <c r="AX74"/>
  <c r="AW74"/>
  <c r="AV74"/>
  <c r="AT67"/>
  <c r="AX67"/>
  <c r="AU67"/>
  <c r="AY67"/>
  <c r="AW64"/>
  <c r="AT64"/>
  <c r="AX64"/>
  <c r="AU64"/>
  <c r="AU68"/>
  <c r="AT68"/>
  <c r="AX68"/>
  <c r="AW68"/>
  <c r="AV68"/>
  <c r="AY81"/>
  <c r="AW66"/>
  <c r="AT66"/>
  <c r="AX66"/>
  <c r="AU65"/>
  <c r="AW65"/>
  <c r="AT65"/>
  <c r="AX65"/>
  <c r="AX12"/>
  <c r="AV17"/>
  <c r="AT12"/>
  <c r="AW18"/>
  <c r="AW17"/>
  <c r="AV12"/>
  <c r="AX18"/>
  <c r="AT18"/>
  <c r="AX17"/>
  <c r="AT17"/>
  <c r="AW12"/>
  <c r="AX7"/>
  <c r="AT7"/>
  <c r="AU7"/>
  <c r="AV7"/>
  <c r="AY7"/>
  <c r="AW7"/>
  <c r="AY12"/>
  <c r="AU12"/>
  <c r="AU6"/>
  <c r="AW6"/>
  <c r="AX6"/>
  <c r="AV6"/>
  <c r="AT6"/>
  <c r="BE21" i="9" l="1"/>
  <c r="BF21" s="1"/>
  <c r="BD95" i="13"/>
  <c r="BE95" s="1"/>
  <c r="BF95" s="1"/>
  <c r="BG95" s="1"/>
  <c r="BH95" s="1"/>
  <c r="BI95" s="1"/>
  <c r="BJ95" s="1"/>
  <c r="BK95" s="1"/>
  <c r="BL95" s="1"/>
  <c r="BM95" s="1"/>
  <c r="BN95" s="1"/>
  <c r="BO95" s="1"/>
  <c r="BP95" s="1"/>
  <c r="BQ95" s="1"/>
  <c r="BR95" s="1"/>
  <c r="BS95" s="1"/>
  <c r="BT95" s="1"/>
  <c r="BD93"/>
  <c r="BE93" s="1"/>
  <c r="BF93" s="1"/>
  <c r="BG93" s="1"/>
  <c r="BH93" s="1"/>
  <c r="BI93" s="1"/>
  <c r="BJ93" s="1"/>
  <c r="BK93" s="1"/>
  <c r="BL93" s="1"/>
  <c r="BM93" s="1"/>
  <c r="BN93" s="1"/>
  <c r="BO93" s="1"/>
  <c r="BP93" s="1"/>
  <c r="BQ93" s="1"/>
  <c r="BR93" s="1"/>
  <c r="BS93" s="1"/>
  <c r="BT93" s="1"/>
  <c r="BD91"/>
  <c r="BE91" s="1"/>
  <c r="BF91" s="1"/>
  <c r="BG91" s="1"/>
  <c r="BH91" s="1"/>
  <c r="BI91" s="1"/>
  <c r="BJ91" s="1"/>
  <c r="BK91" s="1"/>
  <c r="BL91" s="1"/>
  <c r="BM91" s="1"/>
  <c r="BN91" s="1"/>
  <c r="BO91" s="1"/>
  <c r="BP91" s="1"/>
  <c r="BQ91" s="1"/>
  <c r="BR91" s="1"/>
  <c r="BS91" s="1"/>
  <c r="BT91" s="1"/>
  <c r="X37"/>
  <c r="X35"/>
  <c r="X33"/>
  <c r="X40"/>
  <c r="X42"/>
  <c r="X44"/>
  <c r="X46"/>
  <c r="X50"/>
  <c r="X54"/>
  <c r="X58"/>
  <c r="X62"/>
  <c r="X47"/>
  <c r="X51"/>
  <c r="X55"/>
  <c r="X59"/>
  <c r="X63"/>
  <c r="X66"/>
  <c r="X68"/>
  <c r="X70"/>
  <c r="X72"/>
  <c r="X74"/>
  <c r="X79"/>
  <c r="X83"/>
  <c r="X80"/>
  <c r="X84"/>
  <c r="X88"/>
  <c r="X92"/>
  <c r="X96"/>
  <c r="X87"/>
  <c r="X91"/>
  <c r="X95"/>
  <c r="X98"/>
  <c r="X102"/>
  <c r="X99"/>
  <c r="X103"/>
  <c r="BF105"/>
  <c r="BG105" s="1"/>
  <c r="BH105" s="1"/>
  <c r="BI105" s="1"/>
  <c r="BJ105" s="1"/>
  <c r="BK105" s="1"/>
  <c r="BL105" s="1"/>
  <c r="BM105" s="1"/>
  <c r="BN105" s="1"/>
  <c r="BO105" s="1"/>
  <c r="BP105" s="1"/>
  <c r="BQ105" s="1"/>
  <c r="BR105" s="1"/>
  <c r="BS105" s="1"/>
  <c r="BT105" s="1"/>
  <c r="BF99"/>
  <c r="BG99" s="1"/>
  <c r="BH99" s="1"/>
  <c r="BI99" s="1"/>
  <c r="BJ99" s="1"/>
  <c r="BK99" s="1"/>
  <c r="BL99" s="1"/>
  <c r="BM99" s="1"/>
  <c r="BN99" s="1"/>
  <c r="BO99" s="1"/>
  <c r="BP99" s="1"/>
  <c r="BQ99" s="1"/>
  <c r="BR99" s="1"/>
  <c r="BS99" s="1"/>
  <c r="BT99" s="1"/>
  <c r="BF96"/>
  <c r="BG96" s="1"/>
  <c r="BH96" s="1"/>
  <c r="BI96" s="1"/>
  <c r="BJ96" s="1"/>
  <c r="BK96" s="1"/>
  <c r="BL96" s="1"/>
  <c r="BM96" s="1"/>
  <c r="BN96" s="1"/>
  <c r="BO96" s="1"/>
  <c r="BP96" s="1"/>
  <c r="BQ96" s="1"/>
  <c r="BR96" s="1"/>
  <c r="BS96" s="1"/>
  <c r="BT96" s="1"/>
  <c r="BF92"/>
  <c r="BG92" s="1"/>
  <c r="BH92" s="1"/>
  <c r="BI92" s="1"/>
  <c r="BJ92" s="1"/>
  <c r="BK92" s="1"/>
  <c r="BL92" s="1"/>
  <c r="BM92" s="1"/>
  <c r="BN92" s="1"/>
  <c r="BO92" s="1"/>
  <c r="BP92" s="1"/>
  <c r="BQ92" s="1"/>
  <c r="BR92" s="1"/>
  <c r="BS92" s="1"/>
  <c r="BT92" s="1"/>
  <c r="BD104"/>
  <c r="BE104" s="1"/>
  <c r="BF104" s="1"/>
  <c r="BG104" s="1"/>
  <c r="BH104" s="1"/>
  <c r="BI104" s="1"/>
  <c r="BJ104" s="1"/>
  <c r="BK104" s="1"/>
  <c r="BL104" s="1"/>
  <c r="BM104" s="1"/>
  <c r="BN104" s="1"/>
  <c r="BO104" s="1"/>
  <c r="BP104" s="1"/>
  <c r="BQ104" s="1"/>
  <c r="BR104" s="1"/>
  <c r="BS104" s="1"/>
  <c r="BT104" s="1"/>
  <c r="BD100"/>
  <c r="BE100" s="1"/>
  <c r="BF100" s="1"/>
  <c r="BG100" s="1"/>
  <c r="BH100" s="1"/>
  <c r="BI100" s="1"/>
  <c r="BJ100" s="1"/>
  <c r="BK100" s="1"/>
  <c r="BL100" s="1"/>
  <c r="BM100" s="1"/>
  <c r="BN100" s="1"/>
  <c r="BO100" s="1"/>
  <c r="BP100" s="1"/>
  <c r="BQ100" s="1"/>
  <c r="BR100" s="1"/>
  <c r="BS100" s="1"/>
  <c r="BT100" s="1"/>
  <c r="BF76"/>
  <c r="BG76" s="1"/>
  <c r="BH76" s="1"/>
  <c r="BI76" s="1"/>
  <c r="BJ76" s="1"/>
  <c r="BK76" s="1"/>
  <c r="BL76" s="1"/>
  <c r="BM76" s="1"/>
  <c r="BN76" s="1"/>
  <c r="BO76" s="1"/>
  <c r="BP76" s="1"/>
  <c r="BQ76" s="1"/>
  <c r="BR76" s="1"/>
  <c r="BS76" s="1"/>
  <c r="BT76" s="1"/>
  <c r="BF74"/>
  <c r="BG74" s="1"/>
  <c r="BH74" s="1"/>
  <c r="BI74" s="1"/>
  <c r="BJ74" s="1"/>
  <c r="BK74" s="1"/>
  <c r="BL74" s="1"/>
  <c r="BM74" s="1"/>
  <c r="BN74" s="1"/>
  <c r="BO74" s="1"/>
  <c r="BP74" s="1"/>
  <c r="BQ74" s="1"/>
  <c r="BR74" s="1"/>
  <c r="BS74" s="1"/>
  <c r="BT74" s="1"/>
  <c r="BF72"/>
  <c r="BG72" s="1"/>
  <c r="BH72" s="1"/>
  <c r="BI72" s="1"/>
  <c r="BJ72" s="1"/>
  <c r="BK72" s="1"/>
  <c r="BL72" s="1"/>
  <c r="BM72" s="1"/>
  <c r="BN72" s="1"/>
  <c r="BO72" s="1"/>
  <c r="BP72" s="1"/>
  <c r="BQ72" s="1"/>
  <c r="BR72" s="1"/>
  <c r="BS72" s="1"/>
  <c r="BT72" s="1"/>
  <c r="BF70"/>
  <c r="BG70" s="1"/>
  <c r="BH70" s="1"/>
  <c r="BI70" s="1"/>
  <c r="BJ70" s="1"/>
  <c r="BK70" s="1"/>
  <c r="BL70" s="1"/>
  <c r="BM70" s="1"/>
  <c r="BN70" s="1"/>
  <c r="BO70" s="1"/>
  <c r="BP70" s="1"/>
  <c r="BQ70" s="1"/>
  <c r="BR70" s="1"/>
  <c r="BS70" s="1"/>
  <c r="BT70" s="1"/>
  <c r="X39"/>
  <c r="X41"/>
  <c r="X43"/>
  <c r="X45"/>
  <c r="X48"/>
  <c r="X52"/>
  <c r="X56"/>
  <c r="X60"/>
  <c r="X64"/>
  <c r="X49"/>
  <c r="X53"/>
  <c r="X57"/>
  <c r="X61"/>
  <c r="X65"/>
  <c r="X67"/>
  <c r="X69"/>
  <c r="X71"/>
  <c r="X73"/>
  <c r="X77"/>
  <c r="X81"/>
  <c r="X78"/>
  <c r="X82"/>
  <c r="X86"/>
  <c r="X90"/>
  <c r="X94"/>
  <c r="X85"/>
  <c r="X89"/>
  <c r="X93"/>
  <c r="X97"/>
  <c r="X100"/>
  <c r="X104"/>
  <c r="X101"/>
  <c r="X105"/>
  <c r="BD86" i="11"/>
  <c r="BE86" s="1"/>
  <c r="BD82"/>
  <c r="BE82" s="1"/>
  <c r="BD78"/>
  <c r="BE78" s="1"/>
  <c r="BD93"/>
  <c r="BE93" s="1"/>
  <c r="BB96"/>
  <c r="BC96" s="1"/>
  <c r="BD96" s="1"/>
  <c r="BE96" s="1"/>
  <c r="BF90"/>
  <c r="BG90" s="1"/>
  <c r="BH90" s="1"/>
  <c r="BI90" s="1"/>
  <c r="BJ90" s="1"/>
  <c r="BK90" s="1"/>
  <c r="BL90" s="1"/>
  <c r="BM90" s="1"/>
  <c r="BN90" s="1"/>
  <c r="BO90" s="1"/>
  <c r="BP90" s="1"/>
  <c r="BQ90" s="1"/>
  <c r="BR90" s="1"/>
  <c r="BS90" s="1"/>
  <c r="BT90" s="1"/>
  <c r="BD101"/>
  <c r="BE101" s="1"/>
  <c r="BF101" s="1"/>
  <c r="BG101" s="1"/>
  <c r="BH101" s="1"/>
  <c r="BI101" s="1"/>
  <c r="BJ101" s="1"/>
  <c r="BK101" s="1"/>
  <c r="BL101" s="1"/>
  <c r="BM101" s="1"/>
  <c r="BN101" s="1"/>
  <c r="BO101" s="1"/>
  <c r="BP101" s="1"/>
  <c r="BQ101" s="1"/>
  <c r="BR101" s="1"/>
  <c r="BS101" s="1"/>
  <c r="BT101" s="1"/>
  <c r="BD95"/>
  <c r="BE95" s="1"/>
  <c r="BF95" s="1"/>
  <c r="BG95" s="1"/>
  <c r="BH95" s="1"/>
  <c r="BI95" s="1"/>
  <c r="BJ95" s="1"/>
  <c r="BK95" s="1"/>
  <c r="BL95" s="1"/>
  <c r="BM95" s="1"/>
  <c r="BN95" s="1"/>
  <c r="BO95" s="1"/>
  <c r="BP95" s="1"/>
  <c r="BQ95" s="1"/>
  <c r="BR95" s="1"/>
  <c r="BS95" s="1"/>
  <c r="BT95" s="1"/>
  <c r="BC91"/>
  <c r="BD91" s="1"/>
  <c r="BF78"/>
  <c r="BG78" s="1"/>
  <c r="BH78" s="1"/>
  <c r="BI78" s="1"/>
  <c r="BJ78" s="1"/>
  <c r="BK78" s="1"/>
  <c r="BL78" s="1"/>
  <c r="BM78" s="1"/>
  <c r="BN78" s="1"/>
  <c r="BO78" s="1"/>
  <c r="BP78" s="1"/>
  <c r="BQ78" s="1"/>
  <c r="BR78" s="1"/>
  <c r="BS78" s="1"/>
  <c r="BT78" s="1"/>
  <c r="BF93"/>
  <c r="BG93" s="1"/>
  <c r="BH93" s="1"/>
  <c r="BI93" s="1"/>
  <c r="BJ93" s="1"/>
  <c r="BK93" s="1"/>
  <c r="BL93" s="1"/>
  <c r="BM93" s="1"/>
  <c r="BN93" s="1"/>
  <c r="BO93" s="1"/>
  <c r="BP93" s="1"/>
  <c r="BQ93" s="1"/>
  <c r="BR93" s="1"/>
  <c r="BS93" s="1"/>
  <c r="BT93" s="1"/>
  <c r="BD88"/>
  <c r="BE88" s="1"/>
  <c r="BF88" s="1"/>
  <c r="BG88" s="1"/>
  <c r="BH88" s="1"/>
  <c r="BI88" s="1"/>
  <c r="BJ88" s="1"/>
  <c r="BK88" s="1"/>
  <c r="BL88" s="1"/>
  <c r="BM88" s="1"/>
  <c r="BN88" s="1"/>
  <c r="BO88" s="1"/>
  <c r="BP88" s="1"/>
  <c r="BQ88" s="1"/>
  <c r="BR88" s="1"/>
  <c r="BS88" s="1"/>
  <c r="BT88" s="1"/>
  <c r="X26"/>
  <c r="X24"/>
  <c r="X22"/>
  <c r="X37"/>
  <c r="X41"/>
  <c r="X45"/>
  <c r="X49"/>
  <c r="X53"/>
  <c r="X36"/>
  <c r="X40"/>
  <c r="X44"/>
  <c r="X48"/>
  <c r="X52"/>
  <c r="X56"/>
  <c r="X58"/>
  <c r="X60"/>
  <c r="X62"/>
  <c r="X66"/>
  <c r="X70"/>
  <c r="X65"/>
  <c r="X69"/>
  <c r="X73"/>
  <c r="X78"/>
  <c r="X82"/>
  <c r="X86"/>
  <c r="X77"/>
  <c r="X81"/>
  <c r="X85"/>
  <c r="X88"/>
  <c r="X90"/>
  <c r="X94"/>
  <c r="X95"/>
  <c r="X99"/>
  <c r="X103"/>
  <c r="X97"/>
  <c r="X100"/>
  <c r="X104"/>
  <c r="Z21"/>
  <c r="Z15"/>
  <c r="Z8"/>
  <c r="BF99"/>
  <c r="BG99" s="1"/>
  <c r="BH99" s="1"/>
  <c r="BI99" s="1"/>
  <c r="BJ99" s="1"/>
  <c r="BK99" s="1"/>
  <c r="BL99" s="1"/>
  <c r="BM99" s="1"/>
  <c r="BN99" s="1"/>
  <c r="BO99" s="1"/>
  <c r="BP99" s="1"/>
  <c r="BQ99" s="1"/>
  <c r="BR99" s="1"/>
  <c r="BS99" s="1"/>
  <c r="BT99" s="1"/>
  <c r="BD103"/>
  <c r="BE103" s="1"/>
  <c r="BF103" s="1"/>
  <c r="BG103" s="1"/>
  <c r="BH103" s="1"/>
  <c r="BI103" s="1"/>
  <c r="BJ103" s="1"/>
  <c r="BK103" s="1"/>
  <c r="BL103" s="1"/>
  <c r="BM103" s="1"/>
  <c r="BN103" s="1"/>
  <c r="BO103" s="1"/>
  <c r="BP103" s="1"/>
  <c r="BQ103" s="1"/>
  <c r="BR103" s="1"/>
  <c r="BS103" s="1"/>
  <c r="BT103" s="1"/>
  <c r="BD92"/>
  <c r="BE92" s="1"/>
  <c r="BD102"/>
  <c r="BE102" s="1"/>
  <c r="X64"/>
  <c r="X35"/>
  <c r="X39"/>
  <c r="X43"/>
  <c r="X47"/>
  <c r="X51"/>
  <c r="X55"/>
  <c r="X38"/>
  <c r="X42"/>
  <c r="X46"/>
  <c r="X50"/>
  <c r="X54"/>
  <c r="X57"/>
  <c r="X59"/>
  <c r="X61"/>
  <c r="X63"/>
  <c r="X68"/>
  <c r="X72"/>
  <c r="X67"/>
  <c r="X71"/>
  <c r="X80"/>
  <c r="X84"/>
  <c r="X79"/>
  <c r="X83"/>
  <c r="X87"/>
  <c r="X89"/>
  <c r="X92"/>
  <c r="X93"/>
  <c r="X101"/>
  <c r="X98"/>
  <c r="X102"/>
  <c r="BF105" i="10"/>
  <c r="BG105" s="1"/>
  <c r="BH105" s="1"/>
  <c r="BI105" s="1"/>
  <c r="BJ105" s="1"/>
  <c r="BK105" s="1"/>
  <c r="BL105" s="1"/>
  <c r="BM105" s="1"/>
  <c r="BN105" s="1"/>
  <c r="BO105" s="1"/>
  <c r="BP105" s="1"/>
  <c r="BQ105" s="1"/>
  <c r="BR105" s="1"/>
  <c r="BS105" s="1"/>
  <c r="BT105" s="1"/>
  <c r="X105"/>
  <c r="BD100"/>
  <c r="BE100" s="1"/>
  <c r="BD78"/>
  <c r="BE78" s="1"/>
  <c r="BF78" s="1"/>
  <c r="BG78" s="1"/>
  <c r="BH78" s="1"/>
  <c r="BI78" s="1"/>
  <c r="BJ78" s="1"/>
  <c r="BK78" s="1"/>
  <c r="BL78" s="1"/>
  <c r="BM78" s="1"/>
  <c r="BN78" s="1"/>
  <c r="BO78" s="1"/>
  <c r="BP78" s="1"/>
  <c r="BQ78" s="1"/>
  <c r="BR78" s="1"/>
  <c r="BS78" s="1"/>
  <c r="BT78" s="1"/>
  <c r="BD55"/>
  <c r="BE55" s="1"/>
  <c r="BF55" s="1"/>
  <c r="BG55" s="1"/>
  <c r="BH55" s="1"/>
  <c r="BI55" s="1"/>
  <c r="BJ55" s="1"/>
  <c r="BK55" s="1"/>
  <c r="BL55" s="1"/>
  <c r="BM55" s="1"/>
  <c r="BN55" s="1"/>
  <c r="BO55" s="1"/>
  <c r="BP55" s="1"/>
  <c r="BQ55" s="1"/>
  <c r="BR55" s="1"/>
  <c r="BS55" s="1"/>
  <c r="BT55" s="1"/>
  <c r="BD51"/>
  <c r="BE51" s="1"/>
  <c r="BF51" s="1"/>
  <c r="BG51" s="1"/>
  <c r="BH51" s="1"/>
  <c r="BI51" s="1"/>
  <c r="BJ51" s="1"/>
  <c r="BK51" s="1"/>
  <c r="BL51" s="1"/>
  <c r="BM51" s="1"/>
  <c r="BN51" s="1"/>
  <c r="BO51" s="1"/>
  <c r="BP51" s="1"/>
  <c r="BQ51" s="1"/>
  <c r="BR51" s="1"/>
  <c r="BS51" s="1"/>
  <c r="BT51" s="1"/>
  <c r="BD47"/>
  <c r="BE47" s="1"/>
  <c r="BF47" s="1"/>
  <c r="BG47" s="1"/>
  <c r="BH47" s="1"/>
  <c r="BI47" s="1"/>
  <c r="BJ47" s="1"/>
  <c r="BK47" s="1"/>
  <c r="BL47" s="1"/>
  <c r="BM47" s="1"/>
  <c r="BN47" s="1"/>
  <c r="BO47" s="1"/>
  <c r="BP47" s="1"/>
  <c r="BQ47" s="1"/>
  <c r="BR47" s="1"/>
  <c r="BS47" s="1"/>
  <c r="BT47" s="1"/>
  <c r="BF43"/>
  <c r="BG43" s="1"/>
  <c r="BH43" s="1"/>
  <c r="BI43" s="1"/>
  <c r="BJ43" s="1"/>
  <c r="BK43" s="1"/>
  <c r="BL43" s="1"/>
  <c r="BM43" s="1"/>
  <c r="BN43" s="1"/>
  <c r="BO43" s="1"/>
  <c r="BP43" s="1"/>
  <c r="BQ43" s="1"/>
  <c r="BR43" s="1"/>
  <c r="BS43" s="1"/>
  <c r="BT43" s="1"/>
  <c r="BD39"/>
  <c r="BE39" s="1"/>
  <c r="BF39" s="1"/>
  <c r="BG39" s="1"/>
  <c r="BH39" s="1"/>
  <c r="BI39" s="1"/>
  <c r="BJ39" s="1"/>
  <c r="BK39" s="1"/>
  <c r="BL39" s="1"/>
  <c r="BM39" s="1"/>
  <c r="BN39" s="1"/>
  <c r="BO39" s="1"/>
  <c r="BP39" s="1"/>
  <c r="BQ39" s="1"/>
  <c r="BR39" s="1"/>
  <c r="BS39" s="1"/>
  <c r="BT39" s="1"/>
  <c r="X148" i="9"/>
  <c r="X146"/>
  <c r="X144"/>
  <c r="X143"/>
  <c r="X141"/>
  <c r="X116"/>
  <c r="X129"/>
  <c r="X115"/>
  <c r="X113"/>
  <c r="X110"/>
  <c r="X109"/>
  <c r="BC108"/>
  <c r="X52"/>
  <c r="X38"/>
  <c r="X36"/>
  <c r="X75"/>
  <c r="BC9"/>
  <c r="X73"/>
  <c r="X33"/>
  <c r="X85"/>
  <c r="BC145"/>
  <c r="BD145" s="1"/>
  <c r="BE145" s="1"/>
  <c r="BF145" s="1"/>
  <c r="BG145" s="1"/>
  <c r="BH145" s="1"/>
  <c r="BI145" s="1"/>
  <c r="BJ145" s="1"/>
  <c r="BK145" s="1"/>
  <c r="BL145" s="1"/>
  <c r="BM145" s="1"/>
  <c r="BN145" s="1"/>
  <c r="BO145" s="1"/>
  <c r="BP145" s="1"/>
  <c r="BQ145" s="1"/>
  <c r="BR145" s="1"/>
  <c r="BS145" s="1"/>
  <c r="BT145" s="1"/>
  <c r="Y145" s="1"/>
  <c r="X65"/>
  <c r="X102"/>
  <c r="BD93"/>
  <c r="X149"/>
  <c r="X147"/>
  <c r="X145"/>
  <c r="X112"/>
  <c r="X107"/>
  <c r="X114"/>
  <c r="X100"/>
  <c r="X108"/>
  <c r="X53"/>
  <c r="X51"/>
  <c r="X37"/>
  <c r="X35"/>
  <c r="X61"/>
  <c r="X13"/>
  <c r="X81"/>
  <c r="X6"/>
  <c r="AC112"/>
  <c r="X17" i="10"/>
  <c r="AA17"/>
  <c r="AB17"/>
  <c r="BB17"/>
  <c r="BC17" s="1"/>
  <c r="BE16"/>
  <c r="AD16"/>
  <c r="AD15"/>
  <c r="BE15"/>
  <c r="AE15"/>
  <c r="AF15" s="1"/>
  <c r="AC24"/>
  <c r="Z14"/>
  <c r="AD24"/>
  <c r="BC24"/>
  <c r="BD24" s="1"/>
  <c r="BE24" s="1"/>
  <c r="Y24"/>
  <c r="BF68" i="9"/>
  <c r="BG68" s="1"/>
  <c r="BH68" s="1"/>
  <c r="BI68" s="1"/>
  <c r="BJ68" s="1"/>
  <c r="BK68" s="1"/>
  <c r="BL68" s="1"/>
  <c r="BM68" s="1"/>
  <c r="BN68" s="1"/>
  <c r="BO68" s="1"/>
  <c r="BP68" s="1"/>
  <c r="BQ68" s="1"/>
  <c r="BR68" s="1"/>
  <c r="BS68" s="1"/>
  <c r="BT68" s="1"/>
  <c r="BU68" s="1"/>
  <c r="BV68" s="1"/>
  <c r="BW68" s="1"/>
  <c r="BX68" s="1"/>
  <c r="BY68" s="1"/>
  <c r="BZ68" s="1"/>
  <c r="CA68" s="1"/>
  <c r="BG67"/>
  <c r="BH67" s="1"/>
  <c r="BI67" s="1"/>
  <c r="BJ67" s="1"/>
  <c r="BK67" s="1"/>
  <c r="BL67" s="1"/>
  <c r="BM67" s="1"/>
  <c r="BN67" s="1"/>
  <c r="BO67" s="1"/>
  <c r="BP67" s="1"/>
  <c r="BQ67" s="1"/>
  <c r="BR67" s="1"/>
  <c r="BS67" s="1"/>
  <c r="BT67" s="1"/>
  <c r="BU67" s="1"/>
  <c r="BV67" s="1"/>
  <c r="BW67" s="1"/>
  <c r="BX67" s="1"/>
  <c r="BY67" s="1"/>
  <c r="BZ67" s="1"/>
  <c r="CA67" s="1"/>
  <c r="AC66"/>
  <c r="AD66" s="1"/>
  <c r="AE66" s="1"/>
  <c r="BD95"/>
  <c r="BE95" s="1"/>
  <c r="AD95"/>
  <c r="AE95" s="1"/>
  <c r="AD94"/>
  <c r="AE94" s="1"/>
  <c r="BE93"/>
  <c r="AD93"/>
  <c r="AE93" s="1"/>
  <c r="BG21"/>
  <c r="BH21" s="1"/>
  <c r="BI21" s="1"/>
  <c r="BJ21" s="1"/>
  <c r="BK21" s="1"/>
  <c r="BL21" s="1"/>
  <c r="BM21" s="1"/>
  <c r="BN21" s="1"/>
  <c r="BO21" s="1"/>
  <c r="BP21" s="1"/>
  <c r="BQ21" s="1"/>
  <c r="BR21" s="1"/>
  <c r="BS21" s="1"/>
  <c r="BT21" s="1"/>
  <c r="BU21" s="1"/>
  <c r="BV21" s="1"/>
  <c r="BW21" s="1"/>
  <c r="BX21" s="1"/>
  <c r="BY21" s="1"/>
  <c r="BZ21" s="1"/>
  <c r="CA21" s="1"/>
  <c r="Q128"/>
  <c r="Z128" s="1"/>
  <c r="AA82"/>
  <c r="X82" s="1"/>
  <c r="BB82"/>
  <c r="BB80"/>
  <c r="AA80"/>
  <c r="X80" s="1"/>
  <c r="Z89"/>
  <c r="X89" s="1"/>
  <c r="X55"/>
  <c r="Z91"/>
  <c r="Z84"/>
  <c r="Z88"/>
  <c r="Z62"/>
  <c r="AA62" s="1"/>
  <c r="Z54"/>
  <c r="BB54" s="1"/>
  <c r="Z57"/>
  <c r="BB57" s="1"/>
  <c r="Q86"/>
  <c r="Z86" s="1"/>
  <c r="Q56"/>
  <c r="Q92"/>
  <c r="Z92" s="1"/>
  <c r="Q87"/>
  <c r="Z87" s="1"/>
  <c r="Q55"/>
  <c r="X56"/>
  <c r="X54"/>
  <c r="Z83"/>
  <c r="Z59"/>
  <c r="AA59" s="1"/>
  <c r="X59" s="1"/>
  <c r="Z58"/>
  <c r="BB58" s="1"/>
  <c r="BC58" s="1"/>
  <c r="BD58" s="1"/>
  <c r="BE58" s="1"/>
  <c r="BF58" s="1"/>
  <c r="BG58" s="1"/>
  <c r="BH58" s="1"/>
  <c r="BI58" s="1"/>
  <c r="BJ58" s="1"/>
  <c r="BK58" s="1"/>
  <c r="BL58" s="1"/>
  <c r="BM58" s="1"/>
  <c r="BN58" s="1"/>
  <c r="BO58" s="1"/>
  <c r="BP58" s="1"/>
  <c r="BQ58" s="1"/>
  <c r="BR58" s="1"/>
  <c r="BS58" s="1"/>
  <c r="BT58" s="1"/>
  <c r="Z63"/>
  <c r="AC143"/>
  <c r="AD143" s="1"/>
  <c r="AE143" s="1"/>
  <c r="AA142"/>
  <c r="AB142" s="1"/>
  <c r="X142"/>
  <c r="BB131"/>
  <c r="AA131"/>
  <c r="X131" s="1"/>
  <c r="AC139"/>
  <c r="AD139"/>
  <c r="AE139" s="1"/>
  <c r="BB133"/>
  <c r="AA133"/>
  <c r="X133" s="1"/>
  <c r="AB138"/>
  <c r="AC138" s="1"/>
  <c r="AA138"/>
  <c r="AD138" s="1"/>
  <c r="AB132"/>
  <c r="AC132" s="1"/>
  <c r="AD132" s="1"/>
  <c r="AA130"/>
  <c r="BC130" s="1"/>
  <c r="AB135"/>
  <c r="AC141"/>
  <c r="AC140"/>
  <c r="BC138"/>
  <c r="BD138" s="1"/>
  <c r="AA132"/>
  <c r="AE132" s="1"/>
  <c r="AC137"/>
  <c r="AC134"/>
  <c r="AC136"/>
  <c r="AD136" s="1"/>
  <c r="AD141"/>
  <c r="AE141" s="1"/>
  <c r="AB134"/>
  <c r="X137"/>
  <c r="X138"/>
  <c r="BB141"/>
  <c r="BC141" s="1"/>
  <c r="BD141" s="1"/>
  <c r="BB118"/>
  <c r="AA118"/>
  <c r="AA111"/>
  <c r="X111" s="1"/>
  <c r="AA121"/>
  <c r="BC121" s="1"/>
  <c r="AA117"/>
  <c r="BC117" s="1"/>
  <c r="BD108"/>
  <c r="BE108" s="1"/>
  <c r="BB111"/>
  <c r="AC119"/>
  <c r="AD119"/>
  <c r="AE119" s="1"/>
  <c r="AB114"/>
  <c r="AC114" s="1"/>
  <c r="AC120"/>
  <c r="AD120" s="1"/>
  <c r="AC113"/>
  <c r="AA10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AA90"/>
  <c r="X90" s="1"/>
  <c r="BB90"/>
  <c r="AB90"/>
  <c r="AC90" s="1"/>
  <c r="BC82"/>
  <c r="BD82" s="1"/>
  <c r="BE82" s="1"/>
  <c r="BF82" s="1"/>
  <c r="BG82" s="1"/>
  <c r="BH82" s="1"/>
  <c r="BI82" s="1"/>
  <c r="BJ82" s="1"/>
  <c r="BK82" s="1"/>
  <c r="BL82" s="1"/>
  <c r="BM82" s="1"/>
  <c r="BN82" s="1"/>
  <c r="BO82" s="1"/>
  <c r="BP82" s="1"/>
  <c r="BQ82" s="1"/>
  <c r="BR82" s="1"/>
  <c r="BS82" s="1"/>
  <c r="BT82" s="1"/>
  <c r="BU82" s="1"/>
  <c r="BV82" s="1"/>
  <c r="BW82" s="1"/>
  <c r="BX82" s="1"/>
  <c r="BY82" s="1"/>
  <c r="BZ82" s="1"/>
  <c r="CA82" s="1"/>
  <c r="AA89"/>
  <c r="AB89" s="1"/>
  <c r="AC89" s="1"/>
  <c r="X132"/>
  <c r="X121"/>
  <c r="X130"/>
  <c r="X101"/>
  <c r="X117"/>
  <c r="BB88"/>
  <c r="AB65"/>
  <c r="AC65" s="1"/>
  <c r="BB60"/>
  <c r="AB62"/>
  <c r="AA64"/>
  <c r="AB64" s="1"/>
  <c r="X64"/>
  <c r="X62"/>
  <c r="AA39"/>
  <c r="X39" s="1"/>
  <c r="BB39"/>
  <c r="AA41"/>
  <c r="X41" s="1"/>
  <c r="BB40"/>
  <c r="AA40"/>
  <c r="X40" s="1"/>
  <c r="BB41"/>
  <c r="C9" i="5"/>
  <c r="BE11" i="9"/>
  <c r="BF11" s="1"/>
  <c r="BG11" s="1"/>
  <c r="BH11" s="1"/>
  <c r="BI11" s="1"/>
  <c r="BJ11" s="1"/>
  <c r="BK11" s="1"/>
  <c r="BL11" s="1"/>
  <c r="BM11" s="1"/>
  <c r="BN11" s="1"/>
  <c r="BO11" s="1"/>
  <c r="BP11" s="1"/>
  <c r="BQ11" s="1"/>
  <c r="BR11" s="1"/>
  <c r="BS11" s="1"/>
  <c r="BT11" s="1"/>
  <c r="Z10"/>
  <c r="BB10" s="1"/>
  <c r="BC10" s="1"/>
  <c r="BD10" s="1"/>
  <c r="BE10" s="1"/>
  <c r="BF10" s="1"/>
  <c r="BG10" s="1"/>
  <c r="BH10" s="1"/>
  <c r="BI10" s="1"/>
  <c r="BJ10" s="1"/>
  <c r="BK10" s="1"/>
  <c r="BL10" s="1"/>
  <c r="BM10" s="1"/>
  <c r="BN10" s="1"/>
  <c r="BO10" s="1"/>
  <c r="BP10" s="1"/>
  <c r="BQ10" s="1"/>
  <c r="BR10" s="1"/>
  <c r="BS10" s="1"/>
  <c r="BT10" s="1"/>
  <c r="Z20"/>
  <c r="Z17"/>
  <c r="Z18"/>
  <c r="BB18" s="1"/>
  <c r="Z8"/>
  <c r="BB8" s="1"/>
  <c r="BC8" s="1"/>
  <c r="BD8" s="1"/>
  <c r="BE8" s="1"/>
  <c r="BF8" s="1"/>
  <c r="BG8" s="1"/>
  <c r="BH8" s="1"/>
  <c r="BI8" s="1"/>
  <c r="BJ8" s="1"/>
  <c r="BK8" s="1"/>
  <c r="BL8" s="1"/>
  <c r="BM8" s="1"/>
  <c r="BN8" s="1"/>
  <c r="BO8" s="1"/>
  <c r="BP8" s="1"/>
  <c r="BQ8" s="1"/>
  <c r="BR8" s="1"/>
  <c r="BS8" s="1"/>
  <c r="BT8" s="1"/>
  <c r="AA19"/>
  <c r="X19" s="1"/>
  <c r="Z15"/>
  <c r="Z16"/>
  <c r="AA10" i="10"/>
  <c r="AB10" s="1"/>
  <c r="AC10" s="1"/>
  <c r="BB10"/>
  <c r="AC12"/>
  <c r="BE12" s="1"/>
  <c r="AD12"/>
  <c r="X12"/>
  <c r="X10"/>
  <c r="Z13"/>
  <c r="Z11"/>
  <c r="Z9"/>
  <c r="AA9" s="1"/>
  <c r="Z6"/>
  <c r="BB6" s="1"/>
  <c r="X61"/>
  <c r="X63"/>
  <c r="X65"/>
  <c r="X68"/>
  <c r="X72"/>
  <c r="X69"/>
  <c r="X73"/>
  <c r="X76"/>
  <c r="X80"/>
  <c r="X84"/>
  <c r="X88"/>
  <c r="X81"/>
  <c r="X85"/>
  <c r="X89"/>
  <c r="X99"/>
  <c r="X100"/>
  <c r="X104"/>
  <c r="X103"/>
  <c r="BF101"/>
  <c r="BG101" s="1"/>
  <c r="BH101" s="1"/>
  <c r="BI101" s="1"/>
  <c r="BJ101" s="1"/>
  <c r="BK101" s="1"/>
  <c r="BL101" s="1"/>
  <c r="BM101" s="1"/>
  <c r="BN101" s="1"/>
  <c r="BO101" s="1"/>
  <c r="BP101" s="1"/>
  <c r="BQ101" s="1"/>
  <c r="BR101" s="1"/>
  <c r="BS101" s="1"/>
  <c r="BT101" s="1"/>
  <c r="BF99"/>
  <c r="BG99" s="1"/>
  <c r="BH99" s="1"/>
  <c r="BI99" s="1"/>
  <c r="BJ99" s="1"/>
  <c r="BK99" s="1"/>
  <c r="BL99" s="1"/>
  <c r="BM99" s="1"/>
  <c r="BN99" s="1"/>
  <c r="BO99" s="1"/>
  <c r="BP99" s="1"/>
  <c r="BQ99" s="1"/>
  <c r="BR99" s="1"/>
  <c r="BS99" s="1"/>
  <c r="BT99" s="1"/>
  <c r="BD102"/>
  <c r="BE102" s="1"/>
  <c r="BF90"/>
  <c r="BG90" s="1"/>
  <c r="BH90" s="1"/>
  <c r="BI90" s="1"/>
  <c r="BJ90" s="1"/>
  <c r="BK90" s="1"/>
  <c r="BL90" s="1"/>
  <c r="BM90" s="1"/>
  <c r="BN90" s="1"/>
  <c r="BO90" s="1"/>
  <c r="BP90" s="1"/>
  <c r="BQ90" s="1"/>
  <c r="BR90" s="1"/>
  <c r="BS90" s="1"/>
  <c r="BF88"/>
  <c r="BG88" s="1"/>
  <c r="BH88" s="1"/>
  <c r="BI88" s="1"/>
  <c r="BJ88" s="1"/>
  <c r="BK88" s="1"/>
  <c r="BL88" s="1"/>
  <c r="BM88" s="1"/>
  <c r="BN88" s="1"/>
  <c r="BO88" s="1"/>
  <c r="BP88" s="1"/>
  <c r="BQ88" s="1"/>
  <c r="BR88" s="1"/>
  <c r="BS88" s="1"/>
  <c r="BT88" s="1"/>
  <c r="BF86"/>
  <c r="BG86" s="1"/>
  <c r="BH86" s="1"/>
  <c r="BI86" s="1"/>
  <c r="BJ86" s="1"/>
  <c r="BK86" s="1"/>
  <c r="BL86" s="1"/>
  <c r="BM86" s="1"/>
  <c r="BN86" s="1"/>
  <c r="BO86" s="1"/>
  <c r="BP86" s="1"/>
  <c r="BQ86" s="1"/>
  <c r="BR86" s="1"/>
  <c r="BS86" s="1"/>
  <c r="BT86" s="1"/>
  <c r="BF84"/>
  <c r="BG84" s="1"/>
  <c r="BH84" s="1"/>
  <c r="BI84" s="1"/>
  <c r="BJ84" s="1"/>
  <c r="BK84" s="1"/>
  <c r="BL84" s="1"/>
  <c r="BM84" s="1"/>
  <c r="BN84" s="1"/>
  <c r="BO84" s="1"/>
  <c r="BP84" s="1"/>
  <c r="BQ84" s="1"/>
  <c r="BR84" s="1"/>
  <c r="BS84" s="1"/>
  <c r="BT84" s="1"/>
  <c r="BF82"/>
  <c r="BG82" s="1"/>
  <c r="BH82" s="1"/>
  <c r="BI82" s="1"/>
  <c r="BJ82" s="1"/>
  <c r="BK82" s="1"/>
  <c r="BL82" s="1"/>
  <c r="BM82" s="1"/>
  <c r="BN82" s="1"/>
  <c r="BO82" s="1"/>
  <c r="BP82" s="1"/>
  <c r="BQ82" s="1"/>
  <c r="BR82" s="1"/>
  <c r="BS82" s="1"/>
  <c r="BT82" s="1"/>
  <c r="BF80"/>
  <c r="BG80" s="1"/>
  <c r="BH80" s="1"/>
  <c r="BI80" s="1"/>
  <c r="BJ80" s="1"/>
  <c r="BK80" s="1"/>
  <c r="BL80" s="1"/>
  <c r="BM80" s="1"/>
  <c r="BN80" s="1"/>
  <c r="BO80" s="1"/>
  <c r="BP80" s="1"/>
  <c r="BQ80" s="1"/>
  <c r="BR80" s="1"/>
  <c r="BS80" s="1"/>
  <c r="BT80" s="1"/>
  <c r="BD103"/>
  <c r="BE103" s="1"/>
  <c r="BF103" s="1"/>
  <c r="BG103" s="1"/>
  <c r="BH103" s="1"/>
  <c r="BI103" s="1"/>
  <c r="BJ103" s="1"/>
  <c r="BK103" s="1"/>
  <c r="BL103" s="1"/>
  <c r="BM103" s="1"/>
  <c r="BN103" s="1"/>
  <c r="BO103" s="1"/>
  <c r="BP103" s="1"/>
  <c r="BQ103" s="1"/>
  <c r="BR103" s="1"/>
  <c r="BS103" s="1"/>
  <c r="BT103" s="1"/>
  <c r="BC97"/>
  <c r="BF77"/>
  <c r="BG77" s="1"/>
  <c r="BH77" s="1"/>
  <c r="BI77" s="1"/>
  <c r="BJ77" s="1"/>
  <c r="BK77" s="1"/>
  <c r="BL77" s="1"/>
  <c r="BM77" s="1"/>
  <c r="BN77" s="1"/>
  <c r="BO77" s="1"/>
  <c r="BP77" s="1"/>
  <c r="BQ77" s="1"/>
  <c r="BR77" s="1"/>
  <c r="BS77" s="1"/>
  <c r="BT77" s="1"/>
  <c r="BF75"/>
  <c r="BG75" s="1"/>
  <c r="BH75" s="1"/>
  <c r="BI75" s="1"/>
  <c r="BJ75" s="1"/>
  <c r="BK75" s="1"/>
  <c r="BL75" s="1"/>
  <c r="BM75" s="1"/>
  <c r="BN75" s="1"/>
  <c r="BO75" s="1"/>
  <c r="BP75" s="1"/>
  <c r="BQ75" s="1"/>
  <c r="BR75" s="1"/>
  <c r="BS75" s="1"/>
  <c r="BT75" s="1"/>
  <c r="BF73"/>
  <c r="BG73" s="1"/>
  <c r="BH73" s="1"/>
  <c r="BI73" s="1"/>
  <c r="BJ73" s="1"/>
  <c r="BK73" s="1"/>
  <c r="BL73" s="1"/>
  <c r="BM73" s="1"/>
  <c r="BN73" s="1"/>
  <c r="BO73" s="1"/>
  <c r="BP73" s="1"/>
  <c r="BQ73" s="1"/>
  <c r="BR73" s="1"/>
  <c r="BS73" s="1"/>
  <c r="BT73" s="1"/>
  <c r="BF71"/>
  <c r="BG71" s="1"/>
  <c r="BH71" s="1"/>
  <c r="BI71" s="1"/>
  <c r="BJ71" s="1"/>
  <c r="BK71" s="1"/>
  <c r="BL71" s="1"/>
  <c r="BM71" s="1"/>
  <c r="BN71" s="1"/>
  <c r="BO71" s="1"/>
  <c r="BP71" s="1"/>
  <c r="BQ71" s="1"/>
  <c r="BR71" s="1"/>
  <c r="BS71" s="1"/>
  <c r="BT71" s="1"/>
  <c r="BF69"/>
  <c r="BG69" s="1"/>
  <c r="BH69" s="1"/>
  <c r="BI69" s="1"/>
  <c r="BJ69" s="1"/>
  <c r="BK69" s="1"/>
  <c r="BL69" s="1"/>
  <c r="BM69" s="1"/>
  <c r="BN69" s="1"/>
  <c r="BO69" s="1"/>
  <c r="BP69" s="1"/>
  <c r="BQ69" s="1"/>
  <c r="BR69" s="1"/>
  <c r="BS69" s="1"/>
  <c r="BT69" s="1"/>
  <c r="BC92"/>
  <c r="BD92" s="1"/>
  <c r="BE92" s="1"/>
  <c r="BF92" s="1"/>
  <c r="BG92" s="1"/>
  <c r="BH92" s="1"/>
  <c r="BI92" s="1"/>
  <c r="BJ92" s="1"/>
  <c r="BK92" s="1"/>
  <c r="BL92" s="1"/>
  <c r="BM92" s="1"/>
  <c r="BN92" s="1"/>
  <c r="BO92" s="1"/>
  <c r="BP92" s="1"/>
  <c r="BQ92" s="1"/>
  <c r="BR92" s="1"/>
  <c r="BS92" s="1"/>
  <c r="BT92" s="1"/>
  <c r="BF65"/>
  <c r="BG65" s="1"/>
  <c r="BH65" s="1"/>
  <c r="BI65" s="1"/>
  <c r="BJ65" s="1"/>
  <c r="BK65" s="1"/>
  <c r="BL65" s="1"/>
  <c r="BM65" s="1"/>
  <c r="BN65" s="1"/>
  <c r="BO65" s="1"/>
  <c r="BP65" s="1"/>
  <c r="BQ65" s="1"/>
  <c r="BR65" s="1"/>
  <c r="BS65" s="1"/>
  <c r="BT65" s="1"/>
  <c r="BF63"/>
  <c r="BG63" s="1"/>
  <c r="BH63" s="1"/>
  <c r="BI63" s="1"/>
  <c r="BJ63" s="1"/>
  <c r="BK63" s="1"/>
  <c r="BL63" s="1"/>
  <c r="BM63" s="1"/>
  <c r="BN63" s="1"/>
  <c r="BO63" s="1"/>
  <c r="BP63" s="1"/>
  <c r="BQ63" s="1"/>
  <c r="BR63" s="1"/>
  <c r="BS63" s="1"/>
  <c r="BT63" s="1"/>
  <c r="BF61"/>
  <c r="BG61" s="1"/>
  <c r="BH61" s="1"/>
  <c r="BI61" s="1"/>
  <c r="BJ61" s="1"/>
  <c r="BK61" s="1"/>
  <c r="BL61" s="1"/>
  <c r="BM61" s="1"/>
  <c r="BN61" s="1"/>
  <c r="BO61" s="1"/>
  <c r="BP61" s="1"/>
  <c r="BQ61" s="1"/>
  <c r="BR61" s="1"/>
  <c r="BS61" s="1"/>
  <c r="BT61" s="1"/>
  <c r="BF59"/>
  <c r="BG59" s="1"/>
  <c r="BH59" s="1"/>
  <c r="BI59" s="1"/>
  <c r="BJ59" s="1"/>
  <c r="BK59" s="1"/>
  <c r="BL59" s="1"/>
  <c r="BM59" s="1"/>
  <c r="BN59" s="1"/>
  <c r="BO59" s="1"/>
  <c r="BP59" s="1"/>
  <c r="BQ59" s="1"/>
  <c r="BR59" s="1"/>
  <c r="BS59" s="1"/>
  <c r="BT59" s="1"/>
  <c r="BF57"/>
  <c r="BG57" s="1"/>
  <c r="BH57" s="1"/>
  <c r="BI57" s="1"/>
  <c r="BJ57" s="1"/>
  <c r="BK57" s="1"/>
  <c r="BL57" s="1"/>
  <c r="BM57" s="1"/>
  <c r="BN57" s="1"/>
  <c r="BO57" s="1"/>
  <c r="BP57" s="1"/>
  <c r="BQ57" s="1"/>
  <c r="BR57" s="1"/>
  <c r="BS57" s="1"/>
  <c r="BT57" s="1"/>
  <c r="BC53"/>
  <c r="BD53" s="1"/>
  <c r="BE53" s="1"/>
  <c r="BF53" s="1"/>
  <c r="BG53" s="1"/>
  <c r="BH53" s="1"/>
  <c r="BI53" s="1"/>
  <c r="BJ53" s="1"/>
  <c r="BK53" s="1"/>
  <c r="BL53" s="1"/>
  <c r="BM53" s="1"/>
  <c r="BN53" s="1"/>
  <c r="BO53" s="1"/>
  <c r="BP53" s="1"/>
  <c r="BQ53" s="1"/>
  <c r="BR53" s="1"/>
  <c r="BS53" s="1"/>
  <c r="BT53" s="1"/>
  <c r="BC49"/>
  <c r="BD49" s="1"/>
  <c r="BE49" s="1"/>
  <c r="BF49" s="1"/>
  <c r="BG49" s="1"/>
  <c r="BH49" s="1"/>
  <c r="BI49" s="1"/>
  <c r="BJ49" s="1"/>
  <c r="BK49" s="1"/>
  <c r="BL49" s="1"/>
  <c r="BM49" s="1"/>
  <c r="BN49" s="1"/>
  <c r="BO49" s="1"/>
  <c r="BP49" s="1"/>
  <c r="BQ49" s="1"/>
  <c r="BR49" s="1"/>
  <c r="BS49" s="1"/>
  <c r="BT49" s="1"/>
  <c r="BC45"/>
  <c r="BD45" s="1"/>
  <c r="BE45" s="1"/>
  <c r="BF45" s="1"/>
  <c r="BG45" s="1"/>
  <c r="BH45" s="1"/>
  <c r="BI45" s="1"/>
  <c r="BJ45" s="1"/>
  <c r="BK45" s="1"/>
  <c r="BL45" s="1"/>
  <c r="BM45" s="1"/>
  <c r="BN45" s="1"/>
  <c r="BO45" s="1"/>
  <c r="BP45" s="1"/>
  <c r="BQ45" s="1"/>
  <c r="BR45" s="1"/>
  <c r="BS45" s="1"/>
  <c r="BT45" s="1"/>
  <c r="BC41"/>
  <c r="BD41" s="1"/>
  <c r="BE41" s="1"/>
  <c r="BF41" s="1"/>
  <c r="BG41" s="1"/>
  <c r="BH41" s="1"/>
  <c r="BI41" s="1"/>
  <c r="BJ41" s="1"/>
  <c r="BK41" s="1"/>
  <c r="BL41" s="1"/>
  <c r="BM41" s="1"/>
  <c r="BN41" s="1"/>
  <c r="BO41" s="1"/>
  <c r="BP41" s="1"/>
  <c r="BQ41" s="1"/>
  <c r="BR41" s="1"/>
  <c r="BS41" s="1"/>
  <c r="BT41" s="1"/>
  <c r="BC37"/>
  <c r="BD37" s="1"/>
  <c r="BE37" s="1"/>
  <c r="BF37" s="1"/>
  <c r="BG37" s="1"/>
  <c r="BH37" s="1"/>
  <c r="BI37" s="1"/>
  <c r="BJ37" s="1"/>
  <c r="BK37" s="1"/>
  <c r="BL37" s="1"/>
  <c r="BM37" s="1"/>
  <c r="BN37" s="1"/>
  <c r="BO37" s="1"/>
  <c r="BP37" s="1"/>
  <c r="BQ37" s="1"/>
  <c r="BR37" s="1"/>
  <c r="BS37" s="1"/>
  <c r="BT37" s="1"/>
  <c r="X62"/>
  <c r="X64"/>
  <c r="X66"/>
  <c r="X70"/>
  <c r="X74"/>
  <c r="X71"/>
  <c r="X75"/>
  <c r="X77"/>
  <c r="X82"/>
  <c r="X86"/>
  <c r="X79"/>
  <c r="X83"/>
  <c r="X87"/>
  <c r="X91"/>
  <c r="X90"/>
  <c r="X98"/>
  <c r="X102"/>
  <c r="X101"/>
  <c r="BB13" i="11"/>
  <c r="AA13"/>
  <c r="X13" s="1"/>
  <c r="AA10"/>
  <c r="X10" s="1"/>
  <c r="AB10"/>
  <c r="BB10"/>
  <c r="BC10" s="1"/>
  <c r="Q12"/>
  <c r="Z12"/>
  <c r="Z17"/>
  <c r="Z19"/>
  <c r="Z11"/>
  <c r="Z9"/>
  <c r="Z6"/>
  <c r="Z20"/>
  <c r="Z18"/>
  <c r="Z16"/>
  <c r="Z14"/>
  <c r="Q32" i="13"/>
  <c r="Z32" s="1"/>
  <c r="Q24"/>
  <c r="Z24" s="1"/>
  <c r="BF102"/>
  <c r="BG102" s="1"/>
  <c r="BH102" s="1"/>
  <c r="BI102" s="1"/>
  <c r="BJ102" s="1"/>
  <c r="BK102" s="1"/>
  <c r="BL102" s="1"/>
  <c r="BM102" s="1"/>
  <c r="BN102" s="1"/>
  <c r="BO102" s="1"/>
  <c r="BP102" s="1"/>
  <c r="BQ102" s="1"/>
  <c r="BR102" s="1"/>
  <c r="BS102" s="1"/>
  <c r="BT102" s="1"/>
  <c r="BF98"/>
  <c r="BG98" s="1"/>
  <c r="BH98" s="1"/>
  <c r="BI98" s="1"/>
  <c r="BJ98" s="1"/>
  <c r="BK98" s="1"/>
  <c r="BL98" s="1"/>
  <c r="BM98" s="1"/>
  <c r="BN98" s="1"/>
  <c r="BO98" s="1"/>
  <c r="BP98" s="1"/>
  <c r="BQ98" s="1"/>
  <c r="BR98" s="1"/>
  <c r="BS98" s="1"/>
  <c r="BT98" s="1"/>
  <c r="BD97"/>
  <c r="BE97" s="1"/>
  <c r="BF97" s="1"/>
  <c r="BG97" s="1"/>
  <c r="BF89"/>
  <c r="BG89" s="1"/>
  <c r="BH89" s="1"/>
  <c r="BI89" s="1"/>
  <c r="BJ89" s="1"/>
  <c r="BK89" s="1"/>
  <c r="BL89" s="1"/>
  <c r="BM89" s="1"/>
  <c r="BN89" s="1"/>
  <c r="BO89" s="1"/>
  <c r="BP89" s="1"/>
  <c r="BQ89" s="1"/>
  <c r="BR89" s="1"/>
  <c r="BS89" s="1"/>
  <c r="BT89" s="1"/>
  <c r="BF87"/>
  <c r="BG87" s="1"/>
  <c r="BH87" s="1"/>
  <c r="BI87" s="1"/>
  <c r="BJ87" s="1"/>
  <c r="BK87" s="1"/>
  <c r="BL87" s="1"/>
  <c r="BM87" s="1"/>
  <c r="BN87" s="1"/>
  <c r="BO87" s="1"/>
  <c r="BP87" s="1"/>
  <c r="BQ87" s="1"/>
  <c r="BR87" s="1"/>
  <c r="BS87" s="1"/>
  <c r="BT87" s="1"/>
  <c r="BF85"/>
  <c r="BG85" s="1"/>
  <c r="BH85" s="1"/>
  <c r="BI85" s="1"/>
  <c r="BJ85" s="1"/>
  <c r="BK85" s="1"/>
  <c r="BL85" s="1"/>
  <c r="BM85" s="1"/>
  <c r="BN85" s="1"/>
  <c r="BO85" s="1"/>
  <c r="BP85" s="1"/>
  <c r="BQ85" s="1"/>
  <c r="BR85" s="1"/>
  <c r="BS85" s="1"/>
  <c r="BT85" s="1"/>
  <c r="BF83"/>
  <c r="BG83" s="1"/>
  <c r="BH83" s="1"/>
  <c r="BI83" s="1"/>
  <c r="BJ83" s="1"/>
  <c r="BK83" s="1"/>
  <c r="BL83" s="1"/>
  <c r="BM83" s="1"/>
  <c r="BN83" s="1"/>
  <c r="BO83" s="1"/>
  <c r="BP83" s="1"/>
  <c r="BQ83" s="1"/>
  <c r="BR83" s="1"/>
  <c r="BS83" s="1"/>
  <c r="BT83" s="1"/>
  <c r="BF81"/>
  <c r="BG81" s="1"/>
  <c r="BH81" s="1"/>
  <c r="BI81" s="1"/>
  <c r="BJ81" s="1"/>
  <c r="BK81" s="1"/>
  <c r="BL81" s="1"/>
  <c r="BM81" s="1"/>
  <c r="BN81" s="1"/>
  <c r="BO81" s="1"/>
  <c r="BP81" s="1"/>
  <c r="BQ81" s="1"/>
  <c r="BR81" s="1"/>
  <c r="BS81" s="1"/>
  <c r="BT81" s="1"/>
  <c r="BF79"/>
  <c r="BG79" s="1"/>
  <c r="BH79" s="1"/>
  <c r="BI79" s="1"/>
  <c r="BJ79" s="1"/>
  <c r="BK79" s="1"/>
  <c r="BL79" s="1"/>
  <c r="BM79" s="1"/>
  <c r="BN79" s="1"/>
  <c r="BO79" s="1"/>
  <c r="BP79" s="1"/>
  <c r="BQ79" s="1"/>
  <c r="BR79" s="1"/>
  <c r="BS79" s="1"/>
  <c r="BT79" s="1"/>
  <c r="BF77"/>
  <c r="BG77" s="1"/>
  <c r="BH77" s="1"/>
  <c r="BI77" s="1"/>
  <c r="BJ77" s="1"/>
  <c r="BK77" s="1"/>
  <c r="BL77" s="1"/>
  <c r="BM77" s="1"/>
  <c r="BN77" s="1"/>
  <c r="BO77" s="1"/>
  <c r="BP77" s="1"/>
  <c r="BQ77" s="1"/>
  <c r="BR77" s="1"/>
  <c r="BS77" s="1"/>
  <c r="BT77" s="1"/>
  <c r="BF68"/>
  <c r="BG68" s="1"/>
  <c r="BH68" s="1"/>
  <c r="BI68" s="1"/>
  <c r="BJ68" s="1"/>
  <c r="BK68" s="1"/>
  <c r="BL68" s="1"/>
  <c r="BM68" s="1"/>
  <c r="BN68" s="1"/>
  <c r="BO68" s="1"/>
  <c r="BP68" s="1"/>
  <c r="BQ68" s="1"/>
  <c r="BR68" s="1"/>
  <c r="BS68" s="1"/>
  <c r="BT68" s="1"/>
  <c r="BF66"/>
  <c r="BG66" s="1"/>
  <c r="BH66" s="1"/>
  <c r="BI66" s="1"/>
  <c r="BJ66" s="1"/>
  <c r="BK66" s="1"/>
  <c r="BL66" s="1"/>
  <c r="BM66" s="1"/>
  <c r="BN66" s="1"/>
  <c r="BO66" s="1"/>
  <c r="BP66" s="1"/>
  <c r="BQ66" s="1"/>
  <c r="BR66" s="1"/>
  <c r="BS66" s="1"/>
  <c r="BT66" s="1"/>
  <c r="BF64"/>
  <c r="BG64" s="1"/>
  <c r="BH64" s="1"/>
  <c r="BI64" s="1"/>
  <c r="BJ64" s="1"/>
  <c r="BK64" s="1"/>
  <c r="BL64" s="1"/>
  <c r="BM64" s="1"/>
  <c r="BN64" s="1"/>
  <c r="BO64" s="1"/>
  <c r="BP64" s="1"/>
  <c r="BQ64" s="1"/>
  <c r="BR64" s="1"/>
  <c r="BS64" s="1"/>
  <c r="BT64" s="1"/>
  <c r="BF62"/>
  <c r="BG62" s="1"/>
  <c r="BH62" s="1"/>
  <c r="BI62" s="1"/>
  <c r="BJ62" s="1"/>
  <c r="BK62" s="1"/>
  <c r="BL62" s="1"/>
  <c r="BM62" s="1"/>
  <c r="BN62" s="1"/>
  <c r="BO62" s="1"/>
  <c r="BP62" s="1"/>
  <c r="BQ62" s="1"/>
  <c r="BR62" s="1"/>
  <c r="BS62" s="1"/>
  <c r="BT62" s="1"/>
  <c r="BF60"/>
  <c r="BG60" s="1"/>
  <c r="BH60" s="1"/>
  <c r="BI60" s="1"/>
  <c r="BJ60" s="1"/>
  <c r="BK60" s="1"/>
  <c r="BL60" s="1"/>
  <c r="BM60" s="1"/>
  <c r="BN60" s="1"/>
  <c r="BO60" s="1"/>
  <c r="BP60" s="1"/>
  <c r="BQ60" s="1"/>
  <c r="BR60" s="1"/>
  <c r="BS60" s="1"/>
  <c r="BT60" s="1"/>
  <c r="BF58"/>
  <c r="BG58" s="1"/>
  <c r="BH58" s="1"/>
  <c r="BI58" s="1"/>
  <c r="BJ58" s="1"/>
  <c r="BK58" s="1"/>
  <c r="BL58" s="1"/>
  <c r="BM58" s="1"/>
  <c r="BN58" s="1"/>
  <c r="BO58" s="1"/>
  <c r="BP58" s="1"/>
  <c r="BQ58" s="1"/>
  <c r="BR58" s="1"/>
  <c r="BS58" s="1"/>
  <c r="BT58" s="1"/>
  <c r="BF56"/>
  <c r="BG56" s="1"/>
  <c r="BH56" s="1"/>
  <c r="BI56" s="1"/>
  <c r="BJ56" s="1"/>
  <c r="BK56" s="1"/>
  <c r="BL56" s="1"/>
  <c r="BM56" s="1"/>
  <c r="BN56" s="1"/>
  <c r="BO56" s="1"/>
  <c r="BP56" s="1"/>
  <c r="BQ56" s="1"/>
  <c r="BR56" s="1"/>
  <c r="BS56" s="1"/>
  <c r="BT56" s="1"/>
  <c r="BF54"/>
  <c r="BG54" s="1"/>
  <c r="BH54" s="1"/>
  <c r="BI54" s="1"/>
  <c r="BJ54" s="1"/>
  <c r="BK54" s="1"/>
  <c r="BL54" s="1"/>
  <c r="BM54" s="1"/>
  <c r="BN54" s="1"/>
  <c r="BO54" s="1"/>
  <c r="BP54" s="1"/>
  <c r="BQ54" s="1"/>
  <c r="BR54" s="1"/>
  <c r="BS54" s="1"/>
  <c r="BT54" s="1"/>
  <c r="BF52"/>
  <c r="BG52" s="1"/>
  <c r="BH52" s="1"/>
  <c r="BI52" s="1"/>
  <c r="BJ52" s="1"/>
  <c r="BK52" s="1"/>
  <c r="BL52" s="1"/>
  <c r="BM52" s="1"/>
  <c r="BN52" s="1"/>
  <c r="BO52" s="1"/>
  <c r="BP52" s="1"/>
  <c r="BQ52" s="1"/>
  <c r="BR52" s="1"/>
  <c r="BS52" s="1"/>
  <c r="BT52" s="1"/>
  <c r="BF50"/>
  <c r="BG50" s="1"/>
  <c r="BH50" s="1"/>
  <c r="BI50" s="1"/>
  <c r="BJ50" s="1"/>
  <c r="BK50" s="1"/>
  <c r="BL50" s="1"/>
  <c r="BM50" s="1"/>
  <c r="BN50" s="1"/>
  <c r="BO50" s="1"/>
  <c r="BP50" s="1"/>
  <c r="BQ50" s="1"/>
  <c r="BR50" s="1"/>
  <c r="BS50" s="1"/>
  <c r="BT50" s="1"/>
  <c r="BF48"/>
  <c r="BG48" s="1"/>
  <c r="BH48" s="1"/>
  <c r="BI48" s="1"/>
  <c r="BJ48" s="1"/>
  <c r="BK48" s="1"/>
  <c r="BL48" s="1"/>
  <c r="BM48" s="1"/>
  <c r="BN48" s="1"/>
  <c r="BO48" s="1"/>
  <c r="BP48" s="1"/>
  <c r="BQ48" s="1"/>
  <c r="BR48" s="1"/>
  <c r="BS48" s="1"/>
  <c r="BT48" s="1"/>
  <c r="BF46"/>
  <c r="BG46" s="1"/>
  <c r="BH46" s="1"/>
  <c r="BI46" s="1"/>
  <c r="BJ46" s="1"/>
  <c r="BK46" s="1"/>
  <c r="BL46" s="1"/>
  <c r="BM46" s="1"/>
  <c r="BN46" s="1"/>
  <c r="BO46" s="1"/>
  <c r="BP46" s="1"/>
  <c r="BQ46" s="1"/>
  <c r="BR46" s="1"/>
  <c r="BS46" s="1"/>
  <c r="BT46" s="1"/>
  <c r="Z14"/>
  <c r="Z28"/>
  <c r="Z20"/>
  <c r="Z29"/>
  <c r="Z21"/>
  <c r="W107" i="11"/>
  <c r="BD104"/>
  <c r="BE104" s="1"/>
  <c r="BF104" s="1"/>
  <c r="BG104" s="1"/>
  <c r="BH104" s="1"/>
  <c r="BI104" s="1"/>
  <c r="BJ104" s="1"/>
  <c r="BK104" s="1"/>
  <c r="BL104" s="1"/>
  <c r="BM104" s="1"/>
  <c r="BN104" s="1"/>
  <c r="BO104" s="1"/>
  <c r="BP104" s="1"/>
  <c r="BQ104" s="1"/>
  <c r="BR104" s="1"/>
  <c r="BS104" s="1"/>
  <c r="BT104" s="1"/>
  <c r="BD97"/>
  <c r="BE97" s="1"/>
  <c r="BF97" s="1"/>
  <c r="BG97" s="1"/>
  <c r="BH97" s="1"/>
  <c r="BI97" s="1"/>
  <c r="BJ97" s="1"/>
  <c r="BK97" s="1"/>
  <c r="BL97" s="1"/>
  <c r="BM97" s="1"/>
  <c r="BN97" s="1"/>
  <c r="BO97" s="1"/>
  <c r="BP97" s="1"/>
  <c r="BQ97" s="1"/>
  <c r="BR97" s="1"/>
  <c r="BS97" s="1"/>
  <c r="BT97" s="1"/>
  <c r="BD94"/>
  <c r="BE94" s="1"/>
  <c r="BF94" s="1"/>
  <c r="BG94" s="1"/>
  <c r="BH94" s="1"/>
  <c r="BI94" s="1"/>
  <c r="BJ94" s="1"/>
  <c r="BK94" s="1"/>
  <c r="BL94" s="1"/>
  <c r="BM94" s="1"/>
  <c r="BN94" s="1"/>
  <c r="BO94" s="1"/>
  <c r="BP94" s="1"/>
  <c r="BQ94" s="1"/>
  <c r="BR94" s="1"/>
  <c r="BS94" s="1"/>
  <c r="BT94" s="1"/>
  <c r="BF92"/>
  <c r="BG92" s="1"/>
  <c r="BH92" s="1"/>
  <c r="BI92" s="1"/>
  <c r="BJ92" s="1"/>
  <c r="BK92" s="1"/>
  <c r="BL92" s="1"/>
  <c r="BM92" s="1"/>
  <c r="BN92" s="1"/>
  <c r="BO92" s="1"/>
  <c r="BP92" s="1"/>
  <c r="BQ92" s="1"/>
  <c r="BR92" s="1"/>
  <c r="BS92" s="1"/>
  <c r="BT92" s="1"/>
  <c r="BF102"/>
  <c r="BG102" s="1"/>
  <c r="BH102" s="1"/>
  <c r="BI102" s="1"/>
  <c r="BJ102" s="1"/>
  <c r="BK102" s="1"/>
  <c r="BL102" s="1"/>
  <c r="BM102" s="1"/>
  <c r="BN102" s="1"/>
  <c r="BO102" s="1"/>
  <c r="BP102" s="1"/>
  <c r="BQ102" s="1"/>
  <c r="BR102" s="1"/>
  <c r="BS102" s="1"/>
  <c r="BT102" s="1"/>
  <c r="BD98"/>
  <c r="BE98" s="1"/>
  <c r="BF98" s="1"/>
  <c r="BG98" s="1"/>
  <c r="BH98" s="1"/>
  <c r="BI98" s="1"/>
  <c r="BJ98" s="1"/>
  <c r="BK98" s="1"/>
  <c r="BL98" s="1"/>
  <c r="BM98" s="1"/>
  <c r="BN98" s="1"/>
  <c r="BO98" s="1"/>
  <c r="BP98" s="1"/>
  <c r="BQ98" s="1"/>
  <c r="BR98" s="1"/>
  <c r="BS98" s="1"/>
  <c r="BT98" s="1"/>
  <c r="BD89"/>
  <c r="BE89" s="1"/>
  <c r="BF89" s="1"/>
  <c r="BG89" s="1"/>
  <c r="BH89" s="1"/>
  <c r="BI89" s="1"/>
  <c r="BJ89" s="1"/>
  <c r="BK89" s="1"/>
  <c r="BL89" s="1"/>
  <c r="BM89" s="1"/>
  <c r="BN89" s="1"/>
  <c r="BO89" s="1"/>
  <c r="BP89" s="1"/>
  <c r="BQ89" s="1"/>
  <c r="BR89" s="1"/>
  <c r="BS89" s="1"/>
  <c r="BT89" s="1"/>
  <c r="BD76"/>
  <c r="BE76" s="1"/>
  <c r="BF86"/>
  <c r="BG86" s="1"/>
  <c r="BH86" s="1"/>
  <c r="BI86" s="1"/>
  <c r="BJ86" s="1"/>
  <c r="BK86" s="1"/>
  <c r="BL86" s="1"/>
  <c r="BM86" s="1"/>
  <c r="BN86" s="1"/>
  <c r="BO86" s="1"/>
  <c r="BP86" s="1"/>
  <c r="BQ86" s="1"/>
  <c r="BR86" s="1"/>
  <c r="BS86" s="1"/>
  <c r="BT86" s="1"/>
  <c r="BF84"/>
  <c r="BG84" s="1"/>
  <c r="BH84" s="1"/>
  <c r="BI84" s="1"/>
  <c r="BJ84" s="1"/>
  <c r="BK84" s="1"/>
  <c r="BL84" s="1"/>
  <c r="BM84" s="1"/>
  <c r="BN84" s="1"/>
  <c r="BO84" s="1"/>
  <c r="BP84" s="1"/>
  <c r="BQ84" s="1"/>
  <c r="BR84" s="1"/>
  <c r="BS84" s="1"/>
  <c r="BT84" s="1"/>
  <c r="BF82"/>
  <c r="BG82" s="1"/>
  <c r="BH82" s="1"/>
  <c r="BI82" s="1"/>
  <c r="BJ82" s="1"/>
  <c r="BK82" s="1"/>
  <c r="BL82" s="1"/>
  <c r="BM82" s="1"/>
  <c r="BN82" s="1"/>
  <c r="BO82" s="1"/>
  <c r="BP82" s="1"/>
  <c r="BQ82" s="1"/>
  <c r="BR82" s="1"/>
  <c r="BS82" s="1"/>
  <c r="BT82" s="1"/>
  <c r="BF80"/>
  <c r="BG80" s="1"/>
  <c r="BH80" s="1"/>
  <c r="BI80" s="1"/>
  <c r="BJ80" s="1"/>
  <c r="BK80" s="1"/>
  <c r="BL80" s="1"/>
  <c r="BM80" s="1"/>
  <c r="BN80" s="1"/>
  <c r="BO80" s="1"/>
  <c r="BP80" s="1"/>
  <c r="BQ80" s="1"/>
  <c r="BR80" s="1"/>
  <c r="BS80" s="1"/>
  <c r="BT80" s="1"/>
  <c r="BF75"/>
  <c r="BG75" s="1"/>
  <c r="BH75" s="1"/>
  <c r="BI75" s="1"/>
  <c r="BJ75" s="1"/>
  <c r="BK75" s="1"/>
  <c r="BL75" s="1"/>
  <c r="BM75" s="1"/>
  <c r="BN75" s="1"/>
  <c r="BO75" s="1"/>
  <c r="BP75" s="1"/>
  <c r="BQ75" s="1"/>
  <c r="BR75" s="1"/>
  <c r="BS75" s="1"/>
  <c r="BT75" s="1"/>
  <c r="BF73"/>
  <c r="BG73" s="1"/>
  <c r="BH73" s="1"/>
  <c r="BI73" s="1"/>
  <c r="BJ73" s="1"/>
  <c r="BK73" s="1"/>
  <c r="BL73" s="1"/>
  <c r="BM73" s="1"/>
  <c r="BN73" s="1"/>
  <c r="BO73" s="1"/>
  <c r="BP73" s="1"/>
  <c r="BQ73" s="1"/>
  <c r="BR73" s="1"/>
  <c r="BS73" s="1"/>
  <c r="BT73" s="1"/>
  <c r="BF71"/>
  <c r="BG71" s="1"/>
  <c r="BH71" s="1"/>
  <c r="BI71" s="1"/>
  <c r="BJ71" s="1"/>
  <c r="BK71" s="1"/>
  <c r="BL71" s="1"/>
  <c r="BM71" s="1"/>
  <c r="BN71" s="1"/>
  <c r="BO71" s="1"/>
  <c r="BP71" s="1"/>
  <c r="BQ71" s="1"/>
  <c r="BR71" s="1"/>
  <c r="BS71" s="1"/>
  <c r="BT71" s="1"/>
  <c r="BF69"/>
  <c r="BG69" s="1"/>
  <c r="BH69" s="1"/>
  <c r="BI69" s="1"/>
  <c r="BJ69" s="1"/>
  <c r="BK69" s="1"/>
  <c r="BL69" s="1"/>
  <c r="BM69" s="1"/>
  <c r="BN69" s="1"/>
  <c r="BO69" s="1"/>
  <c r="BP69" s="1"/>
  <c r="BQ69" s="1"/>
  <c r="BR69" s="1"/>
  <c r="BS69" s="1"/>
  <c r="BT69" s="1"/>
  <c r="BF67"/>
  <c r="BG67" s="1"/>
  <c r="BH67" s="1"/>
  <c r="BI67" s="1"/>
  <c r="BJ67" s="1"/>
  <c r="BK67" s="1"/>
  <c r="BL67" s="1"/>
  <c r="BM67" s="1"/>
  <c r="BN67" s="1"/>
  <c r="BO67" s="1"/>
  <c r="BP67" s="1"/>
  <c r="BQ67" s="1"/>
  <c r="BR67" s="1"/>
  <c r="BS67" s="1"/>
  <c r="BT67" s="1"/>
  <c r="BF65"/>
  <c r="BG65" s="1"/>
  <c r="BH65" s="1"/>
  <c r="BI65" s="1"/>
  <c r="BJ65" s="1"/>
  <c r="BK65" s="1"/>
  <c r="BL65" s="1"/>
  <c r="BM65" s="1"/>
  <c r="BN65" s="1"/>
  <c r="BO65" s="1"/>
  <c r="BP65" s="1"/>
  <c r="BQ65" s="1"/>
  <c r="BR65" s="1"/>
  <c r="BS65" s="1"/>
  <c r="BT65" s="1"/>
  <c r="BF102" i="10"/>
  <c r="BG102" s="1"/>
  <c r="BH102" s="1"/>
  <c r="BI102" s="1"/>
  <c r="BJ102" s="1"/>
  <c r="BK102" s="1"/>
  <c r="BL102" s="1"/>
  <c r="BM102" s="1"/>
  <c r="BN102" s="1"/>
  <c r="BO102" s="1"/>
  <c r="BP102" s="1"/>
  <c r="BQ102" s="1"/>
  <c r="BR102" s="1"/>
  <c r="BS102" s="1"/>
  <c r="BT102" s="1"/>
  <c r="BD98"/>
  <c r="BE98" s="1"/>
  <c r="BF98" s="1"/>
  <c r="BG98" s="1"/>
  <c r="BH98" s="1"/>
  <c r="BI98" s="1"/>
  <c r="BJ98" s="1"/>
  <c r="BK98" s="1"/>
  <c r="BL98" s="1"/>
  <c r="BM98" s="1"/>
  <c r="BN98" s="1"/>
  <c r="BO98" s="1"/>
  <c r="BP98" s="1"/>
  <c r="BQ98" s="1"/>
  <c r="BR98" s="1"/>
  <c r="BS98" s="1"/>
  <c r="BT98" s="1"/>
  <c r="BC93"/>
  <c r="BD93" s="1"/>
  <c r="BE93" s="1"/>
  <c r="BF93" s="1"/>
  <c r="BG93" s="1"/>
  <c r="BH93" s="1"/>
  <c r="BI93" s="1"/>
  <c r="BJ93" s="1"/>
  <c r="BK93" s="1"/>
  <c r="BL93" s="1"/>
  <c r="BM93" s="1"/>
  <c r="BN93" s="1"/>
  <c r="BO93" s="1"/>
  <c r="BP93" s="1"/>
  <c r="BQ93" s="1"/>
  <c r="BR93" s="1"/>
  <c r="BS93" s="1"/>
  <c r="BT93" s="1"/>
  <c r="BD91"/>
  <c r="BE91" s="1"/>
  <c r="BF91" s="1"/>
  <c r="BG91" s="1"/>
  <c r="BH91" s="1"/>
  <c r="BI91" s="1"/>
  <c r="BJ91" s="1"/>
  <c r="BK91" s="1"/>
  <c r="BL91" s="1"/>
  <c r="BM91" s="1"/>
  <c r="BN91" s="1"/>
  <c r="BO91" s="1"/>
  <c r="BP91" s="1"/>
  <c r="BQ91" s="1"/>
  <c r="BR91" s="1"/>
  <c r="BS91" s="1"/>
  <c r="BT91" s="1"/>
  <c r="BE48"/>
  <c r="BE44"/>
  <c r="BF16"/>
  <c r="BF8"/>
  <c r="BG8" s="1"/>
  <c r="BH8" s="1"/>
  <c r="BI8" s="1"/>
  <c r="BJ8" s="1"/>
  <c r="BK8" s="1"/>
  <c r="BL8" s="1"/>
  <c r="BM8" s="1"/>
  <c r="BN8" s="1"/>
  <c r="BO8" s="1"/>
  <c r="BP8" s="1"/>
  <c r="BQ8" s="1"/>
  <c r="BR8" s="1"/>
  <c r="BS8" s="1"/>
  <c r="BT8" s="1"/>
  <c r="BD104"/>
  <c r="BE104" s="1"/>
  <c r="BF104" s="1"/>
  <c r="BG104" s="1"/>
  <c r="BH104" s="1"/>
  <c r="BI104" s="1"/>
  <c r="BJ104" s="1"/>
  <c r="BK104" s="1"/>
  <c r="BL104" s="1"/>
  <c r="BM104" s="1"/>
  <c r="BN104" s="1"/>
  <c r="BO104" s="1"/>
  <c r="BP104" s="1"/>
  <c r="BQ104" s="1"/>
  <c r="BR104" s="1"/>
  <c r="BS104" s="1"/>
  <c r="BT104" s="1"/>
  <c r="BT90"/>
  <c r="BC146" i="9"/>
  <c r="BD146" s="1"/>
  <c r="BE146" s="1"/>
  <c r="BF146" s="1"/>
  <c r="BG146" s="1"/>
  <c r="BH146" s="1"/>
  <c r="BI146" s="1"/>
  <c r="BJ146" s="1"/>
  <c r="BK146" s="1"/>
  <c r="BL146" s="1"/>
  <c r="BM146" s="1"/>
  <c r="BN146" s="1"/>
  <c r="BO146" s="1"/>
  <c r="BP146" s="1"/>
  <c r="BQ146" s="1"/>
  <c r="BR146" s="1"/>
  <c r="BS146" s="1"/>
  <c r="BT146" s="1"/>
  <c r="BC133"/>
  <c r="BC131"/>
  <c r="BC113"/>
  <c r="BD113" s="1"/>
  <c r="BE113" s="1"/>
  <c r="BF113" s="1"/>
  <c r="BG113" s="1"/>
  <c r="BH113" s="1"/>
  <c r="BI113" s="1"/>
  <c r="BJ113" s="1"/>
  <c r="BK113" s="1"/>
  <c r="BL113" s="1"/>
  <c r="BM113" s="1"/>
  <c r="BN113" s="1"/>
  <c r="BO113" s="1"/>
  <c r="BP113" s="1"/>
  <c r="BQ113" s="1"/>
  <c r="BR113" s="1"/>
  <c r="BS113" s="1"/>
  <c r="BT113" s="1"/>
  <c r="BC80"/>
  <c r="BD80" s="1"/>
  <c r="BE80" s="1"/>
  <c r="BF80" s="1"/>
  <c r="BG80" s="1"/>
  <c r="BH80" s="1"/>
  <c r="BI80" s="1"/>
  <c r="BJ80" s="1"/>
  <c r="BK80" s="1"/>
  <c r="BL80" s="1"/>
  <c r="BM80" s="1"/>
  <c r="BN80" s="1"/>
  <c r="BO80" s="1"/>
  <c r="BP80" s="1"/>
  <c r="BQ80" s="1"/>
  <c r="BR80" s="1"/>
  <c r="BS80" s="1"/>
  <c r="BT80" s="1"/>
  <c r="BC114"/>
  <c r="BD114" s="1"/>
  <c r="BE114" s="1"/>
  <c r="BF114" s="1"/>
  <c r="BG114" s="1"/>
  <c r="BH114" s="1"/>
  <c r="BI114" s="1"/>
  <c r="BJ114" s="1"/>
  <c r="BK114" s="1"/>
  <c r="BL114" s="1"/>
  <c r="BM114" s="1"/>
  <c r="BN114" s="1"/>
  <c r="BO114" s="1"/>
  <c r="BP114" s="1"/>
  <c r="BQ114" s="1"/>
  <c r="BR114" s="1"/>
  <c r="BS114" s="1"/>
  <c r="BT114" s="1"/>
  <c r="BC52"/>
  <c r="BD52" s="1"/>
  <c r="BE52" s="1"/>
  <c r="BF52" s="1"/>
  <c r="BG52" s="1"/>
  <c r="BH52" s="1"/>
  <c r="BI52" s="1"/>
  <c r="BJ52" s="1"/>
  <c r="BK52" s="1"/>
  <c r="BL52" s="1"/>
  <c r="BM52" s="1"/>
  <c r="BN52" s="1"/>
  <c r="BO52" s="1"/>
  <c r="BP52" s="1"/>
  <c r="BQ52" s="1"/>
  <c r="BR52" s="1"/>
  <c r="BS52" s="1"/>
  <c r="BT52" s="1"/>
  <c r="BH34"/>
  <c r="BI34" s="1"/>
  <c r="BJ34" s="1"/>
  <c r="BK34" s="1"/>
  <c r="BL34" s="1"/>
  <c r="BM34" s="1"/>
  <c r="BN34" s="1"/>
  <c r="BO34" s="1"/>
  <c r="BP34" s="1"/>
  <c r="BQ34" s="1"/>
  <c r="BR34" s="1"/>
  <c r="BS34" s="1"/>
  <c r="BT34" s="1"/>
  <c r="BC33"/>
  <c r="BD33" s="1"/>
  <c r="BE33" s="1"/>
  <c r="BF33" s="1"/>
  <c r="BG33" s="1"/>
  <c r="BH33" s="1"/>
  <c r="BI33" s="1"/>
  <c r="BJ33" s="1"/>
  <c r="BK33" s="1"/>
  <c r="BL33" s="1"/>
  <c r="BM33" s="1"/>
  <c r="BN33" s="1"/>
  <c r="BO33" s="1"/>
  <c r="BP33" s="1"/>
  <c r="BQ33" s="1"/>
  <c r="BR33" s="1"/>
  <c r="BS33" s="1"/>
  <c r="BT33" s="1"/>
  <c r="BC37"/>
  <c r="BD37" s="1"/>
  <c r="BE37" s="1"/>
  <c r="BF37" s="1"/>
  <c r="BG37" s="1"/>
  <c r="BH37" s="1"/>
  <c r="BI37" s="1"/>
  <c r="BJ37" s="1"/>
  <c r="BK37" s="1"/>
  <c r="BL37" s="1"/>
  <c r="BM37" s="1"/>
  <c r="BN37" s="1"/>
  <c r="BO37" s="1"/>
  <c r="BP37" s="1"/>
  <c r="BQ37" s="1"/>
  <c r="BR37" s="1"/>
  <c r="BS37" s="1"/>
  <c r="BT37" s="1"/>
  <c r="BC41"/>
  <c r="BB65"/>
  <c r="BC65" s="1"/>
  <c r="BD65" s="1"/>
  <c r="BB76"/>
  <c r="BB64"/>
  <c r="BB85"/>
  <c r="BC85" s="1"/>
  <c r="BD85" s="1"/>
  <c r="BE85" s="1"/>
  <c r="BF85" s="1"/>
  <c r="BB89"/>
  <c r="BC89" s="1"/>
  <c r="BB91"/>
  <c r="BC100"/>
  <c r="BB102"/>
  <c r="BC102" s="1"/>
  <c r="BD102" s="1"/>
  <c r="BE102" s="1"/>
  <c r="BF102" s="1"/>
  <c r="BG102" s="1"/>
  <c r="BB110"/>
  <c r="BB112"/>
  <c r="BC112" s="1"/>
  <c r="BD112" s="1"/>
  <c r="BE112" s="1"/>
  <c r="BF112" s="1"/>
  <c r="BG112" s="1"/>
  <c r="BH112" s="1"/>
  <c r="BI112" s="1"/>
  <c r="BJ112" s="1"/>
  <c r="BK112" s="1"/>
  <c r="BL112" s="1"/>
  <c r="BM112" s="1"/>
  <c r="BN112" s="1"/>
  <c r="BO112" s="1"/>
  <c r="BP112" s="1"/>
  <c r="BQ112" s="1"/>
  <c r="BR112" s="1"/>
  <c r="BS112" s="1"/>
  <c r="BT112" s="1"/>
  <c r="BB116"/>
  <c r="BC116" s="1"/>
  <c r="BD116" s="1"/>
  <c r="BE116" s="1"/>
  <c r="BF116" s="1"/>
  <c r="BG116" s="1"/>
  <c r="BH116" s="1"/>
  <c r="BI116" s="1"/>
  <c r="BJ116" s="1"/>
  <c r="BK116" s="1"/>
  <c r="BL116" s="1"/>
  <c r="BM116" s="1"/>
  <c r="BN116" s="1"/>
  <c r="BO116" s="1"/>
  <c r="BP116" s="1"/>
  <c r="BQ116" s="1"/>
  <c r="BR116" s="1"/>
  <c r="BS116" s="1"/>
  <c r="BT116" s="1"/>
  <c r="BB120"/>
  <c r="BC120" s="1"/>
  <c r="BD120" s="1"/>
  <c r="BB136"/>
  <c r="BB140"/>
  <c r="BC140" s="1"/>
  <c r="BD140" s="1"/>
  <c r="BE140" s="1"/>
  <c r="BB148"/>
  <c r="BB150"/>
  <c r="BC150" s="1"/>
  <c r="BD150" s="1"/>
  <c r="BE150" s="1"/>
  <c r="BF150" s="1"/>
  <c r="BG150" s="1"/>
  <c r="BH150" s="1"/>
  <c r="BI150" s="1"/>
  <c r="BJ150" s="1"/>
  <c r="X118"/>
  <c r="BB62"/>
  <c r="BC62" s="1"/>
  <c r="BD62" s="1"/>
  <c r="BE62" s="1"/>
  <c r="BD9"/>
  <c r="BE9" s="1"/>
  <c r="BF9" s="1"/>
  <c r="BG9" s="1"/>
  <c r="BH9" s="1"/>
  <c r="BI9" s="1"/>
  <c r="BJ9" s="1"/>
  <c r="BK9" s="1"/>
  <c r="BL9" s="1"/>
  <c r="BM9" s="1"/>
  <c r="BN9" s="1"/>
  <c r="BO9" s="1"/>
  <c r="BP9" s="1"/>
  <c r="BQ9" s="1"/>
  <c r="BR9" s="1"/>
  <c r="BS9" s="1"/>
  <c r="BT9" s="1"/>
  <c r="BB109"/>
  <c r="BC109" s="1"/>
  <c r="BD109" s="1"/>
  <c r="BE109" s="1"/>
  <c r="BF109" s="1"/>
  <c r="BG109" s="1"/>
  <c r="BH109" s="1"/>
  <c r="BI109" s="1"/>
  <c r="BJ109" s="1"/>
  <c r="BK109" s="1"/>
  <c r="BL109" s="1"/>
  <c r="BM109" s="1"/>
  <c r="BN109" s="1"/>
  <c r="BO109" s="1"/>
  <c r="BP109" s="1"/>
  <c r="BQ109" s="1"/>
  <c r="BR109" s="1"/>
  <c r="BS109" s="1"/>
  <c r="BT109" s="1"/>
  <c r="BB81"/>
  <c r="BC81" s="1"/>
  <c r="BD81" s="1"/>
  <c r="BE81" s="1"/>
  <c r="BF81" s="1"/>
  <c r="BG81" s="1"/>
  <c r="BH81" s="1"/>
  <c r="BI81" s="1"/>
  <c r="BJ81" s="1"/>
  <c r="BK81" s="1"/>
  <c r="BL81" s="1"/>
  <c r="BM81" s="1"/>
  <c r="BN81" s="1"/>
  <c r="BO81" s="1"/>
  <c r="BP81" s="1"/>
  <c r="BQ81" s="1"/>
  <c r="BR81" s="1"/>
  <c r="BS81" s="1"/>
  <c r="BT81" s="1"/>
  <c r="BC134"/>
  <c r="BD134" s="1"/>
  <c r="BE134" s="1"/>
  <c r="BC57"/>
  <c r="BD57" s="1"/>
  <c r="BE57" s="1"/>
  <c r="BC40"/>
  <c r="BC56"/>
  <c r="BD56" s="1"/>
  <c r="BE56" s="1"/>
  <c r="BF56" s="1"/>
  <c r="BC39"/>
  <c r="BD39" s="1"/>
  <c r="BE39" s="1"/>
  <c r="BF39" s="1"/>
  <c r="BG39" s="1"/>
  <c r="BH39" s="1"/>
  <c r="BI39" s="1"/>
  <c r="BJ39" s="1"/>
  <c r="BK39" s="1"/>
  <c r="BL39" s="1"/>
  <c r="BM39" s="1"/>
  <c r="BN39" s="1"/>
  <c r="BO39" s="1"/>
  <c r="BP39" s="1"/>
  <c r="BQ39" s="1"/>
  <c r="BR39" s="1"/>
  <c r="BS39" s="1"/>
  <c r="BT39" s="1"/>
  <c r="BC35"/>
  <c r="BD35" s="1"/>
  <c r="BE35" s="1"/>
  <c r="BF35" s="1"/>
  <c r="BG35" s="1"/>
  <c r="BH35" s="1"/>
  <c r="BI35" s="1"/>
  <c r="BJ35" s="1"/>
  <c r="BK35" s="1"/>
  <c r="BL35" s="1"/>
  <c r="BM35" s="1"/>
  <c r="BN35" s="1"/>
  <c r="BO35" s="1"/>
  <c r="BP35" s="1"/>
  <c r="BQ35" s="1"/>
  <c r="BR35" s="1"/>
  <c r="BS35" s="1"/>
  <c r="BT35" s="1"/>
  <c r="BE13"/>
  <c r="BF13" s="1"/>
  <c r="BG13" s="1"/>
  <c r="BC60"/>
  <c r="BD60" s="1"/>
  <c r="BE60" s="1"/>
  <c r="BF60" s="1"/>
  <c r="BG60" s="1"/>
  <c r="BH60" s="1"/>
  <c r="BI60" s="1"/>
  <c r="BJ60" s="1"/>
  <c r="BK60" s="1"/>
  <c r="BL60" s="1"/>
  <c r="BM60" s="1"/>
  <c r="BN60" s="1"/>
  <c r="BO60" s="1"/>
  <c r="BP60" s="1"/>
  <c r="BQ60" s="1"/>
  <c r="BR60" s="1"/>
  <c r="BS60" s="1"/>
  <c r="BT60" s="1"/>
  <c r="BB78"/>
  <c r="BC78" s="1"/>
  <c r="BD78" s="1"/>
  <c r="BE78" s="1"/>
  <c r="BF78" s="1"/>
  <c r="BG78" s="1"/>
  <c r="BH78" s="1"/>
  <c r="BI78" s="1"/>
  <c r="BJ78" s="1"/>
  <c r="BK78" s="1"/>
  <c r="BL78" s="1"/>
  <c r="BM78" s="1"/>
  <c r="BN78" s="1"/>
  <c r="BO78" s="1"/>
  <c r="BP78" s="1"/>
  <c r="BQ78" s="1"/>
  <c r="BR78" s="1"/>
  <c r="BS78" s="1"/>
  <c r="BT78" s="1"/>
  <c r="BB107"/>
  <c r="BC107" s="1"/>
  <c r="BD107" s="1"/>
  <c r="BE107" s="1"/>
  <c r="BF107" s="1"/>
  <c r="BC111"/>
  <c r="BB115"/>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BC119"/>
  <c r="BD119" s="1"/>
  <c r="BE119" s="1"/>
  <c r="BF119" s="1"/>
  <c r="BB135"/>
  <c r="BC135" s="1"/>
  <c r="BD135" s="1"/>
  <c r="BB139"/>
  <c r="BC139" s="1"/>
  <c r="BD139" s="1"/>
  <c r="BB143"/>
  <c r="BC143" s="1"/>
  <c r="BD143" s="1"/>
  <c r="BE143" s="1"/>
  <c r="BB147"/>
  <c r="BC147" s="1"/>
  <c r="BD147" s="1"/>
  <c r="BE147" s="1"/>
  <c r="BF147" s="1"/>
  <c r="BG147" s="1"/>
  <c r="BH147" s="1"/>
  <c r="BI147" s="1"/>
  <c r="BJ147" s="1"/>
  <c r="BK147" s="1"/>
  <c r="BL147" s="1"/>
  <c r="BM147" s="1"/>
  <c r="BN147" s="1"/>
  <c r="BO147" s="1"/>
  <c r="BP147" s="1"/>
  <c r="BQ147" s="1"/>
  <c r="BR147" s="1"/>
  <c r="BS147" s="1"/>
  <c r="BT147" s="1"/>
  <c r="BB61"/>
  <c r="BC61" s="1"/>
  <c r="BD61" s="1"/>
  <c r="BE61" s="1"/>
  <c r="BF61" s="1"/>
  <c r="BG61" s="1"/>
  <c r="BH61" s="1"/>
  <c r="BI61" s="1"/>
  <c r="BJ61" s="1"/>
  <c r="BK61" s="1"/>
  <c r="BL61" s="1"/>
  <c r="BM61" s="1"/>
  <c r="BN61" s="1"/>
  <c r="BO61" s="1"/>
  <c r="BP61" s="1"/>
  <c r="BQ61" s="1"/>
  <c r="BR61" s="1"/>
  <c r="BS61" s="1"/>
  <c r="BT61" s="1"/>
  <c r="BC14"/>
  <c r="BD14" s="1"/>
  <c r="BB12"/>
  <c r="BC12" s="1"/>
  <c r="Q31" i="13"/>
  <c r="Z31" s="1"/>
  <c r="Q23"/>
  <c r="Z23" s="1"/>
  <c r="AA14"/>
  <c r="X14" s="1"/>
  <c r="BB14"/>
  <c r="BC14" s="1"/>
  <c r="AA28"/>
  <c r="X28" s="1"/>
  <c r="BB28"/>
  <c r="AA20"/>
  <c r="X20" s="1"/>
  <c r="BB20"/>
  <c r="Q13"/>
  <c r="Z13" s="1"/>
  <c r="Q12"/>
  <c r="Z12" s="1"/>
  <c r="Q11"/>
  <c r="Z11" s="1"/>
  <c r="Q10"/>
  <c r="Z10" s="1"/>
  <c r="BF84"/>
  <c r="BG84" s="1"/>
  <c r="BH84" s="1"/>
  <c r="BI84" s="1"/>
  <c r="BJ84" s="1"/>
  <c r="BK84" s="1"/>
  <c r="BL84" s="1"/>
  <c r="BM84" s="1"/>
  <c r="BN84" s="1"/>
  <c r="BO84" s="1"/>
  <c r="BP84" s="1"/>
  <c r="BQ84" s="1"/>
  <c r="BR84" s="1"/>
  <c r="BS84" s="1"/>
  <c r="BT84" s="1"/>
  <c r="BF82"/>
  <c r="BG82" s="1"/>
  <c r="BH82" s="1"/>
  <c r="BI82" s="1"/>
  <c r="BJ82" s="1"/>
  <c r="BK82" s="1"/>
  <c r="BL82" s="1"/>
  <c r="BM82" s="1"/>
  <c r="BN82" s="1"/>
  <c r="BO82" s="1"/>
  <c r="BP82" s="1"/>
  <c r="BQ82" s="1"/>
  <c r="BR82" s="1"/>
  <c r="BS82" s="1"/>
  <c r="BT82" s="1"/>
  <c r="BF80"/>
  <c r="BG80" s="1"/>
  <c r="BH80" s="1"/>
  <c r="BI80" s="1"/>
  <c r="BJ80" s="1"/>
  <c r="BK80" s="1"/>
  <c r="BL80" s="1"/>
  <c r="BM80" s="1"/>
  <c r="BN80" s="1"/>
  <c r="BO80" s="1"/>
  <c r="BP80" s="1"/>
  <c r="BQ80" s="1"/>
  <c r="BR80" s="1"/>
  <c r="BS80" s="1"/>
  <c r="BT80" s="1"/>
  <c r="BF78"/>
  <c r="BG78" s="1"/>
  <c r="BH78" s="1"/>
  <c r="BI78" s="1"/>
  <c r="BJ78" s="1"/>
  <c r="BK78" s="1"/>
  <c r="BL78" s="1"/>
  <c r="BM78" s="1"/>
  <c r="BN78" s="1"/>
  <c r="BO78" s="1"/>
  <c r="BP78" s="1"/>
  <c r="BQ78" s="1"/>
  <c r="BR78" s="1"/>
  <c r="BS78" s="1"/>
  <c r="BT78" s="1"/>
  <c r="BF67"/>
  <c r="BG67" s="1"/>
  <c r="BH67" s="1"/>
  <c r="BI67" s="1"/>
  <c r="BJ67" s="1"/>
  <c r="BK67" s="1"/>
  <c r="BL67" s="1"/>
  <c r="BM67" s="1"/>
  <c r="BN67" s="1"/>
  <c r="BO67" s="1"/>
  <c r="BP67" s="1"/>
  <c r="BQ67" s="1"/>
  <c r="BR67" s="1"/>
  <c r="BS67" s="1"/>
  <c r="BT67" s="1"/>
  <c r="BF65"/>
  <c r="BG65" s="1"/>
  <c r="BH65" s="1"/>
  <c r="BI65" s="1"/>
  <c r="BJ65" s="1"/>
  <c r="BK65" s="1"/>
  <c r="BL65" s="1"/>
  <c r="BM65" s="1"/>
  <c r="BN65" s="1"/>
  <c r="BO65" s="1"/>
  <c r="BP65" s="1"/>
  <c r="BQ65" s="1"/>
  <c r="BR65" s="1"/>
  <c r="BS65" s="1"/>
  <c r="BT65" s="1"/>
  <c r="BF63"/>
  <c r="BG63" s="1"/>
  <c r="BH63" s="1"/>
  <c r="BI63" s="1"/>
  <c r="BJ63" s="1"/>
  <c r="BK63" s="1"/>
  <c r="BL63" s="1"/>
  <c r="BM63" s="1"/>
  <c r="BN63" s="1"/>
  <c r="BO63" s="1"/>
  <c r="BP63" s="1"/>
  <c r="BQ63" s="1"/>
  <c r="BR63" s="1"/>
  <c r="BS63" s="1"/>
  <c r="BT63" s="1"/>
  <c r="BF61"/>
  <c r="BG61" s="1"/>
  <c r="BH61" s="1"/>
  <c r="BI61" s="1"/>
  <c r="BJ61" s="1"/>
  <c r="BK61" s="1"/>
  <c r="BL61" s="1"/>
  <c r="BM61" s="1"/>
  <c r="BN61" s="1"/>
  <c r="BO61" s="1"/>
  <c r="BP61" s="1"/>
  <c r="BQ61" s="1"/>
  <c r="BR61" s="1"/>
  <c r="BS61" s="1"/>
  <c r="BT61" s="1"/>
  <c r="BF59"/>
  <c r="BG59" s="1"/>
  <c r="BH59" s="1"/>
  <c r="BI59" s="1"/>
  <c r="BJ59" s="1"/>
  <c r="BK59" s="1"/>
  <c r="BL59" s="1"/>
  <c r="BM59" s="1"/>
  <c r="BN59" s="1"/>
  <c r="BO59" s="1"/>
  <c r="BP59" s="1"/>
  <c r="BQ59" s="1"/>
  <c r="BR59" s="1"/>
  <c r="BS59" s="1"/>
  <c r="BT59" s="1"/>
  <c r="BF57"/>
  <c r="BG57" s="1"/>
  <c r="BH57" s="1"/>
  <c r="BI57" s="1"/>
  <c r="BJ57" s="1"/>
  <c r="BK57" s="1"/>
  <c r="BL57" s="1"/>
  <c r="BM57" s="1"/>
  <c r="BN57" s="1"/>
  <c r="BO57" s="1"/>
  <c r="BP57" s="1"/>
  <c r="BQ57" s="1"/>
  <c r="BR57" s="1"/>
  <c r="BS57" s="1"/>
  <c r="BT57" s="1"/>
  <c r="BF55"/>
  <c r="BG55" s="1"/>
  <c r="BH55" s="1"/>
  <c r="BI55" s="1"/>
  <c r="BJ55" s="1"/>
  <c r="BK55" s="1"/>
  <c r="BL55" s="1"/>
  <c r="BM55" s="1"/>
  <c r="BN55" s="1"/>
  <c r="BO55" s="1"/>
  <c r="BP55" s="1"/>
  <c r="BQ55" s="1"/>
  <c r="BR55" s="1"/>
  <c r="BS55" s="1"/>
  <c r="BT55" s="1"/>
  <c r="BF53"/>
  <c r="BG53" s="1"/>
  <c r="BH53" s="1"/>
  <c r="BI53" s="1"/>
  <c r="BJ53" s="1"/>
  <c r="BK53" s="1"/>
  <c r="BL53" s="1"/>
  <c r="BM53" s="1"/>
  <c r="BN53" s="1"/>
  <c r="BO53" s="1"/>
  <c r="BP53" s="1"/>
  <c r="BQ53" s="1"/>
  <c r="BR53" s="1"/>
  <c r="BS53" s="1"/>
  <c r="BT53" s="1"/>
  <c r="BF51"/>
  <c r="BG51" s="1"/>
  <c r="BH51" s="1"/>
  <c r="BI51" s="1"/>
  <c r="BJ51" s="1"/>
  <c r="BK51" s="1"/>
  <c r="BL51" s="1"/>
  <c r="BM51" s="1"/>
  <c r="BN51" s="1"/>
  <c r="BO51" s="1"/>
  <c r="BP51" s="1"/>
  <c r="BQ51" s="1"/>
  <c r="BR51" s="1"/>
  <c r="BS51" s="1"/>
  <c r="BT51" s="1"/>
  <c r="BF49"/>
  <c r="BG49" s="1"/>
  <c r="BH49" s="1"/>
  <c r="BI49" s="1"/>
  <c r="BJ49" s="1"/>
  <c r="BK49" s="1"/>
  <c r="BL49" s="1"/>
  <c r="BM49" s="1"/>
  <c r="BN49" s="1"/>
  <c r="BO49" s="1"/>
  <c r="BP49" s="1"/>
  <c r="BQ49" s="1"/>
  <c r="BR49" s="1"/>
  <c r="BS49" s="1"/>
  <c r="BT49" s="1"/>
  <c r="BF47"/>
  <c r="BG47" s="1"/>
  <c r="BH47" s="1"/>
  <c r="BI47" s="1"/>
  <c r="BJ47" s="1"/>
  <c r="BK47" s="1"/>
  <c r="BL47" s="1"/>
  <c r="BM47" s="1"/>
  <c r="BN47" s="1"/>
  <c r="BO47" s="1"/>
  <c r="BP47" s="1"/>
  <c r="BQ47" s="1"/>
  <c r="BR47" s="1"/>
  <c r="BS47" s="1"/>
  <c r="BT47" s="1"/>
  <c r="BF44"/>
  <c r="BG44" s="1"/>
  <c r="BH44" s="1"/>
  <c r="BI44" s="1"/>
  <c r="BJ44" s="1"/>
  <c r="BK44" s="1"/>
  <c r="BL44" s="1"/>
  <c r="BM44" s="1"/>
  <c r="BN44" s="1"/>
  <c r="BO44" s="1"/>
  <c r="BP44" s="1"/>
  <c r="BQ44" s="1"/>
  <c r="BR44" s="1"/>
  <c r="BS44" s="1"/>
  <c r="BT44" s="1"/>
  <c r="BF42"/>
  <c r="BG42" s="1"/>
  <c r="BH42" s="1"/>
  <c r="BI42" s="1"/>
  <c r="BJ42" s="1"/>
  <c r="BK42" s="1"/>
  <c r="BL42" s="1"/>
  <c r="BM42" s="1"/>
  <c r="BN42" s="1"/>
  <c r="BO42" s="1"/>
  <c r="BP42" s="1"/>
  <c r="BQ42" s="1"/>
  <c r="BR42" s="1"/>
  <c r="BS42" s="1"/>
  <c r="BT42" s="1"/>
  <c r="BF40"/>
  <c r="BG40" s="1"/>
  <c r="BH40" s="1"/>
  <c r="BI40" s="1"/>
  <c r="BJ40" s="1"/>
  <c r="BK40" s="1"/>
  <c r="BL40" s="1"/>
  <c r="BM40" s="1"/>
  <c r="BN40" s="1"/>
  <c r="BO40" s="1"/>
  <c r="BP40" s="1"/>
  <c r="BQ40" s="1"/>
  <c r="BR40" s="1"/>
  <c r="BS40" s="1"/>
  <c r="BT40" s="1"/>
  <c r="BF38"/>
  <c r="BG38" s="1"/>
  <c r="BH38" s="1"/>
  <c r="BI38" s="1"/>
  <c r="BJ38" s="1"/>
  <c r="BK38" s="1"/>
  <c r="BL38" s="1"/>
  <c r="BM38" s="1"/>
  <c r="BN38" s="1"/>
  <c r="BO38" s="1"/>
  <c r="BP38" s="1"/>
  <c r="BQ38" s="1"/>
  <c r="BR38" s="1"/>
  <c r="BS38" s="1"/>
  <c r="BT38" s="1"/>
  <c r="BF36"/>
  <c r="BG36" s="1"/>
  <c r="BH36" s="1"/>
  <c r="BI36" s="1"/>
  <c r="BJ36" s="1"/>
  <c r="BK36" s="1"/>
  <c r="BL36" s="1"/>
  <c r="BM36" s="1"/>
  <c r="BN36" s="1"/>
  <c r="BO36" s="1"/>
  <c r="BP36" s="1"/>
  <c r="BQ36" s="1"/>
  <c r="BR36" s="1"/>
  <c r="BS36" s="1"/>
  <c r="BT36" s="1"/>
  <c r="BF34"/>
  <c r="BG34" s="1"/>
  <c r="BH34" s="1"/>
  <c r="BI34" s="1"/>
  <c r="BJ34" s="1"/>
  <c r="BK34" s="1"/>
  <c r="BL34" s="1"/>
  <c r="BM34" s="1"/>
  <c r="BN34" s="1"/>
  <c r="BO34" s="1"/>
  <c r="BP34" s="1"/>
  <c r="BQ34" s="1"/>
  <c r="BR34" s="1"/>
  <c r="BS34" s="1"/>
  <c r="BT34" s="1"/>
  <c r="Z27"/>
  <c r="Z25"/>
  <c r="Z19"/>
  <c r="Z17"/>
  <c r="Z26"/>
  <c r="Z18"/>
  <c r="Z15"/>
  <c r="Z9"/>
  <c r="BH97"/>
  <c r="BI97" s="1"/>
  <c r="BJ97" s="1"/>
  <c r="BK97" s="1"/>
  <c r="BL97" s="1"/>
  <c r="BM97" s="1"/>
  <c r="BN97" s="1"/>
  <c r="BO97" s="1"/>
  <c r="BP97" s="1"/>
  <c r="BQ97" s="1"/>
  <c r="BR97" s="1"/>
  <c r="BS97" s="1"/>
  <c r="BT97" s="1"/>
  <c r="BD45"/>
  <c r="BE45" s="1"/>
  <c r="BF45" s="1"/>
  <c r="BG45" s="1"/>
  <c r="BH45" s="1"/>
  <c r="BI45" s="1"/>
  <c r="BJ45" s="1"/>
  <c r="BK45" s="1"/>
  <c r="BL45" s="1"/>
  <c r="BM45" s="1"/>
  <c r="BN45" s="1"/>
  <c r="BO45" s="1"/>
  <c r="BP45" s="1"/>
  <c r="BQ45" s="1"/>
  <c r="BR45" s="1"/>
  <c r="BS45" s="1"/>
  <c r="BT45" s="1"/>
  <c r="Z30"/>
  <c r="Z22"/>
  <c r="Z16"/>
  <c r="Z8"/>
  <c r="W107"/>
  <c r="Q6"/>
  <c r="Z6" s="1"/>
  <c r="BU105"/>
  <c r="BV105" s="1"/>
  <c r="BW105" s="1"/>
  <c r="BX105" s="1"/>
  <c r="BY105" s="1"/>
  <c r="BZ105" s="1"/>
  <c r="CA105" s="1"/>
  <c r="Y105"/>
  <c r="BU104"/>
  <c r="BV104" s="1"/>
  <c r="BW104" s="1"/>
  <c r="BX104" s="1"/>
  <c r="BY104" s="1"/>
  <c r="BZ104" s="1"/>
  <c r="CA104" s="1"/>
  <c r="Y104"/>
  <c r="Y103"/>
  <c r="BU103"/>
  <c r="BV103" s="1"/>
  <c r="BW103" s="1"/>
  <c r="BX103" s="1"/>
  <c r="BY103" s="1"/>
  <c r="BZ103" s="1"/>
  <c r="CA103" s="1"/>
  <c r="Y102"/>
  <c r="BU102"/>
  <c r="BV102" s="1"/>
  <c r="BW102" s="1"/>
  <c r="BX102" s="1"/>
  <c r="BY102" s="1"/>
  <c r="BZ102" s="1"/>
  <c r="CA102" s="1"/>
  <c r="BU101"/>
  <c r="BV101" s="1"/>
  <c r="BW101" s="1"/>
  <c r="BX101" s="1"/>
  <c r="BY101" s="1"/>
  <c r="BZ101" s="1"/>
  <c r="CA101" s="1"/>
  <c r="Y101"/>
  <c r="BU100"/>
  <c r="BV100" s="1"/>
  <c r="BW100" s="1"/>
  <c r="BX100" s="1"/>
  <c r="BY100" s="1"/>
  <c r="BZ100" s="1"/>
  <c r="CA100" s="1"/>
  <c r="Y100"/>
  <c r="Y99"/>
  <c r="BU99"/>
  <c r="BV99" s="1"/>
  <c r="BW99" s="1"/>
  <c r="BX99" s="1"/>
  <c r="BY99" s="1"/>
  <c r="BZ99" s="1"/>
  <c r="CA99" s="1"/>
  <c r="Y98"/>
  <c r="BU98"/>
  <c r="BV98" s="1"/>
  <c r="BW98" s="1"/>
  <c r="BX98" s="1"/>
  <c r="BY98" s="1"/>
  <c r="BZ98" s="1"/>
  <c r="CA98" s="1"/>
  <c r="BU96"/>
  <c r="BV96" s="1"/>
  <c r="BW96" s="1"/>
  <c r="BX96" s="1"/>
  <c r="BY96" s="1"/>
  <c r="BZ96" s="1"/>
  <c r="CA96" s="1"/>
  <c r="Y96"/>
  <c r="Y95"/>
  <c r="BU95"/>
  <c r="BV95" s="1"/>
  <c r="BW95" s="1"/>
  <c r="BX95" s="1"/>
  <c r="BY95" s="1"/>
  <c r="BZ95" s="1"/>
  <c r="CA95" s="1"/>
  <c r="Y94"/>
  <c r="BU94"/>
  <c r="BV94" s="1"/>
  <c r="BW94" s="1"/>
  <c r="BX94" s="1"/>
  <c r="BY94" s="1"/>
  <c r="BZ94" s="1"/>
  <c r="CA94" s="1"/>
  <c r="Y93"/>
  <c r="BU93"/>
  <c r="BV93" s="1"/>
  <c r="BW93" s="1"/>
  <c r="BX93" s="1"/>
  <c r="BY93" s="1"/>
  <c r="BZ93" s="1"/>
  <c r="CA93" s="1"/>
  <c r="BU92"/>
  <c r="BV92" s="1"/>
  <c r="BW92" s="1"/>
  <c r="BX92" s="1"/>
  <c r="BY92" s="1"/>
  <c r="BZ92" s="1"/>
  <c r="CA92" s="1"/>
  <c r="Y92"/>
  <c r="Y91"/>
  <c r="BU91"/>
  <c r="BV91" s="1"/>
  <c r="BW91" s="1"/>
  <c r="BX91" s="1"/>
  <c r="BY91" s="1"/>
  <c r="BZ91" s="1"/>
  <c r="CA91" s="1"/>
  <c r="Y90"/>
  <c r="BU90"/>
  <c r="BV90" s="1"/>
  <c r="BW90" s="1"/>
  <c r="BX90" s="1"/>
  <c r="BY90" s="1"/>
  <c r="BZ90" s="1"/>
  <c r="CA90" s="1"/>
  <c r="Y89"/>
  <c r="BU89"/>
  <c r="BV89" s="1"/>
  <c r="BW89" s="1"/>
  <c r="BX89" s="1"/>
  <c r="BY89" s="1"/>
  <c r="BZ89" s="1"/>
  <c r="CA89" s="1"/>
  <c r="BU88"/>
  <c r="BV88" s="1"/>
  <c r="BW88" s="1"/>
  <c r="BX88" s="1"/>
  <c r="BY88" s="1"/>
  <c r="BZ88" s="1"/>
  <c r="CA88" s="1"/>
  <c r="Y88"/>
  <c r="Y87"/>
  <c r="BU87"/>
  <c r="BV87" s="1"/>
  <c r="BW87" s="1"/>
  <c r="BX87" s="1"/>
  <c r="BY87" s="1"/>
  <c r="BZ87" s="1"/>
  <c r="CA87" s="1"/>
  <c r="Y86"/>
  <c r="BU86"/>
  <c r="BV86" s="1"/>
  <c r="BW86" s="1"/>
  <c r="BX86" s="1"/>
  <c r="BY86" s="1"/>
  <c r="BZ86" s="1"/>
  <c r="CA86" s="1"/>
  <c r="Y85"/>
  <c r="BU85"/>
  <c r="BV85" s="1"/>
  <c r="BW85" s="1"/>
  <c r="BX85" s="1"/>
  <c r="BY85" s="1"/>
  <c r="BZ85" s="1"/>
  <c r="CA85" s="1"/>
  <c r="Y84"/>
  <c r="BU84"/>
  <c r="BV84" s="1"/>
  <c r="BW84" s="1"/>
  <c r="BX84" s="1"/>
  <c r="BY84" s="1"/>
  <c r="BZ84" s="1"/>
  <c r="CA84" s="1"/>
  <c r="Y82"/>
  <c r="BU82"/>
  <c r="BV82" s="1"/>
  <c r="BW82" s="1"/>
  <c r="BX82" s="1"/>
  <c r="BY82" s="1"/>
  <c r="BZ82" s="1"/>
  <c r="CA82" s="1"/>
  <c r="Y80"/>
  <c r="BU80"/>
  <c r="BV80" s="1"/>
  <c r="BW80" s="1"/>
  <c r="BX80" s="1"/>
  <c r="BY80" s="1"/>
  <c r="BZ80" s="1"/>
  <c r="CA80" s="1"/>
  <c r="Y78"/>
  <c r="BU78"/>
  <c r="BV78" s="1"/>
  <c r="BW78" s="1"/>
  <c r="BX78" s="1"/>
  <c r="BY78" s="1"/>
  <c r="BZ78" s="1"/>
  <c r="CA78" s="1"/>
  <c r="Y97"/>
  <c r="BU97"/>
  <c r="BV97" s="1"/>
  <c r="BW97" s="1"/>
  <c r="BX97" s="1"/>
  <c r="BY97" s="1"/>
  <c r="BZ97" s="1"/>
  <c r="CA97" s="1"/>
  <c r="Y83"/>
  <c r="BU83"/>
  <c r="BV83" s="1"/>
  <c r="BW83" s="1"/>
  <c r="BX83" s="1"/>
  <c r="BY83" s="1"/>
  <c r="BZ83" s="1"/>
  <c r="CA83" s="1"/>
  <c r="Y81"/>
  <c r="BU81"/>
  <c r="BV81" s="1"/>
  <c r="BW81" s="1"/>
  <c r="BX81" s="1"/>
  <c r="BY81" s="1"/>
  <c r="BZ81" s="1"/>
  <c r="CA81" s="1"/>
  <c r="Y79"/>
  <c r="BU79"/>
  <c r="BV79" s="1"/>
  <c r="BW79" s="1"/>
  <c r="BX79" s="1"/>
  <c r="BY79" s="1"/>
  <c r="BZ79" s="1"/>
  <c r="CA79" s="1"/>
  <c r="Y77"/>
  <c r="BU77"/>
  <c r="BV77" s="1"/>
  <c r="BW77" s="1"/>
  <c r="BX77" s="1"/>
  <c r="BY77" s="1"/>
  <c r="BZ77" s="1"/>
  <c r="CA77" s="1"/>
  <c r="Y76"/>
  <c r="BU76"/>
  <c r="BV76" s="1"/>
  <c r="BW76" s="1"/>
  <c r="BX76" s="1"/>
  <c r="BY76" s="1"/>
  <c r="BZ76" s="1"/>
  <c r="CA76" s="1"/>
  <c r="Y75"/>
  <c r="BU75"/>
  <c r="BV75" s="1"/>
  <c r="BW75" s="1"/>
  <c r="BX75" s="1"/>
  <c r="BY75" s="1"/>
  <c r="BZ75" s="1"/>
  <c r="CA75" s="1"/>
  <c r="Y74"/>
  <c r="BU74"/>
  <c r="BV74" s="1"/>
  <c r="BW74" s="1"/>
  <c r="BX74" s="1"/>
  <c r="BY74" s="1"/>
  <c r="BZ74" s="1"/>
  <c r="CA74" s="1"/>
  <c r="Y73"/>
  <c r="BU73"/>
  <c r="BV73" s="1"/>
  <c r="BW73" s="1"/>
  <c r="BX73" s="1"/>
  <c r="BY73" s="1"/>
  <c r="BZ73" s="1"/>
  <c r="CA73" s="1"/>
  <c r="Y72"/>
  <c r="BU72"/>
  <c r="BV72" s="1"/>
  <c r="BW72" s="1"/>
  <c r="BX72" s="1"/>
  <c r="BY72" s="1"/>
  <c r="BZ72" s="1"/>
  <c r="CA72" s="1"/>
  <c r="Y71"/>
  <c r="BU71"/>
  <c r="BV71" s="1"/>
  <c r="BW71" s="1"/>
  <c r="BX71" s="1"/>
  <c r="BY71" s="1"/>
  <c r="BZ71" s="1"/>
  <c r="CA71" s="1"/>
  <c r="Y70"/>
  <c r="BU70"/>
  <c r="BV70" s="1"/>
  <c r="BW70" s="1"/>
  <c r="BX70" s="1"/>
  <c r="BY70" s="1"/>
  <c r="BZ70" s="1"/>
  <c r="CA70" s="1"/>
  <c r="Y69"/>
  <c r="BU69"/>
  <c r="BV69" s="1"/>
  <c r="BW69" s="1"/>
  <c r="BX69" s="1"/>
  <c r="BY69" s="1"/>
  <c r="BZ69" s="1"/>
  <c r="CA69" s="1"/>
  <c r="Y68"/>
  <c r="BU68"/>
  <c r="BV68" s="1"/>
  <c r="BW68" s="1"/>
  <c r="BX68" s="1"/>
  <c r="BY68" s="1"/>
  <c r="BZ68" s="1"/>
  <c r="CA68" s="1"/>
  <c r="Y67"/>
  <c r="BU67"/>
  <c r="BV67" s="1"/>
  <c r="BW67" s="1"/>
  <c r="BX67" s="1"/>
  <c r="BY67" s="1"/>
  <c r="BZ67" s="1"/>
  <c r="CA67" s="1"/>
  <c r="Y65"/>
  <c r="BU65"/>
  <c r="BV65" s="1"/>
  <c r="BW65" s="1"/>
  <c r="BX65" s="1"/>
  <c r="BY65" s="1"/>
  <c r="BZ65" s="1"/>
  <c r="CA65" s="1"/>
  <c r="Y63"/>
  <c r="BU63"/>
  <c r="BV63" s="1"/>
  <c r="BW63" s="1"/>
  <c r="BX63" s="1"/>
  <c r="BY63" s="1"/>
  <c r="BZ63" s="1"/>
  <c r="CA63" s="1"/>
  <c r="Y61"/>
  <c r="BU61"/>
  <c r="BV61" s="1"/>
  <c r="BW61" s="1"/>
  <c r="BX61" s="1"/>
  <c r="BY61" s="1"/>
  <c r="BZ61" s="1"/>
  <c r="CA61" s="1"/>
  <c r="Y59"/>
  <c r="BU59"/>
  <c r="BV59" s="1"/>
  <c r="BW59" s="1"/>
  <c r="BX59" s="1"/>
  <c r="BY59" s="1"/>
  <c r="BZ59" s="1"/>
  <c r="CA59" s="1"/>
  <c r="Y57"/>
  <c r="BU57"/>
  <c r="BV57" s="1"/>
  <c r="BW57" s="1"/>
  <c r="BX57" s="1"/>
  <c r="BY57" s="1"/>
  <c r="BZ57" s="1"/>
  <c r="CA57" s="1"/>
  <c r="Y55"/>
  <c r="BU55"/>
  <c r="BV55" s="1"/>
  <c r="BW55" s="1"/>
  <c r="BX55" s="1"/>
  <c r="BY55" s="1"/>
  <c r="BZ55" s="1"/>
  <c r="CA55" s="1"/>
  <c r="Y53"/>
  <c r="BU53"/>
  <c r="BV53" s="1"/>
  <c r="BW53" s="1"/>
  <c r="BX53" s="1"/>
  <c r="BY53" s="1"/>
  <c r="BZ53" s="1"/>
  <c r="CA53" s="1"/>
  <c r="Y51"/>
  <c r="BU51"/>
  <c r="BV51" s="1"/>
  <c r="BW51" s="1"/>
  <c r="BX51" s="1"/>
  <c r="BY51" s="1"/>
  <c r="BZ51" s="1"/>
  <c r="CA51" s="1"/>
  <c r="Y49"/>
  <c r="BU49"/>
  <c r="BV49" s="1"/>
  <c r="BW49" s="1"/>
  <c r="BX49" s="1"/>
  <c r="BY49" s="1"/>
  <c r="BZ49" s="1"/>
  <c r="CA49" s="1"/>
  <c r="Y47"/>
  <c r="BU47"/>
  <c r="BV47" s="1"/>
  <c r="BW47" s="1"/>
  <c r="BX47" s="1"/>
  <c r="BY47" s="1"/>
  <c r="BZ47" s="1"/>
  <c r="CA47" s="1"/>
  <c r="Y44"/>
  <c r="BU44"/>
  <c r="BV44" s="1"/>
  <c r="BW44" s="1"/>
  <c r="BX44" s="1"/>
  <c r="BY44" s="1"/>
  <c r="BZ44" s="1"/>
  <c r="CA44" s="1"/>
  <c r="Y42"/>
  <c r="BU42"/>
  <c r="BV42" s="1"/>
  <c r="BW42" s="1"/>
  <c r="BX42" s="1"/>
  <c r="BY42" s="1"/>
  <c r="BZ42" s="1"/>
  <c r="CA42" s="1"/>
  <c r="Y40"/>
  <c r="BU40"/>
  <c r="BV40" s="1"/>
  <c r="BW40" s="1"/>
  <c r="BX40" s="1"/>
  <c r="BY40" s="1"/>
  <c r="BZ40" s="1"/>
  <c r="CA40" s="1"/>
  <c r="Y38"/>
  <c r="BU38"/>
  <c r="BV38" s="1"/>
  <c r="BW38" s="1"/>
  <c r="BX38" s="1"/>
  <c r="BY38" s="1"/>
  <c r="BZ38" s="1"/>
  <c r="CA38" s="1"/>
  <c r="Y36"/>
  <c r="BU36"/>
  <c r="BV36" s="1"/>
  <c r="BW36" s="1"/>
  <c r="BX36" s="1"/>
  <c r="BY36" s="1"/>
  <c r="BZ36" s="1"/>
  <c r="CA36" s="1"/>
  <c r="Y34"/>
  <c r="BU34"/>
  <c r="BV34" s="1"/>
  <c r="BW34" s="1"/>
  <c r="BX34" s="1"/>
  <c r="BY34" s="1"/>
  <c r="BZ34" s="1"/>
  <c r="CA34" s="1"/>
  <c r="Q7"/>
  <c r="Z7" s="1"/>
  <c r="Y66"/>
  <c r="BU66"/>
  <c r="BV66" s="1"/>
  <c r="BW66" s="1"/>
  <c r="BX66" s="1"/>
  <c r="BY66" s="1"/>
  <c r="BZ66" s="1"/>
  <c r="CA66" s="1"/>
  <c r="Y64"/>
  <c r="BU64"/>
  <c r="BV64" s="1"/>
  <c r="BW64" s="1"/>
  <c r="BX64" s="1"/>
  <c r="BY64" s="1"/>
  <c r="BZ64" s="1"/>
  <c r="CA64" s="1"/>
  <c r="BU62"/>
  <c r="BV62" s="1"/>
  <c r="BW62" s="1"/>
  <c r="BX62" s="1"/>
  <c r="BY62" s="1"/>
  <c r="BZ62" s="1"/>
  <c r="CA62" s="1"/>
  <c r="Y62"/>
  <c r="Y60"/>
  <c r="BU60"/>
  <c r="BV60" s="1"/>
  <c r="BW60" s="1"/>
  <c r="BX60" s="1"/>
  <c r="BY60" s="1"/>
  <c r="BZ60" s="1"/>
  <c r="CA60" s="1"/>
  <c r="BU58"/>
  <c r="BV58" s="1"/>
  <c r="BW58" s="1"/>
  <c r="BX58" s="1"/>
  <c r="BY58" s="1"/>
  <c r="BZ58" s="1"/>
  <c r="CA58" s="1"/>
  <c r="Y58"/>
  <c r="Y56"/>
  <c r="BU56"/>
  <c r="BV56" s="1"/>
  <c r="BW56" s="1"/>
  <c r="BX56" s="1"/>
  <c r="BY56" s="1"/>
  <c r="BZ56" s="1"/>
  <c r="CA56" s="1"/>
  <c r="BU54"/>
  <c r="BV54" s="1"/>
  <c r="BW54" s="1"/>
  <c r="BX54" s="1"/>
  <c r="BY54" s="1"/>
  <c r="BZ54" s="1"/>
  <c r="CA54" s="1"/>
  <c r="Y54"/>
  <c r="Y52"/>
  <c r="BU52"/>
  <c r="BV52" s="1"/>
  <c r="BW52" s="1"/>
  <c r="BX52" s="1"/>
  <c r="BY52" s="1"/>
  <c r="BZ52" s="1"/>
  <c r="CA52" s="1"/>
  <c r="BU50"/>
  <c r="BV50" s="1"/>
  <c r="BW50" s="1"/>
  <c r="BX50" s="1"/>
  <c r="BY50" s="1"/>
  <c r="BZ50" s="1"/>
  <c r="CA50" s="1"/>
  <c r="Y50"/>
  <c r="Y48"/>
  <c r="BU48"/>
  <c r="BV48" s="1"/>
  <c r="BW48" s="1"/>
  <c r="BX48" s="1"/>
  <c r="BY48" s="1"/>
  <c r="BZ48" s="1"/>
  <c r="CA48" s="1"/>
  <c r="BU46"/>
  <c r="BV46" s="1"/>
  <c r="BW46" s="1"/>
  <c r="BX46" s="1"/>
  <c r="BY46" s="1"/>
  <c r="BZ46" s="1"/>
  <c r="CA46" s="1"/>
  <c r="Y46"/>
  <c r="BU43"/>
  <c r="BV43" s="1"/>
  <c r="BW43" s="1"/>
  <c r="BX43" s="1"/>
  <c r="BY43" s="1"/>
  <c r="BZ43" s="1"/>
  <c r="CA43" s="1"/>
  <c r="Y43"/>
  <c r="BU41"/>
  <c r="BV41" s="1"/>
  <c r="BW41" s="1"/>
  <c r="BX41" s="1"/>
  <c r="BY41" s="1"/>
  <c r="BZ41" s="1"/>
  <c r="CA41" s="1"/>
  <c r="Y41"/>
  <c r="BU39"/>
  <c r="BV39" s="1"/>
  <c r="BW39" s="1"/>
  <c r="BX39" s="1"/>
  <c r="BY39" s="1"/>
  <c r="BZ39" s="1"/>
  <c r="CA39" s="1"/>
  <c r="Y39"/>
  <c r="BU37"/>
  <c r="BV37" s="1"/>
  <c r="BW37" s="1"/>
  <c r="BX37" s="1"/>
  <c r="BY37" s="1"/>
  <c r="BZ37" s="1"/>
  <c r="CA37" s="1"/>
  <c r="Y37"/>
  <c r="BU35"/>
  <c r="BV35" s="1"/>
  <c r="BW35" s="1"/>
  <c r="BX35" s="1"/>
  <c r="BY35" s="1"/>
  <c r="BZ35" s="1"/>
  <c r="CA35" s="1"/>
  <c r="Y35"/>
  <c r="BU33"/>
  <c r="BV33" s="1"/>
  <c r="BW33" s="1"/>
  <c r="BX33" s="1"/>
  <c r="BY33" s="1"/>
  <c r="BZ33" s="1"/>
  <c r="CA33" s="1"/>
  <c r="Y33"/>
  <c r="Y45"/>
  <c r="BU45"/>
  <c r="BV45" s="1"/>
  <c r="BW45" s="1"/>
  <c r="BX45" s="1"/>
  <c r="BY45" s="1"/>
  <c r="BZ45" s="1"/>
  <c r="CA45" s="1"/>
  <c r="BF76" i="11"/>
  <c r="BG76" s="1"/>
  <c r="BH76" s="1"/>
  <c r="BI76" s="1"/>
  <c r="BJ76" s="1"/>
  <c r="BK76" s="1"/>
  <c r="BL76" s="1"/>
  <c r="BM76" s="1"/>
  <c r="BN76" s="1"/>
  <c r="BO76" s="1"/>
  <c r="BP76" s="1"/>
  <c r="BQ76" s="1"/>
  <c r="BR76" s="1"/>
  <c r="BS76" s="1"/>
  <c r="BT76" s="1"/>
  <c r="BF100"/>
  <c r="BG100" s="1"/>
  <c r="BH100" s="1"/>
  <c r="BI100" s="1"/>
  <c r="BJ100" s="1"/>
  <c r="BK100" s="1"/>
  <c r="BL100" s="1"/>
  <c r="BM100" s="1"/>
  <c r="BN100" s="1"/>
  <c r="BO100" s="1"/>
  <c r="BP100" s="1"/>
  <c r="BQ100" s="1"/>
  <c r="BR100" s="1"/>
  <c r="BS100" s="1"/>
  <c r="BT100" s="1"/>
  <c r="BF96"/>
  <c r="BG96" s="1"/>
  <c r="BH96" s="1"/>
  <c r="BI96" s="1"/>
  <c r="BJ96" s="1"/>
  <c r="BK96" s="1"/>
  <c r="BL96" s="1"/>
  <c r="BM96" s="1"/>
  <c r="BN96" s="1"/>
  <c r="BO96" s="1"/>
  <c r="BP96" s="1"/>
  <c r="BQ96" s="1"/>
  <c r="BR96" s="1"/>
  <c r="BS96" s="1"/>
  <c r="BT96" s="1"/>
  <c r="BE91"/>
  <c r="BF91" s="1"/>
  <c r="BG91" s="1"/>
  <c r="BH91" s="1"/>
  <c r="BI91" s="1"/>
  <c r="BJ91" s="1"/>
  <c r="BK91" s="1"/>
  <c r="BL91" s="1"/>
  <c r="BM91" s="1"/>
  <c r="BN91" s="1"/>
  <c r="BO91" s="1"/>
  <c r="BP91" s="1"/>
  <c r="BQ91" s="1"/>
  <c r="BR91" s="1"/>
  <c r="BS91" s="1"/>
  <c r="BT91" s="1"/>
  <c r="BF87"/>
  <c r="BG87" s="1"/>
  <c r="BH87" s="1"/>
  <c r="BI87" s="1"/>
  <c r="BJ87" s="1"/>
  <c r="BK87" s="1"/>
  <c r="BL87" s="1"/>
  <c r="BM87" s="1"/>
  <c r="BN87" s="1"/>
  <c r="BO87" s="1"/>
  <c r="BP87" s="1"/>
  <c r="BQ87" s="1"/>
  <c r="BR87" s="1"/>
  <c r="BS87" s="1"/>
  <c r="BT87" s="1"/>
  <c r="BF85"/>
  <c r="BG85" s="1"/>
  <c r="BH85" s="1"/>
  <c r="BI85" s="1"/>
  <c r="BJ85" s="1"/>
  <c r="BK85" s="1"/>
  <c r="BL85" s="1"/>
  <c r="BM85" s="1"/>
  <c r="BN85" s="1"/>
  <c r="BO85" s="1"/>
  <c r="BP85" s="1"/>
  <c r="BQ85" s="1"/>
  <c r="BR85" s="1"/>
  <c r="BS85" s="1"/>
  <c r="BT85" s="1"/>
  <c r="BF83"/>
  <c r="BG83" s="1"/>
  <c r="BH83" s="1"/>
  <c r="BI83" s="1"/>
  <c r="BJ83" s="1"/>
  <c r="BK83" s="1"/>
  <c r="BL83" s="1"/>
  <c r="BM83" s="1"/>
  <c r="BN83" s="1"/>
  <c r="BO83" s="1"/>
  <c r="BP83" s="1"/>
  <c r="BQ83" s="1"/>
  <c r="BR83" s="1"/>
  <c r="BS83" s="1"/>
  <c r="BT83" s="1"/>
  <c r="BF81"/>
  <c r="BG81" s="1"/>
  <c r="BH81" s="1"/>
  <c r="BI81" s="1"/>
  <c r="BJ81" s="1"/>
  <c r="BK81" s="1"/>
  <c r="BL81" s="1"/>
  <c r="BM81" s="1"/>
  <c r="BN81" s="1"/>
  <c r="BO81" s="1"/>
  <c r="BP81" s="1"/>
  <c r="BQ81" s="1"/>
  <c r="BR81" s="1"/>
  <c r="BS81" s="1"/>
  <c r="BT81" s="1"/>
  <c r="BF79"/>
  <c r="BG79" s="1"/>
  <c r="BH79" s="1"/>
  <c r="BI79" s="1"/>
  <c r="BJ79" s="1"/>
  <c r="BK79" s="1"/>
  <c r="BL79" s="1"/>
  <c r="BM79" s="1"/>
  <c r="BN79" s="1"/>
  <c r="BO79" s="1"/>
  <c r="BP79" s="1"/>
  <c r="BQ79" s="1"/>
  <c r="BR79" s="1"/>
  <c r="BS79" s="1"/>
  <c r="BT79" s="1"/>
  <c r="BF77"/>
  <c r="BG77" s="1"/>
  <c r="BH77" s="1"/>
  <c r="BI77" s="1"/>
  <c r="BJ77" s="1"/>
  <c r="BK77" s="1"/>
  <c r="BL77" s="1"/>
  <c r="BM77" s="1"/>
  <c r="BN77" s="1"/>
  <c r="BO77" s="1"/>
  <c r="BP77" s="1"/>
  <c r="BQ77" s="1"/>
  <c r="BR77" s="1"/>
  <c r="BS77" s="1"/>
  <c r="BT77" s="1"/>
  <c r="BF74"/>
  <c r="BG74" s="1"/>
  <c r="BH74" s="1"/>
  <c r="BI74" s="1"/>
  <c r="BJ74" s="1"/>
  <c r="BK74" s="1"/>
  <c r="BL74" s="1"/>
  <c r="BM74" s="1"/>
  <c r="BN74" s="1"/>
  <c r="BO74" s="1"/>
  <c r="BP74" s="1"/>
  <c r="BQ74" s="1"/>
  <c r="BR74" s="1"/>
  <c r="BS74" s="1"/>
  <c r="BT74" s="1"/>
  <c r="BF72"/>
  <c r="BG72" s="1"/>
  <c r="BH72" s="1"/>
  <c r="BI72" s="1"/>
  <c r="BJ72" s="1"/>
  <c r="BK72" s="1"/>
  <c r="BL72" s="1"/>
  <c r="BM72" s="1"/>
  <c r="BN72" s="1"/>
  <c r="BO72" s="1"/>
  <c r="BP72" s="1"/>
  <c r="BQ72" s="1"/>
  <c r="BR72" s="1"/>
  <c r="BS72" s="1"/>
  <c r="BT72" s="1"/>
  <c r="BF70"/>
  <c r="BG70" s="1"/>
  <c r="BH70" s="1"/>
  <c r="BI70" s="1"/>
  <c r="BJ70" s="1"/>
  <c r="BK70" s="1"/>
  <c r="BL70" s="1"/>
  <c r="BM70" s="1"/>
  <c r="BN70" s="1"/>
  <c r="BO70" s="1"/>
  <c r="BP70" s="1"/>
  <c r="BQ70" s="1"/>
  <c r="BR70" s="1"/>
  <c r="BS70" s="1"/>
  <c r="BT70" s="1"/>
  <c r="BF68"/>
  <c r="BG68" s="1"/>
  <c r="BH68" s="1"/>
  <c r="BI68" s="1"/>
  <c r="BJ68" s="1"/>
  <c r="BK68" s="1"/>
  <c r="BL68" s="1"/>
  <c r="BM68" s="1"/>
  <c r="BN68" s="1"/>
  <c r="BO68" s="1"/>
  <c r="BP68" s="1"/>
  <c r="BQ68" s="1"/>
  <c r="BR68" s="1"/>
  <c r="BS68" s="1"/>
  <c r="BT68" s="1"/>
  <c r="BF66"/>
  <c r="BG66" s="1"/>
  <c r="BH66" s="1"/>
  <c r="BI66" s="1"/>
  <c r="BJ66" s="1"/>
  <c r="BK66" s="1"/>
  <c r="BL66" s="1"/>
  <c r="BM66" s="1"/>
  <c r="BN66" s="1"/>
  <c r="BO66" s="1"/>
  <c r="BP66" s="1"/>
  <c r="BQ66" s="1"/>
  <c r="BR66" s="1"/>
  <c r="BS66" s="1"/>
  <c r="BT66" s="1"/>
  <c r="BF64"/>
  <c r="BG64" s="1"/>
  <c r="BH64" s="1"/>
  <c r="BI64" s="1"/>
  <c r="BJ64" s="1"/>
  <c r="BK64" s="1"/>
  <c r="BL64" s="1"/>
  <c r="BM64" s="1"/>
  <c r="BN64" s="1"/>
  <c r="BO64" s="1"/>
  <c r="BP64" s="1"/>
  <c r="BQ64" s="1"/>
  <c r="BR64" s="1"/>
  <c r="BS64" s="1"/>
  <c r="BT64" s="1"/>
  <c r="BF62"/>
  <c r="BG62" s="1"/>
  <c r="BH62" s="1"/>
  <c r="BI62" s="1"/>
  <c r="BJ62" s="1"/>
  <c r="BK62" s="1"/>
  <c r="BL62" s="1"/>
  <c r="BM62" s="1"/>
  <c r="BN62" s="1"/>
  <c r="BO62" s="1"/>
  <c r="BP62" s="1"/>
  <c r="BQ62" s="1"/>
  <c r="BR62" s="1"/>
  <c r="BS62" s="1"/>
  <c r="BT62" s="1"/>
  <c r="BF60"/>
  <c r="BG60" s="1"/>
  <c r="BH60" s="1"/>
  <c r="BI60" s="1"/>
  <c r="BJ60" s="1"/>
  <c r="BK60" s="1"/>
  <c r="BL60" s="1"/>
  <c r="BM60" s="1"/>
  <c r="BN60" s="1"/>
  <c r="BO60" s="1"/>
  <c r="BP60" s="1"/>
  <c r="BQ60" s="1"/>
  <c r="BR60" s="1"/>
  <c r="BS60" s="1"/>
  <c r="BT60" s="1"/>
  <c r="BF58"/>
  <c r="BG58" s="1"/>
  <c r="BH58" s="1"/>
  <c r="BI58" s="1"/>
  <c r="BJ58" s="1"/>
  <c r="BK58" s="1"/>
  <c r="BL58" s="1"/>
  <c r="BM58" s="1"/>
  <c r="BN58" s="1"/>
  <c r="BO58" s="1"/>
  <c r="BP58" s="1"/>
  <c r="BQ58" s="1"/>
  <c r="BR58" s="1"/>
  <c r="BS58" s="1"/>
  <c r="BT58" s="1"/>
  <c r="BF56"/>
  <c r="BG56" s="1"/>
  <c r="BH56" s="1"/>
  <c r="BI56" s="1"/>
  <c r="BJ56" s="1"/>
  <c r="BK56" s="1"/>
  <c r="BL56" s="1"/>
  <c r="BM56" s="1"/>
  <c r="BN56" s="1"/>
  <c r="BO56" s="1"/>
  <c r="BP56" s="1"/>
  <c r="BQ56" s="1"/>
  <c r="BR56" s="1"/>
  <c r="BS56" s="1"/>
  <c r="BT56" s="1"/>
  <c r="BF54"/>
  <c r="BG54" s="1"/>
  <c r="BH54" s="1"/>
  <c r="BI54" s="1"/>
  <c r="BJ54" s="1"/>
  <c r="BK54" s="1"/>
  <c r="BL54" s="1"/>
  <c r="BM54" s="1"/>
  <c r="BN54" s="1"/>
  <c r="BO54" s="1"/>
  <c r="BP54" s="1"/>
  <c r="BQ54" s="1"/>
  <c r="BR54" s="1"/>
  <c r="BS54" s="1"/>
  <c r="BT54" s="1"/>
  <c r="BF52"/>
  <c r="BG52" s="1"/>
  <c r="BH52" s="1"/>
  <c r="BI52" s="1"/>
  <c r="BJ52" s="1"/>
  <c r="BK52" s="1"/>
  <c r="BL52" s="1"/>
  <c r="BM52" s="1"/>
  <c r="BN52" s="1"/>
  <c r="BO52" s="1"/>
  <c r="BP52" s="1"/>
  <c r="BQ52" s="1"/>
  <c r="BR52" s="1"/>
  <c r="BS52" s="1"/>
  <c r="BT52" s="1"/>
  <c r="BF50"/>
  <c r="BG50" s="1"/>
  <c r="BH50" s="1"/>
  <c r="BI50" s="1"/>
  <c r="BJ50" s="1"/>
  <c r="BK50" s="1"/>
  <c r="BL50" s="1"/>
  <c r="BM50" s="1"/>
  <c r="BN50" s="1"/>
  <c r="BO50" s="1"/>
  <c r="BP50" s="1"/>
  <c r="BQ50" s="1"/>
  <c r="BR50" s="1"/>
  <c r="BS50" s="1"/>
  <c r="BT50" s="1"/>
  <c r="BF48"/>
  <c r="BG48" s="1"/>
  <c r="BH48" s="1"/>
  <c r="BI48" s="1"/>
  <c r="BJ48" s="1"/>
  <c r="BK48" s="1"/>
  <c r="BL48" s="1"/>
  <c r="BM48" s="1"/>
  <c r="BN48" s="1"/>
  <c r="BO48" s="1"/>
  <c r="BP48" s="1"/>
  <c r="BQ48" s="1"/>
  <c r="BR48" s="1"/>
  <c r="BS48" s="1"/>
  <c r="BT48" s="1"/>
  <c r="BF46"/>
  <c r="BG46" s="1"/>
  <c r="BH46" s="1"/>
  <c r="BI46" s="1"/>
  <c r="BJ46" s="1"/>
  <c r="BK46" s="1"/>
  <c r="BL46" s="1"/>
  <c r="BM46" s="1"/>
  <c r="BN46" s="1"/>
  <c r="BO46" s="1"/>
  <c r="BP46" s="1"/>
  <c r="BQ46" s="1"/>
  <c r="BR46" s="1"/>
  <c r="BS46" s="1"/>
  <c r="BT46" s="1"/>
  <c r="BF44"/>
  <c r="BG44" s="1"/>
  <c r="BH44" s="1"/>
  <c r="BI44" s="1"/>
  <c r="BJ44" s="1"/>
  <c r="BK44" s="1"/>
  <c r="BL44" s="1"/>
  <c r="BM44" s="1"/>
  <c r="BN44" s="1"/>
  <c r="BO44" s="1"/>
  <c r="BP44" s="1"/>
  <c r="BQ44" s="1"/>
  <c r="BR44" s="1"/>
  <c r="BS44" s="1"/>
  <c r="BT44" s="1"/>
  <c r="BF42"/>
  <c r="BG42" s="1"/>
  <c r="BH42" s="1"/>
  <c r="BI42" s="1"/>
  <c r="BJ42" s="1"/>
  <c r="BK42" s="1"/>
  <c r="BL42" s="1"/>
  <c r="BM42" s="1"/>
  <c r="BN42" s="1"/>
  <c r="BO42" s="1"/>
  <c r="BP42" s="1"/>
  <c r="BQ42" s="1"/>
  <c r="BR42" s="1"/>
  <c r="BS42" s="1"/>
  <c r="BT42" s="1"/>
  <c r="BF40"/>
  <c r="BG40" s="1"/>
  <c r="BH40" s="1"/>
  <c r="BI40" s="1"/>
  <c r="BJ40" s="1"/>
  <c r="BK40" s="1"/>
  <c r="BL40" s="1"/>
  <c r="BM40" s="1"/>
  <c r="BN40" s="1"/>
  <c r="BO40" s="1"/>
  <c r="BP40" s="1"/>
  <c r="BQ40" s="1"/>
  <c r="BR40" s="1"/>
  <c r="BS40" s="1"/>
  <c r="BT40" s="1"/>
  <c r="BF38"/>
  <c r="BG38" s="1"/>
  <c r="BH38" s="1"/>
  <c r="BI38" s="1"/>
  <c r="BJ38" s="1"/>
  <c r="BK38" s="1"/>
  <c r="BL38" s="1"/>
  <c r="BM38" s="1"/>
  <c r="BN38" s="1"/>
  <c r="BO38" s="1"/>
  <c r="BP38" s="1"/>
  <c r="BQ38" s="1"/>
  <c r="BR38" s="1"/>
  <c r="BS38" s="1"/>
  <c r="BT38" s="1"/>
  <c r="BF36"/>
  <c r="BG36" s="1"/>
  <c r="BH36" s="1"/>
  <c r="BI36" s="1"/>
  <c r="BJ36" s="1"/>
  <c r="BK36" s="1"/>
  <c r="BL36" s="1"/>
  <c r="BM36" s="1"/>
  <c r="BN36" s="1"/>
  <c r="BO36" s="1"/>
  <c r="BP36" s="1"/>
  <c r="BQ36" s="1"/>
  <c r="BR36" s="1"/>
  <c r="BS36" s="1"/>
  <c r="BT36" s="1"/>
  <c r="BE34"/>
  <c r="BF34" s="1"/>
  <c r="BG34" s="1"/>
  <c r="BH34" s="1"/>
  <c r="BI34" s="1"/>
  <c r="BJ34" s="1"/>
  <c r="BK34" s="1"/>
  <c r="BL34" s="1"/>
  <c r="BM34" s="1"/>
  <c r="BN34" s="1"/>
  <c r="BO34" s="1"/>
  <c r="BP34" s="1"/>
  <c r="BQ34" s="1"/>
  <c r="BR34" s="1"/>
  <c r="BS34" s="1"/>
  <c r="BT34" s="1"/>
  <c r="BF32"/>
  <c r="BG32" s="1"/>
  <c r="BH32" s="1"/>
  <c r="BI32" s="1"/>
  <c r="BJ32" s="1"/>
  <c r="BK32" s="1"/>
  <c r="BL32" s="1"/>
  <c r="BM32" s="1"/>
  <c r="BN32" s="1"/>
  <c r="BO32" s="1"/>
  <c r="BP32" s="1"/>
  <c r="BQ32" s="1"/>
  <c r="BR32" s="1"/>
  <c r="BS32" s="1"/>
  <c r="BT32" s="1"/>
  <c r="BF30"/>
  <c r="BG30" s="1"/>
  <c r="BH30" s="1"/>
  <c r="BI30" s="1"/>
  <c r="BJ30" s="1"/>
  <c r="BK30" s="1"/>
  <c r="BL30" s="1"/>
  <c r="BM30" s="1"/>
  <c r="BN30" s="1"/>
  <c r="BO30" s="1"/>
  <c r="BP30" s="1"/>
  <c r="BQ30" s="1"/>
  <c r="BR30" s="1"/>
  <c r="BS30" s="1"/>
  <c r="BT30" s="1"/>
  <c r="BF28"/>
  <c r="BG28" s="1"/>
  <c r="BH28" s="1"/>
  <c r="BI28" s="1"/>
  <c r="BJ28" s="1"/>
  <c r="BK28" s="1"/>
  <c r="BL28" s="1"/>
  <c r="BM28" s="1"/>
  <c r="BN28" s="1"/>
  <c r="BO28" s="1"/>
  <c r="BP28" s="1"/>
  <c r="BQ28" s="1"/>
  <c r="BR28" s="1"/>
  <c r="BS28" s="1"/>
  <c r="BT28" s="1"/>
  <c r="BF26"/>
  <c r="BG26" s="1"/>
  <c r="BH26" s="1"/>
  <c r="BI26" s="1"/>
  <c r="BJ26" s="1"/>
  <c r="BK26" s="1"/>
  <c r="BL26" s="1"/>
  <c r="BM26" s="1"/>
  <c r="BN26" s="1"/>
  <c r="BO26" s="1"/>
  <c r="BP26" s="1"/>
  <c r="BQ26" s="1"/>
  <c r="BR26" s="1"/>
  <c r="BS26" s="1"/>
  <c r="BT26" s="1"/>
  <c r="BF24"/>
  <c r="BG24" s="1"/>
  <c r="BH24" s="1"/>
  <c r="BI24" s="1"/>
  <c r="BJ24" s="1"/>
  <c r="BK24" s="1"/>
  <c r="BL24" s="1"/>
  <c r="BM24" s="1"/>
  <c r="BN24" s="1"/>
  <c r="BO24" s="1"/>
  <c r="BP24" s="1"/>
  <c r="BQ24" s="1"/>
  <c r="BR24" s="1"/>
  <c r="BS24" s="1"/>
  <c r="BT24" s="1"/>
  <c r="BF22"/>
  <c r="BG22" s="1"/>
  <c r="BH22" s="1"/>
  <c r="BI22" s="1"/>
  <c r="BJ22" s="1"/>
  <c r="BK22" s="1"/>
  <c r="BL22" s="1"/>
  <c r="BM22" s="1"/>
  <c r="BN22" s="1"/>
  <c r="BO22" s="1"/>
  <c r="BP22" s="1"/>
  <c r="BQ22" s="1"/>
  <c r="BR22" s="1"/>
  <c r="BS22" s="1"/>
  <c r="BT22" s="1"/>
  <c r="Q7"/>
  <c r="Z7" s="1"/>
  <c r="BU105"/>
  <c r="BV105" s="1"/>
  <c r="BW105" s="1"/>
  <c r="BX105" s="1"/>
  <c r="BY105" s="1"/>
  <c r="BZ105" s="1"/>
  <c r="CA105" s="1"/>
  <c r="Y105"/>
  <c r="BU103"/>
  <c r="BV103" s="1"/>
  <c r="BW103" s="1"/>
  <c r="BX103" s="1"/>
  <c r="BY103" s="1"/>
  <c r="BZ103" s="1"/>
  <c r="CA103" s="1"/>
  <c r="Y103"/>
  <c r="Y101"/>
  <c r="BU101"/>
  <c r="BV101" s="1"/>
  <c r="BW101" s="1"/>
  <c r="BX101" s="1"/>
  <c r="BY101" s="1"/>
  <c r="BZ101" s="1"/>
  <c r="CA101" s="1"/>
  <c r="BU99"/>
  <c r="BV99" s="1"/>
  <c r="BW99" s="1"/>
  <c r="BX99" s="1"/>
  <c r="BY99" s="1"/>
  <c r="BZ99" s="1"/>
  <c r="CA99" s="1"/>
  <c r="Y99"/>
  <c r="Y95"/>
  <c r="BU95"/>
  <c r="BV95" s="1"/>
  <c r="BW95" s="1"/>
  <c r="BX95" s="1"/>
  <c r="BY95" s="1"/>
  <c r="BZ95" s="1"/>
  <c r="CA95" s="1"/>
  <c r="Y93"/>
  <c r="BU93"/>
  <c r="BV93" s="1"/>
  <c r="BW93" s="1"/>
  <c r="BX93" s="1"/>
  <c r="BY93" s="1"/>
  <c r="BZ93" s="1"/>
  <c r="CA93" s="1"/>
  <c r="Y90"/>
  <c r="BU90"/>
  <c r="BV90" s="1"/>
  <c r="BW90" s="1"/>
  <c r="BX90" s="1"/>
  <c r="BY90" s="1"/>
  <c r="BZ90" s="1"/>
  <c r="CA90" s="1"/>
  <c r="Y88"/>
  <c r="BU88"/>
  <c r="BV88" s="1"/>
  <c r="BW88" s="1"/>
  <c r="BX88" s="1"/>
  <c r="BY88" s="1"/>
  <c r="BZ88" s="1"/>
  <c r="CA88" s="1"/>
  <c r="Y86"/>
  <c r="BU86"/>
  <c r="BV86" s="1"/>
  <c r="BW86" s="1"/>
  <c r="BX86" s="1"/>
  <c r="BY86" s="1"/>
  <c r="BZ86" s="1"/>
  <c r="CA86" s="1"/>
  <c r="Y84"/>
  <c r="BU84"/>
  <c r="BV84" s="1"/>
  <c r="BW84" s="1"/>
  <c r="BX84" s="1"/>
  <c r="BY84" s="1"/>
  <c r="BZ84" s="1"/>
  <c r="CA84" s="1"/>
  <c r="Y82"/>
  <c r="BU82"/>
  <c r="BV82" s="1"/>
  <c r="BW82" s="1"/>
  <c r="BX82" s="1"/>
  <c r="BY82" s="1"/>
  <c r="BZ82" s="1"/>
  <c r="CA82" s="1"/>
  <c r="Y80"/>
  <c r="BU80"/>
  <c r="BV80" s="1"/>
  <c r="BW80" s="1"/>
  <c r="BX80" s="1"/>
  <c r="BY80" s="1"/>
  <c r="BZ80" s="1"/>
  <c r="CA80" s="1"/>
  <c r="Y78"/>
  <c r="BU78"/>
  <c r="BV78" s="1"/>
  <c r="BW78" s="1"/>
  <c r="BX78" s="1"/>
  <c r="BY78" s="1"/>
  <c r="BZ78" s="1"/>
  <c r="CA78" s="1"/>
  <c r="Y75"/>
  <c r="BU75"/>
  <c r="BV75" s="1"/>
  <c r="BW75" s="1"/>
  <c r="BX75" s="1"/>
  <c r="BY75" s="1"/>
  <c r="BZ75" s="1"/>
  <c r="CA75" s="1"/>
  <c r="BU73"/>
  <c r="BV73" s="1"/>
  <c r="BW73" s="1"/>
  <c r="BX73" s="1"/>
  <c r="BY73" s="1"/>
  <c r="BZ73" s="1"/>
  <c r="CA73" s="1"/>
  <c r="Y73"/>
  <c r="Y71"/>
  <c r="BU71"/>
  <c r="BV71" s="1"/>
  <c r="BW71" s="1"/>
  <c r="BX71" s="1"/>
  <c r="BY71" s="1"/>
  <c r="BZ71" s="1"/>
  <c r="CA71" s="1"/>
  <c r="BU69"/>
  <c r="BV69" s="1"/>
  <c r="BW69" s="1"/>
  <c r="BX69" s="1"/>
  <c r="BY69" s="1"/>
  <c r="BZ69" s="1"/>
  <c r="CA69" s="1"/>
  <c r="Y69"/>
  <c r="Y67"/>
  <c r="BU67"/>
  <c r="BV67" s="1"/>
  <c r="BW67" s="1"/>
  <c r="BX67" s="1"/>
  <c r="BY67" s="1"/>
  <c r="BZ67" s="1"/>
  <c r="CA67" s="1"/>
  <c r="BU65"/>
  <c r="BV65" s="1"/>
  <c r="BW65" s="1"/>
  <c r="BX65" s="1"/>
  <c r="BY65" s="1"/>
  <c r="BZ65" s="1"/>
  <c r="CA65" s="1"/>
  <c r="Y65"/>
  <c r="Y76"/>
  <c r="BU76"/>
  <c r="BV76" s="1"/>
  <c r="BW76" s="1"/>
  <c r="BX76" s="1"/>
  <c r="BY76" s="1"/>
  <c r="BZ76" s="1"/>
  <c r="CA76" s="1"/>
  <c r="Y63"/>
  <c r="BU63"/>
  <c r="BV63" s="1"/>
  <c r="BW63" s="1"/>
  <c r="BX63" s="1"/>
  <c r="BY63" s="1"/>
  <c r="BZ63" s="1"/>
  <c r="CA63" s="1"/>
  <c r="Y61"/>
  <c r="BU61"/>
  <c r="BV61" s="1"/>
  <c r="BW61" s="1"/>
  <c r="BX61" s="1"/>
  <c r="BY61" s="1"/>
  <c r="BZ61" s="1"/>
  <c r="CA61" s="1"/>
  <c r="Y59"/>
  <c r="BU59"/>
  <c r="BV59" s="1"/>
  <c r="BW59" s="1"/>
  <c r="BX59" s="1"/>
  <c r="BY59" s="1"/>
  <c r="BZ59" s="1"/>
  <c r="CA59" s="1"/>
  <c r="Y57"/>
  <c r="BU57"/>
  <c r="BV57" s="1"/>
  <c r="BW57" s="1"/>
  <c r="BX57" s="1"/>
  <c r="BY57" s="1"/>
  <c r="BZ57" s="1"/>
  <c r="CA57" s="1"/>
  <c r="BU55"/>
  <c r="BV55" s="1"/>
  <c r="BW55" s="1"/>
  <c r="BX55" s="1"/>
  <c r="BY55" s="1"/>
  <c r="BZ55" s="1"/>
  <c r="CA55" s="1"/>
  <c r="Y55"/>
  <c r="Y53"/>
  <c r="BU53"/>
  <c r="BV53" s="1"/>
  <c r="BW53" s="1"/>
  <c r="BX53" s="1"/>
  <c r="BY53" s="1"/>
  <c r="BZ53" s="1"/>
  <c r="CA53" s="1"/>
  <c r="BU51"/>
  <c r="BV51" s="1"/>
  <c r="BW51" s="1"/>
  <c r="BX51" s="1"/>
  <c r="BY51" s="1"/>
  <c r="BZ51" s="1"/>
  <c r="CA51" s="1"/>
  <c r="Y51"/>
  <c r="Y49"/>
  <c r="BU49"/>
  <c r="BV49" s="1"/>
  <c r="BW49" s="1"/>
  <c r="BX49" s="1"/>
  <c r="BY49" s="1"/>
  <c r="BZ49" s="1"/>
  <c r="CA49" s="1"/>
  <c r="BU47"/>
  <c r="BV47" s="1"/>
  <c r="BW47" s="1"/>
  <c r="BX47" s="1"/>
  <c r="BY47" s="1"/>
  <c r="BZ47" s="1"/>
  <c r="CA47" s="1"/>
  <c r="Y47"/>
  <c r="Y45"/>
  <c r="BU45"/>
  <c r="BV45" s="1"/>
  <c r="BW45" s="1"/>
  <c r="BX45" s="1"/>
  <c r="BY45" s="1"/>
  <c r="BZ45" s="1"/>
  <c r="CA45" s="1"/>
  <c r="BU43"/>
  <c r="BV43" s="1"/>
  <c r="BW43" s="1"/>
  <c r="BX43" s="1"/>
  <c r="BY43" s="1"/>
  <c r="BZ43" s="1"/>
  <c r="CA43" s="1"/>
  <c r="Y43"/>
  <c r="Y41"/>
  <c r="BU41"/>
  <c r="BV41" s="1"/>
  <c r="BW41" s="1"/>
  <c r="BX41" s="1"/>
  <c r="BY41" s="1"/>
  <c r="BZ41" s="1"/>
  <c r="CA41" s="1"/>
  <c r="BU39"/>
  <c r="BV39" s="1"/>
  <c r="BW39" s="1"/>
  <c r="BX39" s="1"/>
  <c r="BY39" s="1"/>
  <c r="BZ39" s="1"/>
  <c r="CA39" s="1"/>
  <c r="Y39"/>
  <c r="Y37"/>
  <c r="BU37"/>
  <c r="BV37" s="1"/>
  <c r="BW37" s="1"/>
  <c r="BX37" s="1"/>
  <c r="BY37" s="1"/>
  <c r="BZ37" s="1"/>
  <c r="CA37" s="1"/>
  <c r="BU35"/>
  <c r="BV35" s="1"/>
  <c r="BW35" s="1"/>
  <c r="BX35" s="1"/>
  <c r="BY35" s="1"/>
  <c r="BZ35" s="1"/>
  <c r="CA35" s="1"/>
  <c r="Y35"/>
  <c r="Y33"/>
  <c r="BU33"/>
  <c r="BV33" s="1"/>
  <c r="BW33" s="1"/>
  <c r="BX33" s="1"/>
  <c r="BY33" s="1"/>
  <c r="BZ33" s="1"/>
  <c r="CA33" s="1"/>
  <c r="BU31"/>
  <c r="BV31" s="1"/>
  <c r="BW31" s="1"/>
  <c r="BX31" s="1"/>
  <c r="BY31" s="1"/>
  <c r="BZ31" s="1"/>
  <c r="CA31" s="1"/>
  <c r="Y31"/>
  <c r="BU29"/>
  <c r="BV29" s="1"/>
  <c r="BW29" s="1"/>
  <c r="BX29" s="1"/>
  <c r="BY29" s="1"/>
  <c r="BZ29" s="1"/>
  <c r="CA29" s="1"/>
  <c r="Y29"/>
  <c r="Y27"/>
  <c r="BU27"/>
  <c r="BV27" s="1"/>
  <c r="BW27" s="1"/>
  <c r="BX27" s="1"/>
  <c r="BY27" s="1"/>
  <c r="BZ27" s="1"/>
  <c r="CA27" s="1"/>
  <c r="Y25"/>
  <c r="BU25"/>
  <c r="BV25" s="1"/>
  <c r="BW25" s="1"/>
  <c r="BX25" s="1"/>
  <c r="BY25" s="1"/>
  <c r="BZ25" s="1"/>
  <c r="CA25" s="1"/>
  <c r="Y23"/>
  <c r="BU23"/>
  <c r="BV23" s="1"/>
  <c r="BW23" s="1"/>
  <c r="BX23" s="1"/>
  <c r="BY23" s="1"/>
  <c r="BZ23" s="1"/>
  <c r="CA23" s="1"/>
  <c r="Y104"/>
  <c r="BU104"/>
  <c r="BV104" s="1"/>
  <c r="BW104" s="1"/>
  <c r="BX104" s="1"/>
  <c r="BY104" s="1"/>
  <c r="BZ104" s="1"/>
  <c r="CA104" s="1"/>
  <c r="Y102"/>
  <c r="BU102"/>
  <c r="BV102" s="1"/>
  <c r="BW102" s="1"/>
  <c r="BX102" s="1"/>
  <c r="BY102" s="1"/>
  <c r="BZ102" s="1"/>
  <c r="CA102" s="1"/>
  <c r="Y100"/>
  <c r="BU100"/>
  <c r="BV100" s="1"/>
  <c r="BW100" s="1"/>
  <c r="BX100" s="1"/>
  <c r="BY100" s="1"/>
  <c r="BZ100" s="1"/>
  <c r="CA100" s="1"/>
  <c r="Y98"/>
  <c r="BU98"/>
  <c r="BV98" s="1"/>
  <c r="BW98" s="1"/>
  <c r="BX98" s="1"/>
  <c r="BY98" s="1"/>
  <c r="BZ98" s="1"/>
  <c r="CA98" s="1"/>
  <c r="Y97"/>
  <c r="BU97"/>
  <c r="BV97" s="1"/>
  <c r="BW97" s="1"/>
  <c r="BX97" s="1"/>
  <c r="BY97" s="1"/>
  <c r="BZ97" s="1"/>
  <c r="CA97" s="1"/>
  <c r="Y96"/>
  <c r="BU96"/>
  <c r="BV96" s="1"/>
  <c r="BW96" s="1"/>
  <c r="BX96" s="1"/>
  <c r="BY96" s="1"/>
  <c r="BZ96" s="1"/>
  <c r="CA96" s="1"/>
  <c r="Y94"/>
  <c r="BU94"/>
  <c r="BV94" s="1"/>
  <c r="BW94" s="1"/>
  <c r="BX94" s="1"/>
  <c r="BY94" s="1"/>
  <c r="BZ94" s="1"/>
  <c r="CA94" s="1"/>
  <c r="Y92"/>
  <c r="BU92"/>
  <c r="BV92" s="1"/>
  <c r="BW92" s="1"/>
  <c r="BX92" s="1"/>
  <c r="BY92" s="1"/>
  <c r="BZ92" s="1"/>
  <c r="CA92" s="1"/>
  <c r="BU91"/>
  <c r="BV91" s="1"/>
  <c r="BW91" s="1"/>
  <c r="BX91" s="1"/>
  <c r="BY91" s="1"/>
  <c r="BZ91" s="1"/>
  <c r="CA91" s="1"/>
  <c r="Y91"/>
  <c r="Y89"/>
  <c r="BU89"/>
  <c r="BV89" s="1"/>
  <c r="BW89" s="1"/>
  <c r="BX89" s="1"/>
  <c r="BY89" s="1"/>
  <c r="BZ89" s="1"/>
  <c r="CA89" s="1"/>
  <c r="Y87"/>
  <c r="BU87"/>
  <c r="BV87" s="1"/>
  <c r="BW87" s="1"/>
  <c r="BX87" s="1"/>
  <c r="BY87" s="1"/>
  <c r="BZ87" s="1"/>
  <c r="CA87" s="1"/>
  <c r="Y85"/>
  <c r="BU85"/>
  <c r="BV85" s="1"/>
  <c r="BW85" s="1"/>
  <c r="BX85" s="1"/>
  <c r="BY85" s="1"/>
  <c r="BZ85" s="1"/>
  <c r="CA85" s="1"/>
  <c r="Y83"/>
  <c r="BU83"/>
  <c r="BV83" s="1"/>
  <c r="BW83" s="1"/>
  <c r="BX83" s="1"/>
  <c r="BY83" s="1"/>
  <c r="BZ83" s="1"/>
  <c r="CA83" s="1"/>
  <c r="Y81"/>
  <c r="BU81"/>
  <c r="BV81" s="1"/>
  <c r="BW81" s="1"/>
  <c r="BX81" s="1"/>
  <c r="BY81" s="1"/>
  <c r="BZ81" s="1"/>
  <c r="CA81" s="1"/>
  <c r="Y79"/>
  <c r="BU79"/>
  <c r="BV79" s="1"/>
  <c r="BW79" s="1"/>
  <c r="BX79" s="1"/>
  <c r="BY79" s="1"/>
  <c r="BZ79" s="1"/>
  <c r="CA79" s="1"/>
  <c r="Y77"/>
  <c r="BU77"/>
  <c r="BV77" s="1"/>
  <c r="BW77" s="1"/>
  <c r="BX77" s="1"/>
  <c r="BY77" s="1"/>
  <c r="BZ77" s="1"/>
  <c r="CA77" s="1"/>
  <c r="Y74"/>
  <c r="BU74"/>
  <c r="BV74" s="1"/>
  <c r="BW74" s="1"/>
  <c r="BX74" s="1"/>
  <c r="BY74" s="1"/>
  <c r="BZ74" s="1"/>
  <c r="CA74" s="1"/>
  <c r="Y72"/>
  <c r="BU72"/>
  <c r="BV72" s="1"/>
  <c r="BW72" s="1"/>
  <c r="BX72" s="1"/>
  <c r="BY72" s="1"/>
  <c r="BZ72" s="1"/>
  <c r="CA72" s="1"/>
  <c r="Y70"/>
  <c r="BU70"/>
  <c r="BV70" s="1"/>
  <c r="BW70" s="1"/>
  <c r="BX70" s="1"/>
  <c r="BY70" s="1"/>
  <c r="BZ70" s="1"/>
  <c r="CA70" s="1"/>
  <c r="Y68"/>
  <c r="BU68"/>
  <c r="BV68" s="1"/>
  <c r="BW68" s="1"/>
  <c r="BX68" s="1"/>
  <c r="BY68" s="1"/>
  <c r="BZ68" s="1"/>
  <c r="CA68" s="1"/>
  <c r="Y66"/>
  <c r="BU66"/>
  <c r="BV66" s="1"/>
  <c r="BW66" s="1"/>
  <c r="BX66" s="1"/>
  <c r="BY66" s="1"/>
  <c r="BZ66" s="1"/>
  <c r="CA66" s="1"/>
  <c r="Y64"/>
  <c r="BU64"/>
  <c r="BV64" s="1"/>
  <c r="BW64" s="1"/>
  <c r="BX64" s="1"/>
  <c r="BY64" s="1"/>
  <c r="BZ64" s="1"/>
  <c r="CA64" s="1"/>
  <c r="Y62"/>
  <c r="BU62"/>
  <c r="BV62" s="1"/>
  <c r="BW62" s="1"/>
  <c r="BX62" s="1"/>
  <c r="BY62" s="1"/>
  <c r="BZ62" s="1"/>
  <c r="CA62" s="1"/>
  <c r="Y60"/>
  <c r="BU60"/>
  <c r="BV60" s="1"/>
  <c r="BW60" s="1"/>
  <c r="BX60" s="1"/>
  <c r="BY60" s="1"/>
  <c r="BZ60" s="1"/>
  <c r="CA60" s="1"/>
  <c r="Y58"/>
  <c r="BU58"/>
  <c r="BV58" s="1"/>
  <c r="BW58" s="1"/>
  <c r="BX58" s="1"/>
  <c r="BY58" s="1"/>
  <c r="BZ58" s="1"/>
  <c r="CA58" s="1"/>
  <c r="Y56"/>
  <c r="BU56"/>
  <c r="BV56" s="1"/>
  <c r="BW56" s="1"/>
  <c r="BX56" s="1"/>
  <c r="BY56" s="1"/>
  <c r="BZ56" s="1"/>
  <c r="CA56" s="1"/>
  <c r="Y54"/>
  <c r="BU54"/>
  <c r="BV54" s="1"/>
  <c r="BW54" s="1"/>
  <c r="BX54" s="1"/>
  <c r="BY54" s="1"/>
  <c r="BZ54" s="1"/>
  <c r="CA54" s="1"/>
  <c r="Y52"/>
  <c r="BU52"/>
  <c r="BV52" s="1"/>
  <c r="BW52" s="1"/>
  <c r="BX52" s="1"/>
  <c r="BY52" s="1"/>
  <c r="BZ52" s="1"/>
  <c r="CA52" s="1"/>
  <c r="Y50"/>
  <c r="BU50"/>
  <c r="BV50" s="1"/>
  <c r="BW50" s="1"/>
  <c r="BX50" s="1"/>
  <c r="BY50" s="1"/>
  <c r="BZ50" s="1"/>
  <c r="CA50" s="1"/>
  <c r="Y48"/>
  <c r="BU48"/>
  <c r="BV48" s="1"/>
  <c r="BW48" s="1"/>
  <c r="BX48" s="1"/>
  <c r="BY48" s="1"/>
  <c r="BZ48" s="1"/>
  <c r="CA48" s="1"/>
  <c r="Y46"/>
  <c r="BU46"/>
  <c r="BV46" s="1"/>
  <c r="BW46" s="1"/>
  <c r="BX46" s="1"/>
  <c r="BY46" s="1"/>
  <c r="BZ46" s="1"/>
  <c r="CA46" s="1"/>
  <c r="Y44"/>
  <c r="BU44"/>
  <c r="BV44" s="1"/>
  <c r="BW44" s="1"/>
  <c r="BX44" s="1"/>
  <c r="BY44" s="1"/>
  <c r="BZ44" s="1"/>
  <c r="CA44" s="1"/>
  <c r="Y42"/>
  <c r="BU42"/>
  <c r="BV42" s="1"/>
  <c r="BW42" s="1"/>
  <c r="BX42" s="1"/>
  <c r="BY42" s="1"/>
  <c r="BZ42" s="1"/>
  <c r="CA42" s="1"/>
  <c r="Y40"/>
  <c r="BU40"/>
  <c r="BV40" s="1"/>
  <c r="BW40" s="1"/>
  <c r="BX40" s="1"/>
  <c r="BY40" s="1"/>
  <c r="BZ40" s="1"/>
  <c r="CA40" s="1"/>
  <c r="Y38"/>
  <c r="BU38"/>
  <c r="BV38" s="1"/>
  <c r="BW38" s="1"/>
  <c r="BX38" s="1"/>
  <c r="BY38" s="1"/>
  <c r="BZ38" s="1"/>
  <c r="CA38" s="1"/>
  <c r="Y36"/>
  <c r="BU36"/>
  <c r="BV36" s="1"/>
  <c r="BW36" s="1"/>
  <c r="BX36" s="1"/>
  <c r="BY36" s="1"/>
  <c r="BZ36" s="1"/>
  <c r="CA36" s="1"/>
  <c r="Y34"/>
  <c r="BU34"/>
  <c r="BV34" s="1"/>
  <c r="BW34" s="1"/>
  <c r="BX34" s="1"/>
  <c r="BY34" s="1"/>
  <c r="BZ34" s="1"/>
  <c r="CA34" s="1"/>
  <c r="Y32"/>
  <c r="BU32"/>
  <c r="BV32" s="1"/>
  <c r="BW32" s="1"/>
  <c r="BX32" s="1"/>
  <c r="BY32" s="1"/>
  <c r="BZ32" s="1"/>
  <c r="CA32" s="1"/>
  <c r="Y30"/>
  <c r="BU30"/>
  <c r="BV30" s="1"/>
  <c r="BW30" s="1"/>
  <c r="BX30" s="1"/>
  <c r="BY30" s="1"/>
  <c r="BZ30" s="1"/>
  <c r="CA30" s="1"/>
  <c r="Y28"/>
  <c r="BU28"/>
  <c r="BV28" s="1"/>
  <c r="BW28" s="1"/>
  <c r="BX28" s="1"/>
  <c r="BY28" s="1"/>
  <c r="BZ28" s="1"/>
  <c r="CA28" s="1"/>
  <c r="BU26"/>
  <c r="BV26" s="1"/>
  <c r="BW26" s="1"/>
  <c r="BX26" s="1"/>
  <c r="BY26" s="1"/>
  <c r="BZ26" s="1"/>
  <c r="CA26" s="1"/>
  <c r="Y26"/>
  <c r="BU24"/>
  <c r="BV24" s="1"/>
  <c r="BW24" s="1"/>
  <c r="BX24" s="1"/>
  <c r="BY24" s="1"/>
  <c r="BZ24" s="1"/>
  <c r="CA24" s="1"/>
  <c r="Y24"/>
  <c r="BU22"/>
  <c r="BV22" s="1"/>
  <c r="BW22" s="1"/>
  <c r="BX22" s="1"/>
  <c r="BY22" s="1"/>
  <c r="BZ22" s="1"/>
  <c r="CA22" s="1"/>
  <c r="Y22"/>
  <c r="Y10"/>
  <c r="BU8"/>
  <c r="BV8" s="1"/>
  <c r="X34"/>
  <c r="BF100" i="10"/>
  <c r="BG100" s="1"/>
  <c r="BH100" s="1"/>
  <c r="BI100" s="1"/>
  <c r="BJ100" s="1"/>
  <c r="BK100" s="1"/>
  <c r="BL100" s="1"/>
  <c r="BM100" s="1"/>
  <c r="BN100" s="1"/>
  <c r="BO100" s="1"/>
  <c r="BP100" s="1"/>
  <c r="BQ100" s="1"/>
  <c r="BR100" s="1"/>
  <c r="BS100" s="1"/>
  <c r="BT100" s="1"/>
  <c r="BD97"/>
  <c r="BE97" s="1"/>
  <c r="BF97" s="1"/>
  <c r="BG97" s="1"/>
  <c r="BH97" s="1"/>
  <c r="BI97" s="1"/>
  <c r="BJ97" s="1"/>
  <c r="BK97" s="1"/>
  <c r="BL97" s="1"/>
  <c r="BM97" s="1"/>
  <c r="BN97" s="1"/>
  <c r="BO97" s="1"/>
  <c r="BP97" s="1"/>
  <c r="BQ97" s="1"/>
  <c r="BR97" s="1"/>
  <c r="BS97" s="1"/>
  <c r="BT97" s="1"/>
  <c r="BC96"/>
  <c r="BD96" s="1"/>
  <c r="BE96" s="1"/>
  <c r="BF96" s="1"/>
  <c r="BG96" s="1"/>
  <c r="BH96" s="1"/>
  <c r="BI96" s="1"/>
  <c r="BJ96" s="1"/>
  <c r="BK96" s="1"/>
  <c r="BL96" s="1"/>
  <c r="BM96" s="1"/>
  <c r="BN96" s="1"/>
  <c r="BO96" s="1"/>
  <c r="BP96" s="1"/>
  <c r="BQ96" s="1"/>
  <c r="BR96" s="1"/>
  <c r="BS96" s="1"/>
  <c r="BT96" s="1"/>
  <c r="BE95"/>
  <c r="BF95" s="1"/>
  <c r="BG95" s="1"/>
  <c r="BH95" s="1"/>
  <c r="BI95" s="1"/>
  <c r="BJ95" s="1"/>
  <c r="BK95" s="1"/>
  <c r="BL95" s="1"/>
  <c r="BM95" s="1"/>
  <c r="BN95" s="1"/>
  <c r="BO95" s="1"/>
  <c r="BP95" s="1"/>
  <c r="BQ95" s="1"/>
  <c r="BR95" s="1"/>
  <c r="BS95" s="1"/>
  <c r="BT95" s="1"/>
  <c r="BC94"/>
  <c r="BD94" s="1"/>
  <c r="BE94" s="1"/>
  <c r="BF94" s="1"/>
  <c r="BG94" s="1"/>
  <c r="BH94" s="1"/>
  <c r="BI94" s="1"/>
  <c r="BJ94" s="1"/>
  <c r="BK94" s="1"/>
  <c r="BL94" s="1"/>
  <c r="BM94" s="1"/>
  <c r="BN94" s="1"/>
  <c r="BO94" s="1"/>
  <c r="BP94" s="1"/>
  <c r="BQ94" s="1"/>
  <c r="BR94" s="1"/>
  <c r="BS94" s="1"/>
  <c r="BT94" s="1"/>
  <c r="BF89"/>
  <c r="BG89" s="1"/>
  <c r="BH89" s="1"/>
  <c r="BI89" s="1"/>
  <c r="BJ89" s="1"/>
  <c r="BK89" s="1"/>
  <c r="BL89" s="1"/>
  <c r="BM89" s="1"/>
  <c r="BN89" s="1"/>
  <c r="BO89" s="1"/>
  <c r="BP89" s="1"/>
  <c r="BQ89" s="1"/>
  <c r="BR89" s="1"/>
  <c r="BS89" s="1"/>
  <c r="BT89" s="1"/>
  <c r="BF87"/>
  <c r="BG87" s="1"/>
  <c r="BH87" s="1"/>
  <c r="BI87" s="1"/>
  <c r="BJ87" s="1"/>
  <c r="BK87" s="1"/>
  <c r="BL87" s="1"/>
  <c r="BM87" s="1"/>
  <c r="BN87" s="1"/>
  <c r="BO87" s="1"/>
  <c r="BP87" s="1"/>
  <c r="BQ87" s="1"/>
  <c r="BR87" s="1"/>
  <c r="BS87" s="1"/>
  <c r="BT87" s="1"/>
  <c r="BF85"/>
  <c r="BG85" s="1"/>
  <c r="BH85" s="1"/>
  <c r="BI85" s="1"/>
  <c r="BJ85" s="1"/>
  <c r="BK85" s="1"/>
  <c r="BL85" s="1"/>
  <c r="BM85" s="1"/>
  <c r="BN85" s="1"/>
  <c r="BO85" s="1"/>
  <c r="BP85" s="1"/>
  <c r="BQ85" s="1"/>
  <c r="BR85" s="1"/>
  <c r="BS85" s="1"/>
  <c r="BT85" s="1"/>
  <c r="BF83"/>
  <c r="BG83" s="1"/>
  <c r="BH83" s="1"/>
  <c r="BI83" s="1"/>
  <c r="BJ83" s="1"/>
  <c r="BK83" s="1"/>
  <c r="BL83" s="1"/>
  <c r="BM83" s="1"/>
  <c r="BN83" s="1"/>
  <c r="BO83" s="1"/>
  <c r="BP83" s="1"/>
  <c r="BQ83" s="1"/>
  <c r="BR83" s="1"/>
  <c r="BS83" s="1"/>
  <c r="BT83" s="1"/>
  <c r="BF81"/>
  <c r="BG81" s="1"/>
  <c r="BH81" s="1"/>
  <c r="BI81" s="1"/>
  <c r="BJ81" s="1"/>
  <c r="BK81" s="1"/>
  <c r="BL81" s="1"/>
  <c r="BM81" s="1"/>
  <c r="BN81" s="1"/>
  <c r="BO81" s="1"/>
  <c r="BP81" s="1"/>
  <c r="BQ81" s="1"/>
  <c r="BR81" s="1"/>
  <c r="BS81" s="1"/>
  <c r="BT81" s="1"/>
  <c r="BF79"/>
  <c r="BG79" s="1"/>
  <c r="BH79" s="1"/>
  <c r="BI79" s="1"/>
  <c r="BJ79" s="1"/>
  <c r="BK79" s="1"/>
  <c r="BL79" s="1"/>
  <c r="BM79" s="1"/>
  <c r="BN79" s="1"/>
  <c r="BO79" s="1"/>
  <c r="BP79" s="1"/>
  <c r="BQ79" s="1"/>
  <c r="BR79" s="1"/>
  <c r="BS79" s="1"/>
  <c r="BT79" s="1"/>
  <c r="BF76"/>
  <c r="BG76" s="1"/>
  <c r="BH76" s="1"/>
  <c r="BI76" s="1"/>
  <c r="BJ76" s="1"/>
  <c r="BK76" s="1"/>
  <c r="BL76" s="1"/>
  <c r="BM76" s="1"/>
  <c r="BN76" s="1"/>
  <c r="BO76" s="1"/>
  <c r="BP76" s="1"/>
  <c r="BQ76" s="1"/>
  <c r="BR76" s="1"/>
  <c r="BS76" s="1"/>
  <c r="BT76" s="1"/>
  <c r="BF74"/>
  <c r="BG74" s="1"/>
  <c r="BH74" s="1"/>
  <c r="BI74" s="1"/>
  <c r="BJ74" s="1"/>
  <c r="BK74" s="1"/>
  <c r="BL74" s="1"/>
  <c r="BM74" s="1"/>
  <c r="BN74" s="1"/>
  <c r="BO74" s="1"/>
  <c r="BP74" s="1"/>
  <c r="BQ74" s="1"/>
  <c r="BR74" s="1"/>
  <c r="BS74" s="1"/>
  <c r="BT74" s="1"/>
  <c r="BF72"/>
  <c r="BG72" s="1"/>
  <c r="BH72" s="1"/>
  <c r="BI72" s="1"/>
  <c r="BJ72" s="1"/>
  <c r="BK72" s="1"/>
  <c r="BL72" s="1"/>
  <c r="BM72" s="1"/>
  <c r="BN72" s="1"/>
  <c r="BO72" s="1"/>
  <c r="BP72" s="1"/>
  <c r="BQ72" s="1"/>
  <c r="BR72" s="1"/>
  <c r="BS72" s="1"/>
  <c r="BT72" s="1"/>
  <c r="BF70"/>
  <c r="BG70" s="1"/>
  <c r="BH70" s="1"/>
  <c r="BI70" s="1"/>
  <c r="BJ70" s="1"/>
  <c r="BK70" s="1"/>
  <c r="BL70" s="1"/>
  <c r="BM70" s="1"/>
  <c r="BN70" s="1"/>
  <c r="BO70" s="1"/>
  <c r="BP70" s="1"/>
  <c r="BQ70" s="1"/>
  <c r="BR70" s="1"/>
  <c r="BS70" s="1"/>
  <c r="BT70" s="1"/>
  <c r="BF68"/>
  <c r="BG68" s="1"/>
  <c r="BH68" s="1"/>
  <c r="BI68" s="1"/>
  <c r="BJ68" s="1"/>
  <c r="BK68" s="1"/>
  <c r="BL68" s="1"/>
  <c r="BM68" s="1"/>
  <c r="BN68" s="1"/>
  <c r="BO68" s="1"/>
  <c r="BP68" s="1"/>
  <c r="BQ68" s="1"/>
  <c r="BR68" s="1"/>
  <c r="BS68" s="1"/>
  <c r="BT68" s="1"/>
  <c r="BF66"/>
  <c r="BG66" s="1"/>
  <c r="BH66" s="1"/>
  <c r="BI66" s="1"/>
  <c r="BJ66" s="1"/>
  <c r="BK66" s="1"/>
  <c r="BL66" s="1"/>
  <c r="BM66" s="1"/>
  <c r="BN66" s="1"/>
  <c r="BO66" s="1"/>
  <c r="BP66" s="1"/>
  <c r="BQ66" s="1"/>
  <c r="BR66" s="1"/>
  <c r="BS66" s="1"/>
  <c r="BT66" s="1"/>
  <c r="BF64"/>
  <c r="BG64" s="1"/>
  <c r="BH64" s="1"/>
  <c r="BI64" s="1"/>
  <c r="BJ64" s="1"/>
  <c r="BK64" s="1"/>
  <c r="BL64" s="1"/>
  <c r="BM64" s="1"/>
  <c r="BN64" s="1"/>
  <c r="BO64" s="1"/>
  <c r="BP64" s="1"/>
  <c r="BQ64" s="1"/>
  <c r="BR64" s="1"/>
  <c r="BS64" s="1"/>
  <c r="BT64" s="1"/>
  <c r="BF62"/>
  <c r="BG62" s="1"/>
  <c r="BH62" s="1"/>
  <c r="BI62" s="1"/>
  <c r="BJ62" s="1"/>
  <c r="BK62" s="1"/>
  <c r="BL62" s="1"/>
  <c r="BM62" s="1"/>
  <c r="BN62" s="1"/>
  <c r="BO62" s="1"/>
  <c r="BP62" s="1"/>
  <c r="BQ62" s="1"/>
  <c r="BR62" s="1"/>
  <c r="BS62" s="1"/>
  <c r="BT62" s="1"/>
  <c r="BF60"/>
  <c r="BG60" s="1"/>
  <c r="BH60" s="1"/>
  <c r="BI60" s="1"/>
  <c r="BJ60" s="1"/>
  <c r="BK60" s="1"/>
  <c r="BL60" s="1"/>
  <c r="BM60" s="1"/>
  <c r="BN60" s="1"/>
  <c r="BO60" s="1"/>
  <c r="BP60" s="1"/>
  <c r="BQ60" s="1"/>
  <c r="BR60" s="1"/>
  <c r="BS60" s="1"/>
  <c r="BT60" s="1"/>
  <c r="BF58"/>
  <c r="BG58" s="1"/>
  <c r="BH58" s="1"/>
  <c r="BI58" s="1"/>
  <c r="BJ58" s="1"/>
  <c r="BK58" s="1"/>
  <c r="BL58" s="1"/>
  <c r="BM58" s="1"/>
  <c r="BN58" s="1"/>
  <c r="BO58" s="1"/>
  <c r="BP58" s="1"/>
  <c r="BQ58" s="1"/>
  <c r="BR58" s="1"/>
  <c r="BS58" s="1"/>
  <c r="BT58" s="1"/>
  <c r="BF56"/>
  <c r="BG56" s="1"/>
  <c r="BH56" s="1"/>
  <c r="BI56" s="1"/>
  <c r="BJ56" s="1"/>
  <c r="BK56" s="1"/>
  <c r="BL56" s="1"/>
  <c r="BM56" s="1"/>
  <c r="BN56" s="1"/>
  <c r="BO56" s="1"/>
  <c r="BP56" s="1"/>
  <c r="BQ56" s="1"/>
  <c r="BR56" s="1"/>
  <c r="BS56" s="1"/>
  <c r="BT56" s="1"/>
  <c r="BF54"/>
  <c r="BG54" s="1"/>
  <c r="BH54" s="1"/>
  <c r="BI54" s="1"/>
  <c r="BJ54" s="1"/>
  <c r="BK54" s="1"/>
  <c r="BL54" s="1"/>
  <c r="BM54" s="1"/>
  <c r="BN54" s="1"/>
  <c r="BO54" s="1"/>
  <c r="BP54" s="1"/>
  <c r="BQ54" s="1"/>
  <c r="BR54" s="1"/>
  <c r="BS54" s="1"/>
  <c r="BT54" s="1"/>
  <c r="BF52"/>
  <c r="BG52" s="1"/>
  <c r="BH52" s="1"/>
  <c r="BI52" s="1"/>
  <c r="BJ52" s="1"/>
  <c r="BK52" s="1"/>
  <c r="BL52" s="1"/>
  <c r="BM52" s="1"/>
  <c r="BN52" s="1"/>
  <c r="BO52" s="1"/>
  <c r="BP52" s="1"/>
  <c r="BQ52" s="1"/>
  <c r="BR52" s="1"/>
  <c r="BS52" s="1"/>
  <c r="BT52" s="1"/>
  <c r="BF50"/>
  <c r="BG50" s="1"/>
  <c r="BH50" s="1"/>
  <c r="BI50" s="1"/>
  <c r="BJ50" s="1"/>
  <c r="BK50" s="1"/>
  <c r="BL50" s="1"/>
  <c r="BM50" s="1"/>
  <c r="BN50" s="1"/>
  <c r="BO50" s="1"/>
  <c r="BP50" s="1"/>
  <c r="BQ50" s="1"/>
  <c r="BR50" s="1"/>
  <c r="BS50" s="1"/>
  <c r="BT50" s="1"/>
  <c r="BF48"/>
  <c r="BG48" s="1"/>
  <c r="BH48" s="1"/>
  <c r="BI48" s="1"/>
  <c r="BJ48" s="1"/>
  <c r="BK48" s="1"/>
  <c r="BL48" s="1"/>
  <c r="BM48" s="1"/>
  <c r="BN48" s="1"/>
  <c r="BO48" s="1"/>
  <c r="BP48" s="1"/>
  <c r="BQ48" s="1"/>
  <c r="BR48" s="1"/>
  <c r="BS48" s="1"/>
  <c r="BT48" s="1"/>
  <c r="BF46"/>
  <c r="BG46" s="1"/>
  <c r="BH46" s="1"/>
  <c r="BI46" s="1"/>
  <c r="BJ46" s="1"/>
  <c r="BK46" s="1"/>
  <c r="BL46" s="1"/>
  <c r="BM46" s="1"/>
  <c r="BN46" s="1"/>
  <c r="BO46" s="1"/>
  <c r="BP46" s="1"/>
  <c r="BQ46" s="1"/>
  <c r="BR46" s="1"/>
  <c r="BS46" s="1"/>
  <c r="BT46" s="1"/>
  <c r="BF44"/>
  <c r="BG44" s="1"/>
  <c r="BH44" s="1"/>
  <c r="BI44" s="1"/>
  <c r="BJ44" s="1"/>
  <c r="BK44" s="1"/>
  <c r="BL44" s="1"/>
  <c r="BM44" s="1"/>
  <c r="BN44" s="1"/>
  <c r="BO44" s="1"/>
  <c r="BP44" s="1"/>
  <c r="BQ44" s="1"/>
  <c r="BR44" s="1"/>
  <c r="BS44" s="1"/>
  <c r="BT44" s="1"/>
  <c r="BF42"/>
  <c r="BG42" s="1"/>
  <c r="BH42" s="1"/>
  <c r="BI42" s="1"/>
  <c r="BJ42" s="1"/>
  <c r="BK42" s="1"/>
  <c r="BL42" s="1"/>
  <c r="BM42" s="1"/>
  <c r="BN42" s="1"/>
  <c r="BO42" s="1"/>
  <c r="BP42" s="1"/>
  <c r="BQ42" s="1"/>
  <c r="BR42" s="1"/>
  <c r="BS42" s="1"/>
  <c r="BT42" s="1"/>
  <c r="BE40"/>
  <c r="BF40" s="1"/>
  <c r="BG40" s="1"/>
  <c r="BH40" s="1"/>
  <c r="BI40" s="1"/>
  <c r="BJ40" s="1"/>
  <c r="BK40" s="1"/>
  <c r="BL40" s="1"/>
  <c r="BM40" s="1"/>
  <c r="BN40" s="1"/>
  <c r="BO40" s="1"/>
  <c r="BP40" s="1"/>
  <c r="BQ40" s="1"/>
  <c r="BR40" s="1"/>
  <c r="BS40" s="1"/>
  <c r="BT40" s="1"/>
  <c r="BF38"/>
  <c r="BG38" s="1"/>
  <c r="BH38" s="1"/>
  <c r="BI38" s="1"/>
  <c r="BJ38" s="1"/>
  <c r="BK38" s="1"/>
  <c r="BL38" s="1"/>
  <c r="BM38" s="1"/>
  <c r="BN38" s="1"/>
  <c r="BO38" s="1"/>
  <c r="BP38" s="1"/>
  <c r="BQ38" s="1"/>
  <c r="BR38" s="1"/>
  <c r="BS38" s="1"/>
  <c r="BT38" s="1"/>
  <c r="BC67"/>
  <c r="BD67" s="1"/>
  <c r="BE67" s="1"/>
  <c r="BF67" s="1"/>
  <c r="BG67" s="1"/>
  <c r="BH67" s="1"/>
  <c r="BI67" s="1"/>
  <c r="BJ67" s="1"/>
  <c r="BK67" s="1"/>
  <c r="BL67" s="1"/>
  <c r="BM67" s="1"/>
  <c r="BN67" s="1"/>
  <c r="BO67" s="1"/>
  <c r="BP67" s="1"/>
  <c r="BQ67" s="1"/>
  <c r="BR67" s="1"/>
  <c r="BS67" s="1"/>
  <c r="BT67" s="1"/>
  <c r="BF28"/>
  <c r="BG28" s="1"/>
  <c r="BH28" s="1"/>
  <c r="BI28" s="1"/>
  <c r="BJ28" s="1"/>
  <c r="BK28" s="1"/>
  <c r="BL28" s="1"/>
  <c r="BM28" s="1"/>
  <c r="BN28" s="1"/>
  <c r="BO28" s="1"/>
  <c r="BP28" s="1"/>
  <c r="BQ28" s="1"/>
  <c r="BR28" s="1"/>
  <c r="BS28" s="1"/>
  <c r="BT28" s="1"/>
  <c r="BF27"/>
  <c r="BG27" s="1"/>
  <c r="BH27" s="1"/>
  <c r="BI27" s="1"/>
  <c r="BJ27" s="1"/>
  <c r="BK27" s="1"/>
  <c r="BL27" s="1"/>
  <c r="BM27" s="1"/>
  <c r="BN27" s="1"/>
  <c r="BO27" s="1"/>
  <c r="BP27" s="1"/>
  <c r="BQ27" s="1"/>
  <c r="BR27" s="1"/>
  <c r="BS27" s="1"/>
  <c r="BT27" s="1"/>
  <c r="BF26"/>
  <c r="BG26" s="1"/>
  <c r="BH26" s="1"/>
  <c r="BI26" s="1"/>
  <c r="BJ26" s="1"/>
  <c r="BK26" s="1"/>
  <c r="BL26" s="1"/>
  <c r="BM26" s="1"/>
  <c r="BN26" s="1"/>
  <c r="BO26" s="1"/>
  <c r="BP26" s="1"/>
  <c r="BQ26" s="1"/>
  <c r="BR26" s="1"/>
  <c r="BS26" s="1"/>
  <c r="BT26" s="1"/>
  <c r="BF25"/>
  <c r="BG25" s="1"/>
  <c r="BH25" s="1"/>
  <c r="BI25" s="1"/>
  <c r="BJ25" s="1"/>
  <c r="BK25" s="1"/>
  <c r="BL25" s="1"/>
  <c r="BM25" s="1"/>
  <c r="BN25" s="1"/>
  <c r="BO25" s="1"/>
  <c r="BP25" s="1"/>
  <c r="BQ25" s="1"/>
  <c r="BR25" s="1"/>
  <c r="BS25" s="1"/>
  <c r="BT25" s="1"/>
  <c r="BF24"/>
  <c r="BF23"/>
  <c r="BG23" s="1"/>
  <c r="BH23" s="1"/>
  <c r="BI23" s="1"/>
  <c r="BJ23" s="1"/>
  <c r="BK23" s="1"/>
  <c r="BL23" s="1"/>
  <c r="BM23" s="1"/>
  <c r="BN23" s="1"/>
  <c r="BO23" s="1"/>
  <c r="BP23" s="1"/>
  <c r="BQ23" s="1"/>
  <c r="BR23" s="1"/>
  <c r="BS23" s="1"/>
  <c r="BT23" s="1"/>
  <c r="BF22"/>
  <c r="BG22" s="1"/>
  <c r="BH22" s="1"/>
  <c r="BI22" s="1"/>
  <c r="BJ22" s="1"/>
  <c r="BK22" s="1"/>
  <c r="BL22" s="1"/>
  <c r="BM22" s="1"/>
  <c r="BN22" s="1"/>
  <c r="BO22" s="1"/>
  <c r="BP22" s="1"/>
  <c r="BQ22" s="1"/>
  <c r="BR22" s="1"/>
  <c r="BS22" s="1"/>
  <c r="BT22" s="1"/>
  <c r="BF21"/>
  <c r="BG21" s="1"/>
  <c r="BH21" s="1"/>
  <c r="BI21" s="1"/>
  <c r="BJ21" s="1"/>
  <c r="BK21" s="1"/>
  <c r="BL21" s="1"/>
  <c r="BM21" s="1"/>
  <c r="BN21" s="1"/>
  <c r="BO21" s="1"/>
  <c r="BP21" s="1"/>
  <c r="BQ21" s="1"/>
  <c r="BR21" s="1"/>
  <c r="BS21" s="1"/>
  <c r="BT21" s="1"/>
  <c r="BF20"/>
  <c r="BG20" s="1"/>
  <c r="BH20" s="1"/>
  <c r="BI20" s="1"/>
  <c r="BJ20" s="1"/>
  <c r="BK20" s="1"/>
  <c r="BL20" s="1"/>
  <c r="BM20" s="1"/>
  <c r="BN20" s="1"/>
  <c r="BO20" s="1"/>
  <c r="BP20" s="1"/>
  <c r="BQ20" s="1"/>
  <c r="BR20" s="1"/>
  <c r="BS20" s="1"/>
  <c r="BT20" s="1"/>
  <c r="BF19"/>
  <c r="BG19" s="1"/>
  <c r="BH19" s="1"/>
  <c r="BI19" s="1"/>
  <c r="BJ19" s="1"/>
  <c r="BK19" s="1"/>
  <c r="BL19" s="1"/>
  <c r="BM19" s="1"/>
  <c r="BN19" s="1"/>
  <c r="BO19" s="1"/>
  <c r="BP19" s="1"/>
  <c r="BQ19" s="1"/>
  <c r="BR19" s="1"/>
  <c r="BS19" s="1"/>
  <c r="BT19" s="1"/>
  <c r="BF18"/>
  <c r="BG18" s="1"/>
  <c r="BH18" s="1"/>
  <c r="BI18" s="1"/>
  <c r="BJ18" s="1"/>
  <c r="BK18" s="1"/>
  <c r="BL18" s="1"/>
  <c r="BM18" s="1"/>
  <c r="BN18" s="1"/>
  <c r="BO18" s="1"/>
  <c r="BP18" s="1"/>
  <c r="BQ18" s="1"/>
  <c r="BR18" s="1"/>
  <c r="BS18" s="1"/>
  <c r="BT18" s="1"/>
  <c r="BF15"/>
  <c r="BG15" s="1"/>
  <c r="BU105"/>
  <c r="BV105" s="1"/>
  <c r="BW105" s="1"/>
  <c r="BX105" s="1"/>
  <c r="BY105" s="1"/>
  <c r="BZ105" s="1"/>
  <c r="CA105" s="1"/>
  <c r="Y105"/>
  <c r="Y103"/>
  <c r="BU103"/>
  <c r="BV103" s="1"/>
  <c r="BW103" s="1"/>
  <c r="BX103" s="1"/>
  <c r="BY103" s="1"/>
  <c r="BZ103" s="1"/>
  <c r="CA103" s="1"/>
  <c r="BU101"/>
  <c r="BV101" s="1"/>
  <c r="BW101" s="1"/>
  <c r="BX101" s="1"/>
  <c r="BY101" s="1"/>
  <c r="BZ101" s="1"/>
  <c r="CA101" s="1"/>
  <c r="Y101"/>
  <c r="Y99"/>
  <c r="BU99"/>
  <c r="BV99" s="1"/>
  <c r="BW99" s="1"/>
  <c r="BX99" s="1"/>
  <c r="BY99" s="1"/>
  <c r="BZ99" s="1"/>
  <c r="CA99" s="1"/>
  <c r="Y92"/>
  <c r="BU92"/>
  <c r="BV92" s="1"/>
  <c r="BW92" s="1"/>
  <c r="BX92" s="1"/>
  <c r="BY92" s="1"/>
  <c r="BZ92" s="1"/>
  <c r="CA92" s="1"/>
  <c r="Y90"/>
  <c r="BU90"/>
  <c r="BV90" s="1"/>
  <c r="BW90" s="1"/>
  <c r="BX90" s="1"/>
  <c r="BY90" s="1"/>
  <c r="BZ90" s="1"/>
  <c r="CA90" s="1"/>
  <c r="BU88"/>
  <c r="BV88" s="1"/>
  <c r="BW88" s="1"/>
  <c r="BX88" s="1"/>
  <c r="BY88" s="1"/>
  <c r="BZ88" s="1"/>
  <c r="CA88" s="1"/>
  <c r="Y88"/>
  <c r="Y86"/>
  <c r="BU86"/>
  <c r="BV86" s="1"/>
  <c r="BW86" s="1"/>
  <c r="BX86" s="1"/>
  <c r="BY86" s="1"/>
  <c r="BZ86" s="1"/>
  <c r="CA86" s="1"/>
  <c r="BU84"/>
  <c r="BV84" s="1"/>
  <c r="BW84" s="1"/>
  <c r="BX84" s="1"/>
  <c r="BY84" s="1"/>
  <c r="BZ84" s="1"/>
  <c r="CA84" s="1"/>
  <c r="Y84"/>
  <c r="Y82"/>
  <c r="BU82"/>
  <c r="BV82" s="1"/>
  <c r="BW82" s="1"/>
  <c r="BX82" s="1"/>
  <c r="BY82" s="1"/>
  <c r="BZ82" s="1"/>
  <c r="CA82" s="1"/>
  <c r="BU80"/>
  <c r="BV80" s="1"/>
  <c r="BW80" s="1"/>
  <c r="BX80" s="1"/>
  <c r="BY80" s="1"/>
  <c r="BZ80" s="1"/>
  <c r="CA80" s="1"/>
  <c r="Y80"/>
  <c r="Y104"/>
  <c r="BU104"/>
  <c r="BV104" s="1"/>
  <c r="BW104" s="1"/>
  <c r="BX104" s="1"/>
  <c r="BY104" s="1"/>
  <c r="BZ104" s="1"/>
  <c r="CA104" s="1"/>
  <c r="Y102"/>
  <c r="BU102"/>
  <c r="BV102" s="1"/>
  <c r="BW102" s="1"/>
  <c r="BX102" s="1"/>
  <c r="BY102" s="1"/>
  <c r="BZ102" s="1"/>
  <c r="CA102" s="1"/>
  <c r="Y100"/>
  <c r="BU100"/>
  <c r="BV100" s="1"/>
  <c r="BW100" s="1"/>
  <c r="BX100" s="1"/>
  <c r="BY100" s="1"/>
  <c r="BZ100" s="1"/>
  <c r="CA100" s="1"/>
  <c r="Y98"/>
  <c r="BU98"/>
  <c r="BV98" s="1"/>
  <c r="BW98" s="1"/>
  <c r="BX98" s="1"/>
  <c r="BY98" s="1"/>
  <c r="BZ98" s="1"/>
  <c r="CA98" s="1"/>
  <c r="Y97"/>
  <c r="BU97"/>
  <c r="BV97" s="1"/>
  <c r="BW97" s="1"/>
  <c r="BX97" s="1"/>
  <c r="BY97" s="1"/>
  <c r="BZ97" s="1"/>
  <c r="CA97" s="1"/>
  <c r="Y96"/>
  <c r="BU96"/>
  <c r="BV96" s="1"/>
  <c r="BW96" s="1"/>
  <c r="BX96" s="1"/>
  <c r="BY96" s="1"/>
  <c r="BZ96" s="1"/>
  <c r="CA96" s="1"/>
  <c r="Y95"/>
  <c r="BU95"/>
  <c r="BV95" s="1"/>
  <c r="BW95" s="1"/>
  <c r="BX95" s="1"/>
  <c r="BY95" s="1"/>
  <c r="BZ95" s="1"/>
  <c r="CA95" s="1"/>
  <c r="Y94"/>
  <c r="BU94"/>
  <c r="BV94" s="1"/>
  <c r="BW94" s="1"/>
  <c r="BX94" s="1"/>
  <c r="BY94" s="1"/>
  <c r="BZ94" s="1"/>
  <c r="CA94" s="1"/>
  <c r="Y93"/>
  <c r="BU93"/>
  <c r="BV93" s="1"/>
  <c r="BW93" s="1"/>
  <c r="BX93" s="1"/>
  <c r="BY93" s="1"/>
  <c r="BZ93" s="1"/>
  <c r="CA93" s="1"/>
  <c r="BU91"/>
  <c r="BV91" s="1"/>
  <c r="BW91" s="1"/>
  <c r="BX91" s="1"/>
  <c r="BY91" s="1"/>
  <c r="BZ91" s="1"/>
  <c r="CA91" s="1"/>
  <c r="Y91"/>
  <c r="Y89"/>
  <c r="BU89"/>
  <c r="BV89" s="1"/>
  <c r="BW89" s="1"/>
  <c r="BX89" s="1"/>
  <c r="BY89" s="1"/>
  <c r="BZ89" s="1"/>
  <c r="CA89" s="1"/>
  <c r="Y87"/>
  <c r="BU87"/>
  <c r="BV87" s="1"/>
  <c r="BW87" s="1"/>
  <c r="BX87" s="1"/>
  <c r="BY87" s="1"/>
  <c r="BZ87" s="1"/>
  <c r="CA87" s="1"/>
  <c r="Y85"/>
  <c r="BU85"/>
  <c r="BV85" s="1"/>
  <c r="BW85" s="1"/>
  <c r="BX85" s="1"/>
  <c r="BY85" s="1"/>
  <c r="BZ85" s="1"/>
  <c r="CA85" s="1"/>
  <c r="Y83"/>
  <c r="BU83"/>
  <c r="BV83" s="1"/>
  <c r="BW83" s="1"/>
  <c r="BX83" s="1"/>
  <c r="BY83" s="1"/>
  <c r="BZ83" s="1"/>
  <c r="CA83" s="1"/>
  <c r="Y81"/>
  <c r="BU81"/>
  <c r="BV81" s="1"/>
  <c r="BW81" s="1"/>
  <c r="BX81" s="1"/>
  <c r="BY81" s="1"/>
  <c r="BZ81" s="1"/>
  <c r="CA81" s="1"/>
  <c r="Y79"/>
  <c r="BU79"/>
  <c r="BV79" s="1"/>
  <c r="BW79" s="1"/>
  <c r="BX79" s="1"/>
  <c r="BY79" s="1"/>
  <c r="BZ79" s="1"/>
  <c r="CA79" s="1"/>
  <c r="Y78"/>
  <c r="BU78"/>
  <c r="BV78" s="1"/>
  <c r="BW78" s="1"/>
  <c r="BX78" s="1"/>
  <c r="BY78" s="1"/>
  <c r="BZ78" s="1"/>
  <c r="CA78" s="1"/>
  <c r="Y77"/>
  <c r="BU77"/>
  <c r="BV77" s="1"/>
  <c r="BW77" s="1"/>
  <c r="BX77" s="1"/>
  <c r="BY77" s="1"/>
  <c r="BZ77" s="1"/>
  <c r="CA77" s="1"/>
  <c r="BU75"/>
  <c r="BV75" s="1"/>
  <c r="BW75" s="1"/>
  <c r="BX75" s="1"/>
  <c r="BY75" s="1"/>
  <c r="BZ75" s="1"/>
  <c r="CA75" s="1"/>
  <c r="Y75"/>
  <c r="Y73"/>
  <c r="BU73"/>
  <c r="BV73" s="1"/>
  <c r="BW73" s="1"/>
  <c r="BX73" s="1"/>
  <c r="BY73" s="1"/>
  <c r="BZ73" s="1"/>
  <c r="CA73" s="1"/>
  <c r="BU71"/>
  <c r="BV71" s="1"/>
  <c r="BW71" s="1"/>
  <c r="BX71" s="1"/>
  <c r="BY71" s="1"/>
  <c r="BZ71" s="1"/>
  <c r="CA71" s="1"/>
  <c r="Y71"/>
  <c r="Y69"/>
  <c r="BU69"/>
  <c r="BV69" s="1"/>
  <c r="BW69" s="1"/>
  <c r="BX69" s="1"/>
  <c r="BY69" s="1"/>
  <c r="BZ69" s="1"/>
  <c r="CA69" s="1"/>
  <c r="Y65"/>
  <c r="BU65"/>
  <c r="BV65" s="1"/>
  <c r="BW65" s="1"/>
  <c r="BX65" s="1"/>
  <c r="BY65" s="1"/>
  <c r="BZ65" s="1"/>
  <c r="CA65" s="1"/>
  <c r="Y63"/>
  <c r="BU63"/>
  <c r="BV63" s="1"/>
  <c r="BW63" s="1"/>
  <c r="BX63" s="1"/>
  <c r="BY63" s="1"/>
  <c r="BZ63" s="1"/>
  <c r="CA63" s="1"/>
  <c r="Y61"/>
  <c r="BU61"/>
  <c r="BV61" s="1"/>
  <c r="BW61" s="1"/>
  <c r="BX61" s="1"/>
  <c r="BY61" s="1"/>
  <c r="BZ61" s="1"/>
  <c r="CA61" s="1"/>
  <c r="Y59"/>
  <c r="BU59"/>
  <c r="BV59" s="1"/>
  <c r="BW59" s="1"/>
  <c r="BX59" s="1"/>
  <c r="BY59" s="1"/>
  <c r="BZ59" s="1"/>
  <c r="CA59" s="1"/>
  <c r="Y57"/>
  <c r="BU57"/>
  <c r="BV57" s="1"/>
  <c r="BW57" s="1"/>
  <c r="BX57" s="1"/>
  <c r="BY57" s="1"/>
  <c r="BZ57" s="1"/>
  <c r="CA57" s="1"/>
  <c r="Y55"/>
  <c r="BU55"/>
  <c r="BV55" s="1"/>
  <c r="BW55" s="1"/>
  <c r="BX55" s="1"/>
  <c r="BY55" s="1"/>
  <c r="BZ55" s="1"/>
  <c r="CA55" s="1"/>
  <c r="Y53"/>
  <c r="BU53"/>
  <c r="BV53" s="1"/>
  <c r="BW53" s="1"/>
  <c r="BX53" s="1"/>
  <c r="BY53" s="1"/>
  <c r="BZ53" s="1"/>
  <c r="CA53" s="1"/>
  <c r="Y51"/>
  <c r="BU51"/>
  <c r="BV51" s="1"/>
  <c r="BW51" s="1"/>
  <c r="BX51" s="1"/>
  <c r="BY51" s="1"/>
  <c r="BZ51" s="1"/>
  <c r="CA51" s="1"/>
  <c r="Y49"/>
  <c r="BU49"/>
  <c r="BV49" s="1"/>
  <c r="BW49" s="1"/>
  <c r="BX49" s="1"/>
  <c r="BY49" s="1"/>
  <c r="BZ49" s="1"/>
  <c r="CA49" s="1"/>
  <c r="Y47"/>
  <c r="BU47"/>
  <c r="BV47" s="1"/>
  <c r="BW47" s="1"/>
  <c r="BX47" s="1"/>
  <c r="BY47" s="1"/>
  <c r="BZ47" s="1"/>
  <c r="CA47" s="1"/>
  <c r="Y45"/>
  <c r="BU45"/>
  <c r="BV45" s="1"/>
  <c r="BW45" s="1"/>
  <c r="BX45" s="1"/>
  <c r="BY45" s="1"/>
  <c r="BZ45" s="1"/>
  <c r="CA45" s="1"/>
  <c r="Y43"/>
  <c r="BU43"/>
  <c r="BV43" s="1"/>
  <c r="BW43" s="1"/>
  <c r="BX43" s="1"/>
  <c r="BY43" s="1"/>
  <c r="BZ43" s="1"/>
  <c r="CA43" s="1"/>
  <c r="Y41"/>
  <c r="BU41"/>
  <c r="BV41" s="1"/>
  <c r="BW41" s="1"/>
  <c r="BX41" s="1"/>
  <c r="BY41" s="1"/>
  <c r="BZ41" s="1"/>
  <c r="CA41" s="1"/>
  <c r="Y39"/>
  <c r="BU39"/>
  <c r="BV39" s="1"/>
  <c r="BW39" s="1"/>
  <c r="BX39" s="1"/>
  <c r="BY39" s="1"/>
  <c r="BZ39" s="1"/>
  <c r="CA39" s="1"/>
  <c r="Y37"/>
  <c r="BU37"/>
  <c r="BV37" s="1"/>
  <c r="BW37" s="1"/>
  <c r="BX37" s="1"/>
  <c r="BY37" s="1"/>
  <c r="BZ37" s="1"/>
  <c r="CA37" s="1"/>
  <c r="BU67"/>
  <c r="BV67" s="1"/>
  <c r="BW67" s="1"/>
  <c r="BX67" s="1"/>
  <c r="BY67" s="1"/>
  <c r="BZ67" s="1"/>
  <c r="CA67" s="1"/>
  <c r="Y67"/>
  <c r="Y36"/>
  <c r="BU36"/>
  <c r="BV36" s="1"/>
  <c r="BW36" s="1"/>
  <c r="BX36" s="1"/>
  <c r="BY36" s="1"/>
  <c r="BZ36" s="1"/>
  <c r="CA36" s="1"/>
  <c r="Y35"/>
  <c r="BU35"/>
  <c r="BV35" s="1"/>
  <c r="BW35" s="1"/>
  <c r="BX35" s="1"/>
  <c r="BY35" s="1"/>
  <c r="BZ35" s="1"/>
  <c r="CA35" s="1"/>
  <c r="Y34"/>
  <c r="BU34"/>
  <c r="BV34" s="1"/>
  <c r="BW34" s="1"/>
  <c r="BX34" s="1"/>
  <c r="BY34" s="1"/>
  <c r="BZ34" s="1"/>
  <c r="CA34" s="1"/>
  <c r="Y33"/>
  <c r="BU33"/>
  <c r="BV33" s="1"/>
  <c r="BW33" s="1"/>
  <c r="BX33" s="1"/>
  <c r="BY33" s="1"/>
  <c r="BZ33" s="1"/>
  <c r="CA33" s="1"/>
  <c r="Y32"/>
  <c r="BU32"/>
  <c r="BV32" s="1"/>
  <c r="BW32" s="1"/>
  <c r="BX32" s="1"/>
  <c r="BY32" s="1"/>
  <c r="BZ32" s="1"/>
  <c r="CA32" s="1"/>
  <c r="Y31"/>
  <c r="BU31"/>
  <c r="BV31" s="1"/>
  <c r="BW31" s="1"/>
  <c r="BX31" s="1"/>
  <c r="BY31" s="1"/>
  <c r="BZ31" s="1"/>
  <c r="CA31" s="1"/>
  <c r="Y30"/>
  <c r="BU30"/>
  <c r="BV30" s="1"/>
  <c r="BW30" s="1"/>
  <c r="BX30" s="1"/>
  <c r="BY30" s="1"/>
  <c r="BZ30" s="1"/>
  <c r="CA30" s="1"/>
  <c r="Y29"/>
  <c r="BU29"/>
  <c r="BV29" s="1"/>
  <c r="BW29" s="1"/>
  <c r="BX29" s="1"/>
  <c r="BY29" s="1"/>
  <c r="BZ29" s="1"/>
  <c r="CA29" s="1"/>
  <c r="Y28"/>
  <c r="BU28"/>
  <c r="BV28" s="1"/>
  <c r="BW28" s="1"/>
  <c r="BX28" s="1"/>
  <c r="BY28" s="1"/>
  <c r="BZ28" s="1"/>
  <c r="CA28" s="1"/>
  <c r="Y27"/>
  <c r="BU27"/>
  <c r="BV27" s="1"/>
  <c r="BW27" s="1"/>
  <c r="BX27" s="1"/>
  <c r="BY27" s="1"/>
  <c r="BZ27" s="1"/>
  <c r="CA27" s="1"/>
  <c r="BU26"/>
  <c r="BV26" s="1"/>
  <c r="BW26" s="1"/>
  <c r="BX26" s="1"/>
  <c r="BY26" s="1"/>
  <c r="BZ26" s="1"/>
  <c r="CA26" s="1"/>
  <c r="Y26"/>
  <c r="BU25"/>
  <c r="BV25" s="1"/>
  <c r="BW25" s="1"/>
  <c r="BX25" s="1"/>
  <c r="BY25" s="1"/>
  <c r="BZ25" s="1"/>
  <c r="CA25" s="1"/>
  <c r="Y25"/>
  <c r="BU23"/>
  <c r="BV23" s="1"/>
  <c r="BW23" s="1"/>
  <c r="BX23" s="1"/>
  <c r="BY23" s="1"/>
  <c r="BZ23" s="1"/>
  <c r="CA23" s="1"/>
  <c r="Y23"/>
  <c r="BU22"/>
  <c r="BV22" s="1"/>
  <c r="BW22" s="1"/>
  <c r="BX22" s="1"/>
  <c r="BY22" s="1"/>
  <c r="BZ22" s="1"/>
  <c r="CA22" s="1"/>
  <c r="Y22"/>
  <c r="BU21"/>
  <c r="BV21" s="1"/>
  <c r="BW21" s="1"/>
  <c r="BX21" s="1"/>
  <c r="BY21" s="1"/>
  <c r="BZ21" s="1"/>
  <c r="CA21" s="1"/>
  <c r="Y21"/>
  <c r="BU20"/>
  <c r="BV20" s="1"/>
  <c r="BW20" s="1"/>
  <c r="BX20" s="1"/>
  <c r="BY20" s="1"/>
  <c r="BZ20" s="1"/>
  <c r="CA20" s="1"/>
  <c r="Y20"/>
  <c r="BU19"/>
  <c r="BV19" s="1"/>
  <c r="BW19" s="1"/>
  <c r="BX19" s="1"/>
  <c r="BY19" s="1"/>
  <c r="BZ19" s="1"/>
  <c r="CA19" s="1"/>
  <c r="Y19"/>
  <c r="BU18"/>
  <c r="BV18" s="1"/>
  <c r="BW18" s="1"/>
  <c r="BX18" s="1"/>
  <c r="BY18" s="1"/>
  <c r="BZ18" s="1"/>
  <c r="CA18" s="1"/>
  <c r="Y18"/>
  <c r="Y17"/>
  <c r="Y15"/>
  <c r="Q7"/>
  <c r="Z7" s="1"/>
  <c r="Y76"/>
  <c r="BU76"/>
  <c r="BV76" s="1"/>
  <c r="BW76" s="1"/>
  <c r="BX76" s="1"/>
  <c r="BY76" s="1"/>
  <c r="BZ76" s="1"/>
  <c r="CA76" s="1"/>
  <c r="BU74"/>
  <c r="BV74" s="1"/>
  <c r="BW74" s="1"/>
  <c r="BX74" s="1"/>
  <c r="BY74" s="1"/>
  <c r="BZ74" s="1"/>
  <c r="CA74" s="1"/>
  <c r="Y74"/>
  <c r="Y72"/>
  <c r="BU72"/>
  <c r="BV72" s="1"/>
  <c r="BW72" s="1"/>
  <c r="BX72" s="1"/>
  <c r="BY72" s="1"/>
  <c r="BZ72" s="1"/>
  <c r="CA72" s="1"/>
  <c r="BU70"/>
  <c r="BV70" s="1"/>
  <c r="BW70" s="1"/>
  <c r="BX70" s="1"/>
  <c r="BY70" s="1"/>
  <c r="BZ70" s="1"/>
  <c r="CA70" s="1"/>
  <c r="Y70"/>
  <c r="Y68"/>
  <c r="BU68"/>
  <c r="BV68" s="1"/>
  <c r="BW68" s="1"/>
  <c r="BX68" s="1"/>
  <c r="BY68" s="1"/>
  <c r="BZ68" s="1"/>
  <c r="CA68" s="1"/>
  <c r="Y66"/>
  <c r="BU66"/>
  <c r="BV66" s="1"/>
  <c r="BW66" s="1"/>
  <c r="BX66" s="1"/>
  <c r="BY66" s="1"/>
  <c r="BZ66" s="1"/>
  <c r="CA66" s="1"/>
  <c r="Y64"/>
  <c r="BU64"/>
  <c r="BV64" s="1"/>
  <c r="BW64" s="1"/>
  <c r="BX64" s="1"/>
  <c r="BY64" s="1"/>
  <c r="BZ64" s="1"/>
  <c r="CA64" s="1"/>
  <c r="Y62"/>
  <c r="BU62"/>
  <c r="BV62" s="1"/>
  <c r="BW62" s="1"/>
  <c r="BX62" s="1"/>
  <c r="BY62" s="1"/>
  <c r="BZ62" s="1"/>
  <c r="CA62" s="1"/>
  <c r="BU60"/>
  <c r="BV60" s="1"/>
  <c r="BW60" s="1"/>
  <c r="BX60" s="1"/>
  <c r="BY60" s="1"/>
  <c r="BZ60" s="1"/>
  <c r="CA60" s="1"/>
  <c r="Y60"/>
  <c r="Y58"/>
  <c r="BU58"/>
  <c r="BV58" s="1"/>
  <c r="BW58" s="1"/>
  <c r="BX58" s="1"/>
  <c r="BY58" s="1"/>
  <c r="BZ58" s="1"/>
  <c r="CA58" s="1"/>
  <c r="BU56"/>
  <c r="BV56" s="1"/>
  <c r="BW56" s="1"/>
  <c r="BX56" s="1"/>
  <c r="BY56" s="1"/>
  <c r="BZ56" s="1"/>
  <c r="CA56" s="1"/>
  <c r="Y56"/>
  <c r="Y54"/>
  <c r="BU54"/>
  <c r="BV54" s="1"/>
  <c r="BW54" s="1"/>
  <c r="BX54" s="1"/>
  <c r="BY54" s="1"/>
  <c r="BZ54" s="1"/>
  <c r="CA54" s="1"/>
  <c r="BU52"/>
  <c r="BV52" s="1"/>
  <c r="BW52" s="1"/>
  <c r="BX52" s="1"/>
  <c r="BY52" s="1"/>
  <c r="BZ52" s="1"/>
  <c r="CA52" s="1"/>
  <c r="Y52"/>
  <c r="Y50"/>
  <c r="BU50"/>
  <c r="BV50" s="1"/>
  <c r="BW50" s="1"/>
  <c r="BX50" s="1"/>
  <c r="BY50" s="1"/>
  <c r="BZ50" s="1"/>
  <c r="CA50" s="1"/>
  <c r="BU48"/>
  <c r="BV48" s="1"/>
  <c r="BW48" s="1"/>
  <c r="BX48" s="1"/>
  <c r="BY48" s="1"/>
  <c r="BZ48" s="1"/>
  <c r="CA48" s="1"/>
  <c r="Y48"/>
  <c r="Y46"/>
  <c r="BU46"/>
  <c r="BV46" s="1"/>
  <c r="BW46" s="1"/>
  <c r="BX46" s="1"/>
  <c r="BY46" s="1"/>
  <c r="BZ46" s="1"/>
  <c r="CA46" s="1"/>
  <c r="BU44"/>
  <c r="BV44" s="1"/>
  <c r="BW44" s="1"/>
  <c r="BX44" s="1"/>
  <c r="BY44" s="1"/>
  <c r="BZ44" s="1"/>
  <c r="CA44" s="1"/>
  <c r="Y44"/>
  <c r="Y42"/>
  <c r="BU42"/>
  <c r="BV42" s="1"/>
  <c r="BW42" s="1"/>
  <c r="BX42" s="1"/>
  <c r="BY42" s="1"/>
  <c r="BZ42" s="1"/>
  <c r="CA42" s="1"/>
  <c r="BU40"/>
  <c r="BV40" s="1"/>
  <c r="BW40" s="1"/>
  <c r="BX40" s="1"/>
  <c r="BY40" s="1"/>
  <c r="BZ40" s="1"/>
  <c r="CA40" s="1"/>
  <c r="Y40"/>
  <c r="Y38"/>
  <c r="BU38"/>
  <c r="BV38" s="1"/>
  <c r="BW38" s="1"/>
  <c r="BX38" s="1"/>
  <c r="BY38" s="1"/>
  <c r="BZ38" s="1"/>
  <c r="CA38" s="1"/>
  <c r="Y16"/>
  <c r="Y12"/>
  <c r="Y10"/>
  <c r="BU8"/>
  <c r="BV8" s="1"/>
  <c r="BW8" s="1"/>
  <c r="BX8" s="1"/>
  <c r="BY8" s="1"/>
  <c r="BZ8" s="1"/>
  <c r="CA8" s="1"/>
  <c r="Y8"/>
  <c r="W107"/>
  <c r="X97"/>
  <c r="Y135" i="9"/>
  <c r="Y115"/>
  <c r="Y111"/>
  <c r="Y118"/>
  <c r="Y134"/>
  <c r="Y117"/>
  <c r="Y40"/>
  <c r="Y81"/>
  <c r="BU81"/>
  <c r="BV81" s="1"/>
  <c r="BW81" s="1"/>
  <c r="BX81" s="1"/>
  <c r="BY81" s="1"/>
  <c r="BZ81" s="1"/>
  <c r="CA81" s="1"/>
  <c r="Y142"/>
  <c r="Y91"/>
  <c r="BU113"/>
  <c r="BV113" s="1"/>
  <c r="BW113" s="1"/>
  <c r="BX113" s="1"/>
  <c r="BY113" s="1"/>
  <c r="BZ113" s="1"/>
  <c r="CA113" s="1"/>
  <c r="Y113"/>
  <c r="Y130"/>
  <c r="Y90"/>
  <c r="BU33"/>
  <c r="BV33" s="1"/>
  <c r="BW33" s="1"/>
  <c r="BX33" s="1"/>
  <c r="BY33" s="1"/>
  <c r="BZ33" s="1"/>
  <c r="CA33" s="1"/>
  <c r="Y33"/>
  <c r="BU116"/>
  <c r="BV116" s="1"/>
  <c r="BW116" s="1"/>
  <c r="BX116" s="1"/>
  <c r="BY116" s="1"/>
  <c r="BZ116" s="1"/>
  <c r="CA116" s="1"/>
  <c r="Y116"/>
  <c r="Y146"/>
  <c r="BU146"/>
  <c r="BV146" s="1"/>
  <c r="BW146" s="1"/>
  <c r="BX146" s="1"/>
  <c r="BY146" s="1"/>
  <c r="BZ146" s="1"/>
  <c r="CA146" s="1"/>
  <c r="Y133"/>
  <c r="Y138"/>
  <c r="Y121"/>
  <c r="Y80"/>
  <c r="BU80"/>
  <c r="BV80" s="1"/>
  <c r="BW80" s="1"/>
  <c r="BX80" s="1"/>
  <c r="BY80" s="1"/>
  <c r="BZ80" s="1"/>
  <c r="CA80" s="1"/>
  <c r="BU114"/>
  <c r="BV114" s="1"/>
  <c r="BW114" s="1"/>
  <c r="BX114" s="1"/>
  <c r="BY114" s="1"/>
  <c r="BZ114" s="1"/>
  <c r="CA114" s="1"/>
  <c r="Y114"/>
  <c r="BU52"/>
  <c r="BV52" s="1"/>
  <c r="BW52" s="1"/>
  <c r="BX52" s="1"/>
  <c r="BY52" s="1"/>
  <c r="BZ52" s="1"/>
  <c r="CA52" s="1"/>
  <c r="Y52"/>
  <c r="Y88"/>
  <c r="BU9"/>
  <c r="BV9" s="1"/>
  <c r="Y9"/>
  <c r="BU11"/>
  <c r="BV11" s="1"/>
  <c r="Y11"/>
  <c r="BU112"/>
  <c r="BV112" s="1"/>
  <c r="BW112" s="1"/>
  <c r="BX112" s="1"/>
  <c r="BY112" s="1"/>
  <c r="BZ112" s="1"/>
  <c r="CA112" s="1"/>
  <c r="Y112"/>
  <c r="Y132"/>
  <c r="Y65"/>
  <c r="Y39"/>
  <c r="BU39"/>
  <c r="BV39" s="1"/>
  <c r="BW39" s="1"/>
  <c r="BX39" s="1"/>
  <c r="BY39" s="1"/>
  <c r="BZ39" s="1"/>
  <c r="CA39" s="1"/>
  <c r="Y82"/>
  <c r="Y37"/>
  <c r="BU37"/>
  <c r="BV37" s="1"/>
  <c r="BW37" s="1"/>
  <c r="BX37" s="1"/>
  <c r="BY37" s="1"/>
  <c r="BZ37" s="1"/>
  <c r="CA37" s="1"/>
  <c r="Y101"/>
  <c r="Y35"/>
  <c r="BU35"/>
  <c r="BV35" s="1"/>
  <c r="BW35" s="1"/>
  <c r="BX35" s="1"/>
  <c r="BY35" s="1"/>
  <c r="BZ35" s="1"/>
  <c r="CA35" s="1"/>
  <c r="BU60"/>
  <c r="BV60" s="1"/>
  <c r="BW60" s="1"/>
  <c r="BX60" s="1"/>
  <c r="BY60" s="1"/>
  <c r="BZ60" s="1"/>
  <c r="CA60" s="1"/>
  <c r="Y60"/>
  <c r="Y119"/>
  <c r="Y147"/>
  <c r="BU147"/>
  <c r="BV147" s="1"/>
  <c r="BW147" s="1"/>
  <c r="BX147" s="1"/>
  <c r="BY147" s="1"/>
  <c r="BZ147" s="1"/>
  <c r="CA147" s="1"/>
  <c r="Y141"/>
  <c r="Y61"/>
  <c r="BU61"/>
  <c r="BV61" s="1"/>
  <c r="BW61" s="1"/>
  <c r="BX61" s="1"/>
  <c r="BY61" s="1"/>
  <c r="BZ61" s="1"/>
  <c r="CA61" s="1"/>
  <c r="BU109"/>
  <c r="BV109" s="1"/>
  <c r="BW109" s="1"/>
  <c r="BX109" s="1"/>
  <c r="BY109" s="1"/>
  <c r="BZ109" s="1"/>
  <c r="CA109" s="1"/>
  <c r="Y109"/>
  <c r="BU34"/>
  <c r="BV34" s="1"/>
  <c r="BW34" s="1"/>
  <c r="BX34" s="1"/>
  <c r="BY34" s="1"/>
  <c r="BZ34" s="1"/>
  <c r="CA34" s="1"/>
  <c r="Y34"/>
  <c r="AB7"/>
  <c r="AA7"/>
  <c r="X7" s="1"/>
  <c r="BC74"/>
  <c r="BD74" s="1"/>
  <c r="BE74" s="1"/>
  <c r="BF74" s="1"/>
  <c r="BG74" s="1"/>
  <c r="BH74" s="1"/>
  <c r="BI74" s="1"/>
  <c r="BJ74" s="1"/>
  <c r="BK74" s="1"/>
  <c r="BL74" s="1"/>
  <c r="BM74" s="1"/>
  <c r="BN74" s="1"/>
  <c r="BO74" s="1"/>
  <c r="BP74" s="1"/>
  <c r="BQ74" s="1"/>
  <c r="BR74" s="1"/>
  <c r="BS74" s="1"/>
  <c r="BT74" s="1"/>
  <c r="X74"/>
  <c r="BG107"/>
  <c r="BH107" s="1"/>
  <c r="BI107" s="1"/>
  <c r="BJ107" s="1"/>
  <c r="BK107" s="1"/>
  <c r="BL107" s="1"/>
  <c r="BM107" s="1"/>
  <c r="BN107" s="1"/>
  <c r="BO107" s="1"/>
  <c r="BP107" s="1"/>
  <c r="BQ107" s="1"/>
  <c r="BR107" s="1"/>
  <c r="BS107" s="1"/>
  <c r="BT107" s="1"/>
  <c r="BE139"/>
  <c r="BF139" s="1"/>
  <c r="BE14"/>
  <c r="BF14" s="1"/>
  <c r="BG14" s="1"/>
  <c r="BH14" s="1"/>
  <c r="BI14" s="1"/>
  <c r="BJ14" s="1"/>
  <c r="BK14" s="1"/>
  <c r="BL14" s="1"/>
  <c r="BM14" s="1"/>
  <c r="BN14" s="1"/>
  <c r="BO14" s="1"/>
  <c r="BP14" s="1"/>
  <c r="BQ14" s="1"/>
  <c r="BR14" s="1"/>
  <c r="BS14" s="1"/>
  <c r="BT14" s="1"/>
  <c r="BC64"/>
  <c r="BC110"/>
  <c r="BD110" s="1"/>
  <c r="BE110" s="1"/>
  <c r="BF110" s="1"/>
  <c r="BG110" s="1"/>
  <c r="BH110" s="1"/>
  <c r="BI110" s="1"/>
  <c r="BJ110" s="1"/>
  <c r="BK110" s="1"/>
  <c r="BL110" s="1"/>
  <c r="BM110" s="1"/>
  <c r="BN110" s="1"/>
  <c r="BO110" s="1"/>
  <c r="BP110" s="1"/>
  <c r="BQ110" s="1"/>
  <c r="BR110" s="1"/>
  <c r="BS110" s="1"/>
  <c r="BT110" s="1"/>
  <c r="BK150"/>
  <c r="BL150" s="1"/>
  <c r="BM150" s="1"/>
  <c r="BN150" s="1"/>
  <c r="BO150" s="1"/>
  <c r="BP150" s="1"/>
  <c r="BQ150" s="1"/>
  <c r="BR150" s="1"/>
  <c r="BS150" s="1"/>
  <c r="BT150" s="1"/>
  <c r="BC129"/>
  <c r="BD129" s="1"/>
  <c r="BE129" s="1"/>
  <c r="BF129" s="1"/>
  <c r="BG129" s="1"/>
  <c r="BH129" s="1"/>
  <c r="BI129" s="1"/>
  <c r="BJ129" s="1"/>
  <c r="BK129" s="1"/>
  <c r="BL129" s="1"/>
  <c r="BM129" s="1"/>
  <c r="BN129" s="1"/>
  <c r="BO129" s="1"/>
  <c r="BP129" s="1"/>
  <c r="BQ129" s="1"/>
  <c r="BR129" s="1"/>
  <c r="BS129" s="1"/>
  <c r="BT129" s="1"/>
  <c r="BG56"/>
  <c r="BH56" s="1"/>
  <c r="BI56" s="1"/>
  <c r="BJ56" s="1"/>
  <c r="BK56" s="1"/>
  <c r="BL56" s="1"/>
  <c r="BM56" s="1"/>
  <c r="BN56" s="1"/>
  <c r="BO56" s="1"/>
  <c r="BP56" s="1"/>
  <c r="BQ56" s="1"/>
  <c r="BR56" s="1"/>
  <c r="BS56" s="1"/>
  <c r="BT56" s="1"/>
  <c r="BH13"/>
  <c r="BI13" s="1"/>
  <c r="BJ13" s="1"/>
  <c r="BK13" s="1"/>
  <c r="BL13" s="1"/>
  <c r="BM13" s="1"/>
  <c r="BN13" s="1"/>
  <c r="BO13" s="1"/>
  <c r="BP13" s="1"/>
  <c r="BQ13" s="1"/>
  <c r="BR13" s="1"/>
  <c r="BS13" s="1"/>
  <c r="BT13" s="1"/>
  <c r="BB7"/>
  <c r="BB137"/>
  <c r="BC137" s="1"/>
  <c r="BD137" s="1"/>
  <c r="BE137" s="1"/>
  <c r="BB149"/>
  <c r="BC149" s="1"/>
  <c r="BD149" s="1"/>
  <c r="BE149" s="1"/>
  <c r="BF149" s="1"/>
  <c r="BG149" s="1"/>
  <c r="BH149" s="1"/>
  <c r="BI149" s="1"/>
  <c r="BJ149" s="1"/>
  <c r="BK149" s="1"/>
  <c r="BL149" s="1"/>
  <c r="BM149" s="1"/>
  <c r="BN149" s="1"/>
  <c r="BO149" s="1"/>
  <c r="BP149" s="1"/>
  <c r="BQ149" s="1"/>
  <c r="BR149" s="1"/>
  <c r="BS149" s="1"/>
  <c r="BT149" s="1"/>
  <c r="BD12"/>
  <c r="BE12" s="1"/>
  <c r="BF12" s="1"/>
  <c r="BG12" s="1"/>
  <c r="BH12" s="1"/>
  <c r="BI12" s="1"/>
  <c r="BJ12" s="1"/>
  <c r="BK12" s="1"/>
  <c r="BL12" s="1"/>
  <c r="BM12" s="1"/>
  <c r="BN12" s="1"/>
  <c r="BO12" s="1"/>
  <c r="BP12" s="1"/>
  <c r="BQ12" s="1"/>
  <c r="BR12" s="1"/>
  <c r="BS12" s="1"/>
  <c r="BT12" s="1"/>
  <c r="BU78"/>
  <c r="BV78" s="1"/>
  <c r="BW78" s="1"/>
  <c r="BX78" s="1"/>
  <c r="BY78" s="1"/>
  <c r="BZ78" s="1"/>
  <c r="CA78" s="1"/>
  <c r="Y78"/>
  <c r="Y89"/>
  <c r="BU145"/>
  <c r="BV145" s="1"/>
  <c r="BW145" s="1"/>
  <c r="BX145" s="1"/>
  <c r="BY145" s="1"/>
  <c r="BZ145" s="1"/>
  <c r="CA145" s="1"/>
  <c r="BC36"/>
  <c r="BD36" s="1"/>
  <c r="BE36" s="1"/>
  <c r="BF36" s="1"/>
  <c r="BG36" s="1"/>
  <c r="BH36" s="1"/>
  <c r="BI36" s="1"/>
  <c r="BJ36" s="1"/>
  <c r="BK36" s="1"/>
  <c r="BL36" s="1"/>
  <c r="BM36" s="1"/>
  <c r="BN36" s="1"/>
  <c r="BO36" s="1"/>
  <c r="BP36" s="1"/>
  <c r="BQ36" s="1"/>
  <c r="BR36" s="1"/>
  <c r="BS36" s="1"/>
  <c r="BT36" s="1"/>
  <c r="BC53"/>
  <c r="BD53" s="1"/>
  <c r="BE53" s="1"/>
  <c r="BF53" s="1"/>
  <c r="BG53" s="1"/>
  <c r="BH53" s="1"/>
  <c r="BI53" s="1"/>
  <c r="BJ53" s="1"/>
  <c r="BK53" s="1"/>
  <c r="BL53" s="1"/>
  <c r="BM53" s="1"/>
  <c r="BN53" s="1"/>
  <c r="BO53" s="1"/>
  <c r="BP53" s="1"/>
  <c r="BQ53" s="1"/>
  <c r="BR53" s="1"/>
  <c r="BS53" s="1"/>
  <c r="BT53" s="1"/>
  <c r="BH102"/>
  <c r="BI102" s="1"/>
  <c r="BJ102" s="1"/>
  <c r="BK102" s="1"/>
  <c r="BL102" s="1"/>
  <c r="BM102" s="1"/>
  <c r="BN102" s="1"/>
  <c r="BO102" s="1"/>
  <c r="BP102" s="1"/>
  <c r="BQ102" s="1"/>
  <c r="BR102" s="1"/>
  <c r="BS102" s="1"/>
  <c r="BT102" s="1"/>
  <c r="BC75"/>
  <c r="BD75" s="1"/>
  <c r="BE75" s="1"/>
  <c r="BF75" s="1"/>
  <c r="BG75" s="1"/>
  <c r="BH75" s="1"/>
  <c r="BI75" s="1"/>
  <c r="BJ75" s="1"/>
  <c r="BK75" s="1"/>
  <c r="BL75" s="1"/>
  <c r="BM75" s="1"/>
  <c r="BN75" s="1"/>
  <c r="BO75" s="1"/>
  <c r="BP75" s="1"/>
  <c r="BQ75" s="1"/>
  <c r="BR75" s="1"/>
  <c r="BS75" s="1"/>
  <c r="BT75" s="1"/>
  <c r="BF108"/>
  <c r="BG108" s="1"/>
  <c r="BH108" s="1"/>
  <c r="BI108" s="1"/>
  <c r="BJ108" s="1"/>
  <c r="BK108" s="1"/>
  <c r="BL108" s="1"/>
  <c r="BM108" s="1"/>
  <c r="BN108" s="1"/>
  <c r="BO108" s="1"/>
  <c r="BP108" s="1"/>
  <c r="BQ108" s="1"/>
  <c r="BR108" s="1"/>
  <c r="BS108" s="1"/>
  <c r="BT108" s="1"/>
  <c r="BF57"/>
  <c r="BG57" s="1"/>
  <c r="BH57" s="1"/>
  <c r="BI57" s="1"/>
  <c r="BJ57" s="1"/>
  <c r="BK57" s="1"/>
  <c r="BL57" s="1"/>
  <c r="BM57" s="1"/>
  <c r="BN57" s="1"/>
  <c r="BO57" s="1"/>
  <c r="BP57" s="1"/>
  <c r="BQ57" s="1"/>
  <c r="BR57" s="1"/>
  <c r="BS57" s="1"/>
  <c r="BT57" s="1"/>
  <c r="BC77"/>
  <c r="BD77" s="1"/>
  <c r="BE77" s="1"/>
  <c r="BF77" s="1"/>
  <c r="BG77" s="1"/>
  <c r="BH77" s="1"/>
  <c r="BI77" s="1"/>
  <c r="BJ77" s="1"/>
  <c r="BK77" s="1"/>
  <c r="BL77" s="1"/>
  <c r="BM77" s="1"/>
  <c r="BN77" s="1"/>
  <c r="BO77" s="1"/>
  <c r="BP77" s="1"/>
  <c r="BQ77" s="1"/>
  <c r="BR77" s="1"/>
  <c r="BS77" s="1"/>
  <c r="BT77" s="1"/>
  <c r="BC76"/>
  <c r="BD76" s="1"/>
  <c r="BE76" s="1"/>
  <c r="BF76" s="1"/>
  <c r="BG76" s="1"/>
  <c r="BH76" s="1"/>
  <c r="BI76" s="1"/>
  <c r="BJ76" s="1"/>
  <c r="BK76" s="1"/>
  <c r="BL76" s="1"/>
  <c r="BM76" s="1"/>
  <c r="BN76" s="1"/>
  <c r="BO76" s="1"/>
  <c r="BP76" s="1"/>
  <c r="BQ76" s="1"/>
  <c r="BR76" s="1"/>
  <c r="BS76" s="1"/>
  <c r="BT76" s="1"/>
  <c r="BB79"/>
  <c r="BC79" s="1"/>
  <c r="BD79" s="1"/>
  <c r="BE79" s="1"/>
  <c r="BF79" s="1"/>
  <c r="BG79" s="1"/>
  <c r="BH79" s="1"/>
  <c r="BI79" s="1"/>
  <c r="BJ79" s="1"/>
  <c r="BK79" s="1"/>
  <c r="BL79" s="1"/>
  <c r="BM79" s="1"/>
  <c r="BN79" s="1"/>
  <c r="BO79" s="1"/>
  <c r="BP79" s="1"/>
  <c r="BQ79" s="1"/>
  <c r="BR79" s="1"/>
  <c r="BS79" s="1"/>
  <c r="BT79" s="1"/>
  <c r="BG85"/>
  <c r="BH85" s="1"/>
  <c r="BI85" s="1"/>
  <c r="BJ85" s="1"/>
  <c r="BK85" s="1"/>
  <c r="BL85" s="1"/>
  <c r="BM85" s="1"/>
  <c r="BN85" s="1"/>
  <c r="BO85" s="1"/>
  <c r="BP85" s="1"/>
  <c r="BQ85" s="1"/>
  <c r="BR85" s="1"/>
  <c r="BS85" s="1"/>
  <c r="BT85" s="1"/>
  <c r="BD100"/>
  <c r="BE100" s="1"/>
  <c r="BF100" s="1"/>
  <c r="BG100" s="1"/>
  <c r="BH100" s="1"/>
  <c r="BI100" s="1"/>
  <c r="BJ100" s="1"/>
  <c r="BK100" s="1"/>
  <c r="BL100" s="1"/>
  <c r="BM100" s="1"/>
  <c r="BN100" s="1"/>
  <c r="BO100" s="1"/>
  <c r="BP100" s="1"/>
  <c r="BQ100" s="1"/>
  <c r="BR100" s="1"/>
  <c r="BS100" s="1"/>
  <c r="BT100" s="1"/>
  <c r="BC136"/>
  <c r="BD136" s="1"/>
  <c r="BE136" s="1"/>
  <c r="BB144"/>
  <c r="BC144" s="1"/>
  <c r="BD144" s="1"/>
  <c r="BE144" s="1"/>
  <c r="BF144" s="1"/>
  <c r="BG144" s="1"/>
  <c r="BH144" s="1"/>
  <c r="BI144" s="1"/>
  <c r="BJ144" s="1"/>
  <c r="BK144" s="1"/>
  <c r="BL144" s="1"/>
  <c r="BM144" s="1"/>
  <c r="BN144" s="1"/>
  <c r="BO144" s="1"/>
  <c r="BP144" s="1"/>
  <c r="BQ144" s="1"/>
  <c r="BR144" s="1"/>
  <c r="BS144" s="1"/>
  <c r="BT144" s="1"/>
  <c r="BC148"/>
  <c r="BD148" s="1"/>
  <c r="BE148" s="1"/>
  <c r="BF148" s="1"/>
  <c r="BG148" s="1"/>
  <c r="BH148" s="1"/>
  <c r="BI148" s="1"/>
  <c r="BJ148" s="1"/>
  <c r="BK148" s="1"/>
  <c r="BL148" s="1"/>
  <c r="BM148" s="1"/>
  <c r="BN148" s="1"/>
  <c r="BO148" s="1"/>
  <c r="BP148" s="1"/>
  <c r="BQ148" s="1"/>
  <c r="BR148" s="1"/>
  <c r="BS148" s="1"/>
  <c r="BT148" s="1"/>
  <c r="BF62"/>
  <c r="BG62" s="1"/>
  <c r="BH62" s="1"/>
  <c r="BI62" s="1"/>
  <c r="BJ62" s="1"/>
  <c r="BK62" s="1"/>
  <c r="BL62" s="1"/>
  <c r="BM62" s="1"/>
  <c r="BN62" s="1"/>
  <c r="BO62" s="1"/>
  <c r="BP62" s="1"/>
  <c r="BQ62" s="1"/>
  <c r="BR62" s="1"/>
  <c r="BS62" s="1"/>
  <c r="BT62" s="1"/>
  <c r="BC73"/>
  <c r="BD73" s="1"/>
  <c r="BE73" s="1"/>
  <c r="BF73" s="1"/>
  <c r="BG73" s="1"/>
  <c r="BH73" s="1"/>
  <c r="BI73" s="1"/>
  <c r="BJ73" s="1"/>
  <c r="BK73" s="1"/>
  <c r="BL73" s="1"/>
  <c r="BM73" s="1"/>
  <c r="BN73" s="1"/>
  <c r="BO73" s="1"/>
  <c r="BP73" s="1"/>
  <c r="BQ73" s="1"/>
  <c r="BR73" s="1"/>
  <c r="BS73" s="1"/>
  <c r="BT73" s="1"/>
  <c r="W152"/>
  <c r="BB6"/>
  <c r="BC6" s="1"/>
  <c r="BD6" s="1"/>
  <c r="BE6" s="1"/>
  <c r="BF6" s="1"/>
  <c r="BG6" s="1"/>
  <c r="BH6" s="1"/>
  <c r="BI6" s="1"/>
  <c r="BJ6" s="1"/>
  <c r="BK6" s="1"/>
  <c r="BL6" s="1"/>
  <c r="BM6" s="1"/>
  <c r="BN6" s="1"/>
  <c r="BO6" s="1"/>
  <c r="BP6" s="1"/>
  <c r="BQ6" s="1"/>
  <c r="BR6" s="1"/>
  <c r="BS6" s="1"/>
  <c r="BT6" s="1"/>
  <c r="BB38"/>
  <c r="BC38" s="1"/>
  <c r="BD38" s="1"/>
  <c r="BE38" s="1"/>
  <c r="BF38" s="1"/>
  <c r="BG38" s="1"/>
  <c r="BH38" s="1"/>
  <c r="BI38" s="1"/>
  <c r="BJ38" s="1"/>
  <c r="BK38" s="1"/>
  <c r="BL38" s="1"/>
  <c r="BM38" s="1"/>
  <c r="BN38" s="1"/>
  <c r="BO38" s="1"/>
  <c r="BP38" s="1"/>
  <c r="BQ38" s="1"/>
  <c r="BR38" s="1"/>
  <c r="BS38" s="1"/>
  <c r="BT38" s="1"/>
  <c r="BB51"/>
  <c r="BC51" s="1"/>
  <c r="BD51" s="1"/>
  <c r="BE51" s="1"/>
  <c r="BF51" s="1"/>
  <c r="BG51" s="1"/>
  <c r="BH51" s="1"/>
  <c r="BI51" s="1"/>
  <c r="BJ51" s="1"/>
  <c r="BK51" s="1"/>
  <c r="BL51" s="1"/>
  <c r="BM51" s="1"/>
  <c r="BN51" s="1"/>
  <c r="BO51" s="1"/>
  <c r="BP51" s="1"/>
  <c r="BQ51" s="1"/>
  <c r="BR51" s="1"/>
  <c r="BS51" s="1"/>
  <c r="BT51" s="1"/>
  <c r="BB55"/>
  <c r="BC55" s="1"/>
  <c r="BD55" s="1"/>
  <c r="BE55" s="1"/>
  <c r="BF55" s="1"/>
  <c r="BG55" s="1"/>
  <c r="BH55" s="1"/>
  <c r="BI55" s="1"/>
  <c r="BJ55" s="1"/>
  <c r="BK55" s="1"/>
  <c r="BL55" s="1"/>
  <c r="BM55" s="1"/>
  <c r="BN55" s="1"/>
  <c r="BO55" s="1"/>
  <c r="BP55" s="1"/>
  <c r="BQ55" s="1"/>
  <c r="BR55" s="1"/>
  <c r="BS55" s="1"/>
  <c r="BT55" s="1"/>
  <c r="BB59"/>
  <c r="BC59" s="1"/>
  <c r="BD59" s="1"/>
  <c r="BE59" s="1"/>
  <c r="BF59" s="1"/>
  <c r="BG59" s="1"/>
  <c r="BH59" s="1"/>
  <c r="BI59" s="1"/>
  <c r="BJ59" s="1"/>
  <c r="BK59" s="1"/>
  <c r="BL59" s="1"/>
  <c r="BM59" s="1"/>
  <c r="BN59" s="1"/>
  <c r="BO59" s="1"/>
  <c r="BP59" s="1"/>
  <c r="BQ59" s="1"/>
  <c r="BR59" s="1"/>
  <c r="BS59" s="1"/>
  <c r="BT59" s="1"/>
  <c r="X8" l="1"/>
  <c r="X10"/>
  <c r="BD10" i="11"/>
  <c r="BE10" s="1"/>
  <c r="BF10" s="1"/>
  <c r="BG10" s="1"/>
  <c r="BH10" s="1"/>
  <c r="BI10" s="1"/>
  <c r="BJ10" s="1"/>
  <c r="BK10" s="1"/>
  <c r="BL10" s="1"/>
  <c r="BM10" s="1"/>
  <c r="BN10" s="1"/>
  <c r="BO10" s="1"/>
  <c r="BP10" s="1"/>
  <c r="BQ10" s="1"/>
  <c r="BR10" s="1"/>
  <c r="BS10" s="1"/>
  <c r="BT10" s="1"/>
  <c r="BU10" s="1"/>
  <c r="BV10" s="1"/>
  <c r="AA8"/>
  <c r="AB8"/>
  <c r="BB8"/>
  <c r="X8"/>
  <c r="AA21"/>
  <c r="AB21"/>
  <c r="BB21"/>
  <c r="BC21" s="1"/>
  <c r="BB15"/>
  <c r="AA15"/>
  <c r="BF12" i="10"/>
  <c r="BG12" s="1"/>
  <c r="BH12" s="1"/>
  <c r="BI12" s="1"/>
  <c r="BJ12" s="1"/>
  <c r="BK12" s="1"/>
  <c r="BL12" s="1"/>
  <c r="BM12" s="1"/>
  <c r="BN12" s="1"/>
  <c r="BO12" s="1"/>
  <c r="BP12" s="1"/>
  <c r="BQ12" s="1"/>
  <c r="BR12" s="1"/>
  <c r="BS12" s="1"/>
  <c r="BT12" s="1"/>
  <c r="BU12" s="1"/>
  <c r="BV12" s="1"/>
  <c r="BW12" s="1"/>
  <c r="BX12" s="1"/>
  <c r="BY12" s="1"/>
  <c r="BZ12" s="1"/>
  <c r="CA12" s="1"/>
  <c r="BD17"/>
  <c r="BE141" i="9"/>
  <c r="BF141" s="1"/>
  <c r="BC118"/>
  <c r="AC17" i="10"/>
  <c r="BE17" s="1"/>
  <c r="BF17" s="1"/>
  <c r="AD17"/>
  <c r="AE16"/>
  <c r="AF16" s="1"/>
  <c r="BC10"/>
  <c r="BH15"/>
  <c r="AG15"/>
  <c r="AH15" s="1"/>
  <c r="BB14"/>
  <c r="AA14"/>
  <c r="X14"/>
  <c r="AE24"/>
  <c r="AF24" s="1"/>
  <c r="BE66" i="9"/>
  <c r="BF66" s="1"/>
  <c r="BG66" s="1"/>
  <c r="BH66" s="1"/>
  <c r="BI66" s="1"/>
  <c r="BJ66" s="1"/>
  <c r="BK66" s="1"/>
  <c r="BL66" s="1"/>
  <c r="BM66" s="1"/>
  <c r="BN66" s="1"/>
  <c r="BO66" s="1"/>
  <c r="BP66" s="1"/>
  <c r="BQ66" s="1"/>
  <c r="BR66" s="1"/>
  <c r="BS66" s="1"/>
  <c r="BT66" s="1"/>
  <c r="BU66" s="1"/>
  <c r="BV66" s="1"/>
  <c r="BW66" s="1"/>
  <c r="BX66" s="1"/>
  <c r="BY66" s="1"/>
  <c r="BZ66" s="1"/>
  <c r="CA66" s="1"/>
  <c r="BF95"/>
  <c r="BG95" s="1"/>
  <c r="BH95" s="1"/>
  <c r="BI95" s="1"/>
  <c r="BJ95" s="1"/>
  <c r="BK95" s="1"/>
  <c r="BL95" s="1"/>
  <c r="BM95" s="1"/>
  <c r="BN95" s="1"/>
  <c r="BO95" s="1"/>
  <c r="BP95" s="1"/>
  <c r="BQ95" s="1"/>
  <c r="BR95" s="1"/>
  <c r="BS95" s="1"/>
  <c r="BT95" s="1"/>
  <c r="BU95" s="1"/>
  <c r="BV95" s="1"/>
  <c r="BW95" s="1"/>
  <c r="BX95" s="1"/>
  <c r="BY95" s="1"/>
  <c r="BZ95" s="1"/>
  <c r="CA95" s="1"/>
  <c r="BF94"/>
  <c r="BG94" s="1"/>
  <c r="BH94" s="1"/>
  <c r="BI94" s="1"/>
  <c r="BJ94" s="1"/>
  <c r="BK94" s="1"/>
  <c r="BL94" s="1"/>
  <c r="BM94" s="1"/>
  <c r="BN94" s="1"/>
  <c r="BO94" s="1"/>
  <c r="BP94" s="1"/>
  <c r="BQ94" s="1"/>
  <c r="BR94" s="1"/>
  <c r="BS94" s="1"/>
  <c r="BT94" s="1"/>
  <c r="BU94" s="1"/>
  <c r="BV94" s="1"/>
  <c r="BW94" s="1"/>
  <c r="BX94" s="1"/>
  <c r="BY94" s="1"/>
  <c r="BZ94" s="1"/>
  <c r="CA94" s="1"/>
  <c r="BF93"/>
  <c r="BG93" s="1"/>
  <c r="BH93" s="1"/>
  <c r="BI93" s="1"/>
  <c r="BJ93" s="1"/>
  <c r="BK93" s="1"/>
  <c r="BL93" s="1"/>
  <c r="BM93" s="1"/>
  <c r="BN93" s="1"/>
  <c r="BO93" s="1"/>
  <c r="BP93" s="1"/>
  <c r="BQ93" s="1"/>
  <c r="BR93" s="1"/>
  <c r="BS93" s="1"/>
  <c r="BT93" s="1"/>
  <c r="BU93" s="1"/>
  <c r="BV93" s="1"/>
  <c r="BW93" s="1"/>
  <c r="BX93" s="1"/>
  <c r="BY93" s="1"/>
  <c r="BZ93" s="1"/>
  <c r="CA93" s="1"/>
  <c r="BB128"/>
  <c r="Y128" s="1"/>
  <c r="AA128"/>
  <c r="AB128" s="1"/>
  <c r="X128"/>
  <c r="AA92"/>
  <c r="X92" s="1"/>
  <c r="BB92"/>
  <c r="AA86"/>
  <c r="X86" s="1"/>
  <c r="BB86"/>
  <c r="BC54"/>
  <c r="BD54" s="1"/>
  <c r="BE54" s="1"/>
  <c r="BF54" s="1"/>
  <c r="BG54" s="1"/>
  <c r="BH54" s="1"/>
  <c r="BI54" s="1"/>
  <c r="BJ54" s="1"/>
  <c r="BK54" s="1"/>
  <c r="BL54" s="1"/>
  <c r="BM54" s="1"/>
  <c r="BN54" s="1"/>
  <c r="BO54" s="1"/>
  <c r="BP54" s="1"/>
  <c r="BQ54" s="1"/>
  <c r="BR54" s="1"/>
  <c r="BS54" s="1"/>
  <c r="BT54" s="1"/>
  <c r="BU54" s="1"/>
  <c r="BV54" s="1"/>
  <c r="BW54" s="1"/>
  <c r="BX54" s="1"/>
  <c r="BY54" s="1"/>
  <c r="BZ54" s="1"/>
  <c r="CA54" s="1"/>
  <c r="Y54"/>
  <c r="AA87"/>
  <c r="X87" s="1"/>
  <c r="BB87"/>
  <c r="AA63"/>
  <c r="AB63" s="1"/>
  <c r="X63"/>
  <c r="BB63"/>
  <c r="BB83"/>
  <c r="AA83"/>
  <c r="X83" s="1"/>
  <c r="AA88"/>
  <c r="X88" s="1"/>
  <c r="AA91"/>
  <c r="X91" s="1"/>
  <c r="AB91"/>
  <c r="AC91" s="1"/>
  <c r="BC91"/>
  <c r="BD91" s="1"/>
  <c r="BC90"/>
  <c r="BD90" s="1"/>
  <c r="X57"/>
  <c r="AA84"/>
  <c r="X84" s="1"/>
  <c r="BB84"/>
  <c r="BC84" s="1"/>
  <c r="BD84" s="1"/>
  <c r="BE84" s="1"/>
  <c r="BF84" s="1"/>
  <c r="BG84" s="1"/>
  <c r="BH84" s="1"/>
  <c r="BI84" s="1"/>
  <c r="BJ84" s="1"/>
  <c r="BK84" s="1"/>
  <c r="BL84" s="1"/>
  <c r="BM84" s="1"/>
  <c r="BN84" s="1"/>
  <c r="BO84" s="1"/>
  <c r="BP84" s="1"/>
  <c r="BQ84" s="1"/>
  <c r="BR84" s="1"/>
  <c r="BS84" s="1"/>
  <c r="BT84" s="1"/>
  <c r="BD89"/>
  <c r="BE65"/>
  <c r="BF65" s="1"/>
  <c r="BG65" s="1"/>
  <c r="BH65" s="1"/>
  <c r="BI65" s="1"/>
  <c r="BJ65" s="1"/>
  <c r="BK65" s="1"/>
  <c r="BL65" s="1"/>
  <c r="BM65" s="1"/>
  <c r="BN65" s="1"/>
  <c r="BO65" s="1"/>
  <c r="BP65" s="1"/>
  <c r="BQ65" s="1"/>
  <c r="BR65" s="1"/>
  <c r="BS65" s="1"/>
  <c r="BT65" s="1"/>
  <c r="BU65" s="1"/>
  <c r="BV65" s="1"/>
  <c r="BW65" s="1"/>
  <c r="BX65" s="1"/>
  <c r="BY65" s="1"/>
  <c r="BZ65" s="1"/>
  <c r="CA65" s="1"/>
  <c r="X58"/>
  <c r="BF143"/>
  <c r="BG143" s="1"/>
  <c r="BH143" s="1"/>
  <c r="BI143" s="1"/>
  <c r="BJ143" s="1"/>
  <c r="BK143" s="1"/>
  <c r="BL143" s="1"/>
  <c r="BM143" s="1"/>
  <c r="BN143" s="1"/>
  <c r="BO143" s="1"/>
  <c r="BP143" s="1"/>
  <c r="BQ143" s="1"/>
  <c r="BR143" s="1"/>
  <c r="BS143" s="1"/>
  <c r="BT143" s="1"/>
  <c r="BC142"/>
  <c r="BD142" s="1"/>
  <c r="AC142"/>
  <c r="BC28" i="13"/>
  <c r="AB28"/>
  <c r="AE138" i="9"/>
  <c r="AF138" s="1"/>
  <c r="AG138" s="1"/>
  <c r="AD134"/>
  <c r="AF134" s="1"/>
  <c r="BF136"/>
  <c r="BG139"/>
  <c r="AB130"/>
  <c r="AC130" s="1"/>
  <c r="AD130" s="1"/>
  <c r="BC128"/>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BC132"/>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AF141"/>
  <c r="AG141" s="1"/>
  <c r="AD140"/>
  <c r="AE140" s="1"/>
  <c r="AF139"/>
  <c r="AE136"/>
  <c r="AF136" s="1"/>
  <c r="AG139"/>
  <c r="BF140"/>
  <c r="BG141"/>
  <c r="BD130"/>
  <c r="BE130" s="1"/>
  <c r="BE138"/>
  <c r="BF138" s="1"/>
  <c r="BG138" s="1"/>
  <c r="AD135"/>
  <c r="AC135"/>
  <c r="AE135" s="1"/>
  <c r="AF135" s="1"/>
  <c r="AE134"/>
  <c r="AD137"/>
  <c r="AB133"/>
  <c r="AB131"/>
  <c r="BD131" s="1"/>
  <c r="AB117"/>
  <c r="BD117" s="1"/>
  <c r="AB111"/>
  <c r="BD111" s="1"/>
  <c r="AB118"/>
  <c r="BD118" s="1"/>
  <c r="BG119"/>
  <c r="BH119" s="1"/>
  <c r="BI119" s="1"/>
  <c r="BJ119" s="1"/>
  <c r="BK119" s="1"/>
  <c r="BL119" s="1"/>
  <c r="BM119" s="1"/>
  <c r="BN119" s="1"/>
  <c r="BO119" s="1"/>
  <c r="BP119" s="1"/>
  <c r="BQ119" s="1"/>
  <c r="BR119" s="1"/>
  <c r="BS119" s="1"/>
  <c r="BT119" s="1"/>
  <c r="BU119" s="1"/>
  <c r="BV119" s="1"/>
  <c r="BW119" s="1"/>
  <c r="BX119" s="1"/>
  <c r="BY119" s="1"/>
  <c r="BZ119" s="1"/>
  <c r="CA119" s="1"/>
  <c r="BE120"/>
  <c r="BF120" s="1"/>
  <c r="AC117"/>
  <c r="AB121"/>
  <c r="AD117"/>
  <c r="AC121"/>
  <c r="AE120"/>
  <c r="AF120" s="1"/>
  <c r="AC111"/>
  <c r="AC118"/>
  <c r="AD118"/>
  <c r="BE89"/>
  <c r="BF89" s="1"/>
  <c r="BG89" s="1"/>
  <c r="BH89" s="1"/>
  <c r="BI89" s="1"/>
  <c r="BJ89" s="1"/>
  <c r="BK89" s="1"/>
  <c r="BL89" s="1"/>
  <c r="BM89" s="1"/>
  <c r="BN89" s="1"/>
  <c r="BO89" s="1"/>
  <c r="BP89" s="1"/>
  <c r="BQ89" s="1"/>
  <c r="BR89" s="1"/>
  <c r="BS89" s="1"/>
  <c r="BT89" s="1"/>
  <c r="BU89" s="1"/>
  <c r="BV89" s="1"/>
  <c r="BW89" s="1"/>
  <c r="BX89" s="1"/>
  <c r="BY89" s="1"/>
  <c r="BZ89" s="1"/>
  <c r="CA89" s="1"/>
  <c r="BE90"/>
  <c r="BF90" s="1"/>
  <c r="BG90" s="1"/>
  <c r="BH90" s="1"/>
  <c r="BI90" s="1"/>
  <c r="BJ90" s="1"/>
  <c r="BK90" s="1"/>
  <c r="BL90" s="1"/>
  <c r="BM90" s="1"/>
  <c r="BN90" s="1"/>
  <c r="BO90" s="1"/>
  <c r="BP90" s="1"/>
  <c r="BQ90" s="1"/>
  <c r="BR90" s="1"/>
  <c r="BS90" s="1"/>
  <c r="BT90" s="1"/>
  <c r="BU90" s="1"/>
  <c r="BV90" s="1"/>
  <c r="BW90" s="1"/>
  <c r="BX90" s="1"/>
  <c r="BY90" s="1"/>
  <c r="BZ90" s="1"/>
  <c r="CA90" s="1"/>
  <c r="BD64"/>
  <c r="BE64" s="1"/>
  <c r="BF64" s="1"/>
  <c r="BG64" s="1"/>
  <c r="BH64" s="1"/>
  <c r="BI64" s="1"/>
  <c r="BJ64" s="1"/>
  <c r="BK64" s="1"/>
  <c r="BL64" s="1"/>
  <c r="BM64" s="1"/>
  <c r="BN64" s="1"/>
  <c r="BO64" s="1"/>
  <c r="BP64" s="1"/>
  <c r="BQ64" s="1"/>
  <c r="BR64" s="1"/>
  <c r="BS64" s="1"/>
  <c r="BT64" s="1"/>
  <c r="BU64" s="1"/>
  <c r="BV64" s="1"/>
  <c r="BW64" s="1"/>
  <c r="BX64" s="1"/>
  <c r="BY64" s="1"/>
  <c r="BZ64" s="1"/>
  <c r="CA64" s="1"/>
  <c r="AB41"/>
  <c r="BD41" s="1"/>
  <c r="AB40"/>
  <c r="BD40" s="1"/>
  <c r="BE40" s="1"/>
  <c r="BF40" s="1"/>
  <c r="BG40" s="1"/>
  <c r="BH40" s="1"/>
  <c r="BI40" s="1"/>
  <c r="BJ40" s="1"/>
  <c r="BK40" s="1"/>
  <c r="BL40" s="1"/>
  <c r="BM40" s="1"/>
  <c r="BN40" s="1"/>
  <c r="BO40" s="1"/>
  <c r="BP40" s="1"/>
  <c r="BQ40" s="1"/>
  <c r="BR40" s="1"/>
  <c r="BS40" s="1"/>
  <c r="BT40" s="1"/>
  <c r="BU40" s="1"/>
  <c r="BV40" s="1"/>
  <c r="BW40" s="1"/>
  <c r="BX40" s="1"/>
  <c r="BY40" s="1"/>
  <c r="BZ40" s="1"/>
  <c r="CA40" s="1"/>
  <c r="AB19"/>
  <c r="BU8"/>
  <c r="BV8" s="1"/>
  <c r="Y8"/>
  <c r="AA16"/>
  <c r="X16" s="1"/>
  <c r="AA17"/>
  <c r="X17" s="1"/>
  <c r="BB17"/>
  <c r="AA15"/>
  <c r="X15" s="1"/>
  <c r="BB15"/>
  <c r="AA18"/>
  <c r="X18" s="1"/>
  <c r="AA20"/>
  <c r="X20" s="1"/>
  <c r="BB20"/>
  <c r="AB20"/>
  <c r="AD20"/>
  <c r="AC20"/>
  <c r="BC7"/>
  <c r="BD7" s="1"/>
  <c r="BE7" s="1"/>
  <c r="BF7" s="1"/>
  <c r="BG7" s="1"/>
  <c r="BH7" s="1"/>
  <c r="BI7" s="1"/>
  <c r="BJ7" s="1"/>
  <c r="BK7" s="1"/>
  <c r="BL7" s="1"/>
  <c r="BM7" s="1"/>
  <c r="BN7" s="1"/>
  <c r="BO7" s="1"/>
  <c r="BP7" s="1"/>
  <c r="BQ7" s="1"/>
  <c r="BR7" s="1"/>
  <c r="BS7" s="1"/>
  <c r="BT7" s="1"/>
  <c r="AC19"/>
  <c r="BC18"/>
  <c r="BC19"/>
  <c r="BB16"/>
  <c r="AA9" i="13"/>
  <c r="X9" s="1"/>
  <c r="AB9"/>
  <c r="AC9" s="1"/>
  <c r="AA9" i="11"/>
  <c r="X9"/>
  <c r="BC6" i="10"/>
  <c r="BD6" s="1"/>
  <c r="BE6" s="1"/>
  <c r="BF6" s="1"/>
  <c r="BG6" s="1"/>
  <c r="BH6" s="1"/>
  <c r="BI6" s="1"/>
  <c r="BJ6" s="1"/>
  <c r="BK6" s="1"/>
  <c r="BL6" s="1"/>
  <c r="BM6" s="1"/>
  <c r="BN6" s="1"/>
  <c r="BO6" s="1"/>
  <c r="BP6" s="1"/>
  <c r="BQ6" s="1"/>
  <c r="BR6" s="1"/>
  <c r="BS6" s="1"/>
  <c r="BT6" s="1"/>
  <c r="BU6" s="1"/>
  <c r="BV6" s="1"/>
  <c r="BW6" s="1"/>
  <c r="BX6" s="1"/>
  <c r="BY6" s="1"/>
  <c r="BZ6" s="1"/>
  <c r="CA6" s="1"/>
  <c r="Y6"/>
  <c r="AB9"/>
  <c r="X9"/>
  <c r="AA13"/>
  <c r="AB13" s="1"/>
  <c r="AC13" s="1"/>
  <c r="X13"/>
  <c r="X6"/>
  <c r="BD10"/>
  <c r="BE10" s="1"/>
  <c r="BF10" s="1"/>
  <c r="BG10" s="1"/>
  <c r="BH10" s="1"/>
  <c r="BI10" s="1"/>
  <c r="BJ10" s="1"/>
  <c r="BK10" s="1"/>
  <c r="BL10" s="1"/>
  <c r="BM10" s="1"/>
  <c r="BN10" s="1"/>
  <c r="BO10" s="1"/>
  <c r="BP10" s="1"/>
  <c r="BQ10" s="1"/>
  <c r="BR10" s="1"/>
  <c r="BS10" s="1"/>
  <c r="BT10" s="1"/>
  <c r="BU10" s="1"/>
  <c r="BV10" s="1"/>
  <c r="BW10" s="1"/>
  <c r="BX10" s="1"/>
  <c r="BY10" s="1"/>
  <c r="BZ10" s="1"/>
  <c r="CA10" s="1"/>
  <c r="BB13"/>
  <c r="BB9"/>
  <c r="BB11"/>
  <c r="AA11"/>
  <c r="AB11" s="1"/>
  <c r="X11"/>
  <c r="AB13" i="11"/>
  <c r="AC13" s="1"/>
  <c r="BC13"/>
  <c r="Y13"/>
  <c r="BB16"/>
  <c r="AA16"/>
  <c r="X16" s="1"/>
  <c r="AA20"/>
  <c r="X20" s="1"/>
  <c r="AB20"/>
  <c r="BB20"/>
  <c r="AA6"/>
  <c r="X6" s="1"/>
  <c r="BB6"/>
  <c r="BB11"/>
  <c r="AA11"/>
  <c r="X11" s="1"/>
  <c r="AA17"/>
  <c r="X17" s="1"/>
  <c r="BB17"/>
  <c r="AA14"/>
  <c r="X14" s="1"/>
  <c r="BB14"/>
  <c r="AA18"/>
  <c r="X18" s="1"/>
  <c r="AB18"/>
  <c r="BB18"/>
  <c r="AB9"/>
  <c r="BB9"/>
  <c r="BC9" s="1"/>
  <c r="AA19"/>
  <c r="X19" s="1"/>
  <c r="BB19"/>
  <c r="BB12"/>
  <c r="AA12"/>
  <c r="X12" s="1"/>
  <c r="AA32" i="13"/>
  <c r="X32" s="1"/>
  <c r="BB32"/>
  <c r="AB32"/>
  <c r="AA24"/>
  <c r="X24" s="1"/>
  <c r="BB24"/>
  <c r="AA21"/>
  <c r="BB21"/>
  <c r="BC20"/>
  <c r="BD28"/>
  <c r="AB14"/>
  <c r="AC14" s="1"/>
  <c r="AA29"/>
  <c r="BB29"/>
  <c r="BC29" s="1"/>
  <c r="Y58" i="9"/>
  <c r="BU58"/>
  <c r="BV58" s="1"/>
  <c r="BW58" s="1"/>
  <c r="BX58" s="1"/>
  <c r="BY58" s="1"/>
  <c r="BZ58" s="1"/>
  <c r="CA58" s="1"/>
  <c r="Y41"/>
  <c r="BB11" i="13"/>
  <c r="BC11" s="1"/>
  <c r="AA11"/>
  <c r="X11" s="1"/>
  <c r="BB13"/>
  <c r="AA13"/>
  <c r="X13" s="1"/>
  <c r="AA23"/>
  <c r="X23" s="1"/>
  <c r="BB23"/>
  <c r="AA31"/>
  <c r="X31" s="1"/>
  <c r="BB31"/>
  <c r="AA10"/>
  <c r="X10" s="1"/>
  <c r="BB10"/>
  <c r="AA12"/>
  <c r="X12" s="1"/>
  <c r="AB12"/>
  <c r="BB12"/>
  <c r="AA8"/>
  <c r="X8" s="1"/>
  <c r="BB8"/>
  <c r="AA22"/>
  <c r="X22" s="1"/>
  <c r="BB22"/>
  <c r="BC22" s="1"/>
  <c r="BB9"/>
  <c r="BC9" s="1"/>
  <c r="BD9" s="1"/>
  <c r="AA18"/>
  <c r="X18" s="1"/>
  <c r="BB18"/>
  <c r="AA17"/>
  <c r="X17" s="1"/>
  <c r="BB17"/>
  <c r="AA25"/>
  <c r="X25" s="1"/>
  <c r="BB25"/>
  <c r="AB20"/>
  <c r="AC20"/>
  <c r="AC28"/>
  <c r="AD14"/>
  <c r="AE14" s="1"/>
  <c r="AC32"/>
  <c r="AA16"/>
  <c r="X16" s="1"/>
  <c r="BB16"/>
  <c r="BC16" s="1"/>
  <c r="AA30"/>
  <c r="X30" s="1"/>
  <c r="BB30"/>
  <c r="BC30" s="1"/>
  <c r="BB15"/>
  <c r="AB15"/>
  <c r="AA15"/>
  <c r="X15" s="1"/>
  <c r="AA26"/>
  <c r="X26" s="1"/>
  <c r="BB26"/>
  <c r="AA19"/>
  <c r="X19" s="1"/>
  <c r="BB19"/>
  <c r="AA27"/>
  <c r="X27" s="1"/>
  <c r="BB27"/>
  <c r="BD20"/>
  <c r="BE20" s="1"/>
  <c r="BE28"/>
  <c r="BB6"/>
  <c r="AA6"/>
  <c r="X6" s="1"/>
  <c r="AA7"/>
  <c r="X7" s="1"/>
  <c r="BB7"/>
  <c r="AA7" i="11"/>
  <c r="X7" s="1"/>
  <c r="BB7"/>
  <c r="AA7" i="10"/>
  <c r="X7" s="1"/>
  <c r="X107" s="1"/>
  <c r="D4" i="5" s="1"/>
  <c r="BB7" i="10"/>
  <c r="Y38" i="9"/>
  <c r="BU38"/>
  <c r="BV38" s="1"/>
  <c r="BW38" s="1"/>
  <c r="BX38" s="1"/>
  <c r="BY38" s="1"/>
  <c r="BZ38" s="1"/>
  <c r="CA38" s="1"/>
  <c r="Y136"/>
  <c r="Y131"/>
  <c r="Y87"/>
  <c r="BU10"/>
  <c r="BV10" s="1"/>
  <c r="Y10"/>
  <c r="Y139"/>
  <c r="BU51"/>
  <c r="BV51" s="1"/>
  <c r="BW51" s="1"/>
  <c r="BX51" s="1"/>
  <c r="BY51" s="1"/>
  <c r="BZ51" s="1"/>
  <c r="CA51" s="1"/>
  <c r="Y51"/>
  <c r="BU79"/>
  <c r="BV79" s="1"/>
  <c r="BW79" s="1"/>
  <c r="BX79" s="1"/>
  <c r="BY79" s="1"/>
  <c r="BZ79" s="1"/>
  <c r="CA79" s="1"/>
  <c r="Y79"/>
  <c r="BU143"/>
  <c r="BV143" s="1"/>
  <c r="BW143" s="1"/>
  <c r="BX143" s="1"/>
  <c r="BY143" s="1"/>
  <c r="BZ143" s="1"/>
  <c r="CA143" s="1"/>
  <c r="Y143"/>
  <c r="BU7"/>
  <c r="BV7" s="1"/>
  <c r="Y7"/>
  <c r="Y64"/>
  <c r="BU55"/>
  <c r="BV55" s="1"/>
  <c r="BW55" s="1"/>
  <c r="BX55" s="1"/>
  <c r="BY55" s="1"/>
  <c r="BZ55" s="1"/>
  <c r="CA55" s="1"/>
  <c r="Y55"/>
  <c r="Y85"/>
  <c r="BU85"/>
  <c r="BV85" s="1"/>
  <c r="BW85" s="1"/>
  <c r="BX85" s="1"/>
  <c r="BY85" s="1"/>
  <c r="BZ85" s="1"/>
  <c r="CA85" s="1"/>
  <c r="BU102"/>
  <c r="BV102" s="1"/>
  <c r="BW102" s="1"/>
  <c r="BX102" s="1"/>
  <c r="BY102" s="1"/>
  <c r="BZ102" s="1"/>
  <c r="CA102" s="1"/>
  <c r="Y102"/>
  <c r="Y129"/>
  <c r="BU129"/>
  <c r="BV129" s="1"/>
  <c r="BW129" s="1"/>
  <c r="BX129" s="1"/>
  <c r="BY129" s="1"/>
  <c r="BZ129" s="1"/>
  <c r="CA129" s="1"/>
  <c r="Y83"/>
  <c r="BU62"/>
  <c r="BV62" s="1"/>
  <c r="BW62" s="1"/>
  <c r="BX62" s="1"/>
  <c r="BY62" s="1"/>
  <c r="BZ62" s="1"/>
  <c r="CA62" s="1"/>
  <c r="Y62"/>
  <c r="BU76"/>
  <c r="BV76" s="1"/>
  <c r="BW76" s="1"/>
  <c r="BX76" s="1"/>
  <c r="BY76" s="1"/>
  <c r="BZ76" s="1"/>
  <c r="CA76" s="1"/>
  <c r="Y76"/>
  <c r="BU53"/>
  <c r="BV53" s="1"/>
  <c r="BW53" s="1"/>
  <c r="BX53" s="1"/>
  <c r="BY53" s="1"/>
  <c r="BZ53" s="1"/>
  <c r="CA53" s="1"/>
  <c r="Y53"/>
  <c r="BU13"/>
  <c r="BV13" s="1"/>
  <c r="Y13"/>
  <c r="Y74"/>
  <c r="BU74"/>
  <c r="BV74" s="1"/>
  <c r="BW74" s="1"/>
  <c r="BX74" s="1"/>
  <c r="BY74" s="1"/>
  <c r="BZ74" s="1"/>
  <c r="CA74" s="1"/>
  <c r="Y73"/>
  <c r="BU73"/>
  <c r="BV73" s="1"/>
  <c r="BW73" s="1"/>
  <c r="BX73" s="1"/>
  <c r="BY73" s="1"/>
  <c r="BZ73" s="1"/>
  <c r="CA73" s="1"/>
  <c r="Y140"/>
  <c r="BU108"/>
  <c r="BV108" s="1"/>
  <c r="BW108" s="1"/>
  <c r="BX108" s="1"/>
  <c r="BY108" s="1"/>
  <c r="BZ108" s="1"/>
  <c r="CA108" s="1"/>
  <c r="Y108"/>
  <c r="BU12"/>
  <c r="BV12" s="1"/>
  <c r="Y12"/>
  <c r="Y120"/>
  <c r="BU14"/>
  <c r="BV14" s="1"/>
  <c r="Y14"/>
  <c r="BU144"/>
  <c r="BV144" s="1"/>
  <c r="BW144" s="1"/>
  <c r="BX144" s="1"/>
  <c r="BY144" s="1"/>
  <c r="BZ144" s="1"/>
  <c r="CA144" s="1"/>
  <c r="Y144"/>
  <c r="BU57"/>
  <c r="BV57" s="1"/>
  <c r="BW57" s="1"/>
  <c r="BX57" s="1"/>
  <c r="BY57" s="1"/>
  <c r="BZ57" s="1"/>
  <c r="CA57" s="1"/>
  <c r="Y57"/>
  <c r="Y137"/>
  <c r="Y110"/>
  <c r="BU110"/>
  <c r="BV110" s="1"/>
  <c r="BW110" s="1"/>
  <c r="BX110" s="1"/>
  <c r="BY110" s="1"/>
  <c r="BZ110" s="1"/>
  <c r="CA110" s="1"/>
  <c r="BU59"/>
  <c r="BV59" s="1"/>
  <c r="BW59" s="1"/>
  <c r="BX59" s="1"/>
  <c r="BY59" s="1"/>
  <c r="BZ59" s="1"/>
  <c r="CA59" s="1"/>
  <c r="Y59"/>
  <c r="BU6"/>
  <c r="BV6" s="1"/>
  <c r="Y6"/>
  <c r="BU148"/>
  <c r="BV148" s="1"/>
  <c r="BW148" s="1"/>
  <c r="BX148" s="1"/>
  <c r="BY148" s="1"/>
  <c r="BZ148" s="1"/>
  <c r="CA148" s="1"/>
  <c r="Y148"/>
  <c r="Y100"/>
  <c r="BU100"/>
  <c r="BV100" s="1"/>
  <c r="BW100" s="1"/>
  <c r="BX100" s="1"/>
  <c r="BY100" s="1"/>
  <c r="BZ100" s="1"/>
  <c r="CA100" s="1"/>
  <c r="Y77"/>
  <c r="BU77"/>
  <c r="BV77" s="1"/>
  <c r="BW77" s="1"/>
  <c r="BX77" s="1"/>
  <c r="BY77" s="1"/>
  <c r="BZ77" s="1"/>
  <c r="CA77" s="1"/>
  <c r="Y75"/>
  <c r="BU75"/>
  <c r="BV75" s="1"/>
  <c r="BW75" s="1"/>
  <c r="BX75" s="1"/>
  <c r="BY75" s="1"/>
  <c r="BZ75" s="1"/>
  <c r="CA75" s="1"/>
  <c r="BU36"/>
  <c r="BV36" s="1"/>
  <c r="BW36" s="1"/>
  <c r="BX36" s="1"/>
  <c r="BY36" s="1"/>
  <c r="BZ36" s="1"/>
  <c r="CA36" s="1"/>
  <c r="Y36"/>
  <c r="Y149"/>
  <c r="BU149"/>
  <c r="BV149" s="1"/>
  <c r="BW149" s="1"/>
  <c r="BX149" s="1"/>
  <c r="BY149" s="1"/>
  <c r="BZ149" s="1"/>
  <c r="CA149" s="1"/>
  <c r="Y56"/>
  <c r="BU56"/>
  <c r="BV56" s="1"/>
  <c r="BW56" s="1"/>
  <c r="BX56" s="1"/>
  <c r="BY56" s="1"/>
  <c r="BZ56" s="1"/>
  <c r="CA56" s="1"/>
  <c r="Y150"/>
  <c r="BU150"/>
  <c r="BV150" s="1"/>
  <c r="BW150" s="1"/>
  <c r="BX150" s="1"/>
  <c r="BY150" s="1"/>
  <c r="BZ150" s="1"/>
  <c r="CA150" s="1"/>
  <c r="BU84"/>
  <c r="BV84" s="1"/>
  <c r="BW84" s="1"/>
  <c r="BX84" s="1"/>
  <c r="BY84" s="1"/>
  <c r="BZ84" s="1"/>
  <c r="CA84" s="1"/>
  <c r="Y84"/>
  <c r="Y107"/>
  <c r="BU107"/>
  <c r="BV107" s="1"/>
  <c r="BW107" s="1"/>
  <c r="BX107" s="1"/>
  <c r="BY107" s="1"/>
  <c r="BZ107" s="1"/>
  <c r="CA107" s="1"/>
  <c r="G20" i="6"/>
  <c r="O20"/>
  <c r="BD13" i="11" l="1"/>
  <c r="BE13" s="1"/>
  <c r="BF13" s="1"/>
  <c r="BG13" s="1"/>
  <c r="BH13" s="1"/>
  <c r="BI13" s="1"/>
  <c r="BJ13" s="1"/>
  <c r="BK13" s="1"/>
  <c r="BL13" s="1"/>
  <c r="BM13" s="1"/>
  <c r="BN13" s="1"/>
  <c r="BO13" s="1"/>
  <c r="BP13" s="1"/>
  <c r="BQ13" s="1"/>
  <c r="BR13" s="1"/>
  <c r="BS13" s="1"/>
  <c r="BT13" s="1"/>
  <c r="BU13" s="1"/>
  <c r="BV13" s="1"/>
  <c r="BC14"/>
  <c r="BC17"/>
  <c r="BC15"/>
  <c r="Y15"/>
  <c r="X21"/>
  <c r="AC21"/>
  <c r="BC8"/>
  <c r="BD8" s="1"/>
  <c r="BE8" s="1"/>
  <c r="BF8" s="1"/>
  <c r="BG8" s="1"/>
  <c r="BH8" s="1"/>
  <c r="BI8" s="1"/>
  <c r="BJ8" s="1"/>
  <c r="BK8" s="1"/>
  <c r="BL8" s="1"/>
  <c r="BM8" s="1"/>
  <c r="BN8" s="1"/>
  <c r="BO8" s="1"/>
  <c r="BP8" s="1"/>
  <c r="BQ8" s="1"/>
  <c r="BR8" s="1"/>
  <c r="BS8" s="1"/>
  <c r="BT8" s="1"/>
  <c r="Y8"/>
  <c r="BD21"/>
  <c r="X15"/>
  <c r="X107" s="1"/>
  <c r="D5" i="5" s="1"/>
  <c r="BC19" i="11"/>
  <c r="AB17"/>
  <c r="AC17" s="1"/>
  <c r="AD17" s="1"/>
  <c r="BC6"/>
  <c r="BC20"/>
  <c r="BD20" s="1"/>
  <c r="AC20"/>
  <c r="AB15"/>
  <c r="AC15" s="1"/>
  <c r="BI15" i="10"/>
  <c r="BG16"/>
  <c r="BD19" i="9"/>
  <c r="BE19" s="1"/>
  <c r="BF19" s="1"/>
  <c r="BG19" s="1"/>
  <c r="BH19" s="1"/>
  <c r="BI19" s="1"/>
  <c r="BJ19" s="1"/>
  <c r="BK19" s="1"/>
  <c r="BL19" s="1"/>
  <c r="BM19" s="1"/>
  <c r="BN19" s="1"/>
  <c r="BO19" s="1"/>
  <c r="BP19" s="1"/>
  <c r="BQ19" s="1"/>
  <c r="BR19" s="1"/>
  <c r="BS19" s="1"/>
  <c r="BT19" s="1"/>
  <c r="BE118"/>
  <c r="BF118" s="1"/>
  <c r="BE117"/>
  <c r="BF117" s="1"/>
  <c r="BG117" s="1"/>
  <c r="BH117" s="1"/>
  <c r="BI117" s="1"/>
  <c r="BJ117" s="1"/>
  <c r="BK117" s="1"/>
  <c r="BL117" s="1"/>
  <c r="BM117" s="1"/>
  <c r="BN117" s="1"/>
  <c r="BO117" s="1"/>
  <c r="BP117" s="1"/>
  <c r="BQ117" s="1"/>
  <c r="BR117" s="1"/>
  <c r="BS117" s="1"/>
  <c r="BT117" s="1"/>
  <c r="BU117" s="1"/>
  <c r="BV117" s="1"/>
  <c r="BW117" s="1"/>
  <c r="BX117" s="1"/>
  <c r="BY117" s="1"/>
  <c r="BZ117" s="1"/>
  <c r="CA117" s="1"/>
  <c r="BC16"/>
  <c r="BC20"/>
  <c r="BD20" s="1"/>
  <c r="BG120"/>
  <c r="BH141"/>
  <c r="BF134"/>
  <c r="BC83"/>
  <c r="BD83" s="1"/>
  <c r="BE83" s="1"/>
  <c r="BF83" s="1"/>
  <c r="BG83" s="1"/>
  <c r="BH83" s="1"/>
  <c r="BI83" s="1"/>
  <c r="BJ83" s="1"/>
  <c r="BK83" s="1"/>
  <c r="BL83" s="1"/>
  <c r="BM83" s="1"/>
  <c r="BN83" s="1"/>
  <c r="BO83" s="1"/>
  <c r="BP83" s="1"/>
  <c r="BQ83" s="1"/>
  <c r="BR83" s="1"/>
  <c r="BS83" s="1"/>
  <c r="BT83" s="1"/>
  <c r="BU83" s="1"/>
  <c r="BV83" s="1"/>
  <c r="BW83" s="1"/>
  <c r="BX83" s="1"/>
  <c r="BY83" s="1"/>
  <c r="BZ83" s="1"/>
  <c r="CA83" s="1"/>
  <c r="AW20" i="6"/>
  <c r="AV20"/>
  <c r="AY20"/>
  <c r="AX20"/>
  <c r="AE17" i="10"/>
  <c r="AF17" s="1"/>
  <c r="AG16"/>
  <c r="AH16" s="1"/>
  <c r="BH16"/>
  <c r="BI16" s="1"/>
  <c r="BJ15"/>
  <c r="BK15" s="1"/>
  <c r="BL15" s="1"/>
  <c r="BM15" s="1"/>
  <c r="BN15" s="1"/>
  <c r="BO15" s="1"/>
  <c r="BP15" s="1"/>
  <c r="BQ15" s="1"/>
  <c r="BR15" s="1"/>
  <c r="BS15" s="1"/>
  <c r="BT15" s="1"/>
  <c r="BU15" s="1"/>
  <c r="BV15" s="1"/>
  <c r="BW15" s="1"/>
  <c r="BX15" s="1"/>
  <c r="BY15" s="1"/>
  <c r="BZ15" s="1"/>
  <c r="CA15" s="1"/>
  <c r="AB14"/>
  <c r="AC14" s="1"/>
  <c r="AD14" s="1"/>
  <c r="BC14"/>
  <c r="Y14"/>
  <c r="BG24"/>
  <c r="BH24" s="1"/>
  <c r="BI24" s="1"/>
  <c r="BJ24" s="1"/>
  <c r="BK24" s="1"/>
  <c r="BL24" s="1"/>
  <c r="BM24" s="1"/>
  <c r="BN24" s="1"/>
  <c r="BO24" s="1"/>
  <c r="BP24" s="1"/>
  <c r="BQ24" s="1"/>
  <c r="BR24" s="1"/>
  <c r="BS24" s="1"/>
  <c r="BT24" s="1"/>
  <c r="BU24" s="1"/>
  <c r="BV24" s="1"/>
  <c r="BW24" s="1"/>
  <c r="BX24" s="1"/>
  <c r="BY24" s="1"/>
  <c r="BZ24" s="1"/>
  <c r="CA24" s="1"/>
  <c r="BC63" i="9"/>
  <c r="BD63" s="1"/>
  <c r="BE63" s="1"/>
  <c r="BF63" s="1"/>
  <c r="BG63" s="1"/>
  <c r="BH63" s="1"/>
  <c r="BI63" s="1"/>
  <c r="BJ63" s="1"/>
  <c r="BK63" s="1"/>
  <c r="BL63" s="1"/>
  <c r="BM63" s="1"/>
  <c r="BN63" s="1"/>
  <c r="BO63" s="1"/>
  <c r="BP63" s="1"/>
  <c r="BQ63" s="1"/>
  <c r="BR63" s="1"/>
  <c r="BS63" s="1"/>
  <c r="BT63" s="1"/>
  <c r="BU63" s="1"/>
  <c r="BV63" s="1"/>
  <c r="BW63" s="1"/>
  <c r="BX63" s="1"/>
  <c r="BY63" s="1"/>
  <c r="BZ63" s="1"/>
  <c r="CA63" s="1"/>
  <c r="Y63"/>
  <c r="BE91"/>
  <c r="BF91" s="1"/>
  <c r="BG91" s="1"/>
  <c r="BH91" s="1"/>
  <c r="BI91" s="1"/>
  <c r="BJ91" s="1"/>
  <c r="BK91" s="1"/>
  <c r="BL91" s="1"/>
  <c r="BM91" s="1"/>
  <c r="BN91" s="1"/>
  <c r="BO91" s="1"/>
  <c r="BP91" s="1"/>
  <c r="BQ91" s="1"/>
  <c r="BR91" s="1"/>
  <c r="BS91" s="1"/>
  <c r="BT91" s="1"/>
  <c r="BU91" s="1"/>
  <c r="BV91" s="1"/>
  <c r="BW91" s="1"/>
  <c r="BX91" s="1"/>
  <c r="BY91" s="1"/>
  <c r="BZ91" s="1"/>
  <c r="CA91" s="1"/>
  <c r="AB92"/>
  <c r="AC92" s="1"/>
  <c r="BC86"/>
  <c r="BD86" s="1"/>
  <c r="BE86" s="1"/>
  <c r="BF86" s="1"/>
  <c r="BG86" s="1"/>
  <c r="BH86" s="1"/>
  <c r="BI86" s="1"/>
  <c r="BJ86" s="1"/>
  <c r="BK86" s="1"/>
  <c r="BL86" s="1"/>
  <c r="BM86" s="1"/>
  <c r="BN86" s="1"/>
  <c r="BO86" s="1"/>
  <c r="BP86" s="1"/>
  <c r="BQ86" s="1"/>
  <c r="BR86" s="1"/>
  <c r="BS86" s="1"/>
  <c r="BT86" s="1"/>
  <c r="BU86" s="1"/>
  <c r="BV86" s="1"/>
  <c r="BW86" s="1"/>
  <c r="BX86" s="1"/>
  <c r="BY86" s="1"/>
  <c r="BZ86" s="1"/>
  <c r="CA86" s="1"/>
  <c r="Y86"/>
  <c r="BC92"/>
  <c r="Y92"/>
  <c r="BC88"/>
  <c r="AB88"/>
  <c r="AC88" s="1"/>
  <c r="BC87"/>
  <c r="BD87" s="1"/>
  <c r="BE87" s="1"/>
  <c r="BF87" s="1"/>
  <c r="BG87" s="1"/>
  <c r="BH87" s="1"/>
  <c r="BI87" s="1"/>
  <c r="BJ87" s="1"/>
  <c r="BK87" s="1"/>
  <c r="BL87" s="1"/>
  <c r="BM87" s="1"/>
  <c r="BN87" s="1"/>
  <c r="BO87" s="1"/>
  <c r="BP87" s="1"/>
  <c r="BQ87" s="1"/>
  <c r="BR87" s="1"/>
  <c r="BS87" s="1"/>
  <c r="BT87" s="1"/>
  <c r="BU87" s="1"/>
  <c r="BV87" s="1"/>
  <c r="BW87" s="1"/>
  <c r="BX87" s="1"/>
  <c r="BY87" s="1"/>
  <c r="BZ87" s="1"/>
  <c r="CA87" s="1"/>
  <c r="BE142"/>
  <c r="AD142"/>
  <c r="AE142" s="1"/>
  <c r="BC25" i="13"/>
  <c r="AB16"/>
  <c r="AB25"/>
  <c r="AC25" s="1"/>
  <c r="BE9"/>
  <c r="AB22"/>
  <c r="AB10"/>
  <c r="BC7"/>
  <c r="BC27"/>
  <c r="BC19"/>
  <c r="BC26"/>
  <c r="BC18"/>
  <c r="BC23"/>
  <c r="AF140" i="9"/>
  <c r="AG140"/>
  <c r="AH141"/>
  <c r="AI141" s="1"/>
  <c r="AC133"/>
  <c r="AD133" s="1"/>
  <c r="AE133" s="1"/>
  <c r="BH138"/>
  <c r="BI138" s="1"/>
  <c r="BJ138" s="1"/>
  <c r="BK138" s="1"/>
  <c r="BL138" s="1"/>
  <c r="BM138" s="1"/>
  <c r="BN138" s="1"/>
  <c r="BO138" s="1"/>
  <c r="BP138" s="1"/>
  <c r="BQ138" s="1"/>
  <c r="BR138" s="1"/>
  <c r="BS138" s="1"/>
  <c r="BT138" s="1"/>
  <c r="BU138" s="1"/>
  <c r="BV138" s="1"/>
  <c r="BW138" s="1"/>
  <c r="BX138" s="1"/>
  <c r="BY138" s="1"/>
  <c r="BZ138" s="1"/>
  <c r="CA138" s="1"/>
  <c r="BI141"/>
  <c r="BG140"/>
  <c r="BH140" s="1"/>
  <c r="BE135"/>
  <c r="BF135" s="1"/>
  <c r="BG135" s="1"/>
  <c r="BH135" s="1"/>
  <c r="BI135" s="1"/>
  <c r="BJ135" s="1"/>
  <c r="BK135" s="1"/>
  <c r="BL135" s="1"/>
  <c r="BM135" s="1"/>
  <c r="BN135" s="1"/>
  <c r="BO135" s="1"/>
  <c r="BP135" s="1"/>
  <c r="BQ135" s="1"/>
  <c r="BR135" s="1"/>
  <c r="BS135" s="1"/>
  <c r="BT135" s="1"/>
  <c r="BU135" s="1"/>
  <c r="BV135" s="1"/>
  <c r="BW135" s="1"/>
  <c r="BX135" s="1"/>
  <c r="BY135" s="1"/>
  <c r="BZ135" s="1"/>
  <c r="CA135" s="1"/>
  <c r="AC131"/>
  <c r="AD131" s="1"/>
  <c r="BH139"/>
  <c r="BI139" s="1"/>
  <c r="BJ139" s="1"/>
  <c r="BK139" s="1"/>
  <c r="BL139" s="1"/>
  <c r="BM139" s="1"/>
  <c r="BN139" s="1"/>
  <c r="BO139" s="1"/>
  <c r="BP139" s="1"/>
  <c r="BQ139" s="1"/>
  <c r="BR139" s="1"/>
  <c r="BS139" s="1"/>
  <c r="BT139" s="1"/>
  <c r="BU139" s="1"/>
  <c r="BV139" s="1"/>
  <c r="BW139" s="1"/>
  <c r="BX139" s="1"/>
  <c r="BY139" s="1"/>
  <c r="BZ139" s="1"/>
  <c r="CA139" s="1"/>
  <c r="BF137"/>
  <c r="BF130"/>
  <c r="BG130" s="1"/>
  <c r="BH130" s="1"/>
  <c r="BI130" s="1"/>
  <c r="BJ130" s="1"/>
  <c r="BK130" s="1"/>
  <c r="BL130" s="1"/>
  <c r="BM130" s="1"/>
  <c r="BN130" s="1"/>
  <c r="BO130" s="1"/>
  <c r="BP130" s="1"/>
  <c r="BQ130" s="1"/>
  <c r="BR130" s="1"/>
  <c r="BS130" s="1"/>
  <c r="BT130" s="1"/>
  <c r="BU130" s="1"/>
  <c r="BV130" s="1"/>
  <c r="BW130" s="1"/>
  <c r="BX130" s="1"/>
  <c r="BY130" s="1"/>
  <c r="BZ130" s="1"/>
  <c r="CA130" s="1"/>
  <c r="BD133"/>
  <c r="BE133" s="1"/>
  <c r="BG134"/>
  <c r="BH134" s="1"/>
  <c r="BI134" s="1"/>
  <c r="BJ134" s="1"/>
  <c r="BK134" s="1"/>
  <c r="BL134" s="1"/>
  <c r="BM134" s="1"/>
  <c r="BN134" s="1"/>
  <c r="BO134" s="1"/>
  <c r="BP134" s="1"/>
  <c r="BQ134" s="1"/>
  <c r="BR134" s="1"/>
  <c r="BS134" s="1"/>
  <c r="BT134" s="1"/>
  <c r="BU134" s="1"/>
  <c r="BV134" s="1"/>
  <c r="BW134" s="1"/>
  <c r="BX134" s="1"/>
  <c r="BY134" s="1"/>
  <c r="BZ134" s="1"/>
  <c r="CA134" s="1"/>
  <c r="AE137"/>
  <c r="AF137" s="1"/>
  <c r="BG136"/>
  <c r="BH136" s="1"/>
  <c r="BI136" s="1"/>
  <c r="BJ136" s="1"/>
  <c r="BK136" s="1"/>
  <c r="BL136" s="1"/>
  <c r="BM136" s="1"/>
  <c r="BN136" s="1"/>
  <c r="BO136" s="1"/>
  <c r="BP136" s="1"/>
  <c r="BQ136" s="1"/>
  <c r="BR136" s="1"/>
  <c r="BS136" s="1"/>
  <c r="BT136" s="1"/>
  <c r="BU136" s="1"/>
  <c r="BV136" s="1"/>
  <c r="BW136" s="1"/>
  <c r="BX136" s="1"/>
  <c r="BY136" s="1"/>
  <c r="BZ136" s="1"/>
  <c r="CA136" s="1"/>
  <c r="BH120"/>
  <c r="BI120" s="1"/>
  <c r="BJ120" s="1"/>
  <c r="BK120" s="1"/>
  <c r="BL120" s="1"/>
  <c r="BM120" s="1"/>
  <c r="BN120" s="1"/>
  <c r="BO120" s="1"/>
  <c r="BP120" s="1"/>
  <c r="BQ120" s="1"/>
  <c r="BR120" s="1"/>
  <c r="BS120" s="1"/>
  <c r="BT120" s="1"/>
  <c r="BU120" s="1"/>
  <c r="BV120" s="1"/>
  <c r="BW120" s="1"/>
  <c r="BX120" s="1"/>
  <c r="BY120" s="1"/>
  <c r="BZ120" s="1"/>
  <c r="CA120" s="1"/>
  <c r="AD121"/>
  <c r="AE121" s="1"/>
  <c r="AF121" s="1"/>
  <c r="BD121"/>
  <c r="BE121" s="1"/>
  <c r="BE111"/>
  <c r="BF111" s="1"/>
  <c r="BG111" s="1"/>
  <c r="BH111" s="1"/>
  <c r="BI111" s="1"/>
  <c r="BJ111" s="1"/>
  <c r="BK111" s="1"/>
  <c r="BL111" s="1"/>
  <c r="BM111" s="1"/>
  <c r="BN111" s="1"/>
  <c r="BO111" s="1"/>
  <c r="BP111" s="1"/>
  <c r="BQ111" s="1"/>
  <c r="BR111" s="1"/>
  <c r="BS111" s="1"/>
  <c r="BT111" s="1"/>
  <c r="BU111" s="1"/>
  <c r="BV111" s="1"/>
  <c r="BW111" s="1"/>
  <c r="BX111" s="1"/>
  <c r="BY111" s="1"/>
  <c r="BZ111" s="1"/>
  <c r="CA111" s="1"/>
  <c r="AE118"/>
  <c r="BG118" s="1"/>
  <c r="BH118" s="1"/>
  <c r="BI118" s="1"/>
  <c r="BJ118" s="1"/>
  <c r="BK118" s="1"/>
  <c r="BL118" s="1"/>
  <c r="BM118" s="1"/>
  <c r="BN118" s="1"/>
  <c r="BO118" s="1"/>
  <c r="BP118" s="1"/>
  <c r="BQ118" s="1"/>
  <c r="BR118" s="1"/>
  <c r="BS118" s="1"/>
  <c r="BT118" s="1"/>
  <c r="BU118" s="1"/>
  <c r="BV118" s="1"/>
  <c r="BW118" s="1"/>
  <c r="BX118" s="1"/>
  <c r="BY118" s="1"/>
  <c r="BZ118" s="1"/>
  <c r="CA118" s="1"/>
  <c r="AC41"/>
  <c r="BE41" s="1"/>
  <c r="BF41" s="1"/>
  <c r="BG41" s="1"/>
  <c r="BH41" s="1"/>
  <c r="BI41" s="1"/>
  <c r="BJ41" s="1"/>
  <c r="BK41" s="1"/>
  <c r="BL41" s="1"/>
  <c r="BM41" s="1"/>
  <c r="BN41" s="1"/>
  <c r="BO41" s="1"/>
  <c r="BP41" s="1"/>
  <c r="BQ41" s="1"/>
  <c r="BR41" s="1"/>
  <c r="BS41" s="1"/>
  <c r="BT41" s="1"/>
  <c r="BU41" s="1"/>
  <c r="BV41" s="1"/>
  <c r="BW41" s="1"/>
  <c r="BX41" s="1"/>
  <c r="BY41" s="1"/>
  <c r="BZ41" s="1"/>
  <c r="CA41" s="1"/>
  <c r="AB16"/>
  <c r="BD16" s="1"/>
  <c r="BE16" s="1"/>
  <c r="BF16" s="1"/>
  <c r="BG16" s="1"/>
  <c r="BH16" s="1"/>
  <c r="BI16" s="1"/>
  <c r="BJ16" s="1"/>
  <c r="BK16" s="1"/>
  <c r="BL16" s="1"/>
  <c r="BM16" s="1"/>
  <c r="BN16" s="1"/>
  <c r="BO16" s="1"/>
  <c r="BP16" s="1"/>
  <c r="BQ16" s="1"/>
  <c r="BR16" s="1"/>
  <c r="BS16" s="1"/>
  <c r="BT16" s="1"/>
  <c r="BE20"/>
  <c r="BF20" s="1"/>
  <c r="BG20" s="1"/>
  <c r="BH20" s="1"/>
  <c r="BI20" s="1"/>
  <c r="BJ20" s="1"/>
  <c r="BK20" s="1"/>
  <c r="BL20" s="1"/>
  <c r="BM20" s="1"/>
  <c r="BN20" s="1"/>
  <c r="BO20" s="1"/>
  <c r="BP20" s="1"/>
  <c r="BQ20" s="1"/>
  <c r="BR20" s="1"/>
  <c r="BS20" s="1"/>
  <c r="BT20" s="1"/>
  <c r="X152"/>
  <c r="D7" i="5" s="1"/>
  <c r="Y19" i="9"/>
  <c r="BU19"/>
  <c r="BV19" s="1"/>
  <c r="BW19" s="1"/>
  <c r="BX19" s="1"/>
  <c r="BY19" s="1"/>
  <c r="BZ19" s="1"/>
  <c r="CA19" s="1"/>
  <c r="AB18"/>
  <c r="BD18" s="1"/>
  <c r="BC15"/>
  <c r="BD15" s="1"/>
  <c r="BE15" s="1"/>
  <c r="BF15" s="1"/>
  <c r="BG15" s="1"/>
  <c r="BH15" s="1"/>
  <c r="BI15" s="1"/>
  <c r="BJ15" s="1"/>
  <c r="BK15" s="1"/>
  <c r="BL15" s="1"/>
  <c r="BM15" s="1"/>
  <c r="BN15" s="1"/>
  <c r="BO15" s="1"/>
  <c r="BP15" s="1"/>
  <c r="BQ15" s="1"/>
  <c r="BR15" s="1"/>
  <c r="BS15" s="1"/>
  <c r="BT15" s="1"/>
  <c r="BC17"/>
  <c r="AC17"/>
  <c r="AB17"/>
  <c r="AC18"/>
  <c r="AD9" i="13"/>
  <c r="AE9" s="1"/>
  <c r="BC11" i="10"/>
  <c r="BD11" s="1"/>
  <c r="Y11"/>
  <c r="BC13"/>
  <c r="BD13" s="1"/>
  <c r="BE13" s="1"/>
  <c r="Y13"/>
  <c r="AC11"/>
  <c r="BC9"/>
  <c r="BD9" s="1"/>
  <c r="BE9" s="1"/>
  <c r="BF9" s="1"/>
  <c r="BG9" s="1"/>
  <c r="BH9" s="1"/>
  <c r="BI9" s="1"/>
  <c r="BJ9" s="1"/>
  <c r="BK9" s="1"/>
  <c r="BL9" s="1"/>
  <c r="BM9" s="1"/>
  <c r="BN9" s="1"/>
  <c r="BO9" s="1"/>
  <c r="BP9" s="1"/>
  <c r="BQ9" s="1"/>
  <c r="BR9" s="1"/>
  <c r="BS9" s="1"/>
  <c r="BT9" s="1"/>
  <c r="BU9" s="1"/>
  <c r="BV9" s="1"/>
  <c r="BW9" s="1"/>
  <c r="BX9" s="1"/>
  <c r="BY9" s="1"/>
  <c r="BZ9" s="1"/>
  <c r="CA9" s="1"/>
  <c r="Y9"/>
  <c r="AD13"/>
  <c r="BC12" i="11"/>
  <c r="AB19"/>
  <c r="BD19" s="1"/>
  <c r="BC18"/>
  <c r="BD18" s="1"/>
  <c r="AC18"/>
  <c r="AD18" s="1"/>
  <c r="AB14"/>
  <c r="AC14" s="1"/>
  <c r="BD17"/>
  <c r="BC11"/>
  <c r="AD20"/>
  <c r="BC16"/>
  <c r="AE18"/>
  <c r="AB12"/>
  <c r="BD9"/>
  <c r="BE9" s="1"/>
  <c r="BF9" s="1"/>
  <c r="BG9" s="1"/>
  <c r="BH9" s="1"/>
  <c r="BI9" s="1"/>
  <c r="BJ9" s="1"/>
  <c r="BK9" s="1"/>
  <c r="BL9" s="1"/>
  <c r="BM9" s="1"/>
  <c r="BN9" s="1"/>
  <c r="BO9" s="1"/>
  <c r="BP9" s="1"/>
  <c r="BQ9" s="1"/>
  <c r="BR9" s="1"/>
  <c r="BS9" s="1"/>
  <c r="BT9" s="1"/>
  <c r="BD14"/>
  <c r="AE17"/>
  <c r="AF17" s="1"/>
  <c r="AB11"/>
  <c r="AB6"/>
  <c r="BE20"/>
  <c r="AE20"/>
  <c r="AB16"/>
  <c r="BD12"/>
  <c r="BE12" s="1"/>
  <c r="BF12" s="1"/>
  <c r="BG12" s="1"/>
  <c r="BH12" s="1"/>
  <c r="BI12" s="1"/>
  <c r="BJ12" s="1"/>
  <c r="BK12" s="1"/>
  <c r="BL12" s="1"/>
  <c r="BM12" s="1"/>
  <c r="BN12" s="1"/>
  <c r="BO12" s="1"/>
  <c r="BP12" s="1"/>
  <c r="BQ12" s="1"/>
  <c r="BR12" s="1"/>
  <c r="BS12" s="1"/>
  <c r="BT12" s="1"/>
  <c r="AC19"/>
  <c r="BE17"/>
  <c r="BF17" s="1"/>
  <c r="BG17" s="1"/>
  <c r="BD11"/>
  <c r="BE11" s="1"/>
  <c r="BF11" s="1"/>
  <c r="BG11" s="1"/>
  <c r="BH11" s="1"/>
  <c r="BI11" s="1"/>
  <c r="BJ11" s="1"/>
  <c r="BK11" s="1"/>
  <c r="BL11" s="1"/>
  <c r="BM11" s="1"/>
  <c r="BN11" s="1"/>
  <c r="BO11" s="1"/>
  <c r="BP11" s="1"/>
  <c r="BQ11" s="1"/>
  <c r="BR11" s="1"/>
  <c r="BS11" s="1"/>
  <c r="BT11" s="1"/>
  <c r="BD6"/>
  <c r="BE6" s="1"/>
  <c r="BF6" s="1"/>
  <c r="BG6" s="1"/>
  <c r="BH6" s="1"/>
  <c r="BI6" s="1"/>
  <c r="BJ6" s="1"/>
  <c r="BK6" s="1"/>
  <c r="BL6" s="1"/>
  <c r="BM6" s="1"/>
  <c r="BN6" s="1"/>
  <c r="BO6" s="1"/>
  <c r="BP6" s="1"/>
  <c r="BQ6" s="1"/>
  <c r="BR6" s="1"/>
  <c r="BS6" s="1"/>
  <c r="BT6" s="1"/>
  <c r="BD16"/>
  <c r="AB21" i="13"/>
  <c r="X21"/>
  <c r="AC21"/>
  <c r="AD21" s="1"/>
  <c r="AE21" s="1"/>
  <c r="AB29"/>
  <c r="BD29" s="1"/>
  <c r="X29"/>
  <c r="AC29"/>
  <c r="AD29" s="1"/>
  <c r="AE29" s="1"/>
  <c r="AB7"/>
  <c r="AC7" s="1"/>
  <c r="AB26"/>
  <c r="AB30"/>
  <c r="AD32"/>
  <c r="AE32" s="1"/>
  <c r="AB18"/>
  <c r="AB8"/>
  <c r="BC12"/>
  <c r="BD12" s="1"/>
  <c r="AC12"/>
  <c r="AD12" s="1"/>
  <c r="AE12" s="1"/>
  <c r="BC10"/>
  <c r="BD10" s="1"/>
  <c r="AC10"/>
  <c r="AD10" s="1"/>
  <c r="AE10" s="1"/>
  <c r="BC31"/>
  <c r="AC23"/>
  <c r="AB23"/>
  <c r="BD23" s="1"/>
  <c r="BD14"/>
  <c r="BE14" s="1"/>
  <c r="BF14" s="1"/>
  <c r="BC21"/>
  <c r="BD21" s="1"/>
  <c r="BE21" s="1"/>
  <c r="BF21" s="1"/>
  <c r="BG21" s="1"/>
  <c r="BH21" s="1"/>
  <c r="BI21" s="1"/>
  <c r="BJ21" s="1"/>
  <c r="BK21" s="1"/>
  <c r="BL21" s="1"/>
  <c r="BM21" s="1"/>
  <c r="BN21" s="1"/>
  <c r="BO21" s="1"/>
  <c r="BP21" s="1"/>
  <c r="BQ21" s="1"/>
  <c r="BR21" s="1"/>
  <c r="BS21" s="1"/>
  <c r="BT21" s="1"/>
  <c r="Y21" s="1"/>
  <c r="BC24"/>
  <c r="AB24"/>
  <c r="BC32"/>
  <c r="BD32" s="1"/>
  <c r="BE32" s="1"/>
  <c r="BF32" s="1"/>
  <c r="AD25"/>
  <c r="AE25" s="1"/>
  <c r="AC26"/>
  <c r="AC15"/>
  <c r="AC30"/>
  <c r="AD30" s="1"/>
  <c r="AC16"/>
  <c r="AC18"/>
  <c r="AC22"/>
  <c r="BC13"/>
  <c r="BG14"/>
  <c r="BH14" s="1"/>
  <c r="BI14" s="1"/>
  <c r="BJ14" s="1"/>
  <c r="BK14" s="1"/>
  <c r="BL14" s="1"/>
  <c r="BM14" s="1"/>
  <c r="BN14" s="1"/>
  <c r="BO14" s="1"/>
  <c r="BP14" s="1"/>
  <c r="BQ14" s="1"/>
  <c r="BR14" s="1"/>
  <c r="BS14" s="1"/>
  <c r="BT14" s="1"/>
  <c r="AB27"/>
  <c r="AC27" s="1"/>
  <c r="AB19"/>
  <c r="AC19" s="1"/>
  <c r="BD26"/>
  <c r="BE26" s="1"/>
  <c r="BC15"/>
  <c r="BD15" s="1"/>
  <c r="BE15" s="1"/>
  <c r="BD30"/>
  <c r="BE30" s="1"/>
  <c r="BD16"/>
  <c r="BE16" s="1"/>
  <c r="AD28"/>
  <c r="BF28" s="1"/>
  <c r="AD20"/>
  <c r="AE20" s="1"/>
  <c r="BD25"/>
  <c r="BE25" s="1"/>
  <c r="BF25" s="1"/>
  <c r="BC17"/>
  <c r="AB17"/>
  <c r="BD18"/>
  <c r="BE18" s="1"/>
  <c r="BD22"/>
  <c r="BC8"/>
  <c r="BD8" s="1"/>
  <c r="AC8"/>
  <c r="AD8" s="1"/>
  <c r="AE8" s="1"/>
  <c r="AB31"/>
  <c r="AC31" s="1"/>
  <c r="AD23"/>
  <c r="AE23" s="1"/>
  <c r="AB13"/>
  <c r="AB11"/>
  <c r="BD11" s="1"/>
  <c r="BD7"/>
  <c r="BC6"/>
  <c r="BD6" s="1"/>
  <c r="BE6" s="1"/>
  <c r="BF6" s="1"/>
  <c r="BG6" s="1"/>
  <c r="BH6" s="1"/>
  <c r="BI6" s="1"/>
  <c r="BJ6" s="1"/>
  <c r="BK6" s="1"/>
  <c r="BL6" s="1"/>
  <c r="BM6" s="1"/>
  <c r="BN6" s="1"/>
  <c r="BO6" s="1"/>
  <c r="BP6" s="1"/>
  <c r="BQ6" s="1"/>
  <c r="BR6" s="1"/>
  <c r="BS6" s="1"/>
  <c r="BT6" s="1"/>
  <c r="BC7" i="11"/>
  <c r="AB7"/>
  <c r="AC7" s="1"/>
  <c r="AD7" s="1"/>
  <c r="BC7" i="10"/>
  <c r="AB7"/>
  <c r="AU20" i="6"/>
  <c r="AT20"/>
  <c r="BD92" i="9" l="1"/>
  <c r="BF20" i="11"/>
  <c r="BE21"/>
  <c r="BE18"/>
  <c r="BF18" s="1"/>
  <c r="BG18" s="1"/>
  <c r="AF18"/>
  <c r="BD15"/>
  <c r="BE15" s="1"/>
  <c r="BF15" s="1"/>
  <c r="BG15" s="1"/>
  <c r="BH15" s="1"/>
  <c r="BI15" s="1"/>
  <c r="BJ15" s="1"/>
  <c r="BK15" s="1"/>
  <c r="BL15" s="1"/>
  <c r="BM15" s="1"/>
  <c r="BN15" s="1"/>
  <c r="BO15" s="1"/>
  <c r="BP15" s="1"/>
  <c r="BQ15" s="1"/>
  <c r="BR15" s="1"/>
  <c r="BS15" s="1"/>
  <c r="BT15" s="1"/>
  <c r="BU15" s="1"/>
  <c r="BV15" s="1"/>
  <c r="AD21"/>
  <c r="AE21"/>
  <c r="BH18"/>
  <c r="BI18" s="1"/>
  <c r="BJ18" s="1"/>
  <c r="BK18" s="1"/>
  <c r="BL18" s="1"/>
  <c r="BM18" s="1"/>
  <c r="BN18" s="1"/>
  <c r="BO18" s="1"/>
  <c r="BP18" s="1"/>
  <c r="BQ18" s="1"/>
  <c r="BR18" s="1"/>
  <c r="BS18" s="1"/>
  <c r="BT18" s="1"/>
  <c r="BF121" i="9"/>
  <c r="BD88"/>
  <c r="Y16"/>
  <c r="BU16"/>
  <c r="BV16" s="1"/>
  <c r="BI140"/>
  <c r="BJ140" s="1"/>
  <c r="BK140" s="1"/>
  <c r="BL140" s="1"/>
  <c r="BM140" s="1"/>
  <c r="BN140" s="1"/>
  <c r="BO140" s="1"/>
  <c r="BP140" s="1"/>
  <c r="BQ140" s="1"/>
  <c r="BR140" s="1"/>
  <c r="BS140" s="1"/>
  <c r="BT140" s="1"/>
  <c r="BU140" s="1"/>
  <c r="BV140" s="1"/>
  <c r="BW140" s="1"/>
  <c r="BX140" s="1"/>
  <c r="BY140" s="1"/>
  <c r="BZ140" s="1"/>
  <c r="CA140" s="1"/>
  <c r="BD14" i="10"/>
  <c r="BE14" s="1"/>
  <c r="BF14" s="1"/>
  <c r="AE14"/>
  <c r="AF14" s="1"/>
  <c r="BG17"/>
  <c r="BH17" s="1"/>
  <c r="AG17"/>
  <c r="AH17" s="1"/>
  <c r="BJ16"/>
  <c r="BK16" s="1"/>
  <c r="BL16" s="1"/>
  <c r="BM16" s="1"/>
  <c r="BN16" s="1"/>
  <c r="BO16" s="1"/>
  <c r="BP16" s="1"/>
  <c r="BQ16" s="1"/>
  <c r="BR16" s="1"/>
  <c r="BS16" s="1"/>
  <c r="BT16" s="1"/>
  <c r="BU16" s="1"/>
  <c r="BV16" s="1"/>
  <c r="BW16" s="1"/>
  <c r="BX16" s="1"/>
  <c r="BY16" s="1"/>
  <c r="BZ16" s="1"/>
  <c r="CA16" s="1"/>
  <c r="BE88" i="9"/>
  <c r="BF88" s="1"/>
  <c r="BG88" s="1"/>
  <c r="BH88" s="1"/>
  <c r="BI88" s="1"/>
  <c r="BJ88" s="1"/>
  <c r="BK88" s="1"/>
  <c r="BL88" s="1"/>
  <c r="BM88" s="1"/>
  <c r="BN88" s="1"/>
  <c r="BO88" s="1"/>
  <c r="BP88" s="1"/>
  <c r="BQ88" s="1"/>
  <c r="BR88" s="1"/>
  <c r="BS88" s="1"/>
  <c r="BT88" s="1"/>
  <c r="BU88" s="1"/>
  <c r="BV88" s="1"/>
  <c r="BW88" s="1"/>
  <c r="BX88" s="1"/>
  <c r="BY88" s="1"/>
  <c r="BZ88" s="1"/>
  <c r="CA88" s="1"/>
  <c r="BE92"/>
  <c r="BF92" s="1"/>
  <c r="BG92" s="1"/>
  <c r="BH92" s="1"/>
  <c r="BI92" s="1"/>
  <c r="BJ92" s="1"/>
  <c r="BK92" s="1"/>
  <c r="BL92" s="1"/>
  <c r="BM92" s="1"/>
  <c r="BN92" s="1"/>
  <c r="BO92" s="1"/>
  <c r="BP92" s="1"/>
  <c r="BQ92" s="1"/>
  <c r="BR92" s="1"/>
  <c r="BS92" s="1"/>
  <c r="BT92" s="1"/>
  <c r="BU92" s="1"/>
  <c r="BV92" s="1"/>
  <c r="BW92" s="1"/>
  <c r="BX92" s="1"/>
  <c r="BY92" s="1"/>
  <c r="BZ92" s="1"/>
  <c r="CA92" s="1"/>
  <c r="BF142"/>
  <c r="BG142" s="1"/>
  <c r="BH142" s="1"/>
  <c r="BI142" s="1"/>
  <c r="BJ142" s="1"/>
  <c r="BK142" s="1"/>
  <c r="BL142" s="1"/>
  <c r="BM142" s="1"/>
  <c r="BN142" s="1"/>
  <c r="BO142" s="1"/>
  <c r="BP142" s="1"/>
  <c r="BQ142" s="1"/>
  <c r="BR142" s="1"/>
  <c r="BS142" s="1"/>
  <c r="BT142" s="1"/>
  <c r="BU142" s="1"/>
  <c r="BV142" s="1"/>
  <c r="BW142" s="1"/>
  <c r="BX142" s="1"/>
  <c r="BY142" s="1"/>
  <c r="BZ142" s="1"/>
  <c r="CA142" s="1"/>
  <c r="BE8" i="13"/>
  <c r="BD17"/>
  <c r="BU21"/>
  <c r="BV21" s="1"/>
  <c r="BW21" s="1"/>
  <c r="BX21" s="1"/>
  <c r="BY21" s="1"/>
  <c r="BZ21" s="1"/>
  <c r="CA21" s="1"/>
  <c r="BE23"/>
  <c r="X107"/>
  <c r="D6" i="5" s="1"/>
  <c r="BE22" i="13"/>
  <c r="BG32"/>
  <c r="BH32" s="1"/>
  <c r="BI32" s="1"/>
  <c r="BJ32" s="1"/>
  <c r="BK32" s="1"/>
  <c r="BL32" s="1"/>
  <c r="BM32" s="1"/>
  <c r="BN32" s="1"/>
  <c r="BO32" s="1"/>
  <c r="BP32" s="1"/>
  <c r="BQ32" s="1"/>
  <c r="BR32" s="1"/>
  <c r="BS32" s="1"/>
  <c r="BT32" s="1"/>
  <c r="BE29"/>
  <c r="BF29" s="1"/>
  <c r="BG29" s="1"/>
  <c r="BH29" s="1"/>
  <c r="BI29" s="1"/>
  <c r="BJ29" s="1"/>
  <c r="BK29" s="1"/>
  <c r="BL29" s="1"/>
  <c r="BM29" s="1"/>
  <c r="BN29" s="1"/>
  <c r="BO29" s="1"/>
  <c r="BP29" s="1"/>
  <c r="BQ29" s="1"/>
  <c r="BR29" s="1"/>
  <c r="BS29" s="1"/>
  <c r="BT29" s="1"/>
  <c r="AE131" i="9"/>
  <c r="BF133"/>
  <c r="BG133" s="1"/>
  <c r="BH133" s="1"/>
  <c r="BI133" s="1"/>
  <c r="BJ133" s="1"/>
  <c r="BK133" s="1"/>
  <c r="BL133" s="1"/>
  <c r="BM133" s="1"/>
  <c r="BN133" s="1"/>
  <c r="BO133" s="1"/>
  <c r="BP133" s="1"/>
  <c r="BQ133" s="1"/>
  <c r="BR133" s="1"/>
  <c r="BS133" s="1"/>
  <c r="BT133" s="1"/>
  <c r="BU133" s="1"/>
  <c r="BV133" s="1"/>
  <c r="BW133" s="1"/>
  <c r="BX133" s="1"/>
  <c r="BY133" s="1"/>
  <c r="BZ133" s="1"/>
  <c r="CA133" s="1"/>
  <c r="BG137"/>
  <c r="BH137" s="1"/>
  <c r="BI137" s="1"/>
  <c r="BJ137" s="1"/>
  <c r="BK137" s="1"/>
  <c r="BL137" s="1"/>
  <c r="BM137" s="1"/>
  <c r="BN137" s="1"/>
  <c r="BO137" s="1"/>
  <c r="BP137" s="1"/>
  <c r="BQ137" s="1"/>
  <c r="BR137" s="1"/>
  <c r="BS137" s="1"/>
  <c r="BT137" s="1"/>
  <c r="BU137" s="1"/>
  <c r="BV137" s="1"/>
  <c r="BW137" s="1"/>
  <c r="BX137" s="1"/>
  <c r="BY137" s="1"/>
  <c r="BZ137" s="1"/>
  <c r="CA137" s="1"/>
  <c r="BJ141"/>
  <c r="BK141" s="1"/>
  <c r="BL141" s="1"/>
  <c r="BM141" s="1"/>
  <c r="BN141" s="1"/>
  <c r="BO141" s="1"/>
  <c r="BP141" s="1"/>
  <c r="BQ141" s="1"/>
  <c r="BR141" s="1"/>
  <c r="BS141" s="1"/>
  <c r="BT141" s="1"/>
  <c r="BU141" s="1"/>
  <c r="BV141" s="1"/>
  <c r="BW141" s="1"/>
  <c r="BX141" s="1"/>
  <c r="BY141" s="1"/>
  <c r="BZ141" s="1"/>
  <c r="CA141" s="1"/>
  <c r="BE131"/>
  <c r="BF131" s="1"/>
  <c r="BG131" s="1"/>
  <c r="BH131" s="1"/>
  <c r="BI131" s="1"/>
  <c r="BJ131" s="1"/>
  <c r="BK131" s="1"/>
  <c r="BL131" s="1"/>
  <c r="BM131" s="1"/>
  <c r="BN131" s="1"/>
  <c r="BO131" s="1"/>
  <c r="BP131" s="1"/>
  <c r="BQ131" s="1"/>
  <c r="BR131" s="1"/>
  <c r="BS131" s="1"/>
  <c r="BT131" s="1"/>
  <c r="BU131" s="1"/>
  <c r="BV131" s="1"/>
  <c r="BW131" s="1"/>
  <c r="BX131" s="1"/>
  <c r="BY131" s="1"/>
  <c r="BZ131" s="1"/>
  <c r="CA131" s="1"/>
  <c r="BG121"/>
  <c r="BH121" s="1"/>
  <c r="BI121" s="1"/>
  <c r="BJ121" s="1"/>
  <c r="BK121" s="1"/>
  <c r="BL121" s="1"/>
  <c r="BM121" s="1"/>
  <c r="BN121" s="1"/>
  <c r="BO121" s="1"/>
  <c r="BP121" s="1"/>
  <c r="BQ121" s="1"/>
  <c r="BR121" s="1"/>
  <c r="BS121" s="1"/>
  <c r="BT121" s="1"/>
  <c r="BU121" s="1"/>
  <c r="BV121" s="1"/>
  <c r="BW121" s="1"/>
  <c r="BX121" s="1"/>
  <c r="BY121" s="1"/>
  <c r="BZ121" s="1"/>
  <c r="CA121" s="1"/>
  <c r="BU20"/>
  <c r="BV20" s="1"/>
  <c r="BW20" s="1"/>
  <c r="BX20" s="1"/>
  <c r="BY20" s="1"/>
  <c r="BZ20" s="1"/>
  <c r="CA20" s="1"/>
  <c r="Y20"/>
  <c r="BD17"/>
  <c r="BE17" s="1"/>
  <c r="BF17" s="1"/>
  <c r="BG17" s="1"/>
  <c r="BH17" s="1"/>
  <c r="BI17" s="1"/>
  <c r="BJ17" s="1"/>
  <c r="BK17" s="1"/>
  <c r="BL17" s="1"/>
  <c r="BM17" s="1"/>
  <c r="BN17" s="1"/>
  <c r="BO17" s="1"/>
  <c r="BP17" s="1"/>
  <c r="BQ17" s="1"/>
  <c r="BR17" s="1"/>
  <c r="BS17" s="1"/>
  <c r="BT17" s="1"/>
  <c r="BU15"/>
  <c r="BV15" s="1"/>
  <c r="Y15"/>
  <c r="BE18"/>
  <c r="BF18" s="1"/>
  <c r="BG18" s="1"/>
  <c r="BH18" s="1"/>
  <c r="BI18" s="1"/>
  <c r="BJ18" s="1"/>
  <c r="BK18" s="1"/>
  <c r="BL18" s="1"/>
  <c r="BM18" s="1"/>
  <c r="BN18" s="1"/>
  <c r="BO18" s="1"/>
  <c r="BP18" s="1"/>
  <c r="BQ18" s="1"/>
  <c r="BR18" s="1"/>
  <c r="BS18" s="1"/>
  <c r="BT18" s="1"/>
  <c r="BF9" i="13"/>
  <c r="BG9" s="1"/>
  <c r="BH9" s="1"/>
  <c r="BI9" s="1"/>
  <c r="BJ9" s="1"/>
  <c r="BK9" s="1"/>
  <c r="BL9" s="1"/>
  <c r="BM9" s="1"/>
  <c r="BN9" s="1"/>
  <c r="BO9" s="1"/>
  <c r="BP9" s="1"/>
  <c r="BQ9" s="1"/>
  <c r="BR9" s="1"/>
  <c r="BS9" s="1"/>
  <c r="BT9" s="1"/>
  <c r="AE13" i="10"/>
  <c r="AF13" s="1"/>
  <c r="BF13"/>
  <c r="BE11"/>
  <c r="BF11" s="1"/>
  <c r="BG11" s="1"/>
  <c r="BH11" s="1"/>
  <c r="BI11" s="1"/>
  <c r="BJ11" s="1"/>
  <c r="BK11" s="1"/>
  <c r="BL11" s="1"/>
  <c r="BM11" s="1"/>
  <c r="BN11" s="1"/>
  <c r="BO11" s="1"/>
  <c r="BP11" s="1"/>
  <c r="BQ11" s="1"/>
  <c r="BR11" s="1"/>
  <c r="BS11" s="1"/>
  <c r="BT11" s="1"/>
  <c r="BU11" s="1"/>
  <c r="BV11" s="1"/>
  <c r="BW11" s="1"/>
  <c r="BX11" s="1"/>
  <c r="BY11" s="1"/>
  <c r="BZ11" s="1"/>
  <c r="CA11" s="1"/>
  <c r="BE14" i="11"/>
  <c r="BF14" s="1"/>
  <c r="BG14" s="1"/>
  <c r="BH14" s="1"/>
  <c r="BI14" s="1"/>
  <c r="BJ14" s="1"/>
  <c r="BK14" s="1"/>
  <c r="BL14" s="1"/>
  <c r="BM14" s="1"/>
  <c r="BN14" s="1"/>
  <c r="BO14" s="1"/>
  <c r="BP14" s="1"/>
  <c r="BQ14" s="1"/>
  <c r="BR14" s="1"/>
  <c r="BS14" s="1"/>
  <c r="BT14" s="1"/>
  <c r="BU14" s="1"/>
  <c r="BV14" s="1"/>
  <c r="BE19"/>
  <c r="BG20"/>
  <c r="BU6"/>
  <c r="BV6" s="1"/>
  <c r="BW6" s="1"/>
  <c r="BX6" s="1"/>
  <c r="BY6" s="1"/>
  <c r="BZ6" s="1"/>
  <c r="CA6" s="1"/>
  <c r="Y6"/>
  <c r="AC16"/>
  <c r="AD16" s="1"/>
  <c r="Y14"/>
  <c r="BU9"/>
  <c r="BV9" s="1"/>
  <c r="Y9"/>
  <c r="BE16"/>
  <c r="BH17"/>
  <c r="BI17" s="1"/>
  <c r="BJ17" s="1"/>
  <c r="BK17" s="1"/>
  <c r="BL17" s="1"/>
  <c r="BM17" s="1"/>
  <c r="BN17" s="1"/>
  <c r="BO17" s="1"/>
  <c r="BP17" s="1"/>
  <c r="BQ17" s="1"/>
  <c r="BR17" s="1"/>
  <c r="BS17" s="1"/>
  <c r="BT17" s="1"/>
  <c r="AF20"/>
  <c r="Y11"/>
  <c r="BU11"/>
  <c r="BV11" s="1"/>
  <c r="AD19"/>
  <c r="BF19" s="1"/>
  <c r="Y12"/>
  <c r="BU12"/>
  <c r="BV12" s="1"/>
  <c r="BU18"/>
  <c r="BV18" s="1"/>
  <c r="BW18" s="1"/>
  <c r="BX18" s="1"/>
  <c r="BY18" s="1"/>
  <c r="BZ18" s="1"/>
  <c r="CA18" s="1"/>
  <c r="Y18"/>
  <c r="AD7" i="13"/>
  <c r="BE7"/>
  <c r="Y29"/>
  <c r="BU29"/>
  <c r="BV29" s="1"/>
  <c r="BW29" s="1"/>
  <c r="BX29" s="1"/>
  <c r="BY29" s="1"/>
  <c r="BZ29" s="1"/>
  <c r="CA29" s="1"/>
  <c r="BF30"/>
  <c r="BD24"/>
  <c r="AC24"/>
  <c r="AD24" s="1"/>
  <c r="AE30"/>
  <c r="BE10"/>
  <c r="BF10" s="1"/>
  <c r="BG10" s="1"/>
  <c r="BH10" s="1"/>
  <c r="BI10" s="1"/>
  <c r="BJ10" s="1"/>
  <c r="BK10" s="1"/>
  <c r="BL10" s="1"/>
  <c r="BM10" s="1"/>
  <c r="BN10" s="1"/>
  <c r="BO10" s="1"/>
  <c r="BP10" s="1"/>
  <c r="BQ10" s="1"/>
  <c r="BR10" s="1"/>
  <c r="BS10" s="1"/>
  <c r="BT10" s="1"/>
  <c r="BE12"/>
  <c r="BF12" s="1"/>
  <c r="BG12" s="1"/>
  <c r="BH12" s="1"/>
  <c r="BI12" s="1"/>
  <c r="BJ12" s="1"/>
  <c r="BK12" s="1"/>
  <c r="BL12" s="1"/>
  <c r="BM12" s="1"/>
  <c r="BN12" s="1"/>
  <c r="BO12" s="1"/>
  <c r="BP12" s="1"/>
  <c r="BQ12" s="1"/>
  <c r="BR12" s="1"/>
  <c r="BS12" s="1"/>
  <c r="BT12" s="1"/>
  <c r="Y12" s="1"/>
  <c r="Y32"/>
  <c r="BU32"/>
  <c r="BV32" s="1"/>
  <c r="BW32" s="1"/>
  <c r="BX32" s="1"/>
  <c r="BY32" s="1"/>
  <c r="BZ32" s="1"/>
  <c r="CA32" s="1"/>
  <c r="BU12"/>
  <c r="BV12" s="1"/>
  <c r="AD31"/>
  <c r="AE31" s="1"/>
  <c r="AC17"/>
  <c r="AD19"/>
  <c r="AE19" s="1"/>
  <c r="BF20"/>
  <c r="BG20" s="1"/>
  <c r="BH20" s="1"/>
  <c r="BI20" s="1"/>
  <c r="BJ20" s="1"/>
  <c r="BK20" s="1"/>
  <c r="BL20" s="1"/>
  <c r="BM20" s="1"/>
  <c r="BN20" s="1"/>
  <c r="BO20" s="1"/>
  <c r="BP20" s="1"/>
  <c r="BQ20" s="1"/>
  <c r="BR20" s="1"/>
  <c r="BS20" s="1"/>
  <c r="BT20" s="1"/>
  <c r="BD13"/>
  <c r="BD31"/>
  <c r="BE31" s="1"/>
  <c r="AD22"/>
  <c r="AE22" s="1"/>
  <c r="AD18"/>
  <c r="AE18" s="1"/>
  <c r="AE28"/>
  <c r="BG28" s="1"/>
  <c r="BH28" s="1"/>
  <c r="BI28" s="1"/>
  <c r="BJ28" s="1"/>
  <c r="BK28" s="1"/>
  <c r="BL28" s="1"/>
  <c r="BM28" s="1"/>
  <c r="BN28" s="1"/>
  <c r="BO28" s="1"/>
  <c r="BP28" s="1"/>
  <c r="BQ28" s="1"/>
  <c r="BR28" s="1"/>
  <c r="BS28" s="1"/>
  <c r="BT28" s="1"/>
  <c r="AD26"/>
  <c r="AE26" s="1"/>
  <c r="BD27"/>
  <c r="BE27" s="1"/>
  <c r="AD15"/>
  <c r="BF15" s="1"/>
  <c r="Y14"/>
  <c r="BU14"/>
  <c r="BV14" s="1"/>
  <c r="Y10"/>
  <c r="BU10"/>
  <c r="BV10" s="1"/>
  <c r="BF8"/>
  <c r="BG8" s="1"/>
  <c r="BH8" s="1"/>
  <c r="BI8" s="1"/>
  <c r="BJ8" s="1"/>
  <c r="BK8" s="1"/>
  <c r="BL8" s="1"/>
  <c r="BM8" s="1"/>
  <c r="BN8" s="1"/>
  <c r="BO8" s="1"/>
  <c r="BP8" s="1"/>
  <c r="BQ8" s="1"/>
  <c r="BR8" s="1"/>
  <c r="BS8" s="1"/>
  <c r="BT8" s="1"/>
  <c r="BE17"/>
  <c r="BG25"/>
  <c r="BH25" s="1"/>
  <c r="BI25" s="1"/>
  <c r="BJ25" s="1"/>
  <c r="BK25" s="1"/>
  <c r="BL25" s="1"/>
  <c r="BM25" s="1"/>
  <c r="BN25" s="1"/>
  <c r="BO25" s="1"/>
  <c r="BP25" s="1"/>
  <c r="BQ25" s="1"/>
  <c r="BR25" s="1"/>
  <c r="BS25" s="1"/>
  <c r="BT25" s="1"/>
  <c r="BG30"/>
  <c r="BH30" s="1"/>
  <c r="BI30" s="1"/>
  <c r="BJ30" s="1"/>
  <c r="BK30" s="1"/>
  <c r="BL30" s="1"/>
  <c r="BM30" s="1"/>
  <c r="BN30" s="1"/>
  <c r="BO30" s="1"/>
  <c r="BP30" s="1"/>
  <c r="BQ30" s="1"/>
  <c r="BR30" s="1"/>
  <c r="BS30" s="1"/>
  <c r="BT30" s="1"/>
  <c r="BF26"/>
  <c r="AD27"/>
  <c r="AE27" s="1"/>
  <c r="AC11"/>
  <c r="BE11" s="1"/>
  <c r="AC13"/>
  <c r="AD13" s="1"/>
  <c r="BF23"/>
  <c r="BG23" s="1"/>
  <c r="BH23" s="1"/>
  <c r="BI23" s="1"/>
  <c r="BJ23" s="1"/>
  <c r="BK23" s="1"/>
  <c r="BL23" s="1"/>
  <c r="BM23" s="1"/>
  <c r="BN23" s="1"/>
  <c r="BO23" s="1"/>
  <c r="BP23" s="1"/>
  <c r="BQ23" s="1"/>
  <c r="BR23" s="1"/>
  <c r="BS23" s="1"/>
  <c r="BT23" s="1"/>
  <c r="BD19"/>
  <c r="BE19" s="1"/>
  <c r="BF19" s="1"/>
  <c r="AD16"/>
  <c r="BF16" s="1"/>
  <c r="AE7"/>
  <c r="BU6"/>
  <c r="BV6" s="1"/>
  <c r="Y6"/>
  <c r="BD7" i="11"/>
  <c r="BE7" s="1"/>
  <c r="BF7" s="1"/>
  <c r="AE7"/>
  <c r="AF7" s="1"/>
  <c r="AG7" s="1"/>
  <c r="BD7" i="10"/>
  <c r="AC7"/>
  <c r="AD7" s="1"/>
  <c r="AF21" i="11" l="1"/>
  <c r="AG21" s="1"/>
  <c r="AE19"/>
  <c r="BF21"/>
  <c r="BG21" s="1"/>
  <c r="BG14" i="10"/>
  <c r="BH14" s="1"/>
  <c r="AG14"/>
  <c r="AH14" s="1"/>
  <c r="BI17"/>
  <c r="BJ17" s="1"/>
  <c r="BK17" s="1"/>
  <c r="BL17" s="1"/>
  <c r="BM17" s="1"/>
  <c r="BN17" s="1"/>
  <c r="BO17" s="1"/>
  <c r="BP17" s="1"/>
  <c r="BQ17" s="1"/>
  <c r="BR17" s="1"/>
  <c r="BS17" s="1"/>
  <c r="BT17" s="1"/>
  <c r="BU17" s="1"/>
  <c r="BV17" s="1"/>
  <c r="BW17" s="1"/>
  <c r="BX17" s="1"/>
  <c r="BY17" s="1"/>
  <c r="BZ17" s="1"/>
  <c r="CA17" s="1"/>
  <c r="BF31" i="13"/>
  <c r="BU17" i="9"/>
  <c r="BV17" s="1"/>
  <c r="BW17" s="1"/>
  <c r="BX17" s="1"/>
  <c r="BY17" s="1"/>
  <c r="BZ17" s="1"/>
  <c r="CA17" s="1"/>
  <c r="Y17"/>
  <c r="Y18"/>
  <c r="BU18"/>
  <c r="BV18" s="1"/>
  <c r="BW18" s="1"/>
  <c r="BX18" s="1"/>
  <c r="BY18" s="1"/>
  <c r="BZ18" s="1"/>
  <c r="CA18" s="1"/>
  <c r="BU9" i="13"/>
  <c r="BV9" s="1"/>
  <c r="Y9"/>
  <c r="BG13" i="10"/>
  <c r="BH13" s="1"/>
  <c r="AG13"/>
  <c r="BG19" i="11"/>
  <c r="BF16"/>
  <c r="BG16" s="1"/>
  <c r="BH16" s="1"/>
  <c r="BI16" s="1"/>
  <c r="BJ16" s="1"/>
  <c r="BK16" s="1"/>
  <c r="BL16" s="1"/>
  <c r="BM16" s="1"/>
  <c r="BN16" s="1"/>
  <c r="BO16" s="1"/>
  <c r="BP16" s="1"/>
  <c r="BQ16" s="1"/>
  <c r="BR16" s="1"/>
  <c r="BS16" s="1"/>
  <c r="BT16" s="1"/>
  <c r="BU16" s="1"/>
  <c r="BV16" s="1"/>
  <c r="AF19"/>
  <c r="Y21"/>
  <c r="Y16"/>
  <c r="AG20"/>
  <c r="AH20" s="1"/>
  <c r="Y17"/>
  <c r="BU17"/>
  <c r="BV17" s="1"/>
  <c r="BW17" s="1"/>
  <c r="BX17" s="1"/>
  <c r="BY17" s="1"/>
  <c r="BZ17" s="1"/>
  <c r="CA17" s="1"/>
  <c r="BH20"/>
  <c r="AE15" i="13"/>
  <c r="BG15" s="1"/>
  <c r="BH15" s="1"/>
  <c r="BI15" s="1"/>
  <c r="BJ15" s="1"/>
  <c r="BK15" s="1"/>
  <c r="BL15" s="1"/>
  <c r="BM15" s="1"/>
  <c r="BN15" s="1"/>
  <c r="BO15" s="1"/>
  <c r="BP15" s="1"/>
  <c r="BQ15" s="1"/>
  <c r="BR15" s="1"/>
  <c r="BS15" s="1"/>
  <c r="BT15" s="1"/>
  <c r="AE24"/>
  <c r="BE24"/>
  <c r="BF24" s="1"/>
  <c r="BF7"/>
  <c r="Y28"/>
  <c r="BU28"/>
  <c r="BV28" s="1"/>
  <c r="BW28" s="1"/>
  <c r="BX28" s="1"/>
  <c r="BY28" s="1"/>
  <c r="BZ28" s="1"/>
  <c r="CA28" s="1"/>
  <c r="Y23"/>
  <c r="BU23"/>
  <c r="BV23" s="1"/>
  <c r="BW23" s="1"/>
  <c r="BX23" s="1"/>
  <c r="BY23" s="1"/>
  <c r="BZ23" s="1"/>
  <c r="CA23" s="1"/>
  <c r="Y25"/>
  <c r="BU25"/>
  <c r="BV25" s="1"/>
  <c r="BW25" s="1"/>
  <c r="BX25" s="1"/>
  <c r="BY25" s="1"/>
  <c r="BZ25" s="1"/>
  <c r="CA25" s="1"/>
  <c r="AE16"/>
  <c r="BG16" s="1"/>
  <c r="BH16" s="1"/>
  <c r="BI16" s="1"/>
  <c r="BJ16" s="1"/>
  <c r="BK16" s="1"/>
  <c r="BL16" s="1"/>
  <c r="BM16" s="1"/>
  <c r="BN16" s="1"/>
  <c r="BO16" s="1"/>
  <c r="BP16" s="1"/>
  <c r="BQ16" s="1"/>
  <c r="BR16" s="1"/>
  <c r="BS16" s="1"/>
  <c r="BT16" s="1"/>
  <c r="BG19"/>
  <c r="BH19" s="1"/>
  <c r="BI19" s="1"/>
  <c r="BJ19" s="1"/>
  <c r="BK19" s="1"/>
  <c r="BL19" s="1"/>
  <c r="BM19" s="1"/>
  <c r="BN19" s="1"/>
  <c r="BO19" s="1"/>
  <c r="BP19" s="1"/>
  <c r="BQ19" s="1"/>
  <c r="BR19" s="1"/>
  <c r="BS19" s="1"/>
  <c r="BT19" s="1"/>
  <c r="BG26"/>
  <c r="BH26" s="1"/>
  <c r="BI26" s="1"/>
  <c r="BJ26" s="1"/>
  <c r="BK26" s="1"/>
  <c r="BL26" s="1"/>
  <c r="BM26" s="1"/>
  <c r="BN26" s="1"/>
  <c r="BO26" s="1"/>
  <c r="BP26" s="1"/>
  <c r="BQ26" s="1"/>
  <c r="BR26" s="1"/>
  <c r="BS26" s="1"/>
  <c r="BT26" s="1"/>
  <c r="BF18"/>
  <c r="BG18" s="1"/>
  <c r="BH18" s="1"/>
  <c r="BI18" s="1"/>
  <c r="BJ18" s="1"/>
  <c r="BK18" s="1"/>
  <c r="BL18" s="1"/>
  <c r="BM18" s="1"/>
  <c r="BN18" s="1"/>
  <c r="BO18" s="1"/>
  <c r="BP18" s="1"/>
  <c r="BQ18" s="1"/>
  <c r="BR18" s="1"/>
  <c r="BS18" s="1"/>
  <c r="BT18" s="1"/>
  <c r="BE13"/>
  <c r="BF13" s="1"/>
  <c r="AE13"/>
  <c r="Y30"/>
  <c r="BU30"/>
  <c r="BV30" s="1"/>
  <c r="BW30" s="1"/>
  <c r="BX30" s="1"/>
  <c r="BY30" s="1"/>
  <c r="BZ30" s="1"/>
  <c r="CA30" s="1"/>
  <c r="BU8"/>
  <c r="BV8" s="1"/>
  <c r="Y8"/>
  <c r="Y20"/>
  <c r="BU20"/>
  <c r="BV20" s="1"/>
  <c r="BW20" s="1"/>
  <c r="BX20" s="1"/>
  <c r="BY20" s="1"/>
  <c r="BZ20" s="1"/>
  <c r="CA20" s="1"/>
  <c r="AD11"/>
  <c r="BF11" s="1"/>
  <c r="BF27"/>
  <c r="BG27" s="1"/>
  <c r="BH27" s="1"/>
  <c r="BI27" s="1"/>
  <c r="BJ27" s="1"/>
  <c r="BK27" s="1"/>
  <c r="BL27" s="1"/>
  <c r="BM27" s="1"/>
  <c r="BN27" s="1"/>
  <c r="BO27" s="1"/>
  <c r="BP27" s="1"/>
  <c r="BQ27" s="1"/>
  <c r="BR27" s="1"/>
  <c r="BS27" s="1"/>
  <c r="BT27" s="1"/>
  <c r="BG31"/>
  <c r="BH31" s="1"/>
  <c r="BI31" s="1"/>
  <c r="BJ31" s="1"/>
  <c r="BK31" s="1"/>
  <c r="BL31" s="1"/>
  <c r="BM31" s="1"/>
  <c r="BN31" s="1"/>
  <c r="BO31" s="1"/>
  <c r="BP31" s="1"/>
  <c r="BQ31" s="1"/>
  <c r="BR31" s="1"/>
  <c r="BS31" s="1"/>
  <c r="BT31" s="1"/>
  <c r="BF22"/>
  <c r="BG22" s="1"/>
  <c r="BH22" s="1"/>
  <c r="BI22" s="1"/>
  <c r="BJ22" s="1"/>
  <c r="BK22" s="1"/>
  <c r="BL22" s="1"/>
  <c r="BM22" s="1"/>
  <c r="BN22" s="1"/>
  <c r="BO22" s="1"/>
  <c r="BP22" s="1"/>
  <c r="BQ22" s="1"/>
  <c r="BR22" s="1"/>
  <c r="BS22" s="1"/>
  <c r="BT22" s="1"/>
  <c r="AD17"/>
  <c r="AE17" s="1"/>
  <c r="AF7"/>
  <c r="BG7"/>
  <c r="BG7" i="11"/>
  <c r="BH7" s="1"/>
  <c r="BI7" s="1"/>
  <c r="BJ7" s="1"/>
  <c r="BK7" s="1"/>
  <c r="BL7" s="1"/>
  <c r="BM7" s="1"/>
  <c r="BN7" s="1"/>
  <c r="BO7" s="1"/>
  <c r="BP7" s="1"/>
  <c r="BQ7" s="1"/>
  <c r="BR7" s="1"/>
  <c r="BS7" s="1"/>
  <c r="BT7" s="1"/>
  <c r="AE7" i="10"/>
  <c r="AG7" s="1"/>
  <c r="AF7"/>
  <c r="BE7"/>
  <c r="BF7" s="1"/>
  <c r="BG7" s="1"/>
  <c r="BH21" i="11" l="1"/>
  <c r="BI21" s="1"/>
  <c r="AH21"/>
  <c r="AI21" s="1"/>
  <c r="BI14" i="10"/>
  <c r="BJ14" s="1"/>
  <c r="BK14" s="1"/>
  <c r="BL14" s="1"/>
  <c r="BM14" s="1"/>
  <c r="BN14" s="1"/>
  <c r="BO14" s="1"/>
  <c r="BP14" s="1"/>
  <c r="BQ14" s="1"/>
  <c r="BR14" s="1"/>
  <c r="BS14" s="1"/>
  <c r="BT14" s="1"/>
  <c r="BU14" s="1"/>
  <c r="BV14" s="1"/>
  <c r="BW14" s="1"/>
  <c r="BX14" s="1"/>
  <c r="BY14" s="1"/>
  <c r="BZ14" s="1"/>
  <c r="CA14" s="1"/>
  <c r="Y152" i="9"/>
  <c r="E7" i="5" s="1"/>
  <c r="BH7" i="10"/>
  <c r="BI13"/>
  <c r="BJ13" s="1"/>
  <c r="BK13" s="1"/>
  <c r="BL13" s="1"/>
  <c r="BM13" s="1"/>
  <c r="BN13" s="1"/>
  <c r="BO13" s="1"/>
  <c r="BP13" s="1"/>
  <c r="BQ13" s="1"/>
  <c r="BR13" s="1"/>
  <c r="BS13" s="1"/>
  <c r="BT13" s="1"/>
  <c r="BU13" s="1"/>
  <c r="BV13" s="1"/>
  <c r="BW13" s="1"/>
  <c r="BX13" s="1"/>
  <c r="BY13" s="1"/>
  <c r="BZ13" s="1"/>
  <c r="CA13" s="1"/>
  <c r="BI7"/>
  <c r="BJ7" s="1"/>
  <c r="BK7" s="1"/>
  <c r="BL7" s="1"/>
  <c r="BM7" s="1"/>
  <c r="BN7" s="1"/>
  <c r="BO7" s="1"/>
  <c r="BP7" s="1"/>
  <c r="BQ7" s="1"/>
  <c r="BR7" s="1"/>
  <c r="BS7" s="1"/>
  <c r="BT7" s="1"/>
  <c r="BU7" s="1"/>
  <c r="BV7" s="1"/>
  <c r="BW7" s="1"/>
  <c r="BX7" s="1"/>
  <c r="BY7" s="1"/>
  <c r="BZ7" s="1"/>
  <c r="CA7" s="1"/>
  <c r="BH19" i="11"/>
  <c r="BI19" s="1"/>
  <c r="BJ19" s="1"/>
  <c r="BK19" s="1"/>
  <c r="BL19" s="1"/>
  <c r="BM19" s="1"/>
  <c r="BN19" s="1"/>
  <c r="BO19" s="1"/>
  <c r="BP19" s="1"/>
  <c r="BQ19" s="1"/>
  <c r="BR19" s="1"/>
  <c r="BS19" s="1"/>
  <c r="BT19" s="1"/>
  <c r="BI20"/>
  <c r="BJ20" s="1"/>
  <c r="BK20" s="1"/>
  <c r="BL20" s="1"/>
  <c r="BM20" s="1"/>
  <c r="BN20" s="1"/>
  <c r="BO20" s="1"/>
  <c r="BP20" s="1"/>
  <c r="BQ20" s="1"/>
  <c r="BR20" s="1"/>
  <c r="BS20" s="1"/>
  <c r="BT20" s="1"/>
  <c r="BU15" i="13"/>
  <c r="BV15" s="1"/>
  <c r="Y15"/>
  <c r="BH7"/>
  <c r="BG24"/>
  <c r="BH24" s="1"/>
  <c r="BI24" s="1"/>
  <c r="BJ24" s="1"/>
  <c r="BK24" s="1"/>
  <c r="BL24" s="1"/>
  <c r="BM24" s="1"/>
  <c r="BN24" s="1"/>
  <c r="BO24" s="1"/>
  <c r="BP24" s="1"/>
  <c r="BQ24" s="1"/>
  <c r="BR24" s="1"/>
  <c r="BS24" s="1"/>
  <c r="BT24" s="1"/>
  <c r="BU16"/>
  <c r="BV16" s="1"/>
  <c r="Y16"/>
  <c r="Y31"/>
  <c r="BU31"/>
  <c r="BV31" s="1"/>
  <c r="BW31" s="1"/>
  <c r="BX31" s="1"/>
  <c r="BY31" s="1"/>
  <c r="BZ31" s="1"/>
  <c r="CA31" s="1"/>
  <c r="Y18"/>
  <c r="BU18"/>
  <c r="BV18" s="1"/>
  <c r="BW18" s="1"/>
  <c r="BX18" s="1"/>
  <c r="BY18" s="1"/>
  <c r="BZ18" s="1"/>
  <c r="CA18" s="1"/>
  <c r="Y19"/>
  <c r="BU19"/>
  <c r="BV19" s="1"/>
  <c r="BW19" s="1"/>
  <c r="BX19" s="1"/>
  <c r="BY19" s="1"/>
  <c r="BZ19" s="1"/>
  <c r="CA19" s="1"/>
  <c r="BG13"/>
  <c r="BH13" s="1"/>
  <c r="BI13" s="1"/>
  <c r="BJ13" s="1"/>
  <c r="BK13" s="1"/>
  <c r="BL13" s="1"/>
  <c r="BM13" s="1"/>
  <c r="BN13" s="1"/>
  <c r="BO13" s="1"/>
  <c r="BP13" s="1"/>
  <c r="BQ13" s="1"/>
  <c r="BR13" s="1"/>
  <c r="BS13" s="1"/>
  <c r="BT13" s="1"/>
  <c r="AF17"/>
  <c r="Y22"/>
  <c r="BU22"/>
  <c r="BV22" s="1"/>
  <c r="BW22" s="1"/>
  <c r="BX22" s="1"/>
  <c r="BY22" s="1"/>
  <c r="BZ22" s="1"/>
  <c r="CA22" s="1"/>
  <c r="Y27"/>
  <c r="BU27"/>
  <c r="BV27" s="1"/>
  <c r="BW27" s="1"/>
  <c r="BX27" s="1"/>
  <c r="BY27" s="1"/>
  <c r="BZ27" s="1"/>
  <c r="CA27" s="1"/>
  <c r="Y26"/>
  <c r="BU26"/>
  <c r="BV26" s="1"/>
  <c r="BW26" s="1"/>
  <c r="BX26" s="1"/>
  <c r="BY26" s="1"/>
  <c r="BZ26" s="1"/>
  <c r="CA26" s="1"/>
  <c r="BF17"/>
  <c r="BG17" s="1"/>
  <c r="AE11"/>
  <c r="BG11" s="1"/>
  <c r="BH11" s="1"/>
  <c r="BI11" s="1"/>
  <c r="BJ11" s="1"/>
  <c r="BK11" s="1"/>
  <c r="BL11" s="1"/>
  <c r="BM11" s="1"/>
  <c r="BN11" s="1"/>
  <c r="BO11" s="1"/>
  <c r="BP11" s="1"/>
  <c r="BQ11" s="1"/>
  <c r="BR11" s="1"/>
  <c r="BS11" s="1"/>
  <c r="BT11" s="1"/>
  <c r="AG7"/>
  <c r="BI7" s="1"/>
  <c r="AH7"/>
  <c r="BU7" i="11"/>
  <c r="BV7" s="1"/>
  <c r="Y7"/>
  <c r="Y7" i="10"/>
  <c r="Y107" s="1"/>
  <c r="E4" i="5" s="1"/>
  <c r="BJ21" i="11" l="1"/>
  <c r="BK21" s="1"/>
  <c r="BL21" s="1"/>
  <c r="BM21" s="1"/>
  <c r="BN21" s="1"/>
  <c r="BO21" s="1"/>
  <c r="BP21" s="1"/>
  <c r="BQ21" s="1"/>
  <c r="BR21" s="1"/>
  <c r="BS21" s="1"/>
  <c r="BT21" s="1"/>
  <c r="BU21" s="1"/>
  <c r="BV21" s="1"/>
  <c r="BW21" s="1"/>
  <c r="BX21" s="1"/>
  <c r="BY21" s="1"/>
  <c r="BZ21" s="1"/>
  <c r="CA21" s="1"/>
  <c r="Y19"/>
  <c r="BU19"/>
  <c r="BV19" s="1"/>
  <c r="BW19" s="1"/>
  <c r="BX19" s="1"/>
  <c r="BY19" s="1"/>
  <c r="BZ19" s="1"/>
  <c r="CA19" s="1"/>
  <c r="Y20"/>
  <c r="Y107" s="1"/>
  <c r="E5" i="5" s="1"/>
  <c r="BU20" i="11"/>
  <c r="BV20" s="1"/>
  <c r="BW20" s="1"/>
  <c r="BX20" s="1"/>
  <c r="BY20" s="1"/>
  <c r="BZ20" s="1"/>
  <c r="CA20" s="1"/>
  <c r="BH17" i="13"/>
  <c r="BI17" s="1"/>
  <c r="BJ17" s="1"/>
  <c r="BK17" s="1"/>
  <c r="BL17" s="1"/>
  <c r="BM17" s="1"/>
  <c r="BN17" s="1"/>
  <c r="BO17" s="1"/>
  <c r="BP17" s="1"/>
  <c r="BQ17" s="1"/>
  <c r="BR17" s="1"/>
  <c r="BS17" s="1"/>
  <c r="BT17" s="1"/>
  <c r="Y17" s="1"/>
  <c r="Y24"/>
  <c r="BU24"/>
  <c r="BV24" s="1"/>
  <c r="BW24" s="1"/>
  <c r="BX24" s="1"/>
  <c r="BY24" s="1"/>
  <c r="BZ24" s="1"/>
  <c r="CA24" s="1"/>
  <c r="BU11"/>
  <c r="BV11" s="1"/>
  <c r="Y11"/>
  <c r="BU13"/>
  <c r="BV13" s="1"/>
  <c r="Y13"/>
  <c r="AI7"/>
  <c r="BJ7"/>
  <c r="BU17" l="1"/>
  <c r="BV17" s="1"/>
  <c r="BW17" s="1"/>
  <c r="BX17" s="1"/>
  <c r="BY17" s="1"/>
  <c r="BZ17" s="1"/>
  <c r="CA17" s="1"/>
  <c r="BK7"/>
  <c r="AJ7"/>
  <c r="AK7" s="1"/>
  <c r="AL7" s="1"/>
  <c r="AM7" s="1"/>
  <c r="AN7" s="1"/>
  <c r="AO7" s="1"/>
  <c r="AP7" s="1"/>
  <c r="AQ7" l="1"/>
  <c r="AR7" s="1"/>
  <c r="AS7" s="1"/>
  <c r="AT7" s="1"/>
  <c r="AU7" s="1"/>
  <c r="BL7"/>
  <c r="BM7" s="1"/>
  <c r="BN7" s="1"/>
  <c r="BO7" s="1"/>
  <c r="BP7" s="1"/>
  <c r="BQ7" s="1"/>
  <c r="BR7" s="1"/>
  <c r="BS7" s="1"/>
  <c r="BT7" s="1"/>
  <c r="O42" i="6"/>
  <c r="G42"/>
  <c r="Y7" i="13" l="1"/>
  <c r="Y107" s="1"/>
  <c r="E6" i="5" s="1"/>
  <c r="BU7" i="13"/>
  <c r="BV7" s="1"/>
  <c r="AT42" i="6"/>
  <c r="AX42"/>
  <c r="AV42"/>
  <c r="AU42"/>
  <c r="AY42"/>
  <c r="AW42"/>
  <c r="W3" l="1"/>
  <c r="BT2"/>
  <c r="BS2"/>
  <c r="BR2"/>
  <c r="BQ2"/>
  <c r="BP2"/>
  <c r="BO2"/>
  <c r="BN2"/>
  <c r="BM2"/>
  <c r="BL2"/>
  <c r="BK2"/>
  <c r="BJ2"/>
  <c r="BI2"/>
  <c r="BH2"/>
  <c r="BG2"/>
  <c r="BF2"/>
  <c r="BE2"/>
  <c r="BD2"/>
  <c r="BC2"/>
  <c r="BB2"/>
  <c r="AR2"/>
  <c r="AQ2"/>
  <c r="AP2"/>
  <c r="AO2"/>
  <c r="AN2"/>
  <c r="AM2"/>
  <c r="AL2"/>
  <c r="AK2"/>
  <c r="AJ2"/>
  <c r="AI2"/>
  <c r="AH2"/>
  <c r="AG2"/>
  <c r="AF2"/>
  <c r="AE2"/>
  <c r="AD2"/>
  <c r="AC2"/>
  <c r="AB2"/>
  <c r="AA2"/>
  <c r="Z2"/>
  <c r="AD44" l="1"/>
  <c r="AD16"/>
  <c r="AD11"/>
  <c r="AD10"/>
  <c r="AD43"/>
  <c r="AD9"/>
  <c r="AD45"/>
  <c r="AD55"/>
  <c r="AD46"/>
  <c r="AD14"/>
  <c r="AD15"/>
  <c r="AH22"/>
  <c r="AH44"/>
  <c r="AH16"/>
  <c r="AH11"/>
  <c r="AH10"/>
  <c r="AH43"/>
  <c r="AH9"/>
  <c r="AH45"/>
  <c r="AH55"/>
  <c r="AH46"/>
  <c r="AH14"/>
  <c r="AH15"/>
  <c r="AJ21"/>
  <c r="AJ22"/>
  <c r="AJ23"/>
  <c r="AJ24"/>
  <c r="AJ44"/>
  <c r="AJ11"/>
  <c r="AJ10"/>
  <c r="AJ46"/>
  <c r="AJ14"/>
  <c r="AJ15"/>
  <c r="AJ43"/>
  <c r="AJ9"/>
  <c r="AJ16"/>
  <c r="AJ45"/>
  <c r="AJ55"/>
  <c r="AN21"/>
  <c r="AN25"/>
  <c r="AN29"/>
  <c r="AN27"/>
  <c r="AN22"/>
  <c r="AN23"/>
  <c r="AN24"/>
  <c r="AN26"/>
  <c r="AN28"/>
  <c r="AN30"/>
  <c r="AN44"/>
  <c r="AN11"/>
  <c r="AN10"/>
  <c r="AN46"/>
  <c r="AN8"/>
  <c r="AN16"/>
  <c r="AN14"/>
  <c r="AN15"/>
  <c r="AN45"/>
  <c r="AN43"/>
  <c r="AN9"/>
  <c r="AN55"/>
  <c r="AA44"/>
  <c r="AA46"/>
  <c r="AA14"/>
  <c r="AA15"/>
  <c r="AA11"/>
  <c r="AA9"/>
  <c r="AA10"/>
  <c r="AA43"/>
  <c r="AA16"/>
  <c r="AA45"/>
  <c r="AA55"/>
  <c r="AC43"/>
  <c r="AC46"/>
  <c r="AC11"/>
  <c r="AC10"/>
  <c r="AC44"/>
  <c r="AC14"/>
  <c r="AC9"/>
  <c r="AC15"/>
  <c r="AC16"/>
  <c r="AC55"/>
  <c r="AC45"/>
  <c r="AE43"/>
  <c r="AE45"/>
  <c r="AE46"/>
  <c r="AE14"/>
  <c r="AE11"/>
  <c r="AE9"/>
  <c r="AE10"/>
  <c r="AE44"/>
  <c r="AE55"/>
  <c r="AE15"/>
  <c r="AE16"/>
  <c r="AG43"/>
  <c r="AG46"/>
  <c r="AG11"/>
  <c r="AG10"/>
  <c r="AG44"/>
  <c r="AG14"/>
  <c r="AG9"/>
  <c r="AG45"/>
  <c r="AG15"/>
  <c r="AG55"/>
  <c r="AG16"/>
  <c r="AI24"/>
  <c r="AI23"/>
  <c r="AI22"/>
  <c r="AI43"/>
  <c r="AI46"/>
  <c r="AI14"/>
  <c r="AI15"/>
  <c r="AI11"/>
  <c r="AI9"/>
  <c r="AI10"/>
  <c r="AI44"/>
  <c r="AI45"/>
  <c r="AI55"/>
  <c r="AI16"/>
  <c r="AK21"/>
  <c r="AK22"/>
  <c r="AK25"/>
  <c r="AK26"/>
  <c r="AK27"/>
  <c r="AK24"/>
  <c r="AK23"/>
  <c r="AK43"/>
  <c r="AK46"/>
  <c r="AK11"/>
  <c r="AK10"/>
  <c r="AK44"/>
  <c r="AK14"/>
  <c r="AK8"/>
  <c r="AK9"/>
  <c r="AK16"/>
  <c r="AK45"/>
  <c r="AK15"/>
  <c r="AK55"/>
  <c r="AM24"/>
  <c r="AM23"/>
  <c r="AM21"/>
  <c r="AM22"/>
  <c r="AM29"/>
  <c r="AM25"/>
  <c r="AM26"/>
  <c r="AM28"/>
  <c r="AM30"/>
  <c r="AM27"/>
  <c r="AM43"/>
  <c r="AM46"/>
  <c r="AM14"/>
  <c r="AM11"/>
  <c r="AM8"/>
  <c r="AM9"/>
  <c r="AM10"/>
  <c r="AM44"/>
  <c r="AM55"/>
  <c r="AM15"/>
  <c r="AM45"/>
  <c r="AM16"/>
  <c r="AO21"/>
  <c r="AO22"/>
  <c r="AO25"/>
  <c r="AO26"/>
  <c r="AO30"/>
  <c r="AO24"/>
  <c r="AO29"/>
  <c r="AO23"/>
  <c r="AO27"/>
  <c r="AO28"/>
  <c r="AO43"/>
  <c r="AO46"/>
  <c r="AO11"/>
  <c r="AO10"/>
  <c r="AO44"/>
  <c r="AO14"/>
  <c r="AO8"/>
  <c r="AO9"/>
  <c r="AO15"/>
  <c r="AO55"/>
  <c r="AO16"/>
  <c r="AO45"/>
  <c r="AQ24"/>
  <c r="AQ29"/>
  <c r="AQ23"/>
  <c r="AQ28"/>
  <c r="AQ30"/>
  <c r="AQ27"/>
  <c r="AQ21"/>
  <c r="AQ22"/>
  <c r="AQ25"/>
  <c r="AQ26"/>
  <c r="AQ43"/>
  <c r="AQ46"/>
  <c r="AQ14"/>
  <c r="AQ15"/>
  <c r="AQ11"/>
  <c r="AQ8"/>
  <c r="AQ9"/>
  <c r="AQ10"/>
  <c r="AQ44"/>
  <c r="AQ45"/>
  <c r="AQ13"/>
  <c r="AQ55"/>
  <c r="AQ16"/>
  <c r="AS21"/>
  <c r="AS22"/>
  <c r="AS29"/>
  <c r="AS24"/>
  <c r="AS25"/>
  <c r="AS26"/>
  <c r="AS27"/>
  <c r="AS28"/>
  <c r="AS23"/>
  <c r="AS30"/>
  <c r="AS43"/>
  <c r="AS46"/>
  <c r="AS11"/>
  <c r="AS10"/>
  <c r="AS44"/>
  <c r="AS14"/>
  <c r="AS8"/>
  <c r="AS9"/>
  <c r="AS16"/>
  <c r="AS45"/>
  <c r="AS13"/>
  <c r="AS15"/>
  <c r="AS55"/>
  <c r="N21"/>
  <c r="P21" s="1"/>
  <c r="Q21" s="1"/>
  <c r="N22"/>
  <c r="P22" s="1"/>
  <c r="Q22" s="1"/>
  <c r="Z22" s="1"/>
  <c r="W22"/>
  <c r="W26"/>
  <c r="W29"/>
  <c r="W25"/>
  <c r="N27"/>
  <c r="P27" s="1"/>
  <c r="W28"/>
  <c r="W30"/>
  <c r="N28"/>
  <c r="P28" s="1"/>
  <c r="Q28" s="1"/>
  <c r="Z28" s="1"/>
  <c r="W21"/>
  <c r="N24"/>
  <c r="P24" s="1"/>
  <c r="Q24" s="1"/>
  <c r="Z24" s="1"/>
  <c r="AA24" s="1"/>
  <c r="AB24" s="1"/>
  <c r="AC24" s="1"/>
  <c r="AD24" s="1"/>
  <c r="W24"/>
  <c r="N26"/>
  <c r="P26" s="1"/>
  <c r="N29"/>
  <c r="P29" s="1"/>
  <c r="Q29" s="1"/>
  <c r="N23"/>
  <c r="P23" s="1"/>
  <c r="Q23" s="1"/>
  <c r="Z23" s="1"/>
  <c r="W23"/>
  <c r="N25"/>
  <c r="P25" s="1"/>
  <c r="W27"/>
  <c r="N30"/>
  <c r="P30" s="1"/>
  <c r="Q30" s="1"/>
  <c r="Z21"/>
  <c r="Z30"/>
  <c r="BB30" s="1"/>
  <c r="Y30" s="1"/>
  <c r="Z29"/>
  <c r="W55"/>
  <c r="W13"/>
  <c r="Z14"/>
  <c r="X14" s="1"/>
  <c r="W15"/>
  <c r="W16"/>
  <c r="BB16" s="1"/>
  <c r="W11"/>
  <c r="Z9"/>
  <c r="X9" s="1"/>
  <c r="N15"/>
  <c r="P15" s="1"/>
  <c r="N46"/>
  <c r="P46" s="1"/>
  <c r="Z46"/>
  <c r="N9"/>
  <c r="P9" s="1"/>
  <c r="N14"/>
  <c r="P14" s="1"/>
  <c r="N55"/>
  <c r="P55" s="1"/>
  <c r="N44"/>
  <c r="P44" s="1"/>
  <c r="W44"/>
  <c r="BB44" s="1"/>
  <c r="N13"/>
  <c r="P13" s="1"/>
  <c r="Q13" s="1"/>
  <c r="W46"/>
  <c r="BB46" s="1"/>
  <c r="BC46" s="1"/>
  <c r="Z45"/>
  <c r="Z55"/>
  <c r="BB55" s="1"/>
  <c r="BC55" s="1"/>
  <c r="Z11"/>
  <c r="X11" s="1"/>
  <c r="N11"/>
  <c r="P11" s="1"/>
  <c r="N10"/>
  <c r="P10" s="1"/>
  <c r="Z10"/>
  <c r="X10" s="1"/>
  <c r="N8"/>
  <c r="P8" s="1"/>
  <c r="Q8" s="1"/>
  <c r="N45"/>
  <c r="P45" s="1"/>
  <c r="N43"/>
  <c r="P43" s="1"/>
  <c r="N16"/>
  <c r="P16" s="1"/>
  <c r="Z16"/>
  <c r="X16" s="1"/>
  <c r="W10"/>
  <c r="BB10" s="1"/>
  <c r="BC10" s="1"/>
  <c r="BD10" s="1"/>
  <c r="BE10" s="1"/>
  <c r="BF10" s="1"/>
  <c r="BG10" s="1"/>
  <c r="W45"/>
  <c r="W43"/>
  <c r="Z44"/>
  <c r="Z43"/>
  <c r="W14"/>
  <c r="Z15"/>
  <c r="BB15" s="1"/>
  <c r="BC15" s="1"/>
  <c r="W9"/>
  <c r="W8"/>
  <c r="Z13"/>
  <c r="X13" s="1"/>
  <c r="AB11"/>
  <c r="AB10"/>
  <c r="AB46"/>
  <c r="AB9"/>
  <c r="AB43"/>
  <c r="AB15"/>
  <c r="AB44"/>
  <c r="AB14"/>
  <c r="AB16"/>
  <c r="AB45"/>
  <c r="AB55"/>
  <c r="AF44"/>
  <c r="AF11"/>
  <c r="AF10"/>
  <c r="AF46"/>
  <c r="AF16"/>
  <c r="AF14"/>
  <c r="AF15"/>
  <c r="AF43"/>
  <c r="AF9"/>
  <c r="AF45"/>
  <c r="AF55"/>
  <c r="AL27"/>
  <c r="AL22"/>
  <c r="AL23"/>
  <c r="AL24"/>
  <c r="AL26"/>
  <c r="AL28"/>
  <c r="AL30"/>
  <c r="AL21"/>
  <c r="AL25"/>
  <c r="AL29"/>
  <c r="AL44"/>
  <c r="AL45"/>
  <c r="AL16"/>
  <c r="AL11"/>
  <c r="AL10"/>
  <c r="AL43"/>
  <c r="AL9"/>
  <c r="AL55"/>
  <c r="AL46"/>
  <c r="AL8"/>
  <c r="AL14"/>
  <c r="AL15"/>
  <c r="AP27"/>
  <c r="AP22"/>
  <c r="AP23"/>
  <c r="AP24"/>
  <c r="AP26"/>
  <c r="AP28"/>
  <c r="AP30"/>
  <c r="AP21"/>
  <c r="AP25"/>
  <c r="AP29"/>
  <c r="AP44"/>
  <c r="AP45"/>
  <c r="AP16"/>
  <c r="AP11"/>
  <c r="AP13"/>
  <c r="AP10"/>
  <c r="AP43"/>
  <c r="AP9"/>
  <c r="AP55"/>
  <c r="AP46"/>
  <c r="AP8"/>
  <c r="AP14"/>
  <c r="AP15"/>
  <c r="AR21"/>
  <c r="AR25"/>
  <c r="AR29"/>
  <c r="AR27"/>
  <c r="AR22"/>
  <c r="AR23"/>
  <c r="AR24"/>
  <c r="AR26"/>
  <c r="AR28"/>
  <c r="AR30"/>
  <c r="AR44"/>
  <c r="AR45"/>
  <c r="AR11"/>
  <c r="AR10"/>
  <c r="AR46"/>
  <c r="AR8"/>
  <c r="AR14"/>
  <c r="AR15"/>
  <c r="AR43"/>
  <c r="AR13"/>
  <c r="AR9"/>
  <c r="AR16"/>
  <c r="AR55"/>
  <c r="BB28"/>
  <c r="Y28" s="1"/>
  <c r="BB23"/>
  <c r="Y23" s="1"/>
  <c r="BB22"/>
  <c r="Y22" s="1"/>
  <c r="BB29"/>
  <c r="BB21"/>
  <c r="Y21" s="1"/>
  <c r="Y29"/>
  <c r="BB1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BB45"/>
  <c r="BC45" s="1"/>
  <c r="BD45" s="1"/>
  <c r="BE45" s="1"/>
  <c r="BB43"/>
  <c r="BC43" s="1"/>
  <c r="BD43" s="1"/>
  <c r="BE43" s="1"/>
  <c r="BF43" s="1"/>
  <c r="BG43" s="1"/>
  <c r="BH43" s="1"/>
  <c r="BI43" s="1"/>
  <c r="BJ43" s="1"/>
  <c r="BK43" s="1"/>
  <c r="BL43" s="1"/>
  <c r="BM43" s="1"/>
  <c r="BN43" s="1"/>
  <c r="BO43" s="1"/>
  <c r="BP43" s="1"/>
  <c r="BQ43" s="1"/>
  <c r="BR43" s="1"/>
  <c r="BS43" s="1"/>
  <c r="BT43" s="1"/>
  <c r="BU43" s="1"/>
  <c r="BV43" s="1"/>
  <c r="BW43" s="1"/>
  <c r="BX43" s="1"/>
  <c r="BY43" s="1"/>
  <c r="BZ43" s="1"/>
  <c r="CA43" s="1"/>
  <c r="BB13"/>
  <c r="Y13" s="1"/>
  <c r="Y15"/>
  <c r="AE66"/>
  <c r="AE84"/>
  <c r="AE124"/>
  <c r="AE115"/>
  <c r="AE86"/>
  <c r="AE82"/>
  <c r="AE117"/>
  <c r="AE74"/>
  <c r="AE125"/>
  <c r="AE123"/>
  <c r="AE127"/>
  <c r="AE120"/>
  <c r="AE119"/>
  <c r="AE112"/>
  <c r="AE111"/>
  <c r="AE118"/>
  <c r="AE87"/>
  <c r="AE107"/>
  <c r="AE61"/>
  <c r="AE110"/>
  <c r="AE122"/>
  <c r="AE116"/>
  <c r="AE73"/>
  <c r="AE69"/>
  <c r="AE95"/>
  <c r="AE91"/>
  <c r="AE72"/>
  <c r="AE60"/>
  <c r="AE59"/>
  <c r="AE58"/>
  <c r="AE126"/>
  <c r="AE103"/>
  <c r="AE97"/>
  <c r="AE93"/>
  <c r="AE68"/>
  <c r="AE63"/>
  <c r="AE114"/>
  <c r="AE89"/>
  <c r="AE106"/>
  <c r="AE70"/>
  <c r="AE109"/>
  <c r="AE96"/>
  <c r="AE90"/>
  <c r="AE71"/>
  <c r="AE105"/>
  <c r="AE85"/>
  <c r="AE64"/>
  <c r="AE65"/>
  <c r="AE83"/>
  <c r="AE81"/>
  <c r="AE113"/>
  <c r="AE108"/>
  <c r="AE121"/>
  <c r="AE67"/>
  <c r="AE92"/>
  <c r="AE104"/>
  <c r="AM66"/>
  <c r="AM85"/>
  <c r="AM18"/>
  <c r="AM81"/>
  <c r="AM17"/>
  <c r="AM126"/>
  <c r="AM61"/>
  <c r="AM124"/>
  <c r="AM125"/>
  <c r="AM110"/>
  <c r="AM73"/>
  <c r="AM69"/>
  <c r="AM95"/>
  <c r="AM91"/>
  <c r="AM122"/>
  <c r="AM123"/>
  <c r="AM114"/>
  <c r="AM119"/>
  <c r="AM113"/>
  <c r="AM111"/>
  <c r="AM71"/>
  <c r="AM84"/>
  <c r="AM87"/>
  <c r="AM107"/>
  <c r="AM83"/>
  <c r="AM89"/>
  <c r="AM118"/>
  <c r="AM117"/>
  <c r="AM106"/>
  <c r="AM105"/>
  <c r="AM86"/>
  <c r="AM68"/>
  <c r="AM121"/>
  <c r="AM60"/>
  <c r="AM59"/>
  <c r="AM58"/>
  <c r="AM116"/>
  <c r="AM115"/>
  <c r="AM92"/>
  <c r="AM108"/>
  <c r="AM104"/>
  <c r="AM64"/>
  <c r="AM67"/>
  <c r="AM63"/>
  <c r="AM120"/>
  <c r="AM93"/>
  <c r="AM82"/>
  <c r="AM97"/>
  <c r="AM72"/>
  <c r="AM112"/>
  <c r="AM109"/>
  <c r="AM74"/>
  <c r="AM65"/>
  <c r="AM90"/>
  <c r="AM103"/>
  <c r="AM127"/>
  <c r="AM70"/>
  <c r="AM96"/>
  <c r="AM12"/>
  <c r="AM20"/>
  <c r="AQ66"/>
  <c r="AQ86"/>
  <c r="AQ81"/>
  <c r="AQ82"/>
  <c r="AQ124"/>
  <c r="AQ69"/>
  <c r="AQ59"/>
  <c r="AQ64"/>
  <c r="AQ17"/>
  <c r="AQ103"/>
  <c r="AQ120"/>
  <c r="AQ125"/>
  <c r="AQ112"/>
  <c r="AQ115"/>
  <c r="AQ97"/>
  <c r="AQ118"/>
  <c r="AQ121"/>
  <c r="AQ106"/>
  <c r="AQ83"/>
  <c r="AQ63"/>
  <c r="AQ60"/>
  <c r="AQ58"/>
  <c r="AQ18"/>
  <c r="AQ127"/>
  <c r="AQ116"/>
  <c r="AQ93"/>
  <c r="AQ89"/>
  <c r="AQ117"/>
  <c r="AQ65"/>
  <c r="AQ114"/>
  <c r="AQ84"/>
  <c r="AQ72"/>
  <c r="AQ92"/>
  <c r="AQ85"/>
  <c r="AQ108"/>
  <c r="AQ104"/>
  <c r="AQ12"/>
  <c r="AQ123"/>
  <c r="AQ122"/>
  <c r="AQ87"/>
  <c r="AQ70"/>
  <c r="AQ74"/>
  <c r="AQ7"/>
  <c r="AQ61"/>
  <c r="AQ126"/>
  <c r="AQ109"/>
  <c r="AQ95"/>
  <c r="AQ107"/>
  <c r="AQ67"/>
  <c r="AQ113"/>
  <c r="AQ91"/>
  <c r="AQ105"/>
  <c r="AQ68"/>
  <c r="AQ119"/>
  <c r="AQ110"/>
  <c r="AQ71"/>
  <c r="AQ73"/>
  <c r="AQ90"/>
  <c r="AQ111"/>
  <c r="AQ96"/>
  <c r="AQ20"/>
  <c r="AQ42"/>
  <c r="AD105"/>
  <c r="AD108"/>
  <c r="AD58"/>
  <c r="AD59"/>
  <c r="AD63"/>
  <c r="AD61"/>
  <c r="AD60"/>
  <c r="AD121"/>
  <c r="AD114"/>
  <c r="AD103"/>
  <c r="AD119"/>
  <c r="AD113"/>
  <c r="AD111"/>
  <c r="AD110"/>
  <c r="AD122"/>
  <c r="AD89"/>
  <c r="AD73"/>
  <c r="AD69"/>
  <c r="AD124"/>
  <c r="AD104"/>
  <c r="AD97"/>
  <c r="AD93"/>
  <c r="AD92"/>
  <c r="AD72"/>
  <c r="AD123"/>
  <c r="AD126"/>
  <c r="AD120"/>
  <c r="AD70"/>
  <c r="AD82"/>
  <c r="AD81"/>
  <c r="AD74"/>
  <c r="AD127"/>
  <c r="AD112"/>
  <c r="AD91"/>
  <c r="AD107"/>
  <c r="AD106"/>
  <c r="AD86"/>
  <c r="AD85"/>
  <c r="AD67"/>
  <c r="AD64"/>
  <c r="AD68"/>
  <c r="AD65"/>
  <c r="AD90"/>
  <c r="AD71"/>
  <c r="AD116"/>
  <c r="AD87"/>
  <c r="AD109"/>
  <c r="AD115"/>
  <c r="AD118"/>
  <c r="AD96"/>
  <c r="AD84"/>
  <c r="AD95"/>
  <c r="AD125"/>
  <c r="AD83"/>
  <c r="AD66"/>
  <c r="AD117"/>
  <c r="AH92"/>
  <c r="AH96"/>
  <c r="AH105"/>
  <c r="AH58"/>
  <c r="AH59"/>
  <c r="AH61"/>
  <c r="AH63"/>
  <c r="AH118"/>
  <c r="AH124"/>
  <c r="AH60"/>
  <c r="AH114"/>
  <c r="AH103"/>
  <c r="AH120"/>
  <c r="AH112"/>
  <c r="AH122"/>
  <c r="AH117"/>
  <c r="AH106"/>
  <c r="AH121"/>
  <c r="AH87"/>
  <c r="AH83"/>
  <c r="AH71"/>
  <c r="AH115"/>
  <c r="AH93"/>
  <c r="AH84"/>
  <c r="AH95"/>
  <c r="AH119"/>
  <c r="AH107"/>
  <c r="AH72"/>
  <c r="AH86"/>
  <c r="AH85"/>
  <c r="AH67"/>
  <c r="AH64"/>
  <c r="AH68"/>
  <c r="AH65"/>
  <c r="AH109"/>
  <c r="AH116"/>
  <c r="AH90"/>
  <c r="AH127"/>
  <c r="AH113"/>
  <c r="AH111"/>
  <c r="AH97"/>
  <c r="AH66"/>
  <c r="AH126"/>
  <c r="AH125"/>
  <c r="AH110"/>
  <c r="AH89"/>
  <c r="AH73"/>
  <c r="AH70"/>
  <c r="AH69"/>
  <c r="AH81"/>
  <c r="AH123"/>
  <c r="AH91"/>
  <c r="AH82"/>
  <c r="AH108"/>
  <c r="AH104"/>
  <c r="AH74"/>
  <c r="AP105"/>
  <c r="AP124"/>
  <c r="AP58"/>
  <c r="AP61"/>
  <c r="AP63"/>
  <c r="AP60"/>
  <c r="AP108"/>
  <c r="AP59"/>
  <c r="AP109"/>
  <c r="AP90"/>
  <c r="AP71"/>
  <c r="AP116"/>
  <c r="AP89"/>
  <c r="AP123"/>
  <c r="AP96"/>
  <c r="AP84"/>
  <c r="AP104"/>
  <c r="AP107"/>
  <c r="AP127"/>
  <c r="AP120"/>
  <c r="AP119"/>
  <c r="AP113"/>
  <c r="AP112"/>
  <c r="AP111"/>
  <c r="AP97"/>
  <c r="AP118"/>
  <c r="AP91"/>
  <c r="AP83"/>
  <c r="AP126"/>
  <c r="AP122"/>
  <c r="AP117"/>
  <c r="AP121"/>
  <c r="AP110"/>
  <c r="AP115"/>
  <c r="AP87"/>
  <c r="AP106"/>
  <c r="AP70"/>
  <c r="AP81"/>
  <c r="AP74"/>
  <c r="AP17"/>
  <c r="AP86"/>
  <c r="AP67"/>
  <c r="AP64"/>
  <c r="AP72"/>
  <c r="AP73"/>
  <c r="AP125"/>
  <c r="AP93"/>
  <c r="AP92"/>
  <c r="AP69"/>
  <c r="AP66"/>
  <c r="AP65"/>
  <c r="AP12"/>
  <c r="AP7"/>
  <c r="AP114"/>
  <c r="AP103"/>
  <c r="AP82"/>
  <c r="AP18"/>
  <c r="AP95"/>
  <c r="AP85"/>
  <c r="AP68"/>
  <c r="AP20"/>
  <c r="AP42"/>
  <c r="AG108"/>
  <c r="AG85"/>
  <c r="AG81"/>
  <c r="AG60"/>
  <c r="AG105"/>
  <c r="AG58"/>
  <c r="AG63"/>
  <c r="AG61"/>
  <c r="AG59"/>
  <c r="AG90"/>
  <c r="AG127"/>
  <c r="AG119"/>
  <c r="AG113"/>
  <c r="AG111"/>
  <c r="AG110"/>
  <c r="AG89"/>
  <c r="AG96"/>
  <c r="AG122"/>
  <c r="AG67"/>
  <c r="AG109"/>
  <c r="AG103"/>
  <c r="AG71"/>
  <c r="AG97"/>
  <c r="AG123"/>
  <c r="AG91"/>
  <c r="AG120"/>
  <c r="AG118"/>
  <c r="AG116"/>
  <c r="AG114"/>
  <c r="AG112"/>
  <c r="AG83"/>
  <c r="AG72"/>
  <c r="AG126"/>
  <c r="AG125"/>
  <c r="AG93"/>
  <c r="AG107"/>
  <c r="AG95"/>
  <c r="AG70"/>
  <c r="AG82"/>
  <c r="AG74"/>
  <c r="AG64"/>
  <c r="AG65"/>
  <c r="AG117"/>
  <c r="AG73"/>
  <c r="AG69"/>
  <c r="AG86"/>
  <c r="AG68"/>
  <c r="AG66"/>
  <c r="AG104"/>
  <c r="AG106"/>
  <c r="AG84"/>
  <c r="AG121"/>
  <c r="AG87"/>
  <c r="AG115"/>
  <c r="AG92"/>
  <c r="AG124"/>
  <c r="AO82"/>
  <c r="AO108"/>
  <c r="AO105"/>
  <c r="AO58"/>
  <c r="AO60"/>
  <c r="AO86"/>
  <c r="AO109"/>
  <c r="AO59"/>
  <c r="AO63"/>
  <c r="AO74"/>
  <c r="AO61"/>
  <c r="AO68"/>
  <c r="AO125"/>
  <c r="AO93"/>
  <c r="AO123"/>
  <c r="AO84"/>
  <c r="AO73"/>
  <c r="AO69"/>
  <c r="AO95"/>
  <c r="AO120"/>
  <c r="AO118"/>
  <c r="AO116"/>
  <c r="AO114"/>
  <c r="AO112"/>
  <c r="AO104"/>
  <c r="AO103"/>
  <c r="AO127"/>
  <c r="AO119"/>
  <c r="AO113"/>
  <c r="AO111"/>
  <c r="AO110"/>
  <c r="AO87"/>
  <c r="AO92"/>
  <c r="AO122"/>
  <c r="AO89"/>
  <c r="AO117"/>
  <c r="AO107"/>
  <c r="AO106"/>
  <c r="AO72"/>
  <c r="AO81"/>
  <c r="AO17"/>
  <c r="AO12"/>
  <c r="AO126"/>
  <c r="AO90"/>
  <c r="AO115"/>
  <c r="AO91"/>
  <c r="AO96"/>
  <c r="AO85"/>
  <c r="AO67"/>
  <c r="AO7"/>
  <c r="AO70"/>
  <c r="AO124"/>
  <c r="AO65"/>
  <c r="AO121"/>
  <c r="AO97"/>
  <c r="AO83"/>
  <c r="AO64"/>
  <c r="AO66"/>
  <c r="AO71"/>
  <c r="AO18"/>
  <c r="AO20"/>
  <c r="AS72"/>
  <c r="AS81"/>
  <c r="AS89"/>
  <c r="AS93"/>
  <c r="AS97"/>
  <c r="AS105"/>
  <c r="AS85"/>
  <c r="AS74"/>
  <c r="AS87"/>
  <c r="AS58"/>
  <c r="AS61"/>
  <c r="AS91"/>
  <c r="AS59"/>
  <c r="AS63"/>
  <c r="AS60"/>
  <c r="AS95"/>
  <c r="AS90"/>
  <c r="AS127"/>
  <c r="AS115"/>
  <c r="AS96"/>
  <c r="AS84"/>
  <c r="AS68"/>
  <c r="AS106"/>
  <c r="AS110"/>
  <c r="AS103"/>
  <c r="AS117"/>
  <c r="AS73"/>
  <c r="AS69"/>
  <c r="AS121"/>
  <c r="AS124"/>
  <c r="AS109"/>
  <c r="AS82"/>
  <c r="AS104"/>
  <c r="AS119"/>
  <c r="AS125"/>
  <c r="AS123"/>
  <c r="AS92"/>
  <c r="AS86"/>
  <c r="AS108"/>
  <c r="AS64"/>
  <c r="AS65"/>
  <c r="AS17"/>
  <c r="AS83"/>
  <c r="AS111"/>
  <c r="AS71"/>
  <c r="AS122"/>
  <c r="AS120"/>
  <c r="AS118"/>
  <c r="AS116"/>
  <c r="AS114"/>
  <c r="AS112"/>
  <c r="AS67"/>
  <c r="AS18"/>
  <c r="AS12"/>
  <c r="AS107"/>
  <c r="AS113"/>
  <c r="AS66"/>
  <c r="AS126"/>
  <c r="AS70"/>
  <c r="AS7"/>
  <c r="AS20"/>
  <c r="AS42"/>
  <c r="N105"/>
  <c r="P105" s="1"/>
  <c r="Z105"/>
  <c r="W115"/>
  <c r="W117"/>
  <c r="W18"/>
  <c r="Z104"/>
  <c r="W119"/>
  <c r="W121"/>
  <c r="W7"/>
  <c r="W67"/>
  <c r="W127"/>
  <c r="Z59"/>
  <c r="W124"/>
  <c r="W58"/>
  <c r="W59"/>
  <c r="W60"/>
  <c r="W111"/>
  <c r="W113"/>
  <c r="W12"/>
  <c r="W63"/>
  <c r="W61"/>
  <c r="W66"/>
  <c r="N108"/>
  <c r="P108" s="1"/>
  <c r="Z126"/>
  <c r="N111"/>
  <c r="P111" s="1"/>
  <c r="Z109"/>
  <c r="Z63"/>
  <c r="Z61"/>
  <c r="W17"/>
  <c r="N87"/>
  <c r="P87" s="1"/>
  <c r="W114"/>
  <c r="Z71"/>
  <c r="N123"/>
  <c r="P123" s="1"/>
  <c r="N116"/>
  <c r="P116" s="1"/>
  <c r="Z106"/>
  <c r="N121"/>
  <c r="P121" s="1"/>
  <c r="N110"/>
  <c r="P110" s="1"/>
  <c r="Z107"/>
  <c r="Z92"/>
  <c r="Z84"/>
  <c r="Z119"/>
  <c r="Z111"/>
  <c r="N103"/>
  <c r="P103" s="1"/>
  <c r="N72"/>
  <c r="P72" s="1"/>
  <c r="W72"/>
  <c r="Z125"/>
  <c r="N122"/>
  <c r="P122" s="1"/>
  <c r="Z124"/>
  <c r="N115"/>
  <c r="P115" s="1"/>
  <c r="N113"/>
  <c r="P113" s="1"/>
  <c r="N106"/>
  <c r="P106" s="1"/>
  <c r="N89"/>
  <c r="P89" s="1"/>
  <c r="N119"/>
  <c r="P119" s="1"/>
  <c r="N95"/>
  <c r="P95" s="1"/>
  <c r="W126"/>
  <c r="Z114"/>
  <c r="N90"/>
  <c r="P90" s="1"/>
  <c r="N120"/>
  <c r="P120" s="1"/>
  <c r="N112"/>
  <c r="P112" s="1"/>
  <c r="W71"/>
  <c r="W123"/>
  <c r="N127"/>
  <c r="P127" s="1"/>
  <c r="N118"/>
  <c r="P118" s="1"/>
  <c r="W106"/>
  <c r="N125"/>
  <c r="P125" s="1"/>
  <c r="W110"/>
  <c r="N107"/>
  <c r="P107" s="1"/>
  <c r="N96"/>
  <c r="P96" s="1"/>
  <c r="N73"/>
  <c r="P73" s="1"/>
  <c r="W73"/>
  <c r="N69"/>
  <c r="P69" s="1"/>
  <c r="W69"/>
  <c r="Z115"/>
  <c r="Z83"/>
  <c r="Z90"/>
  <c r="W112"/>
  <c r="N71"/>
  <c r="P71" s="1"/>
  <c r="Z116"/>
  <c r="Z127"/>
  <c r="W107"/>
  <c r="Z96"/>
  <c r="N92"/>
  <c r="P92" s="1"/>
  <c r="N84"/>
  <c r="P84" s="1"/>
  <c r="Z73"/>
  <c r="BB73" s="1"/>
  <c r="Z69"/>
  <c r="Z113"/>
  <c r="N83"/>
  <c r="P83" s="1"/>
  <c r="Z91"/>
  <c r="W95"/>
  <c r="W91"/>
  <c r="W87"/>
  <c r="W81"/>
  <c r="N66"/>
  <c r="P66" s="1"/>
  <c r="Z58"/>
  <c r="N117"/>
  <c r="P117" s="1"/>
  <c r="N104"/>
  <c r="P104" s="1"/>
  <c r="N126"/>
  <c r="P126" s="1"/>
  <c r="N114"/>
  <c r="P114" s="1"/>
  <c r="W90"/>
  <c r="Z120"/>
  <c r="W118"/>
  <c r="Z110"/>
  <c r="W96"/>
  <c r="Z117"/>
  <c r="Z72"/>
  <c r="Z70"/>
  <c r="Z82"/>
  <c r="Z93"/>
  <c r="W104"/>
  <c r="Z81"/>
  <c r="Z74"/>
  <c r="N124"/>
  <c r="P124" s="1"/>
  <c r="N109"/>
  <c r="P109" s="1"/>
  <c r="N97"/>
  <c r="P97" s="1"/>
  <c r="W122"/>
  <c r="W85"/>
  <c r="W103"/>
  <c r="W83"/>
  <c r="W70"/>
  <c r="W82"/>
  <c r="W105"/>
  <c r="Z97"/>
  <c r="W93"/>
  <c r="W68"/>
  <c r="N65"/>
  <c r="P65" s="1"/>
  <c r="Z123"/>
  <c r="W116"/>
  <c r="Z89"/>
  <c r="W97"/>
  <c r="W89"/>
  <c r="W74"/>
  <c r="Z67"/>
  <c r="N68"/>
  <c r="P68" s="1"/>
  <c r="N93"/>
  <c r="P93" s="1"/>
  <c r="W65"/>
  <c r="N86"/>
  <c r="P86" s="1"/>
  <c r="W109"/>
  <c r="N74"/>
  <c r="P74" s="1"/>
  <c r="N64"/>
  <c r="P64" s="1"/>
  <c r="Z66"/>
  <c r="Z65"/>
  <c r="Z108"/>
  <c r="Z103"/>
  <c r="N91"/>
  <c r="P91" s="1"/>
  <c r="W120"/>
  <c r="Z112"/>
  <c r="W84"/>
  <c r="N70"/>
  <c r="P70" s="1"/>
  <c r="W86"/>
  <c r="Z85"/>
  <c r="Z87"/>
  <c r="W108"/>
  <c r="W64"/>
  <c r="Z68"/>
  <c r="Z122"/>
  <c r="Z60"/>
  <c r="Z121"/>
  <c r="W92"/>
  <c r="Z86"/>
  <c r="N85"/>
  <c r="P85" s="1"/>
  <c r="N82"/>
  <c r="P82" s="1"/>
  <c r="Z64"/>
  <c r="Z118"/>
  <c r="W125"/>
  <c r="Z95"/>
  <c r="N81"/>
  <c r="P81" s="1"/>
  <c r="N67"/>
  <c r="P67" s="1"/>
  <c r="W20"/>
  <c r="W42"/>
  <c r="Z42"/>
  <c r="X43" s="1"/>
  <c r="AA81"/>
  <c r="AA86"/>
  <c r="AA66"/>
  <c r="AA65"/>
  <c r="AA121"/>
  <c r="X121" s="1"/>
  <c r="AA64"/>
  <c r="AA60"/>
  <c r="AA126"/>
  <c r="X126" s="1"/>
  <c r="AA114"/>
  <c r="AA103"/>
  <c r="AA127"/>
  <c r="X127" s="1"/>
  <c r="AA71"/>
  <c r="AA97"/>
  <c r="AA117"/>
  <c r="X117" s="1"/>
  <c r="AA69"/>
  <c r="AA106"/>
  <c r="AA63"/>
  <c r="AA58"/>
  <c r="AA115"/>
  <c r="AA93"/>
  <c r="AA89"/>
  <c r="AA123"/>
  <c r="X123" s="1"/>
  <c r="AA84"/>
  <c r="AA72"/>
  <c r="AA67"/>
  <c r="AA124"/>
  <c r="AA122"/>
  <c r="AA61"/>
  <c r="AA113"/>
  <c r="AA111"/>
  <c r="X111" s="1"/>
  <c r="AA118"/>
  <c r="AA95"/>
  <c r="AA83"/>
  <c r="AA70"/>
  <c r="X70" s="1"/>
  <c r="AA92"/>
  <c r="X92" s="1"/>
  <c r="AA108"/>
  <c r="X108" s="1"/>
  <c r="AA104"/>
  <c r="AA74"/>
  <c r="AA110"/>
  <c r="AA116"/>
  <c r="AA73"/>
  <c r="AA91"/>
  <c r="X91" s="1"/>
  <c r="AA107"/>
  <c r="AA68"/>
  <c r="AA59"/>
  <c r="AA96"/>
  <c r="X96" s="1"/>
  <c r="AA82"/>
  <c r="AA112"/>
  <c r="AA109"/>
  <c r="AA120"/>
  <c r="AA105"/>
  <c r="AA85"/>
  <c r="X85" s="1"/>
  <c r="AA119"/>
  <c r="X119" s="1"/>
  <c r="AA125"/>
  <c r="AA87"/>
  <c r="AA90"/>
  <c r="AA42"/>
  <c r="AI65"/>
  <c r="AI70"/>
  <c r="AI81"/>
  <c r="AI66"/>
  <c r="AI85"/>
  <c r="AI64"/>
  <c r="AI74"/>
  <c r="AI124"/>
  <c r="AI121"/>
  <c r="AI122"/>
  <c r="AI116"/>
  <c r="AI63"/>
  <c r="AI60"/>
  <c r="AI58"/>
  <c r="AI126"/>
  <c r="AI125"/>
  <c r="AI93"/>
  <c r="AI89"/>
  <c r="AI73"/>
  <c r="AI69"/>
  <c r="AI72"/>
  <c r="AI127"/>
  <c r="AI118"/>
  <c r="AI59"/>
  <c r="AI114"/>
  <c r="AI103"/>
  <c r="AI119"/>
  <c r="AI113"/>
  <c r="AI111"/>
  <c r="AI97"/>
  <c r="AI84"/>
  <c r="AI106"/>
  <c r="AI120"/>
  <c r="AI110"/>
  <c r="AI91"/>
  <c r="AI107"/>
  <c r="AI109"/>
  <c r="AI96"/>
  <c r="AI90"/>
  <c r="AI61"/>
  <c r="AI112"/>
  <c r="AI105"/>
  <c r="AI67"/>
  <c r="AI115"/>
  <c r="AI123"/>
  <c r="AI108"/>
  <c r="AI82"/>
  <c r="AI68"/>
  <c r="AI83"/>
  <c r="AI71"/>
  <c r="AI87"/>
  <c r="AI86"/>
  <c r="AI117"/>
  <c r="AI92"/>
  <c r="AI104"/>
  <c r="AI95"/>
  <c r="AL108"/>
  <c r="AL113"/>
  <c r="AL115"/>
  <c r="AL58"/>
  <c r="AL59"/>
  <c r="AL63"/>
  <c r="AL104"/>
  <c r="AL105"/>
  <c r="AL60"/>
  <c r="AL61"/>
  <c r="AL91"/>
  <c r="AL95"/>
  <c r="AL120"/>
  <c r="AL112"/>
  <c r="AL97"/>
  <c r="AL93"/>
  <c r="AL118"/>
  <c r="AL72"/>
  <c r="AL121"/>
  <c r="AL117"/>
  <c r="AL126"/>
  <c r="AL90"/>
  <c r="AL116"/>
  <c r="AL89"/>
  <c r="AL96"/>
  <c r="AL73"/>
  <c r="AL69"/>
  <c r="AL107"/>
  <c r="AL87"/>
  <c r="AL122"/>
  <c r="AL92"/>
  <c r="AL66"/>
  <c r="AL17"/>
  <c r="AL12"/>
  <c r="AL109"/>
  <c r="AL119"/>
  <c r="AL125"/>
  <c r="AL110"/>
  <c r="AL123"/>
  <c r="AL106"/>
  <c r="AL18"/>
  <c r="AL114"/>
  <c r="AL84"/>
  <c r="AL85"/>
  <c r="AL68"/>
  <c r="AL127"/>
  <c r="AL71"/>
  <c r="AL70"/>
  <c r="AL82"/>
  <c r="AL103"/>
  <c r="AL124"/>
  <c r="AL83"/>
  <c r="AL86"/>
  <c r="AL81"/>
  <c r="AL74"/>
  <c r="AL67"/>
  <c r="AL64"/>
  <c r="AL111"/>
  <c r="AL65"/>
  <c r="AL20"/>
  <c r="AC74"/>
  <c r="AC82"/>
  <c r="AC105"/>
  <c r="AC85"/>
  <c r="AC58"/>
  <c r="AC59"/>
  <c r="AC61"/>
  <c r="AC63"/>
  <c r="AC60"/>
  <c r="AC109"/>
  <c r="AC95"/>
  <c r="AC87"/>
  <c r="AC71"/>
  <c r="AC115"/>
  <c r="AC91"/>
  <c r="AC90"/>
  <c r="AC125"/>
  <c r="AC117"/>
  <c r="AC96"/>
  <c r="AC121"/>
  <c r="AC124"/>
  <c r="AC107"/>
  <c r="AC83"/>
  <c r="AC68"/>
  <c r="AC104"/>
  <c r="AC103"/>
  <c r="AC127"/>
  <c r="AC113"/>
  <c r="AC111"/>
  <c r="AC86"/>
  <c r="AC126"/>
  <c r="AC97"/>
  <c r="AC73"/>
  <c r="AC69"/>
  <c r="AC122"/>
  <c r="AC120"/>
  <c r="AC118"/>
  <c r="AC116"/>
  <c r="AC114"/>
  <c r="AC112"/>
  <c r="AC70"/>
  <c r="AC64"/>
  <c r="AC81"/>
  <c r="AC65"/>
  <c r="AC108"/>
  <c r="AC106"/>
  <c r="AC72"/>
  <c r="AC84"/>
  <c r="AC119"/>
  <c r="AC89"/>
  <c r="AC92"/>
  <c r="AC67"/>
  <c r="AC93"/>
  <c r="AC123"/>
  <c r="AC110"/>
  <c r="AC66"/>
  <c r="AK86"/>
  <c r="AK105"/>
  <c r="AK82"/>
  <c r="AK108"/>
  <c r="AK125"/>
  <c r="AK61"/>
  <c r="AK58"/>
  <c r="AK59"/>
  <c r="AK63"/>
  <c r="AK84"/>
  <c r="AK60"/>
  <c r="AK67"/>
  <c r="AK126"/>
  <c r="AK97"/>
  <c r="AK117"/>
  <c r="AK92"/>
  <c r="AK121"/>
  <c r="AK91"/>
  <c r="AK124"/>
  <c r="AK106"/>
  <c r="AK72"/>
  <c r="AK110"/>
  <c r="AK115"/>
  <c r="AK89"/>
  <c r="AK90"/>
  <c r="AK93"/>
  <c r="AK96"/>
  <c r="AK95"/>
  <c r="AK122"/>
  <c r="AK120"/>
  <c r="AK118"/>
  <c r="AK116"/>
  <c r="AK114"/>
  <c r="AK112"/>
  <c r="AK66"/>
  <c r="AK103"/>
  <c r="AK85"/>
  <c r="AK119"/>
  <c r="AK107"/>
  <c r="AK68"/>
  <c r="AK83"/>
  <c r="AK70"/>
  <c r="AK109"/>
  <c r="AK111"/>
  <c r="AK123"/>
  <c r="AK87"/>
  <c r="AK74"/>
  <c r="AK104"/>
  <c r="AK127"/>
  <c r="AK113"/>
  <c r="AK64"/>
  <c r="AK71"/>
  <c r="AK73"/>
  <c r="AK69"/>
  <c r="AK81"/>
  <c r="AK65"/>
  <c r="AK20"/>
  <c r="AB85"/>
  <c r="AB58"/>
  <c r="AB59"/>
  <c r="AB60"/>
  <c r="AB61"/>
  <c r="AB63"/>
  <c r="AB65"/>
  <c r="AB105"/>
  <c r="AB108"/>
  <c r="AB81"/>
  <c r="AB67"/>
  <c r="AB104"/>
  <c r="AB107"/>
  <c r="AB103"/>
  <c r="AB110"/>
  <c r="AB84"/>
  <c r="AB95"/>
  <c r="AB91"/>
  <c r="AB126"/>
  <c r="AB122"/>
  <c r="AB83"/>
  <c r="AB66"/>
  <c r="AB127"/>
  <c r="AB87"/>
  <c r="AB120"/>
  <c r="AB106"/>
  <c r="AB113"/>
  <c r="AB111"/>
  <c r="AB71"/>
  <c r="AB97"/>
  <c r="AB93"/>
  <c r="AB73"/>
  <c r="AB69"/>
  <c r="AB121"/>
  <c r="AB124"/>
  <c r="AB72"/>
  <c r="AB89"/>
  <c r="AB118"/>
  <c r="AB116"/>
  <c r="AB114"/>
  <c r="AB112"/>
  <c r="AB70"/>
  <c r="AB92"/>
  <c r="AB82"/>
  <c r="AB74"/>
  <c r="AB109"/>
  <c r="AB119"/>
  <c r="AB125"/>
  <c r="AB86"/>
  <c r="AB90"/>
  <c r="AB96"/>
  <c r="AB123"/>
  <c r="AB115"/>
  <c r="AB117"/>
  <c r="AB64"/>
  <c r="AB68"/>
  <c r="AB42"/>
  <c r="AF105"/>
  <c r="AF58"/>
  <c r="AF59"/>
  <c r="AF60"/>
  <c r="AF61"/>
  <c r="AF63"/>
  <c r="AF86"/>
  <c r="AF108"/>
  <c r="AF81"/>
  <c r="AF64"/>
  <c r="AF66"/>
  <c r="AF103"/>
  <c r="AF125"/>
  <c r="AF71"/>
  <c r="AF97"/>
  <c r="AF123"/>
  <c r="AF117"/>
  <c r="AF73"/>
  <c r="AF69"/>
  <c r="AF121"/>
  <c r="AF124"/>
  <c r="AF118"/>
  <c r="AF116"/>
  <c r="AF114"/>
  <c r="AF112"/>
  <c r="AF109"/>
  <c r="AF119"/>
  <c r="AF113"/>
  <c r="AF111"/>
  <c r="AF115"/>
  <c r="AF93"/>
  <c r="AF89"/>
  <c r="AF84"/>
  <c r="AF83"/>
  <c r="AF91"/>
  <c r="AF122"/>
  <c r="AF120"/>
  <c r="AF92"/>
  <c r="AF68"/>
  <c r="AF107"/>
  <c r="AF65"/>
  <c r="AF104"/>
  <c r="AF72"/>
  <c r="AF67"/>
  <c r="AF127"/>
  <c r="AF70"/>
  <c r="AF85"/>
  <c r="AF87"/>
  <c r="AF106"/>
  <c r="AF96"/>
  <c r="AF95"/>
  <c r="AF126"/>
  <c r="AF82"/>
  <c r="AF110"/>
  <c r="AF90"/>
  <c r="AF74"/>
  <c r="AJ58"/>
  <c r="AJ59"/>
  <c r="AJ60"/>
  <c r="AJ61"/>
  <c r="AJ63"/>
  <c r="AJ82"/>
  <c r="AJ74"/>
  <c r="AJ86"/>
  <c r="AJ105"/>
  <c r="AJ108"/>
  <c r="AJ65"/>
  <c r="AJ109"/>
  <c r="AJ127"/>
  <c r="AJ71"/>
  <c r="AJ84"/>
  <c r="AJ87"/>
  <c r="AJ120"/>
  <c r="AJ107"/>
  <c r="AJ106"/>
  <c r="AJ66"/>
  <c r="AJ95"/>
  <c r="AJ91"/>
  <c r="AJ126"/>
  <c r="AJ122"/>
  <c r="AJ83"/>
  <c r="AJ104"/>
  <c r="AJ110"/>
  <c r="AJ89"/>
  <c r="AJ118"/>
  <c r="AJ116"/>
  <c r="AJ114"/>
  <c r="AJ112"/>
  <c r="AJ103"/>
  <c r="AJ117"/>
  <c r="AJ96"/>
  <c r="AJ90"/>
  <c r="AJ81"/>
  <c r="AJ111"/>
  <c r="AJ97"/>
  <c r="AJ123"/>
  <c r="AJ73"/>
  <c r="AJ124"/>
  <c r="AJ67"/>
  <c r="AJ69"/>
  <c r="AJ92"/>
  <c r="AJ85"/>
  <c r="AJ68"/>
  <c r="AJ113"/>
  <c r="AJ115"/>
  <c r="AJ93"/>
  <c r="AJ70"/>
  <c r="AJ64"/>
  <c r="AJ72"/>
  <c r="AJ119"/>
  <c r="AJ125"/>
  <c r="AJ121"/>
  <c r="AJ20"/>
  <c r="AN74"/>
  <c r="AN58"/>
  <c r="AN59"/>
  <c r="AN60"/>
  <c r="AN61"/>
  <c r="AN63"/>
  <c r="AN105"/>
  <c r="AN65"/>
  <c r="AN81"/>
  <c r="AN66"/>
  <c r="AN85"/>
  <c r="AN64"/>
  <c r="AN18"/>
  <c r="AN119"/>
  <c r="AN113"/>
  <c r="AN111"/>
  <c r="AN115"/>
  <c r="AN93"/>
  <c r="AN89"/>
  <c r="AN107"/>
  <c r="AN72"/>
  <c r="AN109"/>
  <c r="AN125"/>
  <c r="AN110"/>
  <c r="AN71"/>
  <c r="AN97"/>
  <c r="AN123"/>
  <c r="AN117"/>
  <c r="AN121"/>
  <c r="AN124"/>
  <c r="AN118"/>
  <c r="AN116"/>
  <c r="AN114"/>
  <c r="AN112"/>
  <c r="AN106"/>
  <c r="AN73"/>
  <c r="AN69"/>
  <c r="AN70"/>
  <c r="AN96"/>
  <c r="AN90"/>
  <c r="AN108"/>
  <c r="AN67"/>
  <c r="AN17"/>
  <c r="AN127"/>
  <c r="AN87"/>
  <c r="AN83"/>
  <c r="AN82"/>
  <c r="AN12"/>
  <c r="AN68"/>
  <c r="AN103"/>
  <c r="AN91"/>
  <c r="AN86"/>
  <c r="AN95"/>
  <c r="AN120"/>
  <c r="AN92"/>
  <c r="AN104"/>
  <c r="AN84"/>
  <c r="AN126"/>
  <c r="AN122"/>
  <c r="AN20"/>
  <c r="AN42"/>
  <c r="AO42" s="1"/>
  <c r="AR65"/>
  <c r="AR58"/>
  <c r="AR59"/>
  <c r="AR60"/>
  <c r="AR61"/>
  <c r="AR63"/>
  <c r="AR85"/>
  <c r="AR108"/>
  <c r="AR105"/>
  <c r="AR18"/>
  <c r="AR104"/>
  <c r="AR109"/>
  <c r="AR107"/>
  <c r="AR73"/>
  <c r="AR95"/>
  <c r="AR91"/>
  <c r="AR126"/>
  <c r="AR122"/>
  <c r="AR72"/>
  <c r="AR127"/>
  <c r="AR106"/>
  <c r="AR87"/>
  <c r="AR120"/>
  <c r="AR117"/>
  <c r="AR66"/>
  <c r="AR119"/>
  <c r="AR125"/>
  <c r="AR71"/>
  <c r="AR115"/>
  <c r="AR123"/>
  <c r="AR84"/>
  <c r="AR92"/>
  <c r="AR82"/>
  <c r="AR64"/>
  <c r="AR17"/>
  <c r="AR12"/>
  <c r="AR67"/>
  <c r="AR113"/>
  <c r="AR93"/>
  <c r="AR69"/>
  <c r="AR90"/>
  <c r="AR74"/>
  <c r="AR81"/>
  <c r="AR7"/>
  <c r="AR121"/>
  <c r="AR118"/>
  <c r="AR114"/>
  <c r="AR70"/>
  <c r="AR111"/>
  <c r="AR110"/>
  <c r="AR97"/>
  <c r="AR89"/>
  <c r="AR124"/>
  <c r="AR103"/>
  <c r="AR96"/>
  <c r="AR116"/>
  <c r="AR112"/>
  <c r="AR68"/>
  <c r="AR83"/>
  <c r="AR86"/>
  <c r="AR20"/>
  <c r="AR42"/>
  <c r="AH6"/>
  <c r="AJ6"/>
  <c r="AL6"/>
  <c r="AN6"/>
  <c r="AP6"/>
  <c r="AR6"/>
  <c r="AI6"/>
  <c r="AK6"/>
  <c r="AM6"/>
  <c r="AO6"/>
  <c r="AQ6"/>
  <c r="AS6"/>
  <c r="W6"/>
  <c r="N17"/>
  <c r="P17" s="1"/>
  <c r="Q17" s="1"/>
  <c r="N59"/>
  <c r="P59" s="1"/>
  <c r="N61"/>
  <c r="P61" s="1"/>
  <c r="N63"/>
  <c r="P63" s="1"/>
  <c r="N58"/>
  <c r="P58" s="1"/>
  <c r="N60"/>
  <c r="P60" s="1"/>
  <c r="N18"/>
  <c r="P18" s="1"/>
  <c r="Q18" s="1"/>
  <c r="N7"/>
  <c r="P7" s="1"/>
  <c r="Q7" s="1"/>
  <c r="N12"/>
  <c r="P12" s="1"/>
  <c r="Q12" s="1"/>
  <c r="N6"/>
  <c r="P6" s="1"/>
  <c r="Q6" s="1"/>
  <c r="N20"/>
  <c r="P20" s="1"/>
  <c r="Q20" s="1"/>
  <c r="N42"/>
  <c r="P42" s="1"/>
  <c r="Q42" s="1"/>
  <c r="BD55" l="1"/>
  <c r="BE55" s="1"/>
  <c r="BF55" s="1"/>
  <c r="BG55" s="1"/>
  <c r="BH55" s="1"/>
  <c r="BI55" s="1"/>
  <c r="BJ55" s="1"/>
  <c r="BK55" s="1"/>
  <c r="BL55" s="1"/>
  <c r="BM55" s="1"/>
  <c r="BN55" s="1"/>
  <c r="BO55" s="1"/>
  <c r="BP55" s="1"/>
  <c r="BQ55" s="1"/>
  <c r="BR55" s="1"/>
  <c r="BS55" s="1"/>
  <c r="BT55" s="1"/>
  <c r="BU55" s="1"/>
  <c r="BV55" s="1"/>
  <c r="BW55" s="1"/>
  <c r="BX55" s="1"/>
  <c r="BY55" s="1"/>
  <c r="BZ55" s="1"/>
  <c r="CA55" s="1"/>
  <c r="X103"/>
  <c r="X86"/>
  <c r="BB123"/>
  <c r="BB82"/>
  <c r="BB114"/>
  <c r="BC16"/>
  <c r="BD16" s="1"/>
  <c r="BE16" s="1"/>
  <c r="BF16" s="1"/>
  <c r="BG16" s="1"/>
  <c r="BH16" s="1"/>
  <c r="BI16" s="1"/>
  <c r="BJ16" s="1"/>
  <c r="BK16" s="1"/>
  <c r="BL16" s="1"/>
  <c r="BM16" s="1"/>
  <c r="BN16" s="1"/>
  <c r="BO16" s="1"/>
  <c r="BP16" s="1"/>
  <c r="BQ16" s="1"/>
  <c r="BR16" s="1"/>
  <c r="BS16" s="1"/>
  <c r="BT16" s="1"/>
  <c r="BU16" s="1"/>
  <c r="BV16" s="1"/>
  <c r="BW16" s="1"/>
  <c r="BX16" s="1"/>
  <c r="BY16" s="1"/>
  <c r="BZ16" s="1"/>
  <c r="CA16" s="1"/>
  <c r="Y16"/>
  <c r="X105"/>
  <c r="X109"/>
  <c r="X89"/>
  <c r="BB121"/>
  <c r="BB120"/>
  <c r="Y11"/>
  <c r="BF45"/>
  <c r="BG45" s="1"/>
  <c r="BH45" s="1"/>
  <c r="BI45" s="1"/>
  <c r="BJ45" s="1"/>
  <c r="BK45" s="1"/>
  <c r="BL45" s="1"/>
  <c r="BM45" s="1"/>
  <c r="BN45" s="1"/>
  <c r="BO45" s="1"/>
  <c r="BP45" s="1"/>
  <c r="BQ45" s="1"/>
  <c r="BR45" s="1"/>
  <c r="BS45" s="1"/>
  <c r="BT45" s="1"/>
  <c r="BU45" s="1"/>
  <c r="BV45" s="1"/>
  <c r="BW45" s="1"/>
  <c r="BX45" s="1"/>
  <c r="BY45" s="1"/>
  <c r="BZ45" s="1"/>
  <c r="CA45" s="1"/>
  <c r="Y10"/>
  <c r="BB24"/>
  <c r="BC24" s="1"/>
  <c r="BD24" s="1"/>
  <c r="BE24" s="1"/>
  <c r="BF24" s="1"/>
  <c r="BB9"/>
  <c r="BB14"/>
  <c r="X28"/>
  <c r="BB70"/>
  <c r="Z8"/>
  <c r="BB8" s="1"/>
  <c r="X44"/>
  <c r="X45"/>
  <c r="X46"/>
  <c r="X21"/>
  <c r="BH10"/>
  <c r="BI10" s="1"/>
  <c r="BJ10" s="1"/>
  <c r="BK10" s="1"/>
  <c r="BL10" s="1"/>
  <c r="BM10" s="1"/>
  <c r="BN10" s="1"/>
  <c r="BO10" s="1"/>
  <c r="BP10" s="1"/>
  <c r="BQ10" s="1"/>
  <c r="BR10" s="1"/>
  <c r="BS10" s="1"/>
  <c r="BT10" s="1"/>
  <c r="BU10" s="1"/>
  <c r="BV10" s="1"/>
  <c r="BW10" s="1"/>
  <c r="BX10" s="1"/>
  <c r="BY10" s="1"/>
  <c r="BZ10" s="1"/>
  <c r="CA10" s="1"/>
  <c r="Q25"/>
  <c r="Z25" s="1"/>
  <c r="Q26"/>
  <c r="Z26" s="1"/>
  <c r="Q27"/>
  <c r="Z27" s="1"/>
  <c r="X27" s="1"/>
  <c r="BD46"/>
  <c r="BE46" s="1"/>
  <c r="BF46" s="1"/>
  <c r="BG46" s="1"/>
  <c r="BH46" s="1"/>
  <c r="BI46" s="1"/>
  <c r="BJ46" s="1"/>
  <c r="BK46" s="1"/>
  <c r="BL46" s="1"/>
  <c r="BM46" s="1"/>
  <c r="BN46" s="1"/>
  <c r="BO46" s="1"/>
  <c r="BP46" s="1"/>
  <c r="BQ46" s="1"/>
  <c r="BR46" s="1"/>
  <c r="BS46" s="1"/>
  <c r="BT46" s="1"/>
  <c r="BU46" s="1"/>
  <c r="BV46" s="1"/>
  <c r="BW46" s="1"/>
  <c r="BX46" s="1"/>
  <c r="BY46" s="1"/>
  <c r="BZ46" s="1"/>
  <c r="CA46" s="1"/>
  <c r="BC44"/>
  <c r="BD44" s="1"/>
  <c r="BE44" s="1"/>
  <c r="BF44" s="1"/>
  <c r="BG44" s="1"/>
  <c r="BH44" s="1"/>
  <c r="BI44" s="1"/>
  <c r="BJ44" s="1"/>
  <c r="BK44" s="1"/>
  <c r="BL44" s="1"/>
  <c r="BM44" s="1"/>
  <c r="BN44" s="1"/>
  <c r="BO44" s="1"/>
  <c r="BP44" s="1"/>
  <c r="BQ44" s="1"/>
  <c r="BR44" s="1"/>
  <c r="BS44" s="1"/>
  <c r="BT44" s="1"/>
  <c r="BU44" s="1"/>
  <c r="BV44" s="1"/>
  <c r="BW44" s="1"/>
  <c r="BX44" s="1"/>
  <c r="BY44" s="1"/>
  <c r="BZ44" s="1"/>
  <c r="CA44" s="1"/>
  <c r="AE24"/>
  <c r="AF24" s="1"/>
  <c r="AG24" s="1"/>
  <c r="AH24" s="1"/>
  <c r="X15"/>
  <c r="AA30"/>
  <c r="AA23"/>
  <c r="AB23" s="1"/>
  <c r="X22"/>
  <c r="X30"/>
  <c r="X23"/>
  <c r="AA22"/>
  <c r="AB22" s="1"/>
  <c r="BD15"/>
  <c r="BE15" s="1"/>
  <c r="BF15" s="1"/>
  <c r="BG15" s="1"/>
  <c r="BH15" s="1"/>
  <c r="BI15" s="1"/>
  <c r="BJ15" s="1"/>
  <c r="BK15" s="1"/>
  <c r="BL15" s="1"/>
  <c r="BM15" s="1"/>
  <c r="BN15" s="1"/>
  <c r="BO15" s="1"/>
  <c r="BP15" s="1"/>
  <c r="BQ15" s="1"/>
  <c r="BR15" s="1"/>
  <c r="BS15" s="1"/>
  <c r="BT15" s="1"/>
  <c r="BU15" s="1"/>
  <c r="BV15" s="1"/>
  <c r="BW15" s="1"/>
  <c r="BX15" s="1"/>
  <c r="BY15" s="1"/>
  <c r="BZ15" s="1"/>
  <c r="CA15" s="1"/>
  <c r="AA13"/>
  <c r="AA29"/>
  <c r="AB29" s="1"/>
  <c r="AA21"/>
  <c r="X29"/>
  <c r="AA28"/>
  <c r="Z20"/>
  <c r="AA20" s="1"/>
  <c r="Z17"/>
  <c r="AA17" s="1"/>
  <c r="Z12"/>
  <c r="AA12" s="1"/>
  <c r="X12" s="1"/>
  <c r="Z18"/>
  <c r="BB18" s="1"/>
  <c r="BB58"/>
  <c r="BC58" s="1"/>
  <c r="BD58" s="1"/>
  <c r="BE58" s="1"/>
  <c r="BF58" s="1"/>
  <c r="BG58" s="1"/>
  <c r="BH58" s="1"/>
  <c r="BI58" s="1"/>
  <c r="BJ58" s="1"/>
  <c r="BK58" s="1"/>
  <c r="BL58" s="1"/>
  <c r="BM58" s="1"/>
  <c r="BN58" s="1"/>
  <c r="BO58" s="1"/>
  <c r="BP58" s="1"/>
  <c r="BQ58" s="1"/>
  <c r="BR58" s="1"/>
  <c r="BS58" s="1"/>
  <c r="BT58" s="1"/>
  <c r="AB20"/>
  <c r="AC20" s="1"/>
  <c r="X59"/>
  <c r="AA18"/>
  <c r="AB18" s="1"/>
  <c r="AC42"/>
  <c r="W129"/>
  <c r="Z6"/>
  <c r="X6" s="1"/>
  <c r="X125"/>
  <c r="X73"/>
  <c r="X83"/>
  <c r="X113"/>
  <c r="X97"/>
  <c r="X114"/>
  <c r="X18"/>
  <c r="BB67"/>
  <c r="BC67" s="1"/>
  <c r="BD67" s="1"/>
  <c r="BE67" s="1"/>
  <c r="BF67" s="1"/>
  <c r="BG67" s="1"/>
  <c r="BH67" s="1"/>
  <c r="BI67" s="1"/>
  <c r="BJ67" s="1"/>
  <c r="BK67" s="1"/>
  <c r="BL67" s="1"/>
  <c r="BM67" s="1"/>
  <c r="BN67" s="1"/>
  <c r="BO67" s="1"/>
  <c r="BP67" s="1"/>
  <c r="BQ67" s="1"/>
  <c r="BR67" s="1"/>
  <c r="BS67" s="1"/>
  <c r="BT67" s="1"/>
  <c r="BC121"/>
  <c r="BD121" s="1"/>
  <c r="BE121" s="1"/>
  <c r="BF121" s="1"/>
  <c r="BG121" s="1"/>
  <c r="BH121" s="1"/>
  <c r="BI121" s="1"/>
  <c r="BJ121" s="1"/>
  <c r="BK121" s="1"/>
  <c r="BL121" s="1"/>
  <c r="BM121" s="1"/>
  <c r="BN121" s="1"/>
  <c r="BO121" s="1"/>
  <c r="BP121" s="1"/>
  <c r="BQ121" s="1"/>
  <c r="BR121" s="1"/>
  <c r="BS121" s="1"/>
  <c r="BT121" s="1"/>
  <c r="BB63"/>
  <c r="BC63" s="1"/>
  <c r="BD63" s="1"/>
  <c r="BE63" s="1"/>
  <c r="BF63" s="1"/>
  <c r="BG63" s="1"/>
  <c r="BH63" s="1"/>
  <c r="BI63" s="1"/>
  <c r="BJ63" s="1"/>
  <c r="BK63" s="1"/>
  <c r="BL63" s="1"/>
  <c r="BM63" s="1"/>
  <c r="BN63" s="1"/>
  <c r="BO63" s="1"/>
  <c r="BP63" s="1"/>
  <c r="BQ63" s="1"/>
  <c r="BR63" s="1"/>
  <c r="BS63" s="1"/>
  <c r="BT63" s="1"/>
  <c r="X87"/>
  <c r="X124"/>
  <c r="X58"/>
  <c r="X66"/>
  <c r="BB95"/>
  <c r="BC95" s="1"/>
  <c r="BD95" s="1"/>
  <c r="BE95" s="1"/>
  <c r="BF95" s="1"/>
  <c r="BG95" s="1"/>
  <c r="BH95" s="1"/>
  <c r="BI95" s="1"/>
  <c r="BJ95" s="1"/>
  <c r="BK95" s="1"/>
  <c r="BL95" s="1"/>
  <c r="BM95" s="1"/>
  <c r="BN95" s="1"/>
  <c r="BO95" s="1"/>
  <c r="BP95" s="1"/>
  <c r="BQ95" s="1"/>
  <c r="BR95" s="1"/>
  <c r="BS95" s="1"/>
  <c r="BT95" s="1"/>
  <c r="BB115"/>
  <c r="BC115" s="1"/>
  <c r="BD115" s="1"/>
  <c r="BE115" s="1"/>
  <c r="BF115" s="1"/>
  <c r="BG115" s="1"/>
  <c r="BH115" s="1"/>
  <c r="BI115" s="1"/>
  <c r="BJ115" s="1"/>
  <c r="BK115" s="1"/>
  <c r="BL115" s="1"/>
  <c r="BM115" s="1"/>
  <c r="BN115" s="1"/>
  <c r="BO115" s="1"/>
  <c r="BP115" s="1"/>
  <c r="BQ115" s="1"/>
  <c r="BR115" s="1"/>
  <c r="BS115" s="1"/>
  <c r="BT115" s="1"/>
  <c r="X42"/>
  <c r="X120"/>
  <c r="X112"/>
  <c r="X107"/>
  <c r="X110"/>
  <c r="X104"/>
  <c r="X118"/>
  <c r="X122"/>
  <c r="X84"/>
  <c r="X115"/>
  <c r="X69"/>
  <c r="X65"/>
  <c r="X82"/>
  <c r="BB86"/>
  <c r="BC86" s="1"/>
  <c r="BD86" s="1"/>
  <c r="BE86" s="1"/>
  <c r="BF86" s="1"/>
  <c r="BG86" s="1"/>
  <c r="BH86" s="1"/>
  <c r="BI86" s="1"/>
  <c r="BJ86" s="1"/>
  <c r="BK86" s="1"/>
  <c r="BL86" s="1"/>
  <c r="BM86" s="1"/>
  <c r="BN86" s="1"/>
  <c r="BO86" s="1"/>
  <c r="BP86" s="1"/>
  <c r="BQ86" s="1"/>
  <c r="BR86" s="1"/>
  <c r="BS86" s="1"/>
  <c r="BT86" s="1"/>
  <c r="BB117"/>
  <c r="BC117" s="1"/>
  <c r="BD117" s="1"/>
  <c r="BE117" s="1"/>
  <c r="BF117" s="1"/>
  <c r="BG117" s="1"/>
  <c r="BH117" s="1"/>
  <c r="BI117" s="1"/>
  <c r="BJ117" s="1"/>
  <c r="BK117" s="1"/>
  <c r="BL117" s="1"/>
  <c r="BM117" s="1"/>
  <c r="BN117" s="1"/>
  <c r="BO117" s="1"/>
  <c r="BP117" s="1"/>
  <c r="BQ117" s="1"/>
  <c r="BR117" s="1"/>
  <c r="BS117" s="1"/>
  <c r="BT117" s="1"/>
  <c r="X20"/>
  <c r="X90"/>
  <c r="X116"/>
  <c r="X74"/>
  <c r="X95"/>
  <c r="X61"/>
  <c r="X72"/>
  <c r="X93"/>
  <c r="X106"/>
  <c r="X71"/>
  <c r="X60"/>
  <c r="X81"/>
  <c r="BB42"/>
  <c r="Y44" s="1"/>
  <c r="BB92"/>
  <c r="BC92" s="1"/>
  <c r="BD92" s="1"/>
  <c r="BE92" s="1"/>
  <c r="BF92" s="1"/>
  <c r="BG92" s="1"/>
  <c r="BH92" s="1"/>
  <c r="BI92" s="1"/>
  <c r="BJ92" s="1"/>
  <c r="BK92" s="1"/>
  <c r="BL92" s="1"/>
  <c r="BM92" s="1"/>
  <c r="BN92" s="1"/>
  <c r="BO92" s="1"/>
  <c r="BP92" s="1"/>
  <c r="BQ92" s="1"/>
  <c r="BR92" s="1"/>
  <c r="BS92" s="1"/>
  <c r="BT92" s="1"/>
  <c r="BU92" s="1"/>
  <c r="BV92" s="1"/>
  <c r="BW92" s="1"/>
  <c r="BX92" s="1"/>
  <c r="BY92" s="1"/>
  <c r="BZ92" s="1"/>
  <c r="CA92" s="1"/>
  <c r="BB20"/>
  <c r="BC20" s="1"/>
  <c r="BD20" s="1"/>
  <c r="BE20" s="1"/>
  <c r="BB89"/>
  <c r="BC89" s="1"/>
  <c r="BD89" s="1"/>
  <c r="BE89" s="1"/>
  <c r="BF89" s="1"/>
  <c r="BG89" s="1"/>
  <c r="BH89" s="1"/>
  <c r="BI89" s="1"/>
  <c r="BJ89" s="1"/>
  <c r="BK89" s="1"/>
  <c r="BL89" s="1"/>
  <c r="BM89" s="1"/>
  <c r="BN89" s="1"/>
  <c r="BO89" s="1"/>
  <c r="BP89" s="1"/>
  <c r="BQ89" s="1"/>
  <c r="BR89" s="1"/>
  <c r="BS89" s="1"/>
  <c r="BT89" s="1"/>
  <c r="BU89" s="1"/>
  <c r="BV89" s="1"/>
  <c r="BW89" s="1"/>
  <c r="BX89" s="1"/>
  <c r="BY89" s="1"/>
  <c r="BZ89" s="1"/>
  <c r="CA89" s="1"/>
  <c r="BB69"/>
  <c r="BC69" s="1"/>
  <c r="BD69" s="1"/>
  <c r="BE69" s="1"/>
  <c r="BF69" s="1"/>
  <c r="BG69" s="1"/>
  <c r="BH69" s="1"/>
  <c r="BI69" s="1"/>
  <c r="BJ69" s="1"/>
  <c r="BK69" s="1"/>
  <c r="BL69" s="1"/>
  <c r="BM69" s="1"/>
  <c r="BN69" s="1"/>
  <c r="BO69" s="1"/>
  <c r="BP69" s="1"/>
  <c r="BQ69" s="1"/>
  <c r="BR69" s="1"/>
  <c r="BS69" s="1"/>
  <c r="BT69" s="1"/>
  <c r="BB110"/>
  <c r="BC110" s="1"/>
  <c r="BD110" s="1"/>
  <c r="BE110" s="1"/>
  <c r="BF110" s="1"/>
  <c r="BG110" s="1"/>
  <c r="BH110" s="1"/>
  <c r="BI110" s="1"/>
  <c r="BJ110" s="1"/>
  <c r="BK110" s="1"/>
  <c r="BL110" s="1"/>
  <c r="BM110" s="1"/>
  <c r="BN110" s="1"/>
  <c r="BO110" s="1"/>
  <c r="BP110" s="1"/>
  <c r="BQ110" s="1"/>
  <c r="BR110" s="1"/>
  <c r="BS110" s="1"/>
  <c r="BT110" s="1"/>
  <c r="BB72"/>
  <c r="BC72" s="1"/>
  <c r="BD72" s="1"/>
  <c r="BE72" s="1"/>
  <c r="BF72" s="1"/>
  <c r="BG72" s="1"/>
  <c r="BH72" s="1"/>
  <c r="BI72" s="1"/>
  <c r="BJ72" s="1"/>
  <c r="BK72" s="1"/>
  <c r="BL72" s="1"/>
  <c r="BM72" s="1"/>
  <c r="BN72" s="1"/>
  <c r="BO72" s="1"/>
  <c r="BP72" s="1"/>
  <c r="BQ72" s="1"/>
  <c r="BR72" s="1"/>
  <c r="BS72" s="1"/>
  <c r="BT72" s="1"/>
  <c r="BB111"/>
  <c r="BC111" s="1"/>
  <c r="BD111" s="1"/>
  <c r="BE111" s="1"/>
  <c r="BF111" s="1"/>
  <c r="BG111" s="1"/>
  <c r="BH111" s="1"/>
  <c r="BI111" s="1"/>
  <c r="BJ111" s="1"/>
  <c r="BK111" s="1"/>
  <c r="BL111" s="1"/>
  <c r="BM111" s="1"/>
  <c r="BN111" s="1"/>
  <c r="BO111" s="1"/>
  <c r="BP111" s="1"/>
  <c r="BQ111" s="1"/>
  <c r="BR111" s="1"/>
  <c r="BS111" s="1"/>
  <c r="BT111" s="1"/>
  <c r="BB126"/>
  <c r="BC126" s="1"/>
  <c r="BD126" s="1"/>
  <c r="BE126" s="1"/>
  <c r="BF126" s="1"/>
  <c r="BG126" s="1"/>
  <c r="BH126" s="1"/>
  <c r="BI126" s="1"/>
  <c r="BJ126" s="1"/>
  <c r="BK126" s="1"/>
  <c r="BL126" s="1"/>
  <c r="BM126" s="1"/>
  <c r="BN126" s="1"/>
  <c r="BO126" s="1"/>
  <c r="BP126" s="1"/>
  <c r="BQ126" s="1"/>
  <c r="BR126" s="1"/>
  <c r="BS126" s="1"/>
  <c r="BT126" s="1"/>
  <c r="BB12"/>
  <c r="BC12" s="1"/>
  <c r="BB60"/>
  <c r="BC60" s="1"/>
  <c r="BD60" s="1"/>
  <c r="BE60" s="1"/>
  <c r="BF60" s="1"/>
  <c r="BG60" s="1"/>
  <c r="BH60" s="1"/>
  <c r="BI60" s="1"/>
  <c r="BJ60" s="1"/>
  <c r="BK60" s="1"/>
  <c r="BL60" s="1"/>
  <c r="BM60" s="1"/>
  <c r="BN60" s="1"/>
  <c r="BO60" s="1"/>
  <c r="BP60" s="1"/>
  <c r="BQ60" s="1"/>
  <c r="BR60" s="1"/>
  <c r="BS60" s="1"/>
  <c r="BT60" s="1"/>
  <c r="BU60" s="1"/>
  <c r="BV60" s="1"/>
  <c r="BW60" s="1"/>
  <c r="BX60" s="1"/>
  <c r="BY60" s="1"/>
  <c r="BZ60" s="1"/>
  <c r="CA60" s="1"/>
  <c r="BB125"/>
  <c r="BC125" s="1"/>
  <c r="BD125" s="1"/>
  <c r="BE125" s="1"/>
  <c r="BF125" s="1"/>
  <c r="BG125" s="1"/>
  <c r="BH125" s="1"/>
  <c r="BI125" s="1"/>
  <c r="BJ125" s="1"/>
  <c r="BK125" s="1"/>
  <c r="BL125" s="1"/>
  <c r="BM125" s="1"/>
  <c r="BN125" s="1"/>
  <c r="BO125" s="1"/>
  <c r="BP125" s="1"/>
  <c r="BQ125" s="1"/>
  <c r="BR125" s="1"/>
  <c r="BS125" s="1"/>
  <c r="BT125" s="1"/>
  <c r="BB64"/>
  <c r="BC64" s="1"/>
  <c r="BD64" s="1"/>
  <c r="BE64" s="1"/>
  <c r="BF64" s="1"/>
  <c r="BG64" s="1"/>
  <c r="BH64" s="1"/>
  <c r="BI64" s="1"/>
  <c r="BJ64" s="1"/>
  <c r="BK64" s="1"/>
  <c r="BL64" s="1"/>
  <c r="BM64" s="1"/>
  <c r="BN64" s="1"/>
  <c r="BO64" s="1"/>
  <c r="BP64" s="1"/>
  <c r="BQ64" s="1"/>
  <c r="BR64" s="1"/>
  <c r="BS64" s="1"/>
  <c r="BT64" s="1"/>
  <c r="BB122"/>
  <c r="BC122" s="1"/>
  <c r="BD122" s="1"/>
  <c r="BE122" s="1"/>
  <c r="BF122" s="1"/>
  <c r="BG122" s="1"/>
  <c r="BH122" s="1"/>
  <c r="BI122" s="1"/>
  <c r="BJ122" s="1"/>
  <c r="BK122" s="1"/>
  <c r="BL122" s="1"/>
  <c r="BM122" s="1"/>
  <c r="BN122" s="1"/>
  <c r="BO122" s="1"/>
  <c r="BP122" s="1"/>
  <c r="BQ122" s="1"/>
  <c r="BR122" s="1"/>
  <c r="BS122" s="1"/>
  <c r="BT122" s="1"/>
  <c r="BB84"/>
  <c r="BC84" s="1"/>
  <c r="BD84" s="1"/>
  <c r="BE84" s="1"/>
  <c r="BF84" s="1"/>
  <c r="BG84" s="1"/>
  <c r="BH84" s="1"/>
  <c r="BI84" s="1"/>
  <c r="BJ84" s="1"/>
  <c r="BK84" s="1"/>
  <c r="BL84" s="1"/>
  <c r="BM84" s="1"/>
  <c r="BN84" s="1"/>
  <c r="BO84" s="1"/>
  <c r="BP84" s="1"/>
  <c r="BQ84" s="1"/>
  <c r="BR84" s="1"/>
  <c r="BS84" s="1"/>
  <c r="BT84" s="1"/>
  <c r="BB66"/>
  <c r="BC66" s="1"/>
  <c r="BD66" s="1"/>
  <c r="BE66" s="1"/>
  <c r="BF66" s="1"/>
  <c r="BG66" s="1"/>
  <c r="BH66" s="1"/>
  <c r="BI66" s="1"/>
  <c r="BJ66" s="1"/>
  <c r="BK66" s="1"/>
  <c r="BL66" s="1"/>
  <c r="BM66" s="1"/>
  <c r="BN66" s="1"/>
  <c r="BO66" s="1"/>
  <c r="BP66" s="1"/>
  <c r="BQ66" s="1"/>
  <c r="BR66" s="1"/>
  <c r="BS66" s="1"/>
  <c r="BT66" s="1"/>
  <c r="BB109"/>
  <c r="BC109" s="1"/>
  <c r="BD109" s="1"/>
  <c r="BE109" s="1"/>
  <c r="BF109" s="1"/>
  <c r="BG109" s="1"/>
  <c r="BH109" s="1"/>
  <c r="BI109" s="1"/>
  <c r="BJ109" s="1"/>
  <c r="BK109" s="1"/>
  <c r="BL109" s="1"/>
  <c r="BM109" s="1"/>
  <c r="BN109" s="1"/>
  <c r="BO109" s="1"/>
  <c r="BP109" s="1"/>
  <c r="BQ109" s="1"/>
  <c r="BR109" s="1"/>
  <c r="BS109" s="1"/>
  <c r="BT109" s="1"/>
  <c r="BB91"/>
  <c r="BC91" s="1"/>
  <c r="BD91" s="1"/>
  <c r="BE91" s="1"/>
  <c r="BF91" s="1"/>
  <c r="BG91" s="1"/>
  <c r="BH91" s="1"/>
  <c r="BI91" s="1"/>
  <c r="BJ91" s="1"/>
  <c r="BK91" s="1"/>
  <c r="BL91" s="1"/>
  <c r="BM91" s="1"/>
  <c r="BN91" s="1"/>
  <c r="BO91" s="1"/>
  <c r="BP91" s="1"/>
  <c r="BQ91" s="1"/>
  <c r="BR91" s="1"/>
  <c r="BS91" s="1"/>
  <c r="BT91" s="1"/>
  <c r="BB113"/>
  <c r="BC113" s="1"/>
  <c r="BD113" s="1"/>
  <c r="BE113" s="1"/>
  <c r="BF113" s="1"/>
  <c r="BG113" s="1"/>
  <c r="BH113" s="1"/>
  <c r="BI113" s="1"/>
  <c r="BJ113" s="1"/>
  <c r="BK113" s="1"/>
  <c r="BL113" s="1"/>
  <c r="BM113" s="1"/>
  <c r="BN113" s="1"/>
  <c r="BO113" s="1"/>
  <c r="BP113" s="1"/>
  <c r="BQ113" s="1"/>
  <c r="BR113" s="1"/>
  <c r="BS113" s="1"/>
  <c r="BT113" s="1"/>
  <c r="Z7"/>
  <c r="BC73"/>
  <c r="BD73" s="1"/>
  <c r="BE73" s="1"/>
  <c r="BF73" s="1"/>
  <c r="BG73" s="1"/>
  <c r="BH73" s="1"/>
  <c r="BI73" s="1"/>
  <c r="BJ73" s="1"/>
  <c r="BK73" s="1"/>
  <c r="BL73" s="1"/>
  <c r="BM73" s="1"/>
  <c r="BN73" s="1"/>
  <c r="BO73" s="1"/>
  <c r="BP73" s="1"/>
  <c r="BQ73" s="1"/>
  <c r="BR73" s="1"/>
  <c r="BS73" s="1"/>
  <c r="BT73" s="1"/>
  <c r="BU73" s="1"/>
  <c r="BV73" s="1"/>
  <c r="BW73" s="1"/>
  <c r="BX73" s="1"/>
  <c r="BY73" s="1"/>
  <c r="BZ73" s="1"/>
  <c r="CA73" s="1"/>
  <c r="BB93"/>
  <c r="BC93" s="1"/>
  <c r="BD93" s="1"/>
  <c r="BE93" s="1"/>
  <c r="BF93" s="1"/>
  <c r="BG93" s="1"/>
  <c r="BH93" s="1"/>
  <c r="BI93" s="1"/>
  <c r="BJ93" s="1"/>
  <c r="BK93" s="1"/>
  <c r="BL93" s="1"/>
  <c r="BM93" s="1"/>
  <c r="BN93" s="1"/>
  <c r="BO93" s="1"/>
  <c r="BP93" s="1"/>
  <c r="BQ93" s="1"/>
  <c r="BR93" s="1"/>
  <c r="BS93" s="1"/>
  <c r="BT93" s="1"/>
  <c r="BB81"/>
  <c r="BC81" s="1"/>
  <c r="BD81" s="1"/>
  <c r="BE81" s="1"/>
  <c r="BF81" s="1"/>
  <c r="BG81" s="1"/>
  <c r="BH81" s="1"/>
  <c r="BI81" s="1"/>
  <c r="BJ81" s="1"/>
  <c r="BK81" s="1"/>
  <c r="BL81" s="1"/>
  <c r="BM81" s="1"/>
  <c r="BN81" s="1"/>
  <c r="BO81" s="1"/>
  <c r="BP81" s="1"/>
  <c r="BQ81" s="1"/>
  <c r="BR81" s="1"/>
  <c r="BS81" s="1"/>
  <c r="BT81" s="1"/>
  <c r="BB65"/>
  <c r="BC65" s="1"/>
  <c r="BD65" s="1"/>
  <c r="BE65" s="1"/>
  <c r="BF65" s="1"/>
  <c r="BG65" s="1"/>
  <c r="BH65" s="1"/>
  <c r="BI65" s="1"/>
  <c r="BJ65" s="1"/>
  <c r="BK65" s="1"/>
  <c r="BL65" s="1"/>
  <c r="BM65" s="1"/>
  <c r="BN65" s="1"/>
  <c r="BO65" s="1"/>
  <c r="BP65" s="1"/>
  <c r="BQ65" s="1"/>
  <c r="BR65" s="1"/>
  <c r="BS65" s="1"/>
  <c r="BT65" s="1"/>
  <c r="BC120"/>
  <c r="BD120" s="1"/>
  <c r="BE120" s="1"/>
  <c r="BF120" s="1"/>
  <c r="BG120" s="1"/>
  <c r="BH120" s="1"/>
  <c r="BI120" s="1"/>
  <c r="BJ120" s="1"/>
  <c r="BK120" s="1"/>
  <c r="BL120" s="1"/>
  <c r="BM120" s="1"/>
  <c r="BN120" s="1"/>
  <c r="BO120" s="1"/>
  <c r="BP120" s="1"/>
  <c r="BQ120" s="1"/>
  <c r="BR120" s="1"/>
  <c r="BS120" s="1"/>
  <c r="BT120" s="1"/>
  <c r="BB118"/>
  <c r="BC118" s="1"/>
  <c r="BD118" s="1"/>
  <c r="BE118" s="1"/>
  <c r="BF118" s="1"/>
  <c r="BG118" s="1"/>
  <c r="BH118" s="1"/>
  <c r="BI118" s="1"/>
  <c r="BJ118" s="1"/>
  <c r="BK118" s="1"/>
  <c r="BL118" s="1"/>
  <c r="BM118" s="1"/>
  <c r="BN118" s="1"/>
  <c r="BO118" s="1"/>
  <c r="BP118" s="1"/>
  <c r="BQ118" s="1"/>
  <c r="BR118" s="1"/>
  <c r="BS118" s="1"/>
  <c r="BT118" s="1"/>
  <c r="BB112"/>
  <c r="BC112" s="1"/>
  <c r="BD112" s="1"/>
  <c r="BE112" s="1"/>
  <c r="BF112" s="1"/>
  <c r="BG112" s="1"/>
  <c r="BH112" s="1"/>
  <c r="BI112" s="1"/>
  <c r="BJ112" s="1"/>
  <c r="BK112" s="1"/>
  <c r="BL112" s="1"/>
  <c r="BM112" s="1"/>
  <c r="BN112" s="1"/>
  <c r="BO112" s="1"/>
  <c r="BP112" s="1"/>
  <c r="BQ112" s="1"/>
  <c r="BR112" s="1"/>
  <c r="BS112" s="1"/>
  <c r="BT112" s="1"/>
  <c r="BB97"/>
  <c r="BC97" s="1"/>
  <c r="BD97" s="1"/>
  <c r="BE97" s="1"/>
  <c r="BF97" s="1"/>
  <c r="BG97" s="1"/>
  <c r="BH97" s="1"/>
  <c r="BI97" s="1"/>
  <c r="BJ97" s="1"/>
  <c r="BK97" s="1"/>
  <c r="BL97" s="1"/>
  <c r="BM97" s="1"/>
  <c r="BN97" s="1"/>
  <c r="BO97" s="1"/>
  <c r="BP97" s="1"/>
  <c r="BQ97" s="1"/>
  <c r="BR97" s="1"/>
  <c r="BS97" s="1"/>
  <c r="BT97" s="1"/>
  <c r="BC123"/>
  <c r="BD123" s="1"/>
  <c r="BE123" s="1"/>
  <c r="BF123" s="1"/>
  <c r="BG123" s="1"/>
  <c r="BH123" s="1"/>
  <c r="BI123" s="1"/>
  <c r="BJ123" s="1"/>
  <c r="BK123" s="1"/>
  <c r="BL123" s="1"/>
  <c r="BM123" s="1"/>
  <c r="BN123" s="1"/>
  <c r="BO123" s="1"/>
  <c r="BP123" s="1"/>
  <c r="BQ123" s="1"/>
  <c r="BR123" s="1"/>
  <c r="BS123" s="1"/>
  <c r="BT123" s="1"/>
  <c r="BC82"/>
  <c r="BD82" s="1"/>
  <c r="BE82" s="1"/>
  <c r="BF82" s="1"/>
  <c r="BG82" s="1"/>
  <c r="BH82" s="1"/>
  <c r="BI82" s="1"/>
  <c r="BJ82" s="1"/>
  <c r="BK82" s="1"/>
  <c r="BL82" s="1"/>
  <c r="BM82" s="1"/>
  <c r="BN82" s="1"/>
  <c r="BO82" s="1"/>
  <c r="BP82" s="1"/>
  <c r="BQ82" s="1"/>
  <c r="BR82" s="1"/>
  <c r="BS82" s="1"/>
  <c r="BT82" s="1"/>
  <c r="BU82" s="1"/>
  <c r="BV82" s="1"/>
  <c r="BW82" s="1"/>
  <c r="BX82" s="1"/>
  <c r="BY82" s="1"/>
  <c r="BZ82" s="1"/>
  <c r="CA82" s="1"/>
  <c r="BB87"/>
  <c r="BC87" s="1"/>
  <c r="BD87" s="1"/>
  <c r="BE87" s="1"/>
  <c r="BF87" s="1"/>
  <c r="BG87" s="1"/>
  <c r="BH87" s="1"/>
  <c r="BI87" s="1"/>
  <c r="BJ87" s="1"/>
  <c r="BK87" s="1"/>
  <c r="BL87" s="1"/>
  <c r="BM87" s="1"/>
  <c r="BN87" s="1"/>
  <c r="BO87" s="1"/>
  <c r="BP87" s="1"/>
  <c r="BQ87" s="1"/>
  <c r="BR87" s="1"/>
  <c r="BS87" s="1"/>
  <c r="BT87" s="1"/>
  <c r="BB116"/>
  <c r="BC116" s="1"/>
  <c r="BD116" s="1"/>
  <c r="BE116" s="1"/>
  <c r="BF116" s="1"/>
  <c r="BG116" s="1"/>
  <c r="BH116" s="1"/>
  <c r="BI116" s="1"/>
  <c r="BJ116" s="1"/>
  <c r="BK116" s="1"/>
  <c r="BL116" s="1"/>
  <c r="BM116" s="1"/>
  <c r="BN116" s="1"/>
  <c r="BO116" s="1"/>
  <c r="BP116" s="1"/>
  <c r="BQ116" s="1"/>
  <c r="BR116" s="1"/>
  <c r="BS116" s="1"/>
  <c r="BT116" s="1"/>
  <c r="BB90"/>
  <c r="BC90" s="1"/>
  <c r="BD90" s="1"/>
  <c r="BE90" s="1"/>
  <c r="BF90" s="1"/>
  <c r="BG90" s="1"/>
  <c r="BH90" s="1"/>
  <c r="BI90" s="1"/>
  <c r="BJ90" s="1"/>
  <c r="BK90" s="1"/>
  <c r="BL90" s="1"/>
  <c r="BM90" s="1"/>
  <c r="BN90" s="1"/>
  <c r="BO90" s="1"/>
  <c r="BP90" s="1"/>
  <c r="BQ90" s="1"/>
  <c r="BR90" s="1"/>
  <c r="BS90" s="1"/>
  <c r="BT90" s="1"/>
  <c r="BU90" s="1"/>
  <c r="BV90" s="1"/>
  <c r="BW90" s="1"/>
  <c r="BX90" s="1"/>
  <c r="BY90" s="1"/>
  <c r="BZ90" s="1"/>
  <c r="CA90" s="1"/>
  <c r="BB83"/>
  <c r="BC83" s="1"/>
  <c r="BD83" s="1"/>
  <c r="BE83" s="1"/>
  <c r="BF83" s="1"/>
  <c r="BG83" s="1"/>
  <c r="BH83" s="1"/>
  <c r="BI83" s="1"/>
  <c r="BJ83" s="1"/>
  <c r="BK83" s="1"/>
  <c r="BL83" s="1"/>
  <c r="BM83" s="1"/>
  <c r="BN83" s="1"/>
  <c r="BO83" s="1"/>
  <c r="BP83" s="1"/>
  <c r="BQ83" s="1"/>
  <c r="BR83" s="1"/>
  <c r="BS83" s="1"/>
  <c r="BT83" s="1"/>
  <c r="BC114"/>
  <c r="BD114" s="1"/>
  <c r="BE114" s="1"/>
  <c r="BF114" s="1"/>
  <c r="BG114" s="1"/>
  <c r="BH114" s="1"/>
  <c r="BI114" s="1"/>
  <c r="BJ114" s="1"/>
  <c r="BK114" s="1"/>
  <c r="BL114" s="1"/>
  <c r="BM114" s="1"/>
  <c r="BN114" s="1"/>
  <c r="BO114" s="1"/>
  <c r="BP114" s="1"/>
  <c r="BQ114" s="1"/>
  <c r="BR114" s="1"/>
  <c r="BS114" s="1"/>
  <c r="BT114" s="1"/>
  <c r="BB124"/>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BB119"/>
  <c r="BC119" s="1"/>
  <c r="BD119" s="1"/>
  <c r="BE119" s="1"/>
  <c r="BF119" s="1"/>
  <c r="BG119" s="1"/>
  <c r="BH119" s="1"/>
  <c r="BI119" s="1"/>
  <c r="BJ119" s="1"/>
  <c r="BK119" s="1"/>
  <c r="BL119" s="1"/>
  <c r="BM119" s="1"/>
  <c r="BN119" s="1"/>
  <c r="BO119" s="1"/>
  <c r="BP119" s="1"/>
  <c r="BQ119" s="1"/>
  <c r="BR119" s="1"/>
  <c r="BS119" s="1"/>
  <c r="BT119" s="1"/>
  <c r="BB107"/>
  <c r="BC107" s="1"/>
  <c r="BD107" s="1"/>
  <c r="BE107" s="1"/>
  <c r="BF107" s="1"/>
  <c r="BG107" s="1"/>
  <c r="BH107" s="1"/>
  <c r="BI107" s="1"/>
  <c r="BJ107" s="1"/>
  <c r="BK107" s="1"/>
  <c r="BL107" s="1"/>
  <c r="BM107" s="1"/>
  <c r="BN107" s="1"/>
  <c r="BO107" s="1"/>
  <c r="BP107" s="1"/>
  <c r="BQ107" s="1"/>
  <c r="BR107" s="1"/>
  <c r="BS107" s="1"/>
  <c r="BT107" s="1"/>
  <c r="BB7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BB61"/>
  <c r="BC61" s="1"/>
  <c r="BD61" s="1"/>
  <c r="BE61" s="1"/>
  <c r="BF61" s="1"/>
  <c r="BG61" s="1"/>
  <c r="BH61" s="1"/>
  <c r="BI61" s="1"/>
  <c r="BJ61" s="1"/>
  <c r="BK61" s="1"/>
  <c r="BL61" s="1"/>
  <c r="BM61" s="1"/>
  <c r="BN61" s="1"/>
  <c r="BO61" s="1"/>
  <c r="BP61" s="1"/>
  <c r="BQ61" s="1"/>
  <c r="BR61" s="1"/>
  <c r="BS61" s="1"/>
  <c r="BT61" s="1"/>
  <c r="BB59"/>
  <c r="BC59" s="1"/>
  <c r="BD59" s="1"/>
  <c r="BE59" s="1"/>
  <c r="BF59" s="1"/>
  <c r="BG59" s="1"/>
  <c r="BH59" s="1"/>
  <c r="BI59" s="1"/>
  <c r="BJ59" s="1"/>
  <c r="BK59" s="1"/>
  <c r="BL59" s="1"/>
  <c r="BM59" s="1"/>
  <c r="BN59" s="1"/>
  <c r="BO59" s="1"/>
  <c r="BP59" s="1"/>
  <c r="BQ59" s="1"/>
  <c r="BR59" s="1"/>
  <c r="BS59" s="1"/>
  <c r="BT59" s="1"/>
  <c r="BU59" s="1"/>
  <c r="BV59" s="1"/>
  <c r="BW59" s="1"/>
  <c r="BX59" s="1"/>
  <c r="BY59" s="1"/>
  <c r="BZ59" s="1"/>
  <c r="CA59" s="1"/>
  <c r="BB6"/>
  <c r="BB105"/>
  <c r="BC105" s="1"/>
  <c r="BD105" s="1"/>
  <c r="BE105" s="1"/>
  <c r="BF105" s="1"/>
  <c r="BG105" s="1"/>
  <c r="BH105" s="1"/>
  <c r="BI105" s="1"/>
  <c r="BJ105" s="1"/>
  <c r="BK105" s="1"/>
  <c r="BL105" s="1"/>
  <c r="BM105" s="1"/>
  <c r="BN105" s="1"/>
  <c r="BO105" s="1"/>
  <c r="BP105" s="1"/>
  <c r="BQ105" s="1"/>
  <c r="BR105" s="1"/>
  <c r="BS105" s="1"/>
  <c r="BT105" s="1"/>
  <c r="BB127"/>
  <c r="BC127" s="1"/>
  <c r="BD127" s="1"/>
  <c r="BE127" s="1"/>
  <c r="BF127" s="1"/>
  <c r="BG127" s="1"/>
  <c r="BH127" s="1"/>
  <c r="BI127" s="1"/>
  <c r="BJ127" s="1"/>
  <c r="BK127" s="1"/>
  <c r="BL127" s="1"/>
  <c r="BM127" s="1"/>
  <c r="BN127" s="1"/>
  <c r="BO127" s="1"/>
  <c r="BP127" s="1"/>
  <c r="BQ127" s="1"/>
  <c r="BR127" s="1"/>
  <c r="BS127" s="1"/>
  <c r="BT127" s="1"/>
  <c r="BB108"/>
  <c r="BC108" s="1"/>
  <c r="BD108" s="1"/>
  <c r="BE108" s="1"/>
  <c r="BF108" s="1"/>
  <c r="BG108" s="1"/>
  <c r="BH108" s="1"/>
  <c r="BI108" s="1"/>
  <c r="BJ108" s="1"/>
  <c r="BK108" s="1"/>
  <c r="BL108" s="1"/>
  <c r="BM108" s="1"/>
  <c r="BN108" s="1"/>
  <c r="BO108" s="1"/>
  <c r="BP108" s="1"/>
  <c r="BQ108" s="1"/>
  <c r="BR108" s="1"/>
  <c r="BS108" s="1"/>
  <c r="BT108" s="1"/>
  <c r="BB74"/>
  <c r="BC74" s="1"/>
  <c r="BD74" s="1"/>
  <c r="BE74" s="1"/>
  <c r="BF74" s="1"/>
  <c r="BG74" s="1"/>
  <c r="BH74" s="1"/>
  <c r="BI74" s="1"/>
  <c r="BJ74" s="1"/>
  <c r="BK74" s="1"/>
  <c r="BL74" s="1"/>
  <c r="BM74" s="1"/>
  <c r="BN74" s="1"/>
  <c r="BO74" s="1"/>
  <c r="BP74" s="1"/>
  <c r="BQ74" s="1"/>
  <c r="BR74" s="1"/>
  <c r="BS74" s="1"/>
  <c r="BT74" s="1"/>
  <c r="BB104"/>
  <c r="BC104" s="1"/>
  <c r="BD104" s="1"/>
  <c r="BE104" s="1"/>
  <c r="BF104" s="1"/>
  <c r="BG104" s="1"/>
  <c r="BH104" s="1"/>
  <c r="BI104" s="1"/>
  <c r="BJ104" s="1"/>
  <c r="BK104" s="1"/>
  <c r="BL104" s="1"/>
  <c r="BM104" s="1"/>
  <c r="BN104" s="1"/>
  <c r="BO104" s="1"/>
  <c r="BP104" s="1"/>
  <c r="BQ104" s="1"/>
  <c r="BR104" s="1"/>
  <c r="BS104" s="1"/>
  <c r="BT104" s="1"/>
  <c r="BB85"/>
  <c r="BC85" s="1"/>
  <c r="BD85" s="1"/>
  <c r="BE85" s="1"/>
  <c r="BF85" s="1"/>
  <c r="BG85" s="1"/>
  <c r="BH85" s="1"/>
  <c r="BI85" s="1"/>
  <c r="BJ85" s="1"/>
  <c r="BK85" s="1"/>
  <c r="BL85" s="1"/>
  <c r="BM85" s="1"/>
  <c r="BN85" s="1"/>
  <c r="BO85" s="1"/>
  <c r="BP85" s="1"/>
  <c r="BQ85" s="1"/>
  <c r="BR85" s="1"/>
  <c r="BS85" s="1"/>
  <c r="BT85" s="1"/>
  <c r="BB68"/>
  <c r="BC68" s="1"/>
  <c r="BD68" s="1"/>
  <c r="BE68" s="1"/>
  <c r="BF68" s="1"/>
  <c r="BG68" s="1"/>
  <c r="BH68" s="1"/>
  <c r="BI68" s="1"/>
  <c r="BJ68" s="1"/>
  <c r="BK68" s="1"/>
  <c r="BL68" s="1"/>
  <c r="BM68" s="1"/>
  <c r="BN68" s="1"/>
  <c r="BO68" s="1"/>
  <c r="BP68" s="1"/>
  <c r="BQ68" s="1"/>
  <c r="BR68" s="1"/>
  <c r="BS68" s="1"/>
  <c r="BT68" s="1"/>
  <c r="BB103"/>
  <c r="BC103" s="1"/>
  <c r="BD103" s="1"/>
  <c r="BE103" s="1"/>
  <c r="BF103" s="1"/>
  <c r="BG103" s="1"/>
  <c r="BH103" s="1"/>
  <c r="BI103" s="1"/>
  <c r="BJ103" s="1"/>
  <c r="BK103" s="1"/>
  <c r="BL103" s="1"/>
  <c r="BM103" s="1"/>
  <c r="BN103" s="1"/>
  <c r="BO103" s="1"/>
  <c r="BP103" s="1"/>
  <c r="BQ103" s="1"/>
  <c r="BR103" s="1"/>
  <c r="BS103" s="1"/>
  <c r="BT103" s="1"/>
  <c r="BC70"/>
  <c r="BD70" s="1"/>
  <c r="BE70" s="1"/>
  <c r="BF70" s="1"/>
  <c r="BG70" s="1"/>
  <c r="BH70" s="1"/>
  <c r="BI70" s="1"/>
  <c r="BJ70" s="1"/>
  <c r="BK70" s="1"/>
  <c r="BL70" s="1"/>
  <c r="BM70" s="1"/>
  <c r="BN70" s="1"/>
  <c r="BO70" s="1"/>
  <c r="BP70" s="1"/>
  <c r="BQ70" s="1"/>
  <c r="BR70" s="1"/>
  <c r="BS70" s="1"/>
  <c r="BT70" s="1"/>
  <c r="BB96"/>
  <c r="BC96" s="1"/>
  <c r="BD96" s="1"/>
  <c r="BE96" s="1"/>
  <c r="BF96" s="1"/>
  <c r="BG96" s="1"/>
  <c r="BH96" s="1"/>
  <c r="BI96" s="1"/>
  <c r="BJ96" s="1"/>
  <c r="BK96" s="1"/>
  <c r="BL96" s="1"/>
  <c r="BM96" s="1"/>
  <c r="BN96" s="1"/>
  <c r="BO96" s="1"/>
  <c r="BP96" s="1"/>
  <c r="BQ96" s="1"/>
  <c r="BR96" s="1"/>
  <c r="BS96" s="1"/>
  <c r="BT96" s="1"/>
  <c r="BB106"/>
  <c r="BC106" s="1"/>
  <c r="BD106" s="1"/>
  <c r="BE106" s="1"/>
  <c r="BF106" s="1"/>
  <c r="BG106" s="1"/>
  <c r="BH106" s="1"/>
  <c r="BI106" s="1"/>
  <c r="BJ106" s="1"/>
  <c r="BK106" s="1"/>
  <c r="BL106" s="1"/>
  <c r="BM106" s="1"/>
  <c r="BN106" s="1"/>
  <c r="BO106" s="1"/>
  <c r="BP106" s="1"/>
  <c r="BQ106" s="1"/>
  <c r="BR106" s="1"/>
  <c r="BS106" s="1"/>
  <c r="BT106" s="1"/>
  <c r="BC42" l="1"/>
  <c r="BD42" s="1"/>
  <c r="BE42" s="1"/>
  <c r="BC14"/>
  <c r="BD14" s="1"/>
  <c r="BE14" s="1"/>
  <c r="BF14" s="1"/>
  <c r="BG14" s="1"/>
  <c r="BH14" s="1"/>
  <c r="BI14" s="1"/>
  <c r="BJ14" s="1"/>
  <c r="BK14" s="1"/>
  <c r="BL14" s="1"/>
  <c r="BM14" s="1"/>
  <c r="BN14" s="1"/>
  <c r="BO14" s="1"/>
  <c r="BP14" s="1"/>
  <c r="BQ14" s="1"/>
  <c r="BR14" s="1"/>
  <c r="BS14" s="1"/>
  <c r="BT14" s="1"/>
  <c r="BU14" s="1"/>
  <c r="BV14" s="1"/>
  <c r="BW14" s="1"/>
  <c r="BX14" s="1"/>
  <c r="BY14" s="1"/>
  <c r="BZ14" s="1"/>
  <c r="CA14" s="1"/>
  <c r="Y14"/>
  <c r="BC9"/>
  <c r="BD9" s="1"/>
  <c r="BE9" s="1"/>
  <c r="BF9" s="1"/>
  <c r="BG9" s="1"/>
  <c r="BH9" s="1"/>
  <c r="BI9" s="1"/>
  <c r="BJ9" s="1"/>
  <c r="BK9" s="1"/>
  <c r="BL9" s="1"/>
  <c r="BM9" s="1"/>
  <c r="BN9" s="1"/>
  <c r="BO9" s="1"/>
  <c r="BP9" s="1"/>
  <c r="BQ9" s="1"/>
  <c r="BR9" s="1"/>
  <c r="BS9" s="1"/>
  <c r="BT9" s="1"/>
  <c r="BU9" s="1"/>
  <c r="BV9" s="1"/>
  <c r="BW9" s="1"/>
  <c r="BX9" s="1"/>
  <c r="BY9" s="1"/>
  <c r="BZ9" s="1"/>
  <c r="CA9" s="1"/>
  <c r="Y9"/>
  <c r="X8"/>
  <c r="AA8"/>
  <c r="AB8"/>
  <c r="BC8"/>
  <c r="Y8"/>
  <c r="X68"/>
  <c r="X55"/>
  <c r="X67"/>
  <c r="Y46"/>
  <c r="Y45"/>
  <c r="X64"/>
  <c r="AD20"/>
  <c r="AE20" s="1"/>
  <c r="BC18"/>
  <c r="Y110"/>
  <c r="AB12"/>
  <c r="BD12" s="1"/>
  <c r="AC29"/>
  <c r="AC23"/>
  <c r="X26"/>
  <c r="AA27"/>
  <c r="AC27" s="1"/>
  <c r="AD27" s="1"/>
  <c r="AE27" s="1"/>
  <c r="AB27"/>
  <c r="BB27"/>
  <c r="Y27" s="1"/>
  <c r="AA25"/>
  <c r="X24"/>
  <c r="BB25"/>
  <c r="AB25"/>
  <c r="AC25" s="1"/>
  <c r="AD25" s="1"/>
  <c r="AA26"/>
  <c r="AB26"/>
  <c r="AC26" s="1"/>
  <c r="X25"/>
  <c r="BB26"/>
  <c r="Y43"/>
  <c r="AB21"/>
  <c r="AB13"/>
  <c r="AC22"/>
  <c r="AD22" s="1"/>
  <c r="AE22" s="1"/>
  <c r="AF22" s="1"/>
  <c r="AG22" s="1"/>
  <c r="BG24"/>
  <c r="BH24" s="1"/>
  <c r="BI24" s="1"/>
  <c r="BJ24" s="1"/>
  <c r="BK24" s="1"/>
  <c r="BL24" s="1"/>
  <c r="BM24" s="1"/>
  <c r="BN24" s="1"/>
  <c r="BO24" s="1"/>
  <c r="BP24" s="1"/>
  <c r="BQ24" s="1"/>
  <c r="BR24" s="1"/>
  <c r="BS24" s="1"/>
  <c r="BT24" s="1"/>
  <c r="BU24" s="1"/>
  <c r="BV24" s="1"/>
  <c r="BW24" s="1"/>
  <c r="BX24" s="1"/>
  <c r="BY24" s="1"/>
  <c r="BZ24" s="1"/>
  <c r="CA24" s="1"/>
  <c r="BC22"/>
  <c r="BD22" s="1"/>
  <c r="BE22" s="1"/>
  <c r="BC29"/>
  <c r="BD29" s="1"/>
  <c r="BE29" s="1"/>
  <c r="BC13"/>
  <c r="AB28"/>
  <c r="AC28" s="1"/>
  <c r="AB30"/>
  <c r="AC30" s="1"/>
  <c r="AD28"/>
  <c r="AD29"/>
  <c r="AC13"/>
  <c r="AD13" s="1"/>
  <c r="AD30"/>
  <c r="BC23"/>
  <c r="BD23" s="1"/>
  <c r="BC21"/>
  <c r="BD21" s="1"/>
  <c r="BC28"/>
  <c r="BD28" s="1"/>
  <c r="BE28" s="1"/>
  <c r="BF28" s="1"/>
  <c r="BC30"/>
  <c r="BD30" s="1"/>
  <c r="BE30" s="1"/>
  <c r="BF30" s="1"/>
  <c r="Y87"/>
  <c r="BB17"/>
  <c r="BC17" s="1"/>
  <c r="X17"/>
  <c r="X63"/>
  <c r="AB17"/>
  <c r="AC17" s="1"/>
  <c r="Y72"/>
  <c r="Y61"/>
  <c r="AC18"/>
  <c r="AD18" s="1"/>
  <c r="BD18"/>
  <c r="AD42"/>
  <c r="BF42" s="1"/>
  <c r="AF20"/>
  <c r="AG20" s="1"/>
  <c r="AA6"/>
  <c r="AB6" s="1"/>
  <c r="AC6" s="1"/>
  <c r="BB7"/>
  <c r="Y59"/>
  <c r="BU87"/>
  <c r="BV87" s="1"/>
  <c r="BW87" s="1"/>
  <c r="BX87" s="1"/>
  <c r="BY87" s="1"/>
  <c r="BZ87" s="1"/>
  <c r="CA87" s="1"/>
  <c r="Y107"/>
  <c r="BU107"/>
  <c r="BV107" s="1"/>
  <c r="BW107" s="1"/>
  <c r="BX107" s="1"/>
  <c r="BY107" s="1"/>
  <c r="BZ107" s="1"/>
  <c r="CA107" s="1"/>
  <c r="Y60"/>
  <c r="Y18"/>
  <c r="Y97"/>
  <c r="Y20"/>
  <c r="Y71"/>
  <c r="Y82"/>
  <c r="Y95"/>
  <c r="BU69"/>
  <c r="BV69" s="1"/>
  <c r="BW69" s="1"/>
  <c r="BX69" s="1"/>
  <c r="BY69" s="1"/>
  <c r="BZ69" s="1"/>
  <c r="CA69" s="1"/>
  <c r="Y69"/>
  <c r="BU125"/>
  <c r="BV125" s="1"/>
  <c r="BW125" s="1"/>
  <c r="BX125" s="1"/>
  <c r="BY125" s="1"/>
  <c r="BZ125" s="1"/>
  <c r="CA125" s="1"/>
  <c r="Y125"/>
  <c r="Y126"/>
  <c r="BU126"/>
  <c r="BV126" s="1"/>
  <c r="BW126" s="1"/>
  <c r="BX126" s="1"/>
  <c r="BY126" s="1"/>
  <c r="BZ126" s="1"/>
  <c r="CA126" s="1"/>
  <c r="Y64"/>
  <c r="BU64"/>
  <c r="BV64" s="1"/>
  <c r="BW64" s="1"/>
  <c r="BX64" s="1"/>
  <c r="BY64" s="1"/>
  <c r="BZ64" s="1"/>
  <c r="CA64" s="1"/>
  <c r="BU61"/>
  <c r="BV61" s="1"/>
  <c r="BW61" s="1"/>
  <c r="BX61" s="1"/>
  <c r="BY61" s="1"/>
  <c r="BZ61" s="1"/>
  <c r="CA61" s="1"/>
  <c r="Y124"/>
  <c r="Y73"/>
  <c r="Y89"/>
  <c r="BU72"/>
  <c r="BV72" s="1"/>
  <c r="BW72" s="1"/>
  <c r="BX72" s="1"/>
  <c r="BY72" s="1"/>
  <c r="BZ72" s="1"/>
  <c r="CA72" s="1"/>
  <c r="Y12"/>
  <c r="Y90"/>
  <c r="BU95"/>
  <c r="BV95" s="1"/>
  <c r="BW95" s="1"/>
  <c r="BX95" s="1"/>
  <c r="BY95" s="1"/>
  <c r="BZ95" s="1"/>
  <c r="CA95" s="1"/>
  <c r="BU110"/>
  <c r="BV110" s="1"/>
  <c r="BW110" s="1"/>
  <c r="BX110" s="1"/>
  <c r="BY110" s="1"/>
  <c r="BZ110" s="1"/>
  <c r="CA110" s="1"/>
  <c r="AA7"/>
  <c r="BU97"/>
  <c r="BV97" s="1"/>
  <c r="BW97" s="1"/>
  <c r="BX97" s="1"/>
  <c r="BY97" s="1"/>
  <c r="BZ97" s="1"/>
  <c r="CA97" s="1"/>
  <c r="Y116"/>
  <c r="BU116"/>
  <c r="BV116" s="1"/>
  <c r="BW116" s="1"/>
  <c r="BX116" s="1"/>
  <c r="BY116" s="1"/>
  <c r="BZ116" s="1"/>
  <c r="CA116" s="1"/>
  <c r="BU81"/>
  <c r="BV81" s="1"/>
  <c r="BW81" s="1"/>
  <c r="BX81" s="1"/>
  <c r="BY81" s="1"/>
  <c r="BZ81" s="1"/>
  <c r="CA81" s="1"/>
  <c r="Y81"/>
  <c r="Y92"/>
  <c r="Y42"/>
  <c r="BU109"/>
  <c r="BV109" s="1"/>
  <c r="BW109" s="1"/>
  <c r="BX109" s="1"/>
  <c r="BY109" s="1"/>
  <c r="BZ109" s="1"/>
  <c r="CA109" s="1"/>
  <c r="Y109"/>
  <c r="Y123"/>
  <c r="BU123"/>
  <c r="BV123" s="1"/>
  <c r="BW123" s="1"/>
  <c r="BX123" s="1"/>
  <c r="BY123" s="1"/>
  <c r="BZ123" s="1"/>
  <c r="CA123" s="1"/>
  <c r="BU127"/>
  <c r="BV127" s="1"/>
  <c r="BW127" s="1"/>
  <c r="BX127" s="1"/>
  <c r="BY127" s="1"/>
  <c r="BZ127" s="1"/>
  <c r="CA127" s="1"/>
  <c r="Y127"/>
  <c r="BU112"/>
  <c r="BV112" s="1"/>
  <c r="BW112" s="1"/>
  <c r="BX112" s="1"/>
  <c r="BY112" s="1"/>
  <c r="BZ112" s="1"/>
  <c r="CA112" s="1"/>
  <c r="Y112"/>
  <c r="Y96"/>
  <c r="BU96"/>
  <c r="BV96" s="1"/>
  <c r="BW96" s="1"/>
  <c r="BX96" s="1"/>
  <c r="BY96" s="1"/>
  <c r="BZ96" s="1"/>
  <c r="CA96" s="1"/>
  <c r="BU68"/>
  <c r="BV68" s="1"/>
  <c r="BW68" s="1"/>
  <c r="BX68" s="1"/>
  <c r="BY68" s="1"/>
  <c r="BZ68" s="1"/>
  <c r="CA68" s="1"/>
  <c r="Y68"/>
  <c r="BU85"/>
  <c r="BV85" s="1"/>
  <c r="BW85" s="1"/>
  <c r="BX85" s="1"/>
  <c r="BY85" s="1"/>
  <c r="BZ85" s="1"/>
  <c r="CA85" s="1"/>
  <c r="Y85"/>
  <c r="Y115"/>
  <c r="BU115"/>
  <c r="BV115" s="1"/>
  <c r="BW115" s="1"/>
  <c r="BX115" s="1"/>
  <c r="BY115" s="1"/>
  <c r="BZ115" s="1"/>
  <c r="CA115" s="1"/>
  <c r="Y122"/>
  <c r="BU122"/>
  <c r="BV122" s="1"/>
  <c r="BW122" s="1"/>
  <c r="BX122" s="1"/>
  <c r="BY122" s="1"/>
  <c r="BZ122" s="1"/>
  <c r="CA122" s="1"/>
  <c r="Y91"/>
  <c r="BU91"/>
  <c r="BV91" s="1"/>
  <c r="BW91" s="1"/>
  <c r="BX91" s="1"/>
  <c r="BY91" s="1"/>
  <c r="BZ91" s="1"/>
  <c r="CA91" s="1"/>
  <c r="Y70"/>
  <c r="BU70"/>
  <c r="BV70" s="1"/>
  <c r="BW70" s="1"/>
  <c r="BX70" s="1"/>
  <c r="BY70" s="1"/>
  <c r="BZ70" s="1"/>
  <c r="CA70" s="1"/>
  <c r="BU103"/>
  <c r="BV103" s="1"/>
  <c r="BW103" s="1"/>
  <c r="BX103" s="1"/>
  <c r="BY103" s="1"/>
  <c r="BZ103" s="1"/>
  <c r="CA103" s="1"/>
  <c r="Y103"/>
  <c r="BU93"/>
  <c r="BV93" s="1"/>
  <c r="BW93" s="1"/>
  <c r="BX93" s="1"/>
  <c r="BY93" s="1"/>
  <c r="BZ93" s="1"/>
  <c r="CA93" s="1"/>
  <c r="Y93"/>
  <c r="Y67"/>
  <c r="BU67"/>
  <c r="BV67" s="1"/>
  <c r="BW67" s="1"/>
  <c r="BX67" s="1"/>
  <c r="BY67" s="1"/>
  <c r="BZ67" s="1"/>
  <c r="CA67" s="1"/>
  <c r="BU108"/>
  <c r="BV108" s="1"/>
  <c r="BW108" s="1"/>
  <c r="BX108" s="1"/>
  <c r="BY108" s="1"/>
  <c r="BZ108" s="1"/>
  <c r="CA108" s="1"/>
  <c r="Y108"/>
  <c r="Y111"/>
  <c r="BU111"/>
  <c r="BV111" s="1"/>
  <c r="BW111" s="1"/>
  <c r="BX111" s="1"/>
  <c r="BY111" s="1"/>
  <c r="BZ111" s="1"/>
  <c r="CA111" s="1"/>
  <c r="BU113"/>
  <c r="BV113" s="1"/>
  <c r="BW113" s="1"/>
  <c r="BX113" s="1"/>
  <c r="BY113" s="1"/>
  <c r="BZ113" s="1"/>
  <c r="CA113" s="1"/>
  <c r="Y113"/>
  <c r="BU120"/>
  <c r="BV120" s="1"/>
  <c r="BW120" s="1"/>
  <c r="BX120" s="1"/>
  <c r="BY120" s="1"/>
  <c r="BZ120" s="1"/>
  <c r="CA120" s="1"/>
  <c r="Y120"/>
  <c r="BU117"/>
  <c r="BV117" s="1"/>
  <c r="BW117" s="1"/>
  <c r="BX117" s="1"/>
  <c r="BY117" s="1"/>
  <c r="BZ117" s="1"/>
  <c r="CA117" s="1"/>
  <c r="Y117"/>
  <c r="BU119"/>
  <c r="BV119" s="1"/>
  <c r="BW119" s="1"/>
  <c r="BX119" s="1"/>
  <c r="BY119" s="1"/>
  <c r="BZ119" s="1"/>
  <c r="CA119" s="1"/>
  <c r="Y119"/>
  <c r="Y65"/>
  <c r="BU65"/>
  <c r="BV65" s="1"/>
  <c r="BW65" s="1"/>
  <c r="BX65" s="1"/>
  <c r="BY65" s="1"/>
  <c r="BZ65" s="1"/>
  <c r="CA65" s="1"/>
  <c r="Y84"/>
  <c r="BU84"/>
  <c r="BV84" s="1"/>
  <c r="BW84" s="1"/>
  <c r="BX84" s="1"/>
  <c r="BY84" s="1"/>
  <c r="BZ84" s="1"/>
  <c r="CA84" s="1"/>
  <c r="Y104"/>
  <c r="BU104"/>
  <c r="BV104" s="1"/>
  <c r="BW104" s="1"/>
  <c r="BX104" s="1"/>
  <c r="BY104" s="1"/>
  <c r="BZ104" s="1"/>
  <c r="CA104" s="1"/>
  <c r="BU58"/>
  <c r="BV58" s="1"/>
  <c r="BW58" s="1"/>
  <c r="BX58" s="1"/>
  <c r="BY58" s="1"/>
  <c r="BZ58" s="1"/>
  <c r="CA58" s="1"/>
  <c r="Y58"/>
  <c r="Y86"/>
  <c r="BU86"/>
  <c r="BV86" s="1"/>
  <c r="BW86" s="1"/>
  <c r="BX86" s="1"/>
  <c r="BY86" s="1"/>
  <c r="BZ86" s="1"/>
  <c r="CA86" s="1"/>
  <c r="Y106"/>
  <c r="BU106"/>
  <c r="BV106" s="1"/>
  <c r="BW106" s="1"/>
  <c r="BX106" s="1"/>
  <c r="BY106" s="1"/>
  <c r="BZ106" s="1"/>
  <c r="CA106" s="1"/>
  <c r="Y66"/>
  <c r="BU66"/>
  <c r="BV66" s="1"/>
  <c r="BW66" s="1"/>
  <c r="BX66" s="1"/>
  <c r="BY66" s="1"/>
  <c r="BZ66" s="1"/>
  <c r="CA66" s="1"/>
  <c r="Y114"/>
  <c r="BU114"/>
  <c r="BV114" s="1"/>
  <c r="BW114" s="1"/>
  <c r="BX114" s="1"/>
  <c r="BY114" s="1"/>
  <c r="BZ114" s="1"/>
  <c r="CA114" s="1"/>
  <c r="BU118"/>
  <c r="BV118" s="1"/>
  <c r="BW118" s="1"/>
  <c r="BX118" s="1"/>
  <c r="BY118" s="1"/>
  <c r="BZ118" s="1"/>
  <c r="CA118" s="1"/>
  <c r="Y118"/>
  <c r="Y121"/>
  <c r="BU121"/>
  <c r="BV121" s="1"/>
  <c r="BW121" s="1"/>
  <c r="BX121" s="1"/>
  <c r="BY121" s="1"/>
  <c r="BZ121" s="1"/>
  <c r="CA121" s="1"/>
  <c r="Y74"/>
  <c r="BU74"/>
  <c r="BV74" s="1"/>
  <c r="BW74" s="1"/>
  <c r="BX74" s="1"/>
  <c r="BY74" s="1"/>
  <c r="BZ74" s="1"/>
  <c r="CA74" s="1"/>
  <c r="BU105"/>
  <c r="BV105" s="1"/>
  <c r="BW105" s="1"/>
  <c r="BX105" s="1"/>
  <c r="BY105" s="1"/>
  <c r="BZ105" s="1"/>
  <c r="CA105" s="1"/>
  <c r="Y105"/>
  <c r="Y83"/>
  <c r="BU83"/>
  <c r="BV83" s="1"/>
  <c r="BW83" s="1"/>
  <c r="BX83" s="1"/>
  <c r="BY83" s="1"/>
  <c r="BZ83" s="1"/>
  <c r="CA83" s="1"/>
  <c r="BU63"/>
  <c r="BV63" s="1"/>
  <c r="BW63" s="1"/>
  <c r="BX63" s="1"/>
  <c r="BY63" s="1"/>
  <c r="BZ63" s="1"/>
  <c r="CA63" s="1"/>
  <c r="Y63"/>
  <c r="BE23" l="1"/>
  <c r="BD8"/>
  <c r="AC8"/>
  <c r="AD8" s="1"/>
  <c r="Y55"/>
  <c r="BF20"/>
  <c r="BG20" s="1"/>
  <c r="Y17"/>
  <c r="AC12"/>
  <c r="AD12" s="1"/>
  <c r="AE12" s="1"/>
  <c r="AD26"/>
  <c r="AE25"/>
  <c r="AF27"/>
  <c r="AG27" s="1"/>
  <c r="AH27" s="1"/>
  <c r="AE23"/>
  <c r="AF23" s="1"/>
  <c r="AD23"/>
  <c r="BF23" s="1"/>
  <c r="AE13"/>
  <c r="AF13" s="1"/>
  <c r="AG13" s="1"/>
  <c r="AI27"/>
  <c r="AJ27" s="1"/>
  <c r="Y25"/>
  <c r="BC26"/>
  <c r="BD26" s="1"/>
  <c r="BE26" s="1"/>
  <c r="BF26" s="1"/>
  <c r="BC27"/>
  <c r="BD27" s="1"/>
  <c r="BE27" s="1"/>
  <c r="BF27" s="1"/>
  <c r="BG27" s="1"/>
  <c r="BH27" s="1"/>
  <c r="BI27" s="1"/>
  <c r="BJ27" s="1"/>
  <c r="BK27" s="1"/>
  <c r="BL27" s="1"/>
  <c r="BM27" s="1"/>
  <c r="BN27" s="1"/>
  <c r="BO27" s="1"/>
  <c r="BP27" s="1"/>
  <c r="BQ27" s="1"/>
  <c r="BR27" s="1"/>
  <c r="BS27" s="1"/>
  <c r="BT27" s="1"/>
  <c r="BU27" s="1"/>
  <c r="BV27" s="1"/>
  <c r="BW27" s="1"/>
  <c r="BX27" s="1"/>
  <c r="BY27" s="1"/>
  <c r="BZ27" s="1"/>
  <c r="CA27" s="1"/>
  <c r="Y26"/>
  <c r="AE29"/>
  <c r="AF29" s="1"/>
  <c r="BF29"/>
  <c r="AC21"/>
  <c r="AG29"/>
  <c r="AH29" s="1"/>
  <c r="AE30"/>
  <c r="AF30" s="1"/>
  <c r="AE26"/>
  <c r="AF26" s="1"/>
  <c r="AG26" s="1"/>
  <c r="AF25"/>
  <c r="AG25" s="1"/>
  <c r="AH25" s="1"/>
  <c r="AI25" s="1"/>
  <c r="AJ25" s="1"/>
  <c r="BC25"/>
  <c r="BD25" s="1"/>
  <c r="BE25" s="1"/>
  <c r="BF25" s="1"/>
  <c r="BG25" s="1"/>
  <c r="Y24"/>
  <c r="AI29"/>
  <c r="AJ29" s="1"/>
  <c r="AK29" s="1"/>
  <c r="BF22"/>
  <c r="BG22" s="1"/>
  <c r="BH22" s="1"/>
  <c r="BI22" s="1"/>
  <c r="BJ22" s="1"/>
  <c r="BK22" s="1"/>
  <c r="BL22" s="1"/>
  <c r="BM22" s="1"/>
  <c r="BN22" s="1"/>
  <c r="BO22" s="1"/>
  <c r="BP22" s="1"/>
  <c r="BQ22" s="1"/>
  <c r="BR22" s="1"/>
  <c r="BS22" s="1"/>
  <c r="BT22" s="1"/>
  <c r="BU22" s="1"/>
  <c r="BV22" s="1"/>
  <c r="BW22" s="1"/>
  <c r="BX22" s="1"/>
  <c r="BY22" s="1"/>
  <c r="BZ22" s="1"/>
  <c r="CA22" s="1"/>
  <c r="BD13"/>
  <c r="BE13" s="1"/>
  <c r="BF13" s="1"/>
  <c r="BG13" s="1"/>
  <c r="BH13" s="1"/>
  <c r="AE28"/>
  <c r="AD17"/>
  <c r="BD17"/>
  <c r="BE17" s="1"/>
  <c r="BE18"/>
  <c r="BF18" s="1"/>
  <c r="AE18"/>
  <c r="BC6"/>
  <c r="BD6" s="1"/>
  <c r="BE6" s="1"/>
  <c r="AE42"/>
  <c r="BH20"/>
  <c r="BI20" s="1"/>
  <c r="AH20"/>
  <c r="AI20" s="1"/>
  <c r="AF42"/>
  <c r="AG42" s="1"/>
  <c r="BG42"/>
  <c r="AD6"/>
  <c r="AE6" s="1"/>
  <c r="X7"/>
  <c r="BC7"/>
  <c r="AB7"/>
  <c r="BG23" l="1"/>
  <c r="BH23" s="1"/>
  <c r="BH25"/>
  <c r="BI25" s="1"/>
  <c r="BJ25" s="1"/>
  <c r="BK25" s="1"/>
  <c r="BL25" s="1"/>
  <c r="BM25" s="1"/>
  <c r="BN25" s="1"/>
  <c r="BO25" s="1"/>
  <c r="BP25" s="1"/>
  <c r="BQ25" s="1"/>
  <c r="BR25" s="1"/>
  <c r="BS25" s="1"/>
  <c r="BT25" s="1"/>
  <c r="BU25" s="1"/>
  <c r="BV25" s="1"/>
  <c r="BW25" s="1"/>
  <c r="BX25" s="1"/>
  <c r="BY25" s="1"/>
  <c r="BZ25" s="1"/>
  <c r="CA25" s="1"/>
  <c r="BE8"/>
  <c r="BF8" s="1"/>
  <c r="AF8"/>
  <c r="AE8"/>
  <c r="AG8"/>
  <c r="AH8" s="1"/>
  <c r="BE12"/>
  <c r="BF12" s="1"/>
  <c r="BG12" s="1"/>
  <c r="AG23"/>
  <c r="AH23" s="1"/>
  <c r="AF12"/>
  <c r="AG30"/>
  <c r="AH30" s="1"/>
  <c r="AI30" s="1"/>
  <c r="AJ30" s="1"/>
  <c r="AK30" s="1"/>
  <c r="AD21"/>
  <c r="AE21" s="1"/>
  <c r="AF21" s="1"/>
  <c r="AG21" s="1"/>
  <c r="AH21" s="1"/>
  <c r="AI21" s="1"/>
  <c r="AH13"/>
  <c r="AI13" s="1"/>
  <c r="AJ13" s="1"/>
  <c r="AK13" s="1"/>
  <c r="AL13" s="1"/>
  <c r="AM13" s="1"/>
  <c r="AN13" s="1"/>
  <c r="AO13" s="1"/>
  <c r="BG30"/>
  <c r="BH30" s="1"/>
  <c r="BI13"/>
  <c r="BG28"/>
  <c r="AH26"/>
  <c r="AI26" s="1"/>
  <c r="AJ26" s="1"/>
  <c r="BG29"/>
  <c r="BH29" s="1"/>
  <c r="BI29" s="1"/>
  <c r="BJ29" s="1"/>
  <c r="BK29" s="1"/>
  <c r="BL29" s="1"/>
  <c r="BM29" s="1"/>
  <c r="BN29" s="1"/>
  <c r="BO29" s="1"/>
  <c r="BP29" s="1"/>
  <c r="BQ29" s="1"/>
  <c r="BR29" s="1"/>
  <c r="BS29" s="1"/>
  <c r="BT29" s="1"/>
  <c r="BU29" s="1"/>
  <c r="BV29" s="1"/>
  <c r="BW29" s="1"/>
  <c r="BX29" s="1"/>
  <c r="BY29" s="1"/>
  <c r="BZ29" s="1"/>
  <c r="CA29" s="1"/>
  <c r="AF28"/>
  <c r="AG28" s="1"/>
  <c r="AH28" s="1"/>
  <c r="AI28" s="1"/>
  <c r="AJ28" s="1"/>
  <c r="AK28" s="1"/>
  <c r="BE21"/>
  <c r="BG26"/>
  <c r="BH26" s="1"/>
  <c r="BI26" s="1"/>
  <c r="BJ26" s="1"/>
  <c r="BK26" s="1"/>
  <c r="BL26" s="1"/>
  <c r="BM26" s="1"/>
  <c r="BN26" s="1"/>
  <c r="BO26" s="1"/>
  <c r="BP26" s="1"/>
  <c r="BQ26" s="1"/>
  <c r="BR26" s="1"/>
  <c r="BS26" s="1"/>
  <c r="BT26" s="1"/>
  <c r="BU26" s="1"/>
  <c r="BV26" s="1"/>
  <c r="BW26" s="1"/>
  <c r="BX26" s="1"/>
  <c r="BY26" s="1"/>
  <c r="BZ26" s="1"/>
  <c r="CA26" s="1"/>
  <c r="BF17"/>
  <c r="AE17"/>
  <c r="BG18"/>
  <c r="BH42"/>
  <c r="BI42" s="1"/>
  <c r="AH42"/>
  <c r="AF18"/>
  <c r="AG18" s="1"/>
  <c r="AH18" s="1"/>
  <c r="BF6"/>
  <c r="BG6" s="1"/>
  <c r="X129"/>
  <c r="D3" i="5" s="1"/>
  <c r="D9" s="1"/>
  <c r="BJ20" i="6"/>
  <c r="BK20" s="1"/>
  <c r="BL20" s="1"/>
  <c r="BM20" s="1"/>
  <c r="BN20" s="1"/>
  <c r="BO20" s="1"/>
  <c r="BP20" s="1"/>
  <c r="BQ20" s="1"/>
  <c r="BR20" s="1"/>
  <c r="BS20" s="1"/>
  <c r="BT20" s="1"/>
  <c r="BU20" s="1"/>
  <c r="BV20" s="1"/>
  <c r="BW20" s="1"/>
  <c r="BX20" s="1"/>
  <c r="BY20" s="1"/>
  <c r="BZ20" s="1"/>
  <c r="CA20" s="1"/>
  <c r="AI42"/>
  <c r="AF6"/>
  <c r="BD7"/>
  <c r="AC7"/>
  <c r="AD7" s="1"/>
  <c r="BI30" l="1"/>
  <c r="BJ30" s="1"/>
  <c r="BK30" s="1"/>
  <c r="BL30" s="1"/>
  <c r="BM30" s="1"/>
  <c r="BN30" s="1"/>
  <c r="BO30" s="1"/>
  <c r="BP30" s="1"/>
  <c r="BQ30" s="1"/>
  <c r="BR30" s="1"/>
  <c r="BS30" s="1"/>
  <c r="BT30" s="1"/>
  <c r="BU30" s="1"/>
  <c r="BV30" s="1"/>
  <c r="BW30" s="1"/>
  <c r="BX30" s="1"/>
  <c r="BY30" s="1"/>
  <c r="BZ30" s="1"/>
  <c r="CA30" s="1"/>
  <c r="AI8"/>
  <c r="AJ8" s="1"/>
  <c r="BG8"/>
  <c r="BH8" s="1"/>
  <c r="BI8" s="1"/>
  <c r="BJ8" s="1"/>
  <c r="BJ42"/>
  <c r="BJ13"/>
  <c r="AG12"/>
  <c r="BH12"/>
  <c r="BH6"/>
  <c r="BI23"/>
  <c r="BJ23" s="1"/>
  <c r="BK23" s="1"/>
  <c r="BL23" s="1"/>
  <c r="BM23" s="1"/>
  <c r="BN23" s="1"/>
  <c r="BO23" s="1"/>
  <c r="BP23" s="1"/>
  <c r="BQ23" s="1"/>
  <c r="BR23" s="1"/>
  <c r="BS23" s="1"/>
  <c r="BT23" s="1"/>
  <c r="BU23" s="1"/>
  <c r="BV23" s="1"/>
  <c r="BW23" s="1"/>
  <c r="BX23" s="1"/>
  <c r="BY23" s="1"/>
  <c r="BZ23" s="1"/>
  <c r="CA23" s="1"/>
  <c r="BH28"/>
  <c r="BI28" s="1"/>
  <c r="BJ28" s="1"/>
  <c r="BK28" s="1"/>
  <c r="BL28" s="1"/>
  <c r="BM28" s="1"/>
  <c r="BN28" s="1"/>
  <c r="BO28" s="1"/>
  <c r="BP28" s="1"/>
  <c r="BQ28" s="1"/>
  <c r="BR28" s="1"/>
  <c r="BS28" s="1"/>
  <c r="BT28" s="1"/>
  <c r="BU28" s="1"/>
  <c r="BV28" s="1"/>
  <c r="BW28" s="1"/>
  <c r="BX28" s="1"/>
  <c r="BY28" s="1"/>
  <c r="BZ28" s="1"/>
  <c r="CA28" s="1"/>
  <c r="BK13"/>
  <c r="BL13" s="1"/>
  <c r="BM13" s="1"/>
  <c r="BN13" s="1"/>
  <c r="BO13" s="1"/>
  <c r="BP13" s="1"/>
  <c r="BQ13" s="1"/>
  <c r="BR13" s="1"/>
  <c r="BS13" s="1"/>
  <c r="BT13" s="1"/>
  <c r="BU13" s="1"/>
  <c r="BV13" s="1"/>
  <c r="BW13" s="1"/>
  <c r="BX13" s="1"/>
  <c r="BY13" s="1"/>
  <c r="BZ13" s="1"/>
  <c r="CA13" s="1"/>
  <c r="BF21"/>
  <c r="BG21" s="1"/>
  <c r="BH21" s="1"/>
  <c r="BI21" s="1"/>
  <c r="BJ21" s="1"/>
  <c r="BK21" s="1"/>
  <c r="BL21" s="1"/>
  <c r="BM21" s="1"/>
  <c r="BN21" s="1"/>
  <c r="BO21" s="1"/>
  <c r="BP21" s="1"/>
  <c r="BQ21" s="1"/>
  <c r="BR21" s="1"/>
  <c r="BS21" s="1"/>
  <c r="BT21" s="1"/>
  <c r="BU21" s="1"/>
  <c r="BV21" s="1"/>
  <c r="BW21" s="1"/>
  <c r="BX21" s="1"/>
  <c r="BY21" s="1"/>
  <c r="BZ21" s="1"/>
  <c r="CA21" s="1"/>
  <c r="BH18"/>
  <c r="BI18" s="1"/>
  <c r="BJ18" s="1"/>
  <c r="AF17"/>
  <c r="AG17" s="1"/>
  <c r="AH17" s="1"/>
  <c r="BG17"/>
  <c r="AI18"/>
  <c r="AJ18" s="1"/>
  <c r="AK18" s="1"/>
  <c r="AG6"/>
  <c r="BI6" s="1"/>
  <c r="BJ6" s="1"/>
  <c r="BK6" s="1"/>
  <c r="BL6" s="1"/>
  <c r="BM6" s="1"/>
  <c r="BN6" s="1"/>
  <c r="BO6" s="1"/>
  <c r="BP6" s="1"/>
  <c r="BQ6" s="1"/>
  <c r="BR6" s="1"/>
  <c r="BS6" s="1"/>
  <c r="BT6" s="1"/>
  <c r="BU6" s="1"/>
  <c r="BV6" s="1"/>
  <c r="BW6" s="1"/>
  <c r="BX6" s="1"/>
  <c r="BY6" s="1"/>
  <c r="BZ6" s="1"/>
  <c r="CA6" s="1"/>
  <c r="AJ42"/>
  <c r="BK42"/>
  <c r="AE7"/>
  <c r="AF7" s="1"/>
  <c r="AG7" s="1"/>
  <c r="AH7" s="1"/>
  <c r="BE7"/>
  <c r="BF7" s="1"/>
  <c r="BL42" l="1"/>
  <c r="BK8"/>
  <c r="BL8" s="1"/>
  <c r="BM8" s="1"/>
  <c r="BN8" s="1"/>
  <c r="BO8" s="1"/>
  <c r="BP8" s="1"/>
  <c r="BQ8" s="1"/>
  <c r="BR8" s="1"/>
  <c r="BS8" s="1"/>
  <c r="BT8" s="1"/>
  <c r="BU8" s="1"/>
  <c r="BV8" s="1"/>
  <c r="BW8" s="1"/>
  <c r="BX8" s="1"/>
  <c r="BY8" s="1"/>
  <c r="BZ8" s="1"/>
  <c r="CA8" s="1"/>
  <c r="AH12"/>
  <c r="AI12" s="1"/>
  <c r="AJ12" s="1"/>
  <c r="BI12"/>
  <c r="BJ12" s="1"/>
  <c r="BK12" s="1"/>
  <c r="BK18"/>
  <c r="BL18" s="1"/>
  <c r="BM18" s="1"/>
  <c r="BN18" s="1"/>
  <c r="BO18" s="1"/>
  <c r="BP18" s="1"/>
  <c r="BQ18" s="1"/>
  <c r="BR18" s="1"/>
  <c r="BS18" s="1"/>
  <c r="BT18" s="1"/>
  <c r="BU18" s="1"/>
  <c r="BV18" s="1"/>
  <c r="BW18" s="1"/>
  <c r="BX18" s="1"/>
  <c r="BY18" s="1"/>
  <c r="BZ18" s="1"/>
  <c r="CA18" s="1"/>
  <c r="BH17"/>
  <c r="BI17" s="1"/>
  <c r="BJ17" s="1"/>
  <c r="AI17"/>
  <c r="AJ17" s="1"/>
  <c r="AK17" s="1"/>
  <c r="AK42"/>
  <c r="AL42" s="1"/>
  <c r="AM42" s="1"/>
  <c r="BG7"/>
  <c r="BH7" s="1"/>
  <c r="BI7" s="1"/>
  <c r="BJ7" s="1"/>
  <c r="AI7"/>
  <c r="AJ7" s="1"/>
  <c r="BK17" l="1"/>
  <c r="BL17" s="1"/>
  <c r="BL12"/>
  <c r="AK12"/>
  <c r="BM17"/>
  <c r="BN17" s="1"/>
  <c r="BO17" s="1"/>
  <c r="BP17" s="1"/>
  <c r="BQ17" s="1"/>
  <c r="BR17" s="1"/>
  <c r="BS17" s="1"/>
  <c r="BT17" s="1"/>
  <c r="BU17" s="1"/>
  <c r="BV17" s="1"/>
  <c r="BW17" s="1"/>
  <c r="BX17" s="1"/>
  <c r="BY17" s="1"/>
  <c r="BZ17" s="1"/>
  <c r="CA17" s="1"/>
  <c r="BM42"/>
  <c r="BN42" s="1"/>
  <c r="BO42" s="1"/>
  <c r="BP42" s="1"/>
  <c r="BQ42" s="1"/>
  <c r="BR42" s="1"/>
  <c r="BS42" s="1"/>
  <c r="BT42" s="1"/>
  <c r="BU42" s="1"/>
  <c r="BV42" s="1"/>
  <c r="BW42" s="1"/>
  <c r="BX42" s="1"/>
  <c r="BY42" s="1"/>
  <c r="BZ42" s="1"/>
  <c r="CA42" s="1"/>
  <c r="AK7"/>
  <c r="AL7" s="1"/>
  <c r="AM7" s="1"/>
  <c r="AN7" s="1"/>
  <c r="BK7"/>
  <c r="BL7" s="1"/>
  <c r="BM12" l="1"/>
  <c r="BN12" s="1"/>
  <c r="BO12" s="1"/>
  <c r="BP12" s="1"/>
  <c r="BQ12" s="1"/>
  <c r="BR12" s="1"/>
  <c r="BS12" s="1"/>
  <c r="BT12" s="1"/>
  <c r="BU12" s="1"/>
  <c r="BV12" s="1"/>
  <c r="BW12" s="1"/>
  <c r="BX12" s="1"/>
  <c r="BY12" s="1"/>
  <c r="BZ12" s="1"/>
  <c r="CA12" s="1"/>
  <c r="BM7"/>
  <c r="BN7" s="1"/>
  <c r="BO7" s="1"/>
  <c r="BP7" s="1"/>
  <c r="BQ7" s="1"/>
  <c r="BR7" s="1"/>
  <c r="BS7" s="1"/>
  <c r="BT7" s="1"/>
  <c r="BU7" s="1"/>
  <c r="BV7" s="1"/>
  <c r="BW7" s="1"/>
  <c r="BX7" s="1"/>
  <c r="BY7" s="1"/>
  <c r="BZ7" s="1"/>
  <c r="CA7" s="1"/>
  <c r="Y6"/>
  <c r="Y7" l="1"/>
  <c r="Y129" s="1"/>
  <c r="E3" i="5" s="1"/>
  <c r="E9" s="1"/>
</calcChain>
</file>

<file path=xl/sharedStrings.xml><?xml version="1.0" encoding="utf-8"?>
<sst xmlns="http://schemas.openxmlformats.org/spreadsheetml/2006/main" count="3085" uniqueCount="163">
  <si>
    <t>15-hydrolic works pipeline and sluices</t>
  </si>
  <si>
    <t>13-(2)Laboratory equipement - used in educational institutions</t>
  </si>
  <si>
    <t>13-(1)Laboratory equipement - general</t>
  </si>
  <si>
    <t>"--"(ii)computer and data processing units-Servers and networks</t>
  </si>
  <si>
    <t>12-(i)computer and data processing units-End user devices, such as, desktops, laptops,</t>
  </si>
  <si>
    <t>11-Office equipements</t>
  </si>
  <si>
    <t>10-Rope way structure</t>
  </si>
  <si>
    <t>9-railway sliding , loco motives, rolling stocks, tram ways and railways used by concerns excluding railway concerns</t>
  </si>
  <si>
    <t>8-air crafts or heli copters</t>
  </si>
  <si>
    <t>7-(2)(i)Ships - vessels ordinarily operating on inland waters- other vessels</t>
  </si>
  <si>
    <t>7-(2)(i)Ships - vessels ordinarily operating on inland waters- speed boats</t>
  </si>
  <si>
    <t>7-(1)(xii)Ships - Dredgers tugs barges, survey launches and otheh simmiler ships used mainly for dredging purposes</t>
  </si>
  <si>
    <t>7-(1)(xi)Ships -fisshing vessels with wooden hull</t>
  </si>
  <si>
    <t>7-(1)(x)Ships -hover craft</t>
  </si>
  <si>
    <t>7-(1)(ix)Ships - Drill ships</t>
  </si>
  <si>
    <t>7-(1)(viii)Ships - catamarans and other high speed passenger for ships or boats</t>
  </si>
  <si>
    <t>7-(1)(vii)Ships - off shore supply and support vessels</t>
  </si>
  <si>
    <t>7-(1)(vi)Ships - postel service ships of all categeries</t>
  </si>
  <si>
    <t>7-(1)(v)Ships - conventional large passenger vessals which are used for cruze purpose also</t>
  </si>
  <si>
    <t>7-(1)(iv)Ships - liquifide gas carriers</t>
  </si>
  <si>
    <t>7-(1)(iii)(a)Ships - chemicles and acid carriers with other tanks</t>
  </si>
  <si>
    <t>7-(1)(iii)(a)Ships - chemicles and acid carriers with stainless still tanks</t>
  </si>
  <si>
    <t>7-(1)(ii)Ships - crude tankers, product carriers and easy chemicles carriers with or without conventional tank coating</t>
  </si>
  <si>
    <t>7-(1)(i)Ships - ocean going ships bulk carriers and liner vessels</t>
  </si>
  <si>
    <t>"--"(v)motor vehicles-Electrically operated vehicles including battery powered or fuel cell powered vehicles.</t>
  </si>
  <si>
    <t>"--"(iv)motor vehicles-Motor tractors, harvesting combines and heavy vehicles.</t>
  </si>
  <si>
    <t>"--"(iii)motor vehicles-Motor buses, motor lorries, motor car sandmotor taxies used in a business of running them on hire.</t>
  </si>
  <si>
    <t>"--"(ii)motor vehicles-Motor Cars other than those used in a business of running them on hire.</t>
  </si>
  <si>
    <t>6-(i)motor vehicles-Motor cycles, scooters and other mopeds.</t>
  </si>
  <si>
    <t>5-(ii)Furniture and fittings used in hotels, restaurents, bording houses, schools, collages, other educational institutions, liabreries, welfare centers, meeting halls, cinema houses, theaters, circuses, let out on hire on occation of maggrage and other simmiler functions.</t>
  </si>
  <si>
    <t>5-(i)Furniture and fittings- general</t>
  </si>
  <si>
    <t>"--"(ii)(l)p&amp;m used in salt works</t>
  </si>
  <si>
    <t>"--"(ii)(k)(5)p&amp;m used in civil construction - other including material handeling/pipeline/welding equipement</t>
  </si>
  <si>
    <t>"--"(ii)(k)(4)p&amp;m used in civil construction - earth moving equipements</t>
  </si>
  <si>
    <t>"--"(ii)(k)(3)p&amp;m used in civil construction - transmission line tunneling equipements</t>
  </si>
  <si>
    <t>"--"(ii)(k)(2)(b)p&amp;m used in civil construction -heavy lift equipements- crains with capacity less than 100 tons</t>
  </si>
  <si>
    <t>"--"(ii)(k)(2)(a)p&amp;m used in civil construction -heavy lift equipements- crains with capacity more than 100 tons</t>
  </si>
  <si>
    <t>"--"(ii)(k)(1)p&amp;m used in civil construction - concriting, crushing, piling equipements and raod making equipements</t>
  </si>
  <si>
    <t>"--"(ii)(j)(4)p&amp;m used in Mannufacturing of pharmaceuticales and chemicles-vessels storage tanks</t>
  </si>
  <si>
    <t>"--"(ii)(j)(3)p&amp;m used in Mannufacturing of pharmaceuticales and chemicles- drying equipements/ centrifuges and decanters</t>
  </si>
  <si>
    <t>"--"(ii)(j)(2)p&amp;m used in Mannufacturing of pharmaceuticales and chemicles- distilation columns</t>
  </si>
  <si>
    <t>"--"(ii)(j)(1)p&amp;m used in Mannufacturing of pharmaceuticales and chemicles- reactors</t>
  </si>
  <si>
    <t>"--"(ii)(i)(2)p&amp;m used in  medical and surgical operation- other equipements</t>
  </si>
  <si>
    <t>"--"(ii)(i)(1)p&amp;m used in  medical and surgical operation- electrical machinery ,x-ray, ecg, monitors, ultra sound machines , cat- scan ,etc.</t>
  </si>
  <si>
    <t>"--"(ii)(h)(13)p&amp;m used in Mannufacturing of non ferrous metles- Copper refining plant</t>
  </si>
  <si>
    <t>"--"(ii)(h)(12)p&amp;m used in Mannufacturing of non ferrous metles- Surface miner, Ripper Dozer, etc., used in mines</t>
  </si>
  <si>
    <t>"--"(ii)(h)(11)p&amp;m used in Mannufacturing of non ferrous metles- Equipements for scalping, slitting, etc.</t>
  </si>
  <si>
    <t>"--"(ii)(h)(10)p&amp;m used in Mannufacturing of non ferrous metles- Rolling mills</t>
  </si>
  <si>
    <t>"--"(ii)(h)(9)p&amp;m used in Mannufacturing of non ferrous metles- Annealing furnace</t>
  </si>
  <si>
    <t>"--"(ii)(h)(8)p&amp;m used in Mannufacturing of non ferrous metles- Soaking pit</t>
  </si>
  <si>
    <t>"--"(ii)(h)(7)p&amp;m used in Mannufacturing of non ferrous metles- Roll Grinder</t>
  </si>
  <si>
    <t>"--"(ii)(h)(6)p&amp;m used in Mannufacturing of non ferrous metles-Copper smelter</t>
  </si>
  <si>
    <t>"--"(ii)(h)(5)p&amp;m used in Mannufacturing of non ferrous metles- Equipements for Calcination</t>
  </si>
  <si>
    <t>"--"(ii)(h)(4)p&amp;m used in Mannufacturing of non ferrous metles- Trubine</t>
  </si>
  <si>
    <t>"--"(ii)(h)(3)p&amp;m used in Mannufacturing of non ferrous metles- Digester section</t>
  </si>
  <si>
    <t>"--"(ii)(h)(2)p&amp;m used in Mannufacturing of non ferrous metles- Bauxite crushing and grinding section</t>
  </si>
  <si>
    <t>"--"(ii)(h)(1)p&amp;m used in Mannufacturing of non ferrous metles- Metal Pot lines</t>
  </si>
  <si>
    <t>"--"(ii)(g)(5)p&amp;m used in Mannufacturing of steel - Basic oxygen furnance conveter</t>
  </si>
  <si>
    <t>"--"(ii)(g)(4)p&amp;m used in Mannufacturing of steel - Rolling mills in steel plant</t>
  </si>
  <si>
    <t>"--"(ii)(g)(3)p&amp;m used in Mannufacturing of steel - Coke plant</t>
  </si>
  <si>
    <t>"--"(ii)(g)(2)p&amp;m used in Mannufacturing of steel - Blast plant</t>
  </si>
  <si>
    <t>"--"(ii)(g)(1)p&amp;m used in Mannufacturing of steel - Sinter plant</t>
  </si>
  <si>
    <t>"--"(ii)(f)(8)p&amp;m used in generation, transmission and distribution of power- water distribution plant  including pipe line</t>
  </si>
  <si>
    <t>"--"(ii)(f)(6)p&amp;m used in generation, transmission and distribution of power- gas storage and distribution  plant</t>
  </si>
  <si>
    <t>"--"(ii)(f)(6)p&amp;m used in generation, transmission and distribution of power- Electric distribution  plant</t>
  </si>
  <si>
    <t>"--"(ii)(f)(5)p&amp;m used in generation, transmission and distribution of power- Wind power gen. plant</t>
  </si>
  <si>
    <t>"--"(ii)(f)(4)p&amp;m used in generation, transmission and distribution of power- Transmission line cables and other network assets</t>
  </si>
  <si>
    <t>"--"(ii)(f)(3)p&amp;m used in generation, transmission and distribution of power- neuclear power gen. plant</t>
  </si>
  <si>
    <t>"--"(ii)(f)(2)p&amp;m used in generation, transmission and distribution of power- hydro power gen. plant</t>
  </si>
  <si>
    <t>"--"(ii)(f)(1)p&amp;m used in generation, transmission and distribution of power- thermal/gas/combined cycle power gen. plant</t>
  </si>
  <si>
    <t>"--"(ii)(e)(8)p&amp;m used in exploration production and refining oil and gases-Loggers</t>
  </si>
  <si>
    <t xml:space="preserve">"--"(ii)(e)(7)p&amp;m used in exploration production and refining oil and gases-field operation (above ground), portable boilers, drilling tools, wells head tanks etc., </t>
  </si>
  <si>
    <t>"--"(ii)(e)(6)p&amp;m used in exploration production and refining oil and gases- Drilling rigs</t>
  </si>
  <si>
    <t>"--"(ii)(e)(5)p&amp;m used in exploration production and refining oil and gases- Pipe lines</t>
  </si>
  <si>
    <t>"--"(ii)(e)(4)p&amp;m used in exploration production and refining oil and gases- Storage tanks and related equipments</t>
  </si>
  <si>
    <t>"--"(ii)(e)(3)p&amp;m used in exploration production and refining oil and gases- Petro chemicles plants</t>
  </si>
  <si>
    <t>"--"(ii)(e)(2)p&amp;m used in exploration production and refining oil and gases- oil and gas assets( including wells), processing plants and facilities</t>
  </si>
  <si>
    <t>"--"(ii)(e)(1)p&amp;m used in exploration production and refining oil and gases- Refineries</t>
  </si>
  <si>
    <t>"--"(ii)(d)(4)p&amp;m used in tele communications- satellites</t>
  </si>
  <si>
    <t>"--"(ii)(d)(3)p&amp;m used in tele communications- telecom ducts cables and optical fibers</t>
  </si>
  <si>
    <t>"--"(ii)(d)(2)p&amp;m used in tele communications- telecom trans receivers, switching centers, transmission and other networking equipements</t>
  </si>
  <si>
    <t>"--"(ii)(d)(1)p&amp;m used in tele communications- towers</t>
  </si>
  <si>
    <t>"--"(ii)(c)p&amp;m used in mines &amp; quarries- portable under ground macheneries and earth moving macheneries used in open cast mining</t>
  </si>
  <si>
    <t>"--"(ii)(b)(2)p&amp;m used in glass mannufacturing- float glass melting furnances</t>
  </si>
  <si>
    <t>"--"(ii)(b)(2)p&amp;m used in glass mannufacturing- except direct fire glass melting furnaces-moulds</t>
  </si>
  <si>
    <t>"--"(ii)(b)(1)p&amp;m used in glass mannufacturing- except direct fire glass melting furnaces</t>
  </si>
  <si>
    <t>"--"(ii)(a)(2)Plant and machinery related to production and exhibition of motion picture films-projecting equipments</t>
  </si>
  <si>
    <t>"--"(ii)(a)(1)Plant and machinery related to production and exhibition of motion picture films-cinematograph films</t>
  </si>
  <si>
    <t>"--"(i)(b) Continuous process plant for which no special rate has been prescribed.</t>
  </si>
  <si>
    <t>4-(i)(a) Plant and Machinery other than continuous process plant not covered under specific industries</t>
  </si>
  <si>
    <t>"--"(b) Non-carpeted roads</t>
  </si>
  <si>
    <t>"--"(ii) Carpeted Roads - other than RCC</t>
  </si>
  <si>
    <t xml:space="preserve">3-(a)(i) Carpeted Roads - RCC </t>
  </si>
  <si>
    <t>2. Bridges, culverts, bunkers, etc. [NESD]</t>
  </si>
  <si>
    <t>"--"(e) Other (including temporary structure, etc.)</t>
  </si>
  <si>
    <t>"--"(d) Fences, wells, tube wells</t>
  </si>
  <si>
    <t>WDV</t>
  </si>
  <si>
    <t>"--"(c) Factory buildings</t>
  </si>
  <si>
    <t>SLM</t>
  </si>
  <si>
    <t>"--"(b) Building (other than factory buildings) other than RCC Frame Structure</t>
  </si>
  <si>
    <t>1-(a) Building (other than factory buildings) RCC Frame Structure</t>
  </si>
  <si>
    <t>useful life</t>
  </si>
  <si>
    <t>Asset</t>
  </si>
  <si>
    <t>year</t>
  </si>
  <si>
    <t>day</t>
  </si>
  <si>
    <t>month</t>
  </si>
  <si>
    <t>RATE OF DEP</t>
  </si>
  <si>
    <t>BAL LIFE</t>
  </si>
  <si>
    <t>end</t>
  </si>
  <si>
    <t>YEARS USED</t>
  </si>
  <si>
    <t>USEFUL LIFE</t>
  </si>
  <si>
    <t>SALVAGE VALUE</t>
  </si>
  <si>
    <t>WDV 31/03/14</t>
  </si>
  <si>
    <t>DEPRE. TILL 31/03/2014</t>
  </si>
  <si>
    <t>METHOD</t>
  </si>
  <si>
    <t>ORIGINAL COST</t>
  </si>
  <si>
    <t>DOP</t>
  </si>
  <si>
    <t>PURCHASE</t>
  </si>
  <si>
    <t>method</t>
  </si>
  <si>
    <t>DEPRECIATION FOR YEAR ENDING ON</t>
  </si>
  <si>
    <t>PLANT AND MACHINERY</t>
  </si>
  <si>
    <t>14-electonical installation and equipements</t>
  </si>
  <si>
    <t xml:space="preserve">Class of Assets </t>
  </si>
  <si>
    <t xml:space="preserve">Name of Assets </t>
  </si>
  <si>
    <t>AMOUNT TO BE</t>
  </si>
  <si>
    <t>WRITTEN OFF</t>
  </si>
  <si>
    <t>Abc</t>
  </si>
  <si>
    <t>TOTAL OF PLANT AND MACHINERY</t>
  </si>
  <si>
    <t>SOLD??</t>
  </si>
  <si>
    <t>YES</t>
  </si>
  <si>
    <t>NO</t>
  </si>
  <si>
    <t>SALE</t>
  </si>
  <si>
    <t>DATE</t>
  </si>
  <si>
    <t>SALE DATE</t>
  </si>
  <si>
    <t>DAY</t>
  </si>
  <si>
    <t>MONTH</t>
  </si>
  <si>
    <t>YEAR</t>
  </si>
  <si>
    <t>STD SR</t>
  </si>
  <si>
    <t>WRITTEN DOWN VALUE FOR THE YEAR ENDING ON..</t>
  </si>
  <si>
    <t>WDV AS ON</t>
  </si>
  <si>
    <t>VEHICLES</t>
  </si>
  <si>
    <t>TOTAL OF VHICLES &amp; SHIPS</t>
  </si>
  <si>
    <t>FURNITURE</t>
  </si>
  <si>
    <t>TOTAL OF FURNITURE</t>
  </si>
  <si>
    <t>TOTAL OF BUILDING, BRIDGES &amp; ROADS</t>
  </si>
  <si>
    <t>BUILDING, BRIDGES AND ROADS</t>
  </si>
  <si>
    <t>HEADS OF ASSETS</t>
  </si>
  <si>
    <t>BUILDING, BRIDGS &amp; ROADS</t>
  </si>
  <si>
    <t>OTHERS(OFFICE)</t>
  </si>
  <si>
    <t>GROSS BLOCK</t>
  </si>
  <si>
    <t>WDV ON 1-4-14</t>
  </si>
  <si>
    <t>CLOSING WDV</t>
  </si>
  <si>
    <t>GRAND TOTAL</t>
  </si>
  <si>
    <t>ABC</t>
  </si>
  <si>
    <t>TOTAL OF OTHERS</t>
  </si>
  <si>
    <t>OTHERS</t>
  </si>
  <si>
    <t>VEHICLES &amp; SHIPS</t>
  </si>
  <si>
    <t>FOR CONTACT</t>
  </si>
  <si>
    <t>MO NO: 09687122451</t>
  </si>
  <si>
    <t>EMAIL : dosaliyaprince@gmail.com</t>
  </si>
  <si>
    <t xml:space="preserve">                dosaliyaprince@yahoo.com</t>
  </si>
  <si>
    <t>list of assets and its useful life fo selecting the  class of assets</t>
  </si>
  <si>
    <t>DEPRECIATION FOR YAR</t>
  </si>
</sst>
</file>

<file path=xl/styles.xml><?xml version="1.0" encoding="utf-8"?>
<styleSheet xmlns="http://schemas.openxmlformats.org/spreadsheetml/2006/main">
  <numFmts count="3">
    <numFmt numFmtId="164" formatCode="dd/mm/yyyy;@"/>
    <numFmt numFmtId="165" formatCode="0.00000"/>
    <numFmt numFmtId="166" formatCode="0.0000"/>
  </numFmts>
  <fonts count="8">
    <font>
      <sz val="11"/>
      <color theme="1"/>
      <name val="Calibri"/>
      <family val="2"/>
      <scheme val="minor"/>
    </font>
    <font>
      <b/>
      <sz val="11"/>
      <color theme="1"/>
      <name val="Calibri"/>
      <family val="2"/>
      <scheme val="minor"/>
    </font>
    <font>
      <b/>
      <sz val="24"/>
      <color theme="4" tint="-0.499984740745262"/>
      <name val="Comic Sans MS"/>
      <family val="4"/>
    </font>
    <font>
      <b/>
      <i/>
      <sz val="18"/>
      <color rgb="FFFF0000"/>
      <name val="Calibri"/>
      <family val="2"/>
      <scheme val="minor"/>
    </font>
    <font>
      <b/>
      <i/>
      <sz val="24"/>
      <color theme="3" tint="-0.249977111117893"/>
      <name val="Calibri"/>
      <family val="2"/>
      <scheme val="minor"/>
    </font>
    <font>
      <sz val="10"/>
      <color theme="1"/>
      <name val="Calibri"/>
      <family val="2"/>
      <scheme val="minor"/>
    </font>
    <font>
      <b/>
      <sz val="10"/>
      <color theme="3" tint="-0.249977111117893"/>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s>
  <cellStyleXfs count="1">
    <xf numFmtId="0" fontId="0" fillId="0" borderId="0"/>
  </cellStyleXfs>
  <cellXfs count="180">
    <xf numFmtId="0" fontId="0" fillId="0" borderId="0" xfId="0"/>
    <xf numFmtId="0" fontId="0" fillId="0" borderId="0" xfId="0" applyFill="1" applyBorder="1" applyProtection="1">
      <protection locked="0"/>
    </xf>
    <xf numFmtId="0" fontId="0" fillId="0" borderId="5" xfId="0"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0" borderId="5" xfId="0" applyFill="1" applyBorder="1" applyProtection="1">
      <protection locked="0"/>
    </xf>
    <xf numFmtId="0" fontId="0" fillId="0" borderId="0" xfId="0" applyFill="1" applyBorder="1" applyProtection="1"/>
    <xf numFmtId="0" fontId="0" fillId="0" borderId="0" xfId="0" applyBorder="1" applyAlignment="1" applyProtection="1">
      <alignment horizontal="center" vertical="center" wrapText="1"/>
      <protection locked="0"/>
    </xf>
    <xf numFmtId="0" fontId="0" fillId="0" borderId="9" xfId="0" applyFill="1" applyBorder="1" applyProtection="1">
      <protection locked="0"/>
    </xf>
    <xf numFmtId="0" fontId="0" fillId="0" borderId="6"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6" xfId="0" applyFill="1" applyBorder="1" applyProtection="1">
      <protection locked="0"/>
    </xf>
    <xf numFmtId="0" fontId="0" fillId="0" borderId="6" xfId="0" applyFill="1" applyBorder="1" applyProtection="1"/>
    <xf numFmtId="0" fontId="0" fillId="0" borderId="1" xfId="0" applyFill="1" applyBorder="1" applyProtection="1">
      <protection locked="0"/>
    </xf>
    <xf numFmtId="0" fontId="0" fillId="0" borderId="2" xfId="0" applyFill="1" applyBorder="1" applyProtection="1">
      <protection locked="0"/>
    </xf>
    <xf numFmtId="2" fontId="0" fillId="0" borderId="0" xfId="0" applyNumberFormat="1" applyFill="1" applyBorder="1" applyProtection="1"/>
    <xf numFmtId="2" fontId="0" fillId="0" borderId="4" xfId="0" applyNumberFormat="1" applyFill="1" applyBorder="1" applyProtection="1"/>
    <xf numFmtId="0" fontId="0" fillId="0" borderId="3" xfId="0" applyFill="1" applyBorder="1" applyProtection="1">
      <protection locked="0"/>
    </xf>
    <xf numFmtId="0" fontId="0" fillId="0" borderId="0" xfId="0" applyBorder="1" applyAlignment="1" applyProtection="1">
      <alignment wrapText="1"/>
      <protection locked="0"/>
    </xf>
    <xf numFmtId="164" fontId="0" fillId="0" borderId="0" xfId="0" applyNumberFormat="1" applyFill="1" applyBorder="1" applyProtection="1"/>
    <xf numFmtId="165" fontId="0" fillId="0" borderId="0" xfId="0" applyNumberFormat="1" applyFill="1" applyBorder="1" applyProtection="1"/>
    <xf numFmtId="0" fontId="0" fillId="0" borderId="14" xfId="0" applyFill="1" applyBorder="1" applyProtection="1">
      <protection locked="0"/>
    </xf>
    <xf numFmtId="0" fontId="0" fillId="0" borderId="2" xfId="0" applyFill="1" applyBorder="1" applyAlignment="1" applyProtection="1">
      <alignment horizontal="center"/>
      <protection locked="0"/>
    </xf>
    <xf numFmtId="0" fontId="0" fillId="0" borderId="1" xfId="0" applyFill="1" applyBorder="1" applyAlignment="1" applyProtection="1">
      <alignment horizontal="center"/>
      <protection locked="0"/>
    </xf>
    <xf numFmtId="2" fontId="0" fillId="0" borderId="6" xfId="0" applyNumberFormat="1" applyFill="1" applyBorder="1" applyProtection="1"/>
    <xf numFmtId="0" fontId="0" fillId="0" borderId="10" xfId="0" applyFill="1" applyBorder="1" applyProtection="1">
      <protection locked="0"/>
    </xf>
    <xf numFmtId="0" fontId="0" fillId="0" borderId="7" xfId="0" applyBorder="1" applyAlignment="1" applyProtection="1">
      <alignment horizontal="center" vertical="center" wrapText="1"/>
      <protection locked="0"/>
    </xf>
    <xf numFmtId="0" fontId="5" fillId="0" borderId="7" xfId="0" applyFont="1" applyBorder="1" applyProtection="1"/>
    <xf numFmtId="0" fontId="0" fillId="0" borderId="9" xfId="0" applyBorder="1" applyProtection="1"/>
    <xf numFmtId="0" fontId="0" fillId="0" borderId="12" xfId="0" applyBorder="1" applyProtection="1"/>
    <xf numFmtId="0" fontId="0" fillId="0" borderId="8" xfId="0" applyFill="1" applyBorder="1" applyProtection="1"/>
    <xf numFmtId="0" fontId="0" fillId="0" borderId="13" xfId="0" applyBorder="1" applyAlignment="1" applyProtection="1">
      <alignment horizontal="center" vertical="center" wrapText="1"/>
    </xf>
    <xf numFmtId="0" fontId="5" fillId="0" borderId="7" xfId="0" applyFont="1" applyBorder="1" applyAlignment="1" applyProtection="1">
      <alignment horizontal="center" vertical="center" wrapText="1"/>
    </xf>
    <xf numFmtId="164" fontId="0" fillId="0" borderId="7" xfId="0" applyNumberFormat="1" applyBorder="1" applyProtection="1"/>
    <xf numFmtId="0" fontId="0" fillId="0" borderId="0" xfId="0" applyBorder="1" applyAlignment="1" applyProtection="1">
      <alignment horizontal="center" vertical="center" wrapText="1"/>
    </xf>
    <xf numFmtId="14" fontId="0" fillId="0" borderId="0" xfId="0" applyNumberFormat="1" applyBorder="1" applyAlignment="1" applyProtection="1">
      <alignment wrapText="1"/>
    </xf>
    <xf numFmtId="164" fontId="0" fillId="0" borderId="0" xfId="0" applyNumberFormat="1" applyBorder="1" applyProtection="1"/>
    <xf numFmtId="0" fontId="0" fillId="0" borderId="12" xfId="0" applyBorder="1" applyAlignment="1" applyProtection="1">
      <alignment horizontal="center" vertical="center" wrapText="1"/>
    </xf>
    <xf numFmtId="0" fontId="0" fillId="0" borderId="12" xfId="0" applyBorder="1" applyAlignment="1" applyProtection="1">
      <alignment wrapText="1"/>
    </xf>
    <xf numFmtId="164" fontId="0" fillId="0" borderId="12" xfId="0" applyNumberFormat="1" applyBorder="1" applyProtection="1"/>
    <xf numFmtId="164" fontId="0" fillId="0" borderId="11" xfId="0" applyNumberFormat="1" applyBorder="1" applyProtection="1"/>
    <xf numFmtId="0" fontId="0" fillId="0" borderId="14" xfId="0" applyBorder="1" applyProtection="1">
      <protection locked="0"/>
    </xf>
    <xf numFmtId="0" fontId="0" fillId="0" borderId="0" xfId="0" applyBorder="1" applyProtection="1">
      <protection locked="0"/>
    </xf>
    <xf numFmtId="0" fontId="0" fillId="0" borderId="0" xfId="0" applyProtection="1">
      <protection locked="0"/>
    </xf>
    <xf numFmtId="164" fontId="0" fillId="0" borderId="14" xfId="0" applyNumberFormat="1" applyBorder="1" applyProtection="1">
      <protection locked="0"/>
    </xf>
    <xf numFmtId="164" fontId="0" fillId="0" borderId="0" xfId="0" applyNumberFormat="1" applyBorder="1" applyProtection="1">
      <protection locked="0"/>
    </xf>
    <xf numFmtId="2" fontId="0" fillId="0" borderId="0" xfId="0" applyNumberFormat="1" applyFill="1" applyBorder="1" applyProtection="1">
      <protection locked="0"/>
    </xf>
    <xf numFmtId="0" fontId="0" fillId="0" borderId="0" xfId="0" applyFill="1" applyProtection="1">
      <protection locked="0"/>
    </xf>
    <xf numFmtId="0" fontId="1" fillId="0" borderId="0" xfId="0" applyFont="1" applyFill="1" applyBorder="1" applyProtection="1">
      <protection locked="0"/>
    </xf>
    <xf numFmtId="0" fontId="1" fillId="0" borderId="0" xfId="0" applyFont="1" applyFill="1" applyBorder="1" applyAlignment="1" applyProtection="1">
      <alignment wrapText="1"/>
      <protection locked="0"/>
    </xf>
    <xf numFmtId="0" fontId="0" fillId="0" borderId="0" xfId="0" applyFill="1" applyBorder="1" applyAlignment="1" applyProtection="1">
      <alignment wrapText="1"/>
      <protection locked="0"/>
    </xf>
    <xf numFmtId="0" fontId="0" fillId="0" borderId="0" xfId="0" applyFill="1" applyProtection="1"/>
    <xf numFmtId="0" fontId="0" fillId="0" borderId="5" xfId="0" applyFill="1" applyBorder="1" applyProtection="1">
      <protection hidden="1"/>
    </xf>
    <xf numFmtId="2" fontId="0" fillId="0" borderId="0" xfId="0" applyNumberFormat="1" applyFill="1" applyBorder="1" applyProtection="1">
      <protection hidden="1"/>
    </xf>
    <xf numFmtId="2" fontId="0" fillId="0" borderId="5" xfId="0" applyNumberFormat="1" applyFill="1" applyBorder="1" applyProtection="1">
      <protection hidden="1"/>
    </xf>
    <xf numFmtId="0" fontId="0" fillId="0" borderId="0" xfId="0" applyFill="1" applyBorder="1" applyProtection="1">
      <protection hidden="1"/>
    </xf>
    <xf numFmtId="164" fontId="0" fillId="0" borderId="0" xfId="0" applyNumberFormat="1" applyFill="1" applyBorder="1" applyProtection="1">
      <protection hidden="1"/>
    </xf>
    <xf numFmtId="0" fontId="0" fillId="0" borderId="1" xfId="0" applyFill="1" applyBorder="1" applyProtection="1">
      <protection hidden="1"/>
    </xf>
    <xf numFmtId="2" fontId="0" fillId="0" borderId="2" xfId="0" applyNumberFormat="1" applyFill="1" applyBorder="1" applyProtection="1">
      <protection hidden="1"/>
    </xf>
    <xf numFmtId="2" fontId="0" fillId="0" borderId="1" xfId="0" applyNumberFormat="1" applyFill="1" applyBorder="1" applyProtection="1">
      <protection hidden="1"/>
    </xf>
    <xf numFmtId="0" fontId="0" fillId="0" borderId="2" xfId="0" applyFill="1" applyBorder="1" applyProtection="1">
      <protection hidden="1"/>
    </xf>
    <xf numFmtId="0" fontId="0" fillId="0" borderId="6" xfId="0" applyFill="1" applyBorder="1" applyProtection="1">
      <protection hidden="1"/>
    </xf>
    <xf numFmtId="2" fontId="0" fillId="0" borderId="6" xfId="0" applyNumberFormat="1" applyFill="1" applyBorder="1" applyProtection="1">
      <protection hidden="1"/>
    </xf>
    <xf numFmtId="0" fontId="0" fillId="0" borderId="9" xfId="0" applyFill="1" applyBorder="1" applyProtection="1">
      <protection hidden="1"/>
    </xf>
    <xf numFmtId="164" fontId="0" fillId="0" borderId="9" xfId="0" applyNumberFormat="1" applyFill="1" applyBorder="1" applyProtection="1">
      <protection hidden="1"/>
    </xf>
    <xf numFmtId="2" fontId="0" fillId="0" borderId="9" xfId="0" applyNumberFormat="1" applyFill="1" applyBorder="1" applyProtection="1">
      <protection hidden="1"/>
    </xf>
    <xf numFmtId="164" fontId="0" fillId="0" borderId="2" xfId="0" applyNumberFormat="1" applyFill="1" applyBorder="1" applyProtection="1">
      <protection hidden="1"/>
    </xf>
    <xf numFmtId="164" fontId="0" fillId="0" borderId="0" xfId="0" applyNumberFormat="1" applyFill="1" applyProtection="1"/>
    <xf numFmtId="0" fontId="0" fillId="0" borderId="6" xfId="0" applyNumberFormat="1" applyFill="1" applyBorder="1" applyProtection="1"/>
    <xf numFmtId="0" fontId="0" fillId="0" borderId="0" xfId="0" applyNumberFormat="1" applyFill="1" applyBorder="1" applyProtection="1">
      <protection hidden="1"/>
    </xf>
    <xf numFmtId="0" fontId="0" fillId="0" borderId="9" xfId="0" applyNumberFormat="1" applyFill="1" applyBorder="1" applyProtection="1">
      <protection hidden="1"/>
    </xf>
    <xf numFmtId="0" fontId="0" fillId="0" borderId="0" xfId="0" applyNumberFormat="1" applyFill="1" applyBorder="1" applyProtection="1"/>
    <xf numFmtId="0" fontId="0" fillId="0" borderId="0" xfId="0" applyNumberFormat="1" applyFill="1" applyProtection="1"/>
    <xf numFmtId="14" fontId="0" fillId="0" borderId="0" xfId="0" applyNumberFormat="1" applyFill="1" applyBorder="1" applyProtection="1"/>
    <xf numFmtId="0" fontId="5" fillId="0" borderId="9" xfId="0" applyFont="1" applyBorder="1" applyProtection="1"/>
    <xf numFmtId="2" fontId="0" fillId="0" borderId="0" xfId="0" applyNumberFormat="1" applyFill="1" applyProtection="1">
      <protection locked="0"/>
    </xf>
    <xf numFmtId="164" fontId="5" fillId="2" borderId="7" xfId="0" applyNumberFormat="1" applyFont="1" applyFill="1" applyBorder="1" applyAlignment="1" applyProtection="1">
      <alignment horizontal="center" vertical="center" wrapText="1"/>
    </xf>
    <xf numFmtId="0" fontId="0" fillId="0" borderId="9" xfId="0" applyBorder="1" applyAlignment="1" applyProtection="1">
      <alignment wrapText="1"/>
    </xf>
    <xf numFmtId="0" fontId="0" fillId="0" borderId="0" xfId="0" applyAlignment="1" applyProtection="1">
      <alignment wrapText="1"/>
      <protection locked="0"/>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6"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6"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6" xfId="0" applyBorder="1" applyAlignment="1" applyProtection="1">
      <alignment horizontal="center" vertical="center" wrapText="1"/>
    </xf>
    <xf numFmtId="0" fontId="0" fillId="0" borderId="1" xfId="0" applyBorder="1" applyAlignment="1" applyProtection="1">
      <alignment horizontal="center" vertical="center" wrapText="1"/>
    </xf>
    <xf numFmtId="0" fontId="3" fillId="0" borderId="10" xfId="0" applyFont="1" applyFill="1" applyBorder="1" applyAlignment="1" applyProtection="1">
      <alignment wrapText="1"/>
      <protection locked="0"/>
    </xf>
    <xf numFmtId="0" fontId="2" fillId="0" borderId="7" xfId="0" applyFont="1" applyBorder="1" applyAlignment="1" applyProtection="1">
      <alignment wrapText="1"/>
      <protection locked="0"/>
    </xf>
    <xf numFmtId="0" fontId="0" fillId="0" borderId="4" xfId="0" applyBorder="1" applyProtection="1">
      <protection locked="0"/>
    </xf>
    <xf numFmtId="0" fontId="0" fillId="0" borderId="4" xfId="0" applyFill="1" applyBorder="1" applyProtection="1">
      <protection locked="0"/>
    </xf>
    <xf numFmtId="0" fontId="0" fillId="0" borderId="9" xfId="0" applyFill="1" applyBorder="1" applyProtection="1"/>
    <xf numFmtId="2" fontId="0" fillId="0" borderId="9" xfId="0" applyNumberFormat="1" applyFill="1" applyBorder="1" applyProtection="1"/>
    <xf numFmtId="164" fontId="0" fillId="0" borderId="9" xfId="0" applyNumberFormat="1" applyFill="1" applyBorder="1" applyProtection="1"/>
    <xf numFmtId="0" fontId="0" fillId="0" borderId="9" xfId="0" applyNumberFormat="1" applyFill="1" applyBorder="1" applyProtection="1"/>
    <xf numFmtId="0" fontId="4" fillId="0" borderId="7" xfId="0" applyFont="1" applyBorder="1" applyAlignment="1" applyProtection="1">
      <alignment horizontal="center" vertical="center" wrapText="1"/>
      <protection locked="0"/>
    </xf>
    <xf numFmtId="0" fontId="0" fillId="0" borderId="13" xfId="0" applyFill="1" applyBorder="1" applyProtection="1">
      <protection locked="0"/>
    </xf>
    <xf numFmtId="0" fontId="0" fillId="0" borderId="12" xfId="0" applyFill="1" applyBorder="1" applyAlignment="1" applyProtection="1">
      <alignment horizontal="center"/>
      <protection locked="0"/>
    </xf>
    <xf numFmtId="164" fontId="0" fillId="0" borderId="11" xfId="0" applyNumberFormat="1" applyFill="1" applyBorder="1" applyProtection="1"/>
    <xf numFmtId="0" fontId="7" fillId="0" borderId="13"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166" fontId="0" fillId="0" borderId="9" xfId="0" applyNumberFormat="1" applyFill="1" applyBorder="1" applyProtection="1">
      <protection hidden="1"/>
    </xf>
    <xf numFmtId="166" fontId="0" fillId="0" borderId="0" xfId="0" applyNumberFormat="1" applyFill="1" applyBorder="1" applyProtection="1">
      <protection hidden="1"/>
    </xf>
    <xf numFmtId="166" fontId="0" fillId="0" borderId="2" xfId="0" applyNumberFormat="1" applyFill="1" applyBorder="1" applyProtection="1">
      <protection hidden="1"/>
    </xf>
    <xf numFmtId="0" fontId="0" fillId="0" borderId="6" xfId="0" applyNumberFormat="1" applyFill="1" applyBorder="1" applyProtection="1">
      <protection hidden="1"/>
    </xf>
    <xf numFmtId="0" fontId="0" fillId="0" borderId="5" xfId="0" applyNumberFormat="1" applyFill="1" applyBorder="1" applyProtection="1">
      <protection hidden="1"/>
    </xf>
    <xf numFmtId="164" fontId="0" fillId="0" borderId="6" xfId="0" applyNumberFormat="1" applyFill="1" applyBorder="1" applyProtection="1">
      <protection hidden="1"/>
    </xf>
    <xf numFmtId="164" fontId="0" fillId="0" borderId="5" xfId="0" applyNumberFormat="1" applyFill="1" applyBorder="1" applyProtection="1">
      <protection hidden="1"/>
    </xf>
    <xf numFmtId="164" fontId="0" fillId="0" borderId="1" xfId="0" applyNumberFormat="1" applyFill="1" applyBorder="1" applyProtection="1">
      <protection hidden="1"/>
    </xf>
    <xf numFmtId="166" fontId="0" fillId="0" borderId="6" xfId="0" applyNumberFormat="1" applyFill="1" applyBorder="1" applyProtection="1">
      <protection hidden="1"/>
    </xf>
    <xf numFmtId="166" fontId="0" fillId="0" borderId="5" xfId="0" applyNumberFormat="1" applyFill="1" applyBorder="1" applyProtection="1">
      <protection hidden="1"/>
    </xf>
    <xf numFmtId="166" fontId="0" fillId="0" borderId="1" xfId="0" applyNumberFormat="1" applyFill="1" applyBorder="1" applyProtection="1">
      <protection hidden="1"/>
    </xf>
    <xf numFmtId="0" fontId="7" fillId="0" borderId="7" xfId="0" applyFont="1" applyFill="1" applyBorder="1" applyAlignment="1" applyProtection="1">
      <alignment vertical="center"/>
      <protection hidden="1"/>
    </xf>
    <xf numFmtId="0" fontId="0" fillId="0" borderId="10" xfId="0" applyFill="1" applyBorder="1" applyProtection="1">
      <protection hidden="1"/>
    </xf>
    <xf numFmtId="164" fontId="0" fillId="0" borderId="8" xfId="0" applyNumberFormat="1" applyFill="1" applyBorder="1" applyProtection="1">
      <protection hidden="1"/>
    </xf>
    <xf numFmtId="2" fontId="7" fillId="0" borderId="7" xfId="0" applyNumberFormat="1" applyFont="1" applyFill="1" applyBorder="1" applyAlignment="1" applyProtection="1">
      <alignment vertical="center"/>
      <protection hidden="1"/>
    </xf>
    <xf numFmtId="2" fontId="0" fillId="0" borderId="10" xfId="0" applyNumberFormat="1" applyFill="1" applyBorder="1" applyProtection="1">
      <protection hidden="1"/>
    </xf>
    <xf numFmtId="2" fontId="0" fillId="0" borderId="14" xfId="0" applyNumberFormat="1" applyFill="1" applyBorder="1" applyProtection="1">
      <protection hidden="1"/>
    </xf>
    <xf numFmtId="2" fontId="0" fillId="0" borderId="3" xfId="0" applyNumberFormat="1" applyFill="1" applyBorder="1" applyProtection="1">
      <protection hidden="1"/>
    </xf>
    <xf numFmtId="2" fontId="0" fillId="0" borderId="0" xfId="0" applyNumberFormat="1" applyFill="1" applyProtection="1">
      <protection hidden="1"/>
    </xf>
    <xf numFmtId="0" fontId="7" fillId="0" borderId="7" xfId="0" applyFont="1" applyFill="1" applyBorder="1" applyAlignment="1" applyProtection="1">
      <alignment horizontal="center" vertical="center"/>
      <protection hidden="1"/>
    </xf>
    <xf numFmtId="0" fontId="7" fillId="0" borderId="13" xfId="0" applyFont="1" applyFill="1" applyBorder="1" applyAlignment="1" applyProtection="1">
      <alignment vertical="center"/>
      <protection hidden="1"/>
    </xf>
    <xf numFmtId="2" fontId="7" fillId="0" borderId="13" xfId="0" applyNumberFormat="1" applyFont="1" applyFill="1" applyBorder="1" applyAlignment="1" applyProtection="1">
      <alignment vertical="center"/>
      <protection hidden="1"/>
    </xf>
    <xf numFmtId="2" fontId="7" fillId="0" borderId="11" xfId="0" applyNumberFormat="1" applyFont="1" applyFill="1" applyBorder="1" applyAlignment="1" applyProtection="1">
      <alignment vertical="center"/>
      <protection hidden="1"/>
    </xf>
    <xf numFmtId="0" fontId="7" fillId="0" borderId="11" xfId="0" applyFont="1" applyFill="1" applyBorder="1" applyAlignment="1" applyProtection="1">
      <alignment vertical="center"/>
      <protection hidden="1"/>
    </xf>
    <xf numFmtId="2" fontId="0" fillId="0" borderId="9" xfId="0" applyNumberFormat="1" applyFill="1" applyBorder="1" applyProtection="1">
      <protection locked="0"/>
    </xf>
    <xf numFmtId="2" fontId="0" fillId="0" borderId="2" xfId="0" applyNumberFormat="1" applyFill="1" applyBorder="1" applyProtection="1">
      <protection locked="0"/>
    </xf>
    <xf numFmtId="0" fontId="0" fillId="0" borderId="6" xfId="0" applyNumberFormat="1" applyFill="1" applyBorder="1" applyProtection="1">
      <protection locked="0"/>
    </xf>
    <xf numFmtId="0" fontId="0" fillId="0" borderId="9" xfId="0" applyNumberFormat="1" applyFill="1" applyBorder="1" applyProtection="1">
      <protection locked="0"/>
    </xf>
    <xf numFmtId="0" fontId="0" fillId="0" borderId="5" xfId="0" applyNumberFormat="1" applyFill="1" applyBorder="1" applyProtection="1">
      <protection locked="0"/>
    </xf>
    <xf numFmtId="0" fontId="0" fillId="0" borderId="0" xfId="0" applyNumberFormat="1" applyFill="1" applyBorder="1" applyProtection="1">
      <protection locked="0"/>
    </xf>
    <xf numFmtId="0" fontId="0" fillId="0" borderId="1" xfId="0" applyNumberFormat="1" applyFill="1" applyBorder="1" applyProtection="1">
      <protection locked="0"/>
    </xf>
    <xf numFmtId="0" fontId="0" fillId="0" borderId="2" xfId="0" applyNumberFormat="1" applyFill="1" applyBorder="1" applyProtection="1">
      <protection locked="0"/>
    </xf>
    <xf numFmtId="164" fontId="6" fillId="2" borderId="7" xfId="0" applyNumberFormat="1" applyFont="1" applyFill="1" applyBorder="1" applyAlignment="1" applyProtection="1">
      <alignment horizontal="center" vertical="center" wrapText="1"/>
      <protection locked="0" hidden="1"/>
    </xf>
    <xf numFmtId="164" fontId="5" fillId="2" borderId="7" xfId="0" applyNumberFormat="1" applyFont="1" applyFill="1" applyBorder="1" applyAlignment="1" applyProtection="1">
      <alignment horizontal="center" vertical="center" wrapText="1"/>
      <protection locked="0" hidden="1"/>
    </xf>
    <xf numFmtId="2" fontId="0" fillId="0" borderId="6" xfId="0" applyNumberFormat="1" applyFill="1" applyBorder="1" applyProtection="1">
      <protection locked="0"/>
    </xf>
    <xf numFmtId="2" fontId="0" fillId="0" borderId="5" xfId="0" applyNumberFormat="1" applyFill="1" applyBorder="1" applyProtection="1">
      <protection locked="0"/>
    </xf>
    <xf numFmtId="2" fontId="0" fillId="0" borderId="1" xfId="0" applyNumberFormat="1" applyFill="1" applyBorder="1" applyProtection="1">
      <protection locked="0"/>
    </xf>
    <xf numFmtId="2" fontId="0" fillId="0" borderId="6" xfId="0" applyNumberFormat="1" applyFill="1" applyBorder="1" applyProtection="1">
      <protection locked="0" hidden="1"/>
    </xf>
    <xf numFmtId="0" fontId="0" fillId="0" borderId="9" xfId="0" applyNumberFormat="1" applyFill="1" applyBorder="1" applyProtection="1">
      <protection locked="0" hidden="1"/>
    </xf>
    <xf numFmtId="0" fontId="0" fillId="0" borderId="6" xfId="0" applyNumberFormat="1" applyFill="1" applyBorder="1" applyProtection="1">
      <protection locked="0" hidden="1"/>
    </xf>
    <xf numFmtId="2" fontId="0" fillId="0" borderId="5" xfId="0" applyNumberFormat="1" applyFill="1" applyBorder="1" applyProtection="1">
      <protection locked="0" hidden="1"/>
    </xf>
    <xf numFmtId="0" fontId="0" fillId="0" borderId="0" xfId="0" applyNumberFormat="1" applyFill="1" applyBorder="1" applyProtection="1">
      <protection locked="0" hidden="1"/>
    </xf>
    <xf numFmtId="0" fontId="0" fillId="0" borderId="5" xfId="0" applyNumberFormat="1" applyFill="1" applyBorder="1" applyProtection="1">
      <protection locked="0" hidden="1"/>
    </xf>
    <xf numFmtId="2" fontId="0" fillId="0" borderId="1" xfId="0" applyNumberFormat="1" applyFill="1" applyBorder="1" applyProtection="1">
      <protection locked="0" hidden="1"/>
    </xf>
    <xf numFmtId="0" fontId="0" fillId="0" borderId="2" xfId="0" applyNumberFormat="1" applyFill="1" applyBorder="1" applyProtection="1">
      <protection locked="0" hidden="1"/>
    </xf>
    <xf numFmtId="0" fontId="0" fillId="0" borderId="1" xfId="0" applyNumberFormat="1" applyFill="1" applyBorder="1" applyProtection="1">
      <protection locked="0" hidden="1"/>
    </xf>
    <xf numFmtId="0" fontId="0" fillId="0" borderId="6"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6"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4" xfId="0" applyBorder="1" applyAlignment="1" applyProtection="1">
      <alignment horizontal="center" wrapText="1"/>
      <protection locked="0"/>
    </xf>
    <xf numFmtId="0" fontId="4" fillId="0" borderId="1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0" xfId="0" applyProtection="1">
      <protection hidden="1"/>
    </xf>
    <xf numFmtId="0" fontId="0" fillId="0" borderId="0" xfId="0" applyAlignment="1" applyProtection="1">
      <alignment horizontal="center" wrapText="1"/>
      <protection hidden="1"/>
    </xf>
    <xf numFmtId="0" fontId="1" fillId="0" borderId="0" xfId="0" applyFont="1" applyProtection="1">
      <protection hidden="1"/>
    </xf>
    <xf numFmtId="0" fontId="1" fillId="0" borderId="0" xfId="0" applyFont="1" applyFill="1" applyBorder="1" applyProtection="1">
      <protection hidden="1"/>
    </xf>
    <xf numFmtId="0" fontId="1" fillId="0" borderId="0" xfId="0" applyFont="1" applyFill="1" applyBorder="1" applyAlignment="1" applyProtection="1">
      <alignment wrapText="1"/>
      <protection hidden="1"/>
    </xf>
    <xf numFmtId="0" fontId="0" fillId="0" borderId="0" xfId="0" applyFill="1" applyBorder="1" applyAlignment="1" applyProtection="1">
      <alignment wrapText="1"/>
      <protection hidden="1"/>
    </xf>
    <xf numFmtId="2" fontId="1" fillId="0" borderId="0" xfId="0" applyNumberFormat="1" applyFont="1" applyFill="1" applyBorder="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Alignment="1" applyProtection="1">
      <alignment horizontal="center" wrapText="1"/>
      <protection hidden="1"/>
    </xf>
    <xf numFmtId="2" fontId="0" fillId="0" borderId="0" xfId="0" applyNumberFormat="1" applyFill="1" applyBorder="1" applyAlignment="1" applyProtection="1">
      <alignment horizontal="left"/>
      <protection hidden="1"/>
    </xf>
    <xf numFmtId="0" fontId="0" fillId="0" borderId="0" xfId="0" applyNumberFormat="1" applyFill="1" applyBorder="1" applyAlignment="1" applyProtection="1">
      <alignment horizontal="left"/>
      <protection hidden="1"/>
    </xf>
  </cellXfs>
  <cellStyles count="1">
    <cellStyle name="Normal" xfId="0" builtinId="0"/>
  </cellStyles>
  <dxfs count="25">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b val="0"/>
        <i val="0"/>
        <color rgb="FFFFFF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b val="0"/>
        <i val="0"/>
        <color rgb="FFFFFF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b val="0"/>
        <i val="0"/>
        <color rgb="FFFFFF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b val="0"/>
        <i val="0"/>
        <color rgb="FFFFFF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b val="0"/>
        <i val="0"/>
        <color rgb="FFFFFF00"/>
      </font>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RECIATION%20SHEET%20BOTH%20SLM%20&amp;%20WDV.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FINAL"/>
    </sheetNames>
    <sheetDataSet>
      <sheetData sheetId="0" refreshError="1"/>
      <sheetData sheetId="1" refreshError="1">
        <row r="86">
          <cell r="A86" t="str">
            <v>1-(a) Building (other than factory buildings) RCC Frame Structure</v>
          </cell>
          <cell r="B86">
            <v>60</v>
          </cell>
        </row>
        <row r="87">
          <cell r="A87" t="str">
            <v>"--"(b) Building (other than factory buildings) other than RCC Frame Structure</v>
          </cell>
          <cell r="B87">
            <v>30</v>
          </cell>
        </row>
        <row r="88">
          <cell r="A88" t="str">
            <v>"--"(c) Factory buildings</v>
          </cell>
          <cell r="B88">
            <v>30</v>
          </cell>
        </row>
        <row r="89">
          <cell r="A89" t="str">
            <v>"--"(d) Fences, wells, tube wells</v>
          </cell>
          <cell r="B89">
            <v>5</v>
          </cell>
        </row>
        <row r="90">
          <cell r="A90" t="str">
            <v>"--"(e) Other (including temporary structure, etc.)</v>
          </cell>
          <cell r="B90">
            <v>3</v>
          </cell>
        </row>
        <row r="91">
          <cell r="A91" t="str">
            <v>2. Bridges, culverts, bunkers, etc. [NESD]</v>
          </cell>
          <cell r="B91">
            <v>30</v>
          </cell>
        </row>
        <row r="92">
          <cell r="A92" t="str">
            <v xml:space="preserve">3-(a)(i) Carpeted Roads - RCC </v>
          </cell>
          <cell r="B92">
            <v>10</v>
          </cell>
        </row>
        <row r="93">
          <cell r="A93" t="str">
            <v>"--"(ii) Carpeted Roads - other than RCC</v>
          </cell>
          <cell r="B93">
            <v>5</v>
          </cell>
        </row>
        <row r="94">
          <cell r="A94" t="str">
            <v>"--"(b) Non-carpeted roads</v>
          </cell>
          <cell r="B94">
            <v>3</v>
          </cell>
        </row>
        <row r="95">
          <cell r="A95" t="str">
            <v>4-(i) Plant and Machinery other than continuous process plant not covered under specific rate has been prescribed</v>
          </cell>
          <cell r="B95">
            <v>15</v>
          </cell>
        </row>
        <row r="96">
          <cell r="A96" t="str">
            <v>"--"(ii) Continuous process plant for which no special rate has been prescribed.</v>
          </cell>
          <cell r="B96">
            <v>25</v>
          </cell>
        </row>
        <row r="97">
          <cell r="A97" t="str">
            <v>5-(i)Motor cycles, scooters and other mopeds.</v>
          </cell>
          <cell r="B97">
            <v>10</v>
          </cell>
        </row>
        <row r="98">
          <cell r="A98" t="str">
            <v>"--"(ii)Motor Cars other than those used in a business of running them on hire.</v>
          </cell>
          <cell r="B98">
            <v>8</v>
          </cell>
        </row>
        <row r="99">
          <cell r="A99" t="str">
            <v>"--"(iii)Motor buses, motor lorries, motor car sandmotor taxies used in a business of running them on hire.</v>
          </cell>
          <cell r="B99">
            <v>6</v>
          </cell>
        </row>
        <row r="100">
          <cell r="A100" t="str">
            <v>"--"(iv)Motor buses, motor lorries, motor cars and motortaxies other than those used in a business of runningthem on hire.</v>
          </cell>
          <cell r="B100">
            <v>8</v>
          </cell>
        </row>
        <row r="101">
          <cell r="A101" t="str">
            <v>"--"(v)Motor tractors, harvesting combines and heavy vehicles.</v>
          </cell>
          <cell r="B101">
            <v>8</v>
          </cell>
        </row>
        <row r="102">
          <cell r="A102" t="str">
            <v>"--"(vi)Electrically operated vehicles including battery powered or fuel cell powered vehicles.</v>
          </cell>
          <cell r="B102">
            <v>8</v>
          </cell>
        </row>
        <row r="103">
          <cell r="A103" t="str">
            <v>6-(i)General furniture and fittings</v>
          </cell>
          <cell r="B103">
            <v>10</v>
          </cell>
        </row>
        <row r="104">
          <cell r="A104" t="str">
            <v>"--"(ii)used in hotels, restaurants andboarding houses, schools, colleges and othereducation institutions, libraries, welfare centres,meeting halls, cinema houses, theatres and circusesand furniture and fittings let out on hire for used onoccasion of marriages and similar functions</v>
          </cell>
          <cell r="B104">
            <v>8</v>
          </cell>
        </row>
        <row r="105">
          <cell r="A105" t="str">
            <v>7-(i)End user devices, such as, desktops, laptops,</v>
          </cell>
          <cell r="B105">
            <v>3</v>
          </cell>
        </row>
        <row r="106">
          <cell r="A106" t="str">
            <v>"--"(ii)Servers and networks</v>
          </cell>
          <cell r="B106">
            <v>6</v>
          </cell>
        </row>
      </sheetData>
      <sheetData sheetId="2" refreshError="1">
        <row r="88">
          <cell r="A88" t="str">
            <v>1-(a) Building (other than factory buildings) RCC Frame Structure</v>
          </cell>
          <cell r="B88">
            <v>60</v>
          </cell>
        </row>
        <row r="89">
          <cell r="A89" t="str">
            <v>"--"(b) Building (other than factory buildings) other than RCC Frame Structure</v>
          </cell>
          <cell r="B89">
            <v>30</v>
          </cell>
          <cell r="G89" t="str">
            <v>SLM</v>
          </cell>
        </row>
        <row r="90">
          <cell r="A90" t="str">
            <v>"--"(c) Factory buildings</v>
          </cell>
          <cell r="B90">
            <v>30</v>
          </cell>
          <cell r="G90" t="str">
            <v>WDV</v>
          </cell>
        </row>
        <row r="91">
          <cell r="A91" t="str">
            <v>"--"(d) Fences, wells, tube wells</v>
          </cell>
          <cell r="B91">
            <v>5</v>
          </cell>
        </row>
        <row r="92">
          <cell r="A92" t="str">
            <v>"--"(e) Other (including temporary structure, etc.)</v>
          </cell>
          <cell r="B92">
            <v>3</v>
          </cell>
        </row>
        <row r="93">
          <cell r="A93" t="str">
            <v>2. Bridges, culverts, bunkers, etc. [NESD]</v>
          </cell>
          <cell r="B93">
            <v>30</v>
          </cell>
        </row>
        <row r="94">
          <cell r="A94" t="str">
            <v xml:space="preserve">3-(a)(i) Carpeted Roads - RCC </v>
          </cell>
          <cell r="B94">
            <v>10</v>
          </cell>
        </row>
        <row r="95">
          <cell r="A95" t="str">
            <v>"--"(ii) Carpeted Roads - other than RCC</v>
          </cell>
          <cell r="B95">
            <v>5</v>
          </cell>
        </row>
        <row r="96">
          <cell r="A96" t="str">
            <v>"--"(b) Non-carpeted roads</v>
          </cell>
          <cell r="B96">
            <v>3</v>
          </cell>
        </row>
        <row r="97">
          <cell r="A97" t="str">
            <v>4-(i)(a) Plant and Machinery other than continuous process plant not covered under specific industries</v>
          </cell>
          <cell r="B97">
            <v>15</v>
          </cell>
        </row>
        <row r="98">
          <cell r="A98" t="str">
            <v>"--"(i)(b) Continuous process plant for which no special rate has been prescribed.</v>
          </cell>
          <cell r="B98">
            <v>25</v>
          </cell>
        </row>
        <row r="99">
          <cell r="A99" t="str">
            <v>"--"(ii)(a)(1)Plant and machinery related to production and exhibition of motion picture films-cinematograph films</v>
          </cell>
          <cell r="B99">
            <v>13</v>
          </cell>
        </row>
        <row r="100">
          <cell r="A100" t="str">
            <v>"--"(ii)(a)(2)Plant and machinery related to production and exhibition of motion picture films-projecting equipments</v>
          </cell>
          <cell r="B100">
            <v>13</v>
          </cell>
        </row>
        <row r="101">
          <cell r="A101" t="str">
            <v>"--"(ii)(b)(1)p&amp;m used in glass mannufacturing- except direct fire glass melting furnaces</v>
          </cell>
          <cell r="B101">
            <v>13</v>
          </cell>
        </row>
        <row r="102">
          <cell r="A102" t="str">
            <v>"--"(ii)(b)(2)p&amp;m used in glass mannufacturing- except direct fire glass melting furnaces-moulds</v>
          </cell>
          <cell r="B102">
            <v>8</v>
          </cell>
        </row>
        <row r="103">
          <cell r="A103" t="str">
            <v>"--"(ii)(b)(2)p&amp;m used in glass mannufacturing- float glass melting furnances</v>
          </cell>
          <cell r="B103">
            <v>10</v>
          </cell>
        </row>
        <row r="104">
          <cell r="A104" t="str">
            <v>"--"(ii)(c)p&amp;m used in mines &amp; quarries- portable under ground macheneries and earth moving macheneries used in open cast mining</v>
          </cell>
          <cell r="B104">
            <v>8</v>
          </cell>
        </row>
        <row r="105">
          <cell r="A105" t="str">
            <v>"--"(ii)(d)(1)p&amp;m used in tele communications- towers</v>
          </cell>
          <cell r="B105">
            <v>18</v>
          </cell>
        </row>
        <row r="106">
          <cell r="A106" t="str">
            <v>"--"(ii)(d)(2)p&amp;m used in tele communications- telecom trans receivers, switching centers, transmission and other networking equipements</v>
          </cell>
          <cell r="B106">
            <v>13</v>
          </cell>
        </row>
        <row r="107">
          <cell r="A107" t="str">
            <v>"--"(ii)(d)(3)p&amp;m used in tele communications- telecom ducts cables and optical fibers</v>
          </cell>
          <cell r="B107">
            <v>18</v>
          </cell>
        </row>
        <row r="108">
          <cell r="A108" t="str">
            <v>"--"(ii)(d)(4)p&amp;m used in tele communications- satellites</v>
          </cell>
          <cell r="B108">
            <v>18</v>
          </cell>
        </row>
        <row r="109">
          <cell r="A109" t="str">
            <v>"--"(ii)(e)(1)p&amp;m used in exploration production and refining oil and gases- Refineries</v>
          </cell>
          <cell r="B109">
            <v>25</v>
          </cell>
        </row>
        <row r="110">
          <cell r="A110" t="str">
            <v>"--"(ii)(e)(2)p&amp;m used in exploration production and refining oil and gases- oil and gas assets( including wells), processing plants and facilities</v>
          </cell>
          <cell r="B110">
            <v>25</v>
          </cell>
        </row>
        <row r="111">
          <cell r="A111" t="str">
            <v>"--"(ii)(e)(3)p&amp;m used in exploration production and refining oil and gases- Petro chemicles plants</v>
          </cell>
          <cell r="B111">
            <v>25</v>
          </cell>
        </row>
        <row r="112">
          <cell r="A112" t="str">
            <v>"--"(ii)(e)(4)p&amp;m used in exploration production and refining oil and gases- Storage tanks and related equipments</v>
          </cell>
          <cell r="B112">
            <v>25</v>
          </cell>
        </row>
        <row r="113">
          <cell r="A113" t="str">
            <v>"--"(ii)(e)(5)p&amp;m used in exploration production and refining oil and gases- Pipe lines</v>
          </cell>
          <cell r="B113">
            <v>30</v>
          </cell>
        </row>
        <row r="114">
          <cell r="A114" t="str">
            <v>"--"(ii)(e)(6)p&amp;m used in exploration production and refining oil and gases- Drilling rigs</v>
          </cell>
          <cell r="B114">
            <v>30</v>
          </cell>
        </row>
        <row r="115">
          <cell r="A115" t="str">
            <v xml:space="preserve">"--"(ii)(e)(7)p&amp;m used in exploration production and refining oil and gases-field operation (above ground), portable boilers, drilling tools, wells head tanks etc., </v>
          </cell>
          <cell r="B115">
            <v>8</v>
          </cell>
        </row>
        <row r="116">
          <cell r="A116" t="str">
            <v>"--"(ii)(e)(8)p&amp;m used in exploration production and refining oil and gases-Loggers</v>
          </cell>
          <cell r="B116">
            <v>8</v>
          </cell>
        </row>
        <row r="117">
          <cell r="A117" t="str">
            <v>"--"(ii)(f)(1)p&amp;m used in generation, transmission and distribution of power- thermal/gas/combined cycle power gen. plant</v>
          </cell>
          <cell r="B117">
            <v>40</v>
          </cell>
        </row>
        <row r="118">
          <cell r="A118" t="str">
            <v>"--"(ii)(f)(2)p&amp;m used in generation, transmission and distribution of power- hydro power gen. plant</v>
          </cell>
          <cell r="B118">
            <v>40</v>
          </cell>
        </row>
        <row r="119">
          <cell r="A119" t="str">
            <v>"--"(ii)(f)(3)p&amp;m used in generation, transmission and distribution of power- neuclear power gen. plant</v>
          </cell>
          <cell r="B119">
            <v>40</v>
          </cell>
        </row>
        <row r="120">
          <cell r="A120" t="str">
            <v>"--"(ii)(f)(4)p&amp;m used in generation, transmission and distribution of power- Transmission line cables and other network assets</v>
          </cell>
          <cell r="B120">
            <v>40</v>
          </cell>
        </row>
        <row r="121">
          <cell r="A121" t="str">
            <v>"--"(ii)(f)(5)p&amp;m used in generation, transmission and distribution of power- Wind power gen. plant</v>
          </cell>
          <cell r="B121">
            <v>22</v>
          </cell>
        </row>
        <row r="122">
          <cell r="A122" t="str">
            <v>"--"(ii)(f)(6)p&amp;m used in generation, transmission and distribution of power- Electric distribution  plant</v>
          </cell>
          <cell r="B122">
            <v>35</v>
          </cell>
        </row>
        <row r="123">
          <cell r="A123" t="str">
            <v>"--"(ii)(f)(6)p&amp;m used in generation, transmission and distribution of power- gas storage and distribution  plant</v>
          </cell>
          <cell r="B123">
            <v>30</v>
          </cell>
        </row>
        <row r="124">
          <cell r="A124" t="str">
            <v>"--"(ii)(f)(8)p&amp;m used in generation, transmission and distribution of power- water distribution plant  including pipe line</v>
          </cell>
          <cell r="B124">
            <v>30</v>
          </cell>
        </row>
        <row r="125">
          <cell r="A125" t="str">
            <v>"--"(ii)(g)(1)p&amp;m used in Mannufacturing of steel - Sinter plant</v>
          </cell>
          <cell r="B125">
            <v>20</v>
          </cell>
        </row>
        <row r="126">
          <cell r="A126" t="str">
            <v>"--"(ii)(g)(2)p&amp;m used in Mannufacturing of steel - Blast plant</v>
          </cell>
          <cell r="B126">
            <v>20</v>
          </cell>
        </row>
        <row r="127">
          <cell r="A127" t="str">
            <v>"--"(ii)(g)(3)p&amp;m used in Mannufacturing of steel - Coke plant</v>
          </cell>
          <cell r="B127">
            <v>20</v>
          </cell>
        </row>
        <row r="128">
          <cell r="A128" t="str">
            <v>"--"(ii)(g)(4)p&amp;m used in Mannufacturing of steel - Rolling mills in steel plant</v>
          </cell>
          <cell r="B128">
            <v>20</v>
          </cell>
        </row>
        <row r="129">
          <cell r="A129" t="str">
            <v>"--"(ii)(g)(5)p&amp;m used in Mannufacturing of steel - Basic oxygen furnance conveter</v>
          </cell>
          <cell r="B129">
            <v>25</v>
          </cell>
        </row>
        <row r="130">
          <cell r="A130" t="str">
            <v>"--"(ii)(h)(1)p&amp;m used in Mannufacturing of non ferrous metles- Metal Pot lines</v>
          </cell>
          <cell r="B130">
            <v>40</v>
          </cell>
        </row>
        <row r="131">
          <cell r="A131" t="str">
            <v>"--"(ii)(h)(2)p&amp;m used in Mannufacturing of non ferrous metles- Bauxite crushing and grinding section</v>
          </cell>
          <cell r="B131">
            <v>40</v>
          </cell>
        </row>
        <row r="132">
          <cell r="A132" t="str">
            <v>"--"(ii)(h)(3)p&amp;m used in Mannufacturing of non ferrous metles- Digester section</v>
          </cell>
          <cell r="B132">
            <v>40</v>
          </cell>
        </row>
        <row r="133">
          <cell r="A133" t="str">
            <v>"--"(ii)(h)(4)p&amp;m used in Mannufacturing of non ferrous metles- Trubine</v>
          </cell>
          <cell r="B133">
            <v>40</v>
          </cell>
        </row>
        <row r="134">
          <cell r="A134" t="str">
            <v>"--"(ii)(h)(5)p&amp;m used in Mannufacturing of non ferrous metles- Equipements for Calcination</v>
          </cell>
          <cell r="B134">
            <v>40</v>
          </cell>
        </row>
        <row r="135">
          <cell r="A135" t="str">
            <v>"--"(ii)(h)(6)p&amp;m used in Mannufacturing of non ferrous metles-Copper smelter</v>
          </cell>
          <cell r="B135">
            <v>40</v>
          </cell>
        </row>
        <row r="136">
          <cell r="A136" t="str">
            <v>"--"(ii)(h)(7)p&amp;m used in Mannufacturing of non ferrous metles- Roll Grinder</v>
          </cell>
          <cell r="B136">
            <v>40</v>
          </cell>
        </row>
        <row r="137">
          <cell r="A137" t="str">
            <v>"--"(ii)(h)(8)p&amp;m used in Mannufacturing of non ferrous metles- Soaking pit</v>
          </cell>
          <cell r="B137">
            <v>30</v>
          </cell>
        </row>
        <row r="138">
          <cell r="A138" t="str">
            <v>"--"(ii)(h)(9)p&amp;m used in Mannufacturing of non ferrous metles- Annealing furnace</v>
          </cell>
          <cell r="B138">
            <v>30</v>
          </cell>
        </row>
        <row r="139">
          <cell r="A139" t="str">
            <v>"--"(ii)(h)(10)p&amp;m used in Mannufacturing of non ferrous metles- Rolling mills</v>
          </cell>
          <cell r="B139">
            <v>30</v>
          </cell>
        </row>
        <row r="140">
          <cell r="A140" t="str">
            <v>"--"(ii)(h)(11)p&amp;m used in Mannufacturing of non ferrous metles- Equipements for scalping, slitting, etc.</v>
          </cell>
          <cell r="B140">
            <v>30</v>
          </cell>
        </row>
        <row r="141">
          <cell r="A141" t="str">
            <v>"--"(ii)(h)(12)p&amp;m used in Mannufacturing of non ferrous metles- Surface miner, Ripper Dozer, etc., used in mines</v>
          </cell>
          <cell r="B141">
            <v>25</v>
          </cell>
        </row>
        <row r="142">
          <cell r="A142" t="str">
            <v>"--"(ii)(h)(13)p&amp;m used in Mannufacturing of non ferrous metles- Copper refining plant</v>
          </cell>
          <cell r="B142">
            <v>25</v>
          </cell>
        </row>
        <row r="143">
          <cell r="A143" t="str">
            <v>"--"(ii)(i)(1)p&amp;m used in  medical and surgical operation- electrical machinery ,x-ray, ecg, monitors, ultra sound machines , cat- scan ,etc.</v>
          </cell>
          <cell r="B143">
            <v>13</v>
          </cell>
        </row>
        <row r="144">
          <cell r="A144" t="str">
            <v>"--"(ii)(i)(2)p&amp;m used in  medical and surgical operation- other equipements</v>
          </cell>
          <cell r="B144">
            <v>15</v>
          </cell>
        </row>
        <row r="145">
          <cell r="A145" t="str">
            <v>"--"(ii)(j)(1)p&amp;m used in Mannufacturing of pharmaceuticales and chemicles- reactors</v>
          </cell>
          <cell r="B145">
            <v>20</v>
          </cell>
        </row>
        <row r="146">
          <cell r="A146" t="str">
            <v>"--"(ii)(j)(2)p&amp;m used in Mannufacturing of pharmaceuticales and chemicles- distilation columns</v>
          </cell>
          <cell r="B146">
            <v>20</v>
          </cell>
        </row>
        <row r="147">
          <cell r="A147" t="str">
            <v>"--"(ii)(j)(3)p&amp;m used in Mannufacturing of pharmaceuticales and chemicles- drying equipements/ centrifuges and decanters</v>
          </cell>
          <cell r="B147">
            <v>20</v>
          </cell>
        </row>
        <row r="148">
          <cell r="A148" t="str">
            <v>"--"(ii)(j)(4)p&amp;m used in Mannufacturing of pharmaceuticales and chemicles-vessels storage tanks</v>
          </cell>
          <cell r="B148">
            <v>20</v>
          </cell>
        </row>
        <row r="149">
          <cell r="A149" t="str">
            <v>"--"(ii)(k)(1)p&amp;m used in civil construction - concriting, crushing, piling equipements and raod making equipements</v>
          </cell>
          <cell r="B149">
            <v>12</v>
          </cell>
        </row>
        <row r="150">
          <cell r="A150" t="str">
            <v>"--"(ii)(k)(2)(a)p&amp;m used in civil construction -heavy lift equipements- crains with capacity more than 100 tons</v>
          </cell>
          <cell r="B150">
            <v>20</v>
          </cell>
        </row>
        <row r="151">
          <cell r="A151" t="str">
            <v>"--"(ii)(k)(2)(b)p&amp;m used in civil construction -heavy lift equipements- crains with capacity less than 100 tons</v>
          </cell>
          <cell r="B151">
            <v>15</v>
          </cell>
        </row>
        <row r="152">
          <cell r="A152" t="str">
            <v>"--"(ii)(k)(3)p&amp;m used in civil construction - transmission line tunneling equipements</v>
          </cell>
          <cell r="B152">
            <v>10</v>
          </cell>
        </row>
        <row r="153">
          <cell r="A153" t="str">
            <v>"--"(ii)(k)(4)p&amp;m used in civil construction - earth moving equipements</v>
          </cell>
          <cell r="B153">
            <v>9</v>
          </cell>
        </row>
        <row r="154">
          <cell r="A154" t="str">
            <v>"--"(ii)(k)(5)p&amp;m used in civil construction - other including material handeling/pipeline/welding equipement</v>
          </cell>
          <cell r="B154">
            <v>12</v>
          </cell>
        </row>
        <row r="155">
          <cell r="A155" t="str">
            <v>"--"(ii)(l)p&amp;m used in salt works</v>
          </cell>
          <cell r="B155">
            <v>15</v>
          </cell>
        </row>
        <row r="156">
          <cell r="A156" t="str">
            <v>5-(i)Furniture and fittings- general</v>
          </cell>
          <cell r="B156">
            <v>10</v>
          </cell>
        </row>
        <row r="157">
          <cell r="A157" t="str">
            <v>5-(ii)Furniture and fittings used in hotels, restaurents, bording houses, schools, collages, other educational institutions, liabreries, welfare centers, meeting halls, cinema houses, theaters, circuses, let out on hire on occation of maggrage and other simmiler functions.</v>
          </cell>
          <cell r="B157">
            <v>8</v>
          </cell>
        </row>
        <row r="158">
          <cell r="A158" t="str">
            <v>6-(i)motor vehicles-Motor cycles, scooters and other mopeds.</v>
          </cell>
          <cell r="B158">
            <v>10</v>
          </cell>
        </row>
        <row r="159">
          <cell r="A159" t="str">
            <v>"--"(ii)motor vehicles-Motor Cars other than those used in a business of running them on hire.</v>
          </cell>
          <cell r="B159">
            <v>8</v>
          </cell>
        </row>
        <row r="160">
          <cell r="A160" t="str">
            <v>"--"(iii)motor vehicles-Motor buses, motor lorries, motor car sandmotor taxies used in a business of running them on hire.</v>
          </cell>
          <cell r="B160">
            <v>6</v>
          </cell>
        </row>
        <row r="161">
          <cell r="A161" t="str">
            <v>"--"(iv)motor vehicles-Motor tractors, harvesting combines and heavy vehicles.</v>
          </cell>
          <cell r="B161">
            <v>8</v>
          </cell>
        </row>
        <row r="162">
          <cell r="A162" t="str">
            <v>"--"(v)motor vehicles-Electrically operated vehicles including battery powered or fuel cell powered vehicles.</v>
          </cell>
          <cell r="B162">
            <v>8</v>
          </cell>
        </row>
        <row r="163">
          <cell r="A163" t="str">
            <v>7-(1)(i)Ships - ocean going ships bulk carriers and liner vessels</v>
          </cell>
          <cell r="B163">
            <v>25</v>
          </cell>
        </row>
        <row r="164">
          <cell r="A164" t="str">
            <v>7-(1)(ii)Ships - crude tankers, product carriers and easy chemicles carriers with or without conventional tank coating</v>
          </cell>
          <cell r="B164">
            <v>20</v>
          </cell>
        </row>
        <row r="165">
          <cell r="A165" t="str">
            <v>7-(1)(iii)(a)Ships - chemicles and acid carriers with stainless still tanks</v>
          </cell>
          <cell r="B165">
            <v>25</v>
          </cell>
        </row>
        <row r="166">
          <cell r="A166" t="str">
            <v>7-(1)(iii)(a)Ships - chemicles and acid carriers with other tanks</v>
          </cell>
          <cell r="B166">
            <v>20</v>
          </cell>
        </row>
        <row r="167">
          <cell r="A167" t="str">
            <v>7-(1)(iv)Ships - liquifide gas carriers</v>
          </cell>
          <cell r="B167">
            <v>30</v>
          </cell>
        </row>
        <row r="168">
          <cell r="A168" t="str">
            <v>7-(1)(v)Ships - conventional large passenger vessals which are used for cruze purpose also</v>
          </cell>
          <cell r="B168">
            <v>30</v>
          </cell>
        </row>
        <row r="169">
          <cell r="A169" t="str">
            <v>7-(1)(vi)Ships - postel service ships of all categeries</v>
          </cell>
          <cell r="B169">
            <v>30</v>
          </cell>
        </row>
        <row r="170">
          <cell r="A170" t="str">
            <v>7-(1)(vii)Ships - off shore supply and support vessels</v>
          </cell>
          <cell r="B170">
            <v>20</v>
          </cell>
        </row>
        <row r="171">
          <cell r="A171" t="str">
            <v>7-(1)(viii)Ships - catamarans and other high speed passenger for ships or boats</v>
          </cell>
          <cell r="B171">
            <v>20</v>
          </cell>
        </row>
        <row r="172">
          <cell r="A172" t="str">
            <v>7-(1)(ix)Ships - Drill ships</v>
          </cell>
          <cell r="B172">
            <v>25</v>
          </cell>
        </row>
        <row r="173">
          <cell r="A173" t="str">
            <v>7-(1)(x)Ships -hover craft</v>
          </cell>
          <cell r="B173">
            <v>15</v>
          </cell>
        </row>
        <row r="174">
          <cell r="A174" t="str">
            <v>7-(1)(xi)Ships -fisshing vessels with wooden hull</v>
          </cell>
          <cell r="B174">
            <v>10</v>
          </cell>
        </row>
        <row r="175">
          <cell r="A175" t="str">
            <v>7-(1)(xii)Ships - Dredgers tugs barges, survey launches and otheh simmiler ships used mainly for dredging purposes</v>
          </cell>
          <cell r="B175">
            <v>14</v>
          </cell>
        </row>
        <row r="176">
          <cell r="A176" t="str">
            <v>7-(2)(i)Ships - vessels ordinarily operating on inland waters- speed boats</v>
          </cell>
          <cell r="B176">
            <v>13</v>
          </cell>
        </row>
        <row r="177">
          <cell r="A177" t="str">
            <v>7-(2)(i)Ships - vessels ordinarily operating on inland waters- other vessels</v>
          </cell>
          <cell r="B177">
            <v>28</v>
          </cell>
        </row>
        <row r="178">
          <cell r="A178" t="str">
            <v>8-air crafts or heli copters</v>
          </cell>
          <cell r="B178">
            <v>20</v>
          </cell>
        </row>
        <row r="179">
          <cell r="A179" t="str">
            <v>9-railway sliding , loco motives, rolling stocks, tram ways and railways used by concerns excluding railway concerns</v>
          </cell>
          <cell r="B179">
            <v>15</v>
          </cell>
        </row>
        <row r="180">
          <cell r="A180" t="str">
            <v>10-Rope way structure</v>
          </cell>
          <cell r="B180">
            <v>15</v>
          </cell>
        </row>
        <row r="181">
          <cell r="A181" t="str">
            <v>11-Office equipements</v>
          </cell>
          <cell r="B181">
            <v>5</v>
          </cell>
        </row>
        <row r="182">
          <cell r="A182" t="str">
            <v>12-(i)computer and data processing units-End user devices, such as, desktops, laptops,</v>
          </cell>
          <cell r="B182">
            <v>3</v>
          </cell>
        </row>
        <row r="183">
          <cell r="A183" t="str">
            <v>"--"(ii)computer and data processing units-Servers and networks</v>
          </cell>
          <cell r="B183">
            <v>6</v>
          </cell>
        </row>
        <row r="184">
          <cell r="A184" t="str">
            <v>13-(1)Laboratory equipement - general</v>
          </cell>
          <cell r="B184">
            <v>10</v>
          </cell>
        </row>
        <row r="185">
          <cell r="A185" t="str">
            <v>13-(2)Laboratory equipement - used in educational institutions</v>
          </cell>
          <cell r="B185">
            <v>5</v>
          </cell>
        </row>
        <row r="186">
          <cell r="A186" t="str">
            <v>14-electonical instollation and equipements</v>
          </cell>
          <cell r="B186">
            <v>10</v>
          </cell>
        </row>
        <row r="187">
          <cell r="A187" t="str">
            <v>15-hydrolic works pipeline and sluices</v>
          </cell>
          <cell r="B187">
            <v>15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103"/>
  <sheetViews>
    <sheetView tabSelected="1" workbookViewId="0">
      <selection activeCell="E13" sqref="E13"/>
    </sheetView>
  </sheetViews>
  <sheetFormatPr defaultRowHeight="15"/>
  <cols>
    <col min="1" max="1" width="26" style="169" customWidth="1"/>
    <col min="2" max="2" width="13.140625" style="169" bestFit="1" customWidth="1"/>
    <col min="3" max="3" width="14.7109375" style="169" bestFit="1" customWidth="1"/>
    <col min="4" max="4" width="13.85546875" style="169" bestFit="1" customWidth="1"/>
    <col min="5" max="5" width="13.7109375" style="169" bestFit="1" customWidth="1"/>
    <col min="6" max="6" width="77.7109375" style="169" customWidth="1"/>
    <col min="7" max="16384" width="9.140625" style="169"/>
  </cols>
  <sheetData>
    <row r="1" spans="1:7">
      <c r="A1" s="175" t="s">
        <v>146</v>
      </c>
      <c r="B1" s="176" t="s">
        <v>149</v>
      </c>
      <c r="C1" s="176" t="s">
        <v>150</v>
      </c>
      <c r="D1" s="177" t="s">
        <v>162</v>
      </c>
      <c r="E1" s="176" t="s">
        <v>151</v>
      </c>
      <c r="G1" s="170" t="s">
        <v>110</v>
      </c>
    </row>
    <row r="2" spans="1:7">
      <c r="A2" s="175"/>
      <c r="B2" s="176"/>
      <c r="C2" s="176"/>
      <c r="D2" s="177"/>
      <c r="E2" s="176"/>
      <c r="F2" s="171" t="s">
        <v>161</v>
      </c>
      <c r="G2" s="170"/>
    </row>
    <row r="3" spans="1:7">
      <c r="A3" s="178" t="s">
        <v>120</v>
      </c>
      <c r="B3" s="169">
        <f>'PLANT AND MACHINERY'!H129</f>
        <v>0</v>
      </c>
      <c r="C3" s="169">
        <f>'PLANT AND MACHINERY'!J129</f>
        <v>0</v>
      </c>
      <c r="D3" s="169">
        <f>'PLANT AND MACHINERY'!X129</f>
        <v>0</v>
      </c>
      <c r="E3" s="169">
        <f>'PLANT AND MACHINERY'!Y129</f>
        <v>0</v>
      </c>
      <c r="F3" s="54"/>
      <c r="G3" s="54"/>
    </row>
    <row r="4" spans="1:7">
      <c r="A4" s="178" t="s">
        <v>140</v>
      </c>
      <c r="B4" s="169">
        <f>'VEHICLES &amp; SHIPS'!H107</f>
        <v>0</v>
      </c>
      <c r="C4" s="169">
        <f>'VEHICLES &amp; SHIPS'!J107</f>
        <v>0</v>
      </c>
      <c r="D4" s="169">
        <f>'VEHICLES &amp; SHIPS'!X107</f>
        <v>0</v>
      </c>
      <c r="E4" s="169">
        <f>'VEHICLES &amp; SHIPS'!Y107</f>
        <v>0</v>
      </c>
      <c r="F4" s="172" t="s">
        <v>100</v>
      </c>
      <c r="G4" s="54">
        <v>60</v>
      </c>
    </row>
    <row r="5" spans="1:7">
      <c r="A5" s="178" t="s">
        <v>142</v>
      </c>
      <c r="B5" s="169">
        <f>FURNITURE!H107</f>
        <v>0</v>
      </c>
      <c r="C5" s="169">
        <f>FURNITURE!J107</f>
        <v>0</v>
      </c>
      <c r="D5" s="169">
        <f>FURNITURE!X107</f>
        <v>0</v>
      </c>
      <c r="E5" s="169">
        <f>FURNITURE!Y107</f>
        <v>0</v>
      </c>
      <c r="F5" s="54" t="s">
        <v>99</v>
      </c>
      <c r="G5" s="54">
        <v>30</v>
      </c>
    </row>
    <row r="6" spans="1:7">
      <c r="A6" s="179" t="s">
        <v>147</v>
      </c>
      <c r="B6" s="169">
        <f>'BUILDING BRIDGS &amp; ROADS'!H107</f>
        <v>0</v>
      </c>
      <c r="C6" s="169">
        <f>'BUILDING BRIDGS &amp; ROADS'!J107</f>
        <v>0</v>
      </c>
      <c r="D6" s="169">
        <f>'BUILDING BRIDGS &amp; ROADS'!X107</f>
        <v>0</v>
      </c>
      <c r="E6" s="169">
        <f>'BUILDING BRIDGS &amp; ROADS'!Y107</f>
        <v>0</v>
      </c>
      <c r="F6" s="54" t="s">
        <v>97</v>
      </c>
      <c r="G6" s="54">
        <v>30</v>
      </c>
    </row>
    <row r="7" spans="1:7">
      <c r="A7" s="178" t="s">
        <v>148</v>
      </c>
      <c r="B7" s="169">
        <f>OTHES!H152</f>
        <v>0</v>
      </c>
      <c r="C7" s="169">
        <f>OTHES!J152</f>
        <v>0</v>
      </c>
      <c r="D7" s="169">
        <f>OTHES!X152</f>
        <v>0</v>
      </c>
      <c r="E7" s="169">
        <f>OTHES!Y152</f>
        <v>0</v>
      </c>
      <c r="F7" s="54" t="s">
        <v>95</v>
      </c>
      <c r="G7" s="54">
        <v>5</v>
      </c>
    </row>
    <row r="8" spans="1:7">
      <c r="A8" s="178"/>
      <c r="F8" s="54" t="s">
        <v>94</v>
      </c>
      <c r="G8" s="54">
        <v>3</v>
      </c>
    </row>
    <row r="9" spans="1:7">
      <c r="A9" s="179" t="s">
        <v>152</v>
      </c>
      <c r="B9" s="169">
        <f>SUM(B3:B7)</f>
        <v>0</v>
      </c>
      <c r="C9" s="169">
        <f>SUM(C3:C7)</f>
        <v>0</v>
      </c>
      <c r="D9" s="169">
        <f>SUM(D3:D7)</f>
        <v>0</v>
      </c>
      <c r="E9" s="169">
        <f>SUM(E3:E7)</f>
        <v>0</v>
      </c>
      <c r="F9" s="173" t="s">
        <v>93</v>
      </c>
      <c r="G9" s="54">
        <v>30</v>
      </c>
    </row>
    <row r="10" spans="1:7">
      <c r="A10" s="178"/>
      <c r="F10" s="172" t="s">
        <v>92</v>
      </c>
      <c r="G10" s="54">
        <v>10</v>
      </c>
    </row>
    <row r="11" spans="1:7">
      <c r="F11" s="54" t="s">
        <v>91</v>
      </c>
      <c r="G11" s="54">
        <v>5</v>
      </c>
    </row>
    <row r="12" spans="1:7">
      <c r="F12" s="54" t="s">
        <v>90</v>
      </c>
      <c r="G12" s="54">
        <v>3</v>
      </c>
    </row>
    <row r="13" spans="1:7" ht="30">
      <c r="F13" s="173" t="s">
        <v>89</v>
      </c>
      <c r="G13" s="54">
        <v>15</v>
      </c>
    </row>
    <row r="14" spans="1:7">
      <c r="F14" s="174" t="s">
        <v>88</v>
      </c>
      <c r="G14" s="54">
        <v>25</v>
      </c>
    </row>
    <row r="15" spans="1:7" ht="30">
      <c r="F15" s="174" t="s">
        <v>87</v>
      </c>
      <c r="G15" s="54">
        <v>13</v>
      </c>
    </row>
    <row r="16" spans="1:7" ht="30">
      <c r="F16" s="174" t="s">
        <v>86</v>
      </c>
      <c r="G16" s="54">
        <v>13</v>
      </c>
    </row>
    <row r="17" spans="1:7" ht="30">
      <c r="A17" s="169" t="s">
        <v>157</v>
      </c>
      <c r="F17" s="174" t="s">
        <v>85</v>
      </c>
      <c r="G17" s="54">
        <v>13</v>
      </c>
    </row>
    <row r="18" spans="1:7" ht="30">
      <c r="A18" s="169" t="s">
        <v>158</v>
      </c>
      <c r="F18" s="174" t="s">
        <v>84</v>
      </c>
      <c r="G18" s="54">
        <v>8</v>
      </c>
    </row>
    <row r="19" spans="1:7">
      <c r="A19" s="169" t="s">
        <v>159</v>
      </c>
      <c r="F19" s="174" t="s">
        <v>83</v>
      </c>
      <c r="G19" s="54">
        <v>10</v>
      </c>
    </row>
    <row r="20" spans="1:7" ht="30">
      <c r="A20" s="169" t="s">
        <v>160</v>
      </c>
      <c r="F20" s="174" t="s">
        <v>82</v>
      </c>
      <c r="G20" s="54">
        <v>8</v>
      </c>
    </row>
    <row r="21" spans="1:7">
      <c r="F21" s="174" t="s">
        <v>81</v>
      </c>
      <c r="G21" s="54">
        <v>18</v>
      </c>
    </row>
    <row r="22" spans="1:7" ht="30">
      <c r="F22" s="174" t="s">
        <v>80</v>
      </c>
      <c r="G22" s="54">
        <v>13</v>
      </c>
    </row>
    <row r="23" spans="1:7" ht="30">
      <c r="F23" s="174" t="s">
        <v>79</v>
      </c>
      <c r="G23" s="54">
        <v>18</v>
      </c>
    </row>
    <row r="24" spans="1:7">
      <c r="F24" s="174" t="s">
        <v>78</v>
      </c>
      <c r="G24" s="54">
        <v>18</v>
      </c>
    </row>
    <row r="25" spans="1:7" ht="30">
      <c r="F25" s="174" t="s">
        <v>77</v>
      </c>
      <c r="G25" s="54">
        <v>25</v>
      </c>
    </row>
    <row r="26" spans="1:7" ht="30">
      <c r="F26" s="174" t="s">
        <v>76</v>
      </c>
      <c r="G26" s="54">
        <v>25</v>
      </c>
    </row>
    <row r="27" spans="1:7" ht="30">
      <c r="F27" s="174" t="s">
        <v>75</v>
      </c>
      <c r="G27" s="54">
        <v>25</v>
      </c>
    </row>
    <row r="28" spans="1:7" ht="30">
      <c r="F28" s="174" t="s">
        <v>74</v>
      </c>
      <c r="G28" s="54">
        <v>25</v>
      </c>
    </row>
    <row r="29" spans="1:7" ht="30">
      <c r="F29" s="174" t="s">
        <v>73</v>
      </c>
      <c r="G29" s="54">
        <v>30</v>
      </c>
    </row>
    <row r="30" spans="1:7" ht="30">
      <c r="F30" s="174" t="s">
        <v>72</v>
      </c>
      <c r="G30" s="54">
        <v>30</v>
      </c>
    </row>
    <row r="31" spans="1:7" ht="30">
      <c r="F31" s="174" t="s">
        <v>71</v>
      </c>
      <c r="G31" s="54">
        <v>8</v>
      </c>
    </row>
    <row r="32" spans="1:7">
      <c r="F32" s="174" t="s">
        <v>70</v>
      </c>
      <c r="G32" s="54">
        <v>8</v>
      </c>
    </row>
    <row r="33" spans="6:7" ht="30">
      <c r="F33" s="174" t="s">
        <v>69</v>
      </c>
      <c r="G33" s="54">
        <v>40</v>
      </c>
    </row>
    <row r="34" spans="6:7" ht="30">
      <c r="F34" s="174" t="s">
        <v>68</v>
      </c>
      <c r="G34" s="54">
        <v>40</v>
      </c>
    </row>
    <row r="35" spans="6:7" ht="30">
      <c r="F35" s="174" t="s">
        <v>67</v>
      </c>
      <c r="G35" s="54">
        <v>40</v>
      </c>
    </row>
    <row r="36" spans="6:7" ht="30">
      <c r="F36" s="174" t="s">
        <v>66</v>
      </c>
      <c r="G36" s="54">
        <v>40</v>
      </c>
    </row>
    <row r="37" spans="6:7" ht="30">
      <c r="F37" s="174" t="s">
        <v>65</v>
      </c>
      <c r="G37" s="54">
        <v>22</v>
      </c>
    </row>
    <row r="38" spans="6:7" ht="30">
      <c r="F38" s="174" t="s">
        <v>64</v>
      </c>
      <c r="G38" s="54">
        <v>35</v>
      </c>
    </row>
    <row r="39" spans="6:7" ht="30">
      <c r="F39" s="174" t="s">
        <v>63</v>
      </c>
      <c r="G39" s="54">
        <v>30</v>
      </c>
    </row>
    <row r="40" spans="6:7" ht="30">
      <c r="F40" s="174" t="s">
        <v>62</v>
      </c>
      <c r="G40" s="54">
        <v>30</v>
      </c>
    </row>
    <row r="41" spans="6:7">
      <c r="F41" s="174" t="s">
        <v>61</v>
      </c>
      <c r="G41" s="54">
        <v>20</v>
      </c>
    </row>
    <row r="42" spans="6:7">
      <c r="F42" s="174" t="s">
        <v>60</v>
      </c>
      <c r="G42" s="54">
        <v>20</v>
      </c>
    </row>
    <row r="43" spans="6:7">
      <c r="F43" s="174" t="s">
        <v>59</v>
      </c>
      <c r="G43" s="54">
        <v>20</v>
      </c>
    </row>
    <row r="44" spans="6:7">
      <c r="F44" s="174" t="s">
        <v>58</v>
      </c>
      <c r="G44" s="54">
        <v>20</v>
      </c>
    </row>
    <row r="45" spans="6:7">
      <c r="F45" s="174" t="s">
        <v>57</v>
      </c>
      <c r="G45" s="54">
        <v>25</v>
      </c>
    </row>
    <row r="46" spans="6:7">
      <c r="F46" s="174" t="s">
        <v>56</v>
      </c>
      <c r="G46" s="54">
        <v>40</v>
      </c>
    </row>
    <row r="47" spans="6:7" ht="30">
      <c r="F47" s="174" t="s">
        <v>55</v>
      </c>
      <c r="G47" s="54">
        <v>40</v>
      </c>
    </row>
    <row r="48" spans="6:7">
      <c r="F48" s="174" t="s">
        <v>54</v>
      </c>
      <c r="G48" s="54">
        <v>40</v>
      </c>
    </row>
    <row r="49" spans="6:7">
      <c r="F49" s="174" t="s">
        <v>53</v>
      </c>
      <c r="G49" s="54">
        <v>40</v>
      </c>
    </row>
    <row r="50" spans="6:7" ht="30">
      <c r="F50" s="174" t="s">
        <v>52</v>
      </c>
      <c r="G50" s="54">
        <v>40</v>
      </c>
    </row>
    <row r="51" spans="6:7">
      <c r="F51" s="174" t="s">
        <v>51</v>
      </c>
      <c r="G51" s="54">
        <v>40</v>
      </c>
    </row>
    <row r="52" spans="6:7">
      <c r="F52" s="174" t="s">
        <v>50</v>
      </c>
      <c r="G52" s="54">
        <v>40</v>
      </c>
    </row>
    <row r="53" spans="6:7">
      <c r="F53" s="174" t="s">
        <v>49</v>
      </c>
      <c r="G53" s="54">
        <v>30</v>
      </c>
    </row>
    <row r="54" spans="6:7">
      <c r="F54" s="174" t="s">
        <v>48</v>
      </c>
      <c r="G54" s="54">
        <v>30</v>
      </c>
    </row>
    <row r="55" spans="6:7">
      <c r="F55" s="174" t="s">
        <v>47</v>
      </c>
      <c r="G55" s="54">
        <v>30</v>
      </c>
    </row>
    <row r="56" spans="6:7" ht="30">
      <c r="F56" s="174" t="s">
        <v>46</v>
      </c>
      <c r="G56" s="54">
        <v>30</v>
      </c>
    </row>
    <row r="57" spans="6:7" ht="30">
      <c r="F57" s="174" t="s">
        <v>45</v>
      </c>
      <c r="G57" s="54">
        <v>25</v>
      </c>
    </row>
    <row r="58" spans="6:7" ht="30">
      <c r="F58" s="174" t="s">
        <v>44</v>
      </c>
      <c r="G58" s="54">
        <v>25</v>
      </c>
    </row>
    <row r="59" spans="6:7" ht="30">
      <c r="F59" s="174" t="s">
        <v>43</v>
      </c>
      <c r="G59" s="54">
        <v>13</v>
      </c>
    </row>
    <row r="60" spans="6:7">
      <c r="F60" s="174" t="s">
        <v>42</v>
      </c>
      <c r="G60" s="54">
        <v>15</v>
      </c>
    </row>
    <row r="61" spans="6:7" ht="30">
      <c r="F61" s="174" t="s">
        <v>41</v>
      </c>
      <c r="G61" s="54">
        <v>20</v>
      </c>
    </row>
    <row r="62" spans="6:7" ht="30">
      <c r="F62" s="174" t="s">
        <v>40</v>
      </c>
      <c r="G62" s="54">
        <v>20</v>
      </c>
    </row>
    <row r="63" spans="6:7" ht="30">
      <c r="F63" s="174" t="s">
        <v>39</v>
      </c>
      <c r="G63" s="54">
        <v>20</v>
      </c>
    </row>
    <row r="64" spans="6:7" ht="30">
      <c r="F64" s="174" t="s">
        <v>38</v>
      </c>
      <c r="G64" s="54">
        <v>20</v>
      </c>
    </row>
    <row r="65" spans="6:7" ht="30">
      <c r="F65" s="174" t="s">
        <v>37</v>
      </c>
      <c r="G65" s="54">
        <v>12</v>
      </c>
    </row>
    <row r="66" spans="6:7" ht="30">
      <c r="F66" s="174" t="s">
        <v>36</v>
      </c>
      <c r="G66" s="54">
        <v>20</v>
      </c>
    </row>
    <row r="67" spans="6:7" ht="30">
      <c r="F67" s="174" t="s">
        <v>35</v>
      </c>
      <c r="G67" s="54">
        <v>15</v>
      </c>
    </row>
    <row r="68" spans="6:7" ht="30">
      <c r="F68" s="174" t="s">
        <v>34</v>
      </c>
      <c r="G68" s="54">
        <v>10</v>
      </c>
    </row>
    <row r="69" spans="6:7">
      <c r="F69" s="174" t="s">
        <v>33</v>
      </c>
      <c r="G69" s="54">
        <v>9</v>
      </c>
    </row>
    <row r="70" spans="6:7" ht="30">
      <c r="F70" s="174" t="s">
        <v>32</v>
      </c>
      <c r="G70" s="54">
        <v>12</v>
      </c>
    </row>
    <row r="71" spans="6:7">
      <c r="F71" s="174" t="s">
        <v>31</v>
      </c>
      <c r="G71" s="54">
        <v>15</v>
      </c>
    </row>
    <row r="72" spans="6:7">
      <c r="F72" s="173" t="s">
        <v>30</v>
      </c>
      <c r="G72" s="54">
        <v>10</v>
      </c>
    </row>
    <row r="73" spans="6:7" ht="60">
      <c r="F73" s="174" t="s">
        <v>29</v>
      </c>
      <c r="G73" s="54">
        <v>8</v>
      </c>
    </row>
    <row r="74" spans="6:7">
      <c r="F74" s="172" t="s">
        <v>28</v>
      </c>
      <c r="G74" s="54">
        <v>10</v>
      </c>
    </row>
    <row r="75" spans="6:7" ht="30">
      <c r="F75" s="174" t="s">
        <v>27</v>
      </c>
      <c r="G75" s="54">
        <v>8</v>
      </c>
    </row>
    <row r="76" spans="6:7" ht="30">
      <c r="F76" s="174" t="s">
        <v>26</v>
      </c>
      <c r="G76" s="54">
        <v>6</v>
      </c>
    </row>
    <row r="77" spans="6:7">
      <c r="F77" s="54" t="s">
        <v>25</v>
      </c>
      <c r="G77" s="54">
        <v>8</v>
      </c>
    </row>
    <row r="78" spans="6:7" ht="30">
      <c r="F78" s="174" t="s">
        <v>24</v>
      </c>
      <c r="G78" s="54">
        <v>8</v>
      </c>
    </row>
    <row r="79" spans="6:7">
      <c r="F79" s="173" t="s">
        <v>23</v>
      </c>
      <c r="G79" s="54">
        <v>25</v>
      </c>
    </row>
    <row r="80" spans="6:7" ht="30">
      <c r="F80" s="174" t="s">
        <v>22</v>
      </c>
      <c r="G80" s="54">
        <v>20</v>
      </c>
    </row>
    <row r="81" spans="6:7">
      <c r="F81" s="174" t="s">
        <v>21</v>
      </c>
      <c r="G81" s="54">
        <v>25</v>
      </c>
    </row>
    <row r="82" spans="6:7">
      <c r="F82" s="174" t="s">
        <v>20</v>
      </c>
      <c r="G82" s="54">
        <v>20</v>
      </c>
    </row>
    <row r="83" spans="6:7">
      <c r="F83" s="174" t="s">
        <v>19</v>
      </c>
      <c r="G83" s="54">
        <v>30</v>
      </c>
    </row>
    <row r="84" spans="6:7" ht="30">
      <c r="F84" s="174" t="s">
        <v>18</v>
      </c>
      <c r="G84" s="54">
        <v>30</v>
      </c>
    </row>
    <row r="85" spans="6:7">
      <c r="F85" s="174" t="s">
        <v>17</v>
      </c>
      <c r="G85" s="54">
        <v>30</v>
      </c>
    </row>
    <row r="86" spans="6:7">
      <c r="F86" s="174" t="s">
        <v>16</v>
      </c>
      <c r="G86" s="54">
        <v>20</v>
      </c>
    </row>
    <row r="87" spans="6:7">
      <c r="F87" s="174" t="s">
        <v>15</v>
      </c>
      <c r="G87" s="54">
        <v>20</v>
      </c>
    </row>
    <row r="88" spans="6:7">
      <c r="F88" s="174" t="s">
        <v>14</v>
      </c>
      <c r="G88" s="54">
        <v>25</v>
      </c>
    </row>
    <row r="89" spans="6:7">
      <c r="F89" s="174" t="s">
        <v>13</v>
      </c>
      <c r="G89" s="54">
        <v>15</v>
      </c>
    </row>
    <row r="90" spans="6:7">
      <c r="F90" s="174" t="s">
        <v>12</v>
      </c>
      <c r="G90" s="54">
        <v>10</v>
      </c>
    </row>
    <row r="91" spans="6:7" ht="30">
      <c r="F91" s="174" t="s">
        <v>11</v>
      </c>
      <c r="G91" s="54">
        <v>14</v>
      </c>
    </row>
    <row r="92" spans="6:7">
      <c r="F92" s="174" t="s">
        <v>10</v>
      </c>
      <c r="G92" s="54">
        <v>13</v>
      </c>
    </row>
    <row r="93" spans="6:7">
      <c r="F93" s="174" t="s">
        <v>9</v>
      </c>
      <c r="G93" s="54">
        <v>28</v>
      </c>
    </row>
    <row r="94" spans="6:7">
      <c r="F94" s="173" t="s">
        <v>8</v>
      </c>
      <c r="G94" s="54">
        <v>20</v>
      </c>
    </row>
    <row r="95" spans="6:7" ht="30">
      <c r="F95" s="173" t="s">
        <v>7</v>
      </c>
      <c r="G95" s="54">
        <v>15</v>
      </c>
    </row>
    <row r="96" spans="6:7">
      <c r="F96" s="172" t="s">
        <v>6</v>
      </c>
      <c r="G96" s="54">
        <v>15</v>
      </c>
    </row>
    <row r="97" spans="6:7">
      <c r="F97" s="173" t="s">
        <v>5</v>
      </c>
      <c r="G97" s="54">
        <v>5</v>
      </c>
    </row>
    <row r="98" spans="6:7" ht="30">
      <c r="F98" s="173" t="s">
        <v>4</v>
      </c>
      <c r="G98" s="54">
        <v>3</v>
      </c>
    </row>
    <row r="99" spans="6:7">
      <c r="F99" s="174" t="s">
        <v>3</v>
      </c>
      <c r="G99" s="54">
        <v>6</v>
      </c>
    </row>
    <row r="100" spans="6:7">
      <c r="F100" s="173" t="s">
        <v>2</v>
      </c>
      <c r="G100" s="54">
        <v>10</v>
      </c>
    </row>
    <row r="101" spans="6:7">
      <c r="F101" s="174" t="s">
        <v>1</v>
      </c>
      <c r="G101" s="54">
        <v>5</v>
      </c>
    </row>
    <row r="102" spans="6:7">
      <c r="F102" s="173" t="s">
        <v>121</v>
      </c>
      <c r="G102" s="54">
        <v>10</v>
      </c>
    </row>
    <row r="103" spans="6:7">
      <c r="F103" s="173" t="s">
        <v>0</v>
      </c>
      <c r="G103" s="54">
        <v>15</v>
      </c>
    </row>
  </sheetData>
  <sheetProtection password="E5F9" sheet="1" objects="1" scenarios="1"/>
  <mergeCells count="6">
    <mergeCell ref="G1:G2"/>
    <mergeCell ref="D1:D2"/>
    <mergeCell ref="E1:E2"/>
    <mergeCell ref="C1:C2"/>
    <mergeCell ref="B1:B2"/>
    <mergeCell ref="A1:A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CL1420"/>
  <sheetViews>
    <sheetView topLeftCell="D1" zoomScale="80" zoomScaleNormal="80" workbookViewId="0">
      <pane ySplit="2" topLeftCell="A4" activePane="bottomLeft" state="frozen"/>
      <selection pane="bottomLeft" activeCell="Y2" sqref="Y2"/>
    </sheetView>
  </sheetViews>
  <sheetFormatPr defaultRowHeight="15"/>
  <cols>
    <col min="1" max="1" width="4.85546875" style="46" hidden="1" customWidth="1"/>
    <col min="2" max="2" width="64.28515625" style="46" customWidth="1"/>
    <col min="3" max="3" width="42.85546875" style="46" bestFit="1" customWidth="1"/>
    <col min="4" max="4" width="8.7109375" style="46" bestFit="1" customWidth="1"/>
    <col min="5" max="5" width="7.42578125" style="46" bestFit="1" customWidth="1"/>
    <col min="6" max="6" width="4.5703125" style="46" bestFit="1" customWidth="1"/>
    <col min="7" max="7" width="11.5703125" style="50" hidden="1" customWidth="1"/>
    <col min="8" max="8" width="17.140625" style="46" bestFit="1" customWidth="1"/>
    <col min="9" max="9" width="12.7109375" style="46" bestFit="1" customWidth="1"/>
    <col min="10" max="10" width="17.140625" style="50" bestFit="1" customWidth="1"/>
    <col min="11" max="11" width="12" style="46" bestFit="1" customWidth="1"/>
    <col min="12" max="12" width="5.85546875" style="46" bestFit="1" customWidth="1"/>
    <col min="13" max="13" width="7.28515625" style="50" bestFit="1" customWidth="1"/>
    <col min="14" max="14" width="7" style="50" bestFit="1" customWidth="1"/>
    <col min="15" max="15" width="11.5703125" style="50" hidden="1" customWidth="1"/>
    <col min="16" max="16" width="6" style="50" bestFit="1" customWidth="1"/>
    <col min="17" max="17" width="7.85546875" style="50" bestFit="1" customWidth="1"/>
    <col min="18" max="18" width="8.140625" style="50" bestFit="1" customWidth="1"/>
    <col min="19" max="19" width="5" style="71" bestFit="1" customWidth="1"/>
    <col min="20" max="20" width="8.42578125" style="71" bestFit="1" customWidth="1"/>
    <col min="21" max="21" width="5.85546875" style="71" bestFit="1" customWidth="1"/>
    <col min="22" max="22" width="11.5703125" style="66" bestFit="1" customWidth="1"/>
    <col min="23" max="23" width="13.42578125" style="50" bestFit="1" customWidth="1"/>
    <col min="24" max="24" width="24.85546875" style="50" bestFit="1" customWidth="1"/>
    <col min="25" max="25" width="16.42578125" style="50" bestFit="1" customWidth="1"/>
    <col min="26" max="51" width="11.5703125" style="50" hidden="1" customWidth="1"/>
    <col min="52" max="52" width="11.5703125" style="46" hidden="1" customWidth="1"/>
    <col min="53" max="53" width="11.28515625" style="46" hidden="1" customWidth="1"/>
    <col min="54" max="54" width="37.7109375" style="46" hidden="1" customWidth="1"/>
    <col min="55" max="79" width="11.5703125" style="46" hidden="1" customWidth="1"/>
    <col min="80" max="80" width="0" style="46" hidden="1" customWidth="1"/>
    <col min="81" max="16384" width="9.140625" style="46"/>
  </cols>
  <sheetData>
    <row r="1" spans="1:90" s="42" customFormat="1" ht="37.5" customHeight="1" thickBot="1">
      <c r="A1" s="163" t="s">
        <v>137</v>
      </c>
      <c r="B1" s="164" t="s">
        <v>122</v>
      </c>
      <c r="C1" s="164" t="s">
        <v>123</v>
      </c>
      <c r="D1" s="166" t="s">
        <v>117</v>
      </c>
      <c r="E1" s="167"/>
      <c r="F1" s="168"/>
      <c r="G1" s="156" t="s">
        <v>116</v>
      </c>
      <c r="H1" s="161" t="s">
        <v>115</v>
      </c>
      <c r="I1" s="161" t="s">
        <v>113</v>
      </c>
      <c r="J1" s="156" t="s">
        <v>112</v>
      </c>
      <c r="K1" s="161" t="s">
        <v>111</v>
      </c>
      <c r="L1" s="161" t="s">
        <v>114</v>
      </c>
      <c r="M1" s="156" t="s">
        <v>110</v>
      </c>
      <c r="N1" s="156" t="s">
        <v>109</v>
      </c>
      <c r="O1" s="78" t="s">
        <v>108</v>
      </c>
      <c r="P1" s="156" t="s">
        <v>107</v>
      </c>
      <c r="Q1" s="156" t="s">
        <v>106</v>
      </c>
      <c r="R1" s="82"/>
      <c r="S1" s="158" t="s">
        <v>133</v>
      </c>
      <c r="T1" s="159"/>
      <c r="U1" s="160"/>
      <c r="V1" s="82" t="s">
        <v>131</v>
      </c>
      <c r="W1" s="26" t="s">
        <v>124</v>
      </c>
      <c r="X1" s="76" t="s">
        <v>119</v>
      </c>
      <c r="Y1" s="73" t="s">
        <v>139</v>
      </c>
      <c r="Z1" s="27"/>
      <c r="AA1" s="27"/>
      <c r="AB1" s="27"/>
      <c r="AC1" s="27"/>
      <c r="AD1" s="27"/>
      <c r="AE1" s="27"/>
      <c r="AF1" s="27"/>
      <c r="AG1" s="27"/>
      <c r="AH1" s="27"/>
      <c r="AI1" s="27"/>
      <c r="AJ1" s="27"/>
      <c r="AK1" s="27"/>
      <c r="AL1" s="27"/>
      <c r="AM1" s="27"/>
      <c r="AN1" s="27"/>
      <c r="AO1" s="27"/>
      <c r="AP1" s="27"/>
      <c r="AQ1" s="27"/>
      <c r="AR1" s="27"/>
      <c r="AS1" s="27"/>
      <c r="AT1" s="27"/>
      <c r="AU1" s="27"/>
      <c r="AV1" s="27"/>
      <c r="AW1" s="27"/>
      <c r="AX1" s="28"/>
      <c r="AY1" s="29"/>
      <c r="AZ1" s="40"/>
      <c r="BA1" s="41"/>
      <c r="BB1" s="77" t="s">
        <v>138</v>
      </c>
    </row>
    <row r="2" spans="1:90" s="42" customFormat="1" ht="27.75" customHeight="1" thickBot="1">
      <c r="A2" s="163"/>
      <c r="B2" s="165"/>
      <c r="C2" s="165"/>
      <c r="D2" s="79" t="s">
        <v>103</v>
      </c>
      <c r="E2" s="25" t="s">
        <v>105</v>
      </c>
      <c r="F2" s="81" t="s">
        <v>104</v>
      </c>
      <c r="G2" s="157"/>
      <c r="H2" s="162"/>
      <c r="I2" s="162"/>
      <c r="J2" s="157"/>
      <c r="K2" s="162"/>
      <c r="L2" s="162"/>
      <c r="M2" s="157"/>
      <c r="N2" s="157"/>
      <c r="O2" s="30" t="s">
        <v>103</v>
      </c>
      <c r="P2" s="157"/>
      <c r="Q2" s="157"/>
      <c r="R2" s="83" t="s">
        <v>128</v>
      </c>
      <c r="S2" s="83" t="s">
        <v>134</v>
      </c>
      <c r="T2" s="83" t="s">
        <v>135</v>
      </c>
      <c r="U2" s="83" t="s">
        <v>136</v>
      </c>
      <c r="V2" s="83" t="s">
        <v>132</v>
      </c>
      <c r="W2" s="31" t="s">
        <v>125</v>
      </c>
      <c r="X2" s="142">
        <v>42094</v>
      </c>
      <c r="Y2" s="143">
        <v>42094</v>
      </c>
      <c r="Z2" s="32">
        <f>DATE(2015,3,31)</f>
        <v>42094</v>
      </c>
      <c r="AA2" s="32">
        <f>DATE(2016,3,31)</f>
        <v>42460</v>
      </c>
      <c r="AB2" s="32">
        <f>DATE(2017,3,31)</f>
        <v>42825</v>
      </c>
      <c r="AC2" s="32">
        <f>DATE(2018,3,31)</f>
        <v>43190</v>
      </c>
      <c r="AD2" s="32">
        <f>DATE(2019,3,31)</f>
        <v>43555</v>
      </c>
      <c r="AE2" s="32">
        <f>DATE(2020,3,31)</f>
        <v>43921</v>
      </c>
      <c r="AF2" s="32">
        <f>DATE(2021,3,31)</f>
        <v>44286</v>
      </c>
      <c r="AG2" s="32">
        <f>DATE(2022,3,31)</f>
        <v>44651</v>
      </c>
      <c r="AH2" s="32">
        <f>DATE(2023,3,31)</f>
        <v>45016</v>
      </c>
      <c r="AI2" s="32">
        <f>DATE(2024,3,31)</f>
        <v>45382</v>
      </c>
      <c r="AJ2" s="32">
        <f>DATE(2025,3,31)</f>
        <v>45747</v>
      </c>
      <c r="AK2" s="32">
        <f>DATE(2026,3,31)</f>
        <v>46112</v>
      </c>
      <c r="AL2" s="32">
        <f>DATE(2027,3,31)</f>
        <v>46477</v>
      </c>
      <c r="AM2" s="32">
        <f>DATE(2028,3,31)</f>
        <v>46843</v>
      </c>
      <c r="AN2" s="32">
        <f>DATE(2029,3,31)</f>
        <v>47208</v>
      </c>
      <c r="AO2" s="32">
        <f>DATE(2030,3,31)</f>
        <v>47573</v>
      </c>
      <c r="AP2" s="32">
        <f>DATE(2031,3,31)</f>
        <v>47938</v>
      </c>
      <c r="AQ2" s="32">
        <f>DATE(2032,3,31)</f>
        <v>48304</v>
      </c>
      <c r="AR2" s="32">
        <f>DATE(2033,3,31)</f>
        <v>48669</v>
      </c>
      <c r="AS2" s="32">
        <v>49034</v>
      </c>
      <c r="AT2" s="32">
        <v>49399</v>
      </c>
      <c r="AU2" s="32">
        <v>49765</v>
      </c>
      <c r="AV2" s="32">
        <v>50130</v>
      </c>
      <c r="AW2" s="32">
        <v>50495</v>
      </c>
      <c r="AX2" s="32">
        <v>50860</v>
      </c>
      <c r="AY2" s="32">
        <v>51226</v>
      </c>
      <c r="AZ2" s="43"/>
      <c r="BA2" s="44"/>
      <c r="BB2" s="32">
        <f>DATE(2015,3,31)</f>
        <v>42094</v>
      </c>
      <c r="BC2" s="32">
        <f>DATE(2016,3,31)</f>
        <v>42460</v>
      </c>
      <c r="BD2" s="32">
        <f>DATE(2017,3,31)</f>
        <v>42825</v>
      </c>
      <c r="BE2" s="32">
        <f>DATE(2018,3,31)</f>
        <v>43190</v>
      </c>
      <c r="BF2" s="32">
        <f>DATE(2019,3,31)</f>
        <v>43555</v>
      </c>
      <c r="BG2" s="32">
        <f>DATE(2020,3,31)</f>
        <v>43921</v>
      </c>
      <c r="BH2" s="32">
        <f>DATE(2021,3,31)</f>
        <v>44286</v>
      </c>
      <c r="BI2" s="32">
        <f>DATE(2022,3,31)</f>
        <v>44651</v>
      </c>
      <c r="BJ2" s="32">
        <f>DATE(2023,3,31)</f>
        <v>45016</v>
      </c>
      <c r="BK2" s="32">
        <f>DATE(2024,3,31)</f>
        <v>45382</v>
      </c>
      <c r="BL2" s="32">
        <f>DATE(2025,3,31)</f>
        <v>45747</v>
      </c>
      <c r="BM2" s="32">
        <f>DATE(2026,3,31)</f>
        <v>46112</v>
      </c>
      <c r="BN2" s="32">
        <f>DATE(2027,3,31)</f>
        <v>46477</v>
      </c>
      <c r="BO2" s="32">
        <f>DATE(2028,3,31)</f>
        <v>46843</v>
      </c>
      <c r="BP2" s="32">
        <f>DATE(2029,3,31)</f>
        <v>47208</v>
      </c>
      <c r="BQ2" s="32">
        <f>DATE(2030,3,31)</f>
        <v>47573</v>
      </c>
      <c r="BR2" s="32">
        <f>DATE(2031,3,31)</f>
        <v>47938</v>
      </c>
      <c r="BS2" s="32">
        <f>DATE(2032,3,31)</f>
        <v>48304</v>
      </c>
      <c r="BT2" s="32">
        <f>DATE(2033,3,31)</f>
        <v>48669</v>
      </c>
      <c r="BU2" s="32">
        <v>49034</v>
      </c>
      <c r="BV2" s="32">
        <v>49399</v>
      </c>
      <c r="BW2" s="32">
        <v>49765</v>
      </c>
      <c r="BX2" s="32">
        <v>50130</v>
      </c>
      <c r="BY2" s="32">
        <v>50495</v>
      </c>
      <c r="BZ2" s="32">
        <v>50860</v>
      </c>
      <c r="CA2" s="32">
        <v>51226</v>
      </c>
    </row>
    <row r="3" spans="1:90" s="42" customFormat="1" ht="0.75" hidden="1" customHeight="1" thickBot="1">
      <c r="B3" s="17"/>
      <c r="C3" s="6"/>
      <c r="D3" s="6"/>
      <c r="E3" s="6"/>
      <c r="F3" s="6"/>
      <c r="G3" s="33"/>
      <c r="H3" s="6"/>
      <c r="I3" s="6"/>
      <c r="J3" s="33"/>
      <c r="K3" s="6"/>
      <c r="L3" s="6"/>
      <c r="M3" s="33"/>
      <c r="N3" s="33"/>
      <c r="O3" s="33"/>
      <c r="P3" s="33"/>
      <c r="Q3" s="33"/>
      <c r="R3" s="33"/>
      <c r="S3" s="33"/>
      <c r="T3" s="33"/>
      <c r="U3" s="33"/>
      <c r="V3" s="33"/>
      <c r="W3" s="34">
        <f>DATE(2014,3,31)</f>
        <v>41729</v>
      </c>
      <c r="X3" s="34"/>
      <c r="Y3" s="34"/>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44"/>
      <c r="BA3" s="44"/>
      <c r="BB3" s="40"/>
      <c r="BC3" s="41"/>
      <c r="BD3" s="41"/>
      <c r="BE3" s="41"/>
      <c r="BF3" s="41"/>
      <c r="BG3" s="41"/>
      <c r="BH3" s="41"/>
      <c r="BI3" s="41"/>
      <c r="BJ3" s="41"/>
      <c r="BK3" s="41"/>
      <c r="BL3" s="41"/>
      <c r="BM3" s="41"/>
      <c r="BN3" s="41"/>
      <c r="BO3" s="41"/>
      <c r="BP3" s="41"/>
      <c r="BQ3" s="41"/>
      <c r="BR3" s="41"/>
      <c r="BS3" s="41"/>
      <c r="BT3" s="41"/>
      <c r="BU3" s="41"/>
      <c r="BV3" s="41"/>
      <c r="BW3" s="41"/>
      <c r="BX3" s="41"/>
      <c r="BY3" s="41"/>
      <c r="BZ3" s="41"/>
      <c r="CA3" s="98"/>
    </row>
    <row r="4" spans="1:90" s="42" customFormat="1" ht="45" customHeight="1" thickBot="1">
      <c r="B4" s="97" t="s">
        <v>120</v>
      </c>
      <c r="C4" s="80"/>
      <c r="D4" s="80"/>
      <c r="E4" s="80"/>
      <c r="F4" s="80"/>
      <c r="G4" s="36"/>
      <c r="H4" s="80"/>
      <c r="I4" s="80"/>
      <c r="J4" s="36"/>
      <c r="K4" s="80"/>
      <c r="L4" s="80"/>
      <c r="M4" s="36"/>
      <c r="N4" s="36"/>
      <c r="O4" s="36"/>
      <c r="P4" s="36"/>
      <c r="Q4" s="36"/>
      <c r="R4" s="36"/>
      <c r="S4" s="36"/>
      <c r="T4" s="36"/>
      <c r="U4" s="36"/>
      <c r="V4" s="36"/>
      <c r="W4" s="37"/>
      <c r="X4" s="37"/>
      <c r="Y4" s="37"/>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9"/>
      <c r="AZ4" s="43"/>
      <c r="BA4" s="44"/>
      <c r="BB4" s="40"/>
      <c r="BC4" s="41"/>
      <c r="BD4" s="41"/>
      <c r="BE4" s="41"/>
      <c r="BF4" s="41"/>
      <c r="BG4" s="41"/>
      <c r="BH4" s="41"/>
      <c r="BI4" s="41"/>
      <c r="BJ4" s="41"/>
      <c r="BK4" s="41"/>
      <c r="BL4" s="41"/>
      <c r="BM4" s="41"/>
      <c r="BN4" s="41"/>
      <c r="BO4" s="41"/>
      <c r="BP4" s="41"/>
      <c r="BQ4" s="41"/>
      <c r="BR4" s="41"/>
      <c r="BS4" s="41"/>
      <c r="BT4" s="41"/>
      <c r="BU4" s="41"/>
      <c r="BV4" s="41"/>
      <c r="BW4" s="41"/>
      <c r="BX4" s="41"/>
      <c r="BY4" s="41"/>
      <c r="BZ4" s="41"/>
      <c r="CA4" s="98"/>
    </row>
    <row r="5" spans="1:90" ht="24" hidden="1" thickBot="1">
      <c r="B5" s="96"/>
      <c r="C5" s="10"/>
      <c r="D5" s="1"/>
      <c r="E5" s="10"/>
      <c r="F5" s="1"/>
      <c r="G5" s="60"/>
      <c r="H5" s="1"/>
      <c r="I5" s="10"/>
      <c r="J5" s="5"/>
      <c r="K5" s="10"/>
      <c r="L5" s="1"/>
      <c r="M5" s="11"/>
      <c r="N5" s="5"/>
      <c r="O5" s="11"/>
      <c r="P5" s="5"/>
      <c r="Q5" s="11"/>
      <c r="R5" s="5"/>
      <c r="S5" s="5"/>
      <c r="T5" s="5"/>
      <c r="U5" s="5"/>
      <c r="V5" s="5"/>
      <c r="W5" s="14"/>
      <c r="X5" s="14"/>
      <c r="Y5" s="14"/>
      <c r="Z5" s="67"/>
      <c r="AA5" s="67"/>
      <c r="AB5" s="23"/>
      <c r="AC5" s="14"/>
      <c r="AD5" s="23"/>
      <c r="AE5" s="14"/>
      <c r="AF5" s="23"/>
      <c r="AG5" s="14"/>
      <c r="AH5" s="23"/>
      <c r="AI5" s="14"/>
      <c r="AJ5" s="23"/>
      <c r="AK5" s="14"/>
      <c r="AL5" s="23"/>
      <c r="AM5" s="14"/>
      <c r="AN5" s="23"/>
      <c r="AO5" s="14"/>
      <c r="AP5" s="23"/>
      <c r="AQ5" s="14"/>
      <c r="AR5" s="23"/>
      <c r="AS5" s="14"/>
      <c r="AT5" s="23"/>
      <c r="AU5" s="14"/>
      <c r="AV5" s="23"/>
      <c r="AW5" s="14"/>
      <c r="AX5" s="23"/>
      <c r="AY5" s="15"/>
      <c r="AZ5" s="20"/>
      <c r="BA5" s="1"/>
      <c r="BB5" s="20"/>
      <c r="BC5" s="1"/>
      <c r="BD5" s="1"/>
      <c r="BE5" s="1"/>
      <c r="BF5" s="1"/>
      <c r="BG5" s="1"/>
      <c r="BH5" s="1"/>
      <c r="BI5" s="1"/>
      <c r="BJ5" s="1"/>
      <c r="BK5" s="1"/>
      <c r="BL5" s="1"/>
      <c r="BM5" s="1"/>
      <c r="BN5" s="1"/>
      <c r="BO5" s="1"/>
      <c r="BP5" s="1"/>
      <c r="BQ5" s="1"/>
      <c r="BR5" s="1"/>
      <c r="BS5" s="1"/>
      <c r="BT5" s="1"/>
      <c r="BU5" s="1"/>
      <c r="BV5" s="1"/>
      <c r="BW5" s="1"/>
      <c r="BX5" s="1"/>
      <c r="BY5" s="1"/>
      <c r="BZ5" s="1"/>
      <c r="CA5" s="99"/>
    </row>
    <row r="6" spans="1:90">
      <c r="A6" s="24">
        <v>5</v>
      </c>
      <c r="B6" s="24" t="s">
        <v>89</v>
      </c>
      <c r="C6" s="24" t="s">
        <v>153</v>
      </c>
      <c r="D6" s="8">
        <v>1985</v>
      </c>
      <c r="E6" s="9">
        <v>4</v>
      </c>
      <c r="F6" s="8">
        <v>1</v>
      </c>
      <c r="G6" s="63">
        <f t="shared" ref="G6:G61" si="0">DATE(D6,E6,F6)-1</f>
        <v>31137</v>
      </c>
      <c r="H6" s="10">
        <v>0</v>
      </c>
      <c r="I6" s="7">
        <v>0</v>
      </c>
      <c r="J6" s="60">
        <f t="shared" ref="J6:J61" si="1">H6-I6</f>
        <v>0</v>
      </c>
      <c r="K6" s="62">
        <f t="shared" ref="K6:K61" si="2">H6*0.05</f>
        <v>0</v>
      </c>
      <c r="L6" s="10" t="s">
        <v>96</v>
      </c>
      <c r="M6" s="62">
        <f>VLOOKUP(B6,$B$161:$C$260,2,FALSE)</f>
        <v>15</v>
      </c>
      <c r="N6" s="61">
        <f t="shared" ref="N6:N63" si="3">IF(O6&gt;$W$3,IF(G6&lt;$W$3,DATEDIF(G6,$W$3,"D")/365,0),M6)</f>
        <v>15</v>
      </c>
      <c r="O6" s="63">
        <f t="shared" ref="O6:O63" si="4">DATE(D6+M6,E6,F6-1)</f>
        <v>36616</v>
      </c>
      <c r="P6" s="61">
        <f t="shared" ref="P6:P59" si="5">IF($O6&gt;$W$5,M6-N6,0)</f>
        <v>0</v>
      </c>
      <c r="Q6" s="118">
        <f t="shared" ref="Q6:Q91" si="6">ROUND(IF(J6&gt;K6,IF(P6&gt;0,(1-((K6/J6)^(1/P6))),0),0),4)</f>
        <v>0</v>
      </c>
      <c r="R6" s="134" t="s">
        <v>129</v>
      </c>
      <c r="S6" s="136">
        <v>17</v>
      </c>
      <c r="T6" s="137">
        <v>4</v>
      </c>
      <c r="U6" s="136">
        <v>2018</v>
      </c>
      <c r="V6" s="63">
        <f t="shared" ref="V6:V31" si="7">IF($R6=$Q$135,DATE($U6,$T6,$S6),DATE(2050,3,31))</f>
        <v>43207</v>
      </c>
      <c r="W6" s="60">
        <f t="shared" ref="W6" si="8">IF($W$3&gt;=$O6,(J6-K6),0)</f>
        <v>0</v>
      </c>
      <c r="X6" s="61">
        <f t="shared" ref="X6:X31" si="9">HLOOKUP(X$2,$Z$2:$AY$127,A6,FALSE)</f>
        <v>0</v>
      </c>
      <c r="Y6" s="61">
        <f t="shared" ref="Y6:Y31" si="10">HLOOKUP($Y$2,$BB$2:$CA$127,A6,FALSE)</f>
        <v>0</v>
      </c>
      <c r="Z6" s="61">
        <f t="shared" ref="Z6:Z31" si="11">IF($O6&lt;=$W$3,0,IF($G6&gt;=Z$2,0,IF($K6&gt;=$J6,0,IF($P6&lt;=1,$J6-$K6,IF($L6=$D$161,(($J6-$K6)/$P6),($J6*Q6))*IF($V6&lt;=Z$2,(DATEDIF($W$3,$V6,"D")/365),IF($G6&gt;$W$3,(DATEDIF($G6,$Z$2,"D")/365),1))))))</f>
        <v>0</v>
      </c>
      <c r="AA6" s="61">
        <f>IF($V6&lt;=Z$2,0,IF($O6&lt;=Z$2,0,IF($G6&gt;=AA$2,0,IF($K6&gt;=$J6,0,IF($O6&lt;=AA$2,($J6-(SUM($K6,SUM($Z6:Z6)))),IF($L6=$D$161,(($J6-$K6)/$P6),(($J6-SUM($Z6:Z6))*$Q6))*IF($V6&lt;=AA$2,(DATEDIF(Z$2,$V6,"D")/365),IF($G6&gt;Z$2,(DATEDIF($G6,AA$2,"D")/365),1)))))))</f>
        <v>0</v>
      </c>
      <c r="AB6" s="61">
        <f>IF($V6&lt;=AA$2,0,IF($O6&lt;=AA$2,0,IF($G6&gt;=AB$2,0,IF($K6&gt;=$J6,0,IF($O6&lt;=AB$2,($J6-(SUM($K6,SUM($Z6:AA6)))),IF($L6=$D$161,(($J6-$K6)/$P6),(($J6-SUM($Z6:AA6))*$Q6))*IF($V6&lt;=AB$2,(DATEDIF(AA$2,$V6,"D")/365),IF($G6&gt;AA$2,(DATEDIF($G6,AB$2,"D")/365),1)))))))</f>
        <v>0</v>
      </c>
      <c r="AC6" s="61">
        <f>IF($V6&lt;=AB$2,0,IF($O6&lt;=AB$2,0,IF($G6&gt;=AC$2,0,IF($K6&gt;=$J6,0,IF($O6&lt;=AC$2,($J6-(SUM($K6,SUM($Z6:AB6)))),IF($L6=$D$161,(($J6-$K6)/$P6),(($J6-SUM($Z6:AB6))*$Q6))*IF($V6&lt;=AC$2,(DATEDIF(AB$2,$V6,"D")/365),IF($G6&gt;AB$2,(DATEDIF($G6,AC$2,"D")/365),1)))))))</f>
        <v>0</v>
      </c>
      <c r="AD6" s="61">
        <f>IF($V6&lt;=AC$2,0,IF($O6&lt;=AC$2,0,IF($G6&gt;=AD$2,0,IF($K6&gt;=$J6,0,IF($O6&lt;=AD$2,($J6-(SUM($K6,SUM($Z6:AC6)))),IF($L6=$D$161,(($J6-$K6)/$P6),(($J6-SUM($Z6:AC6))*$Q6))*IF($V6&lt;=AD$2,(DATEDIF(AC$2,$V6,"D")/365),IF($G6&gt;AC$2,(DATEDIF($G6,AD$2,"D")/365),1)))))))</f>
        <v>0</v>
      </c>
      <c r="AE6" s="61">
        <f>IF($V6&lt;=AD$2,0,IF($O6&lt;=AD$2,0,IF($G6&gt;=AE$2,0,IF($K6&gt;=$J6,0,IF($O6&lt;=AE$2,($J6-(SUM($K6,SUM($Z6:AD6)))),IF($L6=$D$161,(($J6-$K6)/$P6),(($J6-SUM($Z6:AD6))*$Q6))*IF($V6&lt;=AE$2,(DATEDIF(AD$2,$V6,"D")/365),IF($G6&gt;AD$2,(DATEDIF($G6,AE$2,"D")/365),1)))))))</f>
        <v>0</v>
      </c>
      <c r="AF6" s="61">
        <f>IF($V6&lt;=AE$2,0,IF($O6&lt;=AE$2,0,IF($G6&gt;=AF$2,0,IF($K6&gt;=$J6,0,IF($O6&lt;=AF$2,($J6-(SUM($K6,SUM($Z6:AE6)))),IF($L6=$D$161,(($J6-$K6)/$P6),(($J6-SUM($Z6:AE6))*$Q6))*IF($V6&lt;=AF$2,(DATEDIF(AE$2,$V6,"D")/365),IF($G6&gt;AE$2,(DATEDIF($G6,AF$2,"D")/365),1)))))))</f>
        <v>0</v>
      </c>
      <c r="AG6" s="61">
        <f>IF($V6&lt;=AF$2,0,IF($O6&lt;=AF$2,0,IF($G6&gt;=AG$2,0,IF($K6&gt;=$J6,0,IF($O6&lt;=AG$2,($J6-(SUM($K6,SUM($Z6:AF6)))),IF($L6=$D$161,(($J6-$K6)/$P6),(($J6-SUM($Z6:AF6))*$Q6))*IF($V6&lt;=AG$2,(DATEDIF(AF$2,$V6,"D")/365),IF($G6&gt;AF$2,(DATEDIF($G6,AG$2,"D")/365),1)))))))</f>
        <v>0</v>
      </c>
      <c r="AH6" s="61">
        <f>IF($V6&lt;=AG$2,0,IF($O6&lt;=AG$2,0,IF($G6&gt;=AH$2,0,IF($K6&gt;=$J6,0,IF($O6&lt;=AH$2,($J6-(SUM($K6,SUM($Z6:AG6)))),IF($L6=$D$161,(($J6-$K6)/$P6),(($J6-SUM($Z6:AG6))*$Q6))*IF($V6&lt;=AH$2,(DATEDIF(AG$2,$V6,"D")/365),IF($G6&gt;AG$2,(DATEDIF($G6,AH$2,"D")/365),1)))))))</f>
        <v>0</v>
      </c>
      <c r="AI6" s="61">
        <f>IF($V6&lt;=AH$2,0,IF($O6&lt;=AH$2,0,IF($G6&gt;=AI$2,0,IF($K6&gt;=$J6,0,IF($O6&lt;=AI$2,($J6-(SUM($K6,SUM($Z6:AH6)))),IF($L6=$D$161,(($J6-$K6)/$P6),(($J6-SUM($Z6:AH6))*$Q6))*IF($V6&lt;=AI$2,(DATEDIF(AH$2,$V6,"D")/365),IF($G6&gt;AH$2,(DATEDIF($G6,AI$2,"D")/365),1)))))))</f>
        <v>0</v>
      </c>
      <c r="AJ6" s="61">
        <f>IF($V6&lt;=AI$2,0,IF($O6&lt;=AI$2,0,IF($G6&gt;=AJ$2,0,IF($K6&gt;=$J6,0,IF($O6&lt;=AJ$2,($J6-(SUM($K6,SUM($Z6:AI6)))),IF($L6=$D$161,(($J6-$K6)/$P6),(($J6-SUM($Z6:AI6))*$Q6))*IF($V6&lt;=AJ$2,(DATEDIF(AI$2,$V6,"D")/365),IF($G6&gt;AI$2,(DATEDIF($G6,AJ$2,"D")/365),1)))))))</f>
        <v>0</v>
      </c>
      <c r="AK6" s="61">
        <f>IF($V6&lt;=AJ$2,0,IF($O6&lt;=AJ$2,0,IF($G6&gt;=AK$2,0,IF($K6&gt;=$J6,0,IF($O6&lt;=AK$2,($J6-(SUM($K6,SUM($Z6:AJ6)))),IF($L6=$D$161,(($J6-$K6)/$P6),(($J6-SUM($Z6:AJ6))*$Q6))*IF($V6&lt;=AK$2,(DATEDIF(AJ$2,$V6,"D")/365),IF($G6&gt;AJ$2,(DATEDIF($G6,AK$2,"D")/365),1)))))))</f>
        <v>0</v>
      </c>
      <c r="AL6" s="61">
        <f>IF($V6&lt;=AK$2,0,IF($O6&lt;=AK$2,0,IF($G6&gt;=AL$2,0,IF($K6&gt;=$J6,0,IF($O6&lt;=AL$2,($J6-(SUM($K6,SUM($Z6:AK6)))),IF($L6=$D$161,(($J6-$K6)/$P6),(($J6-SUM($Z6:AK6))*$Q6))*IF($V6&lt;=AL$2,(DATEDIF(AK$2,$V6,"D")/365),IF($G6&gt;AK$2,(DATEDIF($G6,AL$2,"D")/365),1)))))))</f>
        <v>0</v>
      </c>
      <c r="AM6" s="61">
        <f>IF($V6&lt;=AL$2,0,IF($O6&lt;=AL$2,0,IF($G6&gt;=AM$2,0,IF($K6&gt;=$J6,0,IF($O6&lt;=AM$2,($J6-(SUM($K6,SUM($Z6:AL6)))),IF($L6=$D$161,(($J6-$K6)/$P6),(($J6-SUM($Z6:AL6))*$Q6))*IF($V6&lt;=AM$2,(DATEDIF(AL$2,$V6,"D")/365),IF($G6&gt;AL$2,(DATEDIF($G6,AM$2,"D")/365),1)))))))</f>
        <v>0</v>
      </c>
      <c r="AN6" s="61">
        <f>IF($V6&lt;=AM$2,0,IF($O6&lt;=AM$2,0,IF($G6&gt;=AN$2,0,IF($K6&gt;=$J6,0,IF($O6&lt;=AN$2,($J6-(SUM($K6,SUM($Z6:AM6)))),IF($L6=$D$161,(($J6-$K6)/$P6),(($J6-SUM($Z6:AM6))*$Q6))*IF($V6&lt;=AN$2,(DATEDIF(AM$2,$V6,"D")/365),IF($G6&gt;AM$2,(DATEDIF($G6,AN$2,"D")/365),1)))))))</f>
        <v>0</v>
      </c>
      <c r="AO6" s="61">
        <f>IF($V6&lt;=AN$2,0,IF($O6&lt;=AN$2,0,IF($G6&gt;=AO$2,0,IF($K6&gt;=$J6,0,IF($O6&lt;=AO$2,($J6-(SUM($K6,SUM($Z6:AN6)))),IF($L6=$D$161,(($J6-$K6)/$P6),(($J6-SUM($Z6:AN6))*$Q6))*IF($V6&lt;=AO$2,(DATEDIF(AN$2,$V6,"D")/365),IF($G6&gt;AN$2,(DATEDIF($G6,AO$2,"D")/365),1)))))))</f>
        <v>0</v>
      </c>
      <c r="AP6" s="61">
        <f>IF($V6&lt;=AO$2,0,IF($O6&lt;=AO$2,0,IF($G6&gt;=AP$2,0,IF($K6&gt;=$J6,0,IF($O6&lt;=AP$2,($J6-(SUM($K6,SUM($Z6:AO6)))),IF($L6=$D$161,(($J6-$K6)/$P6),(($J6-SUM($Z6:AO6))*$Q6))*IF($V6&lt;=AP$2,(DATEDIF(AO$2,$V6,"D")/365),IF($G6&gt;AO$2,(DATEDIF($G6,AP$2,"D")/365),1)))))))</f>
        <v>0</v>
      </c>
      <c r="AQ6" s="61">
        <f>IF($V6&lt;=AP$2,0,IF($O6&lt;=AP$2,0,IF($G6&gt;=AQ$2,0,IF($K6&gt;=$J6,0,IF($O6&lt;=AQ$2,($J6-(SUM($K6,SUM($Z6:AP6)))),IF($L6=$D$161,(($J6-$K6)/$P6),(($J6-SUM($Z6:AP6))*$Q6))*IF($V6&lt;=AQ$2,(DATEDIF(AP$2,$V6,"D")/365),IF($G6&gt;AP$2,(DATEDIF($G6,AQ$2,"D")/365),1)))))))</f>
        <v>0</v>
      </c>
      <c r="AR6" s="61">
        <f>IF($V6&lt;=AQ$2,0,IF($O6&lt;=AQ$2,0,IF($G6&gt;=AR$2,0,IF($K6&gt;=$J6,0,IF($O6&lt;=AR$2,($J6-(SUM($K6,SUM($Z6:AQ6)))),IF($L6=$D$161,(($J6-$K6)/$P6),(($J6-SUM($Z6:AQ6))*$Q6))*IF($V6&lt;=AR$2,(DATEDIF(AQ$2,$V6,"D")/365),IF($G6&gt;AQ$2,(DATEDIF($G6,AR$2,"D")/365),1)))))))</f>
        <v>0</v>
      </c>
      <c r="AS6" s="61">
        <f>IF($V6&lt;=AR$2,0,IF($O6&lt;=AR$2,0,IF($G6&gt;=AS$2,0,IF($K6&gt;=$J6,0,IF($O6&lt;=AS$2,($J6-(SUM($K6,SUM($Z6:AR6)))),IF($L6=$D$161,(($J6-$K6)/$P6),(($J6-SUM($Z6:AR6))*$Q6))*IF($V6&lt;=AS$2,(DATEDIF(AR$2,$V6,"D")/365),IF($G6&gt;AR$2,(DATEDIF($G6,AS$2,"D")/365),1)))))))</f>
        <v>0</v>
      </c>
      <c r="AT6" s="61">
        <f>IF($V6&lt;=AS$2,0,IF($O6&lt;=AS$2,0,IF($G6&gt;=AT$2,0,IF($K6&gt;=$J6,0,IF($O6&lt;=AT$2,($J6-(SUM($K6,SUM($Z6:AS6)))),IF($L6=$D$161,(($J6-$K6)/$P6),(($J6-SUM($Z6:AS6))*$Q6))*IF($V6&lt;=AT$2,(DATEDIF(AS$2,$V6,"D")/365),IF($G6&gt;AS$2,(DATEDIF($G6,AT$2,"D")/365),1)))))))</f>
        <v>0</v>
      </c>
      <c r="AU6" s="61">
        <f>IF($V6&lt;=AT$2,0,IF($O6&lt;=AT$2,0,IF($G6&gt;=AU$2,0,IF($K6&gt;=$J6,0,IF($O6&lt;=AU$2,($J6-(SUM($K6,SUM($Z6:AT6)))),IF($L6=$D$161,(($J6-$K6)/$P6),(($J6-SUM($Z6:AT6))*$Q6))*IF($V6&lt;=AU$2,(DATEDIF(AT$2,$V6,"D")/365),IF($G6&gt;AT$2,(DATEDIF($G6,AU$2,"D")/365),1)))))))</f>
        <v>0</v>
      </c>
      <c r="AV6" s="61">
        <f>IF($V6&lt;=AU$2,0,IF($O6&lt;=AU$2,0,IF($G6&gt;=AV$2,0,IF($K6&gt;=$J6,0,IF($O6&lt;=AV$2,($J6-(SUM($K6,SUM($Z6:AU6)))),IF($L6=$D$161,(($J6-$K6)/$P6),(($J6-SUM($Z6:AU6))*$Q6))*IF($V6&lt;=AV$2,(DATEDIF(AU$2,$V6,"D")/365),IF($G6&gt;AU$2,(DATEDIF($G6,AV$2,"D")/365),1)))))))</f>
        <v>0</v>
      </c>
      <c r="AW6" s="61">
        <f>IF($V6&lt;=AV$2,0,IF($O6&lt;=AV$2,0,IF($G6&gt;=AW$2,0,IF($K6&gt;=$J6,0,IF($O6&lt;=AW$2,($J6-(SUM($K6,SUM($Z6:AV6)))),IF($L6=$D$161,(($J6-$K6)/$P6),(($J6-SUM($Z6:AV6))*$Q6))*IF($V6&lt;=AW$2,(DATEDIF(AV$2,$V6,"D")/365),IF($G6&gt;AV$2,(DATEDIF($G6,AW$2,"D")/365),1)))))))</f>
        <v>0</v>
      </c>
      <c r="AX6" s="61">
        <f>IF($V6&lt;=AW$2,0,IF($O6&lt;=AW$2,0,IF($G6&gt;=AX$2,0,IF($K6&gt;=$J6,0,IF($O6&lt;=AX$2,($J6-(SUM($K6,SUM($Z6:AW6)))),IF($L6=$D$161,(($J6-$K6)/$P6),(($J6-SUM($Z6:AW6))*$Q6))*IF($V6&lt;=AX$2,(DATEDIF(AW$2,$V6,"D")/365),IF($G6&gt;AW$2,(DATEDIF($G6,AX$2,"D")/365),1)))))))</f>
        <v>0</v>
      </c>
      <c r="AY6" s="61">
        <f>IF($V6&lt;=AX$2,0,IF($O6&lt;=AX$2,0,IF($G6&gt;=AY$2,0,IF($K6&gt;=$J6,0,IF($O6&lt;=AY$2,($J6-(SUM($K6,SUM($Z6:AX6)))),IF($L6=$D$161,(($J6-$K6)/$P6),(($J6-SUM($Z6:AX6))*$Q6))*IF($V6&lt;=AY$2,(DATEDIF(AX$2,$V6,"D")/365),IF($G6&gt;AX$2,(DATEDIF($G6,AY$2,"D")/365),1)))))))</f>
        <v>0</v>
      </c>
      <c r="AZ6" s="64"/>
      <c r="BA6" s="64"/>
      <c r="BB6" s="125">
        <f>IF($V6&lt;=BB$2,0,IF($G6&gt;=BB$2,0,IF($G6&gt;$W$3,(J6-Z6),IF($G6&lt;=$W$3,J6-SUM(W6,$Z6:Z6),0))))</f>
        <v>0</v>
      </c>
      <c r="BC6" s="61">
        <f>IF($V6&lt;=BC$2,0,IF($G6&gt;=BC$2,0,IF($G6&gt;=BB$2,$J6-AA6,BB6-AA6)))</f>
        <v>0</v>
      </c>
      <c r="BD6" s="64">
        <f t="shared" ref="BD6:BS20" si="12">IF($V6&lt;=BD$2,0,IF($G6&gt;=BD$2,0,IF($G6&gt;=BC$2,$J6-AB6,BC6-AB6)))</f>
        <v>0</v>
      </c>
      <c r="BE6" s="61">
        <f t="shared" si="12"/>
        <v>0</v>
      </c>
      <c r="BF6" s="64">
        <f t="shared" si="12"/>
        <v>0</v>
      </c>
      <c r="BG6" s="61">
        <f t="shared" si="12"/>
        <v>0</v>
      </c>
      <c r="BH6" s="64">
        <f t="shared" si="12"/>
        <v>0</v>
      </c>
      <c r="BI6" s="61">
        <f t="shared" si="12"/>
        <v>0</v>
      </c>
      <c r="BJ6" s="64">
        <f t="shared" si="12"/>
        <v>0</v>
      </c>
      <c r="BK6" s="61">
        <f t="shared" si="12"/>
        <v>0</v>
      </c>
      <c r="BL6" s="64">
        <f t="shared" si="12"/>
        <v>0</v>
      </c>
      <c r="BM6" s="61">
        <f t="shared" si="12"/>
        <v>0</v>
      </c>
      <c r="BN6" s="64">
        <f t="shared" si="12"/>
        <v>0</v>
      </c>
      <c r="BO6" s="61">
        <f t="shared" si="12"/>
        <v>0</v>
      </c>
      <c r="BP6" s="64">
        <f t="shared" si="12"/>
        <v>0</v>
      </c>
      <c r="BQ6" s="61">
        <f t="shared" si="12"/>
        <v>0</v>
      </c>
      <c r="BR6" s="64">
        <f t="shared" si="12"/>
        <v>0</v>
      </c>
      <c r="BS6" s="61">
        <f t="shared" si="12"/>
        <v>0</v>
      </c>
      <c r="BT6" s="64">
        <f t="shared" ref="BT6:CA20" si="13">IF($V6&lt;=BT$2,0,IF($G6&gt;=BT$2,0,IF($G6&gt;=BS$2,$J6-AR6,BS6-AR6)))</f>
        <v>0</v>
      </c>
      <c r="BU6" s="61">
        <f t="shared" si="13"/>
        <v>0</v>
      </c>
      <c r="BV6" s="64">
        <f t="shared" si="13"/>
        <v>0</v>
      </c>
      <c r="BW6" s="61">
        <f t="shared" si="13"/>
        <v>0</v>
      </c>
      <c r="BX6" s="64">
        <f t="shared" si="13"/>
        <v>0</v>
      </c>
      <c r="BY6" s="61">
        <f t="shared" si="13"/>
        <v>0</v>
      </c>
      <c r="BZ6" s="64">
        <f t="shared" si="13"/>
        <v>0</v>
      </c>
      <c r="CA6" s="61">
        <f t="shared" si="13"/>
        <v>0</v>
      </c>
      <c r="CB6" s="74"/>
      <c r="CC6" s="74"/>
      <c r="CD6" s="74"/>
      <c r="CE6" s="74"/>
      <c r="CF6" s="74"/>
      <c r="CG6" s="74"/>
      <c r="CH6" s="74"/>
      <c r="CI6" s="74"/>
      <c r="CJ6" s="74"/>
      <c r="CK6" s="74"/>
      <c r="CL6" s="74"/>
    </row>
    <row r="7" spans="1:90">
      <c r="A7" s="20">
        <v>6</v>
      </c>
      <c r="B7" s="20" t="s">
        <v>89</v>
      </c>
      <c r="C7" s="20" t="s">
        <v>153</v>
      </c>
      <c r="D7" s="2">
        <v>1985</v>
      </c>
      <c r="E7" s="3">
        <v>4</v>
      </c>
      <c r="F7" s="2">
        <v>1</v>
      </c>
      <c r="G7" s="55">
        <f t="shared" si="0"/>
        <v>31137</v>
      </c>
      <c r="H7" s="4">
        <v>0</v>
      </c>
      <c r="I7" s="1">
        <v>0</v>
      </c>
      <c r="J7" s="51">
        <f t="shared" si="1"/>
        <v>0</v>
      </c>
      <c r="K7" s="54">
        <f t="shared" si="2"/>
        <v>0</v>
      </c>
      <c r="L7" s="4" t="s">
        <v>96</v>
      </c>
      <c r="M7" s="54">
        <f>VLOOKUP(B7,$B$161:$C$260,2,FALSE)</f>
        <v>15</v>
      </c>
      <c r="N7" s="53">
        <f t="shared" si="3"/>
        <v>15</v>
      </c>
      <c r="O7" s="55">
        <f t="shared" si="4"/>
        <v>36616</v>
      </c>
      <c r="P7" s="53">
        <f t="shared" si="5"/>
        <v>0</v>
      </c>
      <c r="Q7" s="119">
        <f t="shared" si="6"/>
        <v>0</v>
      </c>
      <c r="R7" s="45" t="s">
        <v>129</v>
      </c>
      <c r="S7" s="138">
        <v>17</v>
      </c>
      <c r="T7" s="139">
        <v>4</v>
      </c>
      <c r="U7" s="138">
        <v>2018</v>
      </c>
      <c r="V7" s="55">
        <f t="shared" si="7"/>
        <v>43207</v>
      </c>
      <c r="W7" s="51">
        <f t="shared" ref="W7:W63" si="14">IF($W$3&gt;=$O7,(J7-K7),0)</f>
        <v>0</v>
      </c>
      <c r="X7" s="53">
        <f t="shared" si="9"/>
        <v>0</v>
      </c>
      <c r="Y7" s="53">
        <f t="shared" si="10"/>
        <v>0</v>
      </c>
      <c r="Z7" s="53">
        <f t="shared" si="11"/>
        <v>0</v>
      </c>
      <c r="AA7" s="53">
        <f>IF($V7&lt;=Z$2,0,IF($O7&lt;=Z$2,0,IF($G7&gt;=AA$2,0,IF($K7&gt;=$J7,0,IF($O7&lt;=AA$2,($J7-(SUM($K7,SUM($Z7:Z7)))),IF($L7=$D$161,(($J7-$K7)/$P7),(($J7-SUM($Z7:Z7))*$Q7))*IF($V7&lt;=AA$2,(DATEDIF(Z$2,$V7,"D")/365),IF($G7&gt;Z$2,(DATEDIF($G7,AA$2,"D")/365),1)))))))</f>
        <v>0</v>
      </c>
      <c r="AB7" s="53">
        <f>IF($V7&lt;=AA$2,0,IF($O7&lt;=AA$2,0,IF($G7&gt;=AB$2,0,IF($K7&gt;=$J7,0,IF($O7&lt;=AB$2,($J7-(SUM($K7,SUM($Z7:AA7)))),IF($L7=$D$161,(($J7-$K7)/$P7),(($J7-SUM($Z7:AA7))*$Q7))*IF($V7&lt;=AB$2,(DATEDIF(AA$2,$V7,"D")/365),IF($G7&gt;AA$2,(DATEDIF($G7,AB$2,"D")/365),1)))))))</f>
        <v>0</v>
      </c>
      <c r="AC7" s="53">
        <f>IF($V7&lt;=AB$2,0,IF($O7&lt;=AB$2,0,IF($G7&gt;=AC$2,0,IF($K7&gt;=$J7,0,IF($O7&lt;=AC$2,($J7-(SUM($K7,SUM($Z7:AB7)))),IF($L7=$D$161,(($J7-$K7)/$P7),(($J7-SUM($Z7:AB7))*$Q7))*IF($V7&lt;=AC$2,(DATEDIF(AB$2,$V7,"D")/365),IF($G7&gt;AB$2,(DATEDIF($G7,AC$2,"D")/365),1)))))))</f>
        <v>0</v>
      </c>
      <c r="AD7" s="53">
        <f>IF($V7&lt;=AC$2,0,IF($O7&lt;=AC$2,0,IF($G7&gt;=AD$2,0,IF($K7&gt;=$J7,0,IF($O7&lt;=AD$2,($J7-(SUM($K7,SUM($Z7:AC7)))),IF($L7=$D$161,(($J7-$K7)/$P7),(($J7-SUM($Z7:AC7))*$Q7))*IF($V7&lt;=AD$2,(DATEDIF(AC$2,$V7,"D")/365),IF($G7&gt;AC$2,(DATEDIF($G7,AD$2,"D")/365),1)))))))</f>
        <v>0</v>
      </c>
      <c r="AE7" s="53">
        <f>IF($V7&lt;=AD$2,0,IF($O7&lt;=AD$2,0,IF($G7&gt;=AE$2,0,IF($K7&gt;=$J7,0,IF($O7&lt;=AE$2,($J7-(SUM($K7,SUM($Z7:AD7)))),IF($L7=$D$161,(($J7-$K7)/$P7),(($J7-SUM($Z7:AD7))*$Q7))*IF($V7&lt;=AE$2,(DATEDIF(AD$2,$V7,"D")/365),IF($G7&gt;AD$2,(DATEDIF($G7,AE$2,"D")/365),1)))))))</f>
        <v>0</v>
      </c>
      <c r="AF7" s="53">
        <f>IF($V7&lt;=AE$2,0,IF($O7&lt;=AE$2,0,IF($G7&gt;=AF$2,0,IF($K7&gt;=$J7,0,IF($O7&lt;=AF$2,($J7-(SUM($K7,SUM($Z7:AE7)))),IF($L7=$D$161,(($J7-$K7)/$P7),(($J7-SUM($Z7:AE7))*$Q7))*IF($V7&lt;=AF$2,(DATEDIF(AE$2,$V7,"D")/365),IF($G7&gt;AE$2,(DATEDIF($G7,AF$2,"D")/365),1)))))))</f>
        <v>0</v>
      </c>
      <c r="AG7" s="53">
        <f>IF($V7&lt;=AF$2,0,IF($O7&lt;=AF$2,0,IF($G7&gt;=AG$2,0,IF($K7&gt;=$J7,0,IF($O7&lt;=AG$2,($J7-(SUM($K7,SUM($Z7:AF7)))),IF($L7=$D$161,(($J7-$K7)/$P7),(($J7-SUM($Z7:AF7))*$Q7))*IF($V7&lt;=AG$2,(DATEDIF(AF$2,$V7,"D")/365),IF($G7&gt;AF$2,(DATEDIF($G7,AG$2,"D")/365),1)))))))</f>
        <v>0</v>
      </c>
      <c r="AH7" s="53">
        <f>IF($V7&lt;=AG$2,0,IF($O7&lt;=AG$2,0,IF($G7&gt;=AH$2,0,IF($K7&gt;=$J7,0,IF($O7&lt;=AH$2,($J7-(SUM($K7,SUM($Z7:AG7)))),IF($L7=$D$161,(($J7-$K7)/$P7),(($J7-SUM($Z7:AG7))*$Q7))*IF($V7&lt;=AH$2,(DATEDIF(AG$2,$V7,"D")/365),IF($G7&gt;AG$2,(DATEDIF($G7,AH$2,"D")/365),1)))))))</f>
        <v>0</v>
      </c>
      <c r="AI7" s="53">
        <f>IF($V7&lt;=AH$2,0,IF($O7&lt;=AH$2,0,IF($G7&gt;=AI$2,0,IF($K7&gt;=$J7,0,IF($O7&lt;=AI$2,($J7-(SUM($K7,SUM($Z7:AH7)))),IF($L7=$D$161,(($J7-$K7)/$P7),(($J7-SUM($Z7:AH7))*$Q7))*IF($V7&lt;=AI$2,(DATEDIF(AH$2,$V7,"D")/365),IF($G7&gt;AH$2,(DATEDIF($G7,AI$2,"D")/365),1)))))))</f>
        <v>0</v>
      </c>
      <c r="AJ7" s="53">
        <f>IF($V7&lt;=AI$2,0,IF($O7&lt;=AI$2,0,IF($G7&gt;=AJ$2,0,IF($K7&gt;=$J7,0,IF($O7&lt;=AJ$2,($J7-(SUM($K7,SUM($Z7:AI7)))),IF($L7=$D$161,(($J7-$K7)/$P7),(($J7-SUM($Z7:AI7))*$Q7))*IF($V7&lt;=AJ$2,(DATEDIF(AI$2,$V7,"D")/365),IF($G7&gt;AI$2,(DATEDIF($G7,AJ$2,"D")/365),1)))))))</f>
        <v>0</v>
      </c>
      <c r="AK7" s="53">
        <f>IF($V7&lt;=AJ$2,0,IF($O7&lt;=AJ$2,0,IF($G7&gt;=AK$2,0,IF($K7&gt;=$J7,0,IF($O7&lt;=AK$2,($J7-(SUM($K7,SUM($Z7:AJ7)))),IF($L7=$D$161,(($J7-$K7)/$P7),(($J7-SUM($Z7:AJ7))*$Q7))*IF($V7&lt;=AK$2,(DATEDIF(AJ$2,$V7,"D")/365),IF($G7&gt;AJ$2,(DATEDIF($G7,AK$2,"D")/365),1)))))))</f>
        <v>0</v>
      </c>
      <c r="AL7" s="53">
        <f>IF($V7&lt;=AK$2,0,IF($O7&lt;=AK$2,0,IF($G7&gt;=AL$2,0,IF($K7&gt;=$J7,0,IF($O7&lt;=AL$2,($J7-(SUM($K7,SUM($Z7:AK7)))),IF($L7=$D$161,(($J7-$K7)/$P7),(($J7-SUM($Z7:AK7))*$Q7))*IF($V7&lt;=AL$2,(DATEDIF(AK$2,$V7,"D")/365),IF($G7&gt;AK$2,(DATEDIF($G7,AL$2,"D")/365),1)))))))</f>
        <v>0</v>
      </c>
      <c r="AM7" s="53">
        <f>IF($V7&lt;=AL$2,0,IF($O7&lt;=AL$2,0,IF($G7&gt;=AM$2,0,IF($K7&gt;=$J7,0,IF($O7&lt;=AM$2,($J7-(SUM($K7,SUM($Z7:AL7)))),IF($L7=$D$161,(($J7-$K7)/$P7),(($J7-SUM($Z7:AL7))*$Q7))*IF($V7&lt;=AM$2,(DATEDIF(AL$2,$V7,"D")/365),IF($G7&gt;AL$2,(DATEDIF($G7,AM$2,"D")/365),1)))))))</f>
        <v>0</v>
      </c>
      <c r="AN7" s="53">
        <f>IF($V7&lt;=AM$2,0,IF($O7&lt;=AM$2,0,IF($G7&gt;=AN$2,0,IF($K7&gt;=$J7,0,IF($O7&lt;=AN$2,($J7-(SUM($K7,SUM($Z7:AM7)))),IF($L7=$D$161,(($J7-$K7)/$P7),(($J7-SUM($Z7:AM7))*$Q7))*IF($V7&lt;=AN$2,(DATEDIF(AM$2,$V7,"D")/365),IF($G7&gt;AM$2,(DATEDIF($G7,AN$2,"D")/365),1)))))))</f>
        <v>0</v>
      </c>
      <c r="AO7" s="53">
        <f>IF($V7&lt;=AN$2,0,IF($O7&lt;=AN$2,0,IF($G7&gt;=AO$2,0,IF($K7&gt;=$J7,0,IF($O7&lt;=AO$2,($J7-(SUM($K7,SUM($Z7:AN7)))),IF($L7=$D$161,(($J7-$K7)/$P7),(($J7-SUM($Z7:AN7))*$Q7))*IF($V7&lt;=AO$2,(DATEDIF(AN$2,$V7,"D")/365),IF($G7&gt;AN$2,(DATEDIF($G7,AO$2,"D")/365),1)))))))</f>
        <v>0</v>
      </c>
      <c r="AP7" s="53">
        <f>IF($V7&lt;=AO$2,0,IF($O7&lt;=AO$2,0,IF($G7&gt;=AP$2,0,IF($K7&gt;=$J7,0,IF($O7&lt;=AP$2,($J7-(SUM($K7,SUM($Z7:AO7)))),IF($L7=$D$161,(($J7-$K7)/$P7),(($J7-SUM($Z7:AO7))*$Q7))*IF($V7&lt;=AP$2,(DATEDIF(AO$2,$V7,"D")/365),IF($G7&gt;AO$2,(DATEDIF($G7,AP$2,"D")/365),1)))))))</f>
        <v>0</v>
      </c>
      <c r="AQ7" s="53">
        <f>IF($V7&lt;=AP$2,0,IF($O7&lt;=AP$2,0,IF($G7&gt;=AQ$2,0,IF($K7&gt;=$J7,0,IF($O7&lt;=AQ$2,($J7-(SUM($K7,SUM($Z7:AP7)))),IF($L7=$D$161,(($J7-$K7)/$P7),(($J7-SUM($Z7:AP7))*$Q7))*IF($V7&lt;=AQ$2,(DATEDIF(AP$2,$V7,"D")/365),IF($G7&gt;AP$2,(DATEDIF($G7,AQ$2,"D")/365),1)))))))</f>
        <v>0</v>
      </c>
      <c r="AR7" s="53">
        <f>IF($V7&lt;=AQ$2,0,IF($O7&lt;=AQ$2,0,IF($G7&gt;=AR$2,0,IF($K7&gt;=$J7,0,IF($O7&lt;=AR$2,($J7-(SUM($K7,SUM($Z7:AQ7)))),IF($L7=$D$161,(($J7-$K7)/$P7),(($J7-SUM($Z7:AQ7))*$Q7))*IF($V7&lt;=AR$2,(DATEDIF(AQ$2,$V7,"D")/365),IF($G7&gt;AQ$2,(DATEDIF($G7,AR$2,"D")/365),1)))))))</f>
        <v>0</v>
      </c>
      <c r="AS7" s="53">
        <f>IF($V7&lt;=AR$2,0,IF($O7&lt;=AR$2,0,IF($G7&gt;=AS$2,0,IF($K7&gt;=$J7,0,IF($O7&lt;=AS$2,($J7-(SUM($K7,SUM($Z7:AR7)))),IF($L7=$D$161,(($J7-$K7)/$P7),(($J7-SUM($Z7:AR7))*$Q7))*IF($V7&lt;=AS$2,(DATEDIF(AR$2,$V7,"D")/365),IF($G7&gt;AR$2,(DATEDIF($G7,AS$2,"D")/365),1)))))))</f>
        <v>0</v>
      </c>
      <c r="AT7" s="53">
        <f>IF($V7&lt;=AS$2,0,IF($O7&lt;=AS$2,0,IF($G7&gt;=AT$2,0,IF($K7&gt;=$J7,0,IF($O7&lt;=AT$2,($J7-(SUM($K7,SUM($Z7:AS7)))),IF($L7=$D$161,(($J7-$K7)/$P7),(($J7-SUM($Z7:AS7))*$Q7))*IF($V7&lt;=AT$2,(DATEDIF(AS$2,$V7,"D")/365),IF($G7&gt;AS$2,(DATEDIF($G7,AT$2,"D")/365),1)))))))</f>
        <v>0</v>
      </c>
      <c r="AU7" s="53">
        <f>IF($V7&lt;=AT$2,0,IF($O7&lt;=AT$2,0,IF($G7&gt;=AU$2,0,IF($K7&gt;=$J7,0,IF($O7&lt;=AU$2,($J7-(SUM($K7,SUM($Z7:AT7)))),IF($L7=$D$161,(($J7-$K7)/$P7),(($J7-SUM($Z7:AT7))*$Q7))*IF($V7&lt;=AU$2,(DATEDIF(AT$2,$V7,"D")/365),IF($G7&gt;AT$2,(DATEDIF($G7,AU$2,"D")/365),1)))))))</f>
        <v>0</v>
      </c>
      <c r="AV7" s="53">
        <f>IF($V7&lt;=AU$2,0,IF($O7&lt;=AU$2,0,IF($G7&gt;=AV$2,0,IF($K7&gt;=$J7,0,IF($O7&lt;=AV$2,($J7-(SUM($K7,SUM($Z7:AU7)))),IF($L7=$D$161,(($J7-$K7)/$P7),(($J7-SUM($Z7:AU7))*$Q7))*IF($V7&lt;=AV$2,(DATEDIF(AU$2,$V7,"D")/365),IF($G7&gt;AU$2,(DATEDIF($G7,AV$2,"D")/365),1)))))))</f>
        <v>0</v>
      </c>
      <c r="AW7" s="53">
        <f>IF($V7&lt;=AV$2,0,IF($O7&lt;=AV$2,0,IF($G7&gt;=AW$2,0,IF($K7&gt;=$J7,0,IF($O7&lt;=AW$2,($J7-(SUM($K7,SUM($Z7:AV7)))),IF($L7=$D$161,(($J7-$K7)/$P7),(($J7-SUM($Z7:AV7))*$Q7))*IF($V7&lt;=AW$2,(DATEDIF(AV$2,$V7,"D")/365),IF($G7&gt;AV$2,(DATEDIF($G7,AW$2,"D")/365),1)))))))</f>
        <v>0</v>
      </c>
      <c r="AX7" s="53">
        <f>IF($V7&lt;=AW$2,0,IF($O7&lt;=AW$2,0,IF($G7&gt;=AX$2,0,IF($K7&gt;=$J7,0,IF($O7&lt;=AX$2,($J7-(SUM($K7,SUM($Z7:AW7)))),IF($L7=$D$161,(($J7-$K7)/$P7),(($J7-SUM($Z7:AW7))*$Q7))*IF($V7&lt;=AX$2,(DATEDIF(AW$2,$V7,"D")/365),IF($G7&gt;AW$2,(DATEDIF($G7,AX$2,"D")/365),1)))))))</f>
        <v>0</v>
      </c>
      <c r="AY7" s="53">
        <f>IF($V7&lt;=AX$2,0,IF($O7&lt;=AX$2,0,IF($G7&gt;=AY$2,0,IF($K7&gt;=$J7,0,IF($O7&lt;=AY$2,($J7-(SUM($K7,SUM($Z7:AX7)))),IF($L7=$D$161,(($J7-$K7)/$P7),(($J7-SUM($Z7:AX7))*$Q7))*IF($V7&lt;=AY$2,(DATEDIF(AX$2,$V7,"D")/365),IF($G7&gt;AX$2,(DATEDIF($G7,AY$2,"D")/365),1)))))))</f>
        <v>0</v>
      </c>
      <c r="AZ7" s="52"/>
      <c r="BA7" s="52"/>
      <c r="BB7" s="126">
        <f>IF($V7&lt;=BB$2,0,IF($G7&gt;=BB$2,0,IF($G7&gt;$W$3,(J7-Z7),IF($G7&lt;=$W$3,J7-SUM(W7,$Z7:Z7),0))))</f>
        <v>0</v>
      </c>
      <c r="BC7" s="53">
        <f t="shared" ref="BC7:BC20" si="15">IF($V7&lt;=BC$2,0,IF($G7&gt;=BC$2,0,IF($G7&gt;=BB$2,$J7-AA7,BB7-AA7)))</f>
        <v>0</v>
      </c>
      <c r="BD7" s="52">
        <f t="shared" si="12"/>
        <v>0</v>
      </c>
      <c r="BE7" s="53">
        <f t="shared" si="12"/>
        <v>0</v>
      </c>
      <c r="BF7" s="52">
        <f t="shared" si="12"/>
        <v>0</v>
      </c>
      <c r="BG7" s="53">
        <f t="shared" si="12"/>
        <v>0</v>
      </c>
      <c r="BH7" s="52">
        <f t="shared" si="12"/>
        <v>0</v>
      </c>
      <c r="BI7" s="53">
        <f t="shared" si="12"/>
        <v>0</v>
      </c>
      <c r="BJ7" s="52">
        <f t="shared" si="12"/>
        <v>0</v>
      </c>
      <c r="BK7" s="53">
        <f t="shared" si="12"/>
        <v>0</v>
      </c>
      <c r="BL7" s="52">
        <f t="shared" si="12"/>
        <v>0</v>
      </c>
      <c r="BM7" s="53">
        <f t="shared" si="12"/>
        <v>0</v>
      </c>
      <c r="BN7" s="52">
        <f t="shared" si="12"/>
        <v>0</v>
      </c>
      <c r="BO7" s="53">
        <f t="shared" si="12"/>
        <v>0</v>
      </c>
      <c r="BP7" s="52">
        <f t="shared" si="12"/>
        <v>0</v>
      </c>
      <c r="BQ7" s="53">
        <f t="shared" si="12"/>
        <v>0</v>
      </c>
      <c r="BR7" s="52">
        <f t="shared" si="12"/>
        <v>0</v>
      </c>
      <c r="BS7" s="53">
        <f t="shared" si="12"/>
        <v>0</v>
      </c>
      <c r="BT7" s="52">
        <f t="shared" si="13"/>
        <v>0</v>
      </c>
      <c r="BU7" s="53">
        <f t="shared" si="13"/>
        <v>0</v>
      </c>
      <c r="BV7" s="52">
        <f t="shared" si="13"/>
        <v>0</v>
      </c>
      <c r="BW7" s="53">
        <f t="shared" si="13"/>
        <v>0</v>
      </c>
      <c r="BX7" s="52">
        <f t="shared" si="13"/>
        <v>0</v>
      </c>
      <c r="BY7" s="53">
        <f t="shared" si="13"/>
        <v>0</v>
      </c>
      <c r="BZ7" s="52">
        <f t="shared" si="13"/>
        <v>0</v>
      </c>
      <c r="CA7" s="53">
        <f t="shared" si="13"/>
        <v>0</v>
      </c>
      <c r="CB7" s="74"/>
      <c r="CC7" s="74"/>
      <c r="CD7" s="74"/>
      <c r="CE7" s="74"/>
      <c r="CF7" s="74"/>
      <c r="CG7" s="74"/>
      <c r="CH7" s="74"/>
      <c r="CI7" s="74"/>
      <c r="CJ7" s="74"/>
      <c r="CK7" s="74"/>
      <c r="CL7" s="74"/>
    </row>
    <row r="8" spans="1:90">
      <c r="A8" s="20">
        <v>7</v>
      </c>
      <c r="B8" s="20" t="s">
        <v>89</v>
      </c>
      <c r="C8" s="20" t="s">
        <v>153</v>
      </c>
      <c r="D8" s="2">
        <v>1985</v>
      </c>
      <c r="E8" s="3">
        <v>4</v>
      </c>
      <c r="F8" s="2">
        <v>1</v>
      </c>
      <c r="G8" s="55">
        <f t="shared" si="0"/>
        <v>31137</v>
      </c>
      <c r="H8" s="4">
        <v>0</v>
      </c>
      <c r="I8" s="1">
        <v>0</v>
      </c>
      <c r="J8" s="51">
        <f t="shared" si="1"/>
        <v>0</v>
      </c>
      <c r="K8" s="54">
        <f t="shared" si="2"/>
        <v>0</v>
      </c>
      <c r="L8" s="4" t="s">
        <v>96</v>
      </c>
      <c r="M8" s="54">
        <f t="shared" ref="M8:M10" si="16">VLOOKUP(B8,$B$161:$C$260,2,FALSE)</f>
        <v>15</v>
      </c>
      <c r="N8" s="53">
        <f t="shared" ref="N8:N10" si="17">IF(O8&gt;$W$3,IF(G8&lt;$W$3,DATEDIF(G8,$W$3,"D")/365,0),M8)</f>
        <v>15</v>
      </c>
      <c r="O8" s="55">
        <f t="shared" ref="O8:O10" si="18">DATE(D8+M8,E8,F8-1)</f>
        <v>36616</v>
      </c>
      <c r="P8" s="53">
        <f t="shared" ref="P8:P10" si="19">IF($O8&gt;$W$5,M8-N8,0)</f>
        <v>0</v>
      </c>
      <c r="Q8" s="119">
        <f t="shared" ref="Q8:Q10" si="20">ROUND(IF(J8&gt;K8,IF(P8&gt;0,(1-((K8/J8)^(1/P8))),0),0),4)</f>
        <v>0</v>
      </c>
      <c r="R8" s="45" t="s">
        <v>130</v>
      </c>
      <c r="S8" s="138">
        <v>17</v>
      </c>
      <c r="T8" s="139">
        <v>4</v>
      </c>
      <c r="U8" s="138">
        <v>2035</v>
      </c>
      <c r="V8" s="55">
        <f t="shared" si="7"/>
        <v>54878</v>
      </c>
      <c r="W8" s="51">
        <f t="shared" ref="W8:W10" si="21">IF($W$3&gt;=$O8,(J8-K8),0)</f>
        <v>0</v>
      </c>
      <c r="X8" s="53">
        <f t="shared" si="9"/>
        <v>0</v>
      </c>
      <c r="Y8" s="53">
        <f t="shared" si="10"/>
        <v>0</v>
      </c>
      <c r="Z8" s="53">
        <f t="shared" si="11"/>
        <v>0</v>
      </c>
      <c r="AA8" s="53">
        <f>IF($V8&lt;=Z$2,0,IF($O8&lt;=Z$2,0,IF($G8&gt;=AA$2,0,IF($K8&gt;=$J8,0,IF($O8&lt;=AA$2,($J8-(SUM($K8,SUM($Z8:Z8)))),IF($L8=$D$161,(($J8-$K8)/$P8),(($J8-SUM($Z8:Z8))*$Q8))*IF($V8&lt;=AA$2,(DATEDIF(Z$2,$V8,"D")/365),IF($G8&gt;Z$2,(DATEDIF($G8,AA$2,"D")/365),1)))))))</f>
        <v>0</v>
      </c>
      <c r="AB8" s="53">
        <f>IF($V8&lt;=AA$2,0,IF($O8&lt;=AA$2,0,IF($G8&gt;=AB$2,0,IF($K8&gt;=$J8,0,IF($O8&lt;=AB$2,($J8-(SUM($K8,SUM($Z8:AA8)))),IF($L8=$D$161,(($J8-$K8)/$P8),(($J8-SUM($Z8:AA8))*$Q8))*IF($V8&lt;=AB$2,(DATEDIF(AA$2,$V8,"D")/365),IF($G8&gt;AA$2,(DATEDIF($G8,AB$2,"D")/365),1)))))))</f>
        <v>0</v>
      </c>
      <c r="AC8" s="53">
        <f>IF($V8&lt;=AB$2,0,IF($O8&lt;=AB$2,0,IF($G8&gt;=AC$2,0,IF($K8&gt;=$J8,0,IF($O8&lt;=AC$2,($J8-(SUM($K8,SUM($Z8:AB8)))),IF($L8=$D$161,(($J8-$K8)/$P8),(($J8-SUM($Z8:AB8))*$Q8))*IF($V8&lt;=AC$2,(DATEDIF(AB$2,$V8,"D")/365),IF($G8&gt;AB$2,(DATEDIF($G8,AC$2,"D")/365),1)))))))</f>
        <v>0</v>
      </c>
      <c r="AD8" s="53">
        <f>IF($V8&lt;=AC$2,0,IF($O8&lt;=AC$2,0,IF($G8&gt;=AD$2,0,IF($K8&gt;=$J8,0,IF($O8&lt;=AD$2,($J8-(SUM($K8,SUM($Z8:AC8)))),IF($L8=$D$161,(($J8-$K8)/$P8),(($J8-SUM($Z8:AC8))*$Q8))*IF($V8&lt;=AD$2,(DATEDIF(AC$2,$V8,"D")/365),IF($G8&gt;AC$2,(DATEDIF($G8,AD$2,"D")/365),1)))))))</f>
        <v>0</v>
      </c>
      <c r="AE8" s="53">
        <f>IF($V8&lt;=AD$2,0,IF($O8&lt;=AD$2,0,IF($G8&gt;=AE$2,0,IF($K8&gt;=$J8,0,IF($O8&lt;=AE$2,($J8-(SUM($K8,SUM($Z8:AD8)))),IF($L8=$D$161,(($J8-$K8)/$P8),(($J8-SUM($Z8:AD8))*$Q8))*IF($V8&lt;=AE$2,(DATEDIF(AD$2,$V8,"D")/365),IF($G8&gt;AD$2,(DATEDIF($G8,AE$2,"D")/365),1)))))))</f>
        <v>0</v>
      </c>
      <c r="AF8" s="53">
        <f>IF($V8&lt;=AE$2,0,IF($O8&lt;=AE$2,0,IF($G8&gt;=AF$2,0,IF($K8&gt;=$J8,0,IF($O8&lt;=AF$2,($J8-(SUM($K8,SUM($Z8:AE8)))),IF($L8=$D$161,(($J8-$K8)/$P8),(($J8-SUM($Z8:AE8))*$Q8))*IF($V8&lt;=AF$2,(DATEDIF(AE$2,$V8,"D")/365),IF($G8&gt;AE$2,(DATEDIF($G8,AF$2,"D")/365),1)))))))</f>
        <v>0</v>
      </c>
      <c r="AG8" s="53">
        <f>IF($V8&lt;=AF$2,0,IF($O8&lt;=AF$2,0,IF($G8&gt;=AG$2,0,IF($K8&gt;=$J8,0,IF($O8&lt;=AG$2,($J8-(SUM($K8,SUM($Z8:AF8)))),IF($L8=$D$161,(($J8-$K8)/$P8),(($J8-SUM($Z8:AF8))*$Q8))*IF($V8&lt;=AG$2,(DATEDIF(AF$2,$V8,"D")/365),IF($G8&gt;AF$2,(DATEDIF($G8,AG$2,"D")/365),1)))))))</f>
        <v>0</v>
      </c>
      <c r="AH8" s="53">
        <f>IF($V8&lt;=AG$2,0,IF($O8&lt;=AG$2,0,IF($G8&gt;=AH$2,0,IF($K8&gt;=$J8,0,IF($O8&lt;=AH$2,($J8-(SUM($K8,SUM($Z8:AG8)))),IF($L8=$D$161,(($J8-$K8)/$P8),(($J8-SUM($Z8:AG8))*$Q8))*IF($V8&lt;=AH$2,(DATEDIF(AG$2,$V8,"D")/365),IF($G8&gt;AG$2,(DATEDIF($G8,AH$2,"D")/365),1)))))))</f>
        <v>0</v>
      </c>
      <c r="AI8" s="53">
        <f>IF($V8&lt;=AH$2,0,IF($O8&lt;=AH$2,0,IF($G8&gt;=AI$2,0,IF($K8&gt;=$J8,0,IF($O8&lt;=AI$2,($J8-(SUM($K8,SUM($Z8:AH8)))),IF($L8=$D$161,(($J8-$K8)/$P8),(($J8-SUM($Z8:AH8))*$Q8))*IF($V8&lt;=AI$2,(DATEDIF(AH$2,$V8,"D")/365),IF($G8&gt;AH$2,(DATEDIF($G8,AI$2,"D")/365),1)))))))</f>
        <v>0</v>
      </c>
      <c r="AJ8" s="53">
        <f>IF($V8&lt;=AI$2,0,IF($O8&lt;=AI$2,0,IF($G8&gt;=AJ$2,0,IF($K8&gt;=$J8,0,IF($O8&lt;=AJ$2,($J8-(SUM($K8,SUM($Z8:AI8)))),IF($L8=$D$161,(($J8-$K8)/$P8),(($J8-SUM($Z8:AI8))*$Q8))*IF($V8&lt;=AJ$2,(DATEDIF(AI$2,$V8,"D")/365),IF($G8&gt;AI$2,(DATEDIF($G8,AJ$2,"D")/365),1)))))))</f>
        <v>0</v>
      </c>
      <c r="AK8" s="53">
        <f>IF($V8&lt;=AJ$2,0,IF($O8&lt;=AJ$2,0,IF($G8&gt;=AK$2,0,IF($K8&gt;=$J8,0,IF($O8&lt;=AK$2,($J8-(SUM($K8,SUM($Z8:AJ8)))),IF($L8=$D$161,(($J8-$K8)/$P8),(($J8-SUM($Z8:AJ8))*$Q8))*IF($V8&lt;=AK$2,(DATEDIF(AJ$2,$V8,"D")/365),IF($G8&gt;AJ$2,(DATEDIF($G8,AK$2,"D")/365),1)))))))</f>
        <v>0</v>
      </c>
      <c r="AL8" s="53">
        <f>IF($V8&lt;=AK$2,0,IF($O8&lt;=AK$2,0,IF($G8&gt;=AL$2,0,IF($K8&gt;=$J8,0,IF($O8&lt;=AL$2,($J8-(SUM($K8,SUM($Z8:AK8)))),IF($L8=$D$161,(($J8-$K8)/$P8),(($J8-SUM($Z8:AK8))*$Q8))*IF($V8&lt;=AL$2,(DATEDIF(AK$2,$V8,"D")/365),IF($G8&gt;AK$2,(DATEDIF($G8,AL$2,"D")/365),1)))))))</f>
        <v>0</v>
      </c>
      <c r="AM8" s="53">
        <f>IF($V8&lt;=AL$2,0,IF($O8&lt;=AL$2,0,IF($G8&gt;=AM$2,0,IF($K8&gt;=$J8,0,IF($O8&lt;=AM$2,($J8-(SUM($K8,SUM($Z8:AL8)))),IF($L8=$D$161,(($J8-$K8)/$P8),(($J8-SUM($Z8:AL8))*$Q8))*IF($V8&lt;=AM$2,(DATEDIF(AL$2,$V8,"D")/365),IF($G8&gt;AL$2,(DATEDIF($G8,AM$2,"D")/365),1)))))))</f>
        <v>0</v>
      </c>
      <c r="AN8" s="53">
        <f>IF($V8&lt;=AM$2,0,IF($O8&lt;=AM$2,0,IF($G8&gt;=AN$2,0,IF($K8&gt;=$J8,0,IF($O8&lt;=AN$2,($J8-(SUM($K8,SUM($Z8:AM8)))),IF($L8=$D$161,(($J8-$K8)/$P8),(($J8-SUM($Z8:AM8))*$Q8))*IF($V8&lt;=AN$2,(DATEDIF(AM$2,$V8,"D")/365),IF($G8&gt;AM$2,(DATEDIF($G8,AN$2,"D")/365),1)))))))</f>
        <v>0</v>
      </c>
      <c r="AO8" s="53">
        <f>IF($V8&lt;=AN$2,0,IF($O8&lt;=AN$2,0,IF($G8&gt;=AO$2,0,IF($K8&gt;=$J8,0,IF($O8&lt;=AO$2,($J8-(SUM($K8,SUM($Z8:AN8)))),IF($L8=$D$161,(($J8-$K8)/$P8),(($J8-SUM($Z8:AN8))*$Q8))*IF($V8&lt;=AO$2,(DATEDIF(AN$2,$V8,"D")/365),IF($G8&gt;AN$2,(DATEDIF($G8,AO$2,"D")/365),1)))))))</f>
        <v>0</v>
      </c>
      <c r="AP8" s="53">
        <f>IF($V8&lt;=AO$2,0,IF($O8&lt;=AO$2,0,IF($G8&gt;=AP$2,0,IF($K8&gt;=$J8,0,IF($O8&lt;=AP$2,($J8-(SUM($K8,SUM($Z8:AO8)))),IF($L8=$D$161,(($J8-$K8)/$P8),(($J8-SUM($Z8:AO8))*$Q8))*IF($V8&lt;=AP$2,(DATEDIF(AO$2,$V8,"D")/365),IF($G8&gt;AO$2,(DATEDIF($G8,AP$2,"D")/365),1)))))))</f>
        <v>0</v>
      </c>
      <c r="AQ8" s="53">
        <f>IF($V8&lt;=AP$2,0,IF($O8&lt;=AP$2,0,IF($G8&gt;=AQ$2,0,IF($K8&gt;=$J8,0,IF($O8&lt;=AQ$2,($J8-(SUM($K8,SUM($Z8:AP8)))),IF($L8=$D$161,(($J8-$K8)/$P8),(($J8-SUM($Z8:AP8))*$Q8))*IF($V8&lt;=AQ$2,(DATEDIF(AP$2,$V8,"D")/365),IF($G8&gt;AP$2,(DATEDIF($G8,AQ$2,"D")/365),1)))))))</f>
        <v>0</v>
      </c>
      <c r="AR8" s="53">
        <f>IF($V8&lt;=AQ$2,0,IF($O8&lt;=AQ$2,0,IF($G8&gt;=AR$2,0,IF($K8&gt;=$J8,0,IF($O8&lt;=AR$2,($J8-(SUM($K8,SUM($Z8:AQ8)))),IF($L8=$D$161,(($J8-$K8)/$P8),(($J8-SUM($Z8:AQ8))*$Q8))*IF($V8&lt;=AR$2,(DATEDIF(AQ$2,$V8,"D")/365),IF($G8&gt;AQ$2,(DATEDIF($G8,AR$2,"D")/365),1)))))))</f>
        <v>0</v>
      </c>
      <c r="AS8" s="53">
        <f>IF($V8&lt;=AR$2,0,IF($O8&lt;=AR$2,0,IF($G8&gt;=AS$2,0,IF($K8&gt;=$J8,0,IF($O8&lt;=AS$2,($J8-(SUM($K8,SUM($Z8:AR8)))),IF($L8=$D$161,(($J8-$K8)/$P8),(($J8-SUM($Z8:AR8))*$Q8))*IF($V8&lt;=AS$2,(DATEDIF(AR$2,$V8,"D")/365),IF($G8&gt;AR$2,(DATEDIF($G8,AS$2,"D")/365),1)))))))</f>
        <v>0</v>
      </c>
      <c r="AT8" s="53">
        <f>IF($V8&lt;=AS$2,0,IF($O8&lt;=AS$2,0,IF($G8&gt;=AT$2,0,IF($K8&gt;=$J8,0,IF($O8&lt;=AT$2,($J8-(SUM($K8,SUM($Z8:AS8)))),IF($L8=$D$161,(($J8-$K8)/$P8),(($J8-SUM($Z8:AS8))*$Q8))*IF($V8&lt;=AT$2,(DATEDIF(AS$2,$V8,"D")/365),IF($G8&gt;AS$2,(DATEDIF($G8,AT$2,"D")/365),1)))))))</f>
        <v>0</v>
      </c>
      <c r="AU8" s="53">
        <f>IF($V8&lt;=AT$2,0,IF($O8&lt;=AT$2,0,IF($G8&gt;=AU$2,0,IF($K8&gt;=$J8,0,IF($O8&lt;=AU$2,($J8-(SUM($K8,SUM($Z8:AT8)))),IF($L8=$D$161,(($J8-$K8)/$P8),(($J8-SUM($Z8:AT8))*$Q8))*IF($V8&lt;=AU$2,(DATEDIF(AT$2,$V8,"D")/365),IF($G8&gt;AT$2,(DATEDIF($G8,AU$2,"D")/365),1)))))))</f>
        <v>0</v>
      </c>
      <c r="AV8" s="53">
        <f>IF($V8&lt;=AU$2,0,IF($O8&lt;=AU$2,0,IF($G8&gt;=AV$2,0,IF($K8&gt;=$J8,0,IF($O8&lt;=AV$2,($J8-(SUM($K8,SUM($Z8:AU8)))),IF($L8=$D$161,(($J8-$K8)/$P8),(($J8-SUM($Z8:AU8))*$Q8))*IF($V8&lt;=AV$2,(DATEDIF(AU$2,$V8,"D")/365),IF($G8&gt;AU$2,(DATEDIF($G8,AV$2,"D")/365),1)))))))</f>
        <v>0</v>
      </c>
      <c r="AW8" s="53">
        <f>IF($V8&lt;=AV$2,0,IF($O8&lt;=AV$2,0,IF($G8&gt;=AW$2,0,IF($K8&gt;=$J8,0,IF($O8&lt;=AW$2,($J8-(SUM($K8,SUM($Z8:AV8)))),IF($L8=$D$161,(($J8-$K8)/$P8),(($J8-SUM($Z8:AV8))*$Q8))*IF($V8&lt;=AW$2,(DATEDIF(AV$2,$V8,"D")/365),IF($G8&gt;AV$2,(DATEDIF($G8,AW$2,"D")/365),1)))))))</f>
        <v>0</v>
      </c>
      <c r="AX8" s="53">
        <f>IF($V8&lt;=AW$2,0,IF($O8&lt;=AW$2,0,IF($G8&gt;=AX$2,0,IF($K8&gt;=$J8,0,IF($O8&lt;=AX$2,($J8-(SUM($K8,SUM($Z8:AW8)))),IF($L8=$D$161,(($J8-$K8)/$P8),(($J8-SUM($Z8:AW8))*$Q8))*IF($V8&lt;=AX$2,(DATEDIF(AW$2,$V8,"D")/365),IF($G8&gt;AW$2,(DATEDIF($G8,AX$2,"D")/365),1)))))))</f>
        <v>0</v>
      </c>
      <c r="AY8" s="53">
        <f>IF($V8&lt;=AX$2,0,IF($O8&lt;=AX$2,0,IF($G8&gt;=AY$2,0,IF($K8&gt;=$J8,0,IF($O8&lt;=AY$2,($J8-(SUM($K8,SUM($Z8:AX8)))),IF($L8=$D$161,(($J8-$K8)/$P8),(($J8-SUM($Z8:AX8))*$Q8))*IF($V8&lt;=AY$2,(DATEDIF(AX$2,$V8,"D")/365),IF($G8&gt;AX$2,(DATEDIF($G8,AY$2,"D")/365),1)))))))</f>
        <v>0</v>
      </c>
      <c r="AZ8" s="52"/>
      <c r="BA8" s="52"/>
      <c r="BB8" s="126">
        <f>IF($V8&lt;=BB$2,0,IF($G8&gt;=BB$2,0,IF($G8&gt;$W$3,(J8-Z8),IF($G8&lt;=$W$3,J8-SUM(W8,$Z8:Z8),0))))</f>
        <v>0</v>
      </c>
      <c r="BC8" s="53">
        <f t="shared" ref="BC8:BR10" si="22">IF($V8&lt;=BC$2,0,IF($G8&gt;=BC$2,0,IF($G8&gt;=BB$2,$J8-AA8,BB8-AA8)))</f>
        <v>0</v>
      </c>
      <c r="BD8" s="52">
        <f t="shared" si="22"/>
        <v>0</v>
      </c>
      <c r="BE8" s="53">
        <f t="shared" si="22"/>
        <v>0</v>
      </c>
      <c r="BF8" s="52">
        <f t="shared" si="22"/>
        <v>0</v>
      </c>
      <c r="BG8" s="53">
        <f t="shared" si="22"/>
        <v>0</v>
      </c>
      <c r="BH8" s="52">
        <f t="shared" si="22"/>
        <v>0</v>
      </c>
      <c r="BI8" s="53">
        <f t="shared" si="22"/>
        <v>0</v>
      </c>
      <c r="BJ8" s="52">
        <f t="shared" si="22"/>
        <v>0</v>
      </c>
      <c r="BK8" s="53">
        <f t="shared" si="22"/>
        <v>0</v>
      </c>
      <c r="BL8" s="52">
        <f t="shared" si="22"/>
        <v>0</v>
      </c>
      <c r="BM8" s="53">
        <f t="shared" si="22"/>
        <v>0</v>
      </c>
      <c r="BN8" s="52">
        <f t="shared" si="22"/>
        <v>0</v>
      </c>
      <c r="BO8" s="53">
        <f t="shared" si="22"/>
        <v>0</v>
      </c>
      <c r="BP8" s="52">
        <f t="shared" si="22"/>
        <v>0</v>
      </c>
      <c r="BQ8" s="53">
        <f t="shared" si="22"/>
        <v>0</v>
      </c>
      <c r="BR8" s="52">
        <f t="shared" si="22"/>
        <v>0</v>
      </c>
      <c r="BS8" s="53">
        <f t="shared" ref="BD8:BS10" si="23">IF($V8&lt;=BS$2,0,IF($G8&gt;=BS$2,0,IF($G8&gt;=BR$2,$J8-AQ8,BR8-AQ8)))</f>
        <v>0</v>
      </c>
      <c r="BT8" s="52">
        <f t="shared" ref="BT8:BT10" si="24">IF($V8&lt;=BT$2,0,IF($G8&gt;=BT$2,0,IF($G8&gt;=BS$2,$J8-AR8,BS8-AR8)))</f>
        <v>0</v>
      </c>
      <c r="BU8" s="53">
        <f t="shared" ref="BU8:BU10" si="25">IF($V8&lt;=BU$2,0,IF($G8&gt;=BU$2,0,IF($G8&gt;=BT$2,$J8-AS8,BT8-AS8)))</f>
        <v>0</v>
      </c>
      <c r="BV8" s="52">
        <f t="shared" ref="BV8:BV10" si="26">IF($V8&lt;=BV$2,0,IF($G8&gt;=BV$2,0,IF($G8&gt;=BU$2,$J8-AT8,BU8-AT8)))</f>
        <v>0</v>
      </c>
      <c r="BW8" s="53">
        <f t="shared" ref="BW8:BW10" si="27">IF($V8&lt;=BW$2,0,IF($G8&gt;=BW$2,0,IF($G8&gt;=BV$2,$J8-AU8,BV8-AU8)))</f>
        <v>0</v>
      </c>
      <c r="BX8" s="52">
        <f t="shared" ref="BX8:BX10" si="28">IF($V8&lt;=BX$2,0,IF($G8&gt;=BX$2,0,IF($G8&gt;=BW$2,$J8-AV8,BW8-AV8)))</f>
        <v>0</v>
      </c>
      <c r="BY8" s="53">
        <f t="shared" ref="BY8:BY10" si="29">IF($V8&lt;=BY$2,0,IF($G8&gt;=BY$2,0,IF($G8&gt;=BX$2,$J8-AW8,BX8-AW8)))</f>
        <v>0</v>
      </c>
      <c r="BZ8" s="52">
        <f t="shared" ref="BZ8:BZ10" si="30">IF($V8&lt;=BZ$2,0,IF($G8&gt;=BZ$2,0,IF($G8&gt;=BY$2,$J8-AX8,BY8-AX8)))</f>
        <v>0</v>
      </c>
      <c r="CA8" s="53">
        <f t="shared" ref="CA8:CA10" si="31">IF($V8&lt;=CA$2,0,IF($G8&gt;=CA$2,0,IF($G8&gt;=BZ$2,$J8-AY8,BZ8-AY8)))</f>
        <v>0</v>
      </c>
      <c r="CB8" s="74"/>
      <c r="CC8" s="74"/>
      <c r="CD8" s="74"/>
      <c r="CE8" s="74"/>
      <c r="CF8" s="74"/>
      <c r="CG8" s="74"/>
      <c r="CH8" s="74"/>
      <c r="CI8" s="74"/>
      <c r="CJ8" s="74"/>
      <c r="CK8" s="74"/>
      <c r="CL8" s="74"/>
    </row>
    <row r="9" spans="1:90">
      <c r="A9" s="20">
        <v>8</v>
      </c>
      <c r="B9" s="20" t="s">
        <v>89</v>
      </c>
      <c r="C9" s="20" t="s">
        <v>153</v>
      </c>
      <c r="D9" s="2">
        <v>1985</v>
      </c>
      <c r="E9" s="3">
        <v>4</v>
      </c>
      <c r="F9" s="2">
        <v>1</v>
      </c>
      <c r="G9" s="55">
        <f t="shared" si="0"/>
        <v>31137</v>
      </c>
      <c r="H9" s="4">
        <v>0</v>
      </c>
      <c r="I9" s="1">
        <v>0</v>
      </c>
      <c r="J9" s="51">
        <f t="shared" si="1"/>
        <v>0</v>
      </c>
      <c r="K9" s="54">
        <f t="shared" si="2"/>
        <v>0</v>
      </c>
      <c r="L9" s="4" t="s">
        <v>96</v>
      </c>
      <c r="M9" s="54">
        <f t="shared" si="16"/>
        <v>15</v>
      </c>
      <c r="N9" s="53">
        <f t="shared" si="17"/>
        <v>15</v>
      </c>
      <c r="O9" s="55">
        <f t="shared" si="18"/>
        <v>36616</v>
      </c>
      <c r="P9" s="53">
        <f t="shared" si="19"/>
        <v>0</v>
      </c>
      <c r="Q9" s="119">
        <f t="shared" si="20"/>
        <v>0</v>
      </c>
      <c r="R9" s="45" t="s">
        <v>130</v>
      </c>
      <c r="S9" s="138">
        <v>17</v>
      </c>
      <c r="T9" s="139">
        <v>4</v>
      </c>
      <c r="U9" s="138">
        <v>2035</v>
      </c>
      <c r="V9" s="55">
        <f t="shared" si="7"/>
        <v>54878</v>
      </c>
      <c r="W9" s="51">
        <f t="shared" si="21"/>
        <v>0</v>
      </c>
      <c r="X9" s="53">
        <f t="shared" si="9"/>
        <v>0</v>
      </c>
      <c r="Y9" s="53">
        <f t="shared" si="10"/>
        <v>0</v>
      </c>
      <c r="Z9" s="53">
        <f t="shared" si="11"/>
        <v>0</v>
      </c>
      <c r="AA9" s="53">
        <f>IF($V9&lt;=Z$2,0,IF($O9&lt;=Z$2,0,IF($G9&gt;=AA$2,0,IF($K9&gt;=$J9,0,IF($O9&lt;=AA$2,($J9-(SUM($K9,SUM($Z9:Z9)))),IF($L9=$D$161,(($J9-$K9)/$P9),(($J9-SUM($Z9:Z9))*$Q9))*IF($V9&lt;=AA$2,(DATEDIF(Z$2,$V9,"D")/365),IF($G9&gt;Z$2,(DATEDIF($G9,AA$2,"D")/365),1)))))))</f>
        <v>0</v>
      </c>
      <c r="AB9" s="53">
        <f>IF($V9&lt;=AA$2,0,IF($O9&lt;=AA$2,0,IF($G9&gt;=AB$2,0,IF($K9&gt;=$J9,0,IF($O9&lt;=AB$2,($J9-(SUM($K9,SUM($Z9:AA9)))),IF($L9=$D$161,(($J9-$K9)/$P9),(($J9-SUM($Z9:AA9))*$Q9))*IF($V9&lt;=AB$2,(DATEDIF(AA$2,$V9,"D")/365),IF($G9&gt;AA$2,(DATEDIF($G9,AB$2,"D")/365),1)))))))</f>
        <v>0</v>
      </c>
      <c r="AC9" s="53">
        <f>IF($V9&lt;=AB$2,0,IF($O9&lt;=AB$2,0,IF($G9&gt;=AC$2,0,IF($K9&gt;=$J9,0,IF($O9&lt;=AC$2,($J9-(SUM($K9,SUM($Z9:AB9)))),IF($L9=$D$161,(($J9-$K9)/$P9),(($J9-SUM($Z9:AB9))*$Q9))*IF($V9&lt;=AC$2,(DATEDIF(AB$2,$V9,"D")/365),IF($G9&gt;AB$2,(DATEDIF($G9,AC$2,"D")/365),1)))))))</f>
        <v>0</v>
      </c>
      <c r="AD9" s="53">
        <f>IF($V9&lt;=AC$2,0,IF($O9&lt;=AC$2,0,IF($G9&gt;=AD$2,0,IF($K9&gt;=$J9,0,IF($O9&lt;=AD$2,($J9-(SUM($K9,SUM($Z9:AC9)))),IF($L9=$D$161,(($J9-$K9)/$P9),(($J9-SUM($Z9:AC9))*$Q9))*IF($V9&lt;=AD$2,(DATEDIF(AC$2,$V9,"D")/365),IF($G9&gt;AC$2,(DATEDIF($G9,AD$2,"D")/365),1)))))))</f>
        <v>0</v>
      </c>
      <c r="AE9" s="53">
        <f>IF($V9&lt;=AD$2,0,IF($O9&lt;=AD$2,0,IF($G9&gt;=AE$2,0,IF($K9&gt;=$J9,0,IF($O9&lt;=AE$2,($J9-(SUM($K9,SUM($Z9:AD9)))),IF($L9=$D$161,(($J9-$K9)/$P9),(($J9-SUM($Z9:AD9))*$Q9))*IF($V9&lt;=AE$2,(DATEDIF(AD$2,$V9,"D")/365),IF($G9&gt;AD$2,(DATEDIF($G9,AE$2,"D")/365),1)))))))</f>
        <v>0</v>
      </c>
      <c r="AF9" s="53">
        <f>IF($V9&lt;=AE$2,0,IF($O9&lt;=AE$2,0,IF($G9&gt;=AF$2,0,IF($K9&gt;=$J9,0,IF($O9&lt;=AF$2,($J9-(SUM($K9,SUM($Z9:AE9)))),IF($L9=$D$161,(($J9-$K9)/$P9),(($J9-SUM($Z9:AE9))*$Q9))*IF($V9&lt;=AF$2,(DATEDIF(AE$2,$V9,"D")/365),IF($G9&gt;AE$2,(DATEDIF($G9,AF$2,"D")/365),1)))))))</f>
        <v>0</v>
      </c>
      <c r="AG9" s="53">
        <f>IF($V9&lt;=AF$2,0,IF($O9&lt;=AF$2,0,IF($G9&gt;=AG$2,0,IF($K9&gt;=$J9,0,IF($O9&lt;=AG$2,($J9-(SUM($K9,SUM($Z9:AF9)))),IF($L9=$D$161,(($J9-$K9)/$P9),(($J9-SUM($Z9:AF9))*$Q9))*IF($V9&lt;=AG$2,(DATEDIF(AF$2,$V9,"D")/365),IF($G9&gt;AF$2,(DATEDIF($G9,AG$2,"D")/365),1)))))))</f>
        <v>0</v>
      </c>
      <c r="AH9" s="53">
        <f>IF($V9&lt;=AG$2,0,IF($O9&lt;=AG$2,0,IF($G9&gt;=AH$2,0,IF($K9&gt;=$J9,0,IF($O9&lt;=AH$2,($J9-(SUM($K9,SUM($Z9:AG9)))),IF($L9=$D$161,(($J9-$K9)/$P9),(($J9-SUM($Z9:AG9))*$Q9))*IF($V9&lt;=AH$2,(DATEDIF(AG$2,$V9,"D")/365),IF($G9&gt;AG$2,(DATEDIF($G9,AH$2,"D")/365),1)))))))</f>
        <v>0</v>
      </c>
      <c r="AI9" s="53">
        <f>IF($V9&lt;=AH$2,0,IF($O9&lt;=AH$2,0,IF($G9&gt;=AI$2,0,IF($K9&gt;=$J9,0,IF($O9&lt;=AI$2,($J9-(SUM($K9,SUM($Z9:AH9)))),IF($L9=$D$161,(($J9-$K9)/$P9),(($J9-SUM($Z9:AH9))*$Q9))*IF($V9&lt;=AI$2,(DATEDIF(AH$2,$V9,"D")/365),IF($G9&gt;AH$2,(DATEDIF($G9,AI$2,"D")/365),1)))))))</f>
        <v>0</v>
      </c>
      <c r="AJ9" s="53">
        <f>IF($V9&lt;=AI$2,0,IF($O9&lt;=AI$2,0,IF($G9&gt;=AJ$2,0,IF($K9&gt;=$J9,0,IF($O9&lt;=AJ$2,($J9-(SUM($K9,SUM($Z9:AI9)))),IF($L9=$D$161,(($J9-$K9)/$P9),(($J9-SUM($Z9:AI9))*$Q9))*IF($V9&lt;=AJ$2,(DATEDIF(AI$2,$V9,"D")/365),IF($G9&gt;AI$2,(DATEDIF($G9,AJ$2,"D")/365),1)))))))</f>
        <v>0</v>
      </c>
      <c r="AK9" s="53">
        <f>IF($V9&lt;=AJ$2,0,IF($O9&lt;=AJ$2,0,IF($G9&gt;=AK$2,0,IF($K9&gt;=$J9,0,IF($O9&lt;=AK$2,($J9-(SUM($K9,SUM($Z9:AJ9)))),IF($L9=$D$161,(($J9-$K9)/$P9),(($J9-SUM($Z9:AJ9))*$Q9))*IF($V9&lt;=AK$2,(DATEDIF(AJ$2,$V9,"D")/365),IF($G9&gt;AJ$2,(DATEDIF($G9,AK$2,"D")/365),1)))))))</f>
        <v>0</v>
      </c>
      <c r="AL9" s="53">
        <f>IF($V9&lt;=AK$2,0,IF($O9&lt;=AK$2,0,IF($G9&gt;=AL$2,0,IF($K9&gt;=$J9,0,IF($O9&lt;=AL$2,($J9-(SUM($K9,SUM($Z9:AK9)))),IF($L9=$D$161,(($J9-$K9)/$P9),(($J9-SUM($Z9:AK9))*$Q9))*IF($V9&lt;=AL$2,(DATEDIF(AK$2,$V9,"D")/365),IF($G9&gt;AK$2,(DATEDIF($G9,AL$2,"D")/365),1)))))))</f>
        <v>0</v>
      </c>
      <c r="AM9" s="53">
        <f>IF($V9&lt;=AL$2,0,IF($O9&lt;=AL$2,0,IF($G9&gt;=AM$2,0,IF($K9&gt;=$J9,0,IF($O9&lt;=AM$2,($J9-(SUM($K9,SUM($Z9:AL9)))),IF($L9=$D$161,(($J9-$K9)/$P9),(($J9-SUM($Z9:AL9))*$Q9))*IF($V9&lt;=AM$2,(DATEDIF(AL$2,$V9,"D")/365),IF($G9&gt;AL$2,(DATEDIF($G9,AM$2,"D")/365),1)))))))</f>
        <v>0</v>
      </c>
      <c r="AN9" s="53">
        <f>IF($V9&lt;=AM$2,0,IF($O9&lt;=AM$2,0,IF($G9&gt;=AN$2,0,IF($K9&gt;=$J9,0,IF($O9&lt;=AN$2,($J9-(SUM($K9,SUM($Z9:AM9)))),IF($L9=$D$161,(($J9-$K9)/$P9),(($J9-SUM($Z9:AM9))*$Q9))*IF($V9&lt;=AN$2,(DATEDIF(AM$2,$V9,"D")/365),IF($G9&gt;AM$2,(DATEDIF($G9,AN$2,"D")/365),1)))))))</f>
        <v>0</v>
      </c>
      <c r="AO9" s="53">
        <f>IF($V9&lt;=AN$2,0,IF($O9&lt;=AN$2,0,IF($G9&gt;=AO$2,0,IF($K9&gt;=$J9,0,IF($O9&lt;=AO$2,($J9-(SUM($K9,SUM($Z9:AN9)))),IF($L9=$D$161,(($J9-$K9)/$P9),(($J9-SUM($Z9:AN9))*$Q9))*IF($V9&lt;=AO$2,(DATEDIF(AN$2,$V9,"D")/365),IF($G9&gt;AN$2,(DATEDIF($G9,AO$2,"D")/365),1)))))))</f>
        <v>0</v>
      </c>
      <c r="AP9" s="53">
        <f>IF($V9&lt;=AO$2,0,IF($O9&lt;=AO$2,0,IF($G9&gt;=AP$2,0,IF($K9&gt;=$J9,0,IF($O9&lt;=AP$2,($J9-(SUM($K9,SUM($Z9:AO9)))),IF($L9=$D$161,(($J9-$K9)/$P9),(($J9-SUM($Z9:AO9))*$Q9))*IF($V9&lt;=AP$2,(DATEDIF(AO$2,$V9,"D")/365),IF($G9&gt;AO$2,(DATEDIF($G9,AP$2,"D")/365),1)))))))</f>
        <v>0</v>
      </c>
      <c r="AQ9" s="53">
        <f>IF($V9&lt;=AP$2,0,IF($O9&lt;=AP$2,0,IF($G9&gt;=AQ$2,0,IF($K9&gt;=$J9,0,IF($O9&lt;=AQ$2,($J9-(SUM($K9,SUM($Z9:AP9)))),IF($L9=$D$161,(($J9-$K9)/$P9),(($J9-SUM($Z9:AP9))*$Q9))*IF($V9&lt;=AQ$2,(DATEDIF(AP$2,$V9,"D")/365),IF($G9&gt;AP$2,(DATEDIF($G9,AQ$2,"D")/365),1)))))))</f>
        <v>0</v>
      </c>
      <c r="AR9" s="53">
        <f>IF($V9&lt;=AQ$2,0,IF($O9&lt;=AQ$2,0,IF($G9&gt;=AR$2,0,IF($K9&gt;=$J9,0,IF($O9&lt;=AR$2,($J9-(SUM($K9,SUM($Z9:AQ9)))),IF($L9=$D$161,(($J9-$K9)/$P9),(($J9-SUM($Z9:AQ9))*$Q9))*IF($V9&lt;=AR$2,(DATEDIF(AQ$2,$V9,"D")/365),IF($G9&gt;AQ$2,(DATEDIF($G9,AR$2,"D")/365),1)))))))</f>
        <v>0</v>
      </c>
      <c r="AS9" s="53">
        <f>IF($V9&lt;=AR$2,0,IF($O9&lt;=AR$2,0,IF($G9&gt;=AS$2,0,IF($K9&gt;=$J9,0,IF($O9&lt;=AS$2,($J9-(SUM($K9,SUM($Z9:AR9)))),IF($L9=$D$161,(($J9-$K9)/$P9),(($J9-SUM($Z9:AR9))*$Q9))*IF($V9&lt;=AS$2,(DATEDIF(AR$2,$V9,"D")/365),IF($G9&gt;AR$2,(DATEDIF($G9,AS$2,"D")/365),1)))))))</f>
        <v>0</v>
      </c>
      <c r="AT9" s="53">
        <f>IF($V9&lt;=AS$2,0,IF($O9&lt;=AS$2,0,IF($G9&gt;=AT$2,0,IF($K9&gt;=$J9,0,IF($O9&lt;=AT$2,($J9-(SUM($K9,SUM($Z9:AS9)))),IF($L9=$D$161,(($J9-$K9)/$P9),(($J9-SUM($Z9:AS9))*$Q9))*IF($V9&lt;=AT$2,(DATEDIF(AS$2,$V9,"D")/365),IF($G9&gt;AS$2,(DATEDIF($G9,AT$2,"D")/365),1)))))))</f>
        <v>0</v>
      </c>
      <c r="AU9" s="53">
        <f>IF($V9&lt;=AT$2,0,IF($O9&lt;=AT$2,0,IF($G9&gt;=AU$2,0,IF($K9&gt;=$J9,0,IF($O9&lt;=AU$2,($J9-(SUM($K9,SUM($Z9:AT9)))),IF($L9=$D$161,(($J9-$K9)/$P9),(($J9-SUM($Z9:AT9))*$Q9))*IF($V9&lt;=AU$2,(DATEDIF(AT$2,$V9,"D")/365),IF($G9&gt;AT$2,(DATEDIF($G9,AU$2,"D")/365),1)))))))</f>
        <v>0</v>
      </c>
      <c r="AV9" s="53">
        <f>IF($V9&lt;=AU$2,0,IF($O9&lt;=AU$2,0,IF($G9&gt;=AV$2,0,IF($K9&gt;=$J9,0,IF($O9&lt;=AV$2,($J9-(SUM($K9,SUM($Z9:AU9)))),IF($L9=$D$161,(($J9-$K9)/$P9),(($J9-SUM($Z9:AU9))*$Q9))*IF($V9&lt;=AV$2,(DATEDIF(AU$2,$V9,"D")/365),IF($G9&gt;AU$2,(DATEDIF($G9,AV$2,"D")/365),1)))))))</f>
        <v>0</v>
      </c>
      <c r="AW9" s="53">
        <f>IF($V9&lt;=AV$2,0,IF($O9&lt;=AV$2,0,IF($G9&gt;=AW$2,0,IF($K9&gt;=$J9,0,IF($O9&lt;=AW$2,($J9-(SUM($K9,SUM($Z9:AV9)))),IF($L9=$D$161,(($J9-$K9)/$P9),(($J9-SUM($Z9:AV9))*$Q9))*IF($V9&lt;=AW$2,(DATEDIF(AV$2,$V9,"D")/365),IF($G9&gt;AV$2,(DATEDIF($G9,AW$2,"D")/365),1)))))))</f>
        <v>0</v>
      </c>
      <c r="AX9" s="53">
        <f>IF($V9&lt;=AW$2,0,IF($O9&lt;=AW$2,0,IF($G9&gt;=AX$2,0,IF($K9&gt;=$J9,0,IF($O9&lt;=AX$2,($J9-(SUM($K9,SUM($Z9:AW9)))),IF($L9=$D$161,(($J9-$K9)/$P9),(($J9-SUM($Z9:AW9))*$Q9))*IF($V9&lt;=AX$2,(DATEDIF(AW$2,$V9,"D")/365),IF($G9&gt;AW$2,(DATEDIF($G9,AX$2,"D")/365),1)))))))</f>
        <v>0</v>
      </c>
      <c r="AY9" s="53">
        <f>IF($V9&lt;=AX$2,0,IF($O9&lt;=AX$2,0,IF($G9&gt;=AY$2,0,IF($K9&gt;=$J9,0,IF($O9&lt;=AY$2,($J9-(SUM($K9,SUM($Z9:AX9)))),IF($L9=$D$161,(($J9-$K9)/$P9),(($J9-SUM($Z9:AX9))*$Q9))*IF($V9&lt;=AY$2,(DATEDIF(AX$2,$V9,"D")/365),IF($G9&gt;AX$2,(DATEDIF($G9,AY$2,"D")/365),1)))))))</f>
        <v>0</v>
      </c>
      <c r="AZ9" s="52"/>
      <c r="BA9" s="52"/>
      <c r="BB9" s="126">
        <f>IF($V9&lt;=BB$2,0,IF($G9&gt;=BB$2,0,IF($G9&gt;$W$3,(J9-Z9),IF($G9&lt;=$W$3,J9-SUM(W9,$Z9:Z9),0))))</f>
        <v>0</v>
      </c>
      <c r="BC9" s="53">
        <f t="shared" si="22"/>
        <v>0</v>
      </c>
      <c r="BD9" s="52">
        <f t="shared" si="23"/>
        <v>0</v>
      </c>
      <c r="BE9" s="53">
        <f t="shared" si="23"/>
        <v>0</v>
      </c>
      <c r="BF9" s="52">
        <f t="shared" si="23"/>
        <v>0</v>
      </c>
      <c r="BG9" s="53">
        <f t="shared" si="23"/>
        <v>0</v>
      </c>
      <c r="BH9" s="52">
        <f t="shared" si="23"/>
        <v>0</v>
      </c>
      <c r="BI9" s="53">
        <f t="shared" si="23"/>
        <v>0</v>
      </c>
      <c r="BJ9" s="52">
        <f t="shared" si="23"/>
        <v>0</v>
      </c>
      <c r="BK9" s="53">
        <f t="shared" si="23"/>
        <v>0</v>
      </c>
      <c r="BL9" s="52">
        <f t="shared" si="23"/>
        <v>0</v>
      </c>
      <c r="BM9" s="53">
        <f t="shared" si="23"/>
        <v>0</v>
      </c>
      <c r="BN9" s="52">
        <f t="shared" si="23"/>
        <v>0</v>
      </c>
      <c r="BO9" s="53">
        <f t="shared" si="23"/>
        <v>0</v>
      </c>
      <c r="BP9" s="52">
        <f t="shared" si="23"/>
        <v>0</v>
      </c>
      <c r="BQ9" s="53">
        <f t="shared" si="23"/>
        <v>0</v>
      </c>
      <c r="BR9" s="52">
        <f t="shared" si="23"/>
        <v>0</v>
      </c>
      <c r="BS9" s="53">
        <f t="shared" si="23"/>
        <v>0</v>
      </c>
      <c r="BT9" s="52">
        <f t="shared" si="24"/>
        <v>0</v>
      </c>
      <c r="BU9" s="53">
        <f t="shared" si="25"/>
        <v>0</v>
      </c>
      <c r="BV9" s="52">
        <f t="shared" si="26"/>
        <v>0</v>
      </c>
      <c r="BW9" s="53">
        <f t="shared" si="27"/>
        <v>0</v>
      </c>
      <c r="BX9" s="52">
        <f t="shared" si="28"/>
        <v>0</v>
      </c>
      <c r="BY9" s="53">
        <f t="shared" si="29"/>
        <v>0</v>
      </c>
      <c r="BZ9" s="52">
        <f t="shared" si="30"/>
        <v>0</v>
      </c>
      <c r="CA9" s="53">
        <f t="shared" si="31"/>
        <v>0</v>
      </c>
      <c r="CB9" s="74"/>
      <c r="CC9" s="74"/>
      <c r="CD9" s="74"/>
      <c r="CE9" s="74"/>
      <c r="CF9" s="74"/>
      <c r="CG9" s="74"/>
      <c r="CH9" s="74"/>
      <c r="CI9" s="74"/>
      <c r="CJ9" s="74"/>
      <c r="CK9" s="74"/>
      <c r="CL9" s="74"/>
    </row>
    <row r="10" spans="1:90">
      <c r="A10" s="20">
        <v>9</v>
      </c>
      <c r="B10" s="20" t="s">
        <v>89</v>
      </c>
      <c r="C10" s="20" t="s">
        <v>153</v>
      </c>
      <c r="D10" s="2">
        <v>1985</v>
      </c>
      <c r="E10" s="3">
        <v>4</v>
      </c>
      <c r="F10" s="2">
        <v>1</v>
      </c>
      <c r="G10" s="55">
        <f t="shared" si="0"/>
        <v>31137</v>
      </c>
      <c r="H10" s="4">
        <v>0</v>
      </c>
      <c r="I10" s="1">
        <v>0</v>
      </c>
      <c r="J10" s="51">
        <f t="shared" ref="J10" si="32">H10-I10</f>
        <v>0</v>
      </c>
      <c r="K10" s="54">
        <f t="shared" si="2"/>
        <v>0</v>
      </c>
      <c r="L10" s="4" t="s">
        <v>96</v>
      </c>
      <c r="M10" s="54">
        <f t="shared" si="16"/>
        <v>15</v>
      </c>
      <c r="N10" s="53">
        <f t="shared" si="17"/>
        <v>15</v>
      </c>
      <c r="O10" s="55">
        <f t="shared" si="18"/>
        <v>36616</v>
      </c>
      <c r="P10" s="53">
        <f t="shared" si="19"/>
        <v>0</v>
      </c>
      <c r="Q10" s="119">
        <f t="shared" si="20"/>
        <v>0</v>
      </c>
      <c r="R10" s="45" t="s">
        <v>130</v>
      </c>
      <c r="S10" s="138">
        <v>17</v>
      </c>
      <c r="T10" s="139">
        <v>4</v>
      </c>
      <c r="U10" s="138">
        <v>2035</v>
      </c>
      <c r="V10" s="55">
        <f t="shared" si="7"/>
        <v>54878</v>
      </c>
      <c r="W10" s="51">
        <f t="shared" si="21"/>
        <v>0</v>
      </c>
      <c r="X10" s="53">
        <f t="shared" si="9"/>
        <v>0</v>
      </c>
      <c r="Y10" s="53">
        <f t="shared" si="10"/>
        <v>0</v>
      </c>
      <c r="Z10" s="53">
        <f t="shared" si="11"/>
        <v>0</v>
      </c>
      <c r="AA10" s="53">
        <f>IF($V10&lt;=Z$2,0,IF($O10&lt;=Z$2,0,IF($G10&gt;=AA$2,0,IF($K10&gt;=$J10,0,IF($O10&lt;=AA$2,($J10-(SUM($K10,SUM($Z10:Z10)))),IF($L10=$D$161,(($J10-$K10)/$P10),(($J10-SUM($Z10:Z10))*$Q10))*IF($V10&lt;=AA$2,(DATEDIF(Z$2,$V10,"D")/365),IF($G10&gt;Z$2,(DATEDIF($G10,AA$2,"D")/365),1)))))))</f>
        <v>0</v>
      </c>
      <c r="AB10" s="53">
        <f>IF($V10&lt;=AA$2,0,IF($O10&lt;=AA$2,0,IF($G10&gt;=AB$2,0,IF($K10&gt;=$J10,0,IF($O10&lt;=AB$2,($J10-(SUM($K10,SUM($Z10:AA10)))),IF($L10=$D$161,(($J10-$K10)/$P10),(($J10-SUM($Z10:AA10))*$Q10))*IF($V10&lt;=AB$2,(DATEDIF(AA$2,$V10,"D")/365),IF($G10&gt;AA$2,(DATEDIF($G10,AB$2,"D")/365),1)))))))</f>
        <v>0</v>
      </c>
      <c r="AC10" s="53">
        <f>IF($V10&lt;=AB$2,0,IF($O10&lt;=AB$2,0,IF($G10&gt;=AC$2,0,IF($K10&gt;=$J10,0,IF($O10&lt;=AC$2,($J10-(SUM($K10,SUM($Z10:AB10)))),IF($L10=$D$161,(($J10-$K10)/$P10),(($J10-SUM($Z10:AB10))*$Q10))*IF($V10&lt;=AC$2,(DATEDIF(AB$2,$V10,"D")/365),IF($G10&gt;AB$2,(DATEDIF($G10,AC$2,"D")/365),1)))))))</f>
        <v>0</v>
      </c>
      <c r="AD10" s="53">
        <f>IF($V10&lt;=AC$2,0,IF($O10&lt;=AC$2,0,IF($G10&gt;=AD$2,0,IF($K10&gt;=$J10,0,IF($O10&lt;=AD$2,($J10-(SUM($K10,SUM($Z10:AC10)))),IF($L10=$D$161,(($J10-$K10)/$P10),(($J10-SUM($Z10:AC10))*$Q10))*IF($V10&lt;=AD$2,(DATEDIF(AC$2,$V10,"D")/365),IF($G10&gt;AC$2,(DATEDIF($G10,AD$2,"D")/365),1)))))))</f>
        <v>0</v>
      </c>
      <c r="AE10" s="53">
        <f>IF($V10&lt;=AD$2,0,IF($O10&lt;=AD$2,0,IF($G10&gt;=AE$2,0,IF($K10&gt;=$J10,0,IF($O10&lt;=AE$2,($J10-(SUM($K10,SUM($Z10:AD10)))),IF($L10=$D$161,(($J10-$K10)/$P10),(($J10-SUM($Z10:AD10))*$Q10))*IF($V10&lt;=AE$2,(DATEDIF(AD$2,$V10,"D")/365),IF($G10&gt;AD$2,(DATEDIF($G10,AE$2,"D")/365),1)))))))</f>
        <v>0</v>
      </c>
      <c r="AF10" s="53">
        <f>IF($V10&lt;=AE$2,0,IF($O10&lt;=AE$2,0,IF($G10&gt;=AF$2,0,IF($K10&gt;=$J10,0,IF($O10&lt;=AF$2,($J10-(SUM($K10,SUM($Z10:AE10)))),IF($L10=$D$161,(($J10-$K10)/$P10),(($J10-SUM($Z10:AE10))*$Q10))*IF($V10&lt;=AF$2,(DATEDIF(AE$2,$V10,"D")/365),IF($G10&gt;AE$2,(DATEDIF($G10,AF$2,"D")/365),1)))))))</f>
        <v>0</v>
      </c>
      <c r="AG10" s="53">
        <f>IF($V10&lt;=AF$2,0,IF($O10&lt;=AF$2,0,IF($G10&gt;=AG$2,0,IF($K10&gt;=$J10,0,IF($O10&lt;=AG$2,($J10-(SUM($K10,SUM($Z10:AF10)))),IF($L10=$D$161,(($J10-$K10)/$P10),(($J10-SUM($Z10:AF10))*$Q10))*IF($V10&lt;=AG$2,(DATEDIF(AF$2,$V10,"D")/365),IF($G10&gt;AF$2,(DATEDIF($G10,AG$2,"D")/365),1)))))))</f>
        <v>0</v>
      </c>
      <c r="AH10" s="53">
        <f>IF($V10&lt;=AG$2,0,IF($O10&lt;=AG$2,0,IF($G10&gt;=AH$2,0,IF($K10&gt;=$J10,0,IF($O10&lt;=AH$2,($J10-(SUM($K10,SUM($Z10:AG10)))),IF($L10=$D$161,(($J10-$K10)/$P10),(($J10-SUM($Z10:AG10))*$Q10))*IF($V10&lt;=AH$2,(DATEDIF(AG$2,$V10,"D")/365),IF($G10&gt;AG$2,(DATEDIF($G10,AH$2,"D")/365),1)))))))</f>
        <v>0</v>
      </c>
      <c r="AI10" s="53">
        <f>IF($V10&lt;=AH$2,0,IF($O10&lt;=AH$2,0,IF($G10&gt;=AI$2,0,IF($K10&gt;=$J10,0,IF($O10&lt;=AI$2,($J10-(SUM($K10,SUM($Z10:AH10)))),IF($L10=$D$161,(($J10-$K10)/$P10),(($J10-SUM($Z10:AH10))*$Q10))*IF($V10&lt;=AI$2,(DATEDIF(AH$2,$V10,"D")/365),IF($G10&gt;AH$2,(DATEDIF($G10,AI$2,"D")/365),1)))))))</f>
        <v>0</v>
      </c>
      <c r="AJ10" s="53">
        <f>IF($V10&lt;=AI$2,0,IF($O10&lt;=AI$2,0,IF($G10&gt;=AJ$2,0,IF($K10&gt;=$J10,0,IF($O10&lt;=AJ$2,($J10-(SUM($K10,SUM($Z10:AI10)))),IF($L10=$D$161,(($J10-$K10)/$P10),(($J10-SUM($Z10:AI10))*$Q10))*IF($V10&lt;=AJ$2,(DATEDIF(AI$2,$V10,"D")/365),IF($G10&gt;AI$2,(DATEDIF($G10,AJ$2,"D")/365),1)))))))</f>
        <v>0</v>
      </c>
      <c r="AK10" s="53">
        <f>IF($V10&lt;=AJ$2,0,IF($O10&lt;=AJ$2,0,IF($G10&gt;=AK$2,0,IF($K10&gt;=$J10,0,IF($O10&lt;=AK$2,($J10-(SUM($K10,SUM($Z10:AJ10)))),IF($L10=$D$161,(($J10-$K10)/$P10),(($J10-SUM($Z10:AJ10))*$Q10))*IF($V10&lt;=AK$2,(DATEDIF(AJ$2,$V10,"D")/365),IF($G10&gt;AJ$2,(DATEDIF($G10,AK$2,"D")/365),1)))))))</f>
        <v>0</v>
      </c>
      <c r="AL10" s="53">
        <f>IF($V10&lt;=AK$2,0,IF($O10&lt;=AK$2,0,IF($G10&gt;=AL$2,0,IF($K10&gt;=$J10,0,IF($O10&lt;=AL$2,($J10-(SUM($K10,SUM($Z10:AK10)))),IF($L10=$D$161,(($J10-$K10)/$P10),(($J10-SUM($Z10:AK10))*$Q10))*IF($V10&lt;=AL$2,(DATEDIF(AK$2,$V10,"D")/365),IF($G10&gt;AK$2,(DATEDIF($G10,AL$2,"D")/365),1)))))))</f>
        <v>0</v>
      </c>
      <c r="AM10" s="53">
        <f>IF($V10&lt;=AL$2,0,IF($O10&lt;=AL$2,0,IF($G10&gt;=AM$2,0,IF($K10&gt;=$J10,0,IF($O10&lt;=AM$2,($J10-(SUM($K10,SUM($Z10:AL10)))),IF($L10=$D$161,(($J10-$K10)/$P10),(($J10-SUM($Z10:AL10))*$Q10))*IF($V10&lt;=AM$2,(DATEDIF(AL$2,$V10,"D")/365),IF($G10&gt;AL$2,(DATEDIF($G10,AM$2,"D")/365),1)))))))</f>
        <v>0</v>
      </c>
      <c r="AN10" s="53">
        <f>IF($V10&lt;=AM$2,0,IF($O10&lt;=AM$2,0,IF($G10&gt;=AN$2,0,IF($K10&gt;=$J10,0,IF($O10&lt;=AN$2,($J10-(SUM($K10,SUM($Z10:AM10)))),IF($L10=$D$161,(($J10-$K10)/$P10),(($J10-SUM($Z10:AM10))*$Q10))*IF($V10&lt;=AN$2,(DATEDIF(AM$2,$V10,"D")/365),IF($G10&gt;AM$2,(DATEDIF($G10,AN$2,"D")/365),1)))))))</f>
        <v>0</v>
      </c>
      <c r="AO10" s="53">
        <f>IF($V10&lt;=AN$2,0,IF($O10&lt;=AN$2,0,IF($G10&gt;=AO$2,0,IF($K10&gt;=$J10,0,IF($O10&lt;=AO$2,($J10-(SUM($K10,SUM($Z10:AN10)))),IF($L10=$D$161,(($J10-$K10)/$P10),(($J10-SUM($Z10:AN10))*$Q10))*IF($V10&lt;=AO$2,(DATEDIF(AN$2,$V10,"D")/365),IF($G10&gt;AN$2,(DATEDIF($G10,AO$2,"D")/365),1)))))))</f>
        <v>0</v>
      </c>
      <c r="AP10" s="53">
        <f>IF($V10&lt;=AO$2,0,IF($O10&lt;=AO$2,0,IF($G10&gt;=AP$2,0,IF($K10&gt;=$J10,0,IF($O10&lt;=AP$2,($J10-(SUM($K10,SUM($Z10:AO10)))),IF($L10=$D$161,(($J10-$K10)/$P10),(($J10-SUM($Z10:AO10))*$Q10))*IF($V10&lt;=AP$2,(DATEDIF(AO$2,$V10,"D")/365),IF($G10&gt;AO$2,(DATEDIF($G10,AP$2,"D")/365),1)))))))</f>
        <v>0</v>
      </c>
      <c r="AQ10" s="53">
        <f>IF($V10&lt;=AP$2,0,IF($O10&lt;=AP$2,0,IF($G10&gt;=AQ$2,0,IF($K10&gt;=$J10,0,IF($O10&lt;=AQ$2,($J10-(SUM($K10,SUM($Z10:AP10)))),IF($L10=$D$161,(($J10-$K10)/$P10),(($J10-SUM($Z10:AP10))*$Q10))*IF($V10&lt;=AQ$2,(DATEDIF(AP$2,$V10,"D")/365),IF($G10&gt;AP$2,(DATEDIF($G10,AQ$2,"D")/365),1)))))))</f>
        <v>0</v>
      </c>
      <c r="AR10" s="53">
        <f>IF($V10&lt;=AQ$2,0,IF($O10&lt;=AQ$2,0,IF($G10&gt;=AR$2,0,IF($K10&gt;=$J10,0,IF($O10&lt;=AR$2,($J10-(SUM($K10,SUM($Z10:AQ10)))),IF($L10=$D$161,(($J10-$K10)/$P10),(($J10-SUM($Z10:AQ10))*$Q10))*IF($V10&lt;=AR$2,(DATEDIF(AQ$2,$V10,"D")/365),IF($G10&gt;AQ$2,(DATEDIF($G10,AR$2,"D")/365),1)))))))</f>
        <v>0</v>
      </c>
      <c r="AS10" s="53">
        <f>IF($V10&lt;=AR$2,0,IF($O10&lt;=AR$2,0,IF($G10&gt;=AS$2,0,IF($K10&gt;=$J10,0,IF($O10&lt;=AS$2,($J10-(SUM($K10,SUM($Z10:AR10)))),IF($L10=$D$161,(($J10-$K10)/$P10),(($J10-SUM($Z10:AR10))*$Q10))*IF($V10&lt;=AS$2,(DATEDIF(AR$2,$V10,"D")/365),IF($G10&gt;AR$2,(DATEDIF($G10,AS$2,"D")/365),1)))))))</f>
        <v>0</v>
      </c>
      <c r="AT10" s="53">
        <f>IF($V10&lt;=AS$2,0,IF($O10&lt;=AS$2,0,IF($G10&gt;=AT$2,0,IF($K10&gt;=$J10,0,IF($O10&lt;=AT$2,($J10-(SUM($K10,SUM($Z10:AS10)))),IF($L10=$D$161,(($J10-$K10)/$P10),(($J10-SUM($Z10:AS10))*$Q10))*IF($V10&lt;=AT$2,(DATEDIF(AS$2,$V10,"D")/365),IF($G10&gt;AS$2,(DATEDIF($G10,AT$2,"D")/365),1)))))))</f>
        <v>0</v>
      </c>
      <c r="AU10" s="53">
        <f>IF($V10&lt;=AT$2,0,IF($O10&lt;=AT$2,0,IF($G10&gt;=AU$2,0,IF($K10&gt;=$J10,0,IF($O10&lt;=AU$2,($J10-(SUM($K10,SUM($Z10:AT10)))),IF($L10=$D$161,(($J10-$K10)/$P10),(($J10-SUM($Z10:AT10))*$Q10))*IF($V10&lt;=AU$2,(DATEDIF(AT$2,$V10,"D")/365),IF($G10&gt;AT$2,(DATEDIF($G10,AU$2,"D")/365),1)))))))</f>
        <v>0</v>
      </c>
      <c r="AV10" s="53">
        <f>IF($V10&lt;=AU$2,0,IF($O10&lt;=AU$2,0,IF($G10&gt;=AV$2,0,IF($K10&gt;=$J10,0,IF($O10&lt;=AV$2,($J10-(SUM($K10,SUM($Z10:AU10)))),IF($L10=$D$161,(($J10-$K10)/$P10),(($J10-SUM($Z10:AU10))*$Q10))*IF($V10&lt;=AV$2,(DATEDIF(AU$2,$V10,"D")/365),IF($G10&gt;AU$2,(DATEDIF($G10,AV$2,"D")/365),1)))))))</f>
        <v>0</v>
      </c>
      <c r="AW10" s="53">
        <f>IF($V10&lt;=AV$2,0,IF($O10&lt;=AV$2,0,IF($G10&gt;=AW$2,0,IF($K10&gt;=$J10,0,IF($O10&lt;=AW$2,($J10-(SUM($K10,SUM($Z10:AV10)))),IF($L10=$D$161,(($J10-$K10)/$P10),(($J10-SUM($Z10:AV10))*$Q10))*IF($V10&lt;=AW$2,(DATEDIF(AV$2,$V10,"D")/365),IF($G10&gt;AV$2,(DATEDIF($G10,AW$2,"D")/365),1)))))))</f>
        <v>0</v>
      </c>
      <c r="AX10" s="53">
        <f>IF($V10&lt;=AW$2,0,IF($O10&lt;=AW$2,0,IF($G10&gt;=AX$2,0,IF($K10&gt;=$J10,0,IF($O10&lt;=AX$2,($J10-(SUM($K10,SUM($Z10:AW10)))),IF($L10=$D$161,(($J10-$K10)/$P10),(($J10-SUM($Z10:AW10))*$Q10))*IF($V10&lt;=AX$2,(DATEDIF(AW$2,$V10,"D")/365),IF($G10&gt;AW$2,(DATEDIF($G10,AX$2,"D")/365),1)))))))</f>
        <v>0</v>
      </c>
      <c r="AY10" s="53">
        <f>IF($V10&lt;=AX$2,0,IF($O10&lt;=AX$2,0,IF($G10&gt;=AY$2,0,IF($K10&gt;=$J10,0,IF($O10&lt;=AY$2,($J10-(SUM($K10,SUM($Z10:AX10)))),IF($L10=$D$161,(($J10-$K10)/$P10),(($J10-SUM($Z10:AX10))*$Q10))*IF($V10&lt;=AY$2,(DATEDIF(AX$2,$V10,"D")/365),IF($G10&gt;AX$2,(DATEDIF($G10,AY$2,"D")/365),1)))))))</f>
        <v>0</v>
      </c>
      <c r="AZ10" s="52"/>
      <c r="BA10" s="52"/>
      <c r="BB10" s="126">
        <f>IF($V10&lt;=BB$2,0,IF($G10&gt;=BB$2,0,IF($G10&gt;$W$3,(J10-Z10),IF($G10&lt;=$W$3,J10-SUM(W10,$Z10:Z10),0))))</f>
        <v>0</v>
      </c>
      <c r="BC10" s="53">
        <f t="shared" si="22"/>
        <v>0</v>
      </c>
      <c r="BD10" s="52">
        <f t="shared" si="23"/>
        <v>0</v>
      </c>
      <c r="BE10" s="53">
        <f t="shared" si="23"/>
        <v>0</v>
      </c>
      <c r="BF10" s="52">
        <f t="shared" si="23"/>
        <v>0</v>
      </c>
      <c r="BG10" s="53">
        <f t="shared" si="23"/>
        <v>0</v>
      </c>
      <c r="BH10" s="52">
        <f t="shared" si="23"/>
        <v>0</v>
      </c>
      <c r="BI10" s="53">
        <f t="shared" si="23"/>
        <v>0</v>
      </c>
      <c r="BJ10" s="52">
        <f t="shared" si="23"/>
        <v>0</v>
      </c>
      <c r="BK10" s="53">
        <f t="shared" si="23"/>
        <v>0</v>
      </c>
      <c r="BL10" s="52">
        <f t="shared" si="23"/>
        <v>0</v>
      </c>
      <c r="BM10" s="53">
        <f t="shared" si="23"/>
        <v>0</v>
      </c>
      <c r="BN10" s="52">
        <f t="shared" si="23"/>
        <v>0</v>
      </c>
      <c r="BO10" s="53">
        <f t="shared" si="23"/>
        <v>0</v>
      </c>
      <c r="BP10" s="52">
        <f t="shared" si="23"/>
        <v>0</v>
      </c>
      <c r="BQ10" s="53">
        <f t="shared" si="23"/>
        <v>0</v>
      </c>
      <c r="BR10" s="52">
        <f t="shared" si="23"/>
        <v>0</v>
      </c>
      <c r="BS10" s="53">
        <f t="shared" si="23"/>
        <v>0</v>
      </c>
      <c r="BT10" s="52">
        <f t="shared" si="24"/>
        <v>0</v>
      </c>
      <c r="BU10" s="53">
        <f t="shared" si="25"/>
        <v>0</v>
      </c>
      <c r="BV10" s="52">
        <f t="shared" si="26"/>
        <v>0</v>
      </c>
      <c r="BW10" s="53">
        <f t="shared" si="27"/>
        <v>0</v>
      </c>
      <c r="BX10" s="52">
        <f t="shared" si="28"/>
        <v>0</v>
      </c>
      <c r="BY10" s="53">
        <f t="shared" si="29"/>
        <v>0</v>
      </c>
      <c r="BZ10" s="52">
        <f t="shared" si="30"/>
        <v>0</v>
      </c>
      <c r="CA10" s="53">
        <f t="shared" si="31"/>
        <v>0</v>
      </c>
      <c r="CB10" s="74"/>
      <c r="CC10" s="74"/>
      <c r="CD10" s="74"/>
      <c r="CE10" s="74"/>
      <c r="CF10" s="74"/>
      <c r="CG10" s="74"/>
      <c r="CH10" s="74"/>
      <c r="CI10" s="74"/>
      <c r="CJ10" s="74"/>
      <c r="CK10" s="74"/>
      <c r="CL10" s="74"/>
    </row>
    <row r="11" spans="1:90">
      <c r="A11" s="20">
        <v>10</v>
      </c>
      <c r="B11" s="20" t="s">
        <v>89</v>
      </c>
      <c r="C11" s="20" t="s">
        <v>153</v>
      </c>
      <c r="D11" s="2">
        <v>1985</v>
      </c>
      <c r="E11" s="3">
        <v>4</v>
      </c>
      <c r="F11" s="2">
        <v>1</v>
      </c>
      <c r="G11" s="55">
        <f t="shared" ref="G11" si="33">DATE(D11,E11,F11)-1</f>
        <v>31137</v>
      </c>
      <c r="H11" s="4">
        <v>0</v>
      </c>
      <c r="I11" s="1">
        <v>0</v>
      </c>
      <c r="J11" s="51">
        <f t="shared" ref="J11" si="34">H11-I11</f>
        <v>0</v>
      </c>
      <c r="K11" s="54">
        <f t="shared" ref="K11" si="35">H11*0.05</f>
        <v>0</v>
      </c>
      <c r="L11" s="4" t="s">
        <v>96</v>
      </c>
      <c r="M11" s="54">
        <f t="shared" ref="M11" si="36">VLOOKUP(B11,$B$161:$C$260,2,FALSE)</f>
        <v>15</v>
      </c>
      <c r="N11" s="53">
        <f t="shared" ref="N11" si="37">IF(O11&gt;$W$3,IF(G11&lt;$W$3,DATEDIF(G11,$W$3,"D")/365,0),M11)</f>
        <v>15</v>
      </c>
      <c r="O11" s="55">
        <f t="shared" ref="O11" si="38">DATE(D11+M11,E11,F11-1)</f>
        <v>36616</v>
      </c>
      <c r="P11" s="53">
        <f t="shared" ref="P11" si="39">IF($O11&gt;$W$5,M11-N11,0)</f>
        <v>0</v>
      </c>
      <c r="Q11" s="119">
        <f t="shared" ref="Q11" si="40">ROUND(IF(J11&gt;K11,IF(P11&gt;0,(1-((K11/J11)^(1/P11))),0),0),4)</f>
        <v>0</v>
      </c>
      <c r="R11" s="45" t="s">
        <v>130</v>
      </c>
      <c r="S11" s="138">
        <v>17</v>
      </c>
      <c r="T11" s="139">
        <v>4</v>
      </c>
      <c r="U11" s="138">
        <v>2035</v>
      </c>
      <c r="V11" s="55">
        <f t="shared" si="7"/>
        <v>54878</v>
      </c>
      <c r="W11" s="51">
        <f t="shared" ref="W11" si="41">IF($W$3&gt;=$O11,(J11-K11),0)</f>
        <v>0</v>
      </c>
      <c r="X11" s="53">
        <f t="shared" si="9"/>
        <v>0</v>
      </c>
      <c r="Y11" s="53">
        <f t="shared" si="10"/>
        <v>0</v>
      </c>
      <c r="Z11" s="53">
        <f t="shared" si="11"/>
        <v>0</v>
      </c>
      <c r="AA11" s="53">
        <f>IF($V11&lt;=Z$2,0,IF($O11&lt;=Z$2,0,IF($G11&gt;=AA$2,0,IF($K11&gt;=$J11,0,IF($O11&lt;=AA$2,($J11-(SUM($K11,SUM($Z11:Z11)))),IF($L11=$D$161,(($J11-$K11)/$P11),(($J11-SUM($Z11:Z11))*$Q11))*IF($V11&lt;=AA$2,(DATEDIF(Z$2,$V11,"D")/365),IF($G11&gt;Z$2,(DATEDIF($G11,AA$2,"D")/365),1)))))))</f>
        <v>0</v>
      </c>
      <c r="AB11" s="53">
        <f>IF($V11&lt;=AA$2,0,IF($O11&lt;=AA$2,0,IF($G11&gt;=AB$2,0,IF($K11&gt;=$J11,0,IF($O11&lt;=AB$2,($J11-(SUM($K11,SUM($Z11:AA11)))),IF($L11=$D$161,(($J11-$K11)/$P11),(($J11-SUM($Z11:AA11))*$Q11))*IF($V11&lt;=AB$2,(DATEDIF(AA$2,$V11,"D")/365),IF($G11&gt;AA$2,(DATEDIF($G11,AB$2,"D")/365),1)))))))</f>
        <v>0</v>
      </c>
      <c r="AC11" s="53">
        <f>IF($V11&lt;=AB$2,0,IF($O11&lt;=AB$2,0,IF($G11&gt;=AC$2,0,IF($K11&gt;=$J11,0,IF($O11&lt;=AC$2,($J11-(SUM($K11,SUM($Z11:AB11)))),IF($L11=$D$161,(($J11-$K11)/$P11),(($J11-SUM($Z11:AB11))*$Q11))*IF($V11&lt;=AC$2,(DATEDIF(AB$2,$V11,"D")/365),IF($G11&gt;AB$2,(DATEDIF($G11,AC$2,"D")/365),1)))))))</f>
        <v>0</v>
      </c>
      <c r="AD11" s="53">
        <f>IF($V11&lt;=AC$2,0,IF($O11&lt;=AC$2,0,IF($G11&gt;=AD$2,0,IF($K11&gt;=$J11,0,IF($O11&lt;=AD$2,($J11-(SUM($K11,SUM($Z11:AC11)))),IF($L11=$D$161,(($J11-$K11)/$P11),(($J11-SUM($Z11:AC11))*$Q11))*IF($V11&lt;=AD$2,(DATEDIF(AC$2,$V11,"D")/365),IF($G11&gt;AC$2,(DATEDIF($G11,AD$2,"D")/365),1)))))))</f>
        <v>0</v>
      </c>
      <c r="AE11" s="53">
        <f>IF($V11&lt;=AD$2,0,IF($O11&lt;=AD$2,0,IF($G11&gt;=AE$2,0,IF($K11&gt;=$J11,0,IF($O11&lt;=AE$2,($J11-(SUM($K11,SUM($Z11:AD11)))),IF($L11=$D$161,(($J11-$K11)/$P11),(($J11-SUM($Z11:AD11))*$Q11))*IF($V11&lt;=AE$2,(DATEDIF(AD$2,$V11,"D")/365),IF($G11&gt;AD$2,(DATEDIF($G11,AE$2,"D")/365),1)))))))</f>
        <v>0</v>
      </c>
      <c r="AF11" s="53">
        <f>IF($V11&lt;=AE$2,0,IF($O11&lt;=AE$2,0,IF($G11&gt;=AF$2,0,IF($K11&gt;=$J11,0,IF($O11&lt;=AF$2,($J11-(SUM($K11,SUM($Z11:AE11)))),IF($L11=$D$161,(($J11-$K11)/$P11),(($J11-SUM($Z11:AE11))*$Q11))*IF($V11&lt;=AF$2,(DATEDIF(AE$2,$V11,"D")/365),IF($G11&gt;AE$2,(DATEDIF($G11,AF$2,"D")/365),1)))))))</f>
        <v>0</v>
      </c>
      <c r="AG11" s="53">
        <f>IF($V11&lt;=AF$2,0,IF($O11&lt;=AF$2,0,IF($G11&gt;=AG$2,0,IF($K11&gt;=$J11,0,IF($O11&lt;=AG$2,($J11-(SUM($K11,SUM($Z11:AF11)))),IF($L11=$D$161,(($J11-$K11)/$P11),(($J11-SUM($Z11:AF11))*$Q11))*IF($V11&lt;=AG$2,(DATEDIF(AF$2,$V11,"D")/365),IF($G11&gt;AF$2,(DATEDIF($G11,AG$2,"D")/365),1)))))))</f>
        <v>0</v>
      </c>
      <c r="AH11" s="53">
        <f>IF($V11&lt;=AG$2,0,IF($O11&lt;=AG$2,0,IF($G11&gt;=AH$2,0,IF($K11&gt;=$J11,0,IF($O11&lt;=AH$2,($J11-(SUM($K11,SUM($Z11:AG11)))),IF($L11=$D$161,(($J11-$K11)/$P11),(($J11-SUM($Z11:AG11))*$Q11))*IF($V11&lt;=AH$2,(DATEDIF(AG$2,$V11,"D")/365),IF($G11&gt;AG$2,(DATEDIF($G11,AH$2,"D")/365),1)))))))</f>
        <v>0</v>
      </c>
      <c r="AI11" s="53">
        <f>IF($V11&lt;=AH$2,0,IF($O11&lt;=AH$2,0,IF($G11&gt;=AI$2,0,IF($K11&gt;=$J11,0,IF($O11&lt;=AI$2,($J11-(SUM($K11,SUM($Z11:AH11)))),IF($L11=$D$161,(($J11-$K11)/$P11),(($J11-SUM($Z11:AH11))*$Q11))*IF($V11&lt;=AI$2,(DATEDIF(AH$2,$V11,"D")/365),IF($G11&gt;AH$2,(DATEDIF($G11,AI$2,"D")/365),1)))))))</f>
        <v>0</v>
      </c>
      <c r="AJ11" s="53">
        <f>IF($V11&lt;=AI$2,0,IF($O11&lt;=AI$2,0,IF($G11&gt;=AJ$2,0,IF($K11&gt;=$J11,0,IF($O11&lt;=AJ$2,($J11-(SUM($K11,SUM($Z11:AI11)))),IF($L11=$D$161,(($J11-$K11)/$P11),(($J11-SUM($Z11:AI11))*$Q11))*IF($V11&lt;=AJ$2,(DATEDIF(AI$2,$V11,"D")/365),IF($G11&gt;AI$2,(DATEDIF($G11,AJ$2,"D")/365),1)))))))</f>
        <v>0</v>
      </c>
      <c r="AK11" s="53">
        <f>IF($V11&lt;=AJ$2,0,IF($O11&lt;=AJ$2,0,IF($G11&gt;=AK$2,0,IF($K11&gt;=$J11,0,IF($O11&lt;=AK$2,($J11-(SUM($K11,SUM($Z11:AJ11)))),IF($L11=$D$161,(($J11-$K11)/$P11),(($J11-SUM($Z11:AJ11))*$Q11))*IF($V11&lt;=AK$2,(DATEDIF(AJ$2,$V11,"D")/365),IF($G11&gt;AJ$2,(DATEDIF($G11,AK$2,"D")/365),1)))))))</f>
        <v>0</v>
      </c>
      <c r="AL11" s="53">
        <f>IF($V11&lt;=AK$2,0,IF($O11&lt;=AK$2,0,IF($G11&gt;=AL$2,0,IF($K11&gt;=$J11,0,IF($O11&lt;=AL$2,($J11-(SUM($K11,SUM($Z11:AK11)))),IF($L11=$D$161,(($J11-$K11)/$P11),(($J11-SUM($Z11:AK11))*$Q11))*IF($V11&lt;=AL$2,(DATEDIF(AK$2,$V11,"D")/365),IF($G11&gt;AK$2,(DATEDIF($G11,AL$2,"D")/365),1)))))))</f>
        <v>0</v>
      </c>
      <c r="AM11" s="53">
        <f>IF($V11&lt;=AL$2,0,IF($O11&lt;=AL$2,0,IF($G11&gt;=AM$2,0,IF($K11&gt;=$J11,0,IF($O11&lt;=AM$2,($J11-(SUM($K11,SUM($Z11:AL11)))),IF($L11=$D$161,(($J11-$K11)/$P11),(($J11-SUM($Z11:AL11))*$Q11))*IF($V11&lt;=AM$2,(DATEDIF(AL$2,$V11,"D")/365),IF($G11&gt;AL$2,(DATEDIF($G11,AM$2,"D")/365),1)))))))</f>
        <v>0</v>
      </c>
      <c r="AN11" s="53">
        <f>IF($V11&lt;=AM$2,0,IF($O11&lt;=AM$2,0,IF($G11&gt;=AN$2,0,IF($K11&gt;=$J11,0,IF($O11&lt;=AN$2,($J11-(SUM($K11,SUM($Z11:AM11)))),IF($L11=$D$161,(($J11-$K11)/$P11),(($J11-SUM($Z11:AM11))*$Q11))*IF($V11&lt;=AN$2,(DATEDIF(AM$2,$V11,"D")/365),IF($G11&gt;AM$2,(DATEDIF($G11,AN$2,"D")/365),1)))))))</f>
        <v>0</v>
      </c>
      <c r="AO11" s="53">
        <f>IF($V11&lt;=AN$2,0,IF($O11&lt;=AN$2,0,IF($G11&gt;=AO$2,0,IF($K11&gt;=$J11,0,IF($O11&lt;=AO$2,($J11-(SUM($K11,SUM($Z11:AN11)))),IF($L11=$D$161,(($J11-$K11)/$P11),(($J11-SUM($Z11:AN11))*$Q11))*IF($V11&lt;=AO$2,(DATEDIF(AN$2,$V11,"D")/365),IF($G11&gt;AN$2,(DATEDIF($G11,AO$2,"D")/365),1)))))))</f>
        <v>0</v>
      </c>
      <c r="AP11" s="53">
        <f>IF($V11&lt;=AO$2,0,IF($O11&lt;=AO$2,0,IF($G11&gt;=AP$2,0,IF($K11&gt;=$J11,0,IF($O11&lt;=AP$2,($J11-(SUM($K11,SUM($Z11:AO11)))),IF($L11=$D$161,(($J11-$K11)/$P11),(($J11-SUM($Z11:AO11))*$Q11))*IF($V11&lt;=AP$2,(DATEDIF(AO$2,$V11,"D")/365),IF($G11&gt;AO$2,(DATEDIF($G11,AP$2,"D")/365),1)))))))</f>
        <v>0</v>
      </c>
      <c r="AQ11" s="53">
        <f>IF($V11&lt;=AP$2,0,IF($O11&lt;=AP$2,0,IF($G11&gt;=AQ$2,0,IF($K11&gt;=$J11,0,IF($O11&lt;=AQ$2,($J11-(SUM($K11,SUM($Z11:AP11)))),IF($L11=$D$161,(($J11-$K11)/$P11),(($J11-SUM($Z11:AP11))*$Q11))*IF($V11&lt;=AQ$2,(DATEDIF(AP$2,$V11,"D")/365),IF($G11&gt;AP$2,(DATEDIF($G11,AQ$2,"D")/365),1)))))))</f>
        <v>0</v>
      </c>
      <c r="AR11" s="53">
        <f>IF($V11&lt;=AQ$2,0,IF($O11&lt;=AQ$2,0,IF($G11&gt;=AR$2,0,IF($K11&gt;=$J11,0,IF($O11&lt;=AR$2,($J11-(SUM($K11,SUM($Z11:AQ11)))),IF($L11=$D$161,(($J11-$K11)/$P11),(($J11-SUM($Z11:AQ11))*$Q11))*IF($V11&lt;=AR$2,(DATEDIF(AQ$2,$V11,"D")/365),IF($G11&gt;AQ$2,(DATEDIF($G11,AR$2,"D")/365),1)))))))</f>
        <v>0</v>
      </c>
      <c r="AS11" s="53">
        <f>IF($V11&lt;=AR$2,0,IF($O11&lt;=AR$2,0,IF($G11&gt;=AS$2,0,IF($K11&gt;=$J11,0,IF($O11&lt;=AS$2,($J11-(SUM($K11,SUM($Z11:AR11)))),IF($L11=$D$161,(($J11-$K11)/$P11),(($J11-SUM($Z11:AR11))*$Q11))*IF($V11&lt;=AS$2,(DATEDIF(AR$2,$V11,"D")/365),IF($G11&gt;AR$2,(DATEDIF($G11,AS$2,"D")/365),1)))))))</f>
        <v>0</v>
      </c>
      <c r="AT11" s="53">
        <f>IF($V11&lt;=AS$2,0,IF($O11&lt;=AS$2,0,IF($G11&gt;=AT$2,0,IF($K11&gt;=$J11,0,IF($O11&lt;=AT$2,($J11-(SUM($K11,SUM($Z11:AS11)))),IF($L11=$D$161,(($J11-$K11)/$P11),(($J11-SUM($Z11:AS11))*$Q11))*IF($V11&lt;=AT$2,(DATEDIF(AS$2,$V11,"D")/365),IF($G11&gt;AS$2,(DATEDIF($G11,AT$2,"D")/365),1)))))))</f>
        <v>0</v>
      </c>
      <c r="AU11" s="53">
        <f>IF($V11&lt;=AT$2,0,IF($O11&lt;=AT$2,0,IF($G11&gt;=AU$2,0,IF($K11&gt;=$J11,0,IF($O11&lt;=AU$2,($J11-(SUM($K11,SUM($Z11:AT11)))),IF($L11=$D$161,(($J11-$K11)/$P11),(($J11-SUM($Z11:AT11))*$Q11))*IF($V11&lt;=AU$2,(DATEDIF(AT$2,$V11,"D")/365),IF($G11&gt;AT$2,(DATEDIF($G11,AU$2,"D")/365),1)))))))</f>
        <v>0</v>
      </c>
      <c r="AV11" s="53">
        <f>IF($V11&lt;=AU$2,0,IF($O11&lt;=AU$2,0,IF($G11&gt;=AV$2,0,IF($K11&gt;=$J11,0,IF($O11&lt;=AV$2,($J11-(SUM($K11,SUM($Z11:AU11)))),IF($L11=$D$161,(($J11-$K11)/$P11),(($J11-SUM($Z11:AU11))*$Q11))*IF($V11&lt;=AV$2,(DATEDIF(AU$2,$V11,"D")/365),IF($G11&gt;AU$2,(DATEDIF($G11,AV$2,"D")/365),1)))))))</f>
        <v>0</v>
      </c>
      <c r="AW11" s="53">
        <f>IF($V11&lt;=AV$2,0,IF($O11&lt;=AV$2,0,IF($G11&gt;=AW$2,0,IF($K11&gt;=$J11,0,IF($O11&lt;=AW$2,($J11-(SUM($K11,SUM($Z11:AV11)))),IF($L11=$D$161,(($J11-$K11)/$P11),(($J11-SUM($Z11:AV11))*$Q11))*IF($V11&lt;=AW$2,(DATEDIF(AV$2,$V11,"D")/365),IF($G11&gt;AV$2,(DATEDIF($G11,AW$2,"D")/365),1)))))))</f>
        <v>0</v>
      </c>
      <c r="AX11" s="53">
        <f>IF($V11&lt;=AW$2,0,IF($O11&lt;=AW$2,0,IF($G11&gt;=AX$2,0,IF($K11&gt;=$J11,0,IF($O11&lt;=AX$2,($J11-(SUM($K11,SUM($Z11:AW11)))),IF($L11=$D$161,(($J11-$K11)/$P11),(($J11-SUM($Z11:AW11))*$Q11))*IF($V11&lt;=AX$2,(DATEDIF(AW$2,$V11,"D")/365),IF($G11&gt;AW$2,(DATEDIF($G11,AX$2,"D")/365),1)))))))</f>
        <v>0</v>
      </c>
      <c r="AY11" s="53">
        <f>IF($V11&lt;=AX$2,0,IF($O11&lt;=AX$2,0,IF($G11&gt;=AY$2,0,IF($K11&gt;=$J11,0,IF($O11&lt;=AY$2,($J11-(SUM($K11,SUM($Z11:AX11)))),IF($L11=$D$161,(($J11-$K11)/$P11),(($J11-SUM($Z11:AX11))*$Q11))*IF($V11&lt;=AY$2,(DATEDIF(AX$2,$V11,"D")/365),IF($G11&gt;AX$2,(DATEDIF($G11,AY$2,"D")/365),1)))))))</f>
        <v>0</v>
      </c>
      <c r="AZ11" s="52"/>
      <c r="BA11" s="52"/>
      <c r="BB11" s="126">
        <f>IF($V11&lt;=BB$2,0,IF($G11&gt;=BB$2,0,IF($G11&gt;$W$3,(J11-Z11),IF($G11&lt;=$W$3,J11-SUM(W11,$Z11:Z11),0))))</f>
        <v>0</v>
      </c>
      <c r="BC11" s="53">
        <f t="shared" ref="BC11" si="42">IF($V11&lt;=BC$2,0,IF($G11&gt;=BC$2,0,IF($G11&gt;=BB$2,$J11-AA11,BB11-AA11)))</f>
        <v>0</v>
      </c>
      <c r="BD11" s="52">
        <f t="shared" ref="BD11" si="43">IF($V11&lt;=BD$2,0,IF($G11&gt;=BD$2,0,IF($G11&gt;=BC$2,$J11-AB11,BC11-AB11)))</f>
        <v>0</v>
      </c>
      <c r="BE11" s="53">
        <f t="shared" ref="BE11" si="44">IF($V11&lt;=BE$2,0,IF($G11&gt;=BE$2,0,IF($G11&gt;=BD$2,$J11-AC11,BD11-AC11)))</f>
        <v>0</v>
      </c>
      <c r="BF11" s="52">
        <f t="shared" ref="BF11" si="45">IF($V11&lt;=BF$2,0,IF($G11&gt;=BF$2,0,IF($G11&gt;=BE$2,$J11-AD11,BE11-AD11)))</f>
        <v>0</v>
      </c>
      <c r="BG11" s="53">
        <f t="shared" ref="BG11" si="46">IF($V11&lt;=BG$2,0,IF($G11&gt;=BG$2,0,IF($G11&gt;=BF$2,$J11-AE11,BF11-AE11)))</f>
        <v>0</v>
      </c>
      <c r="BH11" s="52">
        <f t="shared" ref="BH11" si="47">IF($V11&lt;=BH$2,0,IF($G11&gt;=BH$2,0,IF($G11&gt;=BG$2,$J11-AF11,BG11-AF11)))</f>
        <v>0</v>
      </c>
      <c r="BI11" s="53">
        <f t="shared" ref="BI11" si="48">IF($V11&lt;=BI$2,0,IF($G11&gt;=BI$2,0,IF($G11&gt;=BH$2,$J11-AG11,BH11-AG11)))</f>
        <v>0</v>
      </c>
      <c r="BJ11" s="52">
        <f t="shared" ref="BJ11" si="49">IF($V11&lt;=BJ$2,0,IF($G11&gt;=BJ$2,0,IF($G11&gt;=BI$2,$J11-AH11,BI11-AH11)))</f>
        <v>0</v>
      </c>
      <c r="BK11" s="53">
        <f t="shared" ref="BK11" si="50">IF($V11&lt;=BK$2,0,IF($G11&gt;=BK$2,0,IF($G11&gt;=BJ$2,$J11-AI11,BJ11-AI11)))</f>
        <v>0</v>
      </c>
      <c r="BL11" s="52">
        <f t="shared" ref="BL11" si="51">IF($V11&lt;=BL$2,0,IF($G11&gt;=BL$2,0,IF($G11&gt;=BK$2,$J11-AJ11,BK11-AJ11)))</f>
        <v>0</v>
      </c>
      <c r="BM11" s="53">
        <f t="shared" ref="BM11" si="52">IF($V11&lt;=BM$2,0,IF($G11&gt;=BM$2,0,IF($G11&gt;=BL$2,$J11-AK11,BL11-AK11)))</f>
        <v>0</v>
      </c>
      <c r="BN11" s="52">
        <f t="shared" ref="BN11" si="53">IF($V11&lt;=BN$2,0,IF($G11&gt;=BN$2,0,IF($G11&gt;=BM$2,$J11-AL11,BM11-AL11)))</f>
        <v>0</v>
      </c>
      <c r="BO11" s="53">
        <f t="shared" ref="BO11" si="54">IF($V11&lt;=BO$2,0,IF($G11&gt;=BO$2,0,IF($G11&gt;=BN$2,$J11-AM11,BN11-AM11)))</f>
        <v>0</v>
      </c>
      <c r="BP11" s="52">
        <f t="shared" ref="BP11" si="55">IF($V11&lt;=BP$2,0,IF($G11&gt;=BP$2,0,IF($G11&gt;=BO$2,$J11-AN11,BO11-AN11)))</f>
        <v>0</v>
      </c>
      <c r="BQ11" s="53">
        <f t="shared" ref="BQ11" si="56">IF($V11&lt;=BQ$2,0,IF($G11&gt;=BQ$2,0,IF($G11&gt;=BP$2,$J11-AO11,BP11-AO11)))</f>
        <v>0</v>
      </c>
      <c r="BR11" s="52">
        <f t="shared" ref="BR11" si="57">IF($V11&lt;=BR$2,0,IF($G11&gt;=BR$2,0,IF($G11&gt;=BQ$2,$J11-AP11,BQ11-AP11)))</f>
        <v>0</v>
      </c>
      <c r="BS11" s="53">
        <f t="shared" ref="BS11" si="58">IF($V11&lt;=BS$2,0,IF($G11&gt;=BS$2,0,IF($G11&gt;=BR$2,$J11-AQ11,BR11-AQ11)))</f>
        <v>0</v>
      </c>
      <c r="BT11" s="52">
        <f t="shared" ref="BT11" si="59">IF($V11&lt;=BT$2,0,IF($G11&gt;=BT$2,0,IF($G11&gt;=BS$2,$J11-AR11,BS11-AR11)))</f>
        <v>0</v>
      </c>
      <c r="BU11" s="53">
        <f t="shared" ref="BU11" si="60">IF($V11&lt;=BU$2,0,IF($G11&gt;=BU$2,0,IF($G11&gt;=BT$2,$J11-AS11,BT11-AS11)))</f>
        <v>0</v>
      </c>
      <c r="BV11" s="52">
        <f t="shared" ref="BV11" si="61">IF($V11&lt;=BV$2,0,IF($G11&gt;=BV$2,0,IF($G11&gt;=BU$2,$J11-AT11,BU11-AT11)))</f>
        <v>0</v>
      </c>
      <c r="BW11" s="53">
        <f t="shared" ref="BW11" si="62">IF($V11&lt;=BW$2,0,IF($G11&gt;=BW$2,0,IF($G11&gt;=BV$2,$J11-AU11,BV11-AU11)))</f>
        <v>0</v>
      </c>
      <c r="BX11" s="52">
        <f t="shared" ref="BX11" si="63">IF($V11&lt;=BX$2,0,IF($G11&gt;=BX$2,0,IF($G11&gt;=BW$2,$J11-AV11,BW11-AV11)))</f>
        <v>0</v>
      </c>
      <c r="BY11" s="53">
        <f t="shared" ref="BY11" si="64">IF($V11&lt;=BY$2,0,IF($G11&gt;=BY$2,0,IF($G11&gt;=BX$2,$J11-AW11,BX11-AW11)))</f>
        <v>0</v>
      </c>
      <c r="BZ11" s="52">
        <f t="shared" ref="BZ11" si="65">IF($V11&lt;=BZ$2,0,IF($G11&gt;=BZ$2,0,IF($G11&gt;=BY$2,$J11-AX11,BY11-AX11)))</f>
        <v>0</v>
      </c>
      <c r="CA11" s="53">
        <f t="shared" ref="CA11" si="66">IF($V11&lt;=CA$2,0,IF($G11&gt;=CA$2,0,IF($G11&gt;=BZ$2,$J11-AY11,BZ11-AY11)))</f>
        <v>0</v>
      </c>
      <c r="CB11" s="74"/>
      <c r="CC11" s="74"/>
      <c r="CD11" s="74"/>
      <c r="CE11" s="74"/>
      <c r="CF11" s="74"/>
      <c r="CG11" s="74"/>
      <c r="CH11" s="74"/>
      <c r="CI11" s="74"/>
      <c r="CJ11" s="74"/>
      <c r="CK11" s="74"/>
      <c r="CL11" s="74"/>
    </row>
    <row r="12" spans="1:90">
      <c r="A12" s="20">
        <v>11</v>
      </c>
      <c r="B12" s="20" t="s">
        <v>89</v>
      </c>
      <c r="C12" s="20" t="s">
        <v>153</v>
      </c>
      <c r="D12" s="2">
        <v>1985</v>
      </c>
      <c r="E12" s="3">
        <v>4</v>
      </c>
      <c r="F12" s="2">
        <v>1</v>
      </c>
      <c r="G12" s="55">
        <f t="shared" si="0"/>
        <v>31137</v>
      </c>
      <c r="H12" s="4">
        <v>0</v>
      </c>
      <c r="I12" s="1">
        <v>0</v>
      </c>
      <c r="J12" s="51">
        <f t="shared" si="1"/>
        <v>0</v>
      </c>
      <c r="K12" s="54">
        <f t="shared" si="2"/>
        <v>0</v>
      </c>
      <c r="L12" s="4" t="s">
        <v>96</v>
      </c>
      <c r="M12" s="54">
        <f>VLOOKUP(B12,$B$161:$C$260,2,FALSE)</f>
        <v>15</v>
      </c>
      <c r="N12" s="53">
        <f t="shared" si="3"/>
        <v>15</v>
      </c>
      <c r="O12" s="55">
        <f t="shared" si="4"/>
        <v>36616</v>
      </c>
      <c r="P12" s="53">
        <f t="shared" si="5"/>
        <v>0</v>
      </c>
      <c r="Q12" s="119">
        <f t="shared" si="6"/>
        <v>0</v>
      </c>
      <c r="R12" s="45" t="s">
        <v>130</v>
      </c>
      <c r="S12" s="138">
        <v>17</v>
      </c>
      <c r="T12" s="139">
        <v>4</v>
      </c>
      <c r="U12" s="138">
        <v>2035</v>
      </c>
      <c r="V12" s="55">
        <f t="shared" si="7"/>
        <v>54878</v>
      </c>
      <c r="W12" s="51">
        <f t="shared" si="14"/>
        <v>0</v>
      </c>
      <c r="X12" s="53">
        <f t="shared" si="9"/>
        <v>0</v>
      </c>
      <c r="Y12" s="53">
        <f t="shared" si="10"/>
        <v>0</v>
      </c>
      <c r="Z12" s="53">
        <f t="shared" si="11"/>
        <v>0</v>
      </c>
      <c r="AA12" s="53">
        <f>IF($V12&lt;=Z$2,0,IF($O12&lt;=Z$2,0,IF($G12&gt;=AA$2,0,IF($K12&gt;=$J12,0,IF($O12&lt;=AA$2,($J12-(SUM($K12,SUM($Z12:Z12)))),IF($L12=$D$161,(($J12-$K12)/$P12),(($J12-SUM($Z12:Z12))*$Q12))*IF($V12&lt;=AA$2,(DATEDIF(Z$2,$V12,"D")/365),IF($G12&gt;Z$2,(DATEDIF($G12,AA$2,"D")/365),1)))))))</f>
        <v>0</v>
      </c>
      <c r="AB12" s="53">
        <f>IF($V12&lt;=AA$2,0,IF($O12&lt;=AA$2,0,IF($G12&gt;=AB$2,0,IF($K12&gt;=$J12,0,IF($O12&lt;=AB$2,($J12-(SUM($K12,SUM($Z12:AA12)))),IF($L12=$D$161,(($J12-$K12)/$P12),(($J12-SUM($Z12:AA12))*$Q12))*IF($V12&lt;=AB$2,(DATEDIF(AA$2,$V12,"D")/365),IF($G12&gt;AA$2,(DATEDIF($G12,AB$2,"D")/365),1)))))))</f>
        <v>0</v>
      </c>
      <c r="AC12" s="53">
        <f>IF($V12&lt;=AB$2,0,IF($O12&lt;=AB$2,0,IF($G12&gt;=AC$2,0,IF($K12&gt;=$J12,0,IF($O12&lt;=AC$2,($J12-(SUM($K12,SUM($Z12:AB12)))),IF($L12=$D$161,(($J12-$K12)/$P12),(($J12-SUM($Z12:AB12))*$Q12))*IF($V12&lt;=AC$2,(DATEDIF(AB$2,$V12,"D")/365),IF($G12&gt;AB$2,(DATEDIF($G12,AC$2,"D")/365),1)))))))</f>
        <v>0</v>
      </c>
      <c r="AD12" s="53">
        <f>IF($V12&lt;=AC$2,0,IF($O12&lt;=AC$2,0,IF($G12&gt;=AD$2,0,IF($K12&gt;=$J12,0,IF($O12&lt;=AD$2,($J12-(SUM($K12,SUM($Z12:AC12)))),IF($L12=$D$161,(($J12-$K12)/$P12),(($J12-SUM($Z12:AC12))*$Q12))*IF($V12&lt;=AD$2,(DATEDIF(AC$2,$V12,"D")/365),IF($G12&gt;AC$2,(DATEDIF($G12,AD$2,"D")/365),1)))))))</f>
        <v>0</v>
      </c>
      <c r="AE12" s="53">
        <f>IF($V12&lt;=AD$2,0,IF($O12&lt;=AD$2,0,IF($G12&gt;=AE$2,0,IF($K12&gt;=$J12,0,IF($O12&lt;=AE$2,($J12-(SUM($K12,SUM($Z12:AD12)))),IF($L12=$D$161,(($J12-$K12)/$P12),(($J12-SUM($Z12:AD12))*$Q12))*IF($V12&lt;=AE$2,(DATEDIF(AD$2,$V12,"D")/365),IF($G12&gt;AD$2,(DATEDIF($G12,AE$2,"D")/365),1)))))))</f>
        <v>0</v>
      </c>
      <c r="AF12" s="53">
        <f>IF($V12&lt;=AE$2,0,IF($O12&lt;=AE$2,0,IF($G12&gt;=AF$2,0,IF($K12&gt;=$J12,0,IF($O12&lt;=AF$2,($J12-(SUM($K12,SUM($Z12:AE12)))),IF($L12=$D$161,(($J12-$K12)/$P12),(($J12-SUM($Z12:AE12))*$Q12))*IF($V12&lt;=AF$2,(DATEDIF(AE$2,$V12,"D")/365),IF($G12&gt;AE$2,(DATEDIF($G12,AF$2,"D")/365),1)))))))</f>
        <v>0</v>
      </c>
      <c r="AG12" s="53">
        <f>IF($V12&lt;=AF$2,0,IF($O12&lt;=AF$2,0,IF($G12&gt;=AG$2,0,IF($K12&gt;=$J12,0,IF($O12&lt;=AG$2,($J12-(SUM($K12,SUM($Z12:AF12)))),IF($L12=$D$161,(($J12-$K12)/$P12),(($J12-SUM($Z12:AF12))*$Q12))*IF($V12&lt;=AG$2,(DATEDIF(AF$2,$V12,"D")/365),IF($G12&gt;AF$2,(DATEDIF($G12,AG$2,"D")/365),1)))))))</f>
        <v>0</v>
      </c>
      <c r="AH12" s="53">
        <f>IF($V12&lt;=AG$2,0,IF($O12&lt;=AG$2,0,IF($G12&gt;=AH$2,0,IF($K12&gt;=$J12,0,IF($O12&lt;=AH$2,($J12-(SUM($K12,SUM($Z12:AG12)))),IF($L12=$D$161,(($J12-$K12)/$P12),(($J12-SUM($Z12:AG12))*$Q12))*IF($V12&lt;=AH$2,(DATEDIF(AG$2,$V12,"D")/365),IF($G12&gt;AG$2,(DATEDIF($G12,AH$2,"D")/365),1)))))))</f>
        <v>0</v>
      </c>
      <c r="AI12" s="53">
        <f>IF($V12&lt;=AH$2,0,IF($O12&lt;=AH$2,0,IF($G12&gt;=AI$2,0,IF($K12&gt;=$J12,0,IF($O12&lt;=AI$2,($J12-(SUM($K12,SUM($Z12:AH12)))),IF($L12=$D$161,(($J12-$K12)/$P12),(($J12-SUM($Z12:AH12))*$Q12))*IF($V12&lt;=AI$2,(DATEDIF(AH$2,$V12,"D")/365),IF($G12&gt;AH$2,(DATEDIF($G12,AI$2,"D")/365),1)))))))</f>
        <v>0</v>
      </c>
      <c r="AJ12" s="53">
        <f>IF($V12&lt;=AI$2,0,IF($O12&lt;=AI$2,0,IF($G12&gt;=AJ$2,0,IF($K12&gt;=$J12,0,IF($O12&lt;=AJ$2,($J12-(SUM($K12,SUM($Z12:AI12)))),IF($L12=$D$161,(($J12-$K12)/$P12),(($J12-SUM($Z12:AI12))*$Q12))*IF($V12&lt;=AJ$2,(DATEDIF(AI$2,$V12,"D")/365),IF($G12&gt;AI$2,(DATEDIF($G12,AJ$2,"D")/365),1)))))))</f>
        <v>0</v>
      </c>
      <c r="AK12" s="53">
        <f>IF($V12&lt;=AJ$2,0,IF($O12&lt;=AJ$2,0,IF($G12&gt;=AK$2,0,IF($K12&gt;=$J12,0,IF($O12&lt;=AK$2,($J12-(SUM($K12,SUM($Z12:AJ12)))),IF($L12=$D$161,(($J12-$K12)/$P12),(($J12-SUM($Z12:AJ12))*$Q12))*IF($V12&lt;=AK$2,(DATEDIF(AJ$2,$V12,"D")/365),IF($G12&gt;AJ$2,(DATEDIF($G12,AK$2,"D")/365),1)))))))</f>
        <v>0</v>
      </c>
      <c r="AL12" s="53">
        <f>IF($V12&lt;=AK$2,0,IF($O12&lt;=AK$2,0,IF($G12&gt;=AL$2,0,IF($K12&gt;=$J12,0,IF($O12&lt;=AL$2,($J12-(SUM($K12,SUM($Z12:AK12)))),IF($L12=$D$161,(($J12-$K12)/$P12),(($J12-SUM($Z12:AK12))*$Q12))*IF($V12&lt;=AL$2,(DATEDIF(AK$2,$V12,"D")/365),IF($G12&gt;AK$2,(DATEDIF($G12,AL$2,"D")/365),1)))))))</f>
        <v>0</v>
      </c>
      <c r="AM12" s="53">
        <f>IF($V12&lt;=AL$2,0,IF($O12&lt;=AL$2,0,IF($G12&gt;=AM$2,0,IF($K12&gt;=$J12,0,IF($O12&lt;=AM$2,($J12-(SUM($K12,SUM($Z12:AL12)))),IF($L12=$D$161,(($J12-$K12)/$P12),(($J12-SUM($Z12:AL12))*$Q12))*IF($V12&lt;=AM$2,(DATEDIF(AL$2,$V12,"D")/365),IF($G12&gt;AL$2,(DATEDIF($G12,AM$2,"D")/365),1)))))))</f>
        <v>0</v>
      </c>
      <c r="AN12" s="53">
        <f>IF($V12&lt;=AM$2,0,IF($O12&lt;=AM$2,0,IF($G12&gt;=AN$2,0,IF($K12&gt;=$J12,0,IF($O12&lt;=AN$2,($J12-(SUM($K12,SUM($Z12:AM12)))),IF($L12=$D$161,(($J12-$K12)/$P12),(($J12-SUM($Z12:AM12))*$Q12))*IF($V12&lt;=AN$2,(DATEDIF(AM$2,$V12,"D")/365),IF($G12&gt;AM$2,(DATEDIF($G12,AN$2,"D")/365),1)))))))</f>
        <v>0</v>
      </c>
      <c r="AO12" s="53">
        <f>IF($V12&lt;=AN$2,0,IF($O12&lt;=AN$2,0,IF($G12&gt;=AO$2,0,IF($K12&gt;=$J12,0,IF($O12&lt;=AO$2,($J12-(SUM($K12,SUM($Z12:AN12)))),IF($L12=$D$161,(($J12-$K12)/$P12),(($J12-SUM($Z12:AN12))*$Q12))*IF($V12&lt;=AO$2,(DATEDIF(AN$2,$V12,"D")/365),IF($G12&gt;AN$2,(DATEDIF($G12,AO$2,"D")/365),1)))))))</f>
        <v>0</v>
      </c>
      <c r="AP12" s="53">
        <f>IF($V12&lt;=AO$2,0,IF($O12&lt;=AO$2,0,IF($G12&gt;=AP$2,0,IF($K12&gt;=$J12,0,IF($O12&lt;=AP$2,($J12-(SUM($K12,SUM($Z12:AO12)))),IF($L12=$D$161,(($J12-$K12)/$P12),(($J12-SUM($Z12:AO12))*$Q12))*IF($V12&lt;=AP$2,(DATEDIF(AO$2,$V12,"D")/365),IF($G12&gt;AO$2,(DATEDIF($G12,AP$2,"D")/365),1)))))))</f>
        <v>0</v>
      </c>
      <c r="AQ12" s="53">
        <f>IF($V12&lt;=AP$2,0,IF($O12&lt;=AP$2,0,IF($G12&gt;=AQ$2,0,IF($K12&gt;=$J12,0,IF($O12&lt;=AQ$2,($J12-(SUM($K12,SUM($Z12:AP12)))),IF($L12=$D$161,(($J12-$K12)/$P12),(($J12-SUM($Z12:AP12))*$Q12))*IF($V12&lt;=AQ$2,(DATEDIF(AP$2,$V12,"D")/365),IF($G12&gt;AP$2,(DATEDIF($G12,AQ$2,"D")/365),1)))))))</f>
        <v>0</v>
      </c>
      <c r="AR12" s="53">
        <f>IF($V12&lt;=AQ$2,0,IF($O12&lt;=AQ$2,0,IF($G12&gt;=AR$2,0,IF($K12&gt;=$J12,0,IF($O12&lt;=AR$2,($J12-(SUM($K12,SUM($Z12:AQ12)))),IF($L12=$D$161,(($J12-$K12)/$P12),(($J12-SUM($Z12:AQ12))*$Q12))*IF($V12&lt;=AR$2,(DATEDIF(AQ$2,$V12,"D")/365),IF($G12&gt;AQ$2,(DATEDIF($G12,AR$2,"D")/365),1)))))))</f>
        <v>0</v>
      </c>
      <c r="AS12" s="53">
        <f>IF($V12&lt;=AR$2,0,IF($O12&lt;=AR$2,0,IF($G12&gt;=AS$2,0,IF($K12&gt;=$J12,0,IF($O12&lt;=AS$2,($J12-(SUM($K12,SUM($Z12:AR12)))),IF($L12=$D$161,(($J12-$K12)/$P12),(($J12-SUM($Z12:AR12))*$Q12))*IF($V12&lt;=AS$2,(DATEDIF(AR$2,$V12,"D")/365),IF($G12&gt;AR$2,(DATEDIF($G12,AS$2,"D")/365),1)))))))</f>
        <v>0</v>
      </c>
      <c r="AT12" s="53">
        <f>IF($V12&lt;=AS$2,0,IF($O12&lt;=AS$2,0,IF($G12&gt;=AT$2,0,IF($K12&gt;=$J12,0,IF($O12&lt;=AT$2,($J12-(SUM($K12,SUM($Z12:AS12)))),IF($L12=$D$161,(($J12-$K12)/$P12),(($J12-SUM($Z12:AS12))*$Q12))*IF($V12&lt;=AT$2,(DATEDIF(AS$2,$V12,"D")/365),IF($G12&gt;AS$2,(DATEDIF($G12,AT$2,"D")/365),1)))))))</f>
        <v>0</v>
      </c>
      <c r="AU12" s="53">
        <f>IF($V12&lt;=AT$2,0,IF($O12&lt;=AT$2,0,IF($G12&gt;=AU$2,0,IF($K12&gt;=$J12,0,IF($O12&lt;=AU$2,($J12-(SUM($K12,SUM($Z12:AT12)))),IF($L12=$D$161,(($J12-$K12)/$P12),(($J12-SUM($Z12:AT12))*$Q12))*IF($V12&lt;=AU$2,(DATEDIF(AT$2,$V12,"D")/365),IF($G12&gt;AT$2,(DATEDIF($G12,AU$2,"D")/365),1)))))))</f>
        <v>0</v>
      </c>
      <c r="AV12" s="53">
        <f>IF($V12&lt;=AU$2,0,IF($O12&lt;=AU$2,0,IF($G12&gt;=AV$2,0,IF($K12&gt;=$J12,0,IF($O12&lt;=AV$2,($J12-(SUM($K12,SUM($Z12:AU12)))),IF($L12=$D$161,(($J12-$K12)/$P12),(($J12-SUM($Z12:AU12))*$Q12))*IF($V12&lt;=AV$2,(DATEDIF(AU$2,$V12,"D")/365),IF($G12&gt;AU$2,(DATEDIF($G12,AV$2,"D")/365),1)))))))</f>
        <v>0</v>
      </c>
      <c r="AW12" s="53">
        <f>IF($V12&lt;=AV$2,0,IF($O12&lt;=AV$2,0,IF($G12&gt;=AW$2,0,IF($K12&gt;=$J12,0,IF($O12&lt;=AW$2,($J12-(SUM($K12,SUM($Z12:AV12)))),IF($L12=$D$161,(($J12-$K12)/$P12),(($J12-SUM($Z12:AV12))*$Q12))*IF($V12&lt;=AW$2,(DATEDIF(AV$2,$V12,"D")/365),IF($G12&gt;AV$2,(DATEDIF($G12,AW$2,"D")/365),1)))))))</f>
        <v>0</v>
      </c>
      <c r="AX12" s="53">
        <f>IF($V12&lt;=AW$2,0,IF($O12&lt;=AW$2,0,IF($G12&gt;=AX$2,0,IF($K12&gt;=$J12,0,IF($O12&lt;=AX$2,($J12-(SUM($K12,SUM($Z12:AW12)))),IF($L12=$D$161,(($J12-$K12)/$P12),(($J12-SUM($Z12:AW12))*$Q12))*IF($V12&lt;=AX$2,(DATEDIF(AW$2,$V12,"D")/365),IF($G12&gt;AW$2,(DATEDIF($G12,AX$2,"D")/365),1)))))))</f>
        <v>0</v>
      </c>
      <c r="AY12" s="53">
        <f>IF($V12&lt;=AX$2,0,IF($O12&lt;=AX$2,0,IF($G12&gt;=AY$2,0,IF($K12&gt;=$J12,0,IF($O12&lt;=AY$2,($J12-(SUM($K12,SUM($Z12:AX12)))),IF($L12=$D$161,(($J12-$K12)/$P12),(($J12-SUM($Z12:AX12))*$Q12))*IF($V12&lt;=AY$2,(DATEDIF(AX$2,$V12,"D")/365),IF($G12&gt;AX$2,(DATEDIF($G12,AY$2,"D")/365),1)))))))</f>
        <v>0</v>
      </c>
      <c r="AZ12" s="52"/>
      <c r="BA12" s="52"/>
      <c r="BB12" s="126">
        <f>IF($V12&lt;=BB$2,0,IF($G12&gt;=BB$2,0,IF($G12&gt;$W$3,(J12-Z12),IF($G12&lt;=$W$3,J12-SUM(W12,$Z12:Z12),0))))</f>
        <v>0</v>
      </c>
      <c r="BC12" s="53">
        <f t="shared" si="15"/>
        <v>0</v>
      </c>
      <c r="BD12" s="52">
        <f t="shared" si="12"/>
        <v>0</v>
      </c>
      <c r="BE12" s="53">
        <f t="shared" si="12"/>
        <v>0</v>
      </c>
      <c r="BF12" s="52">
        <f t="shared" si="12"/>
        <v>0</v>
      </c>
      <c r="BG12" s="53">
        <f t="shared" si="12"/>
        <v>0</v>
      </c>
      <c r="BH12" s="52">
        <f t="shared" si="12"/>
        <v>0</v>
      </c>
      <c r="BI12" s="53">
        <f t="shared" si="12"/>
        <v>0</v>
      </c>
      <c r="BJ12" s="52">
        <f t="shared" si="12"/>
        <v>0</v>
      </c>
      <c r="BK12" s="53">
        <f t="shared" si="12"/>
        <v>0</v>
      </c>
      <c r="BL12" s="52">
        <f t="shared" si="12"/>
        <v>0</v>
      </c>
      <c r="BM12" s="53">
        <f t="shared" si="12"/>
        <v>0</v>
      </c>
      <c r="BN12" s="52">
        <f t="shared" si="12"/>
        <v>0</v>
      </c>
      <c r="BO12" s="53">
        <f t="shared" si="12"/>
        <v>0</v>
      </c>
      <c r="BP12" s="52">
        <f t="shared" si="12"/>
        <v>0</v>
      </c>
      <c r="BQ12" s="53">
        <f t="shared" si="12"/>
        <v>0</v>
      </c>
      <c r="BR12" s="52">
        <f t="shared" si="12"/>
        <v>0</v>
      </c>
      <c r="BS12" s="53">
        <f t="shared" si="12"/>
        <v>0</v>
      </c>
      <c r="BT12" s="52">
        <f t="shared" si="13"/>
        <v>0</v>
      </c>
      <c r="BU12" s="53">
        <f t="shared" si="13"/>
        <v>0</v>
      </c>
      <c r="BV12" s="52">
        <f t="shared" si="13"/>
        <v>0</v>
      </c>
      <c r="BW12" s="53">
        <f t="shared" si="13"/>
        <v>0</v>
      </c>
      <c r="BX12" s="52">
        <f t="shared" si="13"/>
        <v>0</v>
      </c>
      <c r="BY12" s="53">
        <f t="shared" si="13"/>
        <v>0</v>
      </c>
      <c r="BZ12" s="52">
        <f t="shared" si="13"/>
        <v>0</v>
      </c>
      <c r="CA12" s="53">
        <f t="shared" si="13"/>
        <v>0</v>
      </c>
      <c r="CB12" s="74"/>
      <c r="CC12" s="74"/>
      <c r="CD12" s="74"/>
      <c r="CE12" s="74"/>
      <c r="CF12" s="74"/>
      <c r="CG12" s="74"/>
      <c r="CH12" s="74"/>
      <c r="CI12" s="74"/>
      <c r="CJ12" s="74"/>
      <c r="CK12" s="74"/>
      <c r="CL12" s="74"/>
    </row>
    <row r="13" spans="1:90">
      <c r="A13" s="20">
        <v>12</v>
      </c>
      <c r="B13" s="20" t="s">
        <v>89</v>
      </c>
      <c r="C13" s="20" t="s">
        <v>153</v>
      </c>
      <c r="D13" s="2">
        <v>1985</v>
      </c>
      <c r="E13" s="3">
        <v>4</v>
      </c>
      <c r="F13" s="2">
        <v>1</v>
      </c>
      <c r="G13" s="55">
        <f t="shared" si="0"/>
        <v>31137</v>
      </c>
      <c r="H13" s="4">
        <v>0</v>
      </c>
      <c r="I13" s="1">
        <v>0</v>
      </c>
      <c r="J13" s="51">
        <f t="shared" si="1"/>
        <v>0</v>
      </c>
      <c r="K13" s="54">
        <f t="shared" si="2"/>
        <v>0</v>
      </c>
      <c r="L13" s="4" t="s">
        <v>96</v>
      </c>
      <c r="M13" s="54">
        <f>VLOOKUP(B13,$B$161:$C$260,2,FALSE)</f>
        <v>15</v>
      </c>
      <c r="N13" s="53">
        <f t="shared" ref="N13" si="67">IF(O13&gt;$W$3,IF(G13&lt;$W$3,DATEDIF(G13,$W$3,"D")/365,0),M13)</f>
        <v>15</v>
      </c>
      <c r="O13" s="55">
        <f t="shared" ref="O13" si="68">DATE(D13+M13,E13,F13-1)</f>
        <v>36616</v>
      </c>
      <c r="P13" s="53">
        <f t="shared" ref="P13" si="69">IF($O13&gt;$W$5,M13-N13,0)</f>
        <v>0</v>
      </c>
      <c r="Q13" s="119">
        <f t="shared" ref="Q13" si="70">ROUND(IF(J13&gt;K13,IF(P13&gt;0,(1-((K13/J13)^(1/P13))),0),0),4)</f>
        <v>0</v>
      </c>
      <c r="R13" s="45" t="s">
        <v>130</v>
      </c>
      <c r="S13" s="138">
        <v>17</v>
      </c>
      <c r="T13" s="139">
        <v>4</v>
      </c>
      <c r="U13" s="138">
        <v>2035</v>
      </c>
      <c r="V13" s="55">
        <f t="shared" si="7"/>
        <v>54878</v>
      </c>
      <c r="W13" s="51">
        <f t="shared" ref="W13" si="71">IF($W$3&gt;=$O13,(J13-K13),0)</f>
        <v>0</v>
      </c>
      <c r="X13" s="53">
        <f t="shared" si="9"/>
        <v>0</v>
      </c>
      <c r="Y13" s="53">
        <f t="shared" si="10"/>
        <v>0</v>
      </c>
      <c r="Z13" s="53">
        <f t="shared" si="11"/>
        <v>0</v>
      </c>
      <c r="AA13" s="53">
        <f>IF($V13&lt;=Z$2,0,IF($O13&lt;=Z$2,0,IF($G13&gt;=AA$2,0,IF($K13&gt;=$J13,0,IF($O13&lt;=AA$2,($J13-(SUM($K13,SUM($Z13:Z13)))),IF($L13=$D$161,(($J13-$K13)/$P13),(($J13-SUM($Z13:Z13))*$Q13))*IF($V13&lt;=AA$2,(DATEDIF(Z$2,$V13,"D")/365),IF($G13&gt;Z$2,(DATEDIF($G13,AA$2,"D")/365),1)))))))</f>
        <v>0</v>
      </c>
      <c r="AB13" s="53">
        <f>IF($V13&lt;=AA$2,0,IF($O13&lt;=AA$2,0,IF($G13&gt;=AB$2,0,IF($K13&gt;=$J13,0,IF($O13&lt;=AB$2,($J13-(SUM($K13,SUM($Z13:AA13)))),IF($L13=$D$161,(($J13-$K13)/$P13),(($J13-SUM($Z13:AA13))*$Q13))*IF($V13&lt;=AB$2,(DATEDIF(AA$2,$V13,"D")/365),IF($G13&gt;AA$2,(DATEDIF($G13,AB$2,"D")/365),1)))))))</f>
        <v>0</v>
      </c>
      <c r="AC13" s="53">
        <f>IF($V13&lt;=AB$2,0,IF($O13&lt;=AB$2,0,IF($G13&gt;=AC$2,0,IF($K13&gt;=$J13,0,IF($O13&lt;=AC$2,($J13-(SUM($K13,SUM($Z13:AB13)))),IF($L13=$D$161,(($J13-$K13)/$P13),(($J13-SUM($Z13:AB13))*$Q13))*IF($V13&lt;=AC$2,(DATEDIF(AB$2,$V13,"D")/365),IF($G13&gt;AB$2,(DATEDIF($G13,AC$2,"D")/365),1)))))))</f>
        <v>0</v>
      </c>
      <c r="AD13" s="53">
        <f>IF($V13&lt;=AC$2,0,IF($O13&lt;=AC$2,0,IF($G13&gt;=AD$2,0,IF($K13&gt;=$J13,0,IF($O13&lt;=AD$2,($J13-(SUM($K13,SUM($Z13:AC13)))),IF($L13=$D$161,(($J13-$K13)/$P13),(($J13-SUM($Z13:AC13))*$Q13))*IF($V13&lt;=AD$2,(DATEDIF(AC$2,$V13,"D")/365),IF($G13&gt;AC$2,(DATEDIF($G13,AD$2,"D")/365),1)))))))</f>
        <v>0</v>
      </c>
      <c r="AE13" s="53">
        <f>IF($V13&lt;=AD$2,0,IF($O13&lt;=AD$2,0,IF($G13&gt;=AE$2,0,IF($K13&gt;=$J13,0,IF($O13&lt;=AE$2,($J13-(SUM($K13,SUM($Z13:AD13)))),IF($L13=$D$161,(($J13-$K13)/$P13),(($J13-SUM($Z13:AD13))*$Q13))*IF($V13&lt;=AE$2,(DATEDIF(AD$2,$V13,"D")/365),IF($G13&gt;AD$2,(DATEDIF($G13,AE$2,"D")/365),1)))))))</f>
        <v>0</v>
      </c>
      <c r="AF13" s="53">
        <f>IF($V13&lt;=AE$2,0,IF($O13&lt;=AE$2,0,IF($G13&gt;=AF$2,0,IF($K13&gt;=$J13,0,IF($O13&lt;=AF$2,($J13-(SUM($K13,SUM($Z13:AE13)))),IF($L13=$D$161,(($J13-$K13)/$P13),(($J13-SUM($Z13:AE13))*$Q13))*IF($V13&lt;=AF$2,(DATEDIF(AE$2,$V13,"D")/365),IF($G13&gt;AE$2,(DATEDIF($G13,AF$2,"D")/365),1)))))))</f>
        <v>0</v>
      </c>
      <c r="AG13" s="53">
        <f>IF($V13&lt;=AF$2,0,IF($O13&lt;=AF$2,0,IF($G13&gt;=AG$2,0,IF($K13&gt;=$J13,0,IF($O13&lt;=AG$2,($J13-(SUM($K13,SUM($Z13:AF13)))),IF($L13=$D$161,(($J13-$K13)/$P13),(($J13-SUM($Z13:AF13))*$Q13))*IF($V13&lt;=AG$2,(DATEDIF(AF$2,$V13,"D")/365),IF($G13&gt;AF$2,(DATEDIF($G13,AG$2,"D")/365),1)))))))</f>
        <v>0</v>
      </c>
      <c r="AH13" s="53">
        <f>IF($V13&lt;=AG$2,0,IF($O13&lt;=AG$2,0,IF($G13&gt;=AH$2,0,IF($K13&gt;=$J13,0,IF($O13&lt;=AH$2,($J13-(SUM($K13,SUM($Z13:AG13)))),IF($L13=$D$161,(($J13-$K13)/$P13),(($J13-SUM($Z13:AG13))*$Q13))*IF($V13&lt;=AH$2,(DATEDIF(AG$2,$V13,"D")/365),IF($G13&gt;AG$2,(DATEDIF($G13,AH$2,"D")/365),1)))))))</f>
        <v>0</v>
      </c>
      <c r="AI13" s="53">
        <f>IF($V13&lt;=AH$2,0,IF($O13&lt;=AH$2,0,IF($G13&gt;=AI$2,0,IF($K13&gt;=$J13,0,IF($O13&lt;=AI$2,($J13-(SUM($K13,SUM($Z13:AH13)))),IF($L13=$D$161,(($J13-$K13)/$P13),(($J13-SUM($Z13:AH13))*$Q13))*IF($V13&lt;=AI$2,(DATEDIF(AH$2,$V13,"D")/365),IF($G13&gt;AH$2,(DATEDIF($G13,AI$2,"D")/365),1)))))))</f>
        <v>0</v>
      </c>
      <c r="AJ13" s="53">
        <f>IF($V13&lt;=AI$2,0,IF($O13&lt;=AI$2,0,IF($G13&gt;=AJ$2,0,IF($K13&gt;=$J13,0,IF($O13&lt;=AJ$2,($J13-(SUM($K13,SUM($Z13:AI13)))),IF($L13=$D$161,(($J13-$K13)/$P13),(($J13-SUM($Z13:AI13))*$Q13))*IF($V13&lt;=AJ$2,(DATEDIF(AI$2,$V13,"D")/365),IF($G13&gt;AI$2,(DATEDIF($G13,AJ$2,"D")/365),1)))))))</f>
        <v>0</v>
      </c>
      <c r="AK13" s="53">
        <f>IF($V13&lt;=AJ$2,0,IF($O13&lt;=AJ$2,0,IF($G13&gt;=AK$2,0,IF($K13&gt;=$J13,0,IF($O13&lt;=AK$2,($J13-(SUM($K13,SUM($Z13:AJ13)))),IF($L13=$D$161,(($J13-$K13)/$P13),(($J13-SUM($Z13:AJ13))*$Q13))*IF($V13&lt;=AK$2,(DATEDIF(AJ$2,$V13,"D")/365),IF($G13&gt;AJ$2,(DATEDIF($G13,AK$2,"D")/365),1)))))))</f>
        <v>0</v>
      </c>
      <c r="AL13" s="53">
        <f>IF($V13&lt;=AK$2,0,IF($O13&lt;=AK$2,0,IF($G13&gt;=AL$2,0,IF($K13&gt;=$J13,0,IF($O13&lt;=AL$2,($J13-(SUM($K13,SUM($Z13:AK13)))),IF($L13=$D$161,(($J13-$K13)/$P13),(($J13-SUM($Z13:AK13))*$Q13))*IF($V13&lt;=AL$2,(DATEDIF(AK$2,$V13,"D")/365),IF($G13&gt;AK$2,(DATEDIF($G13,AL$2,"D")/365),1)))))))</f>
        <v>0</v>
      </c>
      <c r="AM13" s="53">
        <f>IF($V13&lt;=AL$2,0,IF($O13&lt;=AL$2,0,IF($G13&gt;=AM$2,0,IF($K13&gt;=$J13,0,IF($O13&lt;=AM$2,($J13-(SUM($K13,SUM($Z13:AL13)))),IF($L13=$D$161,(($J13-$K13)/$P13),(($J13-SUM($Z13:AL13))*$Q13))*IF($V13&lt;=AM$2,(DATEDIF(AL$2,$V13,"D")/365),IF($G13&gt;AL$2,(DATEDIF($G13,AM$2,"D")/365),1)))))))</f>
        <v>0</v>
      </c>
      <c r="AN13" s="53">
        <f>IF($V13&lt;=AM$2,0,IF($O13&lt;=AM$2,0,IF($G13&gt;=AN$2,0,IF($K13&gt;=$J13,0,IF($O13&lt;=AN$2,($J13-(SUM($K13,SUM($Z13:AM13)))),IF($L13=$D$161,(($J13-$K13)/$P13),(($J13-SUM($Z13:AM13))*$Q13))*IF($V13&lt;=AN$2,(DATEDIF(AM$2,$V13,"D")/365),IF($G13&gt;AM$2,(DATEDIF($G13,AN$2,"D")/365),1)))))))</f>
        <v>0</v>
      </c>
      <c r="AO13" s="53">
        <f>IF($V13&lt;=AN$2,0,IF($O13&lt;=AN$2,0,IF($G13&gt;=AO$2,0,IF($K13&gt;=$J13,0,IF($O13&lt;=AO$2,($J13-(SUM($K13,SUM($Z13:AN13)))),IF($L13=$D$161,(($J13-$K13)/$P13),(($J13-SUM($Z13:AN13))*$Q13))*IF($V13&lt;=AO$2,(DATEDIF(AN$2,$V13,"D")/365),IF($G13&gt;AN$2,(DATEDIF($G13,AO$2,"D")/365),1)))))))</f>
        <v>0</v>
      </c>
      <c r="AP13" s="53">
        <f>IF($V13&lt;=AO$2,0,IF($O13&lt;=AO$2,0,IF($G13&gt;=AP$2,0,IF($K13&gt;=$J13,0,IF($O13&lt;=AP$2,($J13-(SUM($K13,SUM($Z13:AO13)))),IF($L13=$D$161,(($J13-$K13)/$P13),(($J13-SUM($Z13:AO13))*$Q13))*IF($V13&lt;=AP$2,(DATEDIF(AO$2,$V13,"D")/365),IF($G13&gt;AO$2,(DATEDIF($G13,AP$2,"D")/365),1)))))))</f>
        <v>0</v>
      </c>
      <c r="AQ13" s="53">
        <f>IF($V13&lt;=AP$2,0,IF($O13&lt;=AP$2,0,IF($G13&gt;=AQ$2,0,IF($K13&gt;=$J13,0,IF($O13&lt;=AQ$2,($J13-(SUM($K13,SUM($Z13:AP13)))),IF($L13=$D$161,(($J13-$K13)/$P13),(($J13-SUM($Z13:AP13))*$Q13))*IF($V13&lt;=AQ$2,(DATEDIF(AP$2,$V13,"D")/365),IF($G13&gt;AP$2,(DATEDIF($G13,AQ$2,"D")/365),1)))))))</f>
        <v>0</v>
      </c>
      <c r="AR13" s="53">
        <f>IF($V13&lt;=AQ$2,0,IF($O13&lt;=AQ$2,0,IF($G13&gt;=AR$2,0,IF($K13&gt;=$J13,0,IF($O13&lt;=AR$2,($J13-(SUM($K13,SUM($Z13:AQ13)))),IF($L13=$D$161,(($J13-$K13)/$P13),(($J13-SUM($Z13:AQ13))*$Q13))*IF($V13&lt;=AR$2,(DATEDIF(AQ$2,$V13,"D")/365),IF($G13&gt;AQ$2,(DATEDIF($G13,AR$2,"D")/365),1)))))))</f>
        <v>0</v>
      </c>
      <c r="AS13" s="53">
        <f>IF($V13&lt;=AR$2,0,IF($O13&lt;=AR$2,0,IF($G13&gt;=AS$2,0,IF($K13&gt;=$J13,0,IF($O13&lt;=AS$2,($J13-(SUM($K13,SUM($Z13:AR13)))),IF($L13=$D$161,(($J13-$K13)/$P13),(($J13-SUM($Z13:AR13))*$Q13))*IF($V13&lt;=AS$2,(DATEDIF(AR$2,$V13,"D")/365),IF($G13&gt;AR$2,(DATEDIF($G13,AS$2,"D")/365),1)))))))</f>
        <v>0</v>
      </c>
      <c r="AT13" s="53">
        <f>IF($V13&lt;=AS$2,0,IF($O13&lt;=AS$2,0,IF($G13&gt;=AT$2,0,IF($K13&gt;=$J13,0,IF($O13&lt;=AT$2,($J13-(SUM($K13,SUM($Z13:AS13)))),IF($L13=$D$161,(($J13-$K13)/$P13),(($J13-SUM($Z13:AS13))*$Q13))*IF($V13&lt;=AT$2,(DATEDIF(AS$2,$V13,"D")/365),IF($G13&gt;AS$2,(DATEDIF($G13,AT$2,"D")/365),1)))))))</f>
        <v>0</v>
      </c>
      <c r="AU13" s="53">
        <f>IF($V13&lt;=AT$2,0,IF($O13&lt;=AT$2,0,IF($G13&gt;=AU$2,0,IF($K13&gt;=$J13,0,IF($O13&lt;=AU$2,($J13-(SUM($K13,SUM($Z13:AT13)))),IF($L13=$D$161,(($J13-$K13)/$P13),(($J13-SUM($Z13:AT13))*$Q13))*IF($V13&lt;=AU$2,(DATEDIF(AT$2,$V13,"D")/365),IF($G13&gt;AT$2,(DATEDIF($G13,AU$2,"D")/365),1)))))))</f>
        <v>0</v>
      </c>
      <c r="AV13" s="53">
        <f>IF($V13&lt;=AU$2,0,IF($O13&lt;=AU$2,0,IF($G13&gt;=AV$2,0,IF($K13&gt;=$J13,0,IF($O13&lt;=AV$2,($J13-(SUM($K13,SUM($Z13:AU13)))),IF($L13=$D$161,(($J13-$K13)/$P13),(($J13-SUM($Z13:AU13))*$Q13))*IF($V13&lt;=AV$2,(DATEDIF(AU$2,$V13,"D")/365),IF($G13&gt;AU$2,(DATEDIF($G13,AV$2,"D")/365),1)))))))</f>
        <v>0</v>
      </c>
      <c r="AW13" s="53">
        <f>IF($V13&lt;=AV$2,0,IF($O13&lt;=AV$2,0,IF($G13&gt;=AW$2,0,IF($K13&gt;=$J13,0,IF($O13&lt;=AW$2,($J13-(SUM($K13,SUM($Z13:AV13)))),IF($L13=$D$161,(($J13-$K13)/$P13),(($J13-SUM($Z13:AV13))*$Q13))*IF($V13&lt;=AW$2,(DATEDIF(AV$2,$V13,"D")/365),IF($G13&gt;AV$2,(DATEDIF($G13,AW$2,"D")/365),1)))))))</f>
        <v>0</v>
      </c>
      <c r="AX13" s="53">
        <f>IF($V13&lt;=AW$2,0,IF($O13&lt;=AW$2,0,IF($G13&gt;=AX$2,0,IF($K13&gt;=$J13,0,IF($O13&lt;=AX$2,($J13-(SUM($K13,SUM($Z13:AW13)))),IF($L13=$D$161,(($J13-$K13)/$P13),(($J13-SUM($Z13:AW13))*$Q13))*IF($V13&lt;=AX$2,(DATEDIF(AW$2,$V13,"D")/365),IF($G13&gt;AW$2,(DATEDIF($G13,AX$2,"D")/365),1)))))))</f>
        <v>0</v>
      </c>
      <c r="AY13" s="53">
        <f>IF($V13&lt;=AX$2,0,IF($O13&lt;=AX$2,0,IF($G13&gt;=AY$2,0,IF($K13&gt;=$J13,0,IF($O13&lt;=AY$2,($J13-(SUM($K13,SUM($Z13:AX13)))),IF($L13=$D$161,(($J13-$K13)/$P13),(($J13-SUM($Z13:AX13))*$Q13))*IF($V13&lt;=AY$2,(DATEDIF(AX$2,$V13,"D")/365),IF($G13&gt;AX$2,(DATEDIF($G13,AY$2,"D")/365),1)))))))</f>
        <v>0</v>
      </c>
      <c r="AZ13" s="52"/>
      <c r="BA13" s="52"/>
      <c r="BB13" s="126">
        <f>IF($V13&lt;=BB$2,0,IF($G13&gt;=BB$2,0,IF($G13&gt;$W$3,(J13-Z13),IF($G13&lt;=$W$3,J13-SUM(W13,$Z13:Z13),0))))</f>
        <v>0</v>
      </c>
      <c r="BC13" s="53">
        <f t="shared" ref="BC13:BS13" si="72">IF($V13&lt;=BC$2,0,IF($G13&gt;=BC$2,0,IF($G13&gt;=BB$2,$J13-AA13,BB13-AA13)))</f>
        <v>0</v>
      </c>
      <c r="BD13" s="52">
        <f t="shared" si="72"/>
        <v>0</v>
      </c>
      <c r="BE13" s="53">
        <f t="shared" si="72"/>
        <v>0</v>
      </c>
      <c r="BF13" s="52">
        <f t="shared" si="72"/>
        <v>0</v>
      </c>
      <c r="BG13" s="53">
        <f t="shared" si="72"/>
        <v>0</v>
      </c>
      <c r="BH13" s="52">
        <f t="shared" si="72"/>
        <v>0</v>
      </c>
      <c r="BI13" s="53">
        <f t="shared" si="72"/>
        <v>0</v>
      </c>
      <c r="BJ13" s="52">
        <f t="shared" si="72"/>
        <v>0</v>
      </c>
      <c r="BK13" s="53">
        <f t="shared" si="72"/>
        <v>0</v>
      </c>
      <c r="BL13" s="52">
        <f t="shared" si="72"/>
        <v>0</v>
      </c>
      <c r="BM13" s="53">
        <f t="shared" si="72"/>
        <v>0</v>
      </c>
      <c r="BN13" s="52">
        <f t="shared" si="72"/>
        <v>0</v>
      </c>
      <c r="BO13" s="53">
        <f t="shared" si="72"/>
        <v>0</v>
      </c>
      <c r="BP13" s="52">
        <f t="shared" si="72"/>
        <v>0</v>
      </c>
      <c r="BQ13" s="53">
        <f t="shared" si="72"/>
        <v>0</v>
      </c>
      <c r="BR13" s="52">
        <f t="shared" si="72"/>
        <v>0</v>
      </c>
      <c r="BS13" s="53">
        <f t="shared" si="72"/>
        <v>0</v>
      </c>
      <c r="BT13" s="52">
        <f t="shared" ref="BT13" si="73">IF($V13&lt;=BT$2,0,IF($G13&gt;=BT$2,0,IF($G13&gt;=BS$2,$J13-AR13,BS13-AR13)))</f>
        <v>0</v>
      </c>
      <c r="BU13" s="53">
        <f t="shared" ref="BU13" si="74">IF($V13&lt;=BU$2,0,IF($G13&gt;=BU$2,0,IF($G13&gt;=BT$2,$J13-AS13,BT13-AS13)))</f>
        <v>0</v>
      </c>
      <c r="BV13" s="52">
        <f t="shared" ref="BV13" si="75">IF($V13&lt;=BV$2,0,IF($G13&gt;=BV$2,0,IF($G13&gt;=BU$2,$J13-AT13,BU13-AT13)))</f>
        <v>0</v>
      </c>
      <c r="BW13" s="53">
        <f t="shared" ref="BW13" si="76">IF($V13&lt;=BW$2,0,IF($G13&gt;=BW$2,0,IF($G13&gt;=BV$2,$J13-AU13,BV13-AU13)))</f>
        <v>0</v>
      </c>
      <c r="BX13" s="52">
        <f t="shared" ref="BX13" si="77">IF($V13&lt;=BX$2,0,IF($G13&gt;=BX$2,0,IF($G13&gt;=BW$2,$J13-AV13,BW13-AV13)))</f>
        <v>0</v>
      </c>
      <c r="BY13" s="53">
        <f t="shared" ref="BY13" si="78">IF($V13&lt;=BY$2,0,IF($G13&gt;=BY$2,0,IF($G13&gt;=BX$2,$J13-AW13,BX13-AW13)))</f>
        <v>0</v>
      </c>
      <c r="BZ13" s="52">
        <f t="shared" ref="BZ13" si="79">IF($V13&lt;=BZ$2,0,IF($G13&gt;=BZ$2,0,IF($G13&gt;=BY$2,$J13-AX13,BY13-AX13)))</f>
        <v>0</v>
      </c>
      <c r="CA13" s="53">
        <f t="shared" ref="CA13" si="80">IF($V13&lt;=CA$2,0,IF($G13&gt;=CA$2,0,IF($G13&gt;=BZ$2,$J13-AY13,BZ13-AY13)))</f>
        <v>0</v>
      </c>
      <c r="CB13" s="74"/>
      <c r="CC13" s="74"/>
      <c r="CD13" s="74"/>
      <c r="CE13" s="74"/>
      <c r="CF13" s="74"/>
      <c r="CG13" s="74"/>
      <c r="CH13" s="74"/>
      <c r="CI13" s="74"/>
      <c r="CJ13" s="74"/>
      <c r="CK13" s="74"/>
      <c r="CL13" s="74"/>
    </row>
    <row r="14" spans="1:90">
      <c r="A14" s="20">
        <v>13</v>
      </c>
      <c r="B14" s="20" t="s">
        <v>89</v>
      </c>
      <c r="C14" s="20" t="s">
        <v>153</v>
      </c>
      <c r="D14" s="2">
        <v>1985</v>
      </c>
      <c r="E14" s="3">
        <v>4</v>
      </c>
      <c r="F14" s="2">
        <v>1</v>
      </c>
      <c r="G14" s="55">
        <f t="shared" si="0"/>
        <v>31137</v>
      </c>
      <c r="H14" s="4">
        <v>0</v>
      </c>
      <c r="I14" s="1">
        <v>0</v>
      </c>
      <c r="J14" s="51">
        <f t="shared" si="1"/>
        <v>0</v>
      </c>
      <c r="K14" s="54">
        <f t="shared" si="2"/>
        <v>0</v>
      </c>
      <c r="L14" s="4" t="s">
        <v>96</v>
      </c>
      <c r="M14" s="54">
        <f t="shared" ref="M14:M16" si="81">VLOOKUP(B14,$B$161:$C$260,2,FALSE)</f>
        <v>15</v>
      </c>
      <c r="N14" s="53">
        <f t="shared" ref="N14:N16" si="82">IF(O14&gt;$W$3,IF(G14&lt;$W$3,DATEDIF(G14,$W$3,"D")/365,0),M14)</f>
        <v>15</v>
      </c>
      <c r="O14" s="55">
        <f t="shared" ref="O14:O16" si="83">DATE(D14+M14,E14,F14-1)</f>
        <v>36616</v>
      </c>
      <c r="P14" s="53">
        <f t="shared" ref="P14:P16" si="84">IF($O14&gt;$W$5,M14-N14,0)</f>
        <v>0</v>
      </c>
      <c r="Q14" s="119">
        <f t="shared" ref="Q14:Q16" si="85">ROUND(IF(J14&gt;K14,IF(P14&gt;0,(1-((K14/J14)^(1/P14))),0),0),4)</f>
        <v>0</v>
      </c>
      <c r="R14" s="45" t="s">
        <v>130</v>
      </c>
      <c r="S14" s="138">
        <v>17</v>
      </c>
      <c r="T14" s="139">
        <v>4</v>
      </c>
      <c r="U14" s="138">
        <v>2035</v>
      </c>
      <c r="V14" s="55">
        <f t="shared" si="7"/>
        <v>54878</v>
      </c>
      <c r="W14" s="51">
        <f t="shared" ref="W14:W16" si="86">IF($W$3&gt;=$O14,(J14-K14),0)</f>
        <v>0</v>
      </c>
      <c r="X14" s="53">
        <f t="shared" si="9"/>
        <v>0</v>
      </c>
      <c r="Y14" s="53">
        <f t="shared" si="10"/>
        <v>0</v>
      </c>
      <c r="Z14" s="53">
        <f t="shared" si="11"/>
        <v>0</v>
      </c>
      <c r="AA14" s="53">
        <f>IF($V14&lt;=Z$2,0,IF($O14&lt;=Z$2,0,IF($G14&gt;=AA$2,0,IF($K14&gt;=$J14,0,IF($O14&lt;=AA$2,($J14-(SUM($K14,SUM($Z14:Z14)))),IF($L14=$D$161,(($J14-$K14)/$P14),(($J14-SUM($Z14:Z14))*$Q14))*IF($V14&lt;=AA$2,(DATEDIF(Z$2,$V14,"D")/365),IF($G14&gt;Z$2,(DATEDIF($G14,AA$2,"D")/365),1)))))))</f>
        <v>0</v>
      </c>
      <c r="AB14" s="53">
        <f>IF($V14&lt;=AA$2,0,IF($O14&lt;=AA$2,0,IF($G14&gt;=AB$2,0,IF($K14&gt;=$J14,0,IF($O14&lt;=AB$2,($J14-(SUM($K14,SUM($Z14:AA14)))),IF($L14=$D$161,(($J14-$K14)/$P14),(($J14-SUM($Z14:AA14))*$Q14))*IF($V14&lt;=AB$2,(DATEDIF(AA$2,$V14,"D")/365),IF($G14&gt;AA$2,(DATEDIF($G14,AB$2,"D")/365),1)))))))</f>
        <v>0</v>
      </c>
      <c r="AC14" s="53">
        <f>IF($V14&lt;=AB$2,0,IF($O14&lt;=AB$2,0,IF($G14&gt;=AC$2,0,IF($K14&gt;=$J14,0,IF($O14&lt;=AC$2,($J14-(SUM($K14,SUM($Z14:AB14)))),IF($L14=$D$161,(($J14-$K14)/$P14),(($J14-SUM($Z14:AB14))*$Q14))*IF($V14&lt;=AC$2,(DATEDIF(AB$2,$V14,"D")/365),IF($G14&gt;AB$2,(DATEDIF($G14,AC$2,"D")/365),1)))))))</f>
        <v>0</v>
      </c>
      <c r="AD14" s="53">
        <f>IF($V14&lt;=AC$2,0,IF($O14&lt;=AC$2,0,IF($G14&gt;=AD$2,0,IF($K14&gt;=$J14,0,IF($O14&lt;=AD$2,($J14-(SUM($K14,SUM($Z14:AC14)))),IF($L14=$D$161,(($J14-$K14)/$P14),(($J14-SUM($Z14:AC14))*$Q14))*IF($V14&lt;=AD$2,(DATEDIF(AC$2,$V14,"D")/365),IF($G14&gt;AC$2,(DATEDIF($G14,AD$2,"D")/365),1)))))))</f>
        <v>0</v>
      </c>
      <c r="AE14" s="53">
        <f>IF($V14&lt;=AD$2,0,IF($O14&lt;=AD$2,0,IF($G14&gt;=AE$2,0,IF($K14&gt;=$J14,0,IF($O14&lt;=AE$2,($J14-(SUM($K14,SUM($Z14:AD14)))),IF($L14=$D$161,(($J14-$K14)/$P14),(($J14-SUM($Z14:AD14))*$Q14))*IF($V14&lt;=AE$2,(DATEDIF(AD$2,$V14,"D")/365),IF($G14&gt;AD$2,(DATEDIF($G14,AE$2,"D")/365),1)))))))</f>
        <v>0</v>
      </c>
      <c r="AF14" s="53">
        <f>IF($V14&lt;=AE$2,0,IF($O14&lt;=AE$2,0,IF($G14&gt;=AF$2,0,IF($K14&gt;=$J14,0,IF($O14&lt;=AF$2,($J14-(SUM($K14,SUM($Z14:AE14)))),IF($L14=$D$161,(($J14-$K14)/$P14),(($J14-SUM($Z14:AE14))*$Q14))*IF($V14&lt;=AF$2,(DATEDIF(AE$2,$V14,"D")/365),IF($G14&gt;AE$2,(DATEDIF($G14,AF$2,"D")/365),1)))))))</f>
        <v>0</v>
      </c>
      <c r="AG14" s="53">
        <f>IF($V14&lt;=AF$2,0,IF($O14&lt;=AF$2,0,IF($G14&gt;=AG$2,0,IF($K14&gt;=$J14,0,IF($O14&lt;=AG$2,($J14-(SUM($K14,SUM($Z14:AF14)))),IF($L14=$D$161,(($J14-$K14)/$P14),(($J14-SUM($Z14:AF14))*$Q14))*IF($V14&lt;=AG$2,(DATEDIF(AF$2,$V14,"D")/365),IF($G14&gt;AF$2,(DATEDIF($G14,AG$2,"D")/365),1)))))))</f>
        <v>0</v>
      </c>
      <c r="AH14" s="53">
        <f>IF($V14&lt;=AG$2,0,IF($O14&lt;=AG$2,0,IF($G14&gt;=AH$2,0,IF($K14&gt;=$J14,0,IF($O14&lt;=AH$2,($J14-(SUM($K14,SUM($Z14:AG14)))),IF($L14=$D$161,(($J14-$K14)/$P14),(($J14-SUM($Z14:AG14))*$Q14))*IF($V14&lt;=AH$2,(DATEDIF(AG$2,$V14,"D")/365),IF($G14&gt;AG$2,(DATEDIF($G14,AH$2,"D")/365),1)))))))</f>
        <v>0</v>
      </c>
      <c r="AI14" s="53">
        <f>IF($V14&lt;=AH$2,0,IF($O14&lt;=AH$2,0,IF($G14&gt;=AI$2,0,IF($K14&gt;=$J14,0,IF($O14&lt;=AI$2,($J14-(SUM($K14,SUM($Z14:AH14)))),IF($L14=$D$161,(($J14-$K14)/$P14),(($J14-SUM($Z14:AH14))*$Q14))*IF($V14&lt;=AI$2,(DATEDIF(AH$2,$V14,"D")/365),IF($G14&gt;AH$2,(DATEDIF($G14,AI$2,"D")/365),1)))))))</f>
        <v>0</v>
      </c>
      <c r="AJ14" s="53">
        <f>IF($V14&lt;=AI$2,0,IF($O14&lt;=AI$2,0,IF($G14&gt;=AJ$2,0,IF($K14&gt;=$J14,0,IF($O14&lt;=AJ$2,($J14-(SUM($K14,SUM($Z14:AI14)))),IF($L14=$D$161,(($J14-$K14)/$P14),(($J14-SUM($Z14:AI14))*$Q14))*IF($V14&lt;=AJ$2,(DATEDIF(AI$2,$V14,"D")/365),IF($G14&gt;AI$2,(DATEDIF($G14,AJ$2,"D")/365),1)))))))</f>
        <v>0</v>
      </c>
      <c r="AK14" s="53">
        <f>IF($V14&lt;=AJ$2,0,IF($O14&lt;=AJ$2,0,IF($G14&gt;=AK$2,0,IF($K14&gt;=$J14,0,IF($O14&lt;=AK$2,($J14-(SUM($K14,SUM($Z14:AJ14)))),IF($L14=$D$161,(($J14-$K14)/$P14),(($J14-SUM($Z14:AJ14))*$Q14))*IF($V14&lt;=AK$2,(DATEDIF(AJ$2,$V14,"D")/365),IF($G14&gt;AJ$2,(DATEDIF($G14,AK$2,"D")/365),1)))))))</f>
        <v>0</v>
      </c>
      <c r="AL14" s="53">
        <f>IF($V14&lt;=AK$2,0,IF($O14&lt;=AK$2,0,IF($G14&gt;=AL$2,0,IF($K14&gt;=$J14,0,IF($O14&lt;=AL$2,($J14-(SUM($K14,SUM($Z14:AK14)))),IF($L14=$D$161,(($J14-$K14)/$P14),(($J14-SUM($Z14:AK14))*$Q14))*IF($V14&lt;=AL$2,(DATEDIF(AK$2,$V14,"D")/365),IF($G14&gt;AK$2,(DATEDIF($G14,AL$2,"D")/365),1)))))))</f>
        <v>0</v>
      </c>
      <c r="AM14" s="53">
        <f>IF($V14&lt;=AL$2,0,IF($O14&lt;=AL$2,0,IF($G14&gt;=AM$2,0,IF($K14&gt;=$J14,0,IF($O14&lt;=AM$2,($J14-(SUM($K14,SUM($Z14:AL14)))),IF($L14=$D$161,(($J14-$K14)/$P14),(($J14-SUM($Z14:AL14))*$Q14))*IF($V14&lt;=AM$2,(DATEDIF(AL$2,$V14,"D")/365),IF($G14&gt;AL$2,(DATEDIF($G14,AM$2,"D")/365),1)))))))</f>
        <v>0</v>
      </c>
      <c r="AN14" s="53">
        <f>IF($V14&lt;=AM$2,0,IF($O14&lt;=AM$2,0,IF($G14&gt;=AN$2,0,IF($K14&gt;=$J14,0,IF($O14&lt;=AN$2,($J14-(SUM($K14,SUM($Z14:AM14)))),IF($L14=$D$161,(($J14-$K14)/$P14),(($J14-SUM($Z14:AM14))*$Q14))*IF($V14&lt;=AN$2,(DATEDIF(AM$2,$V14,"D")/365),IF($G14&gt;AM$2,(DATEDIF($G14,AN$2,"D")/365),1)))))))</f>
        <v>0</v>
      </c>
      <c r="AO14" s="53">
        <f>IF($V14&lt;=AN$2,0,IF($O14&lt;=AN$2,0,IF($G14&gt;=AO$2,0,IF($K14&gt;=$J14,0,IF($O14&lt;=AO$2,($J14-(SUM($K14,SUM($Z14:AN14)))),IF($L14=$D$161,(($J14-$K14)/$P14),(($J14-SUM($Z14:AN14))*$Q14))*IF($V14&lt;=AO$2,(DATEDIF(AN$2,$V14,"D")/365),IF($G14&gt;AN$2,(DATEDIF($G14,AO$2,"D")/365),1)))))))</f>
        <v>0</v>
      </c>
      <c r="AP14" s="53">
        <f>IF($V14&lt;=AO$2,0,IF($O14&lt;=AO$2,0,IF($G14&gt;=AP$2,0,IF($K14&gt;=$J14,0,IF($O14&lt;=AP$2,($J14-(SUM($K14,SUM($Z14:AO14)))),IF($L14=$D$161,(($J14-$K14)/$P14),(($J14-SUM($Z14:AO14))*$Q14))*IF($V14&lt;=AP$2,(DATEDIF(AO$2,$V14,"D")/365),IF($G14&gt;AO$2,(DATEDIF($G14,AP$2,"D")/365),1)))))))</f>
        <v>0</v>
      </c>
      <c r="AQ14" s="53">
        <f>IF($V14&lt;=AP$2,0,IF($O14&lt;=AP$2,0,IF($G14&gt;=AQ$2,0,IF($K14&gt;=$J14,0,IF($O14&lt;=AQ$2,($J14-(SUM($K14,SUM($Z14:AP14)))),IF($L14=$D$161,(($J14-$K14)/$P14),(($J14-SUM($Z14:AP14))*$Q14))*IF($V14&lt;=AQ$2,(DATEDIF(AP$2,$V14,"D")/365),IF($G14&gt;AP$2,(DATEDIF($G14,AQ$2,"D")/365),1)))))))</f>
        <v>0</v>
      </c>
      <c r="AR14" s="53">
        <f>IF($V14&lt;=AQ$2,0,IF($O14&lt;=AQ$2,0,IF($G14&gt;=AR$2,0,IF($K14&gt;=$J14,0,IF($O14&lt;=AR$2,($J14-(SUM($K14,SUM($Z14:AQ14)))),IF($L14=$D$161,(($J14-$K14)/$P14),(($J14-SUM($Z14:AQ14))*$Q14))*IF($V14&lt;=AR$2,(DATEDIF(AQ$2,$V14,"D")/365),IF($G14&gt;AQ$2,(DATEDIF($G14,AR$2,"D")/365),1)))))))</f>
        <v>0</v>
      </c>
      <c r="AS14" s="53">
        <f>IF($V14&lt;=AR$2,0,IF($O14&lt;=AR$2,0,IF($G14&gt;=AS$2,0,IF($K14&gt;=$J14,0,IF($O14&lt;=AS$2,($J14-(SUM($K14,SUM($Z14:AR14)))),IF($L14=$D$161,(($J14-$K14)/$P14),(($J14-SUM($Z14:AR14))*$Q14))*IF($V14&lt;=AS$2,(DATEDIF(AR$2,$V14,"D")/365),IF($G14&gt;AR$2,(DATEDIF($G14,AS$2,"D")/365),1)))))))</f>
        <v>0</v>
      </c>
      <c r="AT14" s="53">
        <f>IF($V14&lt;=AS$2,0,IF($O14&lt;=AS$2,0,IF($G14&gt;=AT$2,0,IF($K14&gt;=$J14,0,IF($O14&lt;=AT$2,($J14-(SUM($K14,SUM($Z14:AS14)))),IF($L14=$D$161,(($J14-$K14)/$P14),(($J14-SUM($Z14:AS14))*$Q14))*IF($V14&lt;=AT$2,(DATEDIF(AS$2,$V14,"D")/365),IF($G14&gt;AS$2,(DATEDIF($G14,AT$2,"D")/365),1)))))))</f>
        <v>0</v>
      </c>
      <c r="AU14" s="53">
        <f>IF($V14&lt;=AT$2,0,IF($O14&lt;=AT$2,0,IF($G14&gt;=AU$2,0,IF($K14&gt;=$J14,0,IF($O14&lt;=AU$2,($J14-(SUM($K14,SUM($Z14:AT14)))),IF($L14=$D$161,(($J14-$K14)/$P14),(($J14-SUM($Z14:AT14))*$Q14))*IF($V14&lt;=AU$2,(DATEDIF(AT$2,$V14,"D")/365),IF($G14&gt;AT$2,(DATEDIF($G14,AU$2,"D")/365),1)))))))</f>
        <v>0</v>
      </c>
      <c r="AV14" s="53">
        <f>IF($V14&lt;=AU$2,0,IF($O14&lt;=AU$2,0,IF($G14&gt;=AV$2,0,IF($K14&gt;=$J14,0,IF($O14&lt;=AV$2,($J14-(SUM($K14,SUM($Z14:AU14)))),IF($L14=$D$161,(($J14-$K14)/$P14),(($J14-SUM($Z14:AU14))*$Q14))*IF($V14&lt;=AV$2,(DATEDIF(AU$2,$V14,"D")/365),IF($G14&gt;AU$2,(DATEDIF($G14,AV$2,"D")/365),1)))))))</f>
        <v>0</v>
      </c>
      <c r="AW14" s="53">
        <f>IF($V14&lt;=AV$2,0,IF($O14&lt;=AV$2,0,IF($G14&gt;=AW$2,0,IF($K14&gt;=$J14,0,IF($O14&lt;=AW$2,($J14-(SUM($K14,SUM($Z14:AV14)))),IF($L14=$D$161,(($J14-$K14)/$P14),(($J14-SUM($Z14:AV14))*$Q14))*IF($V14&lt;=AW$2,(DATEDIF(AV$2,$V14,"D")/365),IF($G14&gt;AV$2,(DATEDIF($G14,AW$2,"D")/365),1)))))))</f>
        <v>0</v>
      </c>
      <c r="AX14" s="53">
        <f>IF($V14&lt;=AW$2,0,IF($O14&lt;=AW$2,0,IF($G14&gt;=AX$2,0,IF($K14&gt;=$J14,0,IF($O14&lt;=AX$2,($J14-(SUM($K14,SUM($Z14:AW14)))),IF($L14=$D$161,(($J14-$K14)/$P14),(($J14-SUM($Z14:AW14))*$Q14))*IF($V14&lt;=AX$2,(DATEDIF(AW$2,$V14,"D")/365),IF($G14&gt;AW$2,(DATEDIF($G14,AX$2,"D")/365),1)))))))</f>
        <v>0</v>
      </c>
      <c r="AY14" s="53">
        <f>IF($V14&lt;=AX$2,0,IF($O14&lt;=AX$2,0,IF($G14&gt;=AY$2,0,IF($K14&gt;=$J14,0,IF($O14&lt;=AY$2,($J14-(SUM($K14,SUM($Z14:AX14)))),IF($L14=$D$161,(($J14-$K14)/$P14),(($J14-SUM($Z14:AX14))*$Q14))*IF($V14&lt;=AY$2,(DATEDIF(AX$2,$V14,"D")/365),IF($G14&gt;AX$2,(DATEDIF($G14,AY$2,"D")/365),1)))))))</f>
        <v>0</v>
      </c>
      <c r="AZ14" s="52"/>
      <c r="BA14" s="52"/>
      <c r="BB14" s="126">
        <f>IF($V14&lt;=BB$2,0,IF($G14&gt;=BB$2,0,IF($G14&gt;$W$3,(J14-Z14),IF($G14&lt;=$W$3,J14-SUM(W14,$Z14:Z14),0))))</f>
        <v>0</v>
      </c>
      <c r="BC14" s="53">
        <f t="shared" ref="BC14:BC16" si="87">IF($V14&lt;=BC$2,0,IF($G14&gt;=BC$2,0,IF($G14&gt;=BB$2,$J14-AA14,BB14-AA14)))</f>
        <v>0</v>
      </c>
      <c r="BD14" s="52">
        <f t="shared" ref="BD14:BD16" si="88">IF($V14&lt;=BD$2,0,IF($G14&gt;=BD$2,0,IF($G14&gt;=BC$2,$J14-AB14,BC14-AB14)))</f>
        <v>0</v>
      </c>
      <c r="BE14" s="53">
        <f t="shared" ref="BE14:BE16" si="89">IF($V14&lt;=BE$2,0,IF($G14&gt;=BE$2,0,IF($G14&gt;=BD$2,$J14-AC14,BD14-AC14)))</f>
        <v>0</v>
      </c>
      <c r="BF14" s="52">
        <f t="shared" ref="BF14:BF16" si="90">IF($V14&lt;=BF$2,0,IF($G14&gt;=BF$2,0,IF($G14&gt;=BE$2,$J14-AD14,BE14-AD14)))</f>
        <v>0</v>
      </c>
      <c r="BG14" s="53">
        <f t="shared" ref="BG14:BG16" si="91">IF($V14&lt;=BG$2,0,IF($G14&gt;=BG$2,0,IF($G14&gt;=BF$2,$J14-AE14,BF14-AE14)))</f>
        <v>0</v>
      </c>
      <c r="BH14" s="52">
        <f t="shared" ref="BH14:BH16" si="92">IF($V14&lt;=BH$2,0,IF($G14&gt;=BH$2,0,IF($G14&gt;=BG$2,$J14-AF14,BG14-AF14)))</f>
        <v>0</v>
      </c>
      <c r="BI14" s="53">
        <f t="shared" ref="BI14:BI16" si="93">IF($V14&lt;=BI$2,0,IF($G14&gt;=BI$2,0,IF($G14&gt;=BH$2,$J14-AG14,BH14-AG14)))</f>
        <v>0</v>
      </c>
      <c r="BJ14" s="52">
        <f t="shared" ref="BJ14:BJ16" si="94">IF($V14&lt;=BJ$2,0,IF($G14&gt;=BJ$2,0,IF($G14&gt;=BI$2,$J14-AH14,BI14-AH14)))</f>
        <v>0</v>
      </c>
      <c r="BK14" s="53">
        <f t="shared" ref="BK14:BK16" si="95">IF($V14&lt;=BK$2,0,IF($G14&gt;=BK$2,0,IF($G14&gt;=BJ$2,$J14-AI14,BJ14-AI14)))</f>
        <v>0</v>
      </c>
      <c r="BL14" s="52">
        <f t="shared" ref="BL14:BL16" si="96">IF($V14&lt;=BL$2,0,IF($G14&gt;=BL$2,0,IF($G14&gt;=BK$2,$J14-AJ14,BK14-AJ14)))</f>
        <v>0</v>
      </c>
      <c r="BM14" s="53">
        <f t="shared" ref="BM14:BM16" si="97">IF($V14&lt;=BM$2,0,IF($G14&gt;=BM$2,0,IF($G14&gt;=BL$2,$J14-AK14,BL14-AK14)))</f>
        <v>0</v>
      </c>
      <c r="BN14" s="52">
        <f t="shared" ref="BN14:BN16" si="98">IF($V14&lt;=BN$2,0,IF($G14&gt;=BN$2,0,IF($G14&gt;=BM$2,$J14-AL14,BM14-AL14)))</f>
        <v>0</v>
      </c>
      <c r="BO14" s="53">
        <f t="shared" ref="BO14:BO16" si="99">IF($V14&lt;=BO$2,0,IF($G14&gt;=BO$2,0,IF($G14&gt;=BN$2,$J14-AM14,BN14-AM14)))</f>
        <v>0</v>
      </c>
      <c r="BP14" s="52">
        <f t="shared" ref="BP14:BP16" si="100">IF($V14&lt;=BP$2,0,IF($G14&gt;=BP$2,0,IF($G14&gt;=BO$2,$J14-AN14,BO14-AN14)))</f>
        <v>0</v>
      </c>
      <c r="BQ14" s="53">
        <f t="shared" ref="BQ14:BQ16" si="101">IF($V14&lt;=BQ$2,0,IF($G14&gt;=BQ$2,0,IF($G14&gt;=BP$2,$J14-AO14,BP14-AO14)))</f>
        <v>0</v>
      </c>
      <c r="BR14" s="52">
        <f t="shared" ref="BR14:BR16" si="102">IF($V14&lt;=BR$2,0,IF($G14&gt;=BR$2,0,IF($G14&gt;=BQ$2,$J14-AP14,BQ14-AP14)))</f>
        <v>0</v>
      </c>
      <c r="BS14" s="53">
        <f t="shared" ref="BS14:BS16" si="103">IF($V14&lt;=BS$2,0,IF($G14&gt;=BS$2,0,IF($G14&gt;=BR$2,$J14-AQ14,BR14-AQ14)))</f>
        <v>0</v>
      </c>
      <c r="BT14" s="52">
        <f t="shared" ref="BT14:BT16" si="104">IF($V14&lt;=BT$2,0,IF($G14&gt;=BT$2,0,IF($G14&gt;=BS$2,$J14-AR14,BS14-AR14)))</f>
        <v>0</v>
      </c>
      <c r="BU14" s="53">
        <f t="shared" ref="BU14:BU16" si="105">IF($V14&lt;=BU$2,0,IF($G14&gt;=BU$2,0,IF($G14&gt;=BT$2,$J14-AS14,BT14-AS14)))</f>
        <v>0</v>
      </c>
      <c r="BV14" s="52">
        <f t="shared" ref="BV14:BV16" si="106">IF($V14&lt;=BV$2,0,IF($G14&gt;=BV$2,0,IF($G14&gt;=BU$2,$J14-AT14,BU14-AT14)))</f>
        <v>0</v>
      </c>
      <c r="BW14" s="53">
        <f t="shared" ref="BW14:BW16" si="107">IF($V14&lt;=BW$2,0,IF($G14&gt;=BW$2,0,IF($G14&gt;=BV$2,$J14-AU14,BV14-AU14)))</f>
        <v>0</v>
      </c>
      <c r="BX14" s="52">
        <f t="shared" ref="BX14:BX16" si="108">IF($V14&lt;=BX$2,0,IF($G14&gt;=BX$2,0,IF($G14&gt;=BW$2,$J14-AV14,BW14-AV14)))</f>
        <v>0</v>
      </c>
      <c r="BY14" s="53">
        <f t="shared" ref="BY14:BY16" si="109">IF($V14&lt;=BY$2,0,IF($G14&gt;=BY$2,0,IF($G14&gt;=BX$2,$J14-AW14,BX14-AW14)))</f>
        <v>0</v>
      </c>
      <c r="BZ14" s="52">
        <f t="shared" ref="BZ14:BZ16" si="110">IF($V14&lt;=BZ$2,0,IF($G14&gt;=BZ$2,0,IF($G14&gt;=BY$2,$J14-AX14,BY14-AX14)))</f>
        <v>0</v>
      </c>
      <c r="CA14" s="53">
        <f t="shared" ref="CA14:CA16" si="111">IF($V14&lt;=CA$2,0,IF($G14&gt;=CA$2,0,IF($G14&gt;=BZ$2,$J14-AY14,BZ14-AY14)))</f>
        <v>0</v>
      </c>
      <c r="CB14" s="74"/>
      <c r="CC14" s="74"/>
      <c r="CD14" s="74"/>
      <c r="CE14" s="74"/>
      <c r="CF14" s="74"/>
      <c r="CG14" s="74"/>
      <c r="CH14" s="74"/>
      <c r="CI14" s="74"/>
      <c r="CJ14" s="74"/>
      <c r="CK14" s="74"/>
      <c r="CL14" s="74"/>
    </row>
    <row r="15" spans="1:90">
      <c r="A15" s="20">
        <v>14</v>
      </c>
      <c r="B15" s="20" t="s">
        <v>89</v>
      </c>
      <c r="C15" s="20" t="s">
        <v>153</v>
      </c>
      <c r="D15" s="2">
        <v>1985</v>
      </c>
      <c r="E15" s="3">
        <v>4</v>
      </c>
      <c r="F15" s="2">
        <v>1</v>
      </c>
      <c r="G15" s="55">
        <f t="shared" ref="G15" si="112">DATE(D15,E15,F15)-1</f>
        <v>31137</v>
      </c>
      <c r="H15" s="4">
        <v>0</v>
      </c>
      <c r="I15" s="1">
        <v>0</v>
      </c>
      <c r="J15" s="51">
        <f t="shared" ref="J15" si="113">H15-I15</f>
        <v>0</v>
      </c>
      <c r="K15" s="54">
        <f t="shared" ref="K15" si="114">H15*0.05</f>
        <v>0</v>
      </c>
      <c r="L15" s="4" t="s">
        <v>96</v>
      </c>
      <c r="M15" s="54">
        <f t="shared" si="81"/>
        <v>15</v>
      </c>
      <c r="N15" s="53">
        <f t="shared" si="82"/>
        <v>15</v>
      </c>
      <c r="O15" s="55">
        <f t="shared" si="83"/>
        <v>36616</v>
      </c>
      <c r="P15" s="53">
        <f t="shared" si="84"/>
        <v>0</v>
      </c>
      <c r="Q15" s="119">
        <f t="shared" si="85"/>
        <v>0</v>
      </c>
      <c r="R15" s="45" t="s">
        <v>130</v>
      </c>
      <c r="S15" s="138">
        <v>17</v>
      </c>
      <c r="T15" s="139">
        <v>4</v>
      </c>
      <c r="U15" s="138">
        <v>2035</v>
      </c>
      <c r="V15" s="55">
        <f t="shared" si="7"/>
        <v>54878</v>
      </c>
      <c r="W15" s="51">
        <f t="shared" si="86"/>
        <v>0</v>
      </c>
      <c r="X15" s="53">
        <f t="shared" si="9"/>
        <v>0</v>
      </c>
      <c r="Y15" s="53">
        <f t="shared" si="10"/>
        <v>0</v>
      </c>
      <c r="Z15" s="53">
        <f t="shared" si="11"/>
        <v>0</v>
      </c>
      <c r="AA15" s="53">
        <f>IF($V15&lt;=Z$2,0,IF($O15&lt;=Z$2,0,IF($G15&gt;=AA$2,0,IF($K15&gt;=$J15,0,IF($O15&lt;=AA$2,($J15-(SUM($K15,SUM($Z15:Z15)))),IF($L15=$D$161,(($J15-$K15)/$P15),(($J15-SUM($Z15:Z15))*$Q15))*IF($V15&lt;=AA$2,(DATEDIF(Z$2,$V15,"D")/365),IF($G15&gt;Z$2,(DATEDIF($G15,AA$2,"D")/365),1)))))))</f>
        <v>0</v>
      </c>
      <c r="AB15" s="53">
        <f>IF($V15&lt;=AA$2,0,IF($O15&lt;=AA$2,0,IF($G15&gt;=AB$2,0,IF($K15&gt;=$J15,0,IF($O15&lt;=AB$2,($J15-(SUM($K15,SUM($Z15:AA15)))),IF($L15=$D$161,(($J15-$K15)/$P15),(($J15-SUM($Z15:AA15))*$Q15))*IF($V15&lt;=AB$2,(DATEDIF(AA$2,$V15,"D")/365),IF($G15&gt;AA$2,(DATEDIF($G15,AB$2,"D")/365),1)))))))</f>
        <v>0</v>
      </c>
      <c r="AC15" s="53">
        <f>IF($V15&lt;=AB$2,0,IF($O15&lt;=AB$2,0,IF($G15&gt;=AC$2,0,IF($K15&gt;=$J15,0,IF($O15&lt;=AC$2,($J15-(SUM($K15,SUM($Z15:AB15)))),IF($L15=$D$161,(($J15-$K15)/$P15),(($J15-SUM($Z15:AB15))*$Q15))*IF($V15&lt;=AC$2,(DATEDIF(AB$2,$V15,"D")/365),IF($G15&gt;AB$2,(DATEDIF($G15,AC$2,"D")/365),1)))))))</f>
        <v>0</v>
      </c>
      <c r="AD15" s="53">
        <f>IF($V15&lt;=AC$2,0,IF($O15&lt;=AC$2,0,IF($G15&gt;=AD$2,0,IF($K15&gt;=$J15,0,IF($O15&lt;=AD$2,($J15-(SUM($K15,SUM($Z15:AC15)))),IF($L15=$D$161,(($J15-$K15)/$P15),(($J15-SUM($Z15:AC15))*$Q15))*IF($V15&lt;=AD$2,(DATEDIF(AC$2,$V15,"D")/365),IF($G15&gt;AC$2,(DATEDIF($G15,AD$2,"D")/365),1)))))))</f>
        <v>0</v>
      </c>
      <c r="AE15" s="53">
        <f>IF($V15&lt;=AD$2,0,IF($O15&lt;=AD$2,0,IF($G15&gt;=AE$2,0,IF($K15&gt;=$J15,0,IF($O15&lt;=AE$2,($J15-(SUM($K15,SUM($Z15:AD15)))),IF($L15=$D$161,(($J15-$K15)/$P15),(($J15-SUM($Z15:AD15))*$Q15))*IF($V15&lt;=AE$2,(DATEDIF(AD$2,$V15,"D")/365),IF($G15&gt;AD$2,(DATEDIF($G15,AE$2,"D")/365),1)))))))</f>
        <v>0</v>
      </c>
      <c r="AF15" s="53">
        <f>IF($V15&lt;=AE$2,0,IF($O15&lt;=AE$2,0,IF($G15&gt;=AF$2,0,IF($K15&gt;=$J15,0,IF($O15&lt;=AF$2,($J15-(SUM($K15,SUM($Z15:AE15)))),IF($L15=$D$161,(($J15-$K15)/$P15),(($J15-SUM($Z15:AE15))*$Q15))*IF($V15&lt;=AF$2,(DATEDIF(AE$2,$V15,"D")/365),IF($G15&gt;AE$2,(DATEDIF($G15,AF$2,"D")/365),1)))))))</f>
        <v>0</v>
      </c>
      <c r="AG15" s="53">
        <f>IF($V15&lt;=AF$2,0,IF($O15&lt;=AF$2,0,IF($G15&gt;=AG$2,0,IF($K15&gt;=$J15,0,IF($O15&lt;=AG$2,($J15-(SUM($K15,SUM($Z15:AF15)))),IF($L15=$D$161,(($J15-$K15)/$P15),(($J15-SUM($Z15:AF15))*$Q15))*IF($V15&lt;=AG$2,(DATEDIF(AF$2,$V15,"D")/365),IF($G15&gt;AF$2,(DATEDIF($G15,AG$2,"D")/365),1)))))))</f>
        <v>0</v>
      </c>
      <c r="AH15" s="53">
        <f>IF($V15&lt;=AG$2,0,IF($O15&lt;=AG$2,0,IF($G15&gt;=AH$2,0,IF($K15&gt;=$J15,0,IF($O15&lt;=AH$2,($J15-(SUM($K15,SUM($Z15:AG15)))),IF($L15=$D$161,(($J15-$K15)/$P15),(($J15-SUM($Z15:AG15))*$Q15))*IF($V15&lt;=AH$2,(DATEDIF(AG$2,$V15,"D")/365),IF($G15&gt;AG$2,(DATEDIF($G15,AH$2,"D")/365),1)))))))</f>
        <v>0</v>
      </c>
      <c r="AI15" s="53">
        <f>IF($V15&lt;=AH$2,0,IF($O15&lt;=AH$2,0,IF($G15&gt;=AI$2,0,IF($K15&gt;=$J15,0,IF($O15&lt;=AI$2,($J15-(SUM($K15,SUM($Z15:AH15)))),IF($L15=$D$161,(($J15-$K15)/$P15),(($J15-SUM($Z15:AH15))*$Q15))*IF($V15&lt;=AI$2,(DATEDIF(AH$2,$V15,"D")/365),IF($G15&gt;AH$2,(DATEDIF($G15,AI$2,"D")/365),1)))))))</f>
        <v>0</v>
      </c>
      <c r="AJ15" s="53">
        <f>IF($V15&lt;=AI$2,0,IF($O15&lt;=AI$2,0,IF($G15&gt;=AJ$2,0,IF($K15&gt;=$J15,0,IF($O15&lt;=AJ$2,($J15-(SUM($K15,SUM($Z15:AI15)))),IF($L15=$D$161,(($J15-$K15)/$P15),(($J15-SUM($Z15:AI15))*$Q15))*IF($V15&lt;=AJ$2,(DATEDIF(AI$2,$V15,"D")/365),IF($G15&gt;AI$2,(DATEDIF($G15,AJ$2,"D")/365),1)))))))</f>
        <v>0</v>
      </c>
      <c r="AK15" s="53">
        <f>IF($V15&lt;=AJ$2,0,IF($O15&lt;=AJ$2,0,IF($G15&gt;=AK$2,0,IF($K15&gt;=$J15,0,IF($O15&lt;=AK$2,($J15-(SUM($K15,SUM($Z15:AJ15)))),IF($L15=$D$161,(($J15-$K15)/$P15),(($J15-SUM($Z15:AJ15))*$Q15))*IF($V15&lt;=AK$2,(DATEDIF(AJ$2,$V15,"D")/365),IF($G15&gt;AJ$2,(DATEDIF($G15,AK$2,"D")/365),1)))))))</f>
        <v>0</v>
      </c>
      <c r="AL15" s="53">
        <f>IF($V15&lt;=AK$2,0,IF($O15&lt;=AK$2,0,IF($G15&gt;=AL$2,0,IF($K15&gt;=$J15,0,IF($O15&lt;=AL$2,($J15-(SUM($K15,SUM($Z15:AK15)))),IF($L15=$D$161,(($J15-$K15)/$P15),(($J15-SUM($Z15:AK15))*$Q15))*IF($V15&lt;=AL$2,(DATEDIF(AK$2,$V15,"D")/365),IF($G15&gt;AK$2,(DATEDIF($G15,AL$2,"D")/365),1)))))))</f>
        <v>0</v>
      </c>
      <c r="AM15" s="53">
        <f>IF($V15&lt;=AL$2,0,IF($O15&lt;=AL$2,0,IF($G15&gt;=AM$2,0,IF($K15&gt;=$J15,0,IF($O15&lt;=AM$2,($J15-(SUM($K15,SUM($Z15:AL15)))),IF($L15=$D$161,(($J15-$K15)/$P15),(($J15-SUM($Z15:AL15))*$Q15))*IF($V15&lt;=AM$2,(DATEDIF(AL$2,$V15,"D")/365),IF($G15&gt;AL$2,(DATEDIF($G15,AM$2,"D")/365),1)))))))</f>
        <v>0</v>
      </c>
      <c r="AN15" s="53">
        <f>IF($V15&lt;=AM$2,0,IF($O15&lt;=AM$2,0,IF($G15&gt;=AN$2,0,IF($K15&gt;=$J15,0,IF($O15&lt;=AN$2,($J15-(SUM($K15,SUM($Z15:AM15)))),IF($L15=$D$161,(($J15-$K15)/$P15),(($J15-SUM($Z15:AM15))*$Q15))*IF($V15&lt;=AN$2,(DATEDIF(AM$2,$V15,"D")/365),IF($G15&gt;AM$2,(DATEDIF($G15,AN$2,"D")/365),1)))))))</f>
        <v>0</v>
      </c>
      <c r="AO15" s="53">
        <f>IF($V15&lt;=AN$2,0,IF($O15&lt;=AN$2,0,IF($G15&gt;=AO$2,0,IF($K15&gt;=$J15,0,IF($O15&lt;=AO$2,($J15-(SUM($K15,SUM($Z15:AN15)))),IF($L15=$D$161,(($J15-$K15)/$P15),(($J15-SUM($Z15:AN15))*$Q15))*IF($V15&lt;=AO$2,(DATEDIF(AN$2,$V15,"D")/365),IF($G15&gt;AN$2,(DATEDIF($G15,AO$2,"D")/365),1)))))))</f>
        <v>0</v>
      </c>
      <c r="AP15" s="53">
        <f>IF($V15&lt;=AO$2,0,IF($O15&lt;=AO$2,0,IF($G15&gt;=AP$2,0,IF($K15&gt;=$J15,0,IF($O15&lt;=AP$2,($J15-(SUM($K15,SUM($Z15:AO15)))),IF($L15=$D$161,(($J15-$K15)/$P15),(($J15-SUM($Z15:AO15))*$Q15))*IF($V15&lt;=AP$2,(DATEDIF(AO$2,$V15,"D")/365),IF($G15&gt;AO$2,(DATEDIF($G15,AP$2,"D")/365),1)))))))</f>
        <v>0</v>
      </c>
      <c r="AQ15" s="53">
        <f>IF($V15&lt;=AP$2,0,IF($O15&lt;=AP$2,0,IF($G15&gt;=AQ$2,0,IF($K15&gt;=$J15,0,IF($O15&lt;=AQ$2,($J15-(SUM($K15,SUM($Z15:AP15)))),IF($L15=$D$161,(($J15-$K15)/$P15),(($J15-SUM($Z15:AP15))*$Q15))*IF($V15&lt;=AQ$2,(DATEDIF(AP$2,$V15,"D")/365),IF($G15&gt;AP$2,(DATEDIF($G15,AQ$2,"D")/365),1)))))))</f>
        <v>0</v>
      </c>
      <c r="AR15" s="53">
        <f>IF($V15&lt;=AQ$2,0,IF($O15&lt;=AQ$2,0,IF($G15&gt;=AR$2,0,IF($K15&gt;=$J15,0,IF($O15&lt;=AR$2,($J15-(SUM($K15,SUM($Z15:AQ15)))),IF($L15=$D$161,(($J15-$K15)/$P15),(($J15-SUM($Z15:AQ15))*$Q15))*IF($V15&lt;=AR$2,(DATEDIF(AQ$2,$V15,"D")/365),IF($G15&gt;AQ$2,(DATEDIF($G15,AR$2,"D")/365),1)))))))</f>
        <v>0</v>
      </c>
      <c r="AS15" s="53">
        <f>IF($V15&lt;=AR$2,0,IF($O15&lt;=AR$2,0,IF($G15&gt;=AS$2,0,IF($K15&gt;=$J15,0,IF($O15&lt;=AS$2,($J15-(SUM($K15,SUM($Z15:AR15)))),IF($L15=$D$161,(($J15-$K15)/$P15),(($J15-SUM($Z15:AR15))*$Q15))*IF($V15&lt;=AS$2,(DATEDIF(AR$2,$V15,"D")/365),IF($G15&gt;AR$2,(DATEDIF($G15,AS$2,"D")/365),1)))))))</f>
        <v>0</v>
      </c>
      <c r="AT15" s="53">
        <f>IF($V15&lt;=AS$2,0,IF($O15&lt;=AS$2,0,IF($G15&gt;=AT$2,0,IF($K15&gt;=$J15,0,IF($O15&lt;=AT$2,($J15-(SUM($K15,SUM($Z15:AS15)))),IF($L15=$D$161,(($J15-$K15)/$P15),(($J15-SUM($Z15:AS15))*$Q15))*IF($V15&lt;=AT$2,(DATEDIF(AS$2,$V15,"D")/365),IF($G15&gt;AS$2,(DATEDIF($G15,AT$2,"D")/365),1)))))))</f>
        <v>0</v>
      </c>
      <c r="AU15" s="53">
        <f>IF($V15&lt;=AT$2,0,IF($O15&lt;=AT$2,0,IF($G15&gt;=AU$2,0,IF($K15&gt;=$J15,0,IF($O15&lt;=AU$2,($J15-(SUM($K15,SUM($Z15:AT15)))),IF($L15=$D$161,(($J15-$K15)/$P15),(($J15-SUM($Z15:AT15))*$Q15))*IF($V15&lt;=AU$2,(DATEDIF(AT$2,$V15,"D")/365),IF($G15&gt;AT$2,(DATEDIF($G15,AU$2,"D")/365),1)))))))</f>
        <v>0</v>
      </c>
      <c r="AV15" s="53">
        <f>IF($V15&lt;=AU$2,0,IF($O15&lt;=AU$2,0,IF($G15&gt;=AV$2,0,IF($K15&gt;=$J15,0,IF($O15&lt;=AV$2,($J15-(SUM($K15,SUM($Z15:AU15)))),IF($L15=$D$161,(($J15-$K15)/$P15),(($J15-SUM($Z15:AU15))*$Q15))*IF($V15&lt;=AV$2,(DATEDIF(AU$2,$V15,"D")/365),IF($G15&gt;AU$2,(DATEDIF($G15,AV$2,"D")/365),1)))))))</f>
        <v>0</v>
      </c>
      <c r="AW15" s="53">
        <f>IF($V15&lt;=AV$2,0,IF($O15&lt;=AV$2,0,IF($G15&gt;=AW$2,0,IF($K15&gt;=$J15,0,IF($O15&lt;=AW$2,($J15-(SUM($K15,SUM($Z15:AV15)))),IF($L15=$D$161,(($J15-$K15)/$P15),(($J15-SUM($Z15:AV15))*$Q15))*IF($V15&lt;=AW$2,(DATEDIF(AV$2,$V15,"D")/365),IF($G15&gt;AV$2,(DATEDIF($G15,AW$2,"D")/365),1)))))))</f>
        <v>0</v>
      </c>
      <c r="AX15" s="53">
        <f>IF($V15&lt;=AW$2,0,IF($O15&lt;=AW$2,0,IF($G15&gt;=AX$2,0,IF($K15&gt;=$J15,0,IF($O15&lt;=AX$2,($J15-(SUM($K15,SUM($Z15:AW15)))),IF($L15=$D$161,(($J15-$K15)/$P15),(($J15-SUM($Z15:AW15))*$Q15))*IF($V15&lt;=AX$2,(DATEDIF(AW$2,$V15,"D")/365),IF($G15&gt;AW$2,(DATEDIF($G15,AX$2,"D")/365),1)))))))</f>
        <v>0</v>
      </c>
      <c r="AY15" s="53">
        <f>IF($V15&lt;=AX$2,0,IF($O15&lt;=AX$2,0,IF($G15&gt;=AY$2,0,IF($K15&gt;=$J15,0,IF($O15&lt;=AY$2,($J15-(SUM($K15,SUM($Z15:AX15)))),IF($L15=$D$161,(($J15-$K15)/$P15),(($J15-SUM($Z15:AX15))*$Q15))*IF($V15&lt;=AY$2,(DATEDIF(AX$2,$V15,"D")/365),IF($G15&gt;AX$2,(DATEDIF($G15,AY$2,"D")/365),1)))))))</f>
        <v>0</v>
      </c>
      <c r="AZ15" s="52"/>
      <c r="BA15" s="52"/>
      <c r="BB15" s="126">
        <f>IF($V15&lt;=BB$2,0,IF($G15&gt;=BB$2,0,IF($G15&gt;$W$3,(J15-Z15),IF($G15&lt;=$W$3,J15-SUM(W15,$Z15:Z15),0))))</f>
        <v>0</v>
      </c>
      <c r="BC15" s="53">
        <f t="shared" si="87"/>
        <v>0</v>
      </c>
      <c r="BD15" s="52">
        <f t="shared" si="88"/>
        <v>0</v>
      </c>
      <c r="BE15" s="53">
        <f t="shared" si="89"/>
        <v>0</v>
      </c>
      <c r="BF15" s="52">
        <f t="shared" si="90"/>
        <v>0</v>
      </c>
      <c r="BG15" s="53">
        <f t="shared" si="91"/>
        <v>0</v>
      </c>
      <c r="BH15" s="52">
        <f t="shared" si="92"/>
        <v>0</v>
      </c>
      <c r="BI15" s="53">
        <f t="shared" si="93"/>
        <v>0</v>
      </c>
      <c r="BJ15" s="52">
        <f t="shared" si="94"/>
        <v>0</v>
      </c>
      <c r="BK15" s="53">
        <f t="shared" si="95"/>
        <v>0</v>
      </c>
      <c r="BL15" s="52">
        <f t="shared" si="96"/>
        <v>0</v>
      </c>
      <c r="BM15" s="53">
        <f t="shared" si="97"/>
        <v>0</v>
      </c>
      <c r="BN15" s="52">
        <f t="shared" si="98"/>
        <v>0</v>
      </c>
      <c r="BO15" s="53">
        <f t="shared" si="99"/>
        <v>0</v>
      </c>
      <c r="BP15" s="52">
        <f t="shared" si="100"/>
        <v>0</v>
      </c>
      <c r="BQ15" s="53">
        <f t="shared" si="101"/>
        <v>0</v>
      </c>
      <c r="BR15" s="52">
        <f t="shared" si="102"/>
        <v>0</v>
      </c>
      <c r="BS15" s="53">
        <f t="shared" si="103"/>
        <v>0</v>
      </c>
      <c r="BT15" s="52">
        <f t="shared" si="104"/>
        <v>0</v>
      </c>
      <c r="BU15" s="53">
        <f t="shared" si="105"/>
        <v>0</v>
      </c>
      <c r="BV15" s="52">
        <f t="shared" si="106"/>
        <v>0</v>
      </c>
      <c r="BW15" s="53">
        <f t="shared" si="107"/>
        <v>0</v>
      </c>
      <c r="BX15" s="52">
        <f t="shared" si="108"/>
        <v>0</v>
      </c>
      <c r="BY15" s="53">
        <f t="shared" si="109"/>
        <v>0</v>
      </c>
      <c r="BZ15" s="52">
        <f t="shared" si="110"/>
        <v>0</v>
      </c>
      <c r="CA15" s="53">
        <f t="shared" si="111"/>
        <v>0</v>
      </c>
      <c r="CB15" s="74"/>
      <c r="CC15" s="74"/>
      <c r="CD15" s="74"/>
      <c r="CE15" s="74"/>
      <c r="CF15" s="74"/>
      <c r="CG15" s="74"/>
      <c r="CH15" s="74"/>
      <c r="CI15" s="74"/>
      <c r="CJ15" s="74"/>
      <c r="CK15" s="74"/>
      <c r="CL15" s="74"/>
    </row>
    <row r="16" spans="1:90">
      <c r="A16" s="20">
        <v>15</v>
      </c>
      <c r="B16" s="20" t="s">
        <v>89</v>
      </c>
      <c r="C16" s="20" t="s">
        <v>153</v>
      </c>
      <c r="D16" s="2">
        <v>1985</v>
      </c>
      <c r="E16" s="3">
        <v>4</v>
      </c>
      <c r="F16" s="2">
        <v>1</v>
      </c>
      <c r="G16" s="55">
        <f t="shared" ref="G16" si="115">DATE(D16,E16,F16)-1</f>
        <v>31137</v>
      </c>
      <c r="H16" s="4">
        <v>0</v>
      </c>
      <c r="I16" s="1">
        <v>0</v>
      </c>
      <c r="J16" s="51">
        <f t="shared" ref="J16" si="116">H16-I16</f>
        <v>0</v>
      </c>
      <c r="K16" s="54">
        <f t="shared" ref="K16" si="117">H16*0.05</f>
        <v>0</v>
      </c>
      <c r="L16" s="4" t="s">
        <v>96</v>
      </c>
      <c r="M16" s="54">
        <f t="shared" si="81"/>
        <v>15</v>
      </c>
      <c r="N16" s="53">
        <f t="shared" si="82"/>
        <v>15</v>
      </c>
      <c r="O16" s="55">
        <f t="shared" si="83"/>
        <v>36616</v>
      </c>
      <c r="P16" s="53">
        <f t="shared" si="84"/>
        <v>0</v>
      </c>
      <c r="Q16" s="119">
        <f t="shared" si="85"/>
        <v>0</v>
      </c>
      <c r="R16" s="45" t="s">
        <v>130</v>
      </c>
      <c r="S16" s="138">
        <v>17</v>
      </c>
      <c r="T16" s="139">
        <v>4</v>
      </c>
      <c r="U16" s="138">
        <v>2035</v>
      </c>
      <c r="V16" s="55">
        <f t="shared" si="7"/>
        <v>54878</v>
      </c>
      <c r="W16" s="51">
        <f t="shared" si="86"/>
        <v>0</v>
      </c>
      <c r="X16" s="53">
        <f t="shared" si="9"/>
        <v>0</v>
      </c>
      <c r="Y16" s="53">
        <f t="shared" si="10"/>
        <v>0</v>
      </c>
      <c r="Z16" s="53">
        <f t="shared" si="11"/>
        <v>0</v>
      </c>
      <c r="AA16" s="53">
        <f>IF($V16&lt;=Z$2,0,IF($O16&lt;=Z$2,0,IF($G16&gt;=AA$2,0,IF($K16&gt;=$J16,0,IF($O16&lt;=AA$2,($J16-(SUM($K16,SUM($Z16:Z16)))),IF($L16=$D$161,(($J16-$K16)/$P16),(($J16-SUM($Z16:Z16))*$Q16))*IF($V16&lt;=AA$2,(DATEDIF(Z$2,$V16,"D")/365),IF($G16&gt;Z$2,(DATEDIF($G16,AA$2,"D")/365),1)))))))</f>
        <v>0</v>
      </c>
      <c r="AB16" s="53">
        <f>IF($V16&lt;=AA$2,0,IF($O16&lt;=AA$2,0,IF($G16&gt;=AB$2,0,IF($K16&gt;=$J16,0,IF($O16&lt;=AB$2,($J16-(SUM($K16,SUM($Z16:AA16)))),IF($L16=$D$161,(($J16-$K16)/$P16),(($J16-SUM($Z16:AA16))*$Q16))*IF($V16&lt;=AB$2,(DATEDIF(AA$2,$V16,"D")/365),IF($G16&gt;AA$2,(DATEDIF($G16,AB$2,"D")/365),1)))))))</f>
        <v>0</v>
      </c>
      <c r="AC16" s="53">
        <f>IF($V16&lt;=AB$2,0,IF($O16&lt;=AB$2,0,IF($G16&gt;=AC$2,0,IF($K16&gt;=$J16,0,IF($O16&lt;=AC$2,($J16-(SUM($K16,SUM($Z16:AB16)))),IF($L16=$D$161,(($J16-$K16)/$P16),(($J16-SUM($Z16:AB16))*$Q16))*IF($V16&lt;=AC$2,(DATEDIF(AB$2,$V16,"D")/365),IF($G16&gt;AB$2,(DATEDIF($G16,AC$2,"D")/365),1)))))))</f>
        <v>0</v>
      </c>
      <c r="AD16" s="53">
        <f>IF($V16&lt;=AC$2,0,IF($O16&lt;=AC$2,0,IF($G16&gt;=AD$2,0,IF($K16&gt;=$J16,0,IF($O16&lt;=AD$2,($J16-(SUM($K16,SUM($Z16:AC16)))),IF($L16=$D$161,(($J16-$K16)/$P16),(($J16-SUM($Z16:AC16))*$Q16))*IF($V16&lt;=AD$2,(DATEDIF(AC$2,$V16,"D")/365),IF($G16&gt;AC$2,(DATEDIF($G16,AD$2,"D")/365),1)))))))</f>
        <v>0</v>
      </c>
      <c r="AE16" s="53">
        <f>IF($V16&lt;=AD$2,0,IF($O16&lt;=AD$2,0,IF($G16&gt;=AE$2,0,IF($K16&gt;=$J16,0,IF($O16&lt;=AE$2,($J16-(SUM($K16,SUM($Z16:AD16)))),IF($L16=$D$161,(($J16-$K16)/$P16),(($J16-SUM($Z16:AD16))*$Q16))*IF($V16&lt;=AE$2,(DATEDIF(AD$2,$V16,"D")/365),IF($G16&gt;AD$2,(DATEDIF($G16,AE$2,"D")/365),1)))))))</f>
        <v>0</v>
      </c>
      <c r="AF16" s="53">
        <f>IF($V16&lt;=AE$2,0,IF($O16&lt;=AE$2,0,IF($G16&gt;=AF$2,0,IF($K16&gt;=$J16,0,IF($O16&lt;=AF$2,($J16-(SUM($K16,SUM($Z16:AE16)))),IF($L16=$D$161,(($J16-$K16)/$P16),(($J16-SUM($Z16:AE16))*$Q16))*IF($V16&lt;=AF$2,(DATEDIF(AE$2,$V16,"D")/365),IF($G16&gt;AE$2,(DATEDIF($G16,AF$2,"D")/365),1)))))))</f>
        <v>0</v>
      </c>
      <c r="AG16" s="53">
        <f>IF($V16&lt;=AF$2,0,IF($O16&lt;=AF$2,0,IF($G16&gt;=AG$2,0,IF($K16&gt;=$J16,0,IF($O16&lt;=AG$2,($J16-(SUM($K16,SUM($Z16:AF16)))),IF($L16=$D$161,(($J16-$K16)/$P16),(($J16-SUM($Z16:AF16))*$Q16))*IF($V16&lt;=AG$2,(DATEDIF(AF$2,$V16,"D")/365),IF($G16&gt;AF$2,(DATEDIF($G16,AG$2,"D")/365),1)))))))</f>
        <v>0</v>
      </c>
      <c r="AH16" s="53">
        <f>IF($V16&lt;=AG$2,0,IF($O16&lt;=AG$2,0,IF($G16&gt;=AH$2,0,IF($K16&gt;=$J16,0,IF($O16&lt;=AH$2,($J16-(SUM($K16,SUM($Z16:AG16)))),IF($L16=$D$161,(($J16-$K16)/$P16),(($J16-SUM($Z16:AG16))*$Q16))*IF($V16&lt;=AH$2,(DATEDIF(AG$2,$V16,"D")/365),IF($G16&gt;AG$2,(DATEDIF($G16,AH$2,"D")/365),1)))))))</f>
        <v>0</v>
      </c>
      <c r="AI16" s="53">
        <f>IF($V16&lt;=AH$2,0,IF($O16&lt;=AH$2,0,IF($G16&gt;=AI$2,0,IF($K16&gt;=$J16,0,IF($O16&lt;=AI$2,($J16-(SUM($K16,SUM($Z16:AH16)))),IF($L16=$D$161,(($J16-$K16)/$P16),(($J16-SUM($Z16:AH16))*$Q16))*IF($V16&lt;=AI$2,(DATEDIF(AH$2,$V16,"D")/365),IF($G16&gt;AH$2,(DATEDIF($G16,AI$2,"D")/365),1)))))))</f>
        <v>0</v>
      </c>
      <c r="AJ16" s="53">
        <f>IF($V16&lt;=AI$2,0,IF($O16&lt;=AI$2,0,IF($G16&gt;=AJ$2,0,IF($K16&gt;=$J16,0,IF($O16&lt;=AJ$2,($J16-(SUM($K16,SUM($Z16:AI16)))),IF($L16=$D$161,(($J16-$K16)/$P16),(($J16-SUM($Z16:AI16))*$Q16))*IF($V16&lt;=AJ$2,(DATEDIF(AI$2,$V16,"D")/365),IF($G16&gt;AI$2,(DATEDIF($G16,AJ$2,"D")/365),1)))))))</f>
        <v>0</v>
      </c>
      <c r="AK16" s="53">
        <f>IF($V16&lt;=AJ$2,0,IF($O16&lt;=AJ$2,0,IF($G16&gt;=AK$2,0,IF($K16&gt;=$J16,0,IF($O16&lt;=AK$2,($J16-(SUM($K16,SUM($Z16:AJ16)))),IF($L16=$D$161,(($J16-$K16)/$P16),(($J16-SUM($Z16:AJ16))*$Q16))*IF($V16&lt;=AK$2,(DATEDIF(AJ$2,$V16,"D")/365),IF($G16&gt;AJ$2,(DATEDIF($G16,AK$2,"D")/365),1)))))))</f>
        <v>0</v>
      </c>
      <c r="AL16" s="53">
        <f>IF($V16&lt;=AK$2,0,IF($O16&lt;=AK$2,0,IF($G16&gt;=AL$2,0,IF($K16&gt;=$J16,0,IF($O16&lt;=AL$2,($J16-(SUM($K16,SUM($Z16:AK16)))),IF($L16=$D$161,(($J16-$K16)/$P16),(($J16-SUM($Z16:AK16))*$Q16))*IF($V16&lt;=AL$2,(DATEDIF(AK$2,$V16,"D")/365),IF($G16&gt;AK$2,(DATEDIF($G16,AL$2,"D")/365),1)))))))</f>
        <v>0</v>
      </c>
      <c r="AM16" s="53">
        <f>IF($V16&lt;=AL$2,0,IF($O16&lt;=AL$2,0,IF($G16&gt;=AM$2,0,IF($K16&gt;=$J16,0,IF($O16&lt;=AM$2,($J16-(SUM($K16,SUM($Z16:AL16)))),IF($L16=$D$161,(($J16-$K16)/$P16),(($J16-SUM($Z16:AL16))*$Q16))*IF($V16&lt;=AM$2,(DATEDIF(AL$2,$V16,"D")/365),IF($G16&gt;AL$2,(DATEDIF($G16,AM$2,"D")/365),1)))))))</f>
        <v>0</v>
      </c>
      <c r="AN16" s="53">
        <f>IF($V16&lt;=AM$2,0,IF($O16&lt;=AM$2,0,IF($G16&gt;=AN$2,0,IF($K16&gt;=$J16,0,IF($O16&lt;=AN$2,($J16-(SUM($K16,SUM($Z16:AM16)))),IF($L16=$D$161,(($J16-$K16)/$P16),(($J16-SUM($Z16:AM16))*$Q16))*IF($V16&lt;=AN$2,(DATEDIF(AM$2,$V16,"D")/365),IF($G16&gt;AM$2,(DATEDIF($G16,AN$2,"D")/365),1)))))))</f>
        <v>0</v>
      </c>
      <c r="AO16" s="53">
        <f>IF($V16&lt;=AN$2,0,IF($O16&lt;=AN$2,0,IF($G16&gt;=AO$2,0,IF($K16&gt;=$J16,0,IF($O16&lt;=AO$2,($J16-(SUM($K16,SUM($Z16:AN16)))),IF($L16=$D$161,(($J16-$K16)/$P16),(($J16-SUM($Z16:AN16))*$Q16))*IF($V16&lt;=AO$2,(DATEDIF(AN$2,$V16,"D")/365),IF($G16&gt;AN$2,(DATEDIF($G16,AO$2,"D")/365),1)))))))</f>
        <v>0</v>
      </c>
      <c r="AP16" s="53">
        <f>IF($V16&lt;=AO$2,0,IF($O16&lt;=AO$2,0,IF($G16&gt;=AP$2,0,IF($K16&gt;=$J16,0,IF($O16&lt;=AP$2,($J16-(SUM($K16,SUM($Z16:AO16)))),IF($L16=$D$161,(($J16-$K16)/$P16),(($J16-SUM($Z16:AO16))*$Q16))*IF($V16&lt;=AP$2,(DATEDIF(AO$2,$V16,"D")/365),IF($G16&gt;AO$2,(DATEDIF($G16,AP$2,"D")/365),1)))))))</f>
        <v>0</v>
      </c>
      <c r="AQ16" s="53">
        <f>IF($V16&lt;=AP$2,0,IF($O16&lt;=AP$2,0,IF($G16&gt;=AQ$2,0,IF($K16&gt;=$J16,0,IF($O16&lt;=AQ$2,($J16-(SUM($K16,SUM($Z16:AP16)))),IF($L16=$D$161,(($J16-$K16)/$P16),(($J16-SUM($Z16:AP16))*$Q16))*IF($V16&lt;=AQ$2,(DATEDIF(AP$2,$V16,"D")/365),IF($G16&gt;AP$2,(DATEDIF($G16,AQ$2,"D")/365),1)))))))</f>
        <v>0</v>
      </c>
      <c r="AR16" s="53">
        <f>IF($V16&lt;=AQ$2,0,IF($O16&lt;=AQ$2,0,IF($G16&gt;=AR$2,0,IF($K16&gt;=$J16,0,IF($O16&lt;=AR$2,($J16-(SUM($K16,SUM($Z16:AQ16)))),IF($L16=$D$161,(($J16-$K16)/$P16),(($J16-SUM($Z16:AQ16))*$Q16))*IF($V16&lt;=AR$2,(DATEDIF(AQ$2,$V16,"D")/365),IF($G16&gt;AQ$2,(DATEDIF($G16,AR$2,"D")/365),1)))))))</f>
        <v>0</v>
      </c>
      <c r="AS16" s="53">
        <f>IF($V16&lt;=AR$2,0,IF($O16&lt;=AR$2,0,IF($G16&gt;=AS$2,0,IF($K16&gt;=$J16,0,IF($O16&lt;=AS$2,($J16-(SUM($K16,SUM($Z16:AR16)))),IF($L16=$D$161,(($J16-$K16)/$P16),(($J16-SUM($Z16:AR16))*$Q16))*IF($V16&lt;=AS$2,(DATEDIF(AR$2,$V16,"D")/365),IF($G16&gt;AR$2,(DATEDIF($G16,AS$2,"D")/365),1)))))))</f>
        <v>0</v>
      </c>
      <c r="AT16" s="53">
        <f>IF($V16&lt;=AS$2,0,IF($O16&lt;=AS$2,0,IF($G16&gt;=AT$2,0,IF($K16&gt;=$J16,0,IF($O16&lt;=AT$2,($J16-(SUM($K16,SUM($Z16:AS16)))),IF($L16=$D$161,(($J16-$K16)/$P16),(($J16-SUM($Z16:AS16))*$Q16))*IF($V16&lt;=AT$2,(DATEDIF(AS$2,$V16,"D")/365),IF($G16&gt;AS$2,(DATEDIF($G16,AT$2,"D")/365),1)))))))</f>
        <v>0</v>
      </c>
      <c r="AU16" s="53">
        <f>IF($V16&lt;=AT$2,0,IF($O16&lt;=AT$2,0,IF($G16&gt;=AU$2,0,IF($K16&gt;=$J16,0,IF($O16&lt;=AU$2,($J16-(SUM($K16,SUM($Z16:AT16)))),IF($L16=$D$161,(($J16-$K16)/$P16),(($J16-SUM($Z16:AT16))*$Q16))*IF($V16&lt;=AU$2,(DATEDIF(AT$2,$V16,"D")/365),IF($G16&gt;AT$2,(DATEDIF($G16,AU$2,"D")/365),1)))))))</f>
        <v>0</v>
      </c>
      <c r="AV16" s="53">
        <f>IF($V16&lt;=AU$2,0,IF($O16&lt;=AU$2,0,IF($G16&gt;=AV$2,0,IF($K16&gt;=$J16,0,IF($O16&lt;=AV$2,($J16-(SUM($K16,SUM($Z16:AU16)))),IF($L16=$D$161,(($J16-$K16)/$P16),(($J16-SUM($Z16:AU16))*$Q16))*IF($V16&lt;=AV$2,(DATEDIF(AU$2,$V16,"D")/365),IF($G16&gt;AU$2,(DATEDIF($G16,AV$2,"D")/365),1)))))))</f>
        <v>0</v>
      </c>
      <c r="AW16" s="53">
        <f>IF($V16&lt;=AV$2,0,IF($O16&lt;=AV$2,0,IF($G16&gt;=AW$2,0,IF($K16&gt;=$J16,0,IF($O16&lt;=AW$2,($J16-(SUM($K16,SUM($Z16:AV16)))),IF($L16=$D$161,(($J16-$K16)/$P16),(($J16-SUM($Z16:AV16))*$Q16))*IF($V16&lt;=AW$2,(DATEDIF(AV$2,$V16,"D")/365),IF($G16&gt;AV$2,(DATEDIF($G16,AW$2,"D")/365),1)))))))</f>
        <v>0</v>
      </c>
      <c r="AX16" s="53">
        <f>IF($V16&lt;=AW$2,0,IF($O16&lt;=AW$2,0,IF($G16&gt;=AX$2,0,IF($K16&gt;=$J16,0,IF($O16&lt;=AX$2,($J16-(SUM($K16,SUM($Z16:AW16)))),IF($L16=$D$161,(($J16-$K16)/$P16),(($J16-SUM($Z16:AW16))*$Q16))*IF($V16&lt;=AX$2,(DATEDIF(AW$2,$V16,"D")/365),IF($G16&gt;AW$2,(DATEDIF($G16,AX$2,"D")/365),1)))))))</f>
        <v>0</v>
      </c>
      <c r="AY16" s="53">
        <f>IF($V16&lt;=AX$2,0,IF($O16&lt;=AX$2,0,IF($G16&gt;=AY$2,0,IF($K16&gt;=$J16,0,IF($O16&lt;=AY$2,($J16-(SUM($K16,SUM($Z16:AX16)))),IF($L16=$D$161,(($J16-$K16)/$P16),(($J16-SUM($Z16:AX16))*$Q16))*IF($V16&lt;=AY$2,(DATEDIF(AX$2,$V16,"D")/365),IF($G16&gt;AX$2,(DATEDIF($G16,AY$2,"D")/365),1)))))))</f>
        <v>0</v>
      </c>
      <c r="AZ16" s="52"/>
      <c r="BA16" s="52"/>
      <c r="BB16" s="126">
        <f>IF($V16&lt;=BB$2,0,IF($G16&gt;=BB$2,0,IF($G16&gt;$W$3,(J16-Z16),IF($G16&lt;=$W$3,J16-SUM(W16,$Z16:Z16),0))))</f>
        <v>0</v>
      </c>
      <c r="BC16" s="53">
        <f t="shared" si="87"/>
        <v>0</v>
      </c>
      <c r="BD16" s="52">
        <f t="shared" si="88"/>
        <v>0</v>
      </c>
      <c r="BE16" s="53">
        <f t="shared" si="89"/>
        <v>0</v>
      </c>
      <c r="BF16" s="52">
        <f t="shared" si="90"/>
        <v>0</v>
      </c>
      <c r="BG16" s="53">
        <f t="shared" si="91"/>
        <v>0</v>
      </c>
      <c r="BH16" s="52">
        <f t="shared" si="92"/>
        <v>0</v>
      </c>
      <c r="BI16" s="53">
        <f t="shared" si="93"/>
        <v>0</v>
      </c>
      <c r="BJ16" s="52">
        <f t="shared" si="94"/>
        <v>0</v>
      </c>
      <c r="BK16" s="53">
        <f t="shared" si="95"/>
        <v>0</v>
      </c>
      <c r="BL16" s="52">
        <f t="shared" si="96"/>
        <v>0</v>
      </c>
      <c r="BM16" s="53">
        <f t="shared" si="97"/>
        <v>0</v>
      </c>
      <c r="BN16" s="52">
        <f t="shared" si="98"/>
        <v>0</v>
      </c>
      <c r="BO16" s="53">
        <f t="shared" si="99"/>
        <v>0</v>
      </c>
      <c r="BP16" s="52">
        <f t="shared" si="100"/>
        <v>0</v>
      </c>
      <c r="BQ16" s="53">
        <f t="shared" si="101"/>
        <v>0</v>
      </c>
      <c r="BR16" s="52">
        <f t="shared" si="102"/>
        <v>0</v>
      </c>
      <c r="BS16" s="53">
        <f t="shared" si="103"/>
        <v>0</v>
      </c>
      <c r="BT16" s="52">
        <f t="shared" si="104"/>
        <v>0</v>
      </c>
      <c r="BU16" s="53">
        <f t="shared" si="105"/>
        <v>0</v>
      </c>
      <c r="BV16" s="52">
        <f t="shared" si="106"/>
        <v>0</v>
      </c>
      <c r="BW16" s="53">
        <f t="shared" si="107"/>
        <v>0</v>
      </c>
      <c r="BX16" s="52">
        <f t="shared" si="108"/>
        <v>0</v>
      </c>
      <c r="BY16" s="53">
        <f t="shared" si="109"/>
        <v>0</v>
      </c>
      <c r="BZ16" s="52">
        <f t="shared" si="110"/>
        <v>0</v>
      </c>
      <c r="CA16" s="53">
        <f t="shared" si="111"/>
        <v>0</v>
      </c>
      <c r="CB16" s="74"/>
      <c r="CC16" s="74"/>
      <c r="CD16" s="74"/>
      <c r="CE16" s="74"/>
      <c r="CF16" s="74"/>
      <c r="CG16" s="74"/>
      <c r="CH16" s="74"/>
      <c r="CI16" s="74"/>
      <c r="CJ16" s="74"/>
      <c r="CK16" s="74"/>
      <c r="CL16" s="74"/>
    </row>
    <row r="17" spans="1:90">
      <c r="A17" s="20">
        <v>16</v>
      </c>
      <c r="B17" s="20" t="s">
        <v>89</v>
      </c>
      <c r="C17" s="20" t="s">
        <v>153</v>
      </c>
      <c r="D17" s="2">
        <v>1985</v>
      </c>
      <c r="E17" s="3">
        <v>4</v>
      </c>
      <c r="F17" s="2">
        <v>1</v>
      </c>
      <c r="G17" s="55">
        <f t="shared" si="0"/>
        <v>31137</v>
      </c>
      <c r="H17" s="4">
        <v>0</v>
      </c>
      <c r="I17" s="1">
        <v>0</v>
      </c>
      <c r="J17" s="51">
        <f t="shared" si="1"/>
        <v>0</v>
      </c>
      <c r="K17" s="54">
        <f t="shared" si="2"/>
        <v>0</v>
      </c>
      <c r="L17" s="4" t="s">
        <v>96</v>
      </c>
      <c r="M17" s="54">
        <f t="shared" ref="M17" si="118">VLOOKUP(B17,$B$161:$C$260,2,FALSE)</f>
        <v>15</v>
      </c>
      <c r="N17" s="53">
        <f t="shared" si="3"/>
        <v>15</v>
      </c>
      <c r="O17" s="55">
        <f t="shared" si="4"/>
        <v>36616</v>
      </c>
      <c r="P17" s="53">
        <f t="shared" si="5"/>
        <v>0</v>
      </c>
      <c r="Q17" s="119">
        <f t="shared" si="6"/>
        <v>0</v>
      </c>
      <c r="R17" s="45" t="s">
        <v>130</v>
      </c>
      <c r="S17" s="138">
        <v>17</v>
      </c>
      <c r="T17" s="139">
        <v>4</v>
      </c>
      <c r="U17" s="138">
        <v>2035</v>
      </c>
      <c r="V17" s="55">
        <f t="shared" si="7"/>
        <v>54878</v>
      </c>
      <c r="W17" s="51">
        <f t="shared" si="14"/>
        <v>0</v>
      </c>
      <c r="X17" s="53">
        <f t="shared" si="9"/>
        <v>0</v>
      </c>
      <c r="Y17" s="53">
        <f t="shared" si="10"/>
        <v>0</v>
      </c>
      <c r="Z17" s="53">
        <f t="shared" si="11"/>
        <v>0</v>
      </c>
      <c r="AA17" s="53">
        <f>IF($V17&lt;=Z$2,0,IF($O17&lt;=Z$2,0,IF($G17&gt;=AA$2,0,IF($K17&gt;=$J17,0,IF($O17&lt;=AA$2,($J17-(SUM($K17,SUM($Z17:Z17)))),IF($L17=$D$161,(($J17-$K17)/$P17),(($J17-SUM($Z17:Z17))*$Q17))*IF($V17&lt;=AA$2,(DATEDIF(Z$2,$V17,"D")/365),IF($G17&gt;Z$2,(DATEDIF($G17,AA$2,"D")/365),1)))))))</f>
        <v>0</v>
      </c>
      <c r="AB17" s="53">
        <f>IF($V17&lt;=AA$2,0,IF($O17&lt;=AA$2,0,IF($G17&gt;=AB$2,0,IF($K17&gt;=$J17,0,IF($O17&lt;=AB$2,($J17-(SUM($K17,SUM($Z17:AA17)))),IF($L17=$D$161,(($J17-$K17)/$P17),(($J17-SUM($Z17:AA17))*$Q17))*IF($V17&lt;=AB$2,(DATEDIF(AA$2,$V17,"D")/365),IF($G17&gt;AA$2,(DATEDIF($G17,AB$2,"D")/365),1)))))))</f>
        <v>0</v>
      </c>
      <c r="AC17" s="53">
        <f>IF($V17&lt;=AB$2,0,IF($O17&lt;=AB$2,0,IF($G17&gt;=AC$2,0,IF($K17&gt;=$J17,0,IF($O17&lt;=AC$2,($J17-(SUM($K17,SUM($Z17:AB17)))),IF($L17=$D$161,(($J17-$K17)/$P17),(($J17-SUM($Z17:AB17))*$Q17))*IF($V17&lt;=AC$2,(DATEDIF(AB$2,$V17,"D")/365),IF($G17&gt;AB$2,(DATEDIF($G17,AC$2,"D")/365),1)))))))</f>
        <v>0</v>
      </c>
      <c r="AD17" s="53">
        <f>IF($V17&lt;=AC$2,0,IF($O17&lt;=AC$2,0,IF($G17&gt;=AD$2,0,IF($K17&gt;=$J17,0,IF($O17&lt;=AD$2,($J17-(SUM($K17,SUM($Z17:AC17)))),IF($L17=$D$161,(($J17-$K17)/$P17),(($J17-SUM($Z17:AC17))*$Q17))*IF($V17&lt;=AD$2,(DATEDIF(AC$2,$V17,"D")/365),IF($G17&gt;AC$2,(DATEDIF($G17,AD$2,"D")/365),1)))))))</f>
        <v>0</v>
      </c>
      <c r="AE17" s="53">
        <f>IF($V17&lt;=AD$2,0,IF($O17&lt;=AD$2,0,IF($G17&gt;=AE$2,0,IF($K17&gt;=$J17,0,IF($O17&lt;=AE$2,($J17-(SUM($K17,SUM($Z17:AD17)))),IF($L17=$D$161,(($J17-$K17)/$P17),(($J17-SUM($Z17:AD17))*$Q17))*IF($V17&lt;=AE$2,(DATEDIF(AD$2,$V17,"D")/365),IF($G17&gt;AD$2,(DATEDIF($G17,AE$2,"D")/365),1)))))))</f>
        <v>0</v>
      </c>
      <c r="AF17" s="53">
        <f>IF($V17&lt;=AE$2,0,IF($O17&lt;=AE$2,0,IF($G17&gt;=AF$2,0,IF($K17&gt;=$J17,0,IF($O17&lt;=AF$2,($J17-(SUM($K17,SUM($Z17:AE17)))),IF($L17=$D$161,(($J17-$K17)/$P17),(($J17-SUM($Z17:AE17))*$Q17))*IF($V17&lt;=AF$2,(DATEDIF(AE$2,$V17,"D")/365),IF($G17&gt;AE$2,(DATEDIF($G17,AF$2,"D")/365),1)))))))</f>
        <v>0</v>
      </c>
      <c r="AG17" s="53">
        <f>IF($V17&lt;=AF$2,0,IF($O17&lt;=AF$2,0,IF($G17&gt;=AG$2,0,IF($K17&gt;=$J17,0,IF($O17&lt;=AG$2,($J17-(SUM($K17,SUM($Z17:AF17)))),IF($L17=$D$161,(($J17-$K17)/$P17),(($J17-SUM($Z17:AF17))*$Q17))*IF($V17&lt;=AG$2,(DATEDIF(AF$2,$V17,"D")/365),IF($G17&gt;AF$2,(DATEDIF($G17,AG$2,"D")/365),1)))))))</f>
        <v>0</v>
      </c>
      <c r="AH17" s="53">
        <f>IF($V17&lt;=AG$2,0,IF($O17&lt;=AG$2,0,IF($G17&gt;=AH$2,0,IF($K17&gt;=$J17,0,IF($O17&lt;=AH$2,($J17-(SUM($K17,SUM($Z17:AG17)))),IF($L17=$D$161,(($J17-$K17)/$P17),(($J17-SUM($Z17:AG17))*$Q17))*IF($V17&lt;=AH$2,(DATEDIF(AG$2,$V17,"D")/365),IF($G17&gt;AG$2,(DATEDIF($G17,AH$2,"D")/365),1)))))))</f>
        <v>0</v>
      </c>
      <c r="AI17" s="53">
        <f>IF($V17&lt;=AH$2,0,IF($O17&lt;=AH$2,0,IF($G17&gt;=AI$2,0,IF($K17&gt;=$J17,0,IF($O17&lt;=AI$2,($J17-(SUM($K17,SUM($Z17:AH17)))),IF($L17=$D$161,(($J17-$K17)/$P17),(($J17-SUM($Z17:AH17))*$Q17))*IF($V17&lt;=AI$2,(DATEDIF(AH$2,$V17,"D")/365),IF($G17&gt;AH$2,(DATEDIF($G17,AI$2,"D")/365),1)))))))</f>
        <v>0</v>
      </c>
      <c r="AJ17" s="53">
        <f>IF($V17&lt;=AI$2,0,IF($O17&lt;=AI$2,0,IF($G17&gt;=AJ$2,0,IF($K17&gt;=$J17,0,IF($O17&lt;=AJ$2,($J17-(SUM($K17,SUM($Z17:AI17)))),IF($L17=$D$161,(($J17-$K17)/$P17),(($J17-SUM($Z17:AI17))*$Q17))*IF($V17&lt;=AJ$2,(DATEDIF(AI$2,$V17,"D")/365),IF($G17&gt;AI$2,(DATEDIF($G17,AJ$2,"D")/365),1)))))))</f>
        <v>0</v>
      </c>
      <c r="AK17" s="53">
        <f>IF($V17&lt;=AJ$2,0,IF($O17&lt;=AJ$2,0,IF($G17&gt;=AK$2,0,IF($K17&gt;=$J17,0,IF($O17&lt;=AK$2,($J17-(SUM($K17,SUM($Z17:AJ17)))),IF($L17=$D$161,(($J17-$K17)/$P17),(($J17-SUM($Z17:AJ17))*$Q17))*IF($V17&lt;=AK$2,(DATEDIF(AJ$2,$V17,"D")/365),IF($G17&gt;AJ$2,(DATEDIF($G17,AK$2,"D")/365),1)))))))</f>
        <v>0</v>
      </c>
      <c r="AL17" s="53">
        <f>IF($V17&lt;=AK$2,0,IF($O17&lt;=AK$2,0,IF($G17&gt;=AL$2,0,IF($K17&gt;=$J17,0,IF($O17&lt;=AL$2,($J17-(SUM($K17,SUM($Z17:AK17)))),IF($L17=$D$161,(($J17-$K17)/$P17),(($J17-SUM($Z17:AK17))*$Q17))*IF($V17&lt;=AL$2,(DATEDIF(AK$2,$V17,"D")/365),IF($G17&gt;AK$2,(DATEDIF($G17,AL$2,"D")/365),1)))))))</f>
        <v>0</v>
      </c>
      <c r="AM17" s="53">
        <f>IF($V17&lt;=AL$2,0,IF($O17&lt;=AL$2,0,IF($G17&gt;=AM$2,0,IF($K17&gt;=$J17,0,IF($O17&lt;=AM$2,($J17-(SUM($K17,SUM($Z17:AL17)))),IF($L17=$D$161,(($J17-$K17)/$P17),(($J17-SUM($Z17:AL17))*$Q17))*IF($V17&lt;=AM$2,(DATEDIF(AL$2,$V17,"D")/365),IF($G17&gt;AL$2,(DATEDIF($G17,AM$2,"D")/365),1)))))))</f>
        <v>0</v>
      </c>
      <c r="AN17" s="53">
        <f>IF($V17&lt;=AM$2,0,IF($O17&lt;=AM$2,0,IF($G17&gt;=AN$2,0,IF($K17&gt;=$J17,0,IF($O17&lt;=AN$2,($J17-(SUM($K17,SUM($Z17:AM17)))),IF($L17=$D$161,(($J17-$K17)/$P17),(($J17-SUM($Z17:AM17))*$Q17))*IF($V17&lt;=AN$2,(DATEDIF(AM$2,$V17,"D")/365),IF($G17&gt;AM$2,(DATEDIF($G17,AN$2,"D")/365),1)))))))</f>
        <v>0</v>
      </c>
      <c r="AO17" s="53">
        <f>IF($V17&lt;=AN$2,0,IF($O17&lt;=AN$2,0,IF($G17&gt;=AO$2,0,IF($K17&gt;=$J17,0,IF($O17&lt;=AO$2,($J17-(SUM($K17,SUM($Z17:AN17)))),IF($L17=$D$161,(($J17-$K17)/$P17),(($J17-SUM($Z17:AN17))*$Q17))*IF($V17&lt;=AO$2,(DATEDIF(AN$2,$V17,"D")/365),IF($G17&gt;AN$2,(DATEDIF($G17,AO$2,"D")/365),1)))))))</f>
        <v>0</v>
      </c>
      <c r="AP17" s="53">
        <f>IF($V17&lt;=AO$2,0,IF($O17&lt;=AO$2,0,IF($G17&gt;=AP$2,0,IF($K17&gt;=$J17,0,IF($O17&lt;=AP$2,($J17-(SUM($K17,SUM($Z17:AO17)))),IF($L17=$D$161,(($J17-$K17)/$P17),(($J17-SUM($Z17:AO17))*$Q17))*IF($V17&lt;=AP$2,(DATEDIF(AO$2,$V17,"D")/365),IF($G17&gt;AO$2,(DATEDIF($G17,AP$2,"D")/365),1)))))))</f>
        <v>0</v>
      </c>
      <c r="AQ17" s="53">
        <f>IF($V17&lt;=AP$2,0,IF($O17&lt;=AP$2,0,IF($G17&gt;=AQ$2,0,IF($K17&gt;=$J17,0,IF($O17&lt;=AQ$2,($J17-(SUM($K17,SUM($Z17:AP17)))),IF($L17=$D$161,(($J17-$K17)/$P17),(($J17-SUM($Z17:AP17))*$Q17))*IF($V17&lt;=AQ$2,(DATEDIF(AP$2,$V17,"D")/365),IF($G17&gt;AP$2,(DATEDIF($G17,AQ$2,"D")/365),1)))))))</f>
        <v>0</v>
      </c>
      <c r="AR17" s="53">
        <f>IF($V17&lt;=AQ$2,0,IF($O17&lt;=AQ$2,0,IF($G17&gt;=AR$2,0,IF($K17&gt;=$J17,0,IF($O17&lt;=AR$2,($J17-(SUM($K17,SUM($Z17:AQ17)))),IF($L17=$D$161,(($J17-$K17)/$P17),(($J17-SUM($Z17:AQ17))*$Q17))*IF($V17&lt;=AR$2,(DATEDIF(AQ$2,$V17,"D")/365),IF($G17&gt;AQ$2,(DATEDIF($G17,AR$2,"D")/365),1)))))))</f>
        <v>0</v>
      </c>
      <c r="AS17" s="53">
        <f>IF($V17&lt;=AR$2,0,IF($O17&lt;=AR$2,0,IF($G17&gt;=AS$2,0,IF($K17&gt;=$J17,0,IF($O17&lt;=AS$2,($J17-(SUM($K17,SUM($Z17:AR17)))),IF($L17=$D$161,(($J17-$K17)/$P17),(($J17-SUM($Z17:AR17))*$Q17))*IF($V17&lt;=AS$2,(DATEDIF(AR$2,$V17,"D")/365),IF($G17&gt;AR$2,(DATEDIF($G17,AS$2,"D")/365),1)))))))</f>
        <v>0</v>
      </c>
      <c r="AT17" s="53">
        <f>IF($V17&lt;=AS$2,0,IF($O17&lt;=AS$2,0,IF($G17&gt;=AT$2,0,IF($K17&gt;=$J17,0,IF($O17&lt;=AT$2,($J17-(SUM($K17,SUM($Z17:AS17)))),IF($L17=$D$161,(($J17-$K17)/$P17),(($J17-SUM($Z17:AS17))*$Q17))*IF($V17&lt;=AT$2,(DATEDIF(AS$2,$V17,"D")/365),IF($G17&gt;AS$2,(DATEDIF($G17,AT$2,"D")/365),1)))))))</f>
        <v>0</v>
      </c>
      <c r="AU17" s="53">
        <f>IF($V17&lt;=AT$2,0,IF($O17&lt;=AT$2,0,IF($G17&gt;=AU$2,0,IF($K17&gt;=$J17,0,IF($O17&lt;=AU$2,($J17-(SUM($K17,SUM($Z17:AT17)))),IF($L17=$D$161,(($J17-$K17)/$P17),(($J17-SUM($Z17:AT17))*$Q17))*IF($V17&lt;=AU$2,(DATEDIF(AT$2,$V17,"D")/365),IF($G17&gt;AT$2,(DATEDIF($G17,AU$2,"D")/365),1)))))))</f>
        <v>0</v>
      </c>
      <c r="AV17" s="53">
        <f>IF($V17&lt;=AU$2,0,IF($O17&lt;=AU$2,0,IF($G17&gt;=AV$2,0,IF($K17&gt;=$J17,0,IF($O17&lt;=AV$2,($J17-(SUM($K17,SUM($Z17:AU17)))),IF($L17=$D$161,(($J17-$K17)/$P17),(($J17-SUM($Z17:AU17))*$Q17))*IF($V17&lt;=AV$2,(DATEDIF(AU$2,$V17,"D")/365),IF($G17&gt;AU$2,(DATEDIF($G17,AV$2,"D")/365),1)))))))</f>
        <v>0</v>
      </c>
      <c r="AW17" s="53">
        <f>IF($V17&lt;=AV$2,0,IF($O17&lt;=AV$2,0,IF($G17&gt;=AW$2,0,IF($K17&gt;=$J17,0,IF($O17&lt;=AW$2,($J17-(SUM($K17,SUM($Z17:AV17)))),IF($L17=$D$161,(($J17-$K17)/$P17),(($J17-SUM($Z17:AV17))*$Q17))*IF($V17&lt;=AW$2,(DATEDIF(AV$2,$V17,"D")/365),IF($G17&gt;AV$2,(DATEDIF($G17,AW$2,"D")/365),1)))))))</f>
        <v>0</v>
      </c>
      <c r="AX17" s="53">
        <f>IF($V17&lt;=AW$2,0,IF($O17&lt;=AW$2,0,IF($G17&gt;=AX$2,0,IF($K17&gt;=$J17,0,IF($O17&lt;=AX$2,($J17-(SUM($K17,SUM($Z17:AW17)))),IF($L17=$D$161,(($J17-$K17)/$P17),(($J17-SUM($Z17:AW17))*$Q17))*IF($V17&lt;=AX$2,(DATEDIF(AW$2,$V17,"D")/365),IF($G17&gt;AW$2,(DATEDIF($G17,AX$2,"D")/365),1)))))))</f>
        <v>0</v>
      </c>
      <c r="AY17" s="53">
        <f>IF($V17&lt;=AX$2,0,IF($O17&lt;=AX$2,0,IF($G17&gt;=AY$2,0,IF($K17&gt;=$J17,0,IF($O17&lt;=AY$2,($J17-(SUM($K17,SUM($Z17:AX17)))),IF($L17=$D$161,(($J17-$K17)/$P17),(($J17-SUM($Z17:AX17))*$Q17))*IF($V17&lt;=AY$2,(DATEDIF(AX$2,$V17,"D")/365),IF($G17&gt;AX$2,(DATEDIF($G17,AY$2,"D")/365),1)))))))</f>
        <v>0</v>
      </c>
      <c r="AZ17" s="52"/>
      <c r="BA17" s="52"/>
      <c r="BB17" s="126">
        <f>IF($V17&lt;=BB$2,0,IF($G17&gt;=BB$2,0,IF($G17&gt;$W$3,(J17-Z17),IF($G17&lt;=$W$3,J17-SUM(W17,$Z17:Z17),0))))</f>
        <v>0</v>
      </c>
      <c r="BC17" s="53">
        <f t="shared" si="15"/>
        <v>0</v>
      </c>
      <c r="BD17" s="52">
        <f t="shared" si="12"/>
        <v>0</v>
      </c>
      <c r="BE17" s="53">
        <f t="shared" si="12"/>
        <v>0</v>
      </c>
      <c r="BF17" s="52">
        <f t="shared" si="12"/>
        <v>0</v>
      </c>
      <c r="BG17" s="53">
        <f t="shared" si="12"/>
        <v>0</v>
      </c>
      <c r="BH17" s="52">
        <f t="shared" si="12"/>
        <v>0</v>
      </c>
      <c r="BI17" s="53">
        <f t="shared" si="12"/>
        <v>0</v>
      </c>
      <c r="BJ17" s="52">
        <f t="shared" si="12"/>
        <v>0</v>
      </c>
      <c r="BK17" s="53">
        <f t="shared" si="12"/>
        <v>0</v>
      </c>
      <c r="BL17" s="52">
        <f t="shared" si="12"/>
        <v>0</v>
      </c>
      <c r="BM17" s="53">
        <f t="shared" si="12"/>
        <v>0</v>
      </c>
      <c r="BN17" s="52">
        <f t="shared" si="12"/>
        <v>0</v>
      </c>
      <c r="BO17" s="53">
        <f t="shared" si="12"/>
        <v>0</v>
      </c>
      <c r="BP17" s="52">
        <f t="shared" si="12"/>
        <v>0</v>
      </c>
      <c r="BQ17" s="53">
        <f t="shared" si="12"/>
        <v>0</v>
      </c>
      <c r="BR17" s="52">
        <f t="shared" si="12"/>
        <v>0</v>
      </c>
      <c r="BS17" s="53">
        <f t="shared" si="12"/>
        <v>0</v>
      </c>
      <c r="BT17" s="52">
        <f t="shared" si="13"/>
        <v>0</v>
      </c>
      <c r="BU17" s="53">
        <f t="shared" si="13"/>
        <v>0</v>
      </c>
      <c r="BV17" s="52">
        <f t="shared" si="13"/>
        <v>0</v>
      </c>
      <c r="BW17" s="53">
        <f t="shared" si="13"/>
        <v>0</v>
      </c>
      <c r="BX17" s="52">
        <f t="shared" si="13"/>
        <v>0</v>
      </c>
      <c r="BY17" s="53">
        <f t="shared" si="13"/>
        <v>0</v>
      </c>
      <c r="BZ17" s="52">
        <f t="shared" si="13"/>
        <v>0</v>
      </c>
      <c r="CA17" s="53">
        <f t="shared" si="13"/>
        <v>0</v>
      </c>
      <c r="CB17" s="74"/>
      <c r="CC17" s="74"/>
      <c r="CD17" s="74"/>
      <c r="CE17" s="74"/>
      <c r="CF17" s="74"/>
      <c r="CG17" s="74"/>
      <c r="CH17" s="74"/>
      <c r="CI17" s="74"/>
      <c r="CJ17" s="74"/>
      <c r="CK17" s="74"/>
      <c r="CL17" s="74"/>
    </row>
    <row r="18" spans="1:90">
      <c r="A18" s="20">
        <v>17</v>
      </c>
      <c r="B18" s="20" t="s">
        <v>89</v>
      </c>
      <c r="C18" s="20" t="s">
        <v>153</v>
      </c>
      <c r="D18" s="2">
        <v>1985</v>
      </c>
      <c r="E18" s="3">
        <v>4</v>
      </c>
      <c r="F18" s="2">
        <v>1</v>
      </c>
      <c r="G18" s="55">
        <f t="shared" si="0"/>
        <v>31137</v>
      </c>
      <c r="H18" s="4">
        <v>0</v>
      </c>
      <c r="I18" s="1">
        <v>0</v>
      </c>
      <c r="J18" s="51">
        <f t="shared" si="1"/>
        <v>0</v>
      </c>
      <c r="K18" s="54">
        <f t="shared" si="2"/>
        <v>0</v>
      </c>
      <c r="L18" s="4" t="s">
        <v>96</v>
      </c>
      <c r="M18" s="54">
        <f>VLOOKUP(B18,$B$161:$C$260,2,FALSE)</f>
        <v>15</v>
      </c>
      <c r="N18" s="53">
        <f t="shared" si="3"/>
        <v>15</v>
      </c>
      <c r="O18" s="55">
        <f t="shared" si="4"/>
        <v>36616</v>
      </c>
      <c r="P18" s="53">
        <f t="shared" si="5"/>
        <v>0</v>
      </c>
      <c r="Q18" s="119">
        <f t="shared" si="6"/>
        <v>0</v>
      </c>
      <c r="R18" s="45" t="s">
        <v>130</v>
      </c>
      <c r="S18" s="138">
        <v>17</v>
      </c>
      <c r="T18" s="139">
        <v>4</v>
      </c>
      <c r="U18" s="138">
        <v>2035</v>
      </c>
      <c r="V18" s="55">
        <f t="shared" si="7"/>
        <v>54878</v>
      </c>
      <c r="W18" s="51">
        <f t="shared" si="14"/>
        <v>0</v>
      </c>
      <c r="X18" s="53">
        <f t="shared" si="9"/>
        <v>0</v>
      </c>
      <c r="Y18" s="53">
        <f t="shared" si="10"/>
        <v>0</v>
      </c>
      <c r="Z18" s="53">
        <f t="shared" si="11"/>
        <v>0</v>
      </c>
      <c r="AA18" s="53">
        <f>IF($V18&lt;=Z$2,0,IF($O18&lt;=Z$2,0,IF($G18&gt;=AA$2,0,IF($K18&gt;=$J18,0,IF($O18&lt;=AA$2,($J18-(SUM($K18,SUM($Z18:Z18)))),IF($L18=$D$161,(($J18-$K18)/$P18),(($J18-SUM($Z18:Z18))*$Q18))*IF($V18&lt;=AA$2,(DATEDIF(Z$2,$V18,"D")/365),IF($G18&gt;Z$2,(DATEDIF($G18,AA$2,"D")/365),1)))))))</f>
        <v>0</v>
      </c>
      <c r="AB18" s="53">
        <f>IF($V18&lt;=AA$2,0,IF($O18&lt;=AA$2,0,IF($G18&gt;=AB$2,0,IF($K18&gt;=$J18,0,IF($O18&lt;=AB$2,($J18-(SUM($K18,SUM($Z18:AA18)))),IF($L18=$D$161,(($J18-$K18)/$P18),(($J18-SUM($Z18:AA18))*$Q18))*IF($V18&lt;=AB$2,(DATEDIF(AA$2,$V18,"D")/365),IF($G18&gt;AA$2,(DATEDIF($G18,AB$2,"D")/365),1)))))))</f>
        <v>0</v>
      </c>
      <c r="AC18" s="53">
        <f>IF($V18&lt;=AB$2,0,IF($O18&lt;=AB$2,0,IF($G18&gt;=AC$2,0,IF($K18&gt;=$J18,0,IF($O18&lt;=AC$2,($J18-(SUM($K18,SUM($Z18:AB18)))),IF($L18=$D$161,(($J18-$K18)/$P18),(($J18-SUM($Z18:AB18))*$Q18))*IF($V18&lt;=AC$2,(DATEDIF(AB$2,$V18,"D")/365),IF($G18&gt;AB$2,(DATEDIF($G18,AC$2,"D")/365),1)))))))</f>
        <v>0</v>
      </c>
      <c r="AD18" s="53">
        <f>IF($V18&lt;=AC$2,0,IF($O18&lt;=AC$2,0,IF($G18&gt;=AD$2,0,IF($K18&gt;=$J18,0,IF($O18&lt;=AD$2,($J18-(SUM($K18,SUM($Z18:AC18)))),IF($L18=$D$161,(($J18-$K18)/$P18),(($J18-SUM($Z18:AC18))*$Q18))*IF($V18&lt;=AD$2,(DATEDIF(AC$2,$V18,"D")/365),IF($G18&gt;AC$2,(DATEDIF($G18,AD$2,"D")/365),1)))))))</f>
        <v>0</v>
      </c>
      <c r="AE18" s="53">
        <f>IF($V18&lt;=AD$2,0,IF($O18&lt;=AD$2,0,IF($G18&gt;=AE$2,0,IF($K18&gt;=$J18,0,IF($O18&lt;=AE$2,($J18-(SUM($K18,SUM($Z18:AD18)))),IF($L18=$D$161,(($J18-$K18)/$P18),(($J18-SUM($Z18:AD18))*$Q18))*IF($V18&lt;=AE$2,(DATEDIF(AD$2,$V18,"D")/365),IF($G18&gt;AD$2,(DATEDIF($G18,AE$2,"D")/365),1)))))))</f>
        <v>0</v>
      </c>
      <c r="AF18" s="53">
        <f>IF($V18&lt;=AE$2,0,IF($O18&lt;=AE$2,0,IF($G18&gt;=AF$2,0,IF($K18&gt;=$J18,0,IF($O18&lt;=AF$2,($J18-(SUM($K18,SUM($Z18:AE18)))),IF($L18=$D$161,(($J18-$K18)/$P18),(($J18-SUM($Z18:AE18))*$Q18))*IF($V18&lt;=AF$2,(DATEDIF(AE$2,$V18,"D")/365),IF($G18&gt;AE$2,(DATEDIF($G18,AF$2,"D")/365),1)))))))</f>
        <v>0</v>
      </c>
      <c r="AG18" s="53">
        <f>IF($V18&lt;=AF$2,0,IF($O18&lt;=AF$2,0,IF($G18&gt;=AG$2,0,IF($K18&gt;=$J18,0,IF($O18&lt;=AG$2,($J18-(SUM($K18,SUM($Z18:AF18)))),IF($L18=$D$161,(($J18-$K18)/$P18),(($J18-SUM($Z18:AF18))*$Q18))*IF($V18&lt;=AG$2,(DATEDIF(AF$2,$V18,"D")/365),IF($G18&gt;AF$2,(DATEDIF($G18,AG$2,"D")/365),1)))))))</f>
        <v>0</v>
      </c>
      <c r="AH18" s="53">
        <f>IF($V18&lt;=AG$2,0,IF($O18&lt;=AG$2,0,IF($G18&gt;=AH$2,0,IF($K18&gt;=$J18,0,IF($O18&lt;=AH$2,($J18-(SUM($K18,SUM($Z18:AG18)))),IF($L18=$D$161,(($J18-$K18)/$P18),(($J18-SUM($Z18:AG18))*$Q18))*IF($V18&lt;=AH$2,(DATEDIF(AG$2,$V18,"D")/365),IF($G18&gt;AG$2,(DATEDIF($G18,AH$2,"D")/365),1)))))))</f>
        <v>0</v>
      </c>
      <c r="AI18" s="53">
        <f>IF($V18&lt;=AH$2,0,IF($O18&lt;=AH$2,0,IF($G18&gt;=AI$2,0,IF($K18&gt;=$J18,0,IF($O18&lt;=AI$2,($J18-(SUM($K18,SUM($Z18:AH18)))),IF($L18=$D$161,(($J18-$K18)/$P18),(($J18-SUM($Z18:AH18))*$Q18))*IF($V18&lt;=AI$2,(DATEDIF(AH$2,$V18,"D")/365),IF($G18&gt;AH$2,(DATEDIF($G18,AI$2,"D")/365),1)))))))</f>
        <v>0</v>
      </c>
      <c r="AJ18" s="53">
        <f>IF($V18&lt;=AI$2,0,IF($O18&lt;=AI$2,0,IF($G18&gt;=AJ$2,0,IF($K18&gt;=$J18,0,IF($O18&lt;=AJ$2,($J18-(SUM($K18,SUM($Z18:AI18)))),IF($L18=$D$161,(($J18-$K18)/$P18),(($J18-SUM($Z18:AI18))*$Q18))*IF($V18&lt;=AJ$2,(DATEDIF(AI$2,$V18,"D")/365),IF($G18&gt;AI$2,(DATEDIF($G18,AJ$2,"D")/365),1)))))))</f>
        <v>0</v>
      </c>
      <c r="AK18" s="53">
        <f>IF($V18&lt;=AJ$2,0,IF($O18&lt;=AJ$2,0,IF($G18&gt;=AK$2,0,IF($K18&gt;=$J18,0,IF($O18&lt;=AK$2,($J18-(SUM($K18,SUM($Z18:AJ18)))),IF($L18=$D$161,(($J18-$K18)/$P18),(($J18-SUM($Z18:AJ18))*$Q18))*IF($V18&lt;=AK$2,(DATEDIF(AJ$2,$V18,"D")/365),IF($G18&gt;AJ$2,(DATEDIF($G18,AK$2,"D")/365),1)))))))</f>
        <v>0</v>
      </c>
      <c r="AL18" s="53">
        <f>IF($V18&lt;=AK$2,0,IF($O18&lt;=AK$2,0,IF($G18&gt;=AL$2,0,IF($K18&gt;=$J18,0,IF($O18&lt;=AL$2,($J18-(SUM($K18,SUM($Z18:AK18)))),IF($L18=$D$161,(($J18-$K18)/$P18),(($J18-SUM($Z18:AK18))*$Q18))*IF($V18&lt;=AL$2,(DATEDIF(AK$2,$V18,"D")/365),IF($G18&gt;AK$2,(DATEDIF($G18,AL$2,"D")/365),1)))))))</f>
        <v>0</v>
      </c>
      <c r="AM18" s="53">
        <f>IF($V18&lt;=AL$2,0,IF($O18&lt;=AL$2,0,IF($G18&gt;=AM$2,0,IF($K18&gt;=$J18,0,IF($O18&lt;=AM$2,($J18-(SUM($K18,SUM($Z18:AL18)))),IF($L18=$D$161,(($J18-$K18)/$P18),(($J18-SUM($Z18:AL18))*$Q18))*IF($V18&lt;=AM$2,(DATEDIF(AL$2,$V18,"D")/365),IF($G18&gt;AL$2,(DATEDIF($G18,AM$2,"D")/365),1)))))))</f>
        <v>0</v>
      </c>
      <c r="AN18" s="53">
        <f>IF($V18&lt;=AM$2,0,IF($O18&lt;=AM$2,0,IF($G18&gt;=AN$2,0,IF($K18&gt;=$J18,0,IF($O18&lt;=AN$2,($J18-(SUM($K18,SUM($Z18:AM18)))),IF($L18=$D$161,(($J18-$K18)/$P18),(($J18-SUM($Z18:AM18))*$Q18))*IF($V18&lt;=AN$2,(DATEDIF(AM$2,$V18,"D")/365),IF($G18&gt;AM$2,(DATEDIF($G18,AN$2,"D")/365),1)))))))</f>
        <v>0</v>
      </c>
      <c r="AO18" s="53">
        <f>IF($V18&lt;=AN$2,0,IF($O18&lt;=AN$2,0,IF($G18&gt;=AO$2,0,IF($K18&gt;=$J18,0,IF($O18&lt;=AO$2,($J18-(SUM($K18,SUM($Z18:AN18)))),IF($L18=$D$161,(($J18-$K18)/$P18),(($J18-SUM($Z18:AN18))*$Q18))*IF($V18&lt;=AO$2,(DATEDIF(AN$2,$V18,"D")/365),IF($G18&gt;AN$2,(DATEDIF($G18,AO$2,"D")/365),1)))))))</f>
        <v>0</v>
      </c>
      <c r="AP18" s="53">
        <f>IF($V18&lt;=AO$2,0,IF($O18&lt;=AO$2,0,IF($G18&gt;=AP$2,0,IF($K18&gt;=$J18,0,IF($O18&lt;=AP$2,($J18-(SUM($K18,SUM($Z18:AO18)))),IF($L18=$D$161,(($J18-$K18)/$P18),(($J18-SUM($Z18:AO18))*$Q18))*IF($V18&lt;=AP$2,(DATEDIF(AO$2,$V18,"D")/365),IF($G18&gt;AO$2,(DATEDIF($G18,AP$2,"D")/365),1)))))))</f>
        <v>0</v>
      </c>
      <c r="AQ18" s="53">
        <f>IF($V18&lt;=AP$2,0,IF($O18&lt;=AP$2,0,IF($G18&gt;=AQ$2,0,IF($K18&gt;=$J18,0,IF($O18&lt;=AQ$2,($J18-(SUM($K18,SUM($Z18:AP18)))),IF($L18=$D$161,(($J18-$K18)/$P18),(($J18-SUM($Z18:AP18))*$Q18))*IF($V18&lt;=AQ$2,(DATEDIF(AP$2,$V18,"D")/365),IF($G18&gt;AP$2,(DATEDIF($G18,AQ$2,"D")/365),1)))))))</f>
        <v>0</v>
      </c>
      <c r="AR18" s="53">
        <f>IF($V18&lt;=AQ$2,0,IF($O18&lt;=AQ$2,0,IF($G18&gt;=AR$2,0,IF($K18&gt;=$J18,0,IF($O18&lt;=AR$2,($J18-(SUM($K18,SUM($Z18:AQ18)))),IF($L18=$D$161,(($J18-$K18)/$P18),(($J18-SUM($Z18:AQ18))*$Q18))*IF($V18&lt;=AR$2,(DATEDIF(AQ$2,$V18,"D")/365),IF($G18&gt;AQ$2,(DATEDIF($G18,AR$2,"D")/365),1)))))))</f>
        <v>0</v>
      </c>
      <c r="AS18" s="53">
        <f>IF($V18&lt;=AR$2,0,IF($O18&lt;=AR$2,0,IF($G18&gt;=AS$2,0,IF($K18&gt;=$J18,0,IF($O18&lt;=AS$2,($J18-(SUM($K18,SUM($Z18:AR18)))),IF($L18=$D$161,(($J18-$K18)/$P18),(($J18-SUM($Z18:AR18))*$Q18))*IF($V18&lt;=AS$2,(DATEDIF(AR$2,$V18,"D")/365),IF($G18&gt;AR$2,(DATEDIF($G18,AS$2,"D")/365),1)))))))</f>
        <v>0</v>
      </c>
      <c r="AT18" s="53">
        <f>IF($V18&lt;=AS$2,0,IF($O18&lt;=AS$2,0,IF($G18&gt;=AT$2,0,IF($K18&gt;=$J18,0,IF($O18&lt;=AT$2,($J18-(SUM($K18,SUM($Z18:AS18)))),IF($L18=$D$161,(($J18-$K18)/$P18),(($J18-SUM($Z18:AS18))*$Q18))*IF($V18&lt;=AT$2,(DATEDIF(AS$2,$V18,"D")/365),IF($G18&gt;AS$2,(DATEDIF($G18,AT$2,"D")/365),1)))))))</f>
        <v>0</v>
      </c>
      <c r="AU18" s="53">
        <f>IF($V18&lt;=AT$2,0,IF($O18&lt;=AT$2,0,IF($G18&gt;=AU$2,0,IF($K18&gt;=$J18,0,IF($O18&lt;=AU$2,($J18-(SUM($K18,SUM($Z18:AT18)))),IF($L18=$D$161,(($J18-$K18)/$P18),(($J18-SUM($Z18:AT18))*$Q18))*IF($V18&lt;=AU$2,(DATEDIF(AT$2,$V18,"D")/365),IF($G18&gt;AT$2,(DATEDIF($G18,AU$2,"D")/365),1)))))))</f>
        <v>0</v>
      </c>
      <c r="AV18" s="53">
        <f>IF($V18&lt;=AU$2,0,IF($O18&lt;=AU$2,0,IF($G18&gt;=AV$2,0,IF($K18&gt;=$J18,0,IF($O18&lt;=AV$2,($J18-(SUM($K18,SUM($Z18:AU18)))),IF($L18=$D$161,(($J18-$K18)/$P18),(($J18-SUM($Z18:AU18))*$Q18))*IF($V18&lt;=AV$2,(DATEDIF(AU$2,$V18,"D")/365),IF($G18&gt;AU$2,(DATEDIF($G18,AV$2,"D")/365),1)))))))</f>
        <v>0</v>
      </c>
      <c r="AW18" s="53">
        <f>IF($V18&lt;=AV$2,0,IF($O18&lt;=AV$2,0,IF($G18&gt;=AW$2,0,IF($K18&gt;=$J18,0,IF($O18&lt;=AW$2,($J18-(SUM($K18,SUM($Z18:AV18)))),IF($L18=$D$161,(($J18-$K18)/$P18),(($J18-SUM($Z18:AV18))*$Q18))*IF($V18&lt;=AW$2,(DATEDIF(AV$2,$V18,"D")/365),IF($G18&gt;AV$2,(DATEDIF($G18,AW$2,"D")/365),1)))))))</f>
        <v>0</v>
      </c>
      <c r="AX18" s="53">
        <f>IF($V18&lt;=AW$2,0,IF($O18&lt;=AW$2,0,IF($G18&gt;=AX$2,0,IF($K18&gt;=$J18,0,IF($O18&lt;=AX$2,($J18-(SUM($K18,SUM($Z18:AW18)))),IF($L18=$D$161,(($J18-$K18)/$P18),(($J18-SUM($Z18:AW18))*$Q18))*IF($V18&lt;=AX$2,(DATEDIF(AW$2,$V18,"D")/365),IF($G18&gt;AW$2,(DATEDIF($G18,AX$2,"D")/365),1)))))))</f>
        <v>0</v>
      </c>
      <c r="AY18" s="53">
        <f>IF($V18&lt;=AX$2,0,IF($O18&lt;=AX$2,0,IF($G18&gt;=AY$2,0,IF($K18&gt;=$J18,0,IF($O18&lt;=AY$2,($J18-(SUM($K18,SUM($Z18:AX18)))),IF($L18=$D$161,(($J18-$K18)/$P18),(($J18-SUM($Z18:AX18))*$Q18))*IF($V18&lt;=AY$2,(DATEDIF(AX$2,$V18,"D")/365),IF($G18&gt;AX$2,(DATEDIF($G18,AY$2,"D")/365),1)))))))</f>
        <v>0</v>
      </c>
      <c r="AZ18" s="52"/>
      <c r="BA18" s="52"/>
      <c r="BB18" s="126">
        <f>IF($V18&lt;=BB$2,0,IF($G18&gt;=BB$2,0,IF($G18&gt;$W$3,(J18-Z18),IF($G18&lt;=$W$3,J18-SUM(W18,$Z18:Z18),0))))</f>
        <v>0</v>
      </c>
      <c r="BC18" s="53">
        <f t="shared" si="15"/>
        <v>0</v>
      </c>
      <c r="BD18" s="52">
        <f t="shared" si="12"/>
        <v>0</v>
      </c>
      <c r="BE18" s="53">
        <f t="shared" si="12"/>
        <v>0</v>
      </c>
      <c r="BF18" s="52">
        <f t="shared" si="12"/>
        <v>0</v>
      </c>
      <c r="BG18" s="53">
        <f t="shared" si="12"/>
        <v>0</v>
      </c>
      <c r="BH18" s="52">
        <f t="shared" si="12"/>
        <v>0</v>
      </c>
      <c r="BI18" s="53">
        <f t="shared" si="12"/>
        <v>0</v>
      </c>
      <c r="BJ18" s="52">
        <f t="shared" si="12"/>
        <v>0</v>
      </c>
      <c r="BK18" s="53">
        <f t="shared" si="12"/>
        <v>0</v>
      </c>
      <c r="BL18" s="52">
        <f t="shared" si="12"/>
        <v>0</v>
      </c>
      <c r="BM18" s="53">
        <f t="shared" si="12"/>
        <v>0</v>
      </c>
      <c r="BN18" s="52">
        <f t="shared" si="12"/>
        <v>0</v>
      </c>
      <c r="BO18" s="53">
        <f t="shared" si="12"/>
        <v>0</v>
      </c>
      <c r="BP18" s="52">
        <f t="shared" si="12"/>
        <v>0</v>
      </c>
      <c r="BQ18" s="53">
        <f t="shared" si="12"/>
        <v>0</v>
      </c>
      <c r="BR18" s="52">
        <f t="shared" si="12"/>
        <v>0</v>
      </c>
      <c r="BS18" s="53">
        <f t="shared" si="12"/>
        <v>0</v>
      </c>
      <c r="BT18" s="52">
        <f t="shared" si="13"/>
        <v>0</v>
      </c>
      <c r="BU18" s="53">
        <f t="shared" si="13"/>
        <v>0</v>
      </c>
      <c r="BV18" s="52">
        <f t="shared" si="13"/>
        <v>0</v>
      </c>
      <c r="BW18" s="53">
        <f t="shared" si="13"/>
        <v>0</v>
      </c>
      <c r="BX18" s="52">
        <f t="shared" si="13"/>
        <v>0</v>
      </c>
      <c r="BY18" s="53">
        <f t="shared" si="13"/>
        <v>0</v>
      </c>
      <c r="BZ18" s="52">
        <f t="shared" si="13"/>
        <v>0</v>
      </c>
      <c r="CA18" s="53">
        <f t="shared" si="13"/>
        <v>0</v>
      </c>
      <c r="CB18" s="74"/>
      <c r="CC18" s="74"/>
      <c r="CD18" s="74"/>
      <c r="CE18" s="74"/>
      <c r="CF18" s="74"/>
      <c r="CG18" s="74"/>
      <c r="CH18" s="74"/>
      <c r="CI18" s="74"/>
      <c r="CJ18" s="74"/>
      <c r="CK18" s="74"/>
      <c r="CL18" s="74"/>
    </row>
    <row r="19" spans="1:90">
      <c r="A19" s="20">
        <v>18</v>
      </c>
      <c r="B19" s="20" t="s">
        <v>89</v>
      </c>
      <c r="C19" s="20" t="s">
        <v>153</v>
      </c>
      <c r="D19" s="2">
        <v>1985</v>
      </c>
      <c r="E19" s="3">
        <v>4</v>
      </c>
      <c r="F19" s="2">
        <v>1</v>
      </c>
      <c r="G19" s="55">
        <f t="shared" si="0"/>
        <v>31137</v>
      </c>
      <c r="H19" s="4">
        <v>0</v>
      </c>
      <c r="I19" s="1">
        <v>0</v>
      </c>
      <c r="J19" s="51">
        <f t="shared" si="1"/>
        <v>0</v>
      </c>
      <c r="K19" s="54">
        <f t="shared" si="2"/>
        <v>0</v>
      </c>
      <c r="L19" s="4" t="s">
        <v>96</v>
      </c>
      <c r="M19" s="54">
        <f t="shared" ref="M19" si="119">VLOOKUP(B19,$B$161:$C$260,2,FALSE)</f>
        <v>15</v>
      </c>
      <c r="N19" s="53">
        <f t="shared" si="3"/>
        <v>15</v>
      </c>
      <c r="O19" s="55">
        <f t="shared" si="4"/>
        <v>36616</v>
      </c>
      <c r="P19" s="53">
        <f t="shared" si="5"/>
        <v>0</v>
      </c>
      <c r="Q19" s="119">
        <f t="shared" si="6"/>
        <v>0</v>
      </c>
      <c r="R19" s="45" t="s">
        <v>130</v>
      </c>
      <c r="S19" s="138">
        <v>17</v>
      </c>
      <c r="T19" s="139">
        <v>4</v>
      </c>
      <c r="U19" s="138">
        <v>2035</v>
      </c>
      <c r="V19" s="55">
        <f t="shared" si="7"/>
        <v>54878</v>
      </c>
      <c r="W19" s="51">
        <f t="shared" si="14"/>
        <v>0</v>
      </c>
      <c r="X19" s="53">
        <f t="shared" si="9"/>
        <v>0</v>
      </c>
      <c r="Y19" s="53">
        <f t="shared" si="10"/>
        <v>0</v>
      </c>
      <c r="Z19" s="53">
        <f t="shared" si="11"/>
        <v>0</v>
      </c>
      <c r="AA19" s="53">
        <f>IF($V19&lt;=Z$2,0,IF($O19&lt;=Z$2,0,IF($G19&gt;=AA$2,0,IF($K19&gt;=$J19,0,IF($O19&lt;=AA$2,($J19-(SUM($K19,SUM($Z19:Z19)))),IF($L19=$D$161,(($J19-$K19)/$P19),(($J19-SUM($Z19:Z19))*$Q19))*IF($V19&lt;=AA$2,(DATEDIF(Z$2,$V19,"D")/365),IF($G19&gt;Z$2,(DATEDIF($G19,AA$2,"D")/365),1)))))))</f>
        <v>0</v>
      </c>
      <c r="AB19" s="53">
        <f>IF($V19&lt;=AA$2,0,IF($O19&lt;=AA$2,0,IF($G19&gt;=AB$2,0,IF($K19&gt;=$J19,0,IF($O19&lt;=AB$2,($J19-(SUM($K19,SUM($Z19:AA19)))),IF($L19=$D$161,(($J19-$K19)/$P19),(($J19-SUM($Z19:AA19))*$Q19))*IF($V19&lt;=AB$2,(DATEDIF(AA$2,$V19,"D")/365),IF($G19&gt;AA$2,(DATEDIF($G19,AB$2,"D")/365),1)))))))</f>
        <v>0</v>
      </c>
      <c r="AC19" s="53">
        <f>IF($V19&lt;=AB$2,0,IF($O19&lt;=AB$2,0,IF($G19&gt;=AC$2,0,IF($K19&gt;=$J19,0,IF($O19&lt;=AC$2,($J19-(SUM($K19,SUM($Z19:AB19)))),IF($L19=$D$161,(($J19-$K19)/$P19),(($J19-SUM($Z19:AB19))*$Q19))*IF($V19&lt;=AC$2,(DATEDIF(AB$2,$V19,"D")/365),IF($G19&gt;AB$2,(DATEDIF($G19,AC$2,"D")/365),1)))))))</f>
        <v>0</v>
      </c>
      <c r="AD19" s="53">
        <f>IF($V19&lt;=AC$2,0,IF($O19&lt;=AC$2,0,IF($G19&gt;=AD$2,0,IF($K19&gt;=$J19,0,IF($O19&lt;=AD$2,($J19-(SUM($K19,SUM($Z19:AC19)))),IF($L19=$D$161,(($J19-$K19)/$P19),(($J19-SUM($Z19:AC19))*$Q19))*IF($V19&lt;=AD$2,(DATEDIF(AC$2,$V19,"D")/365),IF($G19&gt;AC$2,(DATEDIF($G19,AD$2,"D")/365),1)))))))</f>
        <v>0</v>
      </c>
      <c r="AE19" s="53">
        <f>IF($V19&lt;=AD$2,0,IF($O19&lt;=AD$2,0,IF($G19&gt;=AE$2,0,IF($K19&gt;=$J19,0,IF($O19&lt;=AE$2,($J19-(SUM($K19,SUM($Z19:AD19)))),IF($L19=$D$161,(($J19-$K19)/$P19),(($J19-SUM($Z19:AD19))*$Q19))*IF($V19&lt;=AE$2,(DATEDIF(AD$2,$V19,"D")/365),IF($G19&gt;AD$2,(DATEDIF($G19,AE$2,"D")/365),1)))))))</f>
        <v>0</v>
      </c>
      <c r="AF19" s="53">
        <f>IF($V19&lt;=AE$2,0,IF($O19&lt;=AE$2,0,IF($G19&gt;=AF$2,0,IF($K19&gt;=$J19,0,IF($O19&lt;=AF$2,($J19-(SUM($K19,SUM($Z19:AE19)))),IF($L19=$D$161,(($J19-$K19)/$P19),(($J19-SUM($Z19:AE19))*$Q19))*IF($V19&lt;=AF$2,(DATEDIF(AE$2,$V19,"D")/365),IF($G19&gt;AE$2,(DATEDIF($G19,AF$2,"D")/365),1)))))))</f>
        <v>0</v>
      </c>
      <c r="AG19" s="53">
        <f>IF($V19&lt;=AF$2,0,IF($O19&lt;=AF$2,0,IF($G19&gt;=AG$2,0,IF($K19&gt;=$J19,0,IF($O19&lt;=AG$2,($J19-(SUM($K19,SUM($Z19:AF19)))),IF($L19=$D$161,(($J19-$K19)/$P19),(($J19-SUM($Z19:AF19))*$Q19))*IF($V19&lt;=AG$2,(DATEDIF(AF$2,$V19,"D")/365),IF($G19&gt;AF$2,(DATEDIF($G19,AG$2,"D")/365),1)))))))</f>
        <v>0</v>
      </c>
      <c r="AH19" s="53">
        <f>IF($V19&lt;=AG$2,0,IF($O19&lt;=AG$2,0,IF($G19&gt;=AH$2,0,IF($K19&gt;=$J19,0,IF($O19&lt;=AH$2,($J19-(SUM($K19,SUM($Z19:AG19)))),IF($L19=$D$161,(($J19-$K19)/$P19),(($J19-SUM($Z19:AG19))*$Q19))*IF($V19&lt;=AH$2,(DATEDIF(AG$2,$V19,"D")/365),IF($G19&gt;AG$2,(DATEDIF($G19,AH$2,"D")/365),1)))))))</f>
        <v>0</v>
      </c>
      <c r="AI19" s="53">
        <f>IF($V19&lt;=AH$2,0,IF($O19&lt;=AH$2,0,IF($G19&gt;=AI$2,0,IF($K19&gt;=$J19,0,IF($O19&lt;=AI$2,($J19-(SUM($K19,SUM($Z19:AH19)))),IF($L19=$D$161,(($J19-$K19)/$P19),(($J19-SUM($Z19:AH19))*$Q19))*IF($V19&lt;=AI$2,(DATEDIF(AH$2,$V19,"D")/365),IF($G19&gt;AH$2,(DATEDIF($G19,AI$2,"D")/365),1)))))))</f>
        <v>0</v>
      </c>
      <c r="AJ19" s="53">
        <f>IF($V19&lt;=AI$2,0,IF($O19&lt;=AI$2,0,IF($G19&gt;=AJ$2,0,IF($K19&gt;=$J19,0,IF($O19&lt;=AJ$2,($J19-(SUM($K19,SUM($Z19:AI19)))),IF($L19=$D$161,(($J19-$K19)/$P19),(($J19-SUM($Z19:AI19))*$Q19))*IF($V19&lt;=AJ$2,(DATEDIF(AI$2,$V19,"D")/365),IF($G19&gt;AI$2,(DATEDIF($G19,AJ$2,"D")/365),1)))))))</f>
        <v>0</v>
      </c>
      <c r="AK19" s="53">
        <f>IF($V19&lt;=AJ$2,0,IF($O19&lt;=AJ$2,0,IF($G19&gt;=AK$2,0,IF($K19&gt;=$J19,0,IF($O19&lt;=AK$2,($J19-(SUM($K19,SUM($Z19:AJ19)))),IF($L19=$D$161,(($J19-$K19)/$P19),(($J19-SUM($Z19:AJ19))*$Q19))*IF($V19&lt;=AK$2,(DATEDIF(AJ$2,$V19,"D")/365),IF($G19&gt;AJ$2,(DATEDIF($G19,AK$2,"D")/365),1)))))))</f>
        <v>0</v>
      </c>
      <c r="AL19" s="53">
        <f>IF($V19&lt;=AK$2,0,IF($O19&lt;=AK$2,0,IF($G19&gt;=AL$2,0,IF($K19&gt;=$J19,0,IF($O19&lt;=AL$2,($J19-(SUM($K19,SUM($Z19:AK19)))),IF($L19=$D$161,(($J19-$K19)/$P19),(($J19-SUM($Z19:AK19))*$Q19))*IF($V19&lt;=AL$2,(DATEDIF(AK$2,$V19,"D")/365),IF($G19&gt;AK$2,(DATEDIF($G19,AL$2,"D")/365),1)))))))</f>
        <v>0</v>
      </c>
      <c r="AM19" s="53">
        <f>IF($V19&lt;=AL$2,0,IF($O19&lt;=AL$2,0,IF($G19&gt;=AM$2,0,IF($K19&gt;=$J19,0,IF($O19&lt;=AM$2,($J19-(SUM($K19,SUM($Z19:AL19)))),IF($L19=$D$161,(($J19-$K19)/$P19),(($J19-SUM($Z19:AL19))*$Q19))*IF($V19&lt;=AM$2,(DATEDIF(AL$2,$V19,"D")/365),IF($G19&gt;AL$2,(DATEDIF($G19,AM$2,"D")/365),1)))))))</f>
        <v>0</v>
      </c>
      <c r="AN19" s="53">
        <f>IF($V19&lt;=AM$2,0,IF($O19&lt;=AM$2,0,IF($G19&gt;=AN$2,0,IF($K19&gt;=$J19,0,IF($O19&lt;=AN$2,($J19-(SUM($K19,SUM($Z19:AM19)))),IF($L19=$D$161,(($J19-$K19)/$P19),(($J19-SUM($Z19:AM19))*$Q19))*IF($V19&lt;=AN$2,(DATEDIF(AM$2,$V19,"D")/365),IF($G19&gt;AM$2,(DATEDIF($G19,AN$2,"D")/365),1)))))))</f>
        <v>0</v>
      </c>
      <c r="AO19" s="53">
        <f>IF($V19&lt;=AN$2,0,IF($O19&lt;=AN$2,0,IF($G19&gt;=AO$2,0,IF($K19&gt;=$J19,0,IF($O19&lt;=AO$2,($J19-(SUM($K19,SUM($Z19:AN19)))),IF($L19=$D$161,(($J19-$K19)/$P19),(($J19-SUM($Z19:AN19))*$Q19))*IF($V19&lt;=AO$2,(DATEDIF(AN$2,$V19,"D")/365),IF($G19&gt;AN$2,(DATEDIF($G19,AO$2,"D")/365),1)))))))</f>
        <v>0</v>
      </c>
      <c r="AP19" s="53">
        <f>IF($V19&lt;=AO$2,0,IF($O19&lt;=AO$2,0,IF($G19&gt;=AP$2,0,IF($K19&gt;=$J19,0,IF($O19&lt;=AP$2,($J19-(SUM($K19,SUM($Z19:AO19)))),IF($L19=$D$161,(($J19-$K19)/$P19),(($J19-SUM($Z19:AO19))*$Q19))*IF($V19&lt;=AP$2,(DATEDIF(AO$2,$V19,"D")/365),IF($G19&gt;AO$2,(DATEDIF($G19,AP$2,"D")/365),1)))))))</f>
        <v>0</v>
      </c>
      <c r="AQ19" s="53">
        <f>IF($V19&lt;=AP$2,0,IF($O19&lt;=AP$2,0,IF($G19&gt;=AQ$2,0,IF($K19&gt;=$J19,0,IF($O19&lt;=AQ$2,($J19-(SUM($K19,SUM($Z19:AP19)))),IF($L19=$D$161,(($J19-$K19)/$P19),(($J19-SUM($Z19:AP19))*$Q19))*IF($V19&lt;=AQ$2,(DATEDIF(AP$2,$V19,"D")/365),IF($G19&gt;AP$2,(DATEDIF($G19,AQ$2,"D")/365),1)))))))</f>
        <v>0</v>
      </c>
      <c r="AR19" s="53">
        <f>IF($V19&lt;=AQ$2,0,IF($O19&lt;=AQ$2,0,IF($G19&gt;=AR$2,0,IF($K19&gt;=$J19,0,IF($O19&lt;=AR$2,($J19-(SUM($K19,SUM($Z19:AQ19)))),IF($L19=$D$161,(($J19-$K19)/$P19),(($J19-SUM($Z19:AQ19))*$Q19))*IF($V19&lt;=AR$2,(DATEDIF(AQ$2,$V19,"D")/365),IF($G19&gt;AQ$2,(DATEDIF($G19,AR$2,"D")/365),1)))))))</f>
        <v>0</v>
      </c>
      <c r="AS19" s="53">
        <f>IF($V19&lt;=AR$2,0,IF($O19&lt;=AR$2,0,IF($G19&gt;=AS$2,0,IF($K19&gt;=$J19,0,IF($O19&lt;=AS$2,($J19-(SUM($K19,SUM($Z19:AR19)))),IF($L19=$D$161,(($J19-$K19)/$P19),(($J19-SUM($Z19:AR19))*$Q19))*IF($V19&lt;=AS$2,(DATEDIF(AR$2,$V19,"D")/365),IF($G19&gt;AR$2,(DATEDIF($G19,AS$2,"D")/365),1)))))))</f>
        <v>0</v>
      </c>
      <c r="AT19" s="53">
        <f>IF($V19&lt;=AS$2,0,IF($O19&lt;=AS$2,0,IF($G19&gt;=AT$2,0,IF($K19&gt;=$J19,0,IF($O19&lt;=AT$2,($J19-(SUM($K19,SUM($Z19:AS19)))),IF($L19=$D$161,(($J19-$K19)/$P19),(($J19-SUM($Z19:AS19))*$Q19))*IF($V19&lt;=AT$2,(DATEDIF(AS$2,$V19,"D")/365),IF($G19&gt;AS$2,(DATEDIF($G19,AT$2,"D")/365),1)))))))</f>
        <v>0</v>
      </c>
      <c r="AU19" s="53">
        <f>IF($V19&lt;=AT$2,0,IF($O19&lt;=AT$2,0,IF($G19&gt;=AU$2,0,IF($K19&gt;=$J19,0,IF($O19&lt;=AU$2,($J19-(SUM($K19,SUM($Z19:AT19)))),IF($L19=$D$161,(($J19-$K19)/$P19),(($J19-SUM($Z19:AT19))*$Q19))*IF($V19&lt;=AU$2,(DATEDIF(AT$2,$V19,"D")/365),IF($G19&gt;AT$2,(DATEDIF($G19,AU$2,"D")/365),1)))))))</f>
        <v>0</v>
      </c>
      <c r="AV19" s="53">
        <f>IF($V19&lt;=AU$2,0,IF($O19&lt;=AU$2,0,IF($G19&gt;=AV$2,0,IF($K19&gt;=$J19,0,IF($O19&lt;=AV$2,($J19-(SUM($K19,SUM($Z19:AU19)))),IF($L19=$D$161,(($J19-$K19)/$P19),(($J19-SUM($Z19:AU19))*$Q19))*IF($V19&lt;=AV$2,(DATEDIF(AU$2,$V19,"D")/365),IF($G19&gt;AU$2,(DATEDIF($G19,AV$2,"D")/365),1)))))))</f>
        <v>0</v>
      </c>
      <c r="AW19" s="53">
        <f>IF($V19&lt;=AV$2,0,IF($O19&lt;=AV$2,0,IF($G19&gt;=AW$2,0,IF($K19&gt;=$J19,0,IF($O19&lt;=AW$2,($J19-(SUM($K19,SUM($Z19:AV19)))),IF($L19=$D$161,(($J19-$K19)/$P19),(($J19-SUM($Z19:AV19))*$Q19))*IF($V19&lt;=AW$2,(DATEDIF(AV$2,$V19,"D")/365),IF($G19&gt;AV$2,(DATEDIF($G19,AW$2,"D")/365),1)))))))</f>
        <v>0</v>
      </c>
      <c r="AX19" s="53">
        <f>IF($V19&lt;=AW$2,0,IF($O19&lt;=AW$2,0,IF($G19&gt;=AX$2,0,IF($K19&gt;=$J19,0,IF($O19&lt;=AX$2,($J19-(SUM($K19,SUM($Z19:AW19)))),IF($L19=$D$161,(($J19-$K19)/$P19),(($J19-SUM($Z19:AW19))*$Q19))*IF($V19&lt;=AX$2,(DATEDIF(AW$2,$V19,"D")/365),IF($G19&gt;AW$2,(DATEDIF($G19,AX$2,"D")/365),1)))))))</f>
        <v>0</v>
      </c>
      <c r="AY19" s="53">
        <f>IF($V19&lt;=AX$2,0,IF($O19&lt;=AX$2,0,IF($G19&gt;=AY$2,0,IF($K19&gt;=$J19,0,IF($O19&lt;=AY$2,($J19-(SUM($K19,SUM($Z19:AX19)))),IF($L19=$D$161,(($J19-$K19)/$P19),(($J19-SUM($Z19:AX19))*$Q19))*IF($V19&lt;=AY$2,(DATEDIF(AX$2,$V19,"D")/365),IF($G19&gt;AX$2,(DATEDIF($G19,AY$2,"D")/365),1)))))))</f>
        <v>0</v>
      </c>
      <c r="AZ19" s="52"/>
      <c r="BA19" s="52"/>
      <c r="BB19" s="126">
        <f>IF($V19&lt;=BB$2,0,IF($G19&gt;=BB$2,0,IF($G19&gt;$W$3,(J19-Z19),IF($G19&lt;=$W$3,J19-SUM(W19,$Z19:Z19),0))))</f>
        <v>0</v>
      </c>
      <c r="BC19" s="53">
        <f t="shared" si="15"/>
        <v>0</v>
      </c>
      <c r="BD19" s="52">
        <f t="shared" ref="BD19" si="120">IF($V19&lt;=BD$2,0,IF($G19&gt;=BD$2,0,IF($G19&gt;=BC$2,$J19-AB19,BC19-AB19)))</f>
        <v>0</v>
      </c>
      <c r="BE19" s="53">
        <f t="shared" ref="BE19" si="121">IF($V19&lt;=BE$2,0,IF($G19&gt;=BE$2,0,IF($G19&gt;=BD$2,$J19-AC19,BD19-AC19)))</f>
        <v>0</v>
      </c>
      <c r="BF19" s="52">
        <f t="shared" ref="BF19" si="122">IF($V19&lt;=BF$2,0,IF($G19&gt;=BF$2,0,IF($G19&gt;=BE$2,$J19-AD19,BE19-AD19)))</f>
        <v>0</v>
      </c>
      <c r="BG19" s="53">
        <f t="shared" ref="BG19" si="123">IF($V19&lt;=BG$2,0,IF($G19&gt;=BG$2,0,IF($G19&gt;=BF$2,$J19-AE19,BF19-AE19)))</f>
        <v>0</v>
      </c>
      <c r="BH19" s="52">
        <f t="shared" ref="BH19" si="124">IF($V19&lt;=BH$2,0,IF($G19&gt;=BH$2,0,IF($G19&gt;=BG$2,$J19-AF19,BG19-AF19)))</f>
        <v>0</v>
      </c>
      <c r="BI19" s="53">
        <f t="shared" ref="BI19" si="125">IF($V19&lt;=BI$2,0,IF($G19&gt;=BI$2,0,IF($G19&gt;=BH$2,$J19-AG19,BH19-AG19)))</f>
        <v>0</v>
      </c>
      <c r="BJ19" s="52">
        <f t="shared" ref="BJ19" si="126">IF($V19&lt;=BJ$2,0,IF($G19&gt;=BJ$2,0,IF($G19&gt;=BI$2,$J19-AH19,BI19-AH19)))</f>
        <v>0</v>
      </c>
      <c r="BK19" s="53">
        <f t="shared" ref="BK19" si="127">IF($V19&lt;=BK$2,0,IF($G19&gt;=BK$2,0,IF($G19&gt;=BJ$2,$J19-AI19,BJ19-AI19)))</f>
        <v>0</v>
      </c>
      <c r="BL19" s="52">
        <f t="shared" ref="BL19" si="128">IF($V19&lt;=BL$2,0,IF($G19&gt;=BL$2,0,IF($G19&gt;=BK$2,$J19-AJ19,BK19-AJ19)))</f>
        <v>0</v>
      </c>
      <c r="BM19" s="53">
        <f t="shared" ref="BM19" si="129">IF($V19&lt;=BM$2,0,IF($G19&gt;=BM$2,0,IF($G19&gt;=BL$2,$J19-AK19,BL19-AK19)))</f>
        <v>0</v>
      </c>
      <c r="BN19" s="52">
        <f t="shared" ref="BN19" si="130">IF($V19&lt;=BN$2,0,IF($G19&gt;=BN$2,0,IF($G19&gt;=BM$2,$J19-AL19,BM19-AL19)))</f>
        <v>0</v>
      </c>
      <c r="BO19" s="53">
        <f t="shared" ref="BO19" si="131">IF($V19&lt;=BO$2,0,IF($G19&gt;=BO$2,0,IF($G19&gt;=BN$2,$J19-AM19,BN19-AM19)))</f>
        <v>0</v>
      </c>
      <c r="BP19" s="52">
        <f t="shared" ref="BP19" si="132">IF($V19&lt;=BP$2,0,IF($G19&gt;=BP$2,0,IF($G19&gt;=BO$2,$J19-AN19,BO19-AN19)))</f>
        <v>0</v>
      </c>
      <c r="BQ19" s="53">
        <f t="shared" ref="BQ19" si="133">IF($V19&lt;=BQ$2,0,IF($G19&gt;=BQ$2,0,IF($G19&gt;=BP$2,$J19-AO19,BP19-AO19)))</f>
        <v>0</v>
      </c>
      <c r="BR19" s="52">
        <f t="shared" ref="BR19" si="134">IF($V19&lt;=BR$2,0,IF($G19&gt;=BR$2,0,IF($G19&gt;=BQ$2,$J19-AP19,BQ19-AP19)))</f>
        <v>0</v>
      </c>
      <c r="BS19" s="53">
        <f t="shared" ref="BS19" si="135">IF($V19&lt;=BS$2,0,IF($G19&gt;=BS$2,0,IF($G19&gt;=BR$2,$J19-AQ19,BR19-AQ19)))</f>
        <v>0</v>
      </c>
      <c r="BT19" s="52">
        <f t="shared" si="13"/>
        <v>0</v>
      </c>
      <c r="BU19" s="53">
        <f t="shared" si="13"/>
        <v>0</v>
      </c>
      <c r="BV19" s="52">
        <f t="shared" si="13"/>
        <v>0</v>
      </c>
      <c r="BW19" s="53">
        <f t="shared" si="13"/>
        <v>0</v>
      </c>
      <c r="BX19" s="52">
        <f t="shared" si="13"/>
        <v>0</v>
      </c>
      <c r="BY19" s="53">
        <f t="shared" si="13"/>
        <v>0</v>
      </c>
      <c r="BZ19" s="52">
        <f t="shared" si="13"/>
        <v>0</v>
      </c>
      <c r="CA19" s="53">
        <f t="shared" si="13"/>
        <v>0</v>
      </c>
      <c r="CB19" s="74"/>
      <c r="CC19" s="74"/>
      <c r="CD19" s="74"/>
      <c r="CE19" s="74"/>
      <c r="CF19" s="74"/>
      <c r="CG19" s="74"/>
      <c r="CH19" s="74"/>
      <c r="CI19" s="74"/>
      <c r="CJ19" s="74"/>
      <c r="CK19" s="74"/>
      <c r="CL19" s="74"/>
    </row>
    <row r="20" spans="1:90">
      <c r="A20" s="20">
        <v>19</v>
      </c>
      <c r="B20" s="20" t="s">
        <v>89</v>
      </c>
      <c r="C20" s="20" t="s">
        <v>153</v>
      </c>
      <c r="D20" s="2">
        <v>1985</v>
      </c>
      <c r="E20" s="3">
        <v>4</v>
      </c>
      <c r="F20" s="2">
        <v>1</v>
      </c>
      <c r="G20" s="55">
        <f t="shared" si="0"/>
        <v>31137</v>
      </c>
      <c r="H20" s="4">
        <v>0</v>
      </c>
      <c r="I20" s="1">
        <v>0</v>
      </c>
      <c r="J20" s="51">
        <f t="shared" si="1"/>
        <v>0</v>
      </c>
      <c r="K20" s="54">
        <f t="shared" si="2"/>
        <v>0</v>
      </c>
      <c r="L20" s="4" t="s">
        <v>96</v>
      </c>
      <c r="M20" s="54">
        <f>VLOOKUP(B20,$B$161:$C$260,2,FALSE)</f>
        <v>15</v>
      </c>
      <c r="N20" s="53">
        <f t="shared" si="3"/>
        <v>15</v>
      </c>
      <c r="O20" s="55">
        <f t="shared" si="4"/>
        <v>36616</v>
      </c>
      <c r="P20" s="53">
        <f t="shared" si="5"/>
        <v>0</v>
      </c>
      <c r="Q20" s="119">
        <f t="shared" si="6"/>
        <v>0</v>
      </c>
      <c r="R20" s="45" t="s">
        <v>130</v>
      </c>
      <c r="S20" s="138">
        <v>17</v>
      </c>
      <c r="T20" s="139">
        <v>4</v>
      </c>
      <c r="U20" s="138">
        <v>2035</v>
      </c>
      <c r="V20" s="55">
        <f t="shared" si="7"/>
        <v>54878</v>
      </c>
      <c r="W20" s="51">
        <f t="shared" si="14"/>
        <v>0</v>
      </c>
      <c r="X20" s="53">
        <f t="shared" si="9"/>
        <v>0</v>
      </c>
      <c r="Y20" s="53">
        <f t="shared" si="10"/>
        <v>0</v>
      </c>
      <c r="Z20" s="53">
        <f t="shared" si="11"/>
        <v>0</v>
      </c>
      <c r="AA20" s="53">
        <f>IF($V20&lt;=Z$2,0,IF($O20&lt;=Z$2,0,IF($G20&gt;=AA$2,0,IF($K20&gt;=$J20,0,IF($O20&lt;=AA$2,($J20-(SUM($K20,SUM($Z20:Z20)))),IF($L20=$D$161,(($J20-$K20)/$P20),(($J20-SUM($Z20:Z20))*$Q20))*IF($V20&lt;=AA$2,(DATEDIF(Z$2,$V20,"D")/365),IF($G20&gt;Z$2,(DATEDIF($G20,AA$2,"D")/365),1)))))))</f>
        <v>0</v>
      </c>
      <c r="AB20" s="53">
        <f>IF($V20&lt;=AA$2,0,IF($O20&lt;=AA$2,0,IF($G20&gt;=AB$2,0,IF($K20&gt;=$J20,0,IF($O20&lt;=AB$2,($J20-(SUM($K20,SUM($Z20:AA20)))),IF($L20=$D$161,(($J20-$K20)/$P20),(($J20-SUM($Z20:AA20))*$Q20))*IF($V20&lt;=AB$2,(DATEDIF(AA$2,$V20,"D")/365),IF($G20&gt;AA$2,(DATEDIF($G20,AB$2,"D")/365),1)))))))</f>
        <v>0</v>
      </c>
      <c r="AC20" s="53">
        <f>IF($V20&lt;=AB$2,0,IF($O20&lt;=AB$2,0,IF($G20&gt;=AC$2,0,IF($K20&gt;=$J20,0,IF($O20&lt;=AC$2,($J20-(SUM($K20,SUM($Z20:AB20)))),IF($L20=$D$161,(($J20-$K20)/$P20),(($J20-SUM($Z20:AB20))*$Q20))*IF($V20&lt;=AC$2,(DATEDIF(AB$2,$V20,"D")/365),IF($G20&gt;AB$2,(DATEDIF($G20,AC$2,"D")/365),1)))))))</f>
        <v>0</v>
      </c>
      <c r="AD20" s="53">
        <f>IF($V20&lt;=AC$2,0,IF($O20&lt;=AC$2,0,IF($G20&gt;=AD$2,0,IF($K20&gt;=$J20,0,IF($O20&lt;=AD$2,($J20-(SUM($K20,SUM($Z20:AC20)))),IF($L20=$D$161,(($J20-$K20)/$P20),(($J20-SUM($Z20:AC20))*$Q20))*IF($V20&lt;=AD$2,(DATEDIF(AC$2,$V20,"D")/365),IF($G20&gt;AC$2,(DATEDIF($G20,AD$2,"D")/365),1)))))))</f>
        <v>0</v>
      </c>
      <c r="AE20" s="53">
        <f>IF($V20&lt;=AD$2,0,IF($O20&lt;=AD$2,0,IF($G20&gt;=AE$2,0,IF($K20&gt;=$J20,0,IF($O20&lt;=AE$2,($J20-(SUM($K20,SUM($Z20:AD20)))),IF($L20=$D$161,(($J20-$K20)/$P20),(($J20-SUM($Z20:AD20))*$Q20))*IF($V20&lt;=AE$2,(DATEDIF(AD$2,$V20,"D")/365),IF($G20&gt;AD$2,(DATEDIF($G20,AE$2,"D")/365),1)))))))</f>
        <v>0</v>
      </c>
      <c r="AF20" s="53">
        <f>IF($V20&lt;=AE$2,0,IF($O20&lt;=AE$2,0,IF($G20&gt;=AF$2,0,IF($K20&gt;=$J20,0,IF($O20&lt;=AF$2,($J20-(SUM($K20,SUM($Z20:AE20)))),IF($L20=$D$161,(($J20-$K20)/$P20),(($J20-SUM($Z20:AE20))*$Q20))*IF($V20&lt;=AF$2,(DATEDIF(AE$2,$V20,"D")/365),IF($G20&gt;AE$2,(DATEDIF($G20,AF$2,"D")/365),1)))))))</f>
        <v>0</v>
      </c>
      <c r="AG20" s="53">
        <f>IF($V20&lt;=AF$2,0,IF($O20&lt;=AF$2,0,IF($G20&gt;=AG$2,0,IF($K20&gt;=$J20,0,IF($O20&lt;=AG$2,($J20-(SUM($K20,SUM($Z20:AF20)))),IF($L20=$D$161,(($J20-$K20)/$P20),(($J20-SUM($Z20:AF20))*$Q20))*IF($V20&lt;=AG$2,(DATEDIF(AF$2,$V20,"D")/365),IF($G20&gt;AF$2,(DATEDIF($G20,AG$2,"D")/365),1)))))))</f>
        <v>0</v>
      </c>
      <c r="AH20" s="53">
        <f>IF($V20&lt;=AG$2,0,IF($O20&lt;=AG$2,0,IF($G20&gt;=AH$2,0,IF($K20&gt;=$J20,0,IF($O20&lt;=AH$2,($J20-(SUM($K20,SUM($Z20:AG20)))),IF($L20=$D$161,(($J20-$K20)/$P20),(($J20-SUM($Z20:AG20))*$Q20))*IF($V20&lt;=AH$2,(DATEDIF(AG$2,$V20,"D")/365),IF($G20&gt;AG$2,(DATEDIF($G20,AH$2,"D")/365),1)))))))</f>
        <v>0</v>
      </c>
      <c r="AI20" s="53">
        <f>IF($V20&lt;=AH$2,0,IF($O20&lt;=AH$2,0,IF($G20&gt;=AI$2,0,IF($K20&gt;=$J20,0,IF($O20&lt;=AI$2,($J20-(SUM($K20,SUM($Z20:AH20)))),IF($L20=$D$161,(($J20-$K20)/$P20),(($J20-SUM($Z20:AH20))*$Q20))*IF($V20&lt;=AI$2,(DATEDIF(AH$2,$V20,"D")/365),IF($G20&gt;AH$2,(DATEDIF($G20,AI$2,"D")/365),1)))))))</f>
        <v>0</v>
      </c>
      <c r="AJ20" s="53">
        <f>IF($V20&lt;=AI$2,0,IF($O20&lt;=AI$2,0,IF($G20&gt;=AJ$2,0,IF($K20&gt;=$J20,0,IF($O20&lt;=AJ$2,($J20-(SUM($K20,SUM($Z20:AI20)))),IF($L20=$D$161,(($J20-$K20)/$P20),(($J20-SUM($Z20:AI20))*$Q20))*IF($V20&lt;=AJ$2,(DATEDIF(AI$2,$V20,"D")/365),IF($G20&gt;AI$2,(DATEDIF($G20,AJ$2,"D")/365),1)))))))</f>
        <v>0</v>
      </c>
      <c r="AK20" s="53">
        <f>IF($V20&lt;=AJ$2,0,IF($O20&lt;=AJ$2,0,IF($G20&gt;=AK$2,0,IF($K20&gt;=$J20,0,IF($O20&lt;=AK$2,($J20-(SUM($K20,SUM($Z20:AJ20)))),IF($L20=$D$161,(($J20-$K20)/$P20),(($J20-SUM($Z20:AJ20))*$Q20))*IF($V20&lt;=AK$2,(DATEDIF(AJ$2,$V20,"D")/365),IF($G20&gt;AJ$2,(DATEDIF($G20,AK$2,"D")/365),1)))))))</f>
        <v>0</v>
      </c>
      <c r="AL20" s="53">
        <f>IF($V20&lt;=AK$2,0,IF($O20&lt;=AK$2,0,IF($G20&gt;=AL$2,0,IF($K20&gt;=$J20,0,IF($O20&lt;=AL$2,($J20-(SUM($K20,SUM($Z20:AK20)))),IF($L20=$D$161,(($J20-$K20)/$P20),(($J20-SUM($Z20:AK20))*$Q20))*IF($V20&lt;=AL$2,(DATEDIF(AK$2,$V20,"D")/365),IF($G20&gt;AK$2,(DATEDIF($G20,AL$2,"D")/365),1)))))))</f>
        <v>0</v>
      </c>
      <c r="AM20" s="53">
        <f>IF($V20&lt;=AL$2,0,IF($O20&lt;=AL$2,0,IF($G20&gt;=AM$2,0,IF($K20&gt;=$J20,0,IF($O20&lt;=AM$2,($J20-(SUM($K20,SUM($Z20:AL20)))),IF($L20=$D$161,(($J20-$K20)/$P20),(($J20-SUM($Z20:AL20))*$Q20))*IF($V20&lt;=AM$2,(DATEDIF(AL$2,$V20,"D")/365),IF($G20&gt;AL$2,(DATEDIF($G20,AM$2,"D")/365),1)))))))</f>
        <v>0</v>
      </c>
      <c r="AN20" s="53">
        <f>IF($V20&lt;=AM$2,0,IF($O20&lt;=AM$2,0,IF($G20&gt;=AN$2,0,IF($K20&gt;=$J20,0,IF($O20&lt;=AN$2,($J20-(SUM($K20,SUM($Z20:AM20)))),IF($L20=$D$161,(($J20-$K20)/$P20),(($J20-SUM($Z20:AM20))*$Q20))*IF($V20&lt;=AN$2,(DATEDIF(AM$2,$V20,"D")/365),IF($G20&gt;AM$2,(DATEDIF($G20,AN$2,"D")/365),1)))))))</f>
        <v>0</v>
      </c>
      <c r="AO20" s="53">
        <f>IF($V20&lt;=AN$2,0,IF($O20&lt;=AN$2,0,IF($G20&gt;=AO$2,0,IF($K20&gt;=$J20,0,IF($O20&lt;=AO$2,($J20-(SUM($K20,SUM($Z20:AN20)))),IF($L20=$D$161,(($J20-$K20)/$P20),(($J20-SUM($Z20:AN20))*$Q20))*IF($V20&lt;=AO$2,(DATEDIF(AN$2,$V20,"D")/365),IF($G20&gt;AN$2,(DATEDIF($G20,AO$2,"D")/365),1)))))))</f>
        <v>0</v>
      </c>
      <c r="AP20" s="53">
        <f>IF($V20&lt;=AO$2,0,IF($O20&lt;=AO$2,0,IF($G20&gt;=AP$2,0,IF($K20&gt;=$J20,0,IF($O20&lt;=AP$2,($J20-(SUM($K20,SUM($Z20:AO20)))),IF($L20=$D$161,(($J20-$K20)/$P20),(($J20-SUM($Z20:AO20))*$Q20))*IF($V20&lt;=AP$2,(DATEDIF(AO$2,$V20,"D")/365),IF($G20&gt;AO$2,(DATEDIF($G20,AP$2,"D")/365),1)))))))</f>
        <v>0</v>
      </c>
      <c r="AQ20" s="53">
        <f>IF($V20&lt;=AP$2,0,IF($O20&lt;=AP$2,0,IF($G20&gt;=AQ$2,0,IF($K20&gt;=$J20,0,IF($O20&lt;=AQ$2,($J20-(SUM($K20,SUM($Z20:AP20)))),IF($L20=$D$161,(($J20-$K20)/$P20),(($J20-SUM($Z20:AP20))*$Q20))*IF($V20&lt;=AQ$2,(DATEDIF(AP$2,$V20,"D")/365),IF($G20&gt;AP$2,(DATEDIF($G20,AQ$2,"D")/365),1)))))))</f>
        <v>0</v>
      </c>
      <c r="AR20" s="53">
        <f>IF($V20&lt;=AQ$2,0,IF($O20&lt;=AQ$2,0,IF($G20&gt;=AR$2,0,IF($K20&gt;=$J20,0,IF($O20&lt;=AR$2,($J20-(SUM($K20,SUM($Z20:AQ20)))),IF($L20=$D$161,(($J20-$K20)/$P20),(($J20-SUM($Z20:AQ20))*$Q20))*IF($V20&lt;=AR$2,(DATEDIF(AQ$2,$V20,"D")/365),IF($G20&gt;AQ$2,(DATEDIF($G20,AR$2,"D")/365),1)))))))</f>
        <v>0</v>
      </c>
      <c r="AS20" s="53">
        <f>IF($V20&lt;=AR$2,0,IF($O20&lt;=AR$2,0,IF($G20&gt;=AS$2,0,IF($K20&gt;=$J20,0,IF($O20&lt;=AS$2,($J20-(SUM($K20,SUM($Z20:AR20)))),IF($L20=$D$161,(($J20-$K20)/$P20),(($J20-SUM($Z20:AR20))*$Q20))*IF($V20&lt;=AS$2,(DATEDIF(AR$2,$V20,"D")/365),IF($G20&gt;AR$2,(DATEDIF($G20,AS$2,"D")/365),1)))))))</f>
        <v>0</v>
      </c>
      <c r="AT20" s="53">
        <f>IF($V20&lt;=AS$2,0,IF($O20&lt;=AS$2,0,IF($G20&gt;=AT$2,0,IF($K20&gt;=$J20,0,IF($O20&lt;=AT$2,($J20-(SUM($K20,SUM($Z20:AS20)))),IF($L20=$D$161,(($J20-$K20)/$P20),(($J20-SUM($Z20:AS20))*$Q20))*IF($V20&lt;=AT$2,(DATEDIF(AS$2,$V20,"D")/365),IF($G20&gt;AS$2,(DATEDIF($G20,AT$2,"D")/365),1)))))))</f>
        <v>0</v>
      </c>
      <c r="AU20" s="53">
        <f>IF($V20&lt;=AT$2,0,IF($O20&lt;=AT$2,0,IF($G20&gt;=AU$2,0,IF($K20&gt;=$J20,0,IF($O20&lt;=AU$2,($J20-(SUM($K20,SUM($Z20:AT20)))),IF($L20=$D$161,(($J20-$K20)/$P20),(($J20-SUM($Z20:AT20))*$Q20))*IF($V20&lt;=AU$2,(DATEDIF(AT$2,$V20,"D")/365),IF($G20&gt;AT$2,(DATEDIF($G20,AU$2,"D")/365),1)))))))</f>
        <v>0</v>
      </c>
      <c r="AV20" s="53">
        <f>IF($V20&lt;=AU$2,0,IF($O20&lt;=AU$2,0,IF($G20&gt;=AV$2,0,IF($K20&gt;=$J20,0,IF($O20&lt;=AV$2,($J20-(SUM($K20,SUM($Z20:AU20)))),IF($L20=$D$161,(($J20-$K20)/$P20),(($J20-SUM($Z20:AU20))*$Q20))*IF($V20&lt;=AV$2,(DATEDIF(AU$2,$V20,"D")/365),IF($G20&gt;AU$2,(DATEDIF($G20,AV$2,"D")/365),1)))))))</f>
        <v>0</v>
      </c>
      <c r="AW20" s="53">
        <f>IF($V20&lt;=AV$2,0,IF($O20&lt;=AV$2,0,IF($G20&gt;=AW$2,0,IF($K20&gt;=$J20,0,IF($O20&lt;=AW$2,($J20-(SUM($K20,SUM($Z20:AV20)))),IF($L20=$D$161,(($J20-$K20)/$P20),(($J20-SUM($Z20:AV20))*$Q20))*IF($V20&lt;=AW$2,(DATEDIF(AV$2,$V20,"D")/365),IF($G20&gt;AV$2,(DATEDIF($G20,AW$2,"D")/365),1)))))))</f>
        <v>0</v>
      </c>
      <c r="AX20" s="53">
        <f>IF($V20&lt;=AW$2,0,IF($O20&lt;=AW$2,0,IF($G20&gt;=AX$2,0,IF($K20&gt;=$J20,0,IF($O20&lt;=AX$2,($J20-(SUM($K20,SUM($Z20:AW20)))),IF($L20=$D$161,(($J20-$K20)/$P20),(($J20-SUM($Z20:AW20))*$Q20))*IF($V20&lt;=AX$2,(DATEDIF(AW$2,$V20,"D")/365),IF($G20&gt;AW$2,(DATEDIF($G20,AX$2,"D")/365),1)))))))</f>
        <v>0</v>
      </c>
      <c r="AY20" s="53">
        <f>IF($V20&lt;=AX$2,0,IF($O20&lt;=AX$2,0,IF($G20&gt;=AY$2,0,IF($K20&gt;=$J20,0,IF($O20&lt;=AY$2,($J20-(SUM($K20,SUM($Z20:AX20)))),IF($L20=$D$161,(($J20-$K20)/$P20),(($J20-SUM($Z20:AX20))*$Q20))*IF($V20&lt;=AY$2,(DATEDIF(AX$2,$V20,"D")/365),IF($G20&gt;AX$2,(DATEDIF($G20,AY$2,"D")/365),1)))))))</f>
        <v>0</v>
      </c>
      <c r="AZ20" s="52"/>
      <c r="BA20" s="52"/>
      <c r="BB20" s="126">
        <f>IF($V20&lt;=BB$2,0,IF($G20&gt;=BB$2,0,IF($G20&gt;$W$3,(J20-Z20),IF($G20&lt;=$W$3,J20-SUM(W20,$Z20:Z20),0))))</f>
        <v>0</v>
      </c>
      <c r="BC20" s="53">
        <f t="shared" si="15"/>
        <v>0</v>
      </c>
      <c r="BD20" s="52">
        <f t="shared" si="12"/>
        <v>0</v>
      </c>
      <c r="BE20" s="53">
        <f t="shared" si="12"/>
        <v>0</v>
      </c>
      <c r="BF20" s="52">
        <f t="shared" si="12"/>
        <v>0</v>
      </c>
      <c r="BG20" s="53">
        <f t="shared" si="12"/>
        <v>0</v>
      </c>
      <c r="BH20" s="52">
        <f t="shared" si="12"/>
        <v>0</v>
      </c>
      <c r="BI20" s="53">
        <f t="shared" si="12"/>
        <v>0</v>
      </c>
      <c r="BJ20" s="52">
        <f t="shared" si="12"/>
        <v>0</v>
      </c>
      <c r="BK20" s="53">
        <f t="shared" si="12"/>
        <v>0</v>
      </c>
      <c r="BL20" s="52">
        <f t="shared" si="12"/>
        <v>0</v>
      </c>
      <c r="BM20" s="53">
        <f t="shared" si="12"/>
        <v>0</v>
      </c>
      <c r="BN20" s="52">
        <f t="shared" si="12"/>
        <v>0</v>
      </c>
      <c r="BO20" s="53">
        <f t="shared" si="12"/>
        <v>0</v>
      </c>
      <c r="BP20" s="52">
        <f t="shared" si="12"/>
        <v>0</v>
      </c>
      <c r="BQ20" s="53">
        <f t="shared" si="12"/>
        <v>0</v>
      </c>
      <c r="BR20" s="52">
        <f t="shared" si="12"/>
        <v>0</v>
      </c>
      <c r="BS20" s="53">
        <f t="shared" si="12"/>
        <v>0</v>
      </c>
      <c r="BT20" s="52">
        <f t="shared" si="13"/>
        <v>0</v>
      </c>
      <c r="BU20" s="53">
        <f t="shared" si="13"/>
        <v>0</v>
      </c>
      <c r="BV20" s="52">
        <f t="shared" si="13"/>
        <v>0</v>
      </c>
      <c r="BW20" s="53">
        <f t="shared" si="13"/>
        <v>0</v>
      </c>
      <c r="BX20" s="52">
        <f t="shared" si="13"/>
        <v>0</v>
      </c>
      <c r="BY20" s="53">
        <f t="shared" si="13"/>
        <v>0</v>
      </c>
      <c r="BZ20" s="52">
        <f t="shared" si="13"/>
        <v>0</v>
      </c>
      <c r="CA20" s="53">
        <f t="shared" si="13"/>
        <v>0</v>
      </c>
      <c r="CB20" s="74"/>
      <c r="CC20" s="74"/>
      <c r="CD20" s="74"/>
      <c r="CE20" s="74"/>
      <c r="CF20" s="74"/>
      <c r="CG20" s="74"/>
      <c r="CH20" s="74"/>
      <c r="CI20" s="74"/>
      <c r="CJ20" s="74"/>
      <c r="CK20" s="74"/>
      <c r="CL20" s="74"/>
    </row>
    <row r="21" spans="1:90">
      <c r="A21" s="20">
        <v>20</v>
      </c>
      <c r="B21" s="20" t="s">
        <v>42</v>
      </c>
      <c r="C21" s="20" t="s">
        <v>153</v>
      </c>
      <c r="D21" s="2">
        <v>1985</v>
      </c>
      <c r="E21" s="3">
        <v>4</v>
      </c>
      <c r="F21" s="2">
        <v>1</v>
      </c>
      <c r="G21" s="55">
        <f t="shared" ref="G21:G41" si="136">DATE(D21,E21,F21)-1</f>
        <v>31137</v>
      </c>
      <c r="H21" s="4">
        <v>0</v>
      </c>
      <c r="I21" s="1">
        <v>0</v>
      </c>
      <c r="J21" s="51">
        <f t="shared" ref="J21:J41" si="137">H21-I21</f>
        <v>0</v>
      </c>
      <c r="K21" s="54">
        <f t="shared" ref="K21:K41" si="138">H21*0.05</f>
        <v>0</v>
      </c>
      <c r="L21" s="4" t="s">
        <v>96</v>
      </c>
      <c r="M21" s="54">
        <f t="shared" ref="M21:M41" si="139">VLOOKUP(B21,$B$161:$C$260,2,FALSE)</f>
        <v>15</v>
      </c>
      <c r="N21" s="53">
        <f t="shared" ref="N21:N41" si="140">IF(O21&gt;$W$3,IF(G21&lt;$W$3,DATEDIF(G21,$W$3,"D")/365,0),M21)</f>
        <v>15</v>
      </c>
      <c r="O21" s="55">
        <f t="shared" ref="O21:O23" si="141">DATE(D21+M21,E21,F21-1)</f>
        <v>36616</v>
      </c>
      <c r="P21" s="53">
        <f t="shared" ref="P21:P41" si="142">IF($O21&gt;$W$5,M21-N21,0)</f>
        <v>0</v>
      </c>
      <c r="Q21" s="119">
        <f t="shared" ref="Q21:Q41" si="143">ROUND(IF(J21&gt;K21,IF(P21&gt;0,(1-((K21/J21)^(1/P21))),0),0),4)</f>
        <v>0</v>
      </c>
      <c r="R21" s="45" t="s">
        <v>130</v>
      </c>
      <c r="S21" s="138">
        <v>17</v>
      </c>
      <c r="T21" s="139">
        <v>4</v>
      </c>
      <c r="U21" s="138">
        <v>2035</v>
      </c>
      <c r="V21" s="55">
        <f t="shared" si="7"/>
        <v>54878</v>
      </c>
      <c r="W21" s="51">
        <f t="shared" ref="W21:W41" si="144">IF($W$3&gt;=$O21,(J21-K21),0)</f>
        <v>0</v>
      </c>
      <c r="X21" s="53">
        <f t="shared" si="9"/>
        <v>0</v>
      </c>
      <c r="Y21" s="53">
        <f t="shared" si="10"/>
        <v>0</v>
      </c>
      <c r="Z21" s="53">
        <f t="shared" si="11"/>
        <v>0</v>
      </c>
      <c r="AA21" s="53">
        <f>IF($V21&lt;=Z$2,0,IF($O21&lt;=Z$2,0,IF($G21&gt;=AA$2,0,IF($K21&gt;=$J21,0,IF($O21&lt;=AA$2,($J21-(SUM($K21,SUM($Z21:Z21)))),IF($L21=$D$161,(($J21-$K21)/$P21),(($J21-SUM($Z21:Z21))*$Q21))*IF($V21&lt;=AA$2,(DATEDIF(Z$2,$V21,"D")/365),IF($G21&gt;Z$2,(DATEDIF($G21,AA$2,"D")/365),1)))))))</f>
        <v>0</v>
      </c>
      <c r="AB21" s="53">
        <f>IF($V21&lt;=AA$2,0,IF($O21&lt;=AA$2,0,IF($G21&gt;=AB$2,0,IF($K21&gt;=$J21,0,IF($O21&lt;=AB$2,($J21-(SUM($K21,SUM($Z21:AA21)))),IF($L21=$D$161,(($J21-$K21)/$P21),(($J21-SUM($Z21:AA21))*$Q21))*IF($V21&lt;=AB$2,(DATEDIF(AA$2,$V21,"D")/365),IF($G21&gt;AA$2,(DATEDIF($G21,AB$2,"D")/365),1)))))))</f>
        <v>0</v>
      </c>
      <c r="AC21" s="53">
        <f>IF($V21&lt;=AB$2,0,IF($O21&lt;=AB$2,0,IF($G21&gt;=AC$2,0,IF($K21&gt;=$J21,0,IF($O21&lt;=AC$2,($J21-(SUM($K21,SUM($Z21:AB21)))),IF($L21=$D$161,(($J21-$K21)/$P21),(($J21-SUM($Z21:AB21))*$Q21))*IF($V21&lt;=AC$2,(DATEDIF(AB$2,$V21,"D")/365),IF($G21&gt;AB$2,(DATEDIF($G21,AC$2,"D")/365),1)))))))</f>
        <v>0</v>
      </c>
      <c r="AD21" s="53">
        <f>IF($V21&lt;=AC$2,0,IF($O21&lt;=AC$2,0,IF($G21&gt;=AD$2,0,IF($K21&gt;=$J21,0,IF($O21&lt;=AD$2,($J21-(SUM($K21,SUM($Z21:AC21)))),IF($L21=$D$161,(($J21-$K21)/$P21),(($J21-SUM($Z21:AC21))*$Q21))*IF($V21&lt;=AD$2,(DATEDIF(AC$2,$V21,"D")/365),IF($G21&gt;AC$2,(DATEDIF($G21,AD$2,"D")/365),1)))))))</f>
        <v>0</v>
      </c>
      <c r="AE21" s="53">
        <f>IF($V21&lt;=AD$2,0,IF($O21&lt;=AD$2,0,IF($G21&gt;=AE$2,0,IF($K21&gt;=$J21,0,IF($O21&lt;=AE$2,($J21-(SUM($K21,SUM($Z21:AD21)))),IF($L21=$D$161,(($J21-$K21)/$P21),(($J21-SUM($Z21:AD21))*$Q21))*IF($V21&lt;=AE$2,(DATEDIF(AD$2,$V21,"D")/365),IF($G21&gt;AD$2,(DATEDIF($G21,AE$2,"D")/365),1)))))))</f>
        <v>0</v>
      </c>
      <c r="AF21" s="53">
        <f>IF($V21&lt;=AE$2,0,IF($O21&lt;=AE$2,0,IF($G21&gt;=AF$2,0,IF($K21&gt;=$J21,0,IF($O21&lt;=AF$2,($J21-(SUM($K21,SUM($Z21:AE21)))),IF($L21=$D$161,(($J21-$K21)/$P21),(($J21-SUM($Z21:AE21))*$Q21))*IF($V21&lt;=AF$2,(DATEDIF(AE$2,$V21,"D")/365),IF($G21&gt;AE$2,(DATEDIF($G21,AF$2,"D")/365),1)))))))</f>
        <v>0</v>
      </c>
      <c r="AG21" s="53">
        <f>IF($V21&lt;=AF$2,0,IF($O21&lt;=AF$2,0,IF($G21&gt;=AG$2,0,IF($K21&gt;=$J21,0,IF($O21&lt;=AG$2,($J21-(SUM($K21,SUM($Z21:AF21)))),IF($L21=$D$161,(($J21-$K21)/$P21),(($J21-SUM($Z21:AF21))*$Q21))*IF($V21&lt;=AG$2,(DATEDIF(AF$2,$V21,"D")/365),IF($G21&gt;AF$2,(DATEDIF($G21,AG$2,"D")/365),1)))))))</f>
        <v>0</v>
      </c>
      <c r="AH21" s="53">
        <f>IF($V21&lt;=AG$2,0,IF($O21&lt;=AG$2,0,IF($G21&gt;=AH$2,0,IF($K21&gt;=$J21,0,IF($O21&lt;=AH$2,($J21-(SUM($K21,SUM($Z21:AG21)))),IF($L21=$D$161,(($J21-$K21)/$P21),(($J21-SUM($Z21:AG21))*$Q21))*IF($V21&lt;=AH$2,(DATEDIF(AG$2,$V21,"D")/365),IF($G21&gt;AG$2,(DATEDIF($G21,AH$2,"D")/365),1)))))))</f>
        <v>0</v>
      </c>
      <c r="AI21" s="53">
        <f>IF($V21&lt;=AH$2,0,IF($O21&lt;=AH$2,0,IF($G21&gt;=AI$2,0,IF($K21&gt;=$J21,0,IF($O21&lt;=AI$2,($J21-(SUM($K21,SUM($Z21:AH21)))),IF($L21=$D$161,(($J21-$K21)/$P21),(($J21-SUM($Z21:AH21))*$Q21))*IF($V21&lt;=AI$2,(DATEDIF(AH$2,$V21,"D")/365),IF($G21&gt;AH$2,(DATEDIF($G21,AI$2,"D")/365),1)))))))</f>
        <v>0</v>
      </c>
      <c r="AJ21" s="53">
        <f>IF($V21&lt;=AI$2,0,IF($O21&lt;=AI$2,0,IF($G21&gt;=AJ$2,0,IF($K21&gt;=$J21,0,IF($O21&lt;=AJ$2,($J21-(SUM($K21,SUM($Z21:AI21)))),IF($L21=$D$161,(($J21-$K21)/$P21),(($J21-SUM($Z21:AI21))*$Q21))*IF($V21&lt;=AJ$2,(DATEDIF(AI$2,$V21,"D")/365),IF($G21&gt;AI$2,(DATEDIF($G21,AJ$2,"D")/365),1)))))))</f>
        <v>0</v>
      </c>
      <c r="AK21" s="53">
        <f>IF($V21&lt;=AJ$2,0,IF($O21&lt;=AJ$2,0,IF($G21&gt;=AK$2,0,IF($K21&gt;=$J21,0,IF($O21&lt;=AK$2,($J21-(SUM($K21,SUM($Z21:AJ21)))),IF($L21=$D$161,(($J21-$K21)/$P21),(($J21-SUM($Z21:AJ21))*$Q21))*IF($V21&lt;=AK$2,(DATEDIF(AJ$2,$V21,"D")/365),IF($G21&gt;AJ$2,(DATEDIF($G21,AK$2,"D")/365),1)))))))</f>
        <v>0</v>
      </c>
      <c r="AL21" s="53">
        <f>IF($V21&lt;=AK$2,0,IF($O21&lt;=AK$2,0,IF($G21&gt;=AL$2,0,IF($K21&gt;=$J21,0,IF($O21&lt;=AL$2,($J21-(SUM($K21,SUM($Z21:AK21)))),IF($L21=$D$161,(($J21-$K21)/$P21),(($J21-SUM($Z21:AK21))*$Q21))*IF($V21&lt;=AL$2,(DATEDIF(AK$2,$V21,"D")/365),IF($G21&gt;AK$2,(DATEDIF($G21,AL$2,"D")/365),1)))))))</f>
        <v>0</v>
      </c>
      <c r="AM21" s="53">
        <f>IF($V21&lt;=AL$2,0,IF($O21&lt;=AL$2,0,IF($G21&gt;=AM$2,0,IF($K21&gt;=$J21,0,IF($O21&lt;=AM$2,($J21-(SUM($K21,SUM($Z21:AL21)))),IF($L21=$D$161,(($J21-$K21)/$P21),(($J21-SUM($Z21:AL21))*$Q21))*IF($V21&lt;=AM$2,(DATEDIF(AL$2,$V21,"D")/365),IF($G21&gt;AL$2,(DATEDIF($G21,AM$2,"D")/365),1)))))))</f>
        <v>0</v>
      </c>
      <c r="AN21" s="53">
        <f>IF($V21&lt;=AM$2,0,IF($O21&lt;=AM$2,0,IF($G21&gt;=AN$2,0,IF($K21&gt;=$J21,0,IF($O21&lt;=AN$2,($J21-(SUM($K21,SUM($Z21:AM21)))),IF($L21=$D$161,(($J21-$K21)/$P21),(($J21-SUM($Z21:AM21))*$Q21))*IF($V21&lt;=AN$2,(DATEDIF(AM$2,$V21,"D")/365),IF($G21&gt;AM$2,(DATEDIF($G21,AN$2,"D")/365),1)))))))</f>
        <v>0</v>
      </c>
      <c r="AO21" s="53">
        <f>IF($V21&lt;=AN$2,0,IF($O21&lt;=AN$2,0,IF($G21&gt;=AO$2,0,IF($K21&gt;=$J21,0,IF($O21&lt;=AO$2,($J21-(SUM($K21,SUM($Z21:AN21)))),IF($L21=$D$161,(($J21-$K21)/$P21),(($J21-SUM($Z21:AN21))*$Q21))*IF($V21&lt;=AO$2,(DATEDIF(AN$2,$V21,"D")/365),IF($G21&gt;AN$2,(DATEDIF($G21,AO$2,"D")/365),1)))))))</f>
        <v>0</v>
      </c>
      <c r="AP21" s="53">
        <f>IF($V21&lt;=AO$2,0,IF($O21&lt;=AO$2,0,IF($G21&gt;=AP$2,0,IF($K21&gt;=$J21,0,IF($O21&lt;=AP$2,($J21-(SUM($K21,SUM($Z21:AO21)))),IF($L21=$D$161,(($J21-$K21)/$P21),(($J21-SUM($Z21:AO21))*$Q21))*IF($V21&lt;=AP$2,(DATEDIF(AO$2,$V21,"D")/365),IF($G21&gt;AO$2,(DATEDIF($G21,AP$2,"D")/365),1)))))))</f>
        <v>0</v>
      </c>
      <c r="AQ21" s="53">
        <f>IF($V21&lt;=AP$2,0,IF($O21&lt;=AP$2,0,IF($G21&gt;=AQ$2,0,IF($K21&gt;=$J21,0,IF($O21&lt;=AQ$2,($J21-(SUM($K21,SUM($Z21:AP21)))),IF($L21=$D$161,(($J21-$K21)/$P21),(($J21-SUM($Z21:AP21))*$Q21))*IF($V21&lt;=AQ$2,(DATEDIF(AP$2,$V21,"D")/365),IF($G21&gt;AP$2,(DATEDIF($G21,AQ$2,"D")/365),1)))))))</f>
        <v>0</v>
      </c>
      <c r="AR21" s="53">
        <f>IF($V21&lt;=AQ$2,0,IF($O21&lt;=AQ$2,0,IF($G21&gt;=AR$2,0,IF($K21&gt;=$J21,0,IF($O21&lt;=AR$2,($J21-(SUM($K21,SUM($Z21:AQ21)))),IF($L21=$D$161,(($J21-$K21)/$P21),(($J21-SUM($Z21:AQ21))*$Q21))*IF($V21&lt;=AR$2,(DATEDIF(AQ$2,$V21,"D")/365),IF($G21&gt;AQ$2,(DATEDIF($G21,AR$2,"D")/365),1)))))))</f>
        <v>0</v>
      </c>
      <c r="AS21" s="53">
        <f>IF($V21&lt;=AR$2,0,IF($O21&lt;=AR$2,0,IF($G21&gt;=AS$2,0,IF($K21&gt;=$J21,0,IF($O21&lt;=AS$2,($J21-(SUM($K21,SUM($Z21:AR21)))),IF($L21=$D$161,(($J21-$K21)/$P21),(($J21-SUM($Z21:AR21))*$Q21))*IF($V21&lt;=AS$2,(DATEDIF(AR$2,$V21,"D")/365),IF($G21&gt;AR$2,(DATEDIF($G21,AS$2,"D")/365),1)))))))</f>
        <v>0</v>
      </c>
      <c r="AT21" s="53">
        <f>IF($V21&lt;=AS$2,0,IF($O21&lt;=AS$2,0,IF($G21&gt;=AT$2,0,IF($K21&gt;=$J21,0,IF($O21&lt;=AT$2,($J21-(SUM($K21,SUM($Z21:AS21)))),IF($L21=$D$161,(($J21-$K21)/$P21),(($J21-SUM($Z21:AS21))*$Q21))*IF($V21&lt;=AT$2,(DATEDIF(AS$2,$V21,"D")/365),IF($G21&gt;AS$2,(DATEDIF($G21,AT$2,"D")/365),1)))))))</f>
        <v>0</v>
      </c>
      <c r="AU21" s="53">
        <f>IF($V21&lt;=AT$2,0,IF($O21&lt;=AT$2,0,IF($G21&gt;=AU$2,0,IF($K21&gt;=$J21,0,IF($O21&lt;=AU$2,($J21-(SUM($K21,SUM($Z21:AT21)))),IF($L21=$D$161,(($J21-$K21)/$P21),(($J21-SUM($Z21:AT21))*$Q21))*IF($V21&lt;=AU$2,(DATEDIF(AT$2,$V21,"D")/365),IF($G21&gt;AT$2,(DATEDIF($G21,AU$2,"D")/365),1)))))))</f>
        <v>0</v>
      </c>
      <c r="AV21" s="53">
        <f>IF($V21&lt;=AU$2,0,IF($O21&lt;=AU$2,0,IF($G21&gt;=AV$2,0,IF($K21&gt;=$J21,0,IF($O21&lt;=AV$2,($J21-(SUM($K21,SUM($Z21:AU21)))),IF($L21=$D$161,(($J21-$K21)/$P21),(($J21-SUM($Z21:AU21))*$Q21))*IF($V21&lt;=AV$2,(DATEDIF(AU$2,$V21,"D")/365),IF($G21&gt;AU$2,(DATEDIF($G21,AV$2,"D")/365),1)))))))</f>
        <v>0</v>
      </c>
      <c r="AW21" s="53">
        <f>IF($V21&lt;=AV$2,0,IF($O21&lt;=AV$2,0,IF($G21&gt;=AW$2,0,IF($K21&gt;=$J21,0,IF($O21&lt;=AW$2,($J21-(SUM($K21,SUM($Z21:AV21)))),IF($L21=$D$161,(($J21-$K21)/$P21),(($J21-SUM($Z21:AV21))*$Q21))*IF($V21&lt;=AW$2,(DATEDIF(AV$2,$V21,"D")/365),IF($G21&gt;AV$2,(DATEDIF($G21,AW$2,"D")/365),1)))))))</f>
        <v>0</v>
      </c>
      <c r="AX21" s="53">
        <f>IF($V21&lt;=AW$2,0,IF($O21&lt;=AW$2,0,IF($G21&gt;=AX$2,0,IF($K21&gt;=$J21,0,IF($O21&lt;=AX$2,($J21-(SUM($K21,SUM($Z21:AW21)))),IF($L21=$D$161,(($J21-$K21)/$P21),(($J21-SUM($Z21:AW21))*$Q21))*IF($V21&lt;=AX$2,(DATEDIF(AW$2,$V21,"D")/365),IF($G21&gt;AW$2,(DATEDIF($G21,AX$2,"D")/365),1)))))))</f>
        <v>0</v>
      </c>
      <c r="AY21" s="53">
        <f>IF($V21&lt;=AX$2,0,IF($O21&lt;=AX$2,0,IF($G21&gt;=AY$2,0,IF($K21&gt;=$J21,0,IF($O21&lt;=AY$2,($J21-(SUM($K21,SUM($Z21:AX21)))),IF($L21=$D$161,(($J21-$K21)/$P21),(($J21-SUM($Z21:AX21))*$Q21))*IF($V21&lt;=AY$2,(DATEDIF(AX$2,$V21,"D")/365),IF($G21&gt;AX$2,(DATEDIF($G21,AY$2,"D")/365),1)))))))</f>
        <v>0</v>
      </c>
      <c r="AZ21" s="52"/>
      <c r="BA21" s="52"/>
      <c r="BB21" s="126">
        <f>IF($V21&lt;=BB$2,0,IF($G21&gt;=BB$2,0,IF($G21&gt;$W$3,(J21-Z21),IF($G21&lt;=$W$3,J21-SUM(W21,$Z21:Z21),0))))</f>
        <v>0</v>
      </c>
      <c r="BC21" s="53">
        <f t="shared" ref="BC21:BR41" si="145">IF($V21&lt;=BC$2,0,IF($G21&gt;=BC$2,0,IF($G21&gt;=BB$2,$J21-AA21,BB21-AA21)))</f>
        <v>0</v>
      </c>
      <c r="BD21" s="52">
        <f t="shared" si="145"/>
        <v>0</v>
      </c>
      <c r="BE21" s="53">
        <f t="shared" si="145"/>
        <v>0</v>
      </c>
      <c r="BF21" s="52">
        <f t="shared" si="145"/>
        <v>0</v>
      </c>
      <c r="BG21" s="53">
        <f t="shared" si="145"/>
        <v>0</v>
      </c>
      <c r="BH21" s="52">
        <f t="shared" si="145"/>
        <v>0</v>
      </c>
      <c r="BI21" s="53">
        <f t="shared" si="145"/>
        <v>0</v>
      </c>
      <c r="BJ21" s="52">
        <f t="shared" si="145"/>
        <v>0</v>
      </c>
      <c r="BK21" s="53">
        <f t="shared" si="145"/>
        <v>0</v>
      </c>
      <c r="BL21" s="52">
        <f t="shared" si="145"/>
        <v>0</v>
      </c>
      <c r="BM21" s="53">
        <f t="shared" si="145"/>
        <v>0</v>
      </c>
      <c r="BN21" s="52">
        <f t="shared" si="145"/>
        <v>0</v>
      </c>
      <c r="BO21" s="53">
        <f t="shared" si="145"/>
        <v>0</v>
      </c>
      <c r="BP21" s="52">
        <f t="shared" si="145"/>
        <v>0</v>
      </c>
      <c r="BQ21" s="53">
        <f t="shared" si="145"/>
        <v>0</v>
      </c>
      <c r="BR21" s="52">
        <f t="shared" si="145"/>
        <v>0</v>
      </c>
      <c r="BS21" s="53">
        <f t="shared" ref="BD21:BS41" si="146">IF($V21&lt;=BS$2,0,IF($G21&gt;=BS$2,0,IF($G21&gt;=BR$2,$J21-AQ21,BR21-AQ21)))</f>
        <v>0</v>
      </c>
      <c r="BT21" s="52">
        <f t="shared" ref="BT21:BT41" si="147">IF($V21&lt;=BT$2,0,IF($G21&gt;=BT$2,0,IF($G21&gt;=BS$2,$J21-AR21,BS21-AR21)))</f>
        <v>0</v>
      </c>
      <c r="BU21" s="53">
        <f t="shared" ref="BU21:BU41" si="148">IF($V21&lt;=BU$2,0,IF($G21&gt;=BU$2,0,IF($G21&gt;=BT$2,$J21-AS21,BT21-AS21)))</f>
        <v>0</v>
      </c>
      <c r="BV21" s="52">
        <f t="shared" ref="BV21:BV41" si="149">IF($V21&lt;=BV$2,0,IF($G21&gt;=BV$2,0,IF($G21&gt;=BU$2,$J21-AT21,BU21-AT21)))</f>
        <v>0</v>
      </c>
      <c r="BW21" s="53">
        <f t="shared" ref="BW21:BW41" si="150">IF($V21&lt;=BW$2,0,IF($G21&gt;=BW$2,0,IF($G21&gt;=BV$2,$J21-AU21,BV21-AU21)))</f>
        <v>0</v>
      </c>
      <c r="BX21" s="52">
        <f t="shared" ref="BX21:BX41" si="151">IF($V21&lt;=BX$2,0,IF($G21&gt;=BX$2,0,IF($G21&gt;=BW$2,$J21-AV21,BW21-AV21)))</f>
        <v>0</v>
      </c>
      <c r="BY21" s="53">
        <f t="shared" ref="BY21:BY41" si="152">IF($V21&lt;=BY$2,0,IF($G21&gt;=BY$2,0,IF($G21&gt;=BX$2,$J21-AW21,BX21-AW21)))</f>
        <v>0</v>
      </c>
      <c r="BZ21" s="52">
        <f t="shared" ref="BZ21:BZ41" si="153">IF($V21&lt;=BZ$2,0,IF($G21&gt;=BZ$2,0,IF($G21&gt;=BY$2,$J21-AX21,BY21-AX21)))</f>
        <v>0</v>
      </c>
      <c r="CA21" s="53">
        <f t="shared" ref="CA21:CA41" si="154">IF($V21&lt;=CA$2,0,IF($G21&gt;=CA$2,0,IF($G21&gt;=BZ$2,$J21-AY21,BZ21-AY21)))</f>
        <v>0</v>
      </c>
      <c r="CB21" s="74"/>
      <c r="CC21" s="74"/>
      <c r="CD21" s="74"/>
      <c r="CE21" s="74"/>
      <c r="CF21" s="74"/>
      <c r="CG21" s="74"/>
      <c r="CH21" s="74"/>
      <c r="CI21" s="74"/>
      <c r="CJ21" s="74"/>
      <c r="CK21" s="74"/>
      <c r="CL21" s="74"/>
    </row>
    <row r="22" spans="1:90">
      <c r="A22" s="20">
        <v>21</v>
      </c>
      <c r="B22" s="20" t="s">
        <v>42</v>
      </c>
      <c r="C22" s="20" t="s">
        <v>153</v>
      </c>
      <c r="D22" s="2">
        <v>1985</v>
      </c>
      <c r="E22" s="3">
        <v>4</v>
      </c>
      <c r="F22" s="2">
        <v>1</v>
      </c>
      <c r="G22" s="55">
        <f t="shared" si="136"/>
        <v>31137</v>
      </c>
      <c r="H22" s="4">
        <v>0</v>
      </c>
      <c r="I22" s="1">
        <v>0</v>
      </c>
      <c r="J22" s="51">
        <f t="shared" si="137"/>
        <v>0</v>
      </c>
      <c r="K22" s="54">
        <f t="shared" si="138"/>
        <v>0</v>
      </c>
      <c r="L22" s="4" t="s">
        <v>96</v>
      </c>
      <c r="M22" s="54">
        <f t="shared" si="139"/>
        <v>15</v>
      </c>
      <c r="N22" s="53">
        <f t="shared" si="140"/>
        <v>15</v>
      </c>
      <c r="O22" s="55">
        <f t="shared" si="141"/>
        <v>36616</v>
      </c>
      <c r="P22" s="53">
        <f t="shared" si="142"/>
        <v>0</v>
      </c>
      <c r="Q22" s="119">
        <f t="shared" si="143"/>
        <v>0</v>
      </c>
      <c r="R22" s="45" t="s">
        <v>130</v>
      </c>
      <c r="S22" s="138">
        <v>17</v>
      </c>
      <c r="T22" s="139">
        <v>4</v>
      </c>
      <c r="U22" s="138">
        <v>2035</v>
      </c>
      <c r="V22" s="55">
        <f t="shared" si="7"/>
        <v>54878</v>
      </c>
      <c r="W22" s="51">
        <f t="shared" si="144"/>
        <v>0</v>
      </c>
      <c r="X22" s="53">
        <f t="shared" si="9"/>
        <v>0</v>
      </c>
      <c r="Y22" s="53">
        <f t="shared" si="10"/>
        <v>0</v>
      </c>
      <c r="Z22" s="53">
        <f t="shared" si="11"/>
        <v>0</v>
      </c>
      <c r="AA22" s="53">
        <f>IF($V22&lt;=Z$2,0,IF($O22&lt;=Z$2,0,IF($G22&gt;=AA$2,0,IF($K22&gt;=$J22,0,IF($O22&lt;=AA$2,($J22-(SUM($K22,SUM($Z22:Z22)))),IF($L22=$D$161,(($J22-$K22)/$P22),(($J22-SUM($Z22:Z22))*$Q22))*IF($V22&lt;=AA$2,(DATEDIF(Z$2,$V22,"D")/365),IF($G22&gt;Z$2,(DATEDIF($G22,AA$2,"D")/365),1)))))))</f>
        <v>0</v>
      </c>
      <c r="AB22" s="53">
        <f>IF($V22&lt;=AA$2,0,IF($O22&lt;=AA$2,0,IF($G22&gt;=AB$2,0,IF($K22&gt;=$J22,0,IF($O22&lt;=AB$2,($J22-(SUM($K22,SUM($Z22:AA22)))),IF($L22=$D$161,(($J22-$K22)/$P22),(($J22-SUM($Z22:AA22))*$Q22))*IF($V22&lt;=AB$2,(DATEDIF(AA$2,$V22,"D")/365),IF($G22&gt;AA$2,(DATEDIF($G22,AB$2,"D")/365),1)))))))</f>
        <v>0</v>
      </c>
      <c r="AC22" s="53">
        <f>IF($V22&lt;=AB$2,0,IF($O22&lt;=AB$2,0,IF($G22&gt;=AC$2,0,IF($K22&gt;=$J22,0,IF($O22&lt;=AC$2,($J22-(SUM($K22,SUM($Z22:AB22)))),IF($L22=$D$161,(($J22-$K22)/$P22),(($J22-SUM($Z22:AB22))*$Q22))*IF($V22&lt;=AC$2,(DATEDIF(AB$2,$V22,"D")/365),IF($G22&gt;AB$2,(DATEDIF($G22,AC$2,"D")/365),1)))))))</f>
        <v>0</v>
      </c>
      <c r="AD22" s="53">
        <f>IF($V22&lt;=AC$2,0,IF($O22&lt;=AC$2,0,IF($G22&gt;=AD$2,0,IF($K22&gt;=$J22,0,IF($O22&lt;=AD$2,($J22-(SUM($K22,SUM($Z22:AC22)))),IF($L22=$D$161,(($J22-$K22)/$P22),(($J22-SUM($Z22:AC22))*$Q22))*IF($V22&lt;=AD$2,(DATEDIF(AC$2,$V22,"D")/365),IF($G22&gt;AC$2,(DATEDIF($G22,AD$2,"D")/365),1)))))))</f>
        <v>0</v>
      </c>
      <c r="AE22" s="53">
        <f>IF($V22&lt;=AD$2,0,IF($O22&lt;=AD$2,0,IF($G22&gt;=AE$2,0,IF($K22&gt;=$J22,0,IF($O22&lt;=AE$2,($J22-(SUM($K22,SUM($Z22:AD22)))),IF($L22=$D$161,(($J22-$K22)/$P22),(($J22-SUM($Z22:AD22))*$Q22))*IF($V22&lt;=AE$2,(DATEDIF(AD$2,$V22,"D")/365),IF($G22&gt;AD$2,(DATEDIF($G22,AE$2,"D")/365),1)))))))</f>
        <v>0</v>
      </c>
      <c r="AF22" s="53">
        <f>IF($V22&lt;=AE$2,0,IF($O22&lt;=AE$2,0,IF($G22&gt;=AF$2,0,IF($K22&gt;=$J22,0,IF($O22&lt;=AF$2,($J22-(SUM($K22,SUM($Z22:AE22)))),IF($L22=$D$161,(($J22-$K22)/$P22),(($J22-SUM($Z22:AE22))*$Q22))*IF($V22&lt;=AF$2,(DATEDIF(AE$2,$V22,"D")/365),IF($G22&gt;AE$2,(DATEDIF($G22,AF$2,"D")/365),1)))))))</f>
        <v>0</v>
      </c>
      <c r="AG22" s="53">
        <f>IF($V22&lt;=AF$2,0,IF($O22&lt;=AF$2,0,IF($G22&gt;=AG$2,0,IF($K22&gt;=$J22,0,IF($O22&lt;=AG$2,($J22-(SUM($K22,SUM($Z22:AF22)))),IF($L22=$D$161,(($J22-$K22)/$P22),(($J22-SUM($Z22:AF22))*$Q22))*IF($V22&lt;=AG$2,(DATEDIF(AF$2,$V22,"D")/365),IF($G22&gt;AF$2,(DATEDIF($G22,AG$2,"D")/365),1)))))))</f>
        <v>0</v>
      </c>
      <c r="AH22" s="53">
        <f>IF($V22&lt;=AG$2,0,IF($O22&lt;=AG$2,0,IF($G22&gt;=AH$2,0,IF($K22&gt;=$J22,0,IF($O22&lt;=AH$2,($J22-(SUM($K22,SUM($Z22:AG22)))),IF($L22=$D$161,(($J22-$K22)/$P22),(($J22-SUM($Z22:AG22))*$Q22))*IF($V22&lt;=AH$2,(DATEDIF(AG$2,$V22,"D")/365),IF($G22&gt;AG$2,(DATEDIF($G22,AH$2,"D")/365),1)))))))</f>
        <v>0</v>
      </c>
      <c r="AI22" s="53">
        <f>IF($V22&lt;=AH$2,0,IF($O22&lt;=AH$2,0,IF($G22&gt;=AI$2,0,IF($K22&gt;=$J22,0,IF($O22&lt;=AI$2,($J22-(SUM($K22,SUM($Z22:AH22)))),IF($L22=$D$161,(($J22-$K22)/$P22),(($J22-SUM($Z22:AH22))*$Q22))*IF($V22&lt;=AI$2,(DATEDIF(AH$2,$V22,"D")/365),IF($G22&gt;AH$2,(DATEDIF($G22,AI$2,"D")/365),1)))))))</f>
        <v>0</v>
      </c>
      <c r="AJ22" s="53">
        <f>IF($V22&lt;=AI$2,0,IF($O22&lt;=AI$2,0,IF($G22&gt;=AJ$2,0,IF($K22&gt;=$J22,0,IF($O22&lt;=AJ$2,($J22-(SUM($K22,SUM($Z22:AI22)))),IF($L22=$D$161,(($J22-$K22)/$P22),(($J22-SUM($Z22:AI22))*$Q22))*IF($V22&lt;=AJ$2,(DATEDIF(AI$2,$V22,"D")/365),IF($G22&gt;AI$2,(DATEDIF($G22,AJ$2,"D")/365),1)))))))</f>
        <v>0</v>
      </c>
      <c r="AK22" s="53">
        <f>IF($V22&lt;=AJ$2,0,IF($O22&lt;=AJ$2,0,IF($G22&gt;=AK$2,0,IF($K22&gt;=$J22,0,IF($O22&lt;=AK$2,($J22-(SUM($K22,SUM($Z22:AJ22)))),IF($L22=$D$161,(($J22-$K22)/$P22),(($J22-SUM($Z22:AJ22))*$Q22))*IF($V22&lt;=AK$2,(DATEDIF(AJ$2,$V22,"D")/365),IF($G22&gt;AJ$2,(DATEDIF($G22,AK$2,"D")/365),1)))))))</f>
        <v>0</v>
      </c>
      <c r="AL22" s="53">
        <f>IF($V22&lt;=AK$2,0,IF($O22&lt;=AK$2,0,IF($G22&gt;=AL$2,0,IF($K22&gt;=$J22,0,IF($O22&lt;=AL$2,($J22-(SUM($K22,SUM($Z22:AK22)))),IF($L22=$D$161,(($J22-$K22)/$P22),(($J22-SUM($Z22:AK22))*$Q22))*IF($V22&lt;=AL$2,(DATEDIF(AK$2,$V22,"D")/365),IF($G22&gt;AK$2,(DATEDIF($G22,AL$2,"D")/365),1)))))))</f>
        <v>0</v>
      </c>
      <c r="AM22" s="53">
        <f>IF($V22&lt;=AL$2,0,IF($O22&lt;=AL$2,0,IF($G22&gt;=AM$2,0,IF($K22&gt;=$J22,0,IF($O22&lt;=AM$2,($J22-(SUM($K22,SUM($Z22:AL22)))),IF($L22=$D$161,(($J22-$K22)/$P22),(($J22-SUM($Z22:AL22))*$Q22))*IF($V22&lt;=AM$2,(DATEDIF(AL$2,$V22,"D")/365),IF($G22&gt;AL$2,(DATEDIF($G22,AM$2,"D")/365),1)))))))</f>
        <v>0</v>
      </c>
      <c r="AN22" s="53">
        <f>IF($V22&lt;=AM$2,0,IF($O22&lt;=AM$2,0,IF($G22&gt;=AN$2,0,IF($K22&gt;=$J22,0,IF($O22&lt;=AN$2,($J22-(SUM($K22,SUM($Z22:AM22)))),IF($L22=$D$161,(($J22-$K22)/$P22),(($J22-SUM($Z22:AM22))*$Q22))*IF($V22&lt;=AN$2,(DATEDIF(AM$2,$V22,"D")/365),IF($G22&gt;AM$2,(DATEDIF($G22,AN$2,"D")/365),1)))))))</f>
        <v>0</v>
      </c>
      <c r="AO22" s="53">
        <f>IF($V22&lt;=AN$2,0,IF($O22&lt;=AN$2,0,IF($G22&gt;=AO$2,0,IF($K22&gt;=$J22,0,IF($O22&lt;=AO$2,($J22-(SUM($K22,SUM($Z22:AN22)))),IF($L22=$D$161,(($J22-$K22)/$P22),(($J22-SUM($Z22:AN22))*$Q22))*IF($V22&lt;=AO$2,(DATEDIF(AN$2,$V22,"D")/365),IF($G22&gt;AN$2,(DATEDIF($G22,AO$2,"D")/365),1)))))))</f>
        <v>0</v>
      </c>
      <c r="AP22" s="53">
        <f>IF($V22&lt;=AO$2,0,IF($O22&lt;=AO$2,0,IF($G22&gt;=AP$2,0,IF($K22&gt;=$J22,0,IF($O22&lt;=AP$2,($J22-(SUM($K22,SUM($Z22:AO22)))),IF($L22=$D$161,(($J22-$K22)/$P22),(($J22-SUM($Z22:AO22))*$Q22))*IF($V22&lt;=AP$2,(DATEDIF(AO$2,$V22,"D")/365),IF($G22&gt;AO$2,(DATEDIF($G22,AP$2,"D")/365),1)))))))</f>
        <v>0</v>
      </c>
      <c r="AQ22" s="53">
        <f>IF($V22&lt;=AP$2,0,IF($O22&lt;=AP$2,0,IF($G22&gt;=AQ$2,0,IF($K22&gt;=$J22,0,IF($O22&lt;=AQ$2,($J22-(SUM($K22,SUM($Z22:AP22)))),IF($L22=$D$161,(($J22-$K22)/$P22),(($J22-SUM($Z22:AP22))*$Q22))*IF($V22&lt;=AQ$2,(DATEDIF(AP$2,$V22,"D")/365),IF($G22&gt;AP$2,(DATEDIF($G22,AQ$2,"D")/365),1)))))))</f>
        <v>0</v>
      </c>
      <c r="AR22" s="53">
        <f>IF($V22&lt;=AQ$2,0,IF($O22&lt;=AQ$2,0,IF($G22&gt;=AR$2,0,IF($K22&gt;=$J22,0,IF($O22&lt;=AR$2,($J22-(SUM($K22,SUM($Z22:AQ22)))),IF($L22=$D$161,(($J22-$K22)/$P22),(($J22-SUM($Z22:AQ22))*$Q22))*IF($V22&lt;=AR$2,(DATEDIF(AQ$2,$V22,"D")/365),IF($G22&gt;AQ$2,(DATEDIF($G22,AR$2,"D")/365),1)))))))</f>
        <v>0</v>
      </c>
      <c r="AS22" s="53">
        <f>IF($V22&lt;=AR$2,0,IF($O22&lt;=AR$2,0,IF($G22&gt;=AS$2,0,IF($K22&gt;=$J22,0,IF($O22&lt;=AS$2,($J22-(SUM($K22,SUM($Z22:AR22)))),IF($L22=$D$161,(($J22-$K22)/$P22),(($J22-SUM($Z22:AR22))*$Q22))*IF($V22&lt;=AS$2,(DATEDIF(AR$2,$V22,"D")/365),IF($G22&gt;AR$2,(DATEDIF($G22,AS$2,"D")/365),1)))))))</f>
        <v>0</v>
      </c>
      <c r="AT22" s="53">
        <f>IF($V22&lt;=AS$2,0,IF($O22&lt;=AS$2,0,IF($G22&gt;=AT$2,0,IF($K22&gt;=$J22,0,IF($O22&lt;=AT$2,($J22-(SUM($K22,SUM($Z22:AS22)))),IF($L22=$D$161,(($J22-$K22)/$P22),(($J22-SUM($Z22:AS22))*$Q22))*IF($V22&lt;=AT$2,(DATEDIF(AS$2,$V22,"D")/365),IF($G22&gt;AS$2,(DATEDIF($G22,AT$2,"D")/365),1)))))))</f>
        <v>0</v>
      </c>
      <c r="AU22" s="53">
        <f>IF($V22&lt;=AT$2,0,IF($O22&lt;=AT$2,0,IF($G22&gt;=AU$2,0,IF($K22&gt;=$J22,0,IF($O22&lt;=AU$2,($J22-(SUM($K22,SUM($Z22:AT22)))),IF($L22=$D$161,(($J22-$K22)/$P22),(($J22-SUM($Z22:AT22))*$Q22))*IF($V22&lt;=AU$2,(DATEDIF(AT$2,$V22,"D")/365),IF($G22&gt;AT$2,(DATEDIF($G22,AU$2,"D")/365),1)))))))</f>
        <v>0</v>
      </c>
      <c r="AV22" s="53">
        <f>IF($V22&lt;=AU$2,0,IF($O22&lt;=AU$2,0,IF($G22&gt;=AV$2,0,IF($K22&gt;=$J22,0,IF($O22&lt;=AV$2,($J22-(SUM($K22,SUM($Z22:AU22)))),IF($L22=$D$161,(($J22-$K22)/$P22),(($J22-SUM($Z22:AU22))*$Q22))*IF($V22&lt;=AV$2,(DATEDIF(AU$2,$V22,"D")/365),IF($G22&gt;AU$2,(DATEDIF($G22,AV$2,"D")/365),1)))))))</f>
        <v>0</v>
      </c>
      <c r="AW22" s="53">
        <f>IF($V22&lt;=AV$2,0,IF($O22&lt;=AV$2,0,IF($G22&gt;=AW$2,0,IF($K22&gt;=$J22,0,IF($O22&lt;=AW$2,($J22-(SUM($K22,SUM($Z22:AV22)))),IF($L22=$D$161,(($J22-$K22)/$P22),(($J22-SUM($Z22:AV22))*$Q22))*IF($V22&lt;=AW$2,(DATEDIF(AV$2,$V22,"D")/365),IF($G22&gt;AV$2,(DATEDIF($G22,AW$2,"D")/365),1)))))))</f>
        <v>0</v>
      </c>
      <c r="AX22" s="53">
        <f>IF($V22&lt;=AW$2,0,IF($O22&lt;=AW$2,0,IF($G22&gt;=AX$2,0,IF($K22&gt;=$J22,0,IF($O22&lt;=AX$2,($J22-(SUM($K22,SUM($Z22:AW22)))),IF($L22=$D$161,(($J22-$K22)/$P22),(($J22-SUM($Z22:AW22))*$Q22))*IF($V22&lt;=AX$2,(DATEDIF(AW$2,$V22,"D")/365),IF($G22&gt;AW$2,(DATEDIF($G22,AX$2,"D")/365),1)))))))</f>
        <v>0</v>
      </c>
      <c r="AY22" s="53">
        <f>IF($V22&lt;=AX$2,0,IF($O22&lt;=AX$2,0,IF($G22&gt;=AY$2,0,IF($K22&gt;=$J22,0,IF($O22&lt;=AY$2,($J22-(SUM($K22,SUM($Z22:AX22)))),IF($L22=$D$161,(($J22-$K22)/$P22),(($J22-SUM($Z22:AX22))*$Q22))*IF($V22&lt;=AY$2,(DATEDIF(AX$2,$V22,"D")/365),IF($G22&gt;AX$2,(DATEDIF($G22,AY$2,"D")/365),1)))))))</f>
        <v>0</v>
      </c>
      <c r="AZ22" s="52"/>
      <c r="BA22" s="52"/>
      <c r="BB22" s="126">
        <f>IF($V22&lt;=BB$2,0,IF($G22&gt;=BB$2,0,IF($G22&gt;$W$3,(J22-Z22),IF($G22&lt;=$W$3,J22-SUM(W22,$Z22:Z22),0))))</f>
        <v>0</v>
      </c>
      <c r="BC22" s="53">
        <f t="shared" si="145"/>
        <v>0</v>
      </c>
      <c r="BD22" s="52">
        <f t="shared" si="146"/>
        <v>0</v>
      </c>
      <c r="BE22" s="53">
        <f t="shared" si="146"/>
        <v>0</v>
      </c>
      <c r="BF22" s="52">
        <f t="shared" si="146"/>
        <v>0</v>
      </c>
      <c r="BG22" s="53">
        <f t="shared" si="146"/>
        <v>0</v>
      </c>
      <c r="BH22" s="52">
        <f t="shared" si="146"/>
        <v>0</v>
      </c>
      <c r="BI22" s="53">
        <f t="shared" si="146"/>
        <v>0</v>
      </c>
      <c r="BJ22" s="52">
        <f t="shared" si="146"/>
        <v>0</v>
      </c>
      <c r="BK22" s="53">
        <f t="shared" si="146"/>
        <v>0</v>
      </c>
      <c r="BL22" s="52">
        <f t="shared" si="146"/>
        <v>0</v>
      </c>
      <c r="BM22" s="53">
        <f t="shared" si="146"/>
        <v>0</v>
      </c>
      <c r="BN22" s="52">
        <f t="shared" si="146"/>
        <v>0</v>
      </c>
      <c r="BO22" s="53">
        <f t="shared" si="146"/>
        <v>0</v>
      </c>
      <c r="BP22" s="52">
        <f t="shared" si="146"/>
        <v>0</v>
      </c>
      <c r="BQ22" s="53">
        <f t="shared" si="146"/>
        <v>0</v>
      </c>
      <c r="BR22" s="52">
        <f t="shared" si="146"/>
        <v>0</v>
      </c>
      <c r="BS22" s="53">
        <f t="shared" si="146"/>
        <v>0</v>
      </c>
      <c r="BT22" s="52">
        <f t="shared" si="147"/>
        <v>0</v>
      </c>
      <c r="BU22" s="53">
        <f t="shared" si="148"/>
        <v>0</v>
      </c>
      <c r="BV22" s="52">
        <f t="shared" si="149"/>
        <v>0</v>
      </c>
      <c r="BW22" s="53">
        <f t="shared" si="150"/>
        <v>0</v>
      </c>
      <c r="BX22" s="52">
        <f t="shared" si="151"/>
        <v>0</v>
      </c>
      <c r="BY22" s="53">
        <f t="shared" si="152"/>
        <v>0</v>
      </c>
      <c r="BZ22" s="52">
        <f t="shared" si="153"/>
        <v>0</v>
      </c>
      <c r="CA22" s="53">
        <f t="shared" si="154"/>
        <v>0</v>
      </c>
      <c r="CB22" s="74"/>
      <c r="CC22" s="74"/>
      <c r="CD22" s="74"/>
      <c r="CE22" s="74"/>
      <c r="CF22" s="74"/>
      <c r="CG22" s="74"/>
      <c r="CH22" s="74"/>
      <c r="CI22" s="74"/>
      <c r="CJ22" s="74"/>
      <c r="CK22" s="74"/>
      <c r="CL22" s="74"/>
    </row>
    <row r="23" spans="1:90">
      <c r="A23" s="20">
        <v>22</v>
      </c>
      <c r="B23" s="20" t="s">
        <v>89</v>
      </c>
      <c r="C23" s="20" t="s">
        <v>153</v>
      </c>
      <c r="D23" s="2">
        <v>1985</v>
      </c>
      <c r="E23" s="3">
        <v>4</v>
      </c>
      <c r="F23" s="2">
        <v>1</v>
      </c>
      <c r="G23" s="55">
        <f t="shared" si="136"/>
        <v>31137</v>
      </c>
      <c r="H23" s="4">
        <v>0</v>
      </c>
      <c r="I23" s="1">
        <v>0</v>
      </c>
      <c r="J23" s="51">
        <f t="shared" si="137"/>
        <v>0</v>
      </c>
      <c r="K23" s="54">
        <f t="shared" si="138"/>
        <v>0</v>
      </c>
      <c r="L23" s="4" t="s">
        <v>96</v>
      </c>
      <c r="M23" s="54">
        <f t="shared" si="139"/>
        <v>15</v>
      </c>
      <c r="N23" s="53">
        <f t="shared" si="140"/>
        <v>15</v>
      </c>
      <c r="O23" s="55">
        <f t="shared" si="141"/>
        <v>36616</v>
      </c>
      <c r="P23" s="53">
        <f t="shared" si="142"/>
        <v>0</v>
      </c>
      <c r="Q23" s="119">
        <f t="shared" si="143"/>
        <v>0</v>
      </c>
      <c r="R23" s="45" t="s">
        <v>130</v>
      </c>
      <c r="S23" s="138">
        <v>17</v>
      </c>
      <c r="T23" s="139">
        <v>4</v>
      </c>
      <c r="U23" s="138">
        <v>2035</v>
      </c>
      <c r="V23" s="55">
        <f t="shared" si="7"/>
        <v>54878</v>
      </c>
      <c r="W23" s="51">
        <f t="shared" si="144"/>
        <v>0</v>
      </c>
      <c r="X23" s="53">
        <f t="shared" si="9"/>
        <v>0</v>
      </c>
      <c r="Y23" s="53">
        <f t="shared" si="10"/>
        <v>0</v>
      </c>
      <c r="Z23" s="53">
        <f t="shared" si="11"/>
        <v>0</v>
      </c>
      <c r="AA23" s="53">
        <f>IF($V23&lt;=Z$2,0,IF($O23&lt;=Z$2,0,IF($G23&gt;=AA$2,0,IF($K23&gt;=$J23,0,IF($O23&lt;=AA$2,($J23-(SUM($K23,SUM($Z23:Z23)))),IF($L23=$D$161,(($J23-$K23)/$P23),(($J23-SUM($Z23:Z23))*$Q23))*IF($V23&lt;=AA$2,(DATEDIF(Z$2,$V23,"D")/365),IF($G23&gt;Z$2,(DATEDIF($G23,AA$2,"D")/365),1)))))))</f>
        <v>0</v>
      </c>
      <c r="AB23" s="53">
        <f>IF($V23&lt;=AA$2,0,IF($O23&lt;=AA$2,0,IF($G23&gt;=AB$2,0,IF($K23&gt;=$J23,0,IF($O23&lt;=AB$2,($J23-(SUM($K23,SUM($Z23:AA23)))),IF($L23=$D$161,(($J23-$K23)/$P23),(($J23-SUM($Z23:AA23))*$Q23))*IF($V23&lt;=AB$2,(DATEDIF(AA$2,$V23,"D")/365),IF($G23&gt;AA$2,(DATEDIF($G23,AB$2,"D")/365),1)))))))</f>
        <v>0</v>
      </c>
      <c r="AC23" s="53">
        <f>IF($V23&lt;=AB$2,0,IF($O23&lt;=AB$2,0,IF($G23&gt;=AC$2,0,IF($K23&gt;=$J23,0,IF($O23&lt;=AC$2,($J23-(SUM($K23,SUM($Z23:AB23)))),IF($L23=$D$161,(($J23-$K23)/$P23),(($J23-SUM($Z23:AB23))*$Q23))*IF($V23&lt;=AC$2,(DATEDIF(AB$2,$V23,"D")/365),IF($G23&gt;AB$2,(DATEDIF($G23,AC$2,"D")/365),1)))))))</f>
        <v>0</v>
      </c>
      <c r="AD23" s="53">
        <f>IF($V23&lt;=AC$2,0,IF($O23&lt;=AC$2,0,IF($G23&gt;=AD$2,0,IF($K23&gt;=$J23,0,IF($O23&lt;=AD$2,($J23-(SUM($K23,SUM($Z23:AC23)))),IF($L23=$D$161,(($J23-$K23)/$P23),(($J23-SUM($Z23:AC23))*$Q23))*IF($V23&lt;=AD$2,(DATEDIF(AC$2,$V23,"D")/365),IF($G23&gt;AC$2,(DATEDIF($G23,AD$2,"D")/365),1)))))))</f>
        <v>0</v>
      </c>
      <c r="AE23" s="53">
        <f>IF($V23&lt;=AD$2,0,IF($O23&lt;=AD$2,0,IF($G23&gt;=AE$2,0,IF($K23&gt;=$J23,0,IF($O23&lt;=AE$2,($J23-(SUM($K23,SUM($Z23:AD23)))),IF($L23=$D$161,(($J23-$K23)/$P23),(($J23-SUM($Z23:AD23))*$Q23))*IF($V23&lt;=AE$2,(DATEDIF(AD$2,$V23,"D")/365),IF($G23&gt;AD$2,(DATEDIF($G23,AE$2,"D")/365),1)))))))</f>
        <v>0</v>
      </c>
      <c r="AF23" s="53">
        <f>IF($V23&lt;=AE$2,0,IF($O23&lt;=AE$2,0,IF($G23&gt;=AF$2,0,IF($K23&gt;=$J23,0,IF($O23&lt;=AF$2,($J23-(SUM($K23,SUM($Z23:AE23)))),IF($L23=$D$161,(($J23-$K23)/$P23),(($J23-SUM($Z23:AE23))*$Q23))*IF($V23&lt;=AF$2,(DATEDIF(AE$2,$V23,"D")/365),IF($G23&gt;AE$2,(DATEDIF($G23,AF$2,"D")/365),1)))))))</f>
        <v>0</v>
      </c>
      <c r="AG23" s="53">
        <f>IF($V23&lt;=AF$2,0,IF($O23&lt;=AF$2,0,IF($G23&gt;=AG$2,0,IF($K23&gt;=$J23,0,IF($O23&lt;=AG$2,($J23-(SUM($K23,SUM($Z23:AF23)))),IF($L23=$D$161,(($J23-$K23)/$P23),(($J23-SUM($Z23:AF23))*$Q23))*IF($V23&lt;=AG$2,(DATEDIF(AF$2,$V23,"D")/365),IF($G23&gt;AF$2,(DATEDIF($G23,AG$2,"D")/365),1)))))))</f>
        <v>0</v>
      </c>
      <c r="AH23" s="53">
        <f>IF($V23&lt;=AG$2,0,IF($O23&lt;=AG$2,0,IF($G23&gt;=AH$2,0,IF($K23&gt;=$J23,0,IF($O23&lt;=AH$2,($J23-(SUM($K23,SUM($Z23:AG23)))),IF($L23=$D$161,(($J23-$K23)/$P23),(($J23-SUM($Z23:AG23))*$Q23))*IF($V23&lt;=AH$2,(DATEDIF(AG$2,$V23,"D")/365),IF($G23&gt;AG$2,(DATEDIF($G23,AH$2,"D")/365),1)))))))</f>
        <v>0</v>
      </c>
      <c r="AI23" s="53">
        <f>IF($V23&lt;=AH$2,0,IF($O23&lt;=AH$2,0,IF($G23&gt;=AI$2,0,IF($K23&gt;=$J23,0,IF($O23&lt;=AI$2,($J23-(SUM($K23,SUM($Z23:AH23)))),IF($L23=$D$161,(($J23-$K23)/$P23),(($J23-SUM($Z23:AH23))*$Q23))*IF($V23&lt;=AI$2,(DATEDIF(AH$2,$V23,"D")/365),IF($G23&gt;AH$2,(DATEDIF($G23,AI$2,"D")/365),1)))))))</f>
        <v>0</v>
      </c>
      <c r="AJ23" s="53">
        <f>IF($V23&lt;=AI$2,0,IF($O23&lt;=AI$2,0,IF($G23&gt;=AJ$2,0,IF($K23&gt;=$J23,0,IF($O23&lt;=AJ$2,($J23-(SUM($K23,SUM($Z23:AI23)))),IF($L23=$D$161,(($J23-$K23)/$P23),(($J23-SUM($Z23:AI23))*$Q23))*IF($V23&lt;=AJ$2,(DATEDIF(AI$2,$V23,"D")/365),IF($G23&gt;AI$2,(DATEDIF($G23,AJ$2,"D")/365),1)))))))</f>
        <v>0</v>
      </c>
      <c r="AK23" s="53">
        <f>IF($V23&lt;=AJ$2,0,IF($O23&lt;=AJ$2,0,IF($G23&gt;=AK$2,0,IF($K23&gt;=$J23,0,IF($O23&lt;=AK$2,($J23-(SUM($K23,SUM($Z23:AJ23)))),IF($L23=$D$161,(($J23-$K23)/$P23),(($J23-SUM($Z23:AJ23))*$Q23))*IF($V23&lt;=AK$2,(DATEDIF(AJ$2,$V23,"D")/365),IF($G23&gt;AJ$2,(DATEDIF($G23,AK$2,"D")/365),1)))))))</f>
        <v>0</v>
      </c>
      <c r="AL23" s="53">
        <f>IF($V23&lt;=AK$2,0,IF($O23&lt;=AK$2,0,IF($G23&gt;=AL$2,0,IF($K23&gt;=$J23,0,IF($O23&lt;=AL$2,($J23-(SUM($K23,SUM($Z23:AK23)))),IF($L23=$D$161,(($J23-$K23)/$P23),(($J23-SUM($Z23:AK23))*$Q23))*IF($V23&lt;=AL$2,(DATEDIF(AK$2,$V23,"D")/365),IF($G23&gt;AK$2,(DATEDIF($G23,AL$2,"D")/365),1)))))))</f>
        <v>0</v>
      </c>
      <c r="AM23" s="53">
        <f>IF($V23&lt;=AL$2,0,IF($O23&lt;=AL$2,0,IF($G23&gt;=AM$2,0,IF($K23&gt;=$J23,0,IF($O23&lt;=AM$2,($J23-(SUM($K23,SUM($Z23:AL23)))),IF($L23=$D$161,(($J23-$K23)/$P23),(($J23-SUM($Z23:AL23))*$Q23))*IF($V23&lt;=AM$2,(DATEDIF(AL$2,$V23,"D")/365),IF($G23&gt;AL$2,(DATEDIF($G23,AM$2,"D")/365),1)))))))</f>
        <v>0</v>
      </c>
      <c r="AN23" s="53">
        <f>IF($V23&lt;=AM$2,0,IF($O23&lt;=AM$2,0,IF($G23&gt;=AN$2,0,IF($K23&gt;=$J23,0,IF($O23&lt;=AN$2,($J23-(SUM($K23,SUM($Z23:AM23)))),IF($L23=$D$161,(($J23-$K23)/$P23),(($J23-SUM($Z23:AM23))*$Q23))*IF($V23&lt;=AN$2,(DATEDIF(AM$2,$V23,"D")/365),IF($G23&gt;AM$2,(DATEDIF($G23,AN$2,"D")/365),1)))))))</f>
        <v>0</v>
      </c>
      <c r="AO23" s="53">
        <f>IF($V23&lt;=AN$2,0,IF($O23&lt;=AN$2,0,IF($G23&gt;=AO$2,0,IF($K23&gt;=$J23,0,IF($O23&lt;=AO$2,($J23-(SUM($K23,SUM($Z23:AN23)))),IF($L23=$D$161,(($J23-$K23)/$P23),(($J23-SUM($Z23:AN23))*$Q23))*IF($V23&lt;=AO$2,(DATEDIF(AN$2,$V23,"D")/365),IF($G23&gt;AN$2,(DATEDIF($G23,AO$2,"D")/365),1)))))))</f>
        <v>0</v>
      </c>
      <c r="AP23" s="53">
        <f>IF($V23&lt;=AO$2,0,IF($O23&lt;=AO$2,0,IF($G23&gt;=AP$2,0,IF($K23&gt;=$J23,0,IF($O23&lt;=AP$2,($J23-(SUM($K23,SUM($Z23:AO23)))),IF($L23=$D$161,(($J23-$K23)/$P23),(($J23-SUM($Z23:AO23))*$Q23))*IF($V23&lt;=AP$2,(DATEDIF(AO$2,$V23,"D")/365),IF($G23&gt;AO$2,(DATEDIF($G23,AP$2,"D")/365),1)))))))</f>
        <v>0</v>
      </c>
      <c r="AQ23" s="53">
        <f>IF($V23&lt;=AP$2,0,IF($O23&lt;=AP$2,0,IF($G23&gt;=AQ$2,0,IF($K23&gt;=$J23,0,IF($O23&lt;=AQ$2,($J23-(SUM($K23,SUM($Z23:AP23)))),IF($L23=$D$161,(($J23-$K23)/$P23),(($J23-SUM($Z23:AP23))*$Q23))*IF($V23&lt;=AQ$2,(DATEDIF(AP$2,$V23,"D")/365),IF($G23&gt;AP$2,(DATEDIF($G23,AQ$2,"D")/365),1)))))))</f>
        <v>0</v>
      </c>
      <c r="AR23" s="53">
        <f>IF($V23&lt;=AQ$2,0,IF($O23&lt;=AQ$2,0,IF($G23&gt;=AR$2,0,IF($K23&gt;=$J23,0,IF($O23&lt;=AR$2,($J23-(SUM($K23,SUM($Z23:AQ23)))),IF($L23=$D$161,(($J23-$K23)/$P23),(($J23-SUM($Z23:AQ23))*$Q23))*IF($V23&lt;=AR$2,(DATEDIF(AQ$2,$V23,"D")/365),IF($G23&gt;AQ$2,(DATEDIF($G23,AR$2,"D")/365),1)))))))</f>
        <v>0</v>
      </c>
      <c r="AS23" s="53">
        <f>IF($V23&lt;=AR$2,0,IF($O23&lt;=AR$2,0,IF($G23&gt;=AS$2,0,IF($K23&gt;=$J23,0,IF($O23&lt;=AS$2,($J23-(SUM($K23,SUM($Z23:AR23)))),IF($L23=$D$161,(($J23-$K23)/$P23),(($J23-SUM($Z23:AR23))*$Q23))*IF($V23&lt;=AS$2,(DATEDIF(AR$2,$V23,"D")/365),IF($G23&gt;AR$2,(DATEDIF($G23,AS$2,"D")/365),1)))))))</f>
        <v>0</v>
      </c>
      <c r="AT23" s="53">
        <f>IF($V23&lt;=AS$2,0,IF($O23&lt;=AS$2,0,IF($G23&gt;=AT$2,0,IF($K23&gt;=$J23,0,IF($O23&lt;=AT$2,($J23-(SUM($K23,SUM($Z23:AS23)))),IF($L23=$D$161,(($J23-$K23)/$P23),(($J23-SUM($Z23:AS23))*$Q23))*IF($V23&lt;=AT$2,(DATEDIF(AS$2,$V23,"D")/365),IF($G23&gt;AS$2,(DATEDIF($G23,AT$2,"D")/365),1)))))))</f>
        <v>0</v>
      </c>
      <c r="AU23" s="53">
        <f>IF($V23&lt;=AT$2,0,IF($O23&lt;=AT$2,0,IF($G23&gt;=AU$2,0,IF($K23&gt;=$J23,0,IF($O23&lt;=AU$2,($J23-(SUM($K23,SUM($Z23:AT23)))),IF($L23=$D$161,(($J23-$K23)/$P23),(($J23-SUM($Z23:AT23))*$Q23))*IF($V23&lt;=AU$2,(DATEDIF(AT$2,$V23,"D")/365),IF($G23&gt;AT$2,(DATEDIF($G23,AU$2,"D")/365),1)))))))</f>
        <v>0</v>
      </c>
      <c r="AV23" s="53">
        <f>IF($V23&lt;=AU$2,0,IF($O23&lt;=AU$2,0,IF($G23&gt;=AV$2,0,IF($K23&gt;=$J23,0,IF($O23&lt;=AV$2,($J23-(SUM($K23,SUM($Z23:AU23)))),IF($L23=$D$161,(($J23-$K23)/$P23),(($J23-SUM($Z23:AU23))*$Q23))*IF($V23&lt;=AV$2,(DATEDIF(AU$2,$V23,"D")/365),IF($G23&gt;AU$2,(DATEDIF($G23,AV$2,"D")/365),1)))))))</f>
        <v>0</v>
      </c>
      <c r="AW23" s="53">
        <f>IF($V23&lt;=AV$2,0,IF($O23&lt;=AV$2,0,IF($G23&gt;=AW$2,0,IF($K23&gt;=$J23,0,IF($O23&lt;=AW$2,($J23-(SUM($K23,SUM($Z23:AV23)))),IF($L23=$D$161,(($J23-$K23)/$P23),(($J23-SUM($Z23:AV23))*$Q23))*IF($V23&lt;=AW$2,(DATEDIF(AV$2,$V23,"D")/365),IF($G23&gt;AV$2,(DATEDIF($G23,AW$2,"D")/365),1)))))))</f>
        <v>0</v>
      </c>
      <c r="AX23" s="53">
        <f>IF($V23&lt;=AW$2,0,IF($O23&lt;=AW$2,0,IF($G23&gt;=AX$2,0,IF($K23&gt;=$J23,0,IF($O23&lt;=AX$2,($J23-(SUM($K23,SUM($Z23:AW23)))),IF($L23=$D$161,(($J23-$K23)/$P23),(($J23-SUM($Z23:AW23))*$Q23))*IF($V23&lt;=AX$2,(DATEDIF(AW$2,$V23,"D")/365),IF($G23&gt;AW$2,(DATEDIF($G23,AX$2,"D")/365),1)))))))</f>
        <v>0</v>
      </c>
      <c r="AY23" s="53">
        <f>IF($V23&lt;=AX$2,0,IF($O23&lt;=AX$2,0,IF($G23&gt;=AY$2,0,IF($K23&gt;=$J23,0,IF($O23&lt;=AY$2,($J23-(SUM($K23,SUM($Z23:AX23)))),IF($L23=$D$161,(($J23-$K23)/$P23),(($J23-SUM($Z23:AX23))*$Q23))*IF($V23&lt;=AY$2,(DATEDIF(AX$2,$V23,"D")/365),IF($G23&gt;AX$2,(DATEDIF($G23,AY$2,"D")/365),1)))))))</f>
        <v>0</v>
      </c>
      <c r="AZ23" s="52"/>
      <c r="BA23" s="52"/>
      <c r="BB23" s="126">
        <f>IF($V23&lt;=BB$2,0,IF($G23&gt;=BB$2,0,IF($G23&gt;$W$3,(J23-Z23),IF($G23&lt;=$W$3,J23-SUM(W23,$Z23:Z23),0))))</f>
        <v>0</v>
      </c>
      <c r="BC23" s="53">
        <f t="shared" si="145"/>
        <v>0</v>
      </c>
      <c r="BD23" s="52">
        <f t="shared" si="146"/>
        <v>0</v>
      </c>
      <c r="BE23" s="53">
        <f t="shared" si="146"/>
        <v>0</v>
      </c>
      <c r="BF23" s="52">
        <f t="shared" si="146"/>
        <v>0</v>
      </c>
      <c r="BG23" s="53">
        <f t="shared" si="146"/>
        <v>0</v>
      </c>
      <c r="BH23" s="52">
        <f t="shared" si="146"/>
        <v>0</v>
      </c>
      <c r="BI23" s="53">
        <f t="shared" si="146"/>
        <v>0</v>
      </c>
      <c r="BJ23" s="52">
        <f t="shared" si="146"/>
        <v>0</v>
      </c>
      <c r="BK23" s="53">
        <f t="shared" si="146"/>
        <v>0</v>
      </c>
      <c r="BL23" s="52">
        <f t="shared" si="146"/>
        <v>0</v>
      </c>
      <c r="BM23" s="53">
        <f t="shared" si="146"/>
        <v>0</v>
      </c>
      <c r="BN23" s="52">
        <f t="shared" si="146"/>
        <v>0</v>
      </c>
      <c r="BO23" s="53">
        <f t="shared" si="146"/>
        <v>0</v>
      </c>
      <c r="BP23" s="52">
        <f t="shared" si="146"/>
        <v>0</v>
      </c>
      <c r="BQ23" s="53">
        <f t="shared" si="146"/>
        <v>0</v>
      </c>
      <c r="BR23" s="52">
        <f t="shared" si="146"/>
        <v>0</v>
      </c>
      <c r="BS23" s="53">
        <f t="shared" si="146"/>
        <v>0</v>
      </c>
      <c r="BT23" s="52">
        <f t="shared" si="147"/>
        <v>0</v>
      </c>
      <c r="BU23" s="53">
        <f t="shared" si="148"/>
        <v>0</v>
      </c>
      <c r="BV23" s="52">
        <f t="shared" si="149"/>
        <v>0</v>
      </c>
      <c r="BW23" s="53">
        <f t="shared" si="150"/>
        <v>0</v>
      </c>
      <c r="BX23" s="52">
        <f t="shared" si="151"/>
        <v>0</v>
      </c>
      <c r="BY23" s="53">
        <f t="shared" si="152"/>
        <v>0</v>
      </c>
      <c r="BZ23" s="52">
        <f t="shared" si="153"/>
        <v>0</v>
      </c>
      <c r="CA23" s="53">
        <f t="shared" si="154"/>
        <v>0</v>
      </c>
      <c r="CB23" s="74"/>
      <c r="CC23" s="74"/>
      <c r="CD23" s="74"/>
      <c r="CE23" s="74"/>
      <c r="CF23" s="74"/>
      <c r="CG23" s="74"/>
      <c r="CH23" s="74"/>
      <c r="CI23" s="74"/>
      <c r="CJ23" s="74"/>
      <c r="CK23" s="74"/>
      <c r="CL23" s="74"/>
    </row>
    <row r="24" spans="1:90">
      <c r="A24" s="20">
        <v>23</v>
      </c>
      <c r="B24" s="20" t="s">
        <v>89</v>
      </c>
      <c r="C24" s="20" t="s">
        <v>153</v>
      </c>
      <c r="D24" s="2">
        <v>1985</v>
      </c>
      <c r="E24" s="3">
        <v>4</v>
      </c>
      <c r="F24" s="2">
        <v>1</v>
      </c>
      <c r="G24" s="55">
        <f t="shared" si="136"/>
        <v>31137</v>
      </c>
      <c r="H24" s="4">
        <v>0</v>
      </c>
      <c r="I24" s="1">
        <v>0</v>
      </c>
      <c r="J24" s="51">
        <f t="shared" si="137"/>
        <v>0</v>
      </c>
      <c r="K24" s="54">
        <f t="shared" si="138"/>
        <v>0</v>
      </c>
      <c r="L24" s="4" t="s">
        <v>96</v>
      </c>
      <c r="M24" s="54">
        <f t="shared" si="139"/>
        <v>15</v>
      </c>
      <c r="N24" s="53">
        <f t="shared" si="140"/>
        <v>15</v>
      </c>
      <c r="O24" s="55">
        <f>DATE(D24+M24,E24,F24-1)</f>
        <v>36616</v>
      </c>
      <c r="P24" s="53">
        <f t="shared" si="142"/>
        <v>0</v>
      </c>
      <c r="Q24" s="119">
        <f t="shared" si="143"/>
        <v>0</v>
      </c>
      <c r="R24" s="45" t="s">
        <v>130</v>
      </c>
      <c r="S24" s="138">
        <v>17</v>
      </c>
      <c r="T24" s="139">
        <v>4</v>
      </c>
      <c r="U24" s="138">
        <v>2035</v>
      </c>
      <c r="V24" s="55">
        <f t="shared" si="7"/>
        <v>54878</v>
      </c>
      <c r="W24" s="51">
        <f t="shared" si="144"/>
        <v>0</v>
      </c>
      <c r="X24" s="53">
        <f t="shared" si="9"/>
        <v>0</v>
      </c>
      <c r="Y24" s="53">
        <f t="shared" si="10"/>
        <v>0</v>
      </c>
      <c r="Z24" s="53">
        <f t="shared" si="11"/>
        <v>0</v>
      </c>
      <c r="AA24" s="53">
        <f>IF($V24&lt;=Z$2,0,IF($O24&lt;=Z$2,0,IF($G24&gt;=AA$2,0,IF($K24&gt;=$J24,0,IF($O24&lt;=AA$2,($J24-(SUM($K24,SUM($Z24:Z24)))),IF($L24=$D$161,(($J24-$K24)/$P24),(($J24-SUM($Z24:Z24))*$Q24))*IF($V24&lt;=AA$2,(DATEDIF(Z$2,$V24,"D")/365),IF($G24&gt;Z$2,(DATEDIF($G24,AA$2,"D")/365),1)))))))</f>
        <v>0</v>
      </c>
      <c r="AB24" s="53">
        <f>IF($V24&lt;=AA$2,0,IF($O24&lt;=AA$2,0,IF($G24&gt;=AB$2,0,IF($K24&gt;=$J24,0,IF($O24&lt;=AB$2,($J24-(SUM($K24,SUM($Z24:AA24)))),IF($L24=$D$161,(($J24-$K24)/$P24),(($J24-SUM($Z24:AA24))*$Q24))*IF($V24&lt;=AB$2,(DATEDIF(AA$2,$V24,"D")/365),IF($G24&gt;AA$2,(DATEDIF($G24,AB$2,"D")/365),1)))))))</f>
        <v>0</v>
      </c>
      <c r="AC24" s="53">
        <f>IF($V24&lt;=AB$2,0,IF($O24&lt;=AB$2,0,IF($G24&gt;=AC$2,0,IF($K24&gt;=$J24,0,IF($O24&lt;=AC$2,($J24-(SUM($K24,SUM($Z24:AB24)))),IF($L24=$D$161,(($J24-$K24)/$P24),(($J24-SUM($Z24:AB24))*$Q24))*IF($V24&lt;=AC$2,(DATEDIF(AB$2,$V24,"D")/365),IF($G24&gt;AB$2,(DATEDIF($G24,AC$2,"D")/365),1)))))))</f>
        <v>0</v>
      </c>
      <c r="AD24" s="53">
        <f>IF($V24&lt;=AC$2,0,IF($O24&lt;=AC$2,0,IF($G24&gt;=AD$2,0,IF($K24&gt;=$J24,0,IF($O24&lt;=AD$2,($J24-(SUM($K24,SUM($Z24:AC24)))),IF($L24=$D$161,(($J24-$K24)/$P24),(($J24-SUM($Z24:AC24))*$Q24))*IF($V24&lt;=AD$2,(DATEDIF(AC$2,$V24,"D")/365),IF($G24&gt;AC$2,(DATEDIF($G24,AD$2,"D")/365),1)))))))</f>
        <v>0</v>
      </c>
      <c r="AE24" s="53">
        <f>IF($V24&lt;=AD$2,0,IF($O24&lt;=AD$2,0,IF($G24&gt;=AE$2,0,IF($K24&gt;=$J24,0,IF($O24&lt;=AE$2,($J24-(SUM($K24,SUM($Z24:AD24)))),IF($L24=$D$161,(($J24-$K24)/$P24),(($J24-SUM($Z24:AD24))*$Q24))*IF($V24&lt;=AE$2,(DATEDIF(AD$2,$V24,"D")/365),IF($G24&gt;AD$2,(DATEDIF($G24,AE$2,"D")/365),1)))))))</f>
        <v>0</v>
      </c>
      <c r="AF24" s="53">
        <f>IF($V24&lt;=AE$2,0,IF($O24&lt;=AE$2,0,IF($G24&gt;=AF$2,0,IF($K24&gt;=$J24,0,IF($O24&lt;=AF$2,($J24-(SUM($K24,SUM($Z24:AE24)))),IF($L24=$D$161,(($J24-$K24)/$P24),(($J24-SUM($Z24:AE24))*$Q24))*IF($V24&lt;=AF$2,(DATEDIF(AE$2,$V24,"D")/365),IF($G24&gt;AE$2,(DATEDIF($G24,AF$2,"D")/365),1)))))))</f>
        <v>0</v>
      </c>
      <c r="AG24" s="53">
        <f>IF($V24&lt;=AF$2,0,IF($O24&lt;=AF$2,0,IF($G24&gt;=AG$2,0,IF($K24&gt;=$J24,0,IF($O24&lt;=AG$2,($J24-(SUM($K24,SUM($Z24:AF24)))),IF($L24=$D$161,(($J24-$K24)/$P24),(($J24-SUM($Z24:AF24))*$Q24))*IF($V24&lt;=AG$2,(DATEDIF(AF$2,$V24,"D")/365),IF($G24&gt;AF$2,(DATEDIF($G24,AG$2,"D")/365),1)))))))</f>
        <v>0</v>
      </c>
      <c r="AH24" s="53">
        <f>IF($V24&lt;=AG$2,0,IF($O24&lt;=AG$2,0,IF($G24&gt;=AH$2,0,IF($K24&gt;=$J24,0,IF($O24&lt;=AH$2,($J24-(SUM($K24,SUM($Z24:AG24)))),IF($L24=$D$161,(($J24-$K24)/$P24),(($J24-SUM($Z24:AG24))*$Q24))*IF($V24&lt;=AH$2,(DATEDIF(AG$2,$V24,"D")/365),IF($G24&gt;AG$2,(DATEDIF($G24,AH$2,"D")/365),1)))))))</f>
        <v>0</v>
      </c>
      <c r="AI24" s="53">
        <f>IF($V24&lt;=AH$2,0,IF($O24&lt;=AH$2,0,IF($G24&gt;=AI$2,0,IF($K24&gt;=$J24,0,IF($O24&lt;=AI$2,($J24-(SUM($K24,SUM($Z24:AH24)))),IF($L24=$D$161,(($J24-$K24)/$P24),(($J24-SUM($Z24:AH24))*$Q24))*IF($V24&lt;=AI$2,(DATEDIF(AH$2,$V24,"D")/365),IF($G24&gt;AH$2,(DATEDIF($G24,AI$2,"D")/365),1)))))))</f>
        <v>0</v>
      </c>
      <c r="AJ24" s="53">
        <f>IF($V24&lt;=AI$2,0,IF($O24&lt;=AI$2,0,IF($G24&gt;=AJ$2,0,IF($K24&gt;=$J24,0,IF($O24&lt;=AJ$2,($J24-(SUM($K24,SUM($Z24:AI24)))),IF($L24=$D$161,(($J24-$K24)/$P24),(($J24-SUM($Z24:AI24))*$Q24))*IF($V24&lt;=AJ$2,(DATEDIF(AI$2,$V24,"D")/365),IF($G24&gt;AI$2,(DATEDIF($G24,AJ$2,"D")/365),1)))))))</f>
        <v>0</v>
      </c>
      <c r="AK24" s="53">
        <f>IF($V24&lt;=AJ$2,0,IF($O24&lt;=AJ$2,0,IF($G24&gt;=AK$2,0,IF($K24&gt;=$J24,0,IF($O24&lt;=AK$2,($J24-(SUM($K24,SUM($Z24:AJ24)))),IF($L24=$D$161,(($J24-$K24)/$P24),(($J24-SUM($Z24:AJ24))*$Q24))*IF($V24&lt;=AK$2,(DATEDIF(AJ$2,$V24,"D")/365),IF($G24&gt;AJ$2,(DATEDIF($G24,AK$2,"D")/365),1)))))))</f>
        <v>0</v>
      </c>
      <c r="AL24" s="53">
        <f>IF($V24&lt;=AK$2,0,IF($O24&lt;=AK$2,0,IF($G24&gt;=AL$2,0,IF($K24&gt;=$J24,0,IF($O24&lt;=AL$2,($J24-(SUM($K24,SUM($Z24:AK24)))),IF($L24=$D$161,(($J24-$K24)/$P24),(($J24-SUM($Z24:AK24))*$Q24))*IF($V24&lt;=AL$2,(DATEDIF(AK$2,$V24,"D")/365),IF($G24&gt;AK$2,(DATEDIF($G24,AL$2,"D")/365),1)))))))</f>
        <v>0</v>
      </c>
      <c r="AM24" s="53">
        <f>IF($V24&lt;=AL$2,0,IF($O24&lt;=AL$2,0,IF($G24&gt;=AM$2,0,IF($K24&gt;=$J24,0,IF($O24&lt;=AM$2,($J24-(SUM($K24,SUM($Z24:AL24)))),IF($L24=$D$161,(($J24-$K24)/$P24),(($J24-SUM($Z24:AL24))*$Q24))*IF($V24&lt;=AM$2,(DATEDIF(AL$2,$V24,"D")/365),IF($G24&gt;AL$2,(DATEDIF($G24,AM$2,"D")/365),1)))))))</f>
        <v>0</v>
      </c>
      <c r="AN24" s="53">
        <f>IF($V24&lt;=AM$2,0,IF($O24&lt;=AM$2,0,IF($G24&gt;=AN$2,0,IF($K24&gt;=$J24,0,IF($O24&lt;=AN$2,($J24-(SUM($K24,SUM($Z24:AM24)))),IF($L24=$D$161,(($J24-$K24)/$P24),(($J24-SUM($Z24:AM24))*$Q24))*IF($V24&lt;=AN$2,(DATEDIF(AM$2,$V24,"D")/365),IF($G24&gt;AM$2,(DATEDIF($G24,AN$2,"D")/365),1)))))))</f>
        <v>0</v>
      </c>
      <c r="AO24" s="53">
        <f>IF($V24&lt;=AN$2,0,IF($O24&lt;=AN$2,0,IF($G24&gt;=AO$2,0,IF($K24&gt;=$J24,0,IF($O24&lt;=AO$2,($J24-(SUM($K24,SUM($Z24:AN24)))),IF($L24=$D$161,(($J24-$K24)/$P24),(($J24-SUM($Z24:AN24))*$Q24))*IF($V24&lt;=AO$2,(DATEDIF(AN$2,$V24,"D")/365),IF($G24&gt;AN$2,(DATEDIF($G24,AO$2,"D")/365),1)))))))</f>
        <v>0</v>
      </c>
      <c r="AP24" s="53">
        <f>IF($V24&lt;=AO$2,0,IF($O24&lt;=AO$2,0,IF($G24&gt;=AP$2,0,IF($K24&gt;=$J24,0,IF($O24&lt;=AP$2,($J24-(SUM($K24,SUM($Z24:AO24)))),IF($L24=$D$161,(($J24-$K24)/$P24),(($J24-SUM($Z24:AO24))*$Q24))*IF($V24&lt;=AP$2,(DATEDIF(AO$2,$V24,"D")/365),IF($G24&gt;AO$2,(DATEDIF($G24,AP$2,"D")/365),1)))))))</f>
        <v>0</v>
      </c>
      <c r="AQ24" s="53">
        <f>IF($V24&lt;=AP$2,0,IF($O24&lt;=AP$2,0,IF($G24&gt;=AQ$2,0,IF($K24&gt;=$J24,0,IF($O24&lt;=AQ$2,($J24-(SUM($K24,SUM($Z24:AP24)))),IF($L24=$D$161,(($J24-$K24)/$P24),(($J24-SUM($Z24:AP24))*$Q24))*IF($V24&lt;=AQ$2,(DATEDIF(AP$2,$V24,"D")/365),IF($G24&gt;AP$2,(DATEDIF($G24,AQ$2,"D")/365),1)))))))</f>
        <v>0</v>
      </c>
      <c r="AR24" s="53">
        <f>IF($V24&lt;=AQ$2,0,IF($O24&lt;=AQ$2,0,IF($G24&gt;=AR$2,0,IF($K24&gt;=$J24,0,IF($O24&lt;=AR$2,($J24-(SUM($K24,SUM($Z24:AQ24)))),IF($L24=$D$161,(($J24-$K24)/$P24),(($J24-SUM($Z24:AQ24))*$Q24))*IF($V24&lt;=AR$2,(DATEDIF(AQ$2,$V24,"D")/365),IF($G24&gt;AQ$2,(DATEDIF($G24,AR$2,"D")/365),1)))))))</f>
        <v>0</v>
      </c>
      <c r="AS24" s="53">
        <f>IF($V24&lt;=AR$2,0,IF($O24&lt;=AR$2,0,IF($G24&gt;=AS$2,0,IF($K24&gt;=$J24,0,IF($O24&lt;=AS$2,($J24-(SUM($K24,SUM($Z24:AR24)))),IF($L24=$D$161,(($J24-$K24)/$P24),(($J24-SUM($Z24:AR24))*$Q24))*IF($V24&lt;=AS$2,(DATEDIF(AR$2,$V24,"D")/365),IF($G24&gt;AR$2,(DATEDIF($G24,AS$2,"D")/365),1)))))))</f>
        <v>0</v>
      </c>
      <c r="AT24" s="53">
        <f>IF($V24&lt;=AS$2,0,IF($O24&lt;=AS$2,0,IF($G24&gt;=AT$2,0,IF($K24&gt;=$J24,0,IF($O24&lt;=AT$2,($J24-(SUM($K24,SUM($Z24:AS24)))),IF($L24=$D$161,(($J24-$K24)/$P24),(($J24-SUM($Z24:AS24))*$Q24))*IF($V24&lt;=AT$2,(DATEDIF(AS$2,$V24,"D")/365),IF($G24&gt;AS$2,(DATEDIF($G24,AT$2,"D")/365),1)))))))</f>
        <v>0</v>
      </c>
      <c r="AU24" s="53">
        <f>IF($V24&lt;=AT$2,0,IF($O24&lt;=AT$2,0,IF($G24&gt;=AU$2,0,IF($K24&gt;=$J24,0,IF($O24&lt;=AU$2,($J24-(SUM($K24,SUM($Z24:AT24)))),IF($L24=$D$161,(($J24-$K24)/$P24),(($J24-SUM($Z24:AT24))*$Q24))*IF($V24&lt;=AU$2,(DATEDIF(AT$2,$V24,"D")/365),IF($G24&gt;AT$2,(DATEDIF($G24,AU$2,"D")/365),1)))))))</f>
        <v>0</v>
      </c>
      <c r="AV24" s="53">
        <f>IF($V24&lt;=AU$2,0,IF($O24&lt;=AU$2,0,IF($G24&gt;=AV$2,0,IF($K24&gt;=$J24,0,IF($O24&lt;=AV$2,($J24-(SUM($K24,SUM($Z24:AU24)))),IF($L24=$D$161,(($J24-$K24)/$P24),(($J24-SUM($Z24:AU24))*$Q24))*IF($V24&lt;=AV$2,(DATEDIF(AU$2,$V24,"D")/365),IF($G24&gt;AU$2,(DATEDIF($G24,AV$2,"D")/365),1)))))))</f>
        <v>0</v>
      </c>
      <c r="AW24" s="53">
        <f>IF($V24&lt;=AV$2,0,IF($O24&lt;=AV$2,0,IF($G24&gt;=AW$2,0,IF($K24&gt;=$J24,0,IF($O24&lt;=AW$2,($J24-(SUM($K24,SUM($Z24:AV24)))),IF($L24=$D$161,(($J24-$K24)/$P24),(($J24-SUM($Z24:AV24))*$Q24))*IF($V24&lt;=AW$2,(DATEDIF(AV$2,$V24,"D")/365),IF($G24&gt;AV$2,(DATEDIF($G24,AW$2,"D")/365),1)))))))</f>
        <v>0</v>
      </c>
      <c r="AX24" s="53">
        <f>IF($V24&lt;=AW$2,0,IF($O24&lt;=AW$2,0,IF($G24&gt;=AX$2,0,IF($K24&gt;=$J24,0,IF($O24&lt;=AX$2,($J24-(SUM($K24,SUM($Z24:AW24)))),IF($L24=$D$161,(($J24-$K24)/$P24),(($J24-SUM($Z24:AW24))*$Q24))*IF($V24&lt;=AX$2,(DATEDIF(AW$2,$V24,"D")/365),IF($G24&gt;AW$2,(DATEDIF($G24,AX$2,"D")/365),1)))))))</f>
        <v>0</v>
      </c>
      <c r="AY24" s="53">
        <f>IF($V24&lt;=AX$2,0,IF($O24&lt;=AX$2,0,IF($G24&gt;=AY$2,0,IF($K24&gt;=$J24,0,IF($O24&lt;=AY$2,($J24-(SUM($K24,SUM($Z24:AX24)))),IF($L24=$D$161,(($J24-$K24)/$P24),(($J24-SUM($Z24:AX24))*$Q24))*IF($V24&lt;=AY$2,(DATEDIF(AX$2,$V24,"D")/365),IF($G24&gt;AX$2,(DATEDIF($G24,AY$2,"D")/365),1)))))))</f>
        <v>0</v>
      </c>
      <c r="AZ24" s="52"/>
      <c r="BA24" s="52"/>
      <c r="BB24" s="126">
        <f>IF($V24&lt;=BB$2,0,IF($G24&gt;=BB$2,0,IF($G24&gt;$W$3,(J24-Z24),IF($G24&lt;=$W$3,J24-SUM(W24,$Z24:Z24),0))))</f>
        <v>0</v>
      </c>
      <c r="BC24" s="53">
        <f t="shared" si="145"/>
        <v>0</v>
      </c>
      <c r="BD24" s="52">
        <f t="shared" si="146"/>
        <v>0</v>
      </c>
      <c r="BE24" s="53">
        <f t="shared" si="146"/>
        <v>0</v>
      </c>
      <c r="BF24" s="52">
        <f t="shared" si="146"/>
        <v>0</v>
      </c>
      <c r="BG24" s="53">
        <f t="shared" si="146"/>
        <v>0</v>
      </c>
      <c r="BH24" s="52">
        <f t="shared" si="146"/>
        <v>0</v>
      </c>
      <c r="BI24" s="53">
        <f t="shared" si="146"/>
        <v>0</v>
      </c>
      <c r="BJ24" s="52">
        <f t="shared" si="146"/>
        <v>0</v>
      </c>
      <c r="BK24" s="53">
        <f t="shared" si="146"/>
        <v>0</v>
      </c>
      <c r="BL24" s="52">
        <f t="shared" si="146"/>
        <v>0</v>
      </c>
      <c r="BM24" s="53">
        <f t="shared" si="146"/>
        <v>0</v>
      </c>
      <c r="BN24" s="52">
        <f t="shared" si="146"/>
        <v>0</v>
      </c>
      <c r="BO24" s="53">
        <f t="shared" si="146"/>
        <v>0</v>
      </c>
      <c r="BP24" s="52">
        <f t="shared" si="146"/>
        <v>0</v>
      </c>
      <c r="BQ24" s="53">
        <f t="shared" si="146"/>
        <v>0</v>
      </c>
      <c r="BR24" s="52">
        <f t="shared" si="146"/>
        <v>0</v>
      </c>
      <c r="BS24" s="53">
        <f t="shared" si="146"/>
        <v>0</v>
      </c>
      <c r="BT24" s="52">
        <f t="shared" si="147"/>
        <v>0</v>
      </c>
      <c r="BU24" s="53">
        <f t="shared" si="148"/>
        <v>0</v>
      </c>
      <c r="BV24" s="52">
        <f t="shared" si="149"/>
        <v>0</v>
      </c>
      <c r="BW24" s="53">
        <f t="shared" si="150"/>
        <v>0</v>
      </c>
      <c r="BX24" s="52">
        <f t="shared" si="151"/>
        <v>0</v>
      </c>
      <c r="BY24" s="53">
        <f t="shared" si="152"/>
        <v>0</v>
      </c>
      <c r="BZ24" s="52">
        <f t="shared" si="153"/>
        <v>0</v>
      </c>
      <c r="CA24" s="53">
        <f t="shared" si="154"/>
        <v>0</v>
      </c>
      <c r="CB24" s="74"/>
      <c r="CC24" s="74"/>
      <c r="CD24" s="74"/>
      <c r="CE24" s="74"/>
      <c r="CF24" s="74"/>
      <c r="CG24" s="74"/>
      <c r="CH24" s="74"/>
      <c r="CI24" s="74"/>
      <c r="CJ24" s="74"/>
      <c r="CK24" s="74"/>
      <c r="CL24" s="74"/>
    </row>
    <row r="25" spans="1:90">
      <c r="A25" s="20">
        <v>24</v>
      </c>
      <c r="B25" s="20" t="s">
        <v>89</v>
      </c>
      <c r="C25" s="20" t="s">
        <v>153</v>
      </c>
      <c r="D25" s="2">
        <v>1985</v>
      </c>
      <c r="E25" s="3">
        <v>4</v>
      </c>
      <c r="F25" s="2">
        <v>1</v>
      </c>
      <c r="G25" s="55">
        <f t="shared" si="136"/>
        <v>31137</v>
      </c>
      <c r="H25" s="4">
        <v>0</v>
      </c>
      <c r="I25" s="1">
        <v>0</v>
      </c>
      <c r="J25" s="51">
        <f t="shared" si="137"/>
        <v>0</v>
      </c>
      <c r="K25" s="54">
        <f t="shared" si="138"/>
        <v>0</v>
      </c>
      <c r="L25" s="4" t="s">
        <v>96</v>
      </c>
      <c r="M25" s="54">
        <f t="shared" si="139"/>
        <v>15</v>
      </c>
      <c r="N25" s="53">
        <f t="shared" si="140"/>
        <v>15</v>
      </c>
      <c r="O25" s="55">
        <f t="shared" ref="O25:O41" si="155">DATE(D25+M25,E25,F25-1)</f>
        <v>36616</v>
      </c>
      <c r="P25" s="53">
        <f t="shared" si="142"/>
        <v>0</v>
      </c>
      <c r="Q25" s="119">
        <f t="shared" si="143"/>
        <v>0</v>
      </c>
      <c r="R25" s="45" t="s">
        <v>130</v>
      </c>
      <c r="S25" s="138">
        <v>17</v>
      </c>
      <c r="T25" s="139">
        <v>4</v>
      </c>
      <c r="U25" s="138">
        <v>2035</v>
      </c>
      <c r="V25" s="55">
        <f t="shared" si="7"/>
        <v>54878</v>
      </c>
      <c r="W25" s="51">
        <f t="shared" si="144"/>
        <v>0</v>
      </c>
      <c r="X25" s="53">
        <f t="shared" si="9"/>
        <v>0</v>
      </c>
      <c r="Y25" s="53">
        <f t="shared" si="10"/>
        <v>0</v>
      </c>
      <c r="Z25" s="53">
        <f t="shared" si="11"/>
        <v>0</v>
      </c>
      <c r="AA25" s="53">
        <f>IF($V25&lt;=Z$2,0,IF($O25&lt;=Z$2,0,IF($G25&gt;=AA$2,0,IF($K25&gt;=$J25,0,IF($O25&lt;=AA$2,($J25-(SUM($K25,SUM($Z25:Z25)))),IF($L25=$D$161,(($J25-$K25)/$P25),(($J25-SUM($Z25:Z25))*$Q25))*IF($V25&lt;=AA$2,(DATEDIF(Z$2,$V25,"D")/365),IF($G25&gt;Z$2,(DATEDIF($G25,AA$2,"D")/365),1)))))))</f>
        <v>0</v>
      </c>
      <c r="AB25" s="53">
        <f>IF($V25&lt;=AA$2,0,IF($O25&lt;=AA$2,0,IF($G25&gt;=AB$2,0,IF($K25&gt;=$J25,0,IF($O25&lt;=AB$2,($J25-(SUM($K25,SUM($Z25:AA25)))),IF($L25=$D$161,(($J25-$K25)/$P25),(($J25-SUM($Z25:AA25))*$Q25))*IF($V25&lt;=AB$2,(DATEDIF(AA$2,$V25,"D")/365),IF($G25&gt;AA$2,(DATEDIF($G25,AB$2,"D")/365),1)))))))</f>
        <v>0</v>
      </c>
      <c r="AC25" s="53">
        <f>IF($V25&lt;=AB$2,0,IF($O25&lt;=AB$2,0,IF($G25&gt;=AC$2,0,IF($K25&gt;=$J25,0,IF($O25&lt;=AC$2,($J25-(SUM($K25,SUM($Z25:AB25)))),IF($L25=$D$161,(($J25-$K25)/$P25),(($J25-SUM($Z25:AB25))*$Q25))*IF($V25&lt;=AC$2,(DATEDIF(AB$2,$V25,"D")/365),IF($G25&gt;AB$2,(DATEDIF($G25,AC$2,"D")/365),1)))))))</f>
        <v>0</v>
      </c>
      <c r="AD25" s="53">
        <f>IF($V25&lt;=AC$2,0,IF($O25&lt;=AC$2,0,IF($G25&gt;=AD$2,0,IF($K25&gt;=$J25,0,IF($O25&lt;=AD$2,($J25-(SUM($K25,SUM($Z25:AC25)))),IF($L25=$D$161,(($J25-$K25)/$P25),(($J25-SUM($Z25:AC25))*$Q25))*IF($V25&lt;=AD$2,(DATEDIF(AC$2,$V25,"D")/365),IF($G25&gt;AC$2,(DATEDIF($G25,AD$2,"D")/365),1)))))))</f>
        <v>0</v>
      </c>
      <c r="AE25" s="53">
        <f>IF($V25&lt;=AD$2,0,IF($O25&lt;=AD$2,0,IF($G25&gt;=AE$2,0,IF($K25&gt;=$J25,0,IF($O25&lt;=AE$2,($J25-(SUM($K25,SUM($Z25:AD25)))),IF($L25=$D$161,(($J25-$K25)/$P25),(($J25-SUM($Z25:AD25))*$Q25))*IF($V25&lt;=AE$2,(DATEDIF(AD$2,$V25,"D")/365),IF($G25&gt;AD$2,(DATEDIF($G25,AE$2,"D")/365),1)))))))</f>
        <v>0</v>
      </c>
      <c r="AF25" s="53">
        <f>IF($V25&lt;=AE$2,0,IF($O25&lt;=AE$2,0,IF($G25&gt;=AF$2,0,IF($K25&gt;=$J25,0,IF($O25&lt;=AF$2,($J25-(SUM($K25,SUM($Z25:AE25)))),IF($L25=$D$161,(($J25-$K25)/$P25),(($J25-SUM($Z25:AE25))*$Q25))*IF($V25&lt;=AF$2,(DATEDIF(AE$2,$V25,"D")/365),IF($G25&gt;AE$2,(DATEDIF($G25,AF$2,"D")/365),1)))))))</f>
        <v>0</v>
      </c>
      <c r="AG25" s="53">
        <f>IF($V25&lt;=AF$2,0,IF($O25&lt;=AF$2,0,IF($G25&gt;=AG$2,0,IF($K25&gt;=$J25,0,IF($O25&lt;=AG$2,($J25-(SUM($K25,SUM($Z25:AF25)))),IF($L25=$D$161,(($J25-$K25)/$P25),(($J25-SUM($Z25:AF25))*$Q25))*IF($V25&lt;=AG$2,(DATEDIF(AF$2,$V25,"D")/365),IF($G25&gt;AF$2,(DATEDIF($G25,AG$2,"D")/365),1)))))))</f>
        <v>0</v>
      </c>
      <c r="AH25" s="53">
        <f>IF($V25&lt;=AG$2,0,IF($O25&lt;=AG$2,0,IF($G25&gt;=AH$2,0,IF($K25&gt;=$J25,0,IF($O25&lt;=AH$2,($J25-(SUM($K25,SUM($Z25:AG25)))),IF($L25=$D$161,(($J25-$K25)/$P25),(($J25-SUM($Z25:AG25))*$Q25))*IF($V25&lt;=AH$2,(DATEDIF(AG$2,$V25,"D")/365),IF($G25&gt;AG$2,(DATEDIF($G25,AH$2,"D")/365),1)))))))</f>
        <v>0</v>
      </c>
      <c r="AI25" s="53">
        <f>IF($V25&lt;=AH$2,0,IF($O25&lt;=AH$2,0,IF($G25&gt;=AI$2,0,IF($K25&gt;=$J25,0,IF($O25&lt;=AI$2,($J25-(SUM($K25,SUM($Z25:AH25)))),IF($L25=$D$161,(($J25-$K25)/$P25),(($J25-SUM($Z25:AH25))*$Q25))*IF($V25&lt;=AI$2,(DATEDIF(AH$2,$V25,"D")/365),IF($G25&gt;AH$2,(DATEDIF($G25,AI$2,"D")/365),1)))))))</f>
        <v>0</v>
      </c>
      <c r="AJ25" s="53">
        <f>IF($V25&lt;=AI$2,0,IF($O25&lt;=AI$2,0,IF($G25&gt;=AJ$2,0,IF($K25&gt;=$J25,0,IF($O25&lt;=AJ$2,($J25-(SUM($K25,SUM($Z25:AI25)))),IF($L25=$D$161,(($J25-$K25)/$P25),(($J25-SUM($Z25:AI25))*$Q25))*IF($V25&lt;=AJ$2,(DATEDIF(AI$2,$V25,"D")/365),IF($G25&gt;AI$2,(DATEDIF($G25,AJ$2,"D")/365),1)))))))</f>
        <v>0</v>
      </c>
      <c r="AK25" s="53">
        <f>IF($V25&lt;=AJ$2,0,IF($O25&lt;=AJ$2,0,IF($G25&gt;=AK$2,0,IF($K25&gt;=$J25,0,IF($O25&lt;=AK$2,($J25-(SUM($K25,SUM($Z25:AJ25)))),IF($L25=$D$161,(($J25-$K25)/$P25),(($J25-SUM($Z25:AJ25))*$Q25))*IF($V25&lt;=AK$2,(DATEDIF(AJ$2,$V25,"D")/365),IF($G25&gt;AJ$2,(DATEDIF($G25,AK$2,"D")/365),1)))))))</f>
        <v>0</v>
      </c>
      <c r="AL25" s="53">
        <f>IF($V25&lt;=AK$2,0,IF($O25&lt;=AK$2,0,IF($G25&gt;=AL$2,0,IF($K25&gt;=$J25,0,IF($O25&lt;=AL$2,($J25-(SUM($K25,SUM($Z25:AK25)))),IF($L25=$D$161,(($J25-$K25)/$P25),(($J25-SUM($Z25:AK25))*$Q25))*IF($V25&lt;=AL$2,(DATEDIF(AK$2,$V25,"D")/365),IF($G25&gt;AK$2,(DATEDIF($G25,AL$2,"D")/365),1)))))))</f>
        <v>0</v>
      </c>
      <c r="AM25" s="53">
        <f>IF($V25&lt;=AL$2,0,IF($O25&lt;=AL$2,0,IF($G25&gt;=AM$2,0,IF($K25&gt;=$J25,0,IF($O25&lt;=AM$2,($J25-(SUM($K25,SUM($Z25:AL25)))),IF($L25=$D$161,(($J25-$K25)/$P25),(($J25-SUM($Z25:AL25))*$Q25))*IF($V25&lt;=AM$2,(DATEDIF(AL$2,$V25,"D")/365),IF($G25&gt;AL$2,(DATEDIF($G25,AM$2,"D")/365),1)))))))</f>
        <v>0</v>
      </c>
      <c r="AN25" s="53">
        <f>IF($V25&lt;=AM$2,0,IF($O25&lt;=AM$2,0,IF($G25&gt;=AN$2,0,IF($K25&gt;=$J25,0,IF($O25&lt;=AN$2,($J25-(SUM($K25,SUM($Z25:AM25)))),IF($L25=$D$161,(($J25-$K25)/$P25),(($J25-SUM($Z25:AM25))*$Q25))*IF($V25&lt;=AN$2,(DATEDIF(AM$2,$V25,"D")/365),IF($G25&gt;AM$2,(DATEDIF($G25,AN$2,"D")/365),1)))))))</f>
        <v>0</v>
      </c>
      <c r="AO25" s="53">
        <f>IF($V25&lt;=AN$2,0,IF($O25&lt;=AN$2,0,IF($G25&gt;=AO$2,0,IF($K25&gt;=$J25,0,IF($O25&lt;=AO$2,($J25-(SUM($K25,SUM($Z25:AN25)))),IF($L25=$D$161,(($J25-$K25)/$P25),(($J25-SUM($Z25:AN25))*$Q25))*IF($V25&lt;=AO$2,(DATEDIF(AN$2,$V25,"D")/365),IF($G25&gt;AN$2,(DATEDIF($G25,AO$2,"D")/365),1)))))))</f>
        <v>0</v>
      </c>
      <c r="AP25" s="53">
        <f>IF($V25&lt;=AO$2,0,IF($O25&lt;=AO$2,0,IF($G25&gt;=AP$2,0,IF($K25&gt;=$J25,0,IF($O25&lt;=AP$2,($J25-(SUM($K25,SUM($Z25:AO25)))),IF($L25=$D$161,(($J25-$K25)/$P25),(($J25-SUM($Z25:AO25))*$Q25))*IF($V25&lt;=AP$2,(DATEDIF(AO$2,$V25,"D")/365),IF($G25&gt;AO$2,(DATEDIF($G25,AP$2,"D")/365),1)))))))</f>
        <v>0</v>
      </c>
      <c r="AQ25" s="53">
        <f>IF($V25&lt;=AP$2,0,IF($O25&lt;=AP$2,0,IF($G25&gt;=AQ$2,0,IF($K25&gt;=$J25,0,IF($O25&lt;=AQ$2,($J25-(SUM($K25,SUM($Z25:AP25)))),IF($L25=$D$161,(($J25-$K25)/$P25),(($J25-SUM($Z25:AP25))*$Q25))*IF($V25&lt;=AQ$2,(DATEDIF(AP$2,$V25,"D")/365),IF($G25&gt;AP$2,(DATEDIF($G25,AQ$2,"D")/365),1)))))))</f>
        <v>0</v>
      </c>
      <c r="AR25" s="53">
        <f>IF($V25&lt;=AQ$2,0,IF($O25&lt;=AQ$2,0,IF($G25&gt;=AR$2,0,IF($K25&gt;=$J25,0,IF($O25&lt;=AR$2,($J25-(SUM($K25,SUM($Z25:AQ25)))),IF($L25=$D$161,(($J25-$K25)/$P25),(($J25-SUM($Z25:AQ25))*$Q25))*IF($V25&lt;=AR$2,(DATEDIF(AQ$2,$V25,"D")/365),IF($G25&gt;AQ$2,(DATEDIF($G25,AR$2,"D")/365),1)))))))</f>
        <v>0</v>
      </c>
      <c r="AS25" s="53">
        <f>IF($V25&lt;=AR$2,0,IF($O25&lt;=AR$2,0,IF($G25&gt;=AS$2,0,IF($K25&gt;=$J25,0,IF($O25&lt;=AS$2,($J25-(SUM($K25,SUM($Z25:AR25)))),IF($L25=$D$161,(($J25-$K25)/$P25),(($J25-SUM($Z25:AR25))*$Q25))*IF($V25&lt;=AS$2,(DATEDIF(AR$2,$V25,"D")/365),IF($G25&gt;AR$2,(DATEDIF($G25,AS$2,"D")/365),1)))))))</f>
        <v>0</v>
      </c>
      <c r="AT25" s="53">
        <f>IF($V25&lt;=AS$2,0,IF($O25&lt;=AS$2,0,IF($G25&gt;=AT$2,0,IF($K25&gt;=$J25,0,IF($O25&lt;=AT$2,($J25-(SUM($K25,SUM($Z25:AS25)))),IF($L25=$D$161,(($J25-$K25)/$P25),(($J25-SUM($Z25:AS25))*$Q25))*IF($V25&lt;=AT$2,(DATEDIF(AS$2,$V25,"D")/365),IF($G25&gt;AS$2,(DATEDIF($G25,AT$2,"D")/365),1)))))))</f>
        <v>0</v>
      </c>
      <c r="AU25" s="53">
        <f>IF($V25&lt;=AT$2,0,IF($O25&lt;=AT$2,0,IF($G25&gt;=AU$2,0,IF($K25&gt;=$J25,0,IF($O25&lt;=AU$2,($J25-(SUM($K25,SUM($Z25:AT25)))),IF($L25=$D$161,(($J25-$K25)/$P25),(($J25-SUM($Z25:AT25))*$Q25))*IF($V25&lt;=AU$2,(DATEDIF(AT$2,$V25,"D")/365),IF($G25&gt;AT$2,(DATEDIF($G25,AU$2,"D")/365),1)))))))</f>
        <v>0</v>
      </c>
      <c r="AV25" s="53">
        <f>IF($V25&lt;=AU$2,0,IF($O25&lt;=AU$2,0,IF($G25&gt;=AV$2,0,IF($K25&gt;=$J25,0,IF($O25&lt;=AV$2,($J25-(SUM($K25,SUM($Z25:AU25)))),IF($L25=$D$161,(($J25-$K25)/$P25),(($J25-SUM($Z25:AU25))*$Q25))*IF($V25&lt;=AV$2,(DATEDIF(AU$2,$V25,"D")/365),IF($G25&gt;AU$2,(DATEDIF($G25,AV$2,"D")/365),1)))))))</f>
        <v>0</v>
      </c>
      <c r="AW25" s="53">
        <f>IF($V25&lt;=AV$2,0,IF($O25&lt;=AV$2,0,IF($G25&gt;=AW$2,0,IF($K25&gt;=$J25,0,IF($O25&lt;=AW$2,($J25-(SUM($K25,SUM($Z25:AV25)))),IF($L25=$D$161,(($J25-$K25)/$P25),(($J25-SUM($Z25:AV25))*$Q25))*IF($V25&lt;=AW$2,(DATEDIF(AV$2,$V25,"D")/365),IF($G25&gt;AV$2,(DATEDIF($G25,AW$2,"D")/365),1)))))))</f>
        <v>0</v>
      </c>
      <c r="AX25" s="53">
        <f>IF($V25&lt;=AW$2,0,IF($O25&lt;=AW$2,0,IF($G25&gt;=AX$2,0,IF($K25&gt;=$J25,0,IF($O25&lt;=AX$2,($J25-(SUM($K25,SUM($Z25:AW25)))),IF($L25=$D$161,(($J25-$K25)/$P25),(($J25-SUM($Z25:AW25))*$Q25))*IF($V25&lt;=AX$2,(DATEDIF(AW$2,$V25,"D")/365),IF($G25&gt;AW$2,(DATEDIF($G25,AX$2,"D")/365),1)))))))</f>
        <v>0</v>
      </c>
      <c r="AY25" s="53">
        <f>IF($V25&lt;=AX$2,0,IF($O25&lt;=AX$2,0,IF($G25&gt;=AY$2,0,IF($K25&gt;=$J25,0,IF($O25&lt;=AY$2,($J25-(SUM($K25,SUM($Z25:AX25)))),IF($L25=$D$161,(($J25-$K25)/$P25),(($J25-SUM($Z25:AX25))*$Q25))*IF($V25&lt;=AY$2,(DATEDIF(AX$2,$V25,"D")/365),IF($G25&gt;AX$2,(DATEDIF($G25,AY$2,"D")/365),1)))))))</f>
        <v>0</v>
      </c>
      <c r="AZ25" s="52"/>
      <c r="BA25" s="52"/>
      <c r="BB25" s="126">
        <f>IF($V25&lt;=BB$2,0,IF($G25&gt;=BB$2,0,IF($G25&gt;$W$3,(J25-Z25),IF($G25&lt;=$W$3,J25-SUM(W25,$Z25:Z25),0))))</f>
        <v>0</v>
      </c>
      <c r="BC25" s="53">
        <f t="shared" si="145"/>
        <v>0</v>
      </c>
      <c r="BD25" s="52">
        <f t="shared" si="146"/>
        <v>0</v>
      </c>
      <c r="BE25" s="53">
        <f t="shared" si="146"/>
        <v>0</v>
      </c>
      <c r="BF25" s="52">
        <f t="shared" si="146"/>
        <v>0</v>
      </c>
      <c r="BG25" s="53">
        <f t="shared" si="146"/>
        <v>0</v>
      </c>
      <c r="BH25" s="52">
        <f t="shared" si="146"/>
        <v>0</v>
      </c>
      <c r="BI25" s="53">
        <f t="shared" si="146"/>
        <v>0</v>
      </c>
      <c r="BJ25" s="52">
        <f t="shared" si="146"/>
        <v>0</v>
      </c>
      <c r="BK25" s="53">
        <f t="shared" si="146"/>
        <v>0</v>
      </c>
      <c r="BL25" s="52">
        <f t="shared" si="146"/>
        <v>0</v>
      </c>
      <c r="BM25" s="53">
        <f t="shared" si="146"/>
        <v>0</v>
      </c>
      <c r="BN25" s="52">
        <f t="shared" si="146"/>
        <v>0</v>
      </c>
      <c r="BO25" s="53">
        <f t="shared" si="146"/>
        <v>0</v>
      </c>
      <c r="BP25" s="52">
        <f t="shared" si="146"/>
        <v>0</v>
      </c>
      <c r="BQ25" s="53">
        <f t="shared" si="146"/>
        <v>0</v>
      </c>
      <c r="BR25" s="52">
        <f t="shared" si="146"/>
        <v>0</v>
      </c>
      <c r="BS25" s="53">
        <f t="shared" si="146"/>
        <v>0</v>
      </c>
      <c r="BT25" s="52">
        <f t="shared" si="147"/>
        <v>0</v>
      </c>
      <c r="BU25" s="53">
        <f t="shared" si="148"/>
        <v>0</v>
      </c>
      <c r="BV25" s="52">
        <f t="shared" si="149"/>
        <v>0</v>
      </c>
      <c r="BW25" s="53">
        <f t="shared" si="150"/>
        <v>0</v>
      </c>
      <c r="BX25" s="52">
        <f t="shared" si="151"/>
        <v>0</v>
      </c>
      <c r="BY25" s="53">
        <f t="shared" si="152"/>
        <v>0</v>
      </c>
      <c r="BZ25" s="52">
        <f t="shared" si="153"/>
        <v>0</v>
      </c>
      <c r="CA25" s="53">
        <f t="shared" si="154"/>
        <v>0</v>
      </c>
      <c r="CB25" s="74"/>
      <c r="CC25" s="74"/>
      <c r="CD25" s="74"/>
      <c r="CE25" s="74"/>
      <c r="CF25" s="74"/>
      <c r="CG25" s="74"/>
      <c r="CH25" s="74"/>
      <c r="CI25" s="74"/>
      <c r="CJ25" s="74"/>
      <c r="CK25" s="74"/>
      <c r="CL25" s="74"/>
    </row>
    <row r="26" spans="1:90">
      <c r="A26" s="20">
        <v>25</v>
      </c>
      <c r="B26" s="20" t="s">
        <v>89</v>
      </c>
      <c r="C26" s="20" t="s">
        <v>153</v>
      </c>
      <c r="D26" s="2">
        <v>1985</v>
      </c>
      <c r="E26" s="3">
        <v>4</v>
      </c>
      <c r="F26" s="2">
        <v>1</v>
      </c>
      <c r="G26" s="55">
        <f t="shared" si="136"/>
        <v>31137</v>
      </c>
      <c r="H26" s="4">
        <v>0</v>
      </c>
      <c r="I26" s="1">
        <v>0</v>
      </c>
      <c r="J26" s="51">
        <f t="shared" si="137"/>
        <v>0</v>
      </c>
      <c r="K26" s="54">
        <f t="shared" si="138"/>
        <v>0</v>
      </c>
      <c r="L26" s="4" t="s">
        <v>96</v>
      </c>
      <c r="M26" s="54">
        <f t="shared" si="139"/>
        <v>15</v>
      </c>
      <c r="N26" s="53">
        <f t="shared" si="140"/>
        <v>15</v>
      </c>
      <c r="O26" s="55">
        <f t="shared" si="155"/>
        <v>36616</v>
      </c>
      <c r="P26" s="53">
        <f t="shared" si="142"/>
        <v>0</v>
      </c>
      <c r="Q26" s="119">
        <f t="shared" si="143"/>
        <v>0</v>
      </c>
      <c r="R26" s="45" t="s">
        <v>130</v>
      </c>
      <c r="S26" s="138">
        <v>17</v>
      </c>
      <c r="T26" s="139">
        <v>4</v>
      </c>
      <c r="U26" s="138">
        <v>2035</v>
      </c>
      <c r="V26" s="55">
        <f t="shared" si="7"/>
        <v>54878</v>
      </c>
      <c r="W26" s="51">
        <f t="shared" si="144"/>
        <v>0</v>
      </c>
      <c r="X26" s="53">
        <f t="shared" si="9"/>
        <v>0</v>
      </c>
      <c r="Y26" s="53">
        <f t="shared" si="10"/>
        <v>0</v>
      </c>
      <c r="Z26" s="53">
        <f t="shared" si="11"/>
        <v>0</v>
      </c>
      <c r="AA26" s="53">
        <f>IF($V26&lt;=Z$2,0,IF($O26&lt;=Z$2,0,IF($G26&gt;=AA$2,0,IF($K26&gt;=$J26,0,IF($O26&lt;=AA$2,($J26-(SUM($K26,SUM($Z26:Z26)))),IF($L26=$D$161,(($J26-$K26)/$P26),(($J26-SUM($Z26:Z26))*$Q26))*IF($V26&lt;=AA$2,(DATEDIF(Z$2,$V26,"D")/365),IF($G26&gt;Z$2,(DATEDIF($G26,AA$2,"D")/365),1)))))))</f>
        <v>0</v>
      </c>
      <c r="AB26" s="53">
        <f>IF($V26&lt;=AA$2,0,IF($O26&lt;=AA$2,0,IF($G26&gt;=AB$2,0,IF($K26&gt;=$J26,0,IF($O26&lt;=AB$2,($J26-(SUM($K26,SUM($Z26:AA26)))),IF($L26=$D$161,(($J26-$K26)/$P26),(($J26-SUM($Z26:AA26))*$Q26))*IF($V26&lt;=AB$2,(DATEDIF(AA$2,$V26,"D")/365),IF($G26&gt;AA$2,(DATEDIF($G26,AB$2,"D")/365),1)))))))</f>
        <v>0</v>
      </c>
      <c r="AC26" s="53">
        <f>IF($V26&lt;=AB$2,0,IF($O26&lt;=AB$2,0,IF($G26&gt;=AC$2,0,IF($K26&gt;=$J26,0,IF($O26&lt;=AC$2,($J26-(SUM($K26,SUM($Z26:AB26)))),IF($L26=$D$161,(($J26-$K26)/$P26),(($J26-SUM($Z26:AB26))*$Q26))*IF($V26&lt;=AC$2,(DATEDIF(AB$2,$V26,"D")/365),IF($G26&gt;AB$2,(DATEDIF($G26,AC$2,"D")/365),1)))))))</f>
        <v>0</v>
      </c>
      <c r="AD26" s="53">
        <f>IF($V26&lt;=AC$2,0,IF($O26&lt;=AC$2,0,IF($G26&gt;=AD$2,0,IF($K26&gt;=$J26,0,IF($O26&lt;=AD$2,($J26-(SUM($K26,SUM($Z26:AC26)))),IF($L26=$D$161,(($J26-$K26)/$P26),(($J26-SUM($Z26:AC26))*$Q26))*IF($V26&lt;=AD$2,(DATEDIF(AC$2,$V26,"D")/365),IF($G26&gt;AC$2,(DATEDIF($G26,AD$2,"D")/365),1)))))))</f>
        <v>0</v>
      </c>
      <c r="AE26" s="53">
        <f>IF($V26&lt;=AD$2,0,IF($O26&lt;=AD$2,0,IF($G26&gt;=AE$2,0,IF($K26&gt;=$J26,0,IF($O26&lt;=AE$2,($J26-(SUM($K26,SUM($Z26:AD26)))),IF($L26=$D$161,(($J26-$K26)/$P26),(($J26-SUM($Z26:AD26))*$Q26))*IF($V26&lt;=AE$2,(DATEDIF(AD$2,$V26,"D")/365),IF($G26&gt;AD$2,(DATEDIF($G26,AE$2,"D")/365),1)))))))</f>
        <v>0</v>
      </c>
      <c r="AF26" s="53">
        <f>IF($V26&lt;=AE$2,0,IF($O26&lt;=AE$2,0,IF($G26&gt;=AF$2,0,IF($K26&gt;=$J26,0,IF($O26&lt;=AF$2,($J26-(SUM($K26,SUM($Z26:AE26)))),IF($L26=$D$161,(($J26-$K26)/$P26),(($J26-SUM($Z26:AE26))*$Q26))*IF($V26&lt;=AF$2,(DATEDIF(AE$2,$V26,"D")/365),IF($G26&gt;AE$2,(DATEDIF($G26,AF$2,"D")/365),1)))))))</f>
        <v>0</v>
      </c>
      <c r="AG26" s="53">
        <f>IF($V26&lt;=AF$2,0,IF($O26&lt;=AF$2,0,IF($G26&gt;=AG$2,0,IF($K26&gt;=$J26,0,IF($O26&lt;=AG$2,($J26-(SUM($K26,SUM($Z26:AF26)))),IF($L26=$D$161,(($J26-$K26)/$P26),(($J26-SUM($Z26:AF26))*$Q26))*IF($V26&lt;=AG$2,(DATEDIF(AF$2,$V26,"D")/365),IF($G26&gt;AF$2,(DATEDIF($G26,AG$2,"D")/365),1)))))))</f>
        <v>0</v>
      </c>
      <c r="AH26" s="53">
        <f>IF($V26&lt;=AG$2,0,IF($O26&lt;=AG$2,0,IF($G26&gt;=AH$2,0,IF($K26&gt;=$J26,0,IF($O26&lt;=AH$2,($J26-(SUM($K26,SUM($Z26:AG26)))),IF($L26=$D$161,(($J26-$K26)/$P26),(($J26-SUM($Z26:AG26))*$Q26))*IF($V26&lt;=AH$2,(DATEDIF(AG$2,$V26,"D")/365),IF($G26&gt;AG$2,(DATEDIF($G26,AH$2,"D")/365),1)))))))</f>
        <v>0</v>
      </c>
      <c r="AI26" s="53">
        <f>IF($V26&lt;=AH$2,0,IF($O26&lt;=AH$2,0,IF($G26&gt;=AI$2,0,IF($K26&gt;=$J26,0,IF($O26&lt;=AI$2,($J26-(SUM($K26,SUM($Z26:AH26)))),IF($L26=$D$161,(($J26-$K26)/$P26),(($J26-SUM($Z26:AH26))*$Q26))*IF($V26&lt;=AI$2,(DATEDIF(AH$2,$V26,"D")/365),IF($G26&gt;AH$2,(DATEDIF($G26,AI$2,"D")/365),1)))))))</f>
        <v>0</v>
      </c>
      <c r="AJ26" s="53">
        <f>IF($V26&lt;=AI$2,0,IF($O26&lt;=AI$2,0,IF($G26&gt;=AJ$2,0,IF($K26&gt;=$J26,0,IF($O26&lt;=AJ$2,($J26-(SUM($K26,SUM($Z26:AI26)))),IF($L26=$D$161,(($J26-$K26)/$P26),(($J26-SUM($Z26:AI26))*$Q26))*IF($V26&lt;=AJ$2,(DATEDIF(AI$2,$V26,"D")/365),IF($G26&gt;AI$2,(DATEDIF($G26,AJ$2,"D")/365),1)))))))</f>
        <v>0</v>
      </c>
      <c r="AK26" s="53">
        <f>IF($V26&lt;=AJ$2,0,IF($O26&lt;=AJ$2,0,IF($G26&gt;=AK$2,0,IF($K26&gt;=$J26,0,IF($O26&lt;=AK$2,($J26-(SUM($K26,SUM($Z26:AJ26)))),IF($L26=$D$161,(($J26-$K26)/$P26),(($J26-SUM($Z26:AJ26))*$Q26))*IF($V26&lt;=AK$2,(DATEDIF(AJ$2,$V26,"D")/365),IF($G26&gt;AJ$2,(DATEDIF($G26,AK$2,"D")/365),1)))))))</f>
        <v>0</v>
      </c>
      <c r="AL26" s="53">
        <f>IF($V26&lt;=AK$2,0,IF($O26&lt;=AK$2,0,IF($G26&gt;=AL$2,0,IF($K26&gt;=$J26,0,IF($O26&lt;=AL$2,($J26-(SUM($K26,SUM($Z26:AK26)))),IF($L26=$D$161,(($J26-$K26)/$P26),(($J26-SUM($Z26:AK26))*$Q26))*IF($V26&lt;=AL$2,(DATEDIF(AK$2,$V26,"D")/365),IF($G26&gt;AK$2,(DATEDIF($G26,AL$2,"D")/365),1)))))))</f>
        <v>0</v>
      </c>
      <c r="AM26" s="53">
        <f>IF($V26&lt;=AL$2,0,IF($O26&lt;=AL$2,0,IF($G26&gt;=AM$2,0,IF($K26&gt;=$J26,0,IF($O26&lt;=AM$2,($J26-(SUM($K26,SUM($Z26:AL26)))),IF($L26=$D$161,(($J26-$K26)/$P26),(($J26-SUM($Z26:AL26))*$Q26))*IF($V26&lt;=AM$2,(DATEDIF(AL$2,$V26,"D")/365),IF($G26&gt;AL$2,(DATEDIF($G26,AM$2,"D")/365),1)))))))</f>
        <v>0</v>
      </c>
      <c r="AN26" s="53">
        <f>IF($V26&lt;=AM$2,0,IF($O26&lt;=AM$2,0,IF($G26&gt;=AN$2,0,IF($K26&gt;=$J26,0,IF($O26&lt;=AN$2,($J26-(SUM($K26,SUM($Z26:AM26)))),IF($L26=$D$161,(($J26-$K26)/$P26),(($J26-SUM($Z26:AM26))*$Q26))*IF($V26&lt;=AN$2,(DATEDIF(AM$2,$V26,"D")/365),IF($G26&gt;AM$2,(DATEDIF($G26,AN$2,"D")/365),1)))))))</f>
        <v>0</v>
      </c>
      <c r="AO26" s="53">
        <f>IF($V26&lt;=AN$2,0,IF($O26&lt;=AN$2,0,IF($G26&gt;=AO$2,0,IF($K26&gt;=$J26,0,IF($O26&lt;=AO$2,($J26-(SUM($K26,SUM($Z26:AN26)))),IF($L26=$D$161,(($J26-$K26)/$P26),(($J26-SUM($Z26:AN26))*$Q26))*IF($V26&lt;=AO$2,(DATEDIF(AN$2,$V26,"D")/365),IF($G26&gt;AN$2,(DATEDIF($G26,AO$2,"D")/365),1)))))))</f>
        <v>0</v>
      </c>
      <c r="AP26" s="53">
        <f>IF($V26&lt;=AO$2,0,IF($O26&lt;=AO$2,0,IF($G26&gt;=AP$2,0,IF($K26&gt;=$J26,0,IF($O26&lt;=AP$2,($J26-(SUM($K26,SUM($Z26:AO26)))),IF($L26=$D$161,(($J26-$K26)/$P26),(($J26-SUM($Z26:AO26))*$Q26))*IF($V26&lt;=AP$2,(DATEDIF(AO$2,$V26,"D")/365),IF($G26&gt;AO$2,(DATEDIF($G26,AP$2,"D")/365),1)))))))</f>
        <v>0</v>
      </c>
      <c r="AQ26" s="53">
        <f>IF($V26&lt;=AP$2,0,IF($O26&lt;=AP$2,0,IF($G26&gt;=AQ$2,0,IF($K26&gt;=$J26,0,IF($O26&lt;=AQ$2,($J26-(SUM($K26,SUM($Z26:AP26)))),IF($L26=$D$161,(($J26-$K26)/$P26),(($J26-SUM($Z26:AP26))*$Q26))*IF($V26&lt;=AQ$2,(DATEDIF(AP$2,$V26,"D")/365),IF($G26&gt;AP$2,(DATEDIF($G26,AQ$2,"D")/365),1)))))))</f>
        <v>0</v>
      </c>
      <c r="AR26" s="53">
        <f>IF($V26&lt;=AQ$2,0,IF($O26&lt;=AQ$2,0,IF($G26&gt;=AR$2,0,IF($K26&gt;=$J26,0,IF($O26&lt;=AR$2,($J26-(SUM($K26,SUM($Z26:AQ26)))),IF($L26=$D$161,(($J26-$K26)/$P26),(($J26-SUM($Z26:AQ26))*$Q26))*IF($V26&lt;=AR$2,(DATEDIF(AQ$2,$V26,"D")/365),IF($G26&gt;AQ$2,(DATEDIF($G26,AR$2,"D")/365),1)))))))</f>
        <v>0</v>
      </c>
      <c r="AS26" s="53">
        <f>IF($V26&lt;=AR$2,0,IF($O26&lt;=AR$2,0,IF($G26&gt;=AS$2,0,IF($K26&gt;=$J26,0,IF($O26&lt;=AS$2,($J26-(SUM($K26,SUM($Z26:AR26)))),IF($L26=$D$161,(($J26-$K26)/$P26),(($J26-SUM($Z26:AR26))*$Q26))*IF($V26&lt;=AS$2,(DATEDIF(AR$2,$V26,"D")/365),IF($G26&gt;AR$2,(DATEDIF($G26,AS$2,"D")/365),1)))))))</f>
        <v>0</v>
      </c>
      <c r="AT26" s="53">
        <f>IF($V26&lt;=AS$2,0,IF($O26&lt;=AS$2,0,IF($G26&gt;=AT$2,0,IF($K26&gt;=$J26,0,IF($O26&lt;=AT$2,($J26-(SUM($K26,SUM($Z26:AS26)))),IF($L26=$D$161,(($J26-$K26)/$P26),(($J26-SUM($Z26:AS26))*$Q26))*IF($V26&lt;=AT$2,(DATEDIF(AS$2,$V26,"D")/365),IF($G26&gt;AS$2,(DATEDIF($G26,AT$2,"D")/365),1)))))))</f>
        <v>0</v>
      </c>
      <c r="AU26" s="53">
        <f>IF($V26&lt;=AT$2,0,IF($O26&lt;=AT$2,0,IF($G26&gt;=AU$2,0,IF($K26&gt;=$J26,0,IF($O26&lt;=AU$2,($J26-(SUM($K26,SUM($Z26:AT26)))),IF($L26=$D$161,(($J26-$K26)/$P26),(($J26-SUM($Z26:AT26))*$Q26))*IF($V26&lt;=AU$2,(DATEDIF(AT$2,$V26,"D")/365),IF($G26&gt;AT$2,(DATEDIF($G26,AU$2,"D")/365),1)))))))</f>
        <v>0</v>
      </c>
      <c r="AV26" s="53">
        <f>IF($V26&lt;=AU$2,0,IF($O26&lt;=AU$2,0,IF($G26&gt;=AV$2,0,IF($K26&gt;=$J26,0,IF($O26&lt;=AV$2,($J26-(SUM($K26,SUM($Z26:AU26)))),IF($L26=$D$161,(($J26-$K26)/$P26),(($J26-SUM($Z26:AU26))*$Q26))*IF($V26&lt;=AV$2,(DATEDIF(AU$2,$V26,"D")/365),IF($G26&gt;AU$2,(DATEDIF($G26,AV$2,"D")/365),1)))))))</f>
        <v>0</v>
      </c>
      <c r="AW26" s="53">
        <f>IF($V26&lt;=AV$2,0,IF($O26&lt;=AV$2,0,IF($G26&gt;=AW$2,0,IF($K26&gt;=$J26,0,IF($O26&lt;=AW$2,($J26-(SUM($K26,SUM($Z26:AV26)))),IF($L26=$D$161,(($J26-$K26)/$P26),(($J26-SUM($Z26:AV26))*$Q26))*IF($V26&lt;=AW$2,(DATEDIF(AV$2,$V26,"D")/365),IF($G26&gt;AV$2,(DATEDIF($G26,AW$2,"D")/365),1)))))))</f>
        <v>0</v>
      </c>
      <c r="AX26" s="53">
        <f>IF($V26&lt;=AW$2,0,IF($O26&lt;=AW$2,0,IF($G26&gt;=AX$2,0,IF($K26&gt;=$J26,0,IF($O26&lt;=AX$2,($J26-(SUM($K26,SUM($Z26:AW26)))),IF($L26=$D$161,(($J26-$K26)/$P26),(($J26-SUM($Z26:AW26))*$Q26))*IF($V26&lt;=AX$2,(DATEDIF(AW$2,$V26,"D")/365),IF($G26&gt;AW$2,(DATEDIF($G26,AX$2,"D")/365),1)))))))</f>
        <v>0</v>
      </c>
      <c r="AY26" s="53">
        <f>IF($V26&lt;=AX$2,0,IF($O26&lt;=AX$2,0,IF($G26&gt;=AY$2,0,IF($K26&gt;=$J26,0,IF($O26&lt;=AY$2,($J26-(SUM($K26,SUM($Z26:AX26)))),IF($L26=$D$161,(($J26-$K26)/$P26),(($J26-SUM($Z26:AX26))*$Q26))*IF($V26&lt;=AY$2,(DATEDIF(AX$2,$V26,"D")/365),IF($G26&gt;AX$2,(DATEDIF($G26,AY$2,"D")/365),1)))))))</f>
        <v>0</v>
      </c>
      <c r="AZ26" s="52"/>
      <c r="BA26" s="52"/>
      <c r="BB26" s="126">
        <f>IF($V26&lt;=BB$2,0,IF($G26&gt;=BB$2,0,IF($G26&gt;$W$3,(J26-Z26),IF($G26&lt;=$W$3,J26-SUM(W26,$Z26:Z26),0))))</f>
        <v>0</v>
      </c>
      <c r="BC26" s="53">
        <f t="shared" si="145"/>
        <v>0</v>
      </c>
      <c r="BD26" s="52">
        <f t="shared" si="146"/>
        <v>0</v>
      </c>
      <c r="BE26" s="53">
        <f t="shared" si="146"/>
        <v>0</v>
      </c>
      <c r="BF26" s="52">
        <f t="shared" si="146"/>
        <v>0</v>
      </c>
      <c r="BG26" s="53">
        <f t="shared" si="146"/>
        <v>0</v>
      </c>
      <c r="BH26" s="52">
        <f t="shared" si="146"/>
        <v>0</v>
      </c>
      <c r="BI26" s="53">
        <f t="shared" si="146"/>
        <v>0</v>
      </c>
      <c r="BJ26" s="52">
        <f t="shared" si="146"/>
        <v>0</v>
      </c>
      <c r="BK26" s="53">
        <f t="shared" si="146"/>
        <v>0</v>
      </c>
      <c r="BL26" s="52">
        <f t="shared" si="146"/>
        <v>0</v>
      </c>
      <c r="BM26" s="53">
        <f t="shared" si="146"/>
        <v>0</v>
      </c>
      <c r="BN26" s="52">
        <f t="shared" si="146"/>
        <v>0</v>
      </c>
      <c r="BO26" s="53">
        <f t="shared" si="146"/>
        <v>0</v>
      </c>
      <c r="BP26" s="52">
        <f t="shared" si="146"/>
        <v>0</v>
      </c>
      <c r="BQ26" s="53">
        <f t="shared" si="146"/>
        <v>0</v>
      </c>
      <c r="BR26" s="52">
        <f t="shared" si="146"/>
        <v>0</v>
      </c>
      <c r="BS26" s="53">
        <f t="shared" si="146"/>
        <v>0</v>
      </c>
      <c r="BT26" s="52">
        <f t="shared" si="147"/>
        <v>0</v>
      </c>
      <c r="BU26" s="53">
        <f t="shared" si="148"/>
        <v>0</v>
      </c>
      <c r="BV26" s="52">
        <f t="shared" si="149"/>
        <v>0</v>
      </c>
      <c r="BW26" s="53">
        <f t="shared" si="150"/>
        <v>0</v>
      </c>
      <c r="BX26" s="52">
        <f t="shared" si="151"/>
        <v>0</v>
      </c>
      <c r="BY26" s="53">
        <f t="shared" si="152"/>
        <v>0</v>
      </c>
      <c r="BZ26" s="52">
        <f t="shared" si="153"/>
        <v>0</v>
      </c>
      <c r="CA26" s="53">
        <f t="shared" si="154"/>
        <v>0</v>
      </c>
      <c r="CB26" s="74"/>
      <c r="CC26" s="74"/>
      <c r="CD26" s="74"/>
      <c r="CE26" s="74"/>
      <c r="CF26" s="74"/>
      <c r="CG26" s="74"/>
      <c r="CH26" s="74"/>
      <c r="CI26" s="74"/>
      <c r="CJ26" s="74"/>
      <c r="CK26" s="74"/>
      <c r="CL26" s="74"/>
    </row>
    <row r="27" spans="1:90">
      <c r="A27" s="20">
        <v>26</v>
      </c>
      <c r="B27" s="20" t="s">
        <v>89</v>
      </c>
      <c r="C27" s="20" t="s">
        <v>153</v>
      </c>
      <c r="D27" s="2">
        <v>1985</v>
      </c>
      <c r="E27" s="3">
        <v>4</v>
      </c>
      <c r="F27" s="2">
        <v>1</v>
      </c>
      <c r="G27" s="55">
        <f t="shared" si="136"/>
        <v>31137</v>
      </c>
      <c r="H27" s="4">
        <v>0</v>
      </c>
      <c r="I27" s="1">
        <v>0</v>
      </c>
      <c r="J27" s="51">
        <f t="shared" si="137"/>
        <v>0</v>
      </c>
      <c r="K27" s="54">
        <f t="shared" si="138"/>
        <v>0</v>
      </c>
      <c r="L27" s="4" t="s">
        <v>96</v>
      </c>
      <c r="M27" s="54">
        <f t="shared" si="139"/>
        <v>15</v>
      </c>
      <c r="N27" s="53">
        <f t="shared" si="140"/>
        <v>15</v>
      </c>
      <c r="O27" s="55">
        <f t="shared" si="155"/>
        <v>36616</v>
      </c>
      <c r="P27" s="53">
        <f t="shared" si="142"/>
        <v>0</v>
      </c>
      <c r="Q27" s="119">
        <f t="shared" si="143"/>
        <v>0</v>
      </c>
      <c r="R27" s="45" t="s">
        <v>130</v>
      </c>
      <c r="S27" s="138">
        <v>17</v>
      </c>
      <c r="T27" s="139">
        <v>4</v>
      </c>
      <c r="U27" s="138">
        <v>2035</v>
      </c>
      <c r="V27" s="55">
        <f t="shared" si="7"/>
        <v>54878</v>
      </c>
      <c r="W27" s="51">
        <f t="shared" si="144"/>
        <v>0</v>
      </c>
      <c r="X27" s="53">
        <f t="shared" si="9"/>
        <v>0</v>
      </c>
      <c r="Y27" s="53">
        <f t="shared" si="10"/>
        <v>0</v>
      </c>
      <c r="Z27" s="53">
        <f t="shared" si="11"/>
        <v>0</v>
      </c>
      <c r="AA27" s="53">
        <f>IF($V27&lt;=Z$2,0,IF($O27&lt;=Z$2,0,IF($G27&gt;=AA$2,0,IF($K27&gt;=$J27,0,IF($O27&lt;=AA$2,($J27-(SUM($K27,SUM($Z27:Z27)))),IF($L27=$D$161,(($J27-$K27)/$P27),(($J27-SUM($Z27:Z27))*$Q27))*IF($V27&lt;=AA$2,(DATEDIF(Z$2,$V27,"D")/365),IF($G27&gt;Z$2,(DATEDIF($G27,AA$2,"D")/365),1)))))))</f>
        <v>0</v>
      </c>
      <c r="AB27" s="53">
        <f>IF($V27&lt;=AA$2,0,IF($O27&lt;=AA$2,0,IF($G27&gt;=AB$2,0,IF($K27&gt;=$J27,0,IF($O27&lt;=AB$2,($J27-(SUM($K27,SUM($Z27:AA27)))),IF($L27=$D$161,(($J27-$K27)/$P27),(($J27-SUM($Z27:AA27))*$Q27))*IF($V27&lt;=AB$2,(DATEDIF(AA$2,$V27,"D")/365),IF($G27&gt;AA$2,(DATEDIF($G27,AB$2,"D")/365),1)))))))</f>
        <v>0</v>
      </c>
      <c r="AC27" s="53">
        <f>IF($V27&lt;=AB$2,0,IF($O27&lt;=AB$2,0,IF($G27&gt;=AC$2,0,IF($K27&gt;=$J27,0,IF($O27&lt;=AC$2,($J27-(SUM($K27,SUM($Z27:AB27)))),IF($L27=$D$161,(($J27-$K27)/$P27),(($J27-SUM($Z27:AB27))*$Q27))*IF($V27&lt;=AC$2,(DATEDIF(AB$2,$V27,"D")/365),IF($G27&gt;AB$2,(DATEDIF($G27,AC$2,"D")/365),1)))))))</f>
        <v>0</v>
      </c>
      <c r="AD27" s="53">
        <f>IF($V27&lt;=AC$2,0,IF($O27&lt;=AC$2,0,IF($G27&gt;=AD$2,0,IF($K27&gt;=$J27,0,IF($O27&lt;=AD$2,($J27-(SUM($K27,SUM($Z27:AC27)))),IF($L27=$D$161,(($J27-$K27)/$P27),(($J27-SUM($Z27:AC27))*$Q27))*IF($V27&lt;=AD$2,(DATEDIF(AC$2,$V27,"D")/365),IF($G27&gt;AC$2,(DATEDIF($G27,AD$2,"D")/365),1)))))))</f>
        <v>0</v>
      </c>
      <c r="AE27" s="53">
        <f>IF($V27&lt;=AD$2,0,IF($O27&lt;=AD$2,0,IF($G27&gt;=AE$2,0,IF($K27&gt;=$J27,0,IF($O27&lt;=AE$2,($J27-(SUM($K27,SUM($Z27:AD27)))),IF($L27=$D$161,(($J27-$K27)/$P27),(($J27-SUM($Z27:AD27))*$Q27))*IF($V27&lt;=AE$2,(DATEDIF(AD$2,$V27,"D")/365),IF($G27&gt;AD$2,(DATEDIF($G27,AE$2,"D")/365),1)))))))</f>
        <v>0</v>
      </c>
      <c r="AF27" s="53">
        <f>IF($V27&lt;=AE$2,0,IF($O27&lt;=AE$2,0,IF($G27&gt;=AF$2,0,IF($K27&gt;=$J27,0,IF($O27&lt;=AF$2,($J27-(SUM($K27,SUM($Z27:AE27)))),IF($L27=$D$161,(($J27-$K27)/$P27),(($J27-SUM($Z27:AE27))*$Q27))*IF($V27&lt;=AF$2,(DATEDIF(AE$2,$V27,"D")/365),IF($G27&gt;AE$2,(DATEDIF($G27,AF$2,"D")/365),1)))))))</f>
        <v>0</v>
      </c>
      <c r="AG27" s="53">
        <f>IF($V27&lt;=AF$2,0,IF($O27&lt;=AF$2,0,IF($G27&gt;=AG$2,0,IF($K27&gt;=$J27,0,IF($O27&lt;=AG$2,($J27-(SUM($K27,SUM($Z27:AF27)))),IF($L27=$D$161,(($J27-$K27)/$P27),(($J27-SUM($Z27:AF27))*$Q27))*IF($V27&lt;=AG$2,(DATEDIF(AF$2,$V27,"D")/365),IF($G27&gt;AF$2,(DATEDIF($G27,AG$2,"D")/365),1)))))))</f>
        <v>0</v>
      </c>
      <c r="AH27" s="53">
        <f>IF($V27&lt;=AG$2,0,IF($O27&lt;=AG$2,0,IF($G27&gt;=AH$2,0,IF($K27&gt;=$J27,0,IF($O27&lt;=AH$2,($J27-(SUM($K27,SUM($Z27:AG27)))),IF($L27=$D$161,(($J27-$K27)/$P27),(($J27-SUM($Z27:AG27))*$Q27))*IF($V27&lt;=AH$2,(DATEDIF(AG$2,$V27,"D")/365),IF($G27&gt;AG$2,(DATEDIF($G27,AH$2,"D")/365),1)))))))</f>
        <v>0</v>
      </c>
      <c r="AI27" s="53">
        <f>IF($V27&lt;=AH$2,0,IF($O27&lt;=AH$2,0,IF($G27&gt;=AI$2,0,IF($K27&gt;=$J27,0,IF($O27&lt;=AI$2,($J27-(SUM($K27,SUM($Z27:AH27)))),IF($L27=$D$161,(($J27-$K27)/$P27),(($J27-SUM($Z27:AH27))*$Q27))*IF($V27&lt;=AI$2,(DATEDIF(AH$2,$V27,"D")/365),IF($G27&gt;AH$2,(DATEDIF($G27,AI$2,"D")/365),1)))))))</f>
        <v>0</v>
      </c>
      <c r="AJ27" s="53">
        <f>IF($V27&lt;=AI$2,0,IF($O27&lt;=AI$2,0,IF($G27&gt;=AJ$2,0,IF($K27&gt;=$J27,0,IF($O27&lt;=AJ$2,($J27-(SUM($K27,SUM($Z27:AI27)))),IF($L27=$D$161,(($J27-$K27)/$P27),(($J27-SUM($Z27:AI27))*$Q27))*IF($V27&lt;=AJ$2,(DATEDIF(AI$2,$V27,"D")/365),IF($G27&gt;AI$2,(DATEDIF($G27,AJ$2,"D")/365),1)))))))</f>
        <v>0</v>
      </c>
      <c r="AK27" s="53">
        <f>IF($V27&lt;=AJ$2,0,IF($O27&lt;=AJ$2,0,IF($G27&gt;=AK$2,0,IF($K27&gt;=$J27,0,IF($O27&lt;=AK$2,($J27-(SUM($K27,SUM($Z27:AJ27)))),IF($L27=$D$161,(($J27-$K27)/$P27),(($J27-SUM($Z27:AJ27))*$Q27))*IF($V27&lt;=AK$2,(DATEDIF(AJ$2,$V27,"D")/365),IF($G27&gt;AJ$2,(DATEDIF($G27,AK$2,"D")/365),1)))))))</f>
        <v>0</v>
      </c>
      <c r="AL27" s="53">
        <f>IF($V27&lt;=AK$2,0,IF($O27&lt;=AK$2,0,IF($G27&gt;=AL$2,0,IF($K27&gt;=$J27,0,IF($O27&lt;=AL$2,($J27-(SUM($K27,SUM($Z27:AK27)))),IF($L27=$D$161,(($J27-$K27)/$P27),(($J27-SUM($Z27:AK27))*$Q27))*IF($V27&lt;=AL$2,(DATEDIF(AK$2,$V27,"D")/365),IF($G27&gt;AK$2,(DATEDIF($G27,AL$2,"D")/365),1)))))))</f>
        <v>0</v>
      </c>
      <c r="AM27" s="53">
        <f>IF($V27&lt;=AL$2,0,IF($O27&lt;=AL$2,0,IF($G27&gt;=AM$2,0,IF($K27&gt;=$J27,0,IF($O27&lt;=AM$2,($J27-(SUM($K27,SUM($Z27:AL27)))),IF($L27=$D$161,(($J27-$K27)/$P27),(($J27-SUM($Z27:AL27))*$Q27))*IF($V27&lt;=AM$2,(DATEDIF(AL$2,$V27,"D")/365),IF($G27&gt;AL$2,(DATEDIF($G27,AM$2,"D")/365),1)))))))</f>
        <v>0</v>
      </c>
      <c r="AN27" s="53">
        <f>IF($V27&lt;=AM$2,0,IF($O27&lt;=AM$2,0,IF($G27&gt;=AN$2,0,IF($K27&gt;=$J27,0,IF($O27&lt;=AN$2,($J27-(SUM($K27,SUM($Z27:AM27)))),IF($L27=$D$161,(($J27-$K27)/$P27),(($J27-SUM($Z27:AM27))*$Q27))*IF($V27&lt;=AN$2,(DATEDIF(AM$2,$V27,"D")/365),IF($G27&gt;AM$2,(DATEDIF($G27,AN$2,"D")/365),1)))))))</f>
        <v>0</v>
      </c>
      <c r="AO27" s="53">
        <f>IF($V27&lt;=AN$2,0,IF($O27&lt;=AN$2,0,IF($G27&gt;=AO$2,0,IF($K27&gt;=$J27,0,IF($O27&lt;=AO$2,($J27-(SUM($K27,SUM($Z27:AN27)))),IF($L27=$D$161,(($J27-$K27)/$P27),(($J27-SUM($Z27:AN27))*$Q27))*IF($V27&lt;=AO$2,(DATEDIF(AN$2,$V27,"D")/365),IF($G27&gt;AN$2,(DATEDIF($G27,AO$2,"D")/365),1)))))))</f>
        <v>0</v>
      </c>
      <c r="AP27" s="53">
        <f>IF($V27&lt;=AO$2,0,IF($O27&lt;=AO$2,0,IF($G27&gt;=AP$2,0,IF($K27&gt;=$J27,0,IF($O27&lt;=AP$2,($J27-(SUM($K27,SUM($Z27:AO27)))),IF($L27=$D$161,(($J27-$K27)/$P27),(($J27-SUM($Z27:AO27))*$Q27))*IF($V27&lt;=AP$2,(DATEDIF(AO$2,$V27,"D")/365),IF($G27&gt;AO$2,(DATEDIF($G27,AP$2,"D")/365),1)))))))</f>
        <v>0</v>
      </c>
      <c r="AQ27" s="53">
        <f>IF($V27&lt;=AP$2,0,IF($O27&lt;=AP$2,0,IF($G27&gt;=AQ$2,0,IF($K27&gt;=$J27,0,IF($O27&lt;=AQ$2,($J27-(SUM($K27,SUM($Z27:AP27)))),IF($L27=$D$161,(($J27-$K27)/$P27),(($J27-SUM($Z27:AP27))*$Q27))*IF($V27&lt;=AQ$2,(DATEDIF(AP$2,$V27,"D")/365),IF($G27&gt;AP$2,(DATEDIF($G27,AQ$2,"D")/365),1)))))))</f>
        <v>0</v>
      </c>
      <c r="AR27" s="53">
        <f>IF($V27&lt;=AQ$2,0,IF($O27&lt;=AQ$2,0,IF($G27&gt;=AR$2,0,IF($K27&gt;=$J27,0,IF($O27&lt;=AR$2,($J27-(SUM($K27,SUM($Z27:AQ27)))),IF($L27=$D$161,(($J27-$K27)/$P27),(($J27-SUM($Z27:AQ27))*$Q27))*IF($V27&lt;=AR$2,(DATEDIF(AQ$2,$V27,"D")/365),IF($G27&gt;AQ$2,(DATEDIF($G27,AR$2,"D")/365),1)))))))</f>
        <v>0</v>
      </c>
      <c r="AS27" s="53">
        <f>IF($V27&lt;=AR$2,0,IF($O27&lt;=AR$2,0,IF($G27&gt;=AS$2,0,IF($K27&gt;=$J27,0,IF($O27&lt;=AS$2,($J27-(SUM($K27,SUM($Z27:AR27)))),IF($L27=$D$161,(($J27-$K27)/$P27),(($J27-SUM($Z27:AR27))*$Q27))*IF($V27&lt;=AS$2,(DATEDIF(AR$2,$V27,"D")/365),IF($G27&gt;AR$2,(DATEDIF($G27,AS$2,"D")/365),1)))))))</f>
        <v>0</v>
      </c>
      <c r="AT27" s="53">
        <f>IF($V27&lt;=AS$2,0,IF($O27&lt;=AS$2,0,IF($G27&gt;=AT$2,0,IF($K27&gt;=$J27,0,IF($O27&lt;=AT$2,($J27-(SUM($K27,SUM($Z27:AS27)))),IF($L27=$D$161,(($J27-$K27)/$P27),(($J27-SUM($Z27:AS27))*$Q27))*IF($V27&lt;=AT$2,(DATEDIF(AS$2,$V27,"D")/365),IF($G27&gt;AS$2,(DATEDIF($G27,AT$2,"D")/365),1)))))))</f>
        <v>0</v>
      </c>
      <c r="AU27" s="53">
        <f>IF($V27&lt;=AT$2,0,IF($O27&lt;=AT$2,0,IF($G27&gt;=AU$2,0,IF($K27&gt;=$J27,0,IF($O27&lt;=AU$2,($J27-(SUM($K27,SUM($Z27:AT27)))),IF($L27=$D$161,(($J27-$K27)/$P27),(($J27-SUM($Z27:AT27))*$Q27))*IF($V27&lt;=AU$2,(DATEDIF(AT$2,$V27,"D")/365),IF($G27&gt;AT$2,(DATEDIF($G27,AU$2,"D")/365),1)))))))</f>
        <v>0</v>
      </c>
      <c r="AV27" s="53">
        <f>IF($V27&lt;=AU$2,0,IF($O27&lt;=AU$2,0,IF($G27&gt;=AV$2,0,IF($K27&gt;=$J27,0,IF($O27&lt;=AV$2,($J27-(SUM($K27,SUM($Z27:AU27)))),IF($L27=$D$161,(($J27-$K27)/$P27),(($J27-SUM($Z27:AU27))*$Q27))*IF($V27&lt;=AV$2,(DATEDIF(AU$2,$V27,"D")/365),IF($G27&gt;AU$2,(DATEDIF($G27,AV$2,"D")/365),1)))))))</f>
        <v>0</v>
      </c>
      <c r="AW27" s="53">
        <f>IF($V27&lt;=AV$2,0,IF($O27&lt;=AV$2,0,IF($G27&gt;=AW$2,0,IF($K27&gt;=$J27,0,IF($O27&lt;=AW$2,($J27-(SUM($K27,SUM($Z27:AV27)))),IF($L27=$D$161,(($J27-$K27)/$P27),(($J27-SUM($Z27:AV27))*$Q27))*IF($V27&lt;=AW$2,(DATEDIF(AV$2,$V27,"D")/365),IF($G27&gt;AV$2,(DATEDIF($G27,AW$2,"D")/365),1)))))))</f>
        <v>0</v>
      </c>
      <c r="AX27" s="53">
        <f>IF($V27&lt;=AW$2,0,IF($O27&lt;=AW$2,0,IF($G27&gt;=AX$2,0,IF($K27&gt;=$J27,0,IF($O27&lt;=AX$2,($J27-(SUM($K27,SUM($Z27:AW27)))),IF($L27=$D$161,(($J27-$K27)/$P27),(($J27-SUM($Z27:AW27))*$Q27))*IF($V27&lt;=AX$2,(DATEDIF(AW$2,$V27,"D")/365),IF($G27&gt;AW$2,(DATEDIF($G27,AX$2,"D")/365),1)))))))</f>
        <v>0</v>
      </c>
      <c r="AY27" s="53">
        <f>IF($V27&lt;=AX$2,0,IF($O27&lt;=AX$2,0,IF($G27&gt;=AY$2,0,IF($K27&gt;=$J27,0,IF($O27&lt;=AY$2,($J27-(SUM($K27,SUM($Z27:AX27)))),IF($L27=$D$161,(($J27-$K27)/$P27),(($J27-SUM($Z27:AX27))*$Q27))*IF($V27&lt;=AY$2,(DATEDIF(AX$2,$V27,"D")/365),IF($G27&gt;AX$2,(DATEDIF($G27,AY$2,"D")/365),1)))))))</f>
        <v>0</v>
      </c>
      <c r="AZ27" s="52"/>
      <c r="BA27" s="52"/>
      <c r="BB27" s="126">
        <f>IF($V27&lt;=BB$2,0,IF($G27&gt;=BB$2,0,IF($G27&gt;$W$3,(J27-Z27),IF($G27&lt;=$W$3,J27-SUM(W27,$Z27:Z27),0))))</f>
        <v>0</v>
      </c>
      <c r="BC27" s="53">
        <f t="shared" si="145"/>
        <v>0</v>
      </c>
      <c r="BD27" s="52">
        <f t="shared" si="146"/>
        <v>0</v>
      </c>
      <c r="BE27" s="53">
        <f t="shared" si="146"/>
        <v>0</v>
      </c>
      <c r="BF27" s="52">
        <f t="shared" si="146"/>
        <v>0</v>
      </c>
      <c r="BG27" s="53">
        <f t="shared" si="146"/>
        <v>0</v>
      </c>
      <c r="BH27" s="52">
        <f t="shared" si="146"/>
        <v>0</v>
      </c>
      <c r="BI27" s="53">
        <f t="shared" si="146"/>
        <v>0</v>
      </c>
      <c r="BJ27" s="52">
        <f t="shared" si="146"/>
        <v>0</v>
      </c>
      <c r="BK27" s="53">
        <f t="shared" si="146"/>
        <v>0</v>
      </c>
      <c r="BL27" s="52">
        <f t="shared" si="146"/>
        <v>0</v>
      </c>
      <c r="BM27" s="53">
        <f t="shared" si="146"/>
        <v>0</v>
      </c>
      <c r="BN27" s="52">
        <f t="shared" si="146"/>
        <v>0</v>
      </c>
      <c r="BO27" s="53">
        <f t="shared" si="146"/>
        <v>0</v>
      </c>
      <c r="BP27" s="52">
        <f t="shared" si="146"/>
        <v>0</v>
      </c>
      <c r="BQ27" s="53">
        <f t="shared" si="146"/>
        <v>0</v>
      </c>
      <c r="BR27" s="52">
        <f t="shared" si="146"/>
        <v>0</v>
      </c>
      <c r="BS27" s="53">
        <f t="shared" si="146"/>
        <v>0</v>
      </c>
      <c r="BT27" s="52">
        <f t="shared" si="147"/>
        <v>0</v>
      </c>
      <c r="BU27" s="53">
        <f t="shared" si="148"/>
        <v>0</v>
      </c>
      <c r="BV27" s="52">
        <f t="shared" si="149"/>
        <v>0</v>
      </c>
      <c r="BW27" s="53">
        <f t="shared" si="150"/>
        <v>0</v>
      </c>
      <c r="BX27" s="52">
        <f t="shared" si="151"/>
        <v>0</v>
      </c>
      <c r="BY27" s="53">
        <f t="shared" si="152"/>
        <v>0</v>
      </c>
      <c r="BZ27" s="52">
        <f t="shared" si="153"/>
        <v>0</v>
      </c>
      <c r="CA27" s="53">
        <f t="shared" si="154"/>
        <v>0</v>
      </c>
      <c r="CB27" s="74"/>
      <c r="CC27" s="74"/>
      <c r="CD27" s="74"/>
      <c r="CE27" s="74"/>
      <c r="CF27" s="74"/>
      <c r="CG27" s="74"/>
      <c r="CH27" s="74"/>
      <c r="CI27" s="74"/>
      <c r="CJ27" s="74"/>
      <c r="CK27" s="74"/>
      <c r="CL27" s="74"/>
    </row>
    <row r="28" spans="1:90">
      <c r="A28" s="20">
        <v>27</v>
      </c>
      <c r="B28" s="20" t="s">
        <v>89</v>
      </c>
      <c r="C28" s="20" t="s">
        <v>153</v>
      </c>
      <c r="D28" s="2">
        <v>1985</v>
      </c>
      <c r="E28" s="3">
        <v>4</v>
      </c>
      <c r="F28" s="2">
        <v>1</v>
      </c>
      <c r="G28" s="55">
        <f t="shared" si="136"/>
        <v>31137</v>
      </c>
      <c r="H28" s="4">
        <v>0</v>
      </c>
      <c r="I28" s="1">
        <v>0</v>
      </c>
      <c r="J28" s="51">
        <f t="shared" si="137"/>
        <v>0</v>
      </c>
      <c r="K28" s="54">
        <f t="shared" si="138"/>
        <v>0</v>
      </c>
      <c r="L28" s="4" t="s">
        <v>96</v>
      </c>
      <c r="M28" s="54">
        <f t="shared" si="139"/>
        <v>15</v>
      </c>
      <c r="N28" s="53">
        <f t="shared" si="140"/>
        <v>15</v>
      </c>
      <c r="O28" s="55">
        <f t="shared" si="155"/>
        <v>36616</v>
      </c>
      <c r="P28" s="53">
        <f t="shared" si="142"/>
        <v>0</v>
      </c>
      <c r="Q28" s="119">
        <f t="shared" si="143"/>
        <v>0</v>
      </c>
      <c r="R28" s="45" t="s">
        <v>130</v>
      </c>
      <c r="S28" s="138">
        <v>17</v>
      </c>
      <c r="T28" s="139">
        <v>4</v>
      </c>
      <c r="U28" s="138">
        <v>2035</v>
      </c>
      <c r="V28" s="55">
        <f t="shared" si="7"/>
        <v>54878</v>
      </c>
      <c r="W28" s="51">
        <f t="shared" si="144"/>
        <v>0</v>
      </c>
      <c r="X28" s="53">
        <f t="shared" si="9"/>
        <v>0</v>
      </c>
      <c r="Y28" s="53">
        <f t="shared" si="10"/>
        <v>0</v>
      </c>
      <c r="Z28" s="53">
        <f t="shared" si="11"/>
        <v>0</v>
      </c>
      <c r="AA28" s="53">
        <f>IF($V28&lt;=Z$2,0,IF($O28&lt;=Z$2,0,IF($G28&gt;=AA$2,0,IF($K28&gt;=$J28,0,IF($O28&lt;=AA$2,($J28-(SUM($K28,SUM($Z28:Z28)))),IF($L28=$D$161,(($J28-$K28)/$P28),(($J28-SUM($Z28:Z28))*$Q28))*IF($V28&lt;=AA$2,(DATEDIF(Z$2,$V28,"D")/365),IF($G28&gt;Z$2,(DATEDIF($G28,AA$2,"D")/365),1)))))))</f>
        <v>0</v>
      </c>
      <c r="AB28" s="53">
        <f>IF($V28&lt;=AA$2,0,IF($O28&lt;=AA$2,0,IF($G28&gt;=AB$2,0,IF($K28&gt;=$J28,0,IF($O28&lt;=AB$2,($J28-(SUM($K28,SUM($Z28:AA28)))),IF($L28=$D$161,(($J28-$K28)/$P28),(($J28-SUM($Z28:AA28))*$Q28))*IF($V28&lt;=AB$2,(DATEDIF(AA$2,$V28,"D")/365),IF($G28&gt;AA$2,(DATEDIF($G28,AB$2,"D")/365),1)))))))</f>
        <v>0</v>
      </c>
      <c r="AC28" s="53">
        <f>IF($V28&lt;=AB$2,0,IF($O28&lt;=AB$2,0,IF($G28&gt;=AC$2,0,IF($K28&gt;=$J28,0,IF($O28&lt;=AC$2,($J28-(SUM($K28,SUM($Z28:AB28)))),IF($L28=$D$161,(($J28-$K28)/$P28),(($J28-SUM($Z28:AB28))*$Q28))*IF($V28&lt;=AC$2,(DATEDIF(AB$2,$V28,"D")/365),IF($G28&gt;AB$2,(DATEDIF($G28,AC$2,"D")/365),1)))))))</f>
        <v>0</v>
      </c>
      <c r="AD28" s="53">
        <f>IF($V28&lt;=AC$2,0,IF($O28&lt;=AC$2,0,IF($G28&gt;=AD$2,0,IF($K28&gt;=$J28,0,IF($O28&lt;=AD$2,($J28-(SUM($K28,SUM($Z28:AC28)))),IF($L28=$D$161,(($J28-$K28)/$P28),(($J28-SUM($Z28:AC28))*$Q28))*IF($V28&lt;=AD$2,(DATEDIF(AC$2,$V28,"D")/365),IF($G28&gt;AC$2,(DATEDIF($G28,AD$2,"D")/365),1)))))))</f>
        <v>0</v>
      </c>
      <c r="AE28" s="53">
        <f>IF($V28&lt;=AD$2,0,IF($O28&lt;=AD$2,0,IF($G28&gt;=AE$2,0,IF($K28&gt;=$J28,0,IF($O28&lt;=AE$2,($J28-(SUM($K28,SUM($Z28:AD28)))),IF($L28=$D$161,(($J28-$K28)/$P28),(($J28-SUM($Z28:AD28))*$Q28))*IF($V28&lt;=AE$2,(DATEDIF(AD$2,$V28,"D")/365),IF($G28&gt;AD$2,(DATEDIF($G28,AE$2,"D")/365),1)))))))</f>
        <v>0</v>
      </c>
      <c r="AF28" s="53">
        <f>IF($V28&lt;=AE$2,0,IF($O28&lt;=AE$2,0,IF($G28&gt;=AF$2,0,IF($K28&gt;=$J28,0,IF($O28&lt;=AF$2,($J28-(SUM($K28,SUM($Z28:AE28)))),IF($L28=$D$161,(($J28-$K28)/$P28),(($J28-SUM($Z28:AE28))*$Q28))*IF($V28&lt;=AF$2,(DATEDIF(AE$2,$V28,"D")/365),IF($G28&gt;AE$2,(DATEDIF($G28,AF$2,"D")/365),1)))))))</f>
        <v>0</v>
      </c>
      <c r="AG28" s="53">
        <f>IF($V28&lt;=AF$2,0,IF($O28&lt;=AF$2,0,IF($G28&gt;=AG$2,0,IF($K28&gt;=$J28,0,IF($O28&lt;=AG$2,($J28-(SUM($K28,SUM($Z28:AF28)))),IF($L28=$D$161,(($J28-$K28)/$P28),(($J28-SUM($Z28:AF28))*$Q28))*IF($V28&lt;=AG$2,(DATEDIF(AF$2,$V28,"D")/365),IF($G28&gt;AF$2,(DATEDIF($G28,AG$2,"D")/365),1)))))))</f>
        <v>0</v>
      </c>
      <c r="AH28" s="53">
        <f>IF($V28&lt;=AG$2,0,IF($O28&lt;=AG$2,0,IF($G28&gt;=AH$2,0,IF($K28&gt;=$J28,0,IF($O28&lt;=AH$2,($J28-(SUM($K28,SUM($Z28:AG28)))),IF($L28=$D$161,(($J28-$K28)/$P28),(($J28-SUM($Z28:AG28))*$Q28))*IF($V28&lt;=AH$2,(DATEDIF(AG$2,$V28,"D")/365),IF($G28&gt;AG$2,(DATEDIF($G28,AH$2,"D")/365),1)))))))</f>
        <v>0</v>
      </c>
      <c r="AI28" s="53">
        <f>IF($V28&lt;=AH$2,0,IF($O28&lt;=AH$2,0,IF($G28&gt;=AI$2,0,IF($K28&gt;=$J28,0,IF($O28&lt;=AI$2,($J28-(SUM($K28,SUM($Z28:AH28)))),IF($L28=$D$161,(($J28-$K28)/$P28),(($J28-SUM($Z28:AH28))*$Q28))*IF($V28&lt;=AI$2,(DATEDIF(AH$2,$V28,"D")/365),IF($G28&gt;AH$2,(DATEDIF($G28,AI$2,"D")/365),1)))))))</f>
        <v>0</v>
      </c>
      <c r="AJ28" s="53">
        <f>IF($V28&lt;=AI$2,0,IF($O28&lt;=AI$2,0,IF($G28&gt;=AJ$2,0,IF($K28&gt;=$J28,0,IF($O28&lt;=AJ$2,($J28-(SUM($K28,SUM($Z28:AI28)))),IF($L28=$D$161,(($J28-$K28)/$P28),(($J28-SUM($Z28:AI28))*$Q28))*IF($V28&lt;=AJ$2,(DATEDIF(AI$2,$V28,"D")/365),IF($G28&gt;AI$2,(DATEDIF($G28,AJ$2,"D")/365),1)))))))</f>
        <v>0</v>
      </c>
      <c r="AK28" s="53">
        <f>IF($V28&lt;=AJ$2,0,IF($O28&lt;=AJ$2,0,IF($G28&gt;=AK$2,0,IF($K28&gt;=$J28,0,IF($O28&lt;=AK$2,($J28-(SUM($K28,SUM($Z28:AJ28)))),IF($L28=$D$161,(($J28-$K28)/$P28),(($J28-SUM($Z28:AJ28))*$Q28))*IF($V28&lt;=AK$2,(DATEDIF(AJ$2,$V28,"D")/365),IF($G28&gt;AJ$2,(DATEDIF($G28,AK$2,"D")/365),1)))))))</f>
        <v>0</v>
      </c>
      <c r="AL28" s="53">
        <f>IF($V28&lt;=AK$2,0,IF($O28&lt;=AK$2,0,IF($G28&gt;=AL$2,0,IF($K28&gt;=$J28,0,IF($O28&lt;=AL$2,($J28-(SUM($K28,SUM($Z28:AK28)))),IF($L28=$D$161,(($J28-$K28)/$P28),(($J28-SUM($Z28:AK28))*$Q28))*IF($V28&lt;=AL$2,(DATEDIF(AK$2,$V28,"D")/365),IF($G28&gt;AK$2,(DATEDIF($G28,AL$2,"D")/365),1)))))))</f>
        <v>0</v>
      </c>
      <c r="AM28" s="53">
        <f>IF($V28&lt;=AL$2,0,IF($O28&lt;=AL$2,0,IF($G28&gt;=AM$2,0,IF($K28&gt;=$J28,0,IF($O28&lt;=AM$2,($J28-(SUM($K28,SUM($Z28:AL28)))),IF($L28=$D$161,(($J28-$K28)/$P28),(($J28-SUM($Z28:AL28))*$Q28))*IF($V28&lt;=AM$2,(DATEDIF(AL$2,$V28,"D")/365),IF($G28&gt;AL$2,(DATEDIF($G28,AM$2,"D")/365),1)))))))</f>
        <v>0</v>
      </c>
      <c r="AN28" s="53">
        <f>IF($V28&lt;=AM$2,0,IF($O28&lt;=AM$2,0,IF($G28&gt;=AN$2,0,IF($K28&gt;=$J28,0,IF($O28&lt;=AN$2,($J28-(SUM($K28,SUM($Z28:AM28)))),IF($L28=$D$161,(($J28-$K28)/$P28),(($J28-SUM($Z28:AM28))*$Q28))*IF($V28&lt;=AN$2,(DATEDIF(AM$2,$V28,"D")/365),IF($G28&gt;AM$2,(DATEDIF($G28,AN$2,"D")/365),1)))))))</f>
        <v>0</v>
      </c>
      <c r="AO28" s="53">
        <f>IF($V28&lt;=AN$2,0,IF($O28&lt;=AN$2,0,IF($G28&gt;=AO$2,0,IF($K28&gt;=$J28,0,IF($O28&lt;=AO$2,($J28-(SUM($K28,SUM($Z28:AN28)))),IF($L28=$D$161,(($J28-$K28)/$P28),(($J28-SUM($Z28:AN28))*$Q28))*IF($V28&lt;=AO$2,(DATEDIF(AN$2,$V28,"D")/365),IF($G28&gt;AN$2,(DATEDIF($G28,AO$2,"D")/365),1)))))))</f>
        <v>0</v>
      </c>
      <c r="AP28" s="53">
        <f>IF($V28&lt;=AO$2,0,IF($O28&lt;=AO$2,0,IF($G28&gt;=AP$2,0,IF($K28&gt;=$J28,0,IF($O28&lt;=AP$2,($J28-(SUM($K28,SUM($Z28:AO28)))),IF($L28=$D$161,(($J28-$K28)/$P28),(($J28-SUM($Z28:AO28))*$Q28))*IF($V28&lt;=AP$2,(DATEDIF(AO$2,$V28,"D")/365),IF($G28&gt;AO$2,(DATEDIF($G28,AP$2,"D")/365),1)))))))</f>
        <v>0</v>
      </c>
      <c r="AQ28" s="53">
        <f>IF($V28&lt;=AP$2,0,IF($O28&lt;=AP$2,0,IF($G28&gt;=AQ$2,0,IF($K28&gt;=$J28,0,IF($O28&lt;=AQ$2,($J28-(SUM($K28,SUM($Z28:AP28)))),IF($L28=$D$161,(($J28-$K28)/$P28),(($J28-SUM($Z28:AP28))*$Q28))*IF($V28&lt;=AQ$2,(DATEDIF(AP$2,$V28,"D")/365),IF($G28&gt;AP$2,(DATEDIF($G28,AQ$2,"D")/365),1)))))))</f>
        <v>0</v>
      </c>
      <c r="AR28" s="53">
        <f>IF($V28&lt;=AQ$2,0,IF($O28&lt;=AQ$2,0,IF($G28&gt;=AR$2,0,IF($K28&gt;=$J28,0,IF($O28&lt;=AR$2,($J28-(SUM($K28,SUM($Z28:AQ28)))),IF($L28=$D$161,(($J28-$K28)/$P28),(($J28-SUM($Z28:AQ28))*$Q28))*IF($V28&lt;=AR$2,(DATEDIF(AQ$2,$V28,"D")/365),IF($G28&gt;AQ$2,(DATEDIF($G28,AR$2,"D")/365),1)))))))</f>
        <v>0</v>
      </c>
      <c r="AS28" s="53">
        <f>IF($V28&lt;=AR$2,0,IF($O28&lt;=AR$2,0,IF($G28&gt;=AS$2,0,IF($K28&gt;=$J28,0,IF($O28&lt;=AS$2,($J28-(SUM($K28,SUM($Z28:AR28)))),IF($L28=$D$161,(($J28-$K28)/$P28),(($J28-SUM($Z28:AR28))*$Q28))*IF($V28&lt;=AS$2,(DATEDIF(AR$2,$V28,"D")/365),IF($G28&gt;AR$2,(DATEDIF($G28,AS$2,"D")/365),1)))))))</f>
        <v>0</v>
      </c>
      <c r="AT28" s="53">
        <f>IF($V28&lt;=AS$2,0,IF($O28&lt;=AS$2,0,IF($G28&gt;=AT$2,0,IF($K28&gt;=$J28,0,IF($O28&lt;=AT$2,($J28-(SUM($K28,SUM($Z28:AS28)))),IF($L28=$D$161,(($J28-$K28)/$P28),(($J28-SUM($Z28:AS28))*$Q28))*IF($V28&lt;=AT$2,(DATEDIF(AS$2,$V28,"D")/365),IF($G28&gt;AS$2,(DATEDIF($G28,AT$2,"D")/365),1)))))))</f>
        <v>0</v>
      </c>
      <c r="AU28" s="53">
        <f>IF($V28&lt;=AT$2,0,IF($O28&lt;=AT$2,0,IF($G28&gt;=AU$2,0,IF($K28&gt;=$J28,0,IF($O28&lt;=AU$2,($J28-(SUM($K28,SUM($Z28:AT28)))),IF($L28=$D$161,(($J28-$K28)/$P28),(($J28-SUM($Z28:AT28))*$Q28))*IF($V28&lt;=AU$2,(DATEDIF(AT$2,$V28,"D")/365),IF($G28&gt;AT$2,(DATEDIF($G28,AU$2,"D")/365),1)))))))</f>
        <v>0</v>
      </c>
      <c r="AV28" s="53">
        <f>IF($V28&lt;=AU$2,0,IF($O28&lt;=AU$2,0,IF($G28&gt;=AV$2,0,IF($K28&gt;=$J28,0,IF($O28&lt;=AV$2,($J28-(SUM($K28,SUM($Z28:AU28)))),IF($L28=$D$161,(($J28-$K28)/$P28),(($J28-SUM($Z28:AU28))*$Q28))*IF($V28&lt;=AV$2,(DATEDIF(AU$2,$V28,"D")/365),IF($G28&gt;AU$2,(DATEDIF($G28,AV$2,"D")/365),1)))))))</f>
        <v>0</v>
      </c>
      <c r="AW28" s="53">
        <f>IF($V28&lt;=AV$2,0,IF($O28&lt;=AV$2,0,IF($G28&gt;=AW$2,0,IF($K28&gt;=$J28,0,IF($O28&lt;=AW$2,($J28-(SUM($K28,SUM($Z28:AV28)))),IF($L28=$D$161,(($J28-$K28)/$P28),(($J28-SUM($Z28:AV28))*$Q28))*IF($V28&lt;=AW$2,(DATEDIF(AV$2,$V28,"D")/365),IF($G28&gt;AV$2,(DATEDIF($G28,AW$2,"D")/365),1)))))))</f>
        <v>0</v>
      </c>
      <c r="AX28" s="53">
        <f>IF($V28&lt;=AW$2,0,IF($O28&lt;=AW$2,0,IF($G28&gt;=AX$2,0,IF($K28&gt;=$J28,0,IF($O28&lt;=AX$2,($J28-(SUM($K28,SUM($Z28:AW28)))),IF($L28=$D$161,(($J28-$K28)/$P28),(($J28-SUM($Z28:AW28))*$Q28))*IF($V28&lt;=AX$2,(DATEDIF(AW$2,$V28,"D")/365),IF($G28&gt;AW$2,(DATEDIF($G28,AX$2,"D")/365),1)))))))</f>
        <v>0</v>
      </c>
      <c r="AY28" s="53">
        <f>IF($V28&lt;=AX$2,0,IF($O28&lt;=AX$2,0,IF($G28&gt;=AY$2,0,IF($K28&gt;=$J28,0,IF($O28&lt;=AY$2,($J28-(SUM($K28,SUM($Z28:AX28)))),IF($L28=$D$161,(($J28-$K28)/$P28),(($J28-SUM($Z28:AX28))*$Q28))*IF($V28&lt;=AY$2,(DATEDIF(AX$2,$V28,"D")/365),IF($G28&gt;AX$2,(DATEDIF($G28,AY$2,"D")/365),1)))))))</f>
        <v>0</v>
      </c>
      <c r="AZ28" s="52"/>
      <c r="BA28" s="52"/>
      <c r="BB28" s="126">
        <f>IF($V28&lt;=BB$2,0,IF($G28&gt;=BB$2,0,IF($G28&gt;$W$3,(J28-Z28),IF($G28&lt;=$W$3,J28-SUM(W28,$Z28:Z28),0))))</f>
        <v>0</v>
      </c>
      <c r="BC28" s="53">
        <f t="shared" si="145"/>
        <v>0</v>
      </c>
      <c r="BD28" s="52">
        <f t="shared" si="146"/>
        <v>0</v>
      </c>
      <c r="BE28" s="53">
        <f t="shared" si="146"/>
        <v>0</v>
      </c>
      <c r="BF28" s="52">
        <f t="shared" si="146"/>
        <v>0</v>
      </c>
      <c r="BG28" s="53">
        <f t="shared" si="146"/>
        <v>0</v>
      </c>
      <c r="BH28" s="52">
        <f t="shared" si="146"/>
        <v>0</v>
      </c>
      <c r="BI28" s="53">
        <f t="shared" si="146"/>
        <v>0</v>
      </c>
      <c r="BJ28" s="52">
        <f t="shared" si="146"/>
        <v>0</v>
      </c>
      <c r="BK28" s="53">
        <f t="shared" si="146"/>
        <v>0</v>
      </c>
      <c r="BL28" s="52">
        <f t="shared" si="146"/>
        <v>0</v>
      </c>
      <c r="BM28" s="53">
        <f t="shared" si="146"/>
        <v>0</v>
      </c>
      <c r="BN28" s="52">
        <f t="shared" si="146"/>
        <v>0</v>
      </c>
      <c r="BO28" s="53">
        <f t="shared" si="146"/>
        <v>0</v>
      </c>
      <c r="BP28" s="52">
        <f t="shared" si="146"/>
        <v>0</v>
      </c>
      <c r="BQ28" s="53">
        <f t="shared" si="146"/>
        <v>0</v>
      </c>
      <c r="BR28" s="52">
        <f t="shared" si="146"/>
        <v>0</v>
      </c>
      <c r="BS28" s="53">
        <f t="shared" si="146"/>
        <v>0</v>
      </c>
      <c r="BT28" s="52">
        <f t="shared" si="147"/>
        <v>0</v>
      </c>
      <c r="BU28" s="53">
        <f t="shared" si="148"/>
        <v>0</v>
      </c>
      <c r="BV28" s="52">
        <f t="shared" si="149"/>
        <v>0</v>
      </c>
      <c r="BW28" s="53">
        <f t="shared" si="150"/>
        <v>0</v>
      </c>
      <c r="BX28" s="52">
        <f t="shared" si="151"/>
        <v>0</v>
      </c>
      <c r="BY28" s="53">
        <f t="shared" si="152"/>
        <v>0</v>
      </c>
      <c r="BZ28" s="52">
        <f t="shared" si="153"/>
        <v>0</v>
      </c>
      <c r="CA28" s="53">
        <f t="shared" si="154"/>
        <v>0</v>
      </c>
      <c r="CB28" s="74"/>
      <c r="CC28" s="74"/>
      <c r="CD28" s="74"/>
      <c r="CE28" s="74"/>
      <c r="CF28" s="74"/>
      <c r="CG28" s="74"/>
      <c r="CH28" s="74"/>
      <c r="CI28" s="74"/>
      <c r="CJ28" s="74"/>
      <c r="CK28" s="74"/>
      <c r="CL28" s="74"/>
    </row>
    <row r="29" spans="1:90">
      <c r="A29" s="20">
        <v>28</v>
      </c>
      <c r="B29" s="20" t="s">
        <v>89</v>
      </c>
      <c r="C29" s="20" t="s">
        <v>153</v>
      </c>
      <c r="D29" s="2">
        <v>1985</v>
      </c>
      <c r="E29" s="3">
        <v>4</v>
      </c>
      <c r="F29" s="2">
        <v>1</v>
      </c>
      <c r="G29" s="55">
        <f t="shared" si="136"/>
        <v>31137</v>
      </c>
      <c r="H29" s="4">
        <v>0</v>
      </c>
      <c r="I29" s="1">
        <v>0</v>
      </c>
      <c r="J29" s="51">
        <f t="shared" si="137"/>
        <v>0</v>
      </c>
      <c r="K29" s="54">
        <f t="shared" si="138"/>
        <v>0</v>
      </c>
      <c r="L29" s="4" t="s">
        <v>96</v>
      </c>
      <c r="M29" s="54">
        <f t="shared" si="139"/>
        <v>15</v>
      </c>
      <c r="N29" s="53">
        <f t="shared" si="140"/>
        <v>15</v>
      </c>
      <c r="O29" s="55">
        <f t="shared" si="155"/>
        <v>36616</v>
      </c>
      <c r="P29" s="53">
        <f t="shared" si="142"/>
        <v>0</v>
      </c>
      <c r="Q29" s="119">
        <f t="shared" si="143"/>
        <v>0</v>
      </c>
      <c r="R29" s="45" t="s">
        <v>130</v>
      </c>
      <c r="S29" s="138">
        <v>17</v>
      </c>
      <c r="T29" s="139">
        <v>4</v>
      </c>
      <c r="U29" s="138">
        <v>2035</v>
      </c>
      <c r="V29" s="55">
        <f t="shared" si="7"/>
        <v>54878</v>
      </c>
      <c r="W29" s="51">
        <f t="shared" si="144"/>
        <v>0</v>
      </c>
      <c r="X29" s="53">
        <f t="shared" si="9"/>
        <v>0</v>
      </c>
      <c r="Y29" s="53">
        <f t="shared" si="10"/>
        <v>0</v>
      </c>
      <c r="Z29" s="53">
        <f t="shared" si="11"/>
        <v>0</v>
      </c>
      <c r="AA29" s="53">
        <f>IF($V29&lt;=Z$2,0,IF($O29&lt;=Z$2,0,IF($G29&gt;=AA$2,0,IF($K29&gt;=$J29,0,IF($O29&lt;=AA$2,($J29-(SUM($K29,SUM($Z29:Z29)))),IF($L29=$D$161,(($J29-$K29)/$P29),(($J29-SUM($Z29:Z29))*$Q29))*IF($V29&lt;=AA$2,(DATEDIF(Z$2,$V29,"D")/365),IF($G29&gt;Z$2,(DATEDIF($G29,AA$2,"D")/365),1)))))))</f>
        <v>0</v>
      </c>
      <c r="AB29" s="53">
        <f>IF($V29&lt;=AA$2,0,IF($O29&lt;=AA$2,0,IF($G29&gt;=AB$2,0,IF($K29&gt;=$J29,0,IF($O29&lt;=AB$2,($J29-(SUM($K29,SUM($Z29:AA29)))),IF($L29=$D$161,(($J29-$K29)/$P29),(($J29-SUM($Z29:AA29))*$Q29))*IF($V29&lt;=AB$2,(DATEDIF(AA$2,$V29,"D")/365),IF($G29&gt;AA$2,(DATEDIF($G29,AB$2,"D")/365),1)))))))</f>
        <v>0</v>
      </c>
      <c r="AC29" s="53">
        <f>IF($V29&lt;=AB$2,0,IF($O29&lt;=AB$2,0,IF($G29&gt;=AC$2,0,IF($K29&gt;=$J29,0,IF($O29&lt;=AC$2,($J29-(SUM($K29,SUM($Z29:AB29)))),IF($L29=$D$161,(($J29-$K29)/$P29),(($J29-SUM($Z29:AB29))*$Q29))*IF($V29&lt;=AC$2,(DATEDIF(AB$2,$V29,"D")/365),IF($G29&gt;AB$2,(DATEDIF($G29,AC$2,"D")/365),1)))))))</f>
        <v>0</v>
      </c>
      <c r="AD29" s="53">
        <f>IF($V29&lt;=AC$2,0,IF($O29&lt;=AC$2,0,IF($G29&gt;=AD$2,0,IF($K29&gt;=$J29,0,IF($O29&lt;=AD$2,($J29-(SUM($K29,SUM($Z29:AC29)))),IF($L29=$D$161,(($J29-$K29)/$P29),(($J29-SUM($Z29:AC29))*$Q29))*IF($V29&lt;=AD$2,(DATEDIF(AC$2,$V29,"D")/365),IF($G29&gt;AC$2,(DATEDIF($G29,AD$2,"D")/365),1)))))))</f>
        <v>0</v>
      </c>
      <c r="AE29" s="53">
        <f>IF($V29&lt;=AD$2,0,IF($O29&lt;=AD$2,0,IF($G29&gt;=AE$2,0,IF($K29&gt;=$J29,0,IF($O29&lt;=AE$2,($J29-(SUM($K29,SUM($Z29:AD29)))),IF($L29=$D$161,(($J29-$K29)/$P29),(($J29-SUM($Z29:AD29))*$Q29))*IF($V29&lt;=AE$2,(DATEDIF(AD$2,$V29,"D")/365),IF($G29&gt;AD$2,(DATEDIF($G29,AE$2,"D")/365),1)))))))</f>
        <v>0</v>
      </c>
      <c r="AF29" s="53">
        <f>IF($V29&lt;=AE$2,0,IF($O29&lt;=AE$2,0,IF($G29&gt;=AF$2,0,IF($K29&gt;=$J29,0,IF($O29&lt;=AF$2,($J29-(SUM($K29,SUM($Z29:AE29)))),IF($L29=$D$161,(($J29-$K29)/$P29),(($J29-SUM($Z29:AE29))*$Q29))*IF($V29&lt;=AF$2,(DATEDIF(AE$2,$V29,"D")/365),IF($G29&gt;AE$2,(DATEDIF($G29,AF$2,"D")/365),1)))))))</f>
        <v>0</v>
      </c>
      <c r="AG29" s="53">
        <f>IF($V29&lt;=AF$2,0,IF($O29&lt;=AF$2,0,IF($G29&gt;=AG$2,0,IF($K29&gt;=$J29,0,IF($O29&lt;=AG$2,($J29-(SUM($K29,SUM($Z29:AF29)))),IF($L29=$D$161,(($J29-$K29)/$P29),(($J29-SUM($Z29:AF29))*$Q29))*IF($V29&lt;=AG$2,(DATEDIF(AF$2,$V29,"D")/365),IF($G29&gt;AF$2,(DATEDIF($G29,AG$2,"D")/365),1)))))))</f>
        <v>0</v>
      </c>
      <c r="AH29" s="53">
        <f>IF($V29&lt;=AG$2,0,IF($O29&lt;=AG$2,0,IF($G29&gt;=AH$2,0,IF($K29&gt;=$J29,0,IF($O29&lt;=AH$2,($J29-(SUM($K29,SUM($Z29:AG29)))),IF($L29=$D$161,(($J29-$K29)/$P29),(($J29-SUM($Z29:AG29))*$Q29))*IF($V29&lt;=AH$2,(DATEDIF(AG$2,$V29,"D")/365),IF($G29&gt;AG$2,(DATEDIF($G29,AH$2,"D")/365),1)))))))</f>
        <v>0</v>
      </c>
      <c r="AI29" s="53">
        <f>IF($V29&lt;=AH$2,0,IF($O29&lt;=AH$2,0,IF($G29&gt;=AI$2,0,IF($K29&gt;=$J29,0,IF($O29&lt;=AI$2,($J29-(SUM($K29,SUM($Z29:AH29)))),IF($L29=$D$161,(($J29-$K29)/$P29),(($J29-SUM($Z29:AH29))*$Q29))*IF($V29&lt;=AI$2,(DATEDIF(AH$2,$V29,"D")/365),IF($G29&gt;AH$2,(DATEDIF($G29,AI$2,"D")/365),1)))))))</f>
        <v>0</v>
      </c>
      <c r="AJ29" s="53">
        <f>IF($V29&lt;=AI$2,0,IF($O29&lt;=AI$2,0,IF($G29&gt;=AJ$2,0,IF($K29&gt;=$J29,0,IF($O29&lt;=AJ$2,($J29-(SUM($K29,SUM($Z29:AI29)))),IF($L29=$D$161,(($J29-$K29)/$P29),(($J29-SUM($Z29:AI29))*$Q29))*IF($V29&lt;=AJ$2,(DATEDIF(AI$2,$V29,"D")/365),IF($G29&gt;AI$2,(DATEDIF($G29,AJ$2,"D")/365),1)))))))</f>
        <v>0</v>
      </c>
      <c r="AK29" s="53">
        <f>IF($V29&lt;=AJ$2,0,IF($O29&lt;=AJ$2,0,IF($G29&gt;=AK$2,0,IF($K29&gt;=$J29,0,IF($O29&lt;=AK$2,($J29-(SUM($K29,SUM($Z29:AJ29)))),IF($L29=$D$161,(($J29-$K29)/$P29),(($J29-SUM($Z29:AJ29))*$Q29))*IF($V29&lt;=AK$2,(DATEDIF(AJ$2,$V29,"D")/365),IF($G29&gt;AJ$2,(DATEDIF($G29,AK$2,"D")/365),1)))))))</f>
        <v>0</v>
      </c>
      <c r="AL29" s="53">
        <f>IF($V29&lt;=AK$2,0,IF($O29&lt;=AK$2,0,IF($G29&gt;=AL$2,0,IF($K29&gt;=$J29,0,IF($O29&lt;=AL$2,($J29-(SUM($K29,SUM($Z29:AK29)))),IF($L29=$D$161,(($J29-$K29)/$P29),(($J29-SUM($Z29:AK29))*$Q29))*IF($V29&lt;=AL$2,(DATEDIF(AK$2,$V29,"D")/365),IF($G29&gt;AK$2,(DATEDIF($G29,AL$2,"D")/365),1)))))))</f>
        <v>0</v>
      </c>
      <c r="AM29" s="53">
        <f>IF($V29&lt;=AL$2,0,IF($O29&lt;=AL$2,0,IF($G29&gt;=AM$2,0,IF($K29&gt;=$J29,0,IF($O29&lt;=AM$2,($J29-(SUM($K29,SUM($Z29:AL29)))),IF($L29=$D$161,(($J29-$K29)/$P29),(($J29-SUM($Z29:AL29))*$Q29))*IF($V29&lt;=AM$2,(DATEDIF(AL$2,$V29,"D")/365),IF($G29&gt;AL$2,(DATEDIF($G29,AM$2,"D")/365),1)))))))</f>
        <v>0</v>
      </c>
      <c r="AN29" s="53">
        <f>IF($V29&lt;=AM$2,0,IF($O29&lt;=AM$2,0,IF($G29&gt;=AN$2,0,IF($K29&gt;=$J29,0,IF($O29&lt;=AN$2,($J29-(SUM($K29,SUM($Z29:AM29)))),IF($L29=$D$161,(($J29-$K29)/$P29),(($J29-SUM($Z29:AM29))*$Q29))*IF($V29&lt;=AN$2,(DATEDIF(AM$2,$V29,"D")/365),IF($G29&gt;AM$2,(DATEDIF($G29,AN$2,"D")/365),1)))))))</f>
        <v>0</v>
      </c>
      <c r="AO29" s="53">
        <f>IF($V29&lt;=AN$2,0,IF($O29&lt;=AN$2,0,IF($G29&gt;=AO$2,0,IF($K29&gt;=$J29,0,IF($O29&lt;=AO$2,($J29-(SUM($K29,SUM($Z29:AN29)))),IF($L29=$D$161,(($J29-$K29)/$P29),(($J29-SUM($Z29:AN29))*$Q29))*IF($V29&lt;=AO$2,(DATEDIF(AN$2,$V29,"D")/365),IF($G29&gt;AN$2,(DATEDIF($G29,AO$2,"D")/365),1)))))))</f>
        <v>0</v>
      </c>
      <c r="AP29" s="53">
        <f>IF($V29&lt;=AO$2,0,IF($O29&lt;=AO$2,0,IF($G29&gt;=AP$2,0,IF($K29&gt;=$J29,0,IF($O29&lt;=AP$2,($J29-(SUM($K29,SUM($Z29:AO29)))),IF($L29=$D$161,(($J29-$K29)/$P29),(($J29-SUM($Z29:AO29))*$Q29))*IF($V29&lt;=AP$2,(DATEDIF(AO$2,$V29,"D")/365),IF($G29&gt;AO$2,(DATEDIF($G29,AP$2,"D")/365),1)))))))</f>
        <v>0</v>
      </c>
      <c r="AQ29" s="53">
        <f>IF($V29&lt;=AP$2,0,IF($O29&lt;=AP$2,0,IF($G29&gt;=AQ$2,0,IF($K29&gt;=$J29,0,IF($O29&lt;=AQ$2,($J29-(SUM($K29,SUM($Z29:AP29)))),IF($L29=$D$161,(($J29-$K29)/$P29),(($J29-SUM($Z29:AP29))*$Q29))*IF($V29&lt;=AQ$2,(DATEDIF(AP$2,$V29,"D")/365),IF($G29&gt;AP$2,(DATEDIF($G29,AQ$2,"D")/365),1)))))))</f>
        <v>0</v>
      </c>
      <c r="AR29" s="53">
        <f>IF($V29&lt;=AQ$2,0,IF($O29&lt;=AQ$2,0,IF($G29&gt;=AR$2,0,IF($K29&gt;=$J29,0,IF($O29&lt;=AR$2,($J29-(SUM($K29,SUM($Z29:AQ29)))),IF($L29=$D$161,(($J29-$K29)/$P29),(($J29-SUM($Z29:AQ29))*$Q29))*IF($V29&lt;=AR$2,(DATEDIF(AQ$2,$V29,"D")/365),IF($G29&gt;AQ$2,(DATEDIF($G29,AR$2,"D")/365),1)))))))</f>
        <v>0</v>
      </c>
      <c r="AS29" s="53">
        <f>IF($V29&lt;=AR$2,0,IF($O29&lt;=AR$2,0,IF($G29&gt;=AS$2,0,IF($K29&gt;=$J29,0,IF($O29&lt;=AS$2,($J29-(SUM($K29,SUM($Z29:AR29)))),IF($L29=$D$161,(($J29-$K29)/$P29),(($J29-SUM($Z29:AR29))*$Q29))*IF($V29&lt;=AS$2,(DATEDIF(AR$2,$V29,"D")/365),IF($G29&gt;AR$2,(DATEDIF($G29,AS$2,"D")/365),1)))))))</f>
        <v>0</v>
      </c>
      <c r="AT29" s="53">
        <f>IF($V29&lt;=AS$2,0,IF($O29&lt;=AS$2,0,IF($G29&gt;=AT$2,0,IF($K29&gt;=$J29,0,IF($O29&lt;=AT$2,($J29-(SUM($K29,SUM($Z29:AS29)))),IF($L29=$D$161,(($J29-$K29)/$P29),(($J29-SUM($Z29:AS29))*$Q29))*IF($V29&lt;=AT$2,(DATEDIF(AS$2,$V29,"D")/365),IF($G29&gt;AS$2,(DATEDIF($G29,AT$2,"D")/365),1)))))))</f>
        <v>0</v>
      </c>
      <c r="AU29" s="53">
        <f>IF($V29&lt;=AT$2,0,IF($O29&lt;=AT$2,0,IF($G29&gt;=AU$2,0,IF($K29&gt;=$J29,0,IF($O29&lt;=AU$2,($J29-(SUM($K29,SUM($Z29:AT29)))),IF($L29=$D$161,(($J29-$K29)/$P29),(($J29-SUM($Z29:AT29))*$Q29))*IF($V29&lt;=AU$2,(DATEDIF(AT$2,$V29,"D")/365),IF($G29&gt;AT$2,(DATEDIF($G29,AU$2,"D")/365),1)))))))</f>
        <v>0</v>
      </c>
      <c r="AV29" s="53">
        <f>IF($V29&lt;=AU$2,0,IF($O29&lt;=AU$2,0,IF($G29&gt;=AV$2,0,IF($K29&gt;=$J29,0,IF($O29&lt;=AV$2,($J29-(SUM($K29,SUM($Z29:AU29)))),IF($L29=$D$161,(($J29-$K29)/$P29),(($J29-SUM($Z29:AU29))*$Q29))*IF($V29&lt;=AV$2,(DATEDIF(AU$2,$V29,"D")/365),IF($G29&gt;AU$2,(DATEDIF($G29,AV$2,"D")/365),1)))))))</f>
        <v>0</v>
      </c>
      <c r="AW29" s="53">
        <f>IF($V29&lt;=AV$2,0,IF($O29&lt;=AV$2,0,IF($G29&gt;=AW$2,0,IF($K29&gt;=$J29,0,IF($O29&lt;=AW$2,($J29-(SUM($K29,SUM($Z29:AV29)))),IF($L29=$D$161,(($J29-$K29)/$P29),(($J29-SUM($Z29:AV29))*$Q29))*IF($V29&lt;=AW$2,(DATEDIF(AV$2,$V29,"D")/365),IF($G29&gt;AV$2,(DATEDIF($G29,AW$2,"D")/365),1)))))))</f>
        <v>0</v>
      </c>
      <c r="AX29" s="53">
        <f>IF($V29&lt;=AW$2,0,IF($O29&lt;=AW$2,0,IF($G29&gt;=AX$2,0,IF($K29&gt;=$J29,0,IF($O29&lt;=AX$2,($J29-(SUM($K29,SUM($Z29:AW29)))),IF($L29=$D$161,(($J29-$K29)/$P29),(($J29-SUM($Z29:AW29))*$Q29))*IF($V29&lt;=AX$2,(DATEDIF(AW$2,$V29,"D")/365),IF($G29&gt;AW$2,(DATEDIF($G29,AX$2,"D")/365),1)))))))</f>
        <v>0</v>
      </c>
      <c r="AY29" s="53">
        <f>IF($V29&lt;=AX$2,0,IF($O29&lt;=AX$2,0,IF($G29&gt;=AY$2,0,IF($K29&gt;=$J29,0,IF($O29&lt;=AY$2,($J29-(SUM($K29,SUM($Z29:AX29)))),IF($L29=$D$161,(($J29-$K29)/$P29),(($J29-SUM($Z29:AX29))*$Q29))*IF($V29&lt;=AY$2,(DATEDIF(AX$2,$V29,"D")/365),IF($G29&gt;AX$2,(DATEDIF($G29,AY$2,"D")/365),1)))))))</f>
        <v>0</v>
      </c>
      <c r="AZ29" s="52"/>
      <c r="BA29" s="52"/>
      <c r="BB29" s="126">
        <f>IF($V29&lt;=BB$2,0,IF($G29&gt;=BB$2,0,IF($G29&gt;$W$3,(J29-Z29),IF($G29&lt;=$W$3,J29-SUM(W29,$Z29:Z29),0))))</f>
        <v>0</v>
      </c>
      <c r="BC29" s="53">
        <f t="shared" si="145"/>
        <v>0</v>
      </c>
      <c r="BD29" s="52">
        <f t="shared" si="146"/>
        <v>0</v>
      </c>
      <c r="BE29" s="53">
        <f t="shared" si="146"/>
        <v>0</v>
      </c>
      <c r="BF29" s="52">
        <f t="shared" si="146"/>
        <v>0</v>
      </c>
      <c r="BG29" s="53">
        <f t="shared" si="146"/>
        <v>0</v>
      </c>
      <c r="BH29" s="52">
        <f t="shared" si="146"/>
        <v>0</v>
      </c>
      <c r="BI29" s="53">
        <f t="shared" si="146"/>
        <v>0</v>
      </c>
      <c r="BJ29" s="52">
        <f t="shared" si="146"/>
        <v>0</v>
      </c>
      <c r="BK29" s="53">
        <f t="shared" si="146"/>
        <v>0</v>
      </c>
      <c r="BL29" s="52">
        <f t="shared" si="146"/>
        <v>0</v>
      </c>
      <c r="BM29" s="53">
        <f t="shared" si="146"/>
        <v>0</v>
      </c>
      <c r="BN29" s="52">
        <f t="shared" si="146"/>
        <v>0</v>
      </c>
      <c r="BO29" s="53">
        <f t="shared" si="146"/>
        <v>0</v>
      </c>
      <c r="BP29" s="52">
        <f t="shared" si="146"/>
        <v>0</v>
      </c>
      <c r="BQ29" s="53">
        <f t="shared" si="146"/>
        <v>0</v>
      </c>
      <c r="BR29" s="52">
        <f t="shared" si="146"/>
        <v>0</v>
      </c>
      <c r="BS29" s="53">
        <f t="shared" si="146"/>
        <v>0</v>
      </c>
      <c r="BT29" s="52">
        <f t="shared" si="147"/>
        <v>0</v>
      </c>
      <c r="BU29" s="53">
        <f t="shared" si="148"/>
        <v>0</v>
      </c>
      <c r="BV29" s="52">
        <f t="shared" si="149"/>
        <v>0</v>
      </c>
      <c r="BW29" s="53">
        <f t="shared" si="150"/>
        <v>0</v>
      </c>
      <c r="BX29" s="52">
        <f t="shared" si="151"/>
        <v>0</v>
      </c>
      <c r="BY29" s="53">
        <f t="shared" si="152"/>
        <v>0</v>
      </c>
      <c r="BZ29" s="52">
        <f t="shared" si="153"/>
        <v>0</v>
      </c>
      <c r="CA29" s="53">
        <f t="shared" si="154"/>
        <v>0</v>
      </c>
      <c r="CB29" s="74"/>
      <c r="CC29" s="74"/>
      <c r="CD29" s="74"/>
      <c r="CE29" s="74"/>
      <c r="CF29" s="74"/>
      <c r="CG29" s="74"/>
      <c r="CH29" s="74"/>
      <c r="CI29" s="74"/>
      <c r="CJ29" s="74"/>
      <c r="CK29" s="74"/>
      <c r="CL29" s="74"/>
    </row>
    <row r="30" spans="1:90">
      <c r="A30" s="20">
        <v>29</v>
      </c>
      <c r="B30" s="20" t="s">
        <v>89</v>
      </c>
      <c r="C30" s="20" t="s">
        <v>153</v>
      </c>
      <c r="D30" s="2">
        <v>1985</v>
      </c>
      <c r="E30" s="3">
        <v>4</v>
      </c>
      <c r="F30" s="2">
        <v>1</v>
      </c>
      <c r="G30" s="55">
        <f t="shared" si="136"/>
        <v>31137</v>
      </c>
      <c r="H30" s="4">
        <v>0</v>
      </c>
      <c r="I30" s="1">
        <v>0</v>
      </c>
      <c r="J30" s="51">
        <f t="shared" si="137"/>
        <v>0</v>
      </c>
      <c r="K30" s="54">
        <f t="shared" si="138"/>
        <v>0</v>
      </c>
      <c r="L30" s="4" t="s">
        <v>96</v>
      </c>
      <c r="M30" s="54">
        <f t="shared" si="139"/>
        <v>15</v>
      </c>
      <c r="N30" s="53">
        <f t="shared" si="140"/>
        <v>15</v>
      </c>
      <c r="O30" s="55">
        <f t="shared" si="155"/>
        <v>36616</v>
      </c>
      <c r="P30" s="53">
        <f t="shared" si="142"/>
        <v>0</v>
      </c>
      <c r="Q30" s="119">
        <f t="shared" si="143"/>
        <v>0</v>
      </c>
      <c r="R30" s="45" t="s">
        <v>130</v>
      </c>
      <c r="S30" s="138">
        <v>17</v>
      </c>
      <c r="T30" s="139">
        <v>4</v>
      </c>
      <c r="U30" s="138">
        <v>2035</v>
      </c>
      <c r="V30" s="55">
        <f t="shared" si="7"/>
        <v>54878</v>
      </c>
      <c r="W30" s="51">
        <f t="shared" si="144"/>
        <v>0</v>
      </c>
      <c r="X30" s="53">
        <f t="shared" si="9"/>
        <v>0</v>
      </c>
      <c r="Y30" s="53">
        <f t="shared" si="10"/>
        <v>0</v>
      </c>
      <c r="Z30" s="53">
        <f t="shared" si="11"/>
        <v>0</v>
      </c>
      <c r="AA30" s="53">
        <f>IF($V30&lt;=Z$2,0,IF($O30&lt;=Z$2,0,IF($G30&gt;=AA$2,0,IF($K30&gt;=$J30,0,IF($O30&lt;=AA$2,($J30-(SUM($K30,SUM($Z30:Z30)))),IF($L30=$D$161,(($J30-$K30)/$P30),(($J30-SUM($Z30:Z30))*$Q30))*IF($V30&lt;=AA$2,(DATEDIF(Z$2,$V30,"D")/365),IF($G30&gt;Z$2,(DATEDIF($G30,AA$2,"D")/365),1)))))))</f>
        <v>0</v>
      </c>
      <c r="AB30" s="53">
        <f>IF($V30&lt;=AA$2,0,IF($O30&lt;=AA$2,0,IF($G30&gt;=AB$2,0,IF($K30&gt;=$J30,0,IF($O30&lt;=AB$2,($J30-(SUM($K30,SUM($Z30:AA30)))),IF($L30=$D$161,(($J30-$K30)/$P30),(($J30-SUM($Z30:AA30))*$Q30))*IF($V30&lt;=AB$2,(DATEDIF(AA$2,$V30,"D")/365),IF($G30&gt;AA$2,(DATEDIF($G30,AB$2,"D")/365),1)))))))</f>
        <v>0</v>
      </c>
      <c r="AC30" s="53">
        <f>IF($V30&lt;=AB$2,0,IF($O30&lt;=AB$2,0,IF($G30&gt;=AC$2,0,IF($K30&gt;=$J30,0,IF($O30&lt;=AC$2,($J30-(SUM($K30,SUM($Z30:AB30)))),IF($L30=$D$161,(($J30-$K30)/$P30),(($J30-SUM($Z30:AB30))*$Q30))*IF($V30&lt;=AC$2,(DATEDIF(AB$2,$V30,"D")/365),IF($G30&gt;AB$2,(DATEDIF($G30,AC$2,"D")/365),1)))))))</f>
        <v>0</v>
      </c>
      <c r="AD30" s="53">
        <f>IF($V30&lt;=AC$2,0,IF($O30&lt;=AC$2,0,IF($G30&gt;=AD$2,0,IF($K30&gt;=$J30,0,IF($O30&lt;=AD$2,($J30-(SUM($K30,SUM($Z30:AC30)))),IF($L30=$D$161,(($J30-$K30)/$P30),(($J30-SUM($Z30:AC30))*$Q30))*IF($V30&lt;=AD$2,(DATEDIF(AC$2,$V30,"D")/365),IF($G30&gt;AC$2,(DATEDIF($G30,AD$2,"D")/365),1)))))))</f>
        <v>0</v>
      </c>
      <c r="AE30" s="53">
        <f>IF($V30&lt;=AD$2,0,IF($O30&lt;=AD$2,0,IF($G30&gt;=AE$2,0,IF($K30&gt;=$J30,0,IF($O30&lt;=AE$2,($J30-(SUM($K30,SUM($Z30:AD30)))),IF($L30=$D$161,(($J30-$K30)/$P30),(($J30-SUM($Z30:AD30))*$Q30))*IF($V30&lt;=AE$2,(DATEDIF(AD$2,$V30,"D")/365),IF($G30&gt;AD$2,(DATEDIF($G30,AE$2,"D")/365),1)))))))</f>
        <v>0</v>
      </c>
      <c r="AF30" s="53">
        <f>IF($V30&lt;=AE$2,0,IF($O30&lt;=AE$2,0,IF($G30&gt;=AF$2,0,IF($K30&gt;=$J30,0,IF($O30&lt;=AF$2,($J30-(SUM($K30,SUM($Z30:AE30)))),IF($L30=$D$161,(($J30-$K30)/$P30),(($J30-SUM($Z30:AE30))*$Q30))*IF($V30&lt;=AF$2,(DATEDIF(AE$2,$V30,"D")/365),IF($G30&gt;AE$2,(DATEDIF($G30,AF$2,"D")/365),1)))))))</f>
        <v>0</v>
      </c>
      <c r="AG30" s="53">
        <f>IF($V30&lt;=AF$2,0,IF($O30&lt;=AF$2,0,IF($G30&gt;=AG$2,0,IF($K30&gt;=$J30,0,IF($O30&lt;=AG$2,($J30-(SUM($K30,SUM($Z30:AF30)))),IF($L30=$D$161,(($J30-$K30)/$P30),(($J30-SUM($Z30:AF30))*$Q30))*IF($V30&lt;=AG$2,(DATEDIF(AF$2,$V30,"D")/365),IF($G30&gt;AF$2,(DATEDIF($G30,AG$2,"D")/365),1)))))))</f>
        <v>0</v>
      </c>
      <c r="AH30" s="53">
        <f>IF($V30&lt;=AG$2,0,IF($O30&lt;=AG$2,0,IF($G30&gt;=AH$2,0,IF($K30&gt;=$J30,0,IF($O30&lt;=AH$2,($J30-(SUM($K30,SUM($Z30:AG30)))),IF($L30=$D$161,(($J30-$K30)/$P30),(($J30-SUM($Z30:AG30))*$Q30))*IF($V30&lt;=AH$2,(DATEDIF(AG$2,$V30,"D")/365),IF($G30&gt;AG$2,(DATEDIF($G30,AH$2,"D")/365),1)))))))</f>
        <v>0</v>
      </c>
      <c r="AI30" s="53">
        <f>IF($V30&lt;=AH$2,0,IF($O30&lt;=AH$2,0,IF($G30&gt;=AI$2,0,IF($K30&gt;=$J30,0,IF($O30&lt;=AI$2,($J30-(SUM($K30,SUM($Z30:AH30)))),IF($L30=$D$161,(($J30-$K30)/$P30),(($J30-SUM($Z30:AH30))*$Q30))*IF($V30&lt;=AI$2,(DATEDIF(AH$2,$V30,"D")/365),IF($G30&gt;AH$2,(DATEDIF($G30,AI$2,"D")/365),1)))))))</f>
        <v>0</v>
      </c>
      <c r="AJ30" s="53">
        <f>IF($V30&lt;=AI$2,0,IF($O30&lt;=AI$2,0,IF($G30&gt;=AJ$2,0,IF($K30&gt;=$J30,0,IF($O30&lt;=AJ$2,($J30-(SUM($K30,SUM($Z30:AI30)))),IF($L30=$D$161,(($J30-$K30)/$P30),(($J30-SUM($Z30:AI30))*$Q30))*IF($V30&lt;=AJ$2,(DATEDIF(AI$2,$V30,"D")/365),IF($G30&gt;AI$2,(DATEDIF($G30,AJ$2,"D")/365),1)))))))</f>
        <v>0</v>
      </c>
      <c r="AK30" s="53">
        <f>IF($V30&lt;=AJ$2,0,IF($O30&lt;=AJ$2,0,IF($G30&gt;=AK$2,0,IF($K30&gt;=$J30,0,IF($O30&lt;=AK$2,($J30-(SUM($K30,SUM($Z30:AJ30)))),IF($L30=$D$161,(($J30-$K30)/$P30),(($J30-SUM($Z30:AJ30))*$Q30))*IF($V30&lt;=AK$2,(DATEDIF(AJ$2,$V30,"D")/365),IF($G30&gt;AJ$2,(DATEDIF($G30,AK$2,"D")/365),1)))))))</f>
        <v>0</v>
      </c>
      <c r="AL30" s="53">
        <f>IF($V30&lt;=AK$2,0,IF($O30&lt;=AK$2,0,IF($G30&gt;=AL$2,0,IF($K30&gt;=$J30,0,IF($O30&lt;=AL$2,($J30-(SUM($K30,SUM($Z30:AK30)))),IF($L30=$D$161,(($J30-$K30)/$P30),(($J30-SUM($Z30:AK30))*$Q30))*IF($V30&lt;=AL$2,(DATEDIF(AK$2,$V30,"D")/365),IF($G30&gt;AK$2,(DATEDIF($G30,AL$2,"D")/365),1)))))))</f>
        <v>0</v>
      </c>
      <c r="AM30" s="53">
        <f>IF($V30&lt;=AL$2,0,IF($O30&lt;=AL$2,0,IF($G30&gt;=AM$2,0,IF($K30&gt;=$J30,0,IF($O30&lt;=AM$2,($J30-(SUM($K30,SUM($Z30:AL30)))),IF($L30=$D$161,(($J30-$K30)/$P30),(($J30-SUM($Z30:AL30))*$Q30))*IF($V30&lt;=AM$2,(DATEDIF(AL$2,$V30,"D")/365),IF($G30&gt;AL$2,(DATEDIF($G30,AM$2,"D")/365),1)))))))</f>
        <v>0</v>
      </c>
      <c r="AN30" s="53">
        <f>IF($V30&lt;=AM$2,0,IF($O30&lt;=AM$2,0,IF($G30&gt;=AN$2,0,IF($K30&gt;=$J30,0,IF($O30&lt;=AN$2,($J30-(SUM($K30,SUM($Z30:AM30)))),IF($L30=$D$161,(($J30-$K30)/$P30),(($J30-SUM($Z30:AM30))*$Q30))*IF($V30&lt;=AN$2,(DATEDIF(AM$2,$V30,"D")/365),IF($G30&gt;AM$2,(DATEDIF($G30,AN$2,"D")/365),1)))))))</f>
        <v>0</v>
      </c>
      <c r="AO30" s="53">
        <f>IF($V30&lt;=AN$2,0,IF($O30&lt;=AN$2,0,IF($G30&gt;=AO$2,0,IF($K30&gt;=$J30,0,IF($O30&lt;=AO$2,($J30-(SUM($K30,SUM($Z30:AN30)))),IF($L30=$D$161,(($J30-$K30)/$P30),(($J30-SUM($Z30:AN30))*$Q30))*IF($V30&lt;=AO$2,(DATEDIF(AN$2,$V30,"D")/365),IF($G30&gt;AN$2,(DATEDIF($G30,AO$2,"D")/365),1)))))))</f>
        <v>0</v>
      </c>
      <c r="AP30" s="53">
        <f>IF($V30&lt;=AO$2,0,IF($O30&lt;=AO$2,0,IF($G30&gt;=AP$2,0,IF($K30&gt;=$J30,0,IF($O30&lt;=AP$2,($J30-(SUM($K30,SUM($Z30:AO30)))),IF($L30=$D$161,(($J30-$K30)/$P30),(($J30-SUM($Z30:AO30))*$Q30))*IF($V30&lt;=AP$2,(DATEDIF(AO$2,$V30,"D")/365),IF($G30&gt;AO$2,(DATEDIF($G30,AP$2,"D")/365),1)))))))</f>
        <v>0</v>
      </c>
      <c r="AQ30" s="53">
        <f>IF($V30&lt;=AP$2,0,IF($O30&lt;=AP$2,0,IF($G30&gt;=AQ$2,0,IF($K30&gt;=$J30,0,IF($O30&lt;=AQ$2,($J30-(SUM($K30,SUM($Z30:AP30)))),IF($L30=$D$161,(($J30-$K30)/$P30),(($J30-SUM($Z30:AP30))*$Q30))*IF($V30&lt;=AQ$2,(DATEDIF(AP$2,$V30,"D")/365),IF($G30&gt;AP$2,(DATEDIF($G30,AQ$2,"D")/365),1)))))))</f>
        <v>0</v>
      </c>
      <c r="AR30" s="53">
        <f>IF($V30&lt;=AQ$2,0,IF($O30&lt;=AQ$2,0,IF($G30&gt;=AR$2,0,IF($K30&gt;=$J30,0,IF($O30&lt;=AR$2,($J30-(SUM($K30,SUM($Z30:AQ30)))),IF($L30=$D$161,(($J30-$K30)/$P30),(($J30-SUM($Z30:AQ30))*$Q30))*IF($V30&lt;=AR$2,(DATEDIF(AQ$2,$V30,"D")/365),IF($G30&gt;AQ$2,(DATEDIF($G30,AR$2,"D")/365),1)))))))</f>
        <v>0</v>
      </c>
      <c r="AS30" s="53">
        <f>IF($V30&lt;=AR$2,0,IF($O30&lt;=AR$2,0,IF($G30&gt;=AS$2,0,IF($K30&gt;=$J30,0,IF($O30&lt;=AS$2,($J30-(SUM($K30,SUM($Z30:AR30)))),IF($L30=$D$161,(($J30-$K30)/$P30),(($J30-SUM($Z30:AR30))*$Q30))*IF($V30&lt;=AS$2,(DATEDIF(AR$2,$V30,"D")/365),IF($G30&gt;AR$2,(DATEDIF($G30,AS$2,"D")/365),1)))))))</f>
        <v>0</v>
      </c>
      <c r="AT30" s="53">
        <f>IF($V30&lt;=AS$2,0,IF($O30&lt;=AS$2,0,IF($G30&gt;=AT$2,0,IF($K30&gt;=$J30,0,IF($O30&lt;=AT$2,($J30-(SUM($K30,SUM($Z30:AS30)))),IF($L30=$D$161,(($J30-$K30)/$P30),(($J30-SUM($Z30:AS30))*$Q30))*IF($V30&lt;=AT$2,(DATEDIF(AS$2,$V30,"D")/365),IF($G30&gt;AS$2,(DATEDIF($G30,AT$2,"D")/365),1)))))))</f>
        <v>0</v>
      </c>
      <c r="AU30" s="53">
        <f>IF($V30&lt;=AT$2,0,IF($O30&lt;=AT$2,0,IF($G30&gt;=AU$2,0,IF($K30&gt;=$J30,0,IF($O30&lt;=AU$2,($J30-(SUM($K30,SUM($Z30:AT30)))),IF($L30=$D$161,(($J30-$K30)/$P30),(($J30-SUM($Z30:AT30))*$Q30))*IF($V30&lt;=AU$2,(DATEDIF(AT$2,$V30,"D")/365),IF($G30&gt;AT$2,(DATEDIF($G30,AU$2,"D")/365),1)))))))</f>
        <v>0</v>
      </c>
      <c r="AV30" s="53">
        <f>IF($V30&lt;=AU$2,0,IF($O30&lt;=AU$2,0,IF($G30&gt;=AV$2,0,IF($K30&gt;=$J30,0,IF($O30&lt;=AV$2,($J30-(SUM($K30,SUM($Z30:AU30)))),IF($L30=$D$161,(($J30-$K30)/$P30),(($J30-SUM($Z30:AU30))*$Q30))*IF($V30&lt;=AV$2,(DATEDIF(AU$2,$V30,"D")/365),IF($G30&gt;AU$2,(DATEDIF($G30,AV$2,"D")/365),1)))))))</f>
        <v>0</v>
      </c>
      <c r="AW30" s="53">
        <f>IF($V30&lt;=AV$2,0,IF($O30&lt;=AV$2,0,IF($G30&gt;=AW$2,0,IF($K30&gt;=$J30,0,IF($O30&lt;=AW$2,($J30-(SUM($K30,SUM($Z30:AV30)))),IF($L30=$D$161,(($J30-$K30)/$P30),(($J30-SUM($Z30:AV30))*$Q30))*IF($V30&lt;=AW$2,(DATEDIF(AV$2,$V30,"D")/365),IF($G30&gt;AV$2,(DATEDIF($G30,AW$2,"D")/365),1)))))))</f>
        <v>0</v>
      </c>
      <c r="AX30" s="53">
        <f>IF($V30&lt;=AW$2,0,IF($O30&lt;=AW$2,0,IF($G30&gt;=AX$2,0,IF($K30&gt;=$J30,0,IF($O30&lt;=AX$2,($J30-(SUM($K30,SUM($Z30:AW30)))),IF($L30=$D$161,(($J30-$K30)/$P30),(($J30-SUM($Z30:AW30))*$Q30))*IF($V30&lt;=AX$2,(DATEDIF(AW$2,$V30,"D")/365),IF($G30&gt;AW$2,(DATEDIF($G30,AX$2,"D")/365),1)))))))</f>
        <v>0</v>
      </c>
      <c r="AY30" s="53">
        <f>IF($V30&lt;=AX$2,0,IF($O30&lt;=AX$2,0,IF($G30&gt;=AY$2,0,IF($K30&gt;=$J30,0,IF($O30&lt;=AY$2,($J30-(SUM($K30,SUM($Z30:AX30)))),IF($L30=$D$161,(($J30-$K30)/$P30),(($J30-SUM($Z30:AX30))*$Q30))*IF($V30&lt;=AY$2,(DATEDIF(AX$2,$V30,"D")/365),IF($G30&gt;AX$2,(DATEDIF($G30,AY$2,"D")/365),1)))))))</f>
        <v>0</v>
      </c>
      <c r="AZ30" s="52"/>
      <c r="BA30" s="52"/>
      <c r="BB30" s="126">
        <f>IF($V30&lt;=BB$2,0,IF($G30&gt;=BB$2,0,IF($G30&gt;$W$3,(J30-Z30),IF($G30&lt;=$W$3,J30-SUM(W30,$Z30:Z30),0))))</f>
        <v>0</v>
      </c>
      <c r="BC30" s="53">
        <f t="shared" si="145"/>
        <v>0</v>
      </c>
      <c r="BD30" s="52">
        <f t="shared" si="146"/>
        <v>0</v>
      </c>
      <c r="BE30" s="53">
        <f t="shared" si="146"/>
        <v>0</v>
      </c>
      <c r="BF30" s="52">
        <f t="shared" si="146"/>
        <v>0</v>
      </c>
      <c r="BG30" s="53">
        <f t="shared" si="146"/>
        <v>0</v>
      </c>
      <c r="BH30" s="52">
        <f t="shared" si="146"/>
        <v>0</v>
      </c>
      <c r="BI30" s="53">
        <f t="shared" si="146"/>
        <v>0</v>
      </c>
      <c r="BJ30" s="52">
        <f t="shared" si="146"/>
        <v>0</v>
      </c>
      <c r="BK30" s="53">
        <f t="shared" si="146"/>
        <v>0</v>
      </c>
      <c r="BL30" s="52">
        <f t="shared" si="146"/>
        <v>0</v>
      </c>
      <c r="BM30" s="53">
        <f t="shared" si="146"/>
        <v>0</v>
      </c>
      <c r="BN30" s="52">
        <f t="shared" si="146"/>
        <v>0</v>
      </c>
      <c r="BO30" s="53">
        <f t="shared" si="146"/>
        <v>0</v>
      </c>
      <c r="BP30" s="52">
        <f t="shared" si="146"/>
        <v>0</v>
      </c>
      <c r="BQ30" s="53">
        <f t="shared" si="146"/>
        <v>0</v>
      </c>
      <c r="BR30" s="52">
        <f t="shared" si="146"/>
        <v>0</v>
      </c>
      <c r="BS30" s="53">
        <f t="shared" si="146"/>
        <v>0</v>
      </c>
      <c r="BT30" s="52">
        <f t="shared" si="147"/>
        <v>0</v>
      </c>
      <c r="BU30" s="53">
        <f t="shared" si="148"/>
        <v>0</v>
      </c>
      <c r="BV30" s="52">
        <f t="shared" si="149"/>
        <v>0</v>
      </c>
      <c r="BW30" s="53">
        <f t="shared" si="150"/>
        <v>0</v>
      </c>
      <c r="BX30" s="52">
        <f t="shared" si="151"/>
        <v>0</v>
      </c>
      <c r="BY30" s="53">
        <f t="shared" si="152"/>
        <v>0</v>
      </c>
      <c r="BZ30" s="52">
        <f t="shared" si="153"/>
        <v>0</v>
      </c>
      <c r="CA30" s="53">
        <f t="shared" si="154"/>
        <v>0</v>
      </c>
      <c r="CB30" s="74"/>
      <c r="CC30" s="74"/>
      <c r="CD30" s="74"/>
      <c r="CE30" s="74"/>
      <c r="CF30" s="74"/>
      <c r="CG30" s="74"/>
      <c r="CH30" s="74"/>
      <c r="CI30" s="74"/>
      <c r="CJ30" s="74"/>
      <c r="CK30" s="74"/>
      <c r="CL30" s="74"/>
    </row>
    <row r="31" spans="1:90">
      <c r="A31" s="20">
        <v>30</v>
      </c>
      <c r="B31" s="20" t="s">
        <v>89</v>
      </c>
      <c r="C31" s="20" t="s">
        <v>153</v>
      </c>
      <c r="D31" s="2">
        <v>1985</v>
      </c>
      <c r="E31" s="3">
        <v>4</v>
      </c>
      <c r="F31" s="2">
        <v>1</v>
      </c>
      <c r="G31" s="55">
        <f t="shared" si="136"/>
        <v>31137</v>
      </c>
      <c r="H31" s="4">
        <v>0</v>
      </c>
      <c r="I31" s="1">
        <v>0</v>
      </c>
      <c r="J31" s="51">
        <f t="shared" si="137"/>
        <v>0</v>
      </c>
      <c r="K31" s="54">
        <f t="shared" si="138"/>
        <v>0</v>
      </c>
      <c r="L31" s="4" t="s">
        <v>96</v>
      </c>
      <c r="M31" s="54">
        <f t="shared" si="139"/>
        <v>15</v>
      </c>
      <c r="N31" s="53">
        <f t="shared" si="140"/>
        <v>15</v>
      </c>
      <c r="O31" s="55">
        <f t="shared" si="155"/>
        <v>36616</v>
      </c>
      <c r="P31" s="53">
        <f t="shared" si="142"/>
        <v>0</v>
      </c>
      <c r="Q31" s="119">
        <f t="shared" si="143"/>
        <v>0</v>
      </c>
      <c r="R31" s="45" t="s">
        <v>130</v>
      </c>
      <c r="S31" s="138">
        <v>17</v>
      </c>
      <c r="T31" s="139">
        <v>4</v>
      </c>
      <c r="U31" s="138">
        <v>2035</v>
      </c>
      <c r="V31" s="55">
        <f t="shared" si="7"/>
        <v>54878</v>
      </c>
      <c r="W31" s="51">
        <f t="shared" si="144"/>
        <v>0</v>
      </c>
      <c r="X31" s="53">
        <f t="shared" si="9"/>
        <v>0</v>
      </c>
      <c r="Y31" s="53">
        <f t="shared" si="10"/>
        <v>0</v>
      </c>
      <c r="Z31" s="53">
        <f t="shared" si="11"/>
        <v>0</v>
      </c>
      <c r="AA31" s="53">
        <f>IF($V31&lt;=Z$2,0,IF($O31&lt;=Z$2,0,IF($G31&gt;=AA$2,0,IF($K31&gt;=$J31,0,IF($O31&lt;=AA$2,($J31-(SUM($K31,SUM($Z31:Z31)))),IF($L31=$D$161,(($J31-$K31)/$P31),(($J31-SUM($Z31:Z31))*$Q31))*IF($V31&lt;=AA$2,(DATEDIF(Z$2,$V31,"D")/365),IF($G31&gt;Z$2,(DATEDIF($G31,AA$2,"D")/365),1)))))))</f>
        <v>0</v>
      </c>
      <c r="AB31" s="53">
        <f>IF($V31&lt;=AA$2,0,IF($O31&lt;=AA$2,0,IF($G31&gt;=AB$2,0,IF($K31&gt;=$J31,0,IF($O31&lt;=AB$2,($J31-(SUM($K31,SUM($Z31:AA31)))),IF($L31=$D$161,(($J31-$K31)/$P31),(($J31-SUM($Z31:AA31))*$Q31))*IF($V31&lt;=AB$2,(DATEDIF(AA$2,$V31,"D")/365),IF($G31&gt;AA$2,(DATEDIF($G31,AB$2,"D")/365),1)))))))</f>
        <v>0</v>
      </c>
      <c r="AC31" s="53">
        <f>IF($V31&lt;=AB$2,0,IF($O31&lt;=AB$2,0,IF($G31&gt;=AC$2,0,IF($K31&gt;=$J31,0,IF($O31&lt;=AC$2,($J31-(SUM($K31,SUM($Z31:AB31)))),IF($L31=$D$161,(($J31-$K31)/$P31),(($J31-SUM($Z31:AB31))*$Q31))*IF($V31&lt;=AC$2,(DATEDIF(AB$2,$V31,"D")/365),IF($G31&gt;AB$2,(DATEDIF($G31,AC$2,"D")/365),1)))))))</f>
        <v>0</v>
      </c>
      <c r="AD31" s="53">
        <f>IF($V31&lt;=AC$2,0,IF($O31&lt;=AC$2,0,IF($G31&gt;=AD$2,0,IF($K31&gt;=$J31,0,IF($O31&lt;=AD$2,($J31-(SUM($K31,SUM($Z31:AC31)))),IF($L31=$D$161,(($J31-$K31)/$P31),(($J31-SUM($Z31:AC31))*$Q31))*IF($V31&lt;=AD$2,(DATEDIF(AC$2,$V31,"D")/365),IF($G31&gt;AC$2,(DATEDIF($G31,AD$2,"D")/365),1)))))))</f>
        <v>0</v>
      </c>
      <c r="AE31" s="53">
        <f>IF($V31&lt;=AD$2,0,IF($O31&lt;=AD$2,0,IF($G31&gt;=AE$2,0,IF($K31&gt;=$J31,0,IF($O31&lt;=AE$2,($J31-(SUM($K31,SUM($Z31:AD31)))),IF($L31=$D$161,(($J31-$K31)/$P31),(($J31-SUM($Z31:AD31))*$Q31))*IF($V31&lt;=AE$2,(DATEDIF(AD$2,$V31,"D")/365),IF($G31&gt;AD$2,(DATEDIF($G31,AE$2,"D")/365),1)))))))</f>
        <v>0</v>
      </c>
      <c r="AF31" s="53">
        <f>IF($V31&lt;=AE$2,0,IF($O31&lt;=AE$2,0,IF($G31&gt;=AF$2,0,IF($K31&gt;=$J31,0,IF($O31&lt;=AF$2,($J31-(SUM($K31,SUM($Z31:AE31)))),IF($L31=$D$161,(($J31-$K31)/$P31),(($J31-SUM($Z31:AE31))*$Q31))*IF($V31&lt;=AF$2,(DATEDIF(AE$2,$V31,"D")/365),IF($G31&gt;AE$2,(DATEDIF($G31,AF$2,"D")/365),1)))))))</f>
        <v>0</v>
      </c>
      <c r="AG31" s="53">
        <f>IF($V31&lt;=AF$2,0,IF($O31&lt;=AF$2,0,IF($G31&gt;=AG$2,0,IF($K31&gt;=$J31,0,IF($O31&lt;=AG$2,($J31-(SUM($K31,SUM($Z31:AF31)))),IF($L31=$D$161,(($J31-$K31)/$P31),(($J31-SUM($Z31:AF31))*$Q31))*IF($V31&lt;=AG$2,(DATEDIF(AF$2,$V31,"D")/365),IF($G31&gt;AF$2,(DATEDIF($G31,AG$2,"D")/365),1)))))))</f>
        <v>0</v>
      </c>
      <c r="AH31" s="53">
        <f>IF($V31&lt;=AG$2,0,IF($O31&lt;=AG$2,0,IF($G31&gt;=AH$2,0,IF($K31&gt;=$J31,0,IF($O31&lt;=AH$2,($J31-(SUM($K31,SUM($Z31:AG31)))),IF($L31=$D$161,(($J31-$K31)/$P31),(($J31-SUM($Z31:AG31))*$Q31))*IF($V31&lt;=AH$2,(DATEDIF(AG$2,$V31,"D")/365),IF($G31&gt;AG$2,(DATEDIF($G31,AH$2,"D")/365),1)))))))</f>
        <v>0</v>
      </c>
      <c r="AI31" s="53">
        <f>IF($V31&lt;=AH$2,0,IF($O31&lt;=AH$2,0,IF($G31&gt;=AI$2,0,IF($K31&gt;=$J31,0,IF($O31&lt;=AI$2,($J31-(SUM($K31,SUM($Z31:AH31)))),IF($L31=$D$161,(($J31-$K31)/$P31),(($J31-SUM($Z31:AH31))*$Q31))*IF($V31&lt;=AI$2,(DATEDIF(AH$2,$V31,"D")/365),IF($G31&gt;AH$2,(DATEDIF($G31,AI$2,"D")/365),1)))))))</f>
        <v>0</v>
      </c>
      <c r="AJ31" s="53">
        <f>IF($V31&lt;=AI$2,0,IF($O31&lt;=AI$2,0,IF($G31&gt;=AJ$2,0,IF($K31&gt;=$J31,0,IF($O31&lt;=AJ$2,($J31-(SUM($K31,SUM($Z31:AI31)))),IF($L31=$D$161,(($J31-$K31)/$P31),(($J31-SUM($Z31:AI31))*$Q31))*IF($V31&lt;=AJ$2,(DATEDIF(AI$2,$V31,"D")/365),IF($G31&gt;AI$2,(DATEDIF($G31,AJ$2,"D")/365),1)))))))</f>
        <v>0</v>
      </c>
      <c r="AK31" s="53">
        <f>IF($V31&lt;=AJ$2,0,IF($O31&lt;=AJ$2,0,IF($G31&gt;=AK$2,0,IF($K31&gt;=$J31,0,IF($O31&lt;=AK$2,($J31-(SUM($K31,SUM($Z31:AJ31)))),IF($L31=$D$161,(($J31-$K31)/$P31),(($J31-SUM($Z31:AJ31))*$Q31))*IF($V31&lt;=AK$2,(DATEDIF(AJ$2,$V31,"D")/365),IF($G31&gt;AJ$2,(DATEDIF($G31,AK$2,"D")/365),1)))))))</f>
        <v>0</v>
      </c>
      <c r="AL31" s="53">
        <f>IF($V31&lt;=AK$2,0,IF($O31&lt;=AK$2,0,IF($G31&gt;=AL$2,0,IF($K31&gt;=$J31,0,IF($O31&lt;=AL$2,($J31-(SUM($K31,SUM($Z31:AK31)))),IF($L31=$D$161,(($J31-$K31)/$P31),(($J31-SUM($Z31:AK31))*$Q31))*IF($V31&lt;=AL$2,(DATEDIF(AK$2,$V31,"D")/365),IF($G31&gt;AK$2,(DATEDIF($G31,AL$2,"D")/365),1)))))))</f>
        <v>0</v>
      </c>
      <c r="AM31" s="53">
        <f>IF($V31&lt;=AL$2,0,IF($O31&lt;=AL$2,0,IF($G31&gt;=AM$2,0,IF($K31&gt;=$J31,0,IF($O31&lt;=AM$2,($J31-(SUM($K31,SUM($Z31:AL31)))),IF($L31=$D$161,(($J31-$K31)/$P31),(($J31-SUM($Z31:AL31))*$Q31))*IF($V31&lt;=AM$2,(DATEDIF(AL$2,$V31,"D")/365),IF($G31&gt;AL$2,(DATEDIF($G31,AM$2,"D")/365),1)))))))</f>
        <v>0</v>
      </c>
      <c r="AN31" s="53">
        <f>IF($V31&lt;=AM$2,0,IF($O31&lt;=AM$2,0,IF($G31&gt;=AN$2,0,IF($K31&gt;=$J31,0,IF($O31&lt;=AN$2,($J31-(SUM($K31,SUM($Z31:AM31)))),IF($L31=$D$161,(($J31-$K31)/$P31),(($J31-SUM($Z31:AM31))*$Q31))*IF($V31&lt;=AN$2,(DATEDIF(AM$2,$V31,"D")/365),IF($G31&gt;AM$2,(DATEDIF($G31,AN$2,"D")/365),1)))))))</f>
        <v>0</v>
      </c>
      <c r="AO31" s="53">
        <f>IF($V31&lt;=AN$2,0,IF($O31&lt;=AN$2,0,IF($G31&gt;=AO$2,0,IF($K31&gt;=$J31,0,IF($O31&lt;=AO$2,($J31-(SUM($K31,SUM($Z31:AN31)))),IF($L31=$D$161,(($J31-$K31)/$P31),(($J31-SUM($Z31:AN31))*$Q31))*IF($V31&lt;=AO$2,(DATEDIF(AN$2,$V31,"D")/365),IF($G31&gt;AN$2,(DATEDIF($G31,AO$2,"D")/365),1)))))))</f>
        <v>0</v>
      </c>
      <c r="AP31" s="53">
        <f>IF($V31&lt;=AO$2,0,IF($O31&lt;=AO$2,0,IF($G31&gt;=AP$2,0,IF($K31&gt;=$J31,0,IF($O31&lt;=AP$2,($J31-(SUM($K31,SUM($Z31:AO31)))),IF($L31=$D$161,(($J31-$K31)/$P31),(($J31-SUM($Z31:AO31))*$Q31))*IF($V31&lt;=AP$2,(DATEDIF(AO$2,$V31,"D")/365),IF($G31&gt;AO$2,(DATEDIF($G31,AP$2,"D")/365),1)))))))</f>
        <v>0</v>
      </c>
      <c r="AQ31" s="53">
        <f>IF($V31&lt;=AP$2,0,IF($O31&lt;=AP$2,0,IF($G31&gt;=AQ$2,0,IF($K31&gt;=$J31,0,IF($O31&lt;=AQ$2,($J31-(SUM($K31,SUM($Z31:AP31)))),IF($L31=$D$161,(($J31-$K31)/$P31),(($J31-SUM($Z31:AP31))*$Q31))*IF($V31&lt;=AQ$2,(DATEDIF(AP$2,$V31,"D")/365),IF($G31&gt;AP$2,(DATEDIF($G31,AQ$2,"D")/365),1)))))))</f>
        <v>0</v>
      </c>
      <c r="AR31" s="53">
        <f>IF($V31&lt;=AQ$2,0,IF($O31&lt;=AQ$2,0,IF($G31&gt;=AR$2,0,IF($K31&gt;=$J31,0,IF($O31&lt;=AR$2,($J31-(SUM($K31,SUM($Z31:AQ31)))),IF($L31=$D$161,(($J31-$K31)/$P31),(($J31-SUM($Z31:AQ31))*$Q31))*IF($V31&lt;=AR$2,(DATEDIF(AQ$2,$V31,"D")/365),IF($G31&gt;AQ$2,(DATEDIF($G31,AR$2,"D")/365),1)))))))</f>
        <v>0</v>
      </c>
      <c r="AS31" s="53">
        <f>IF($V31&lt;=AR$2,0,IF($O31&lt;=AR$2,0,IF($G31&gt;=AS$2,0,IF($K31&gt;=$J31,0,IF($O31&lt;=AS$2,($J31-(SUM($K31,SUM($Z31:AR31)))),IF($L31=$D$161,(($J31-$K31)/$P31),(($J31-SUM($Z31:AR31))*$Q31))*IF($V31&lt;=AS$2,(DATEDIF(AR$2,$V31,"D")/365),IF($G31&gt;AR$2,(DATEDIF($G31,AS$2,"D")/365),1)))))))</f>
        <v>0</v>
      </c>
      <c r="AT31" s="53">
        <f>IF($V31&lt;=AS$2,0,IF($O31&lt;=AS$2,0,IF($G31&gt;=AT$2,0,IF($K31&gt;=$J31,0,IF($O31&lt;=AT$2,($J31-(SUM($K31,SUM($Z31:AS31)))),IF($L31=$D$161,(($J31-$K31)/$P31),(($J31-SUM($Z31:AS31))*$Q31))*IF($V31&lt;=AT$2,(DATEDIF(AS$2,$V31,"D")/365),IF($G31&gt;AS$2,(DATEDIF($G31,AT$2,"D")/365),1)))))))</f>
        <v>0</v>
      </c>
      <c r="AU31" s="53">
        <f>IF($V31&lt;=AT$2,0,IF($O31&lt;=AT$2,0,IF($G31&gt;=AU$2,0,IF($K31&gt;=$J31,0,IF($O31&lt;=AU$2,($J31-(SUM($K31,SUM($Z31:AT31)))),IF($L31=$D$161,(($J31-$K31)/$P31),(($J31-SUM($Z31:AT31))*$Q31))*IF($V31&lt;=AU$2,(DATEDIF(AT$2,$V31,"D")/365),IF($G31&gt;AT$2,(DATEDIF($G31,AU$2,"D")/365),1)))))))</f>
        <v>0</v>
      </c>
      <c r="AV31" s="53">
        <f>IF($V31&lt;=AU$2,0,IF($O31&lt;=AU$2,0,IF($G31&gt;=AV$2,0,IF($K31&gt;=$J31,0,IF($O31&lt;=AV$2,($J31-(SUM($K31,SUM($Z31:AU31)))),IF($L31=$D$161,(($J31-$K31)/$P31),(($J31-SUM($Z31:AU31))*$Q31))*IF($V31&lt;=AV$2,(DATEDIF(AU$2,$V31,"D")/365),IF($G31&gt;AU$2,(DATEDIF($G31,AV$2,"D")/365),1)))))))</f>
        <v>0</v>
      </c>
      <c r="AW31" s="53">
        <f>IF($V31&lt;=AV$2,0,IF($O31&lt;=AV$2,0,IF($G31&gt;=AW$2,0,IF($K31&gt;=$J31,0,IF($O31&lt;=AW$2,($J31-(SUM($K31,SUM($Z31:AV31)))),IF($L31=$D$161,(($J31-$K31)/$P31),(($J31-SUM($Z31:AV31))*$Q31))*IF($V31&lt;=AW$2,(DATEDIF(AV$2,$V31,"D")/365),IF($G31&gt;AV$2,(DATEDIF($G31,AW$2,"D")/365),1)))))))</f>
        <v>0</v>
      </c>
      <c r="AX31" s="53">
        <f>IF($V31&lt;=AW$2,0,IF($O31&lt;=AW$2,0,IF($G31&gt;=AX$2,0,IF($K31&gt;=$J31,0,IF($O31&lt;=AX$2,($J31-(SUM($K31,SUM($Z31:AW31)))),IF($L31=$D$161,(($J31-$K31)/$P31),(($J31-SUM($Z31:AW31))*$Q31))*IF($V31&lt;=AX$2,(DATEDIF(AW$2,$V31,"D")/365),IF($G31&gt;AW$2,(DATEDIF($G31,AX$2,"D")/365),1)))))))</f>
        <v>0</v>
      </c>
      <c r="AY31" s="53">
        <f>IF($V31&lt;=AX$2,0,IF($O31&lt;=AX$2,0,IF($G31&gt;=AY$2,0,IF($K31&gt;=$J31,0,IF($O31&lt;=AY$2,($J31-(SUM($K31,SUM($Z31:AX31)))),IF($L31=$D$161,(($J31-$K31)/$P31),(($J31-SUM($Z31:AX31))*$Q31))*IF($V31&lt;=AY$2,(DATEDIF(AX$2,$V31,"D")/365),IF($G31&gt;AX$2,(DATEDIF($G31,AY$2,"D")/365),1)))))))</f>
        <v>0</v>
      </c>
      <c r="AZ31" s="52"/>
      <c r="BA31" s="52"/>
      <c r="BB31" s="126">
        <f>IF($V31&lt;=BB$2,0,IF($G31&gt;=BB$2,0,IF($G31&gt;$W$3,(J31-Z31),IF($G31&lt;=$W$3,J31-SUM(W31,$Z31:Z31),0))))</f>
        <v>0</v>
      </c>
      <c r="BC31" s="53">
        <f t="shared" si="145"/>
        <v>0</v>
      </c>
      <c r="BD31" s="52">
        <f t="shared" si="146"/>
        <v>0</v>
      </c>
      <c r="BE31" s="53">
        <f t="shared" si="146"/>
        <v>0</v>
      </c>
      <c r="BF31" s="52">
        <f t="shared" si="146"/>
        <v>0</v>
      </c>
      <c r="BG31" s="53">
        <f t="shared" si="146"/>
        <v>0</v>
      </c>
      <c r="BH31" s="52">
        <f t="shared" si="146"/>
        <v>0</v>
      </c>
      <c r="BI31" s="53">
        <f t="shared" si="146"/>
        <v>0</v>
      </c>
      <c r="BJ31" s="52">
        <f t="shared" si="146"/>
        <v>0</v>
      </c>
      <c r="BK31" s="53">
        <f t="shared" si="146"/>
        <v>0</v>
      </c>
      <c r="BL31" s="52">
        <f t="shared" si="146"/>
        <v>0</v>
      </c>
      <c r="BM31" s="53">
        <f t="shared" si="146"/>
        <v>0</v>
      </c>
      <c r="BN31" s="52">
        <f t="shared" si="146"/>
        <v>0</v>
      </c>
      <c r="BO31" s="53">
        <f t="shared" si="146"/>
        <v>0</v>
      </c>
      <c r="BP31" s="52">
        <f t="shared" si="146"/>
        <v>0</v>
      </c>
      <c r="BQ31" s="53">
        <f t="shared" si="146"/>
        <v>0</v>
      </c>
      <c r="BR31" s="52">
        <f t="shared" ref="BR31:BR32" si="156">IF($V31&lt;=BR$2,0,IF($G31&gt;=BR$2,0,IF($G31&gt;=BQ$2,$J31-AP31,BQ31-AP31)))</f>
        <v>0</v>
      </c>
      <c r="BS31" s="53">
        <f t="shared" ref="BS31:BS32" si="157">IF($V31&lt;=BS$2,0,IF($G31&gt;=BS$2,0,IF($G31&gt;=BR$2,$J31-AQ31,BR31-AQ31)))</f>
        <v>0</v>
      </c>
      <c r="BT31" s="52">
        <f t="shared" si="147"/>
        <v>0</v>
      </c>
      <c r="BU31" s="53">
        <f t="shared" si="148"/>
        <v>0</v>
      </c>
      <c r="BV31" s="52">
        <f t="shared" si="149"/>
        <v>0</v>
      </c>
      <c r="BW31" s="53">
        <f t="shared" si="150"/>
        <v>0</v>
      </c>
      <c r="BX31" s="52">
        <f t="shared" si="151"/>
        <v>0</v>
      </c>
      <c r="BY31" s="53">
        <f t="shared" si="152"/>
        <v>0</v>
      </c>
      <c r="BZ31" s="52">
        <f t="shared" si="153"/>
        <v>0</v>
      </c>
      <c r="CA31" s="53">
        <f t="shared" si="154"/>
        <v>0</v>
      </c>
      <c r="CB31" s="74"/>
      <c r="CC31" s="74"/>
      <c r="CD31" s="74"/>
      <c r="CE31" s="74"/>
      <c r="CF31" s="74"/>
      <c r="CG31" s="74"/>
      <c r="CH31" s="74"/>
      <c r="CI31" s="74"/>
      <c r="CJ31" s="74"/>
      <c r="CK31" s="74"/>
      <c r="CL31" s="74"/>
    </row>
    <row r="32" spans="1:90">
      <c r="A32" s="20">
        <v>31</v>
      </c>
      <c r="B32" s="20" t="s">
        <v>89</v>
      </c>
      <c r="C32" s="20" t="s">
        <v>153</v>
      </c>
      <c r="D32" s="2">
        <v>1985</v>
      </c>
      <c r="E32" s="3">
        <v>4</v>
      </c>
      <c r="F32" s="2">
        <v>1</v>
      </c>
      <c r="G32" s="55">
        <f t="shared" si="136"/>
        <v>31137</v>
      </c>
      <c r="H32" s="4">
        <v>0</v>
      </c>
      <c r="I32" s="1">
        <v>0</v>
      </c>
      <c r="J32" s="51">
        <f t="shared" si="137"/>
        <v>0</v>
      </c>
      <c r="K32" s="54">
        <f t="shared" si="138"/>
        <v>0</v>
      </c>
      <c r="L32" s="4" t="s">
        <v>96</v>
      </c>
      <c r="M32" s="54">
        <f t="shared" si="139"/>
        <v>15</v>
      </c>
      <c r="N32" s="53">
        <f t="shared" si="140"/>
        <v>15</v>
      </c>
      <c r="O32" s="55">
        <f t="shared" si="155"/>
        <v>36616</v>
      </c>
      <c r="P32" s="53">
        <f t="shared" si="142"/>
        <v>0</v>
      </c>
      <c r="Q32" s="119">
        <f t="shared" si="143"/>
        <v>0</v>
      </c>
      <c r="R32" s="45" t="s">
        <v>130</v>
      </c>
      <c r="S32" s="138">
        <v>17</v>
      </c>
      <c r="T32" s="139">
        <v>4</v>
      </c>
      <c r="U32" s="138">
        <v>2035</v>
      </c>
      <c r="V32" s="55">
        <f t="shared" ref="V32:V40" si="158">IF($R32=$Q$135,DATE($U32,$T32,$S32),DATE(2050,3,31))</f>
        <v>54878</v>
      </c>
      <c r="W32" s="51">
        <f t="shared" si="144"/>
        <v>0</v>
      </c>
      <c r="X32" s="53">
        <f t="shared" ref="X32" si="159">HLOOKUP(X$2,$Z$2:$AY$127,A32,FALSE)</f>
        <v>0</v>
      </c>
      <c r="Y32" s="53">
        <f t="shared" ref="Y32" si="160">HLOOKUP($Y$2,$BB$2:$CA$127,A32,FALSE)</f>
        <v>0</v>
      </c>
      <c r="Z32" s="53">
        <f t="shared" ref="Z32" si="161">IF($O32&lt;=$W$3,0,IF($G32&gt;=Z$2,0,IF($K32&gt;=$J32,0,IF($P32&lt;=1,$J32-$K32,IF($L32=$D$161,(($J32-$K32)/$P32),($J32*Q32))*IF($V32&lt;=Z$2,(DATEDIF($W$3,$V32,"D")/365),IF($G32&gt;$W$3,(DATEDIF($G32,$Z$2,"D")/365),1))))))</f>
        <v>0</v>
      </c>
      <c r="AA32" s="53">
        <f>IF($V32&lt;=Z$2,0,IF($O32&lt;=Z$2,0,IF($G32&gt;=AA$2,0,IF($K32&gt;=$J32,0,IF($O32&lt;=AA$2,($J32-(SUM($K32,SUM($Z32:Z32)))),IF($L32=$D$161,(($J32-$K32)/$P32),(($J32-SUM($Z32:Z32))*$Q32))*IF($V32&lt;=AA$2,(DATEDIF(Z$2,$V32,"D")/365),IF($G32&gt;Z$2,(DATEDIF($G32,AA$2,"D")/365),1)))))))</f>
        <v>0</v>
      </c>
      <c r="AB32" s="53">
        <f>IF($V32&lt;=AA$2,0,IF($O32&lt;=AA$2,0,IF($G32&gt;=AB$2,0,IF($K32&gt;=$J32,0,IF($O32&lt;=AB$2,($J32-(SUM($K32,SUM($Z32:AA32)))),IF($L32=$D$161,(($J32-$K32)/$P32),(($J32-SUM($Z32:AA32))*$Q32))*IF($V32&lt;=AB$2,(DATEDIF(AA$2,$V32,"D")/365),IF($G32&gt;AA$2,(DATEDIF($G32,AB$2,"D")/365),1)))))))</f>
        <v>0</v>
      </c>
      <c r="AC32" s="53">
        <f>IF($V32&lt;=AB$2,0,IF($O32&lt;=AB$2,0,IF($G32&gt;=AC$2,0,IF($K32&gt;=$J32,0,IF($O32&lt;=AC$2,($J32-(SUM($K32,SUM($Z32:AB32)))),IF($L32=$D$161,(($J32-$K32)/$P32),(($J32-SUM($Z32:AB32))*$Q32))*IF($V32&lt;=AC$2,(DATEDIF(AB$2,$V32,"D")/365),IF($G32&gt;AB$2,(DATEDIF($G32,AC$2,"D")/365),1)))))))</f>
        <v>0</v>
      </c>
      <c r="AD32" s="53">
        <f>IF($V32&lt;=AC$2,0,IF($O32&lt;=AC$2,0,IF($G32&gt;=AD$2,0,IF($K32&gt;=$J32,0,IF($O32&lt;=AD$2,($J32-(SUM($K32,SUM($Z32:AC32)))),IF($L32=$D$161,(($J32-$K32)/$P32),(($J32-SUM($Z32:AC32))*$Q32))*IF($V32&lt;=AD$2,(DATEDIF(AC$2,$V32,"D")/365),IF($G32&gt;AC$2,(DATEDIF($G32,AD$2,"D")/365),1)))))))</f>
        <v>0</v>
      </c>
      <c r="AE32" s="53">
        <f>IF($V32&lt;=AD$2,0,IF($O32&lt;=AD$2,0,IF($G32&gt;=AE$2,0,IF($K32&gt;=$J32,0,IF($O32&lt;=AE$2,($J32-(SUM($K32,SUM($Z32:AD32)))),IF($L32=$D$161,(($J32-$K32)/$P32),(($J32-SUM($Z32:AD32))*$Q32))*IF($V32&lt;=AE$2,(DATEDIF(AD$2,$V32,"D")/365),IF($G32&gt;AD$2,(DATEDIF($G32,AE$2,"D")/365),1)))))))</f>
        <v>0</v>
      </c>
      <c r="AF32" s="53">
        <f>IF($V32&lt;=AE$2,0,IF($O32&lt;=AE$2,0,IF($G32&gt;=AF$2,0,IF($K32&gt;=$J32,0,IF($O32&lt;=AF$2,($J32-(SUM($K32,SUM($Z32:AE32)))),IF($L32=$D$161,(($J32-$K32)/$P32),(($J32-SUM($Z32:AE32))*$Q32))*IF($V32&lt;=AF$2,(DATEDIF(AE$2,$V32,"D")/365),IF($G32&gt;AE$2,(DATEDIF($G32,AF$2,"D")/365),1)))))))</f>
        <v>0</v>
      </c>
      <c r="AG32" s="53">
        <f>IF($V32&lt;=AF$2,0,IF($O32&lt;=AF$2,0,IF($G32&gt;=AG$2,0,IF($K32&gt;=$J32,0,IF($O32&lt;=AG$2,($J32-(SUM($K32,SUM($Z32:AF32)))),IF($L32=$D$161,(($J32-$K32)/$P32),(($J32-SUM($Z32:AF32))*$Q32))*IF($V32&lt;=AG$2,(DATEDIF(AF$2,$V32,"D")/365),IF($G32&gt;AF$2,(DATEDIF($G32,AG$2,"D")/365),1)))))))</f>
        <v>0</v>
      </c>
      <c r="AH32" s="53">
        <f>IF($V32&lt;=AG$2,0,IF($O32&lt;=AG$2,0,IF($G32&gt;=AH$2,0,IF($K32&gt;=$J32,0,IF($O32&lt;=AH$2,($J32-(SUM($K32,SUM($Z32:AG32)))),IF($L32=$D$161,(($J32-$K32)/$P32),(($J32-SUM($Z32:AG32))*$Q32))*IF($V32&lt;=AH$2,(DATEDIF(AG$2,$V32,"D")/365),IF($G32&gt;AG$2,(DATEDIF($G32,AH$2,"D")/365),1)))))))</f>
        <v>0</v>
      </c>
      <c r="AI32" s="53">
        <f>IF($V32&lt;=AH$2,0,IF($O32&lt;=AH$2,0,IF($G32&gt;=AI$2,0,IF($K32&gt;=$J32,0,IF($O32&lt;=AI$2,($J32-(SUM($K32,SUM($Z32:AH32)))),IF($L32=$D$161,(($J32-$K32)/$P32),(($J32-SUM($Z32:AH32))*$Q32))*IF($V32&lt;=AI$2,(DATEDIF(AH$2,$V32,"D")/365),IF($G32&gt;AH$2,(DATEDIF($G32,AI$2,"D")/365),1)))))))</f>
        <v>0</v>
      </c>
      <c r="AJ32" s="53">
        <f>IF($V32&lt;=AI$2,0,IF($O32&lt;=AI$2,0,IF($G32&gt;=AJ$2,0,IF($K32&gt;=$J32,0,IF($O32&lt;=AJ$2,($J32-(SUM($K32,SUM($Z32:AI32)))),IF($L32=$D$161,(($J32-$K32)/$P32),(($J32-SUM($Z32:AI32))*$Q32))*IF($V32&lt;=AJ$2,(DATEDIF(AI$2,$V32,"D")/365),IF($G32&gt;AI$2,(DATEDIF($G32,AJ$2,"D")/365),1)))))))</f>
        <v>0</v>
      </c>
      <c r="AK32" s="53">
        <f>IF($V32&lt;=AJ$2,0,IF($O32&lt;=AJ$2,0,IF($G32&gt;=AK$2,0,IF($K32&gt;=$J32,0,IF($O32&lt;=AK$2,($J32-(SUM($K32,SUM($Z32:AJ32)))),IF($L32=$D$161,(($J32-$K32)/$P32),(($J32-SUM($Z32:AJ32))*$Q32))*IF($V32&lt;=AK$2,(DATEDIF(AJ$2,$V32,"D")/365),IF($G32&gt;AJ$2,(DATEDIF($G32,AK$2,"D")/365),1)))))))</f>
        <v>0</v>
      </c>
      <c r="AL32" s="53">
        <f>IF($V32&lt;=AK$2,0,IF($O32&lt;=AK$2,0,IF($G32&gt;=AL$2,0,IF($K32&gt;=$J32,0,IF($O32&lt;=AL$2,($J32-(SUM($K32,SUM($Z32:AK32)))),IF($L32=$D$161,(($J32-$K32)/$P32),(($J32-SUM($Z32:AK32))*$Q32))*IF($V32&lt;=AL$2,(DATEDIF(AK$2,$V32,"D")/365),IF($G32&gt;AK$2,(DATEDIF($G32,AL$2,"D")/365),1)))))))</f>
        <v>0</v>
      </c>
      <c r="AM32" s="53">
        <f>IF($V32&lt;=AL$2,0,IF($O32&lt;=AL$2,0,IF($G32&gt;=AM$2,0,IF($K32&gt;=$J32,0,IF($O32&lt;=AM$2,($J32-(SUM($K32,SUM($Z32:AL32)))),IF($L32=$D$161,(($J32-$K32)/$P32),(($J32-SUM($Z32:AL32))*$Q32))*IF($V32&lt;=AM$2,(DATEDIF(AL$2,$V32,"D")/365),IF($G32&gt;AL$2,(DATEDIF($G32,AM$2,"D")/365),1)))))))</f>
        <v>0</v>
      </c>
      <c r="AN32" s="53">
        <f>IF($V32&lt;=AM$2,0,IF($O32&lt;=AM$2,0,IF($G32&gt;=AN$2,0,IF($K32&gt;=$J32,0,IF($O32&lt;=AN$2,($J32-(SUM($K32,SUM($Z32:AM32)))),IF($L32=$D$161,(($J32-$K32)/$P32),(($J32-SUM($Z32:AM32))*$Q32))*IF($V32&lt;=AN$2,(DATEDIF(AM$2,$V32,"D")/365),IF($G32&gt;AM$2,(DATEDIF($G32,AN$2,"D")/365),1)))))))</f>
        <v>0</v>
      </c>
      <c r="AO32" s="53">
        <f>IF($V32&lt;=AN$2,0,IF($O32&lt;=AN$2,0,IF($G32&gt;=AO$2,0,IF($K32&gt;=$J32,0,IF($O32&lt;=AO$2,($J32-(SUM($K32,SUM($Z32:AN32)))),IF($L32=$D$161,(($J32-$K32)/$P32),(($J32-SUM($Z32:AN32))*$Q32))*IF($V32&lt;=AO$2,(DATEDIF(AN$2,$V32,"D")/365),IF($G32&gt;AN$2,(DATEDIF($G32,AO$2,"D")/365),1)))))))</f>
        <v>0</v>
      </c>
      <c r="AP32" s="53">
        <f>IF($V32&lt;=AO$2,0,IF($O32&lt;=AO$2,0,IF($G32&gt;=AP$2,0,IF($K32&gt;=$J32,0,IF($O32&lt;=AP$2,($J32-(SUM($K32,SUM($Z32:AO32)))),IF($L32=$D$161,(($J32-$K32)/$P32),(($J32-SUM($Z32:AO32))*$Q32))*IF($V32&lt;=AP$2,(DATEDIF(AO$2,$V32,"D")/365),IF($G32&gt;AO$2,(DATEDIF($G32,AP$2,"D")/365),1)))))))</f>
        <v>0</v>
      </c>
      <c r="AQ32" s="53">
        <f>IF($V32&lt;=AP$2,0,IF($O32&lt;=AP$2,0,IF($G32&gt;=AQ$2,0,IF($K32&gt;=$J32,0,IF($O32&lt;=AQ$2,($J32-(SUM($K32,SUM($Z32:AP32)))),IF($L32=$D$161,(($J32-$K32)/$P32),(($J32-SUM($Z32:AP32))*$Q32))*IF($V32&lt;=AQ$2,(DATEDIF(AP$2,$V32,"D")/365),IF($G32&gt;AP$2,(DATEDIF($G32,AQ$2,"D")/365),1)))))))</f>
        <v>0</v>
      </c>
      <c r="AR32" s="53">
        <f>IF($V32&lt;=AQ$2,0,IF($O32&lt;=AQ$2,0,IF($G32&gt;=AR$2,0,IF($K32&gt;=$J32,0,IF($O32&lt;=AR$2,($J32-(SUM($K32,SUM($Z32:AQ32)))),IF($L32=$D$161,(($J32-$K32)/$P32),(($J32-SUM($Z32:AQ32))*$Q32))*IF($V32&lt;=AR$2,(DATEDIF(AQ$2,$V32,"D")/365),IF($G32&gt;AQ$2,(DATEDIF($G32,AR$2,"D")/365),1)))))))</f>
        <v>0</v>
      </c>
      <c r="AS32" s="53">
        <f>IF($V32&lt;=AR$2,0,IF($O32&lt;=AR$2,0,IF($G32&gt;=AS$2,0,IF($K32&gt;=$J32,0,IF($O32&lt;=AS$2,($J32-(SUM($K32,SUM($Z32:AR32)))),IF($L32=$D$161,(($J32-$K32)/$P32),(($J32-SUM($Z32:AR32))*$Q32))*IF($V32&lt;=AS$2,(DATEDIF(AR$2,$V32,"D")/365),IF($G32&gt;AR$2,(DATEDIF($G32,AS$2,"D")/365),1)))))))</f>
        <v>0</v>
      </c>
      <c r="AT32" s="53">
        <f>IF($V32&lt;=AS$2,0,IF($O32&lt;=AS$2,0,IF($G32&gt;=AT$2,0,IF($K32&gt;=$J32,0,IF($O32&lt;=AT$2,($J32-(SUM($K32,SUM($Z32:AS32)))),IF($L32=$D$161,(($J32-$K32)/$P32),(($J32-SUM($Z32:AS32))*$Q32))*IF($V32&lt;=AT$2,(DATEDIF(AS$2,$V32,"D")/365),IF($G32&gt;AS$2,(DATEDIF($G32,AT$2,"D")/365),1)))))))</f>
        <v>0</v>
      </c>
      <c r="AU32" s="53">
        <f>IF($V32&lt;=AT$2,0,IF($O32&lt;=AT$2,0,IF($G32&gt;=AU$2,0,IF($K32&gt;=$J32,0,IF($O32&lt;=AU$2,($J32-(SUM($K32,SUM($Z32:AT32)))),IF($L32=$D$161,(($J32-$K32)/$P32),(($J32-SUM($Z32:AT32))*$Q32))*IF($V32&lt;=AU$2,(DATEDIF(AT$2,$V32,"D")/365),IF($G32&gt;AT$2,(DATEDIF($G32,AU$2,"D")/365),1)))))))</f>
        <v>0</v>
      </c>
      <c r="AV32" s="53">
        <f>IF($V32&lt;=AU$2,0,IF($O32&lt;=AU$2,0,IF($G32&gt;=AV$2,0,IF($K32&gt;=$J32,0,IF($O32&lt;=AV$2,($J32-(SUM($K32,SUM($Z32:AU32)))),IF($L32=$D$161,(($J32-$K32)/$P32),(($J32-SUM($Z32:AU32))*$Q32))*IF($V32&lt;=AV$2,(DATEDIF(AU$2,$V32,"D")/365),IF($G32&gt;AU$2,(DATEDIF($G32,AV$2,"D")/365),1)))))))</f>
        <v>0</v>
      </c>
      <c r="AW32" s="53">
        <f>IF($V32&lt;=AV$2,0,IF($O32&lt;=AV$2,0,IF($G32&gt;=AW$2,0,IF($K32&gt;=$J32,0,IF($O32&lt;=AW$2,($J32-(SUM($K32,SUM($Z32:AV32)))),IF($L32=$D$161,(($J32-$K32)/$P32),(($J32-SUM($Z32:AV32))*$Q32))*IF($V32&lt;=AW$2,(DATEDIF(AV$2,$V32,"D")/365),IF($G32&gt;AV$2,(DATEDIF($G32,AW$2,"D")/365),1)))))))</f>
        <v>0</v>
      </c>
      <c r="AX32" s="53">
        <f>IF($V32&lt;=AW$2,0,IF($O32&lt;=AW$2,0,IF($G32&gt;=AX$2,0,IF($K32&gt;=$J32,0,IF($O32&lt;=AX$2,($J32-(SUM($K32,SUM($Z32:AW32)))),IF($L32=$D$161,(($J32-$K32)/$P32),(($J32-SUM($Z32:AW32))*$Q32))*IF($V32&lt;=AX$2,(DATEDIF(AW$2,$V32,"D")/365),IF($G32&gt;AW$2,(DATEDIF($G32,AX$2,"D")/365),1)))))))</f>
        <v>0</v>
      </c>
      <c r="AY32" s="53">
        <f>IF($V32&lt;=AX$2,0,IF($O32&lt;=AX$2,0,IF($G32&gt;=AY$2,0,IF($K32&gt;=$J32,0,IF($O32&lt;=AY$2,($J32-(SUM($K32,SUM($Z32:AX32)))),IF($L32=$D$161,(($J32-$K32)/$P32),(($J32-SUM($Z32:AX32))*$Q32))*IF($V32&lt;=AY$2,(DATEDIF(AX$2,$V32,"D")/365),IF($G32&gt;AX$2,(DATEDIF($G32,AY$2,"D")/365),1)))))))</f>
        <v>0</v>
      </c>
      <c r="AZ32" s="52"/>
      <c r="BA32" s="52"/>
      <c r="BB32" s="126">
        <f>IF($V32&lt;=BB$2,0,IF($G32&gt;=BB$2,0,IF($G32&gt;$W$3,(J32-Z32),IF($G32&lt;=$W$3,J32-SUM(W32,$Z32:Z32),0))))</f>
        <v>0</v>
      </c>
      <c r="BC32" s="53">
        <f t="shared" si="145"/>
        <v>0</v>
      </c>
      <c r="BD32" s="52">
        <f t="shared" ref="BD32" si="162">IF($V32&lt;=BD$2,0,IF($G32&gt;=BD$2,0,IF($G32&gt;=BC$2,$J32-AB32,BC32-AB32)))</f>
        <v>0</v>
      </c>
      <c r="BE32" s="53">
        <f t="shared" ref="BE32" si="163">IF($V32&lt;=BE$2,0,IF($G32&gt;=BE$2,0,IF($G32&gt;=BD$2,$J32-AC32,BD32-AC32)))</f>
        <v>0</v>
      </c>
      <c r="BF32" s="52">
        <f t="shared" ref="BF32" si="164">IF($V32&lt;=BF$2,0,IF($G32&gt;=BF$2,0,IF($G32&gt;=BE$2,$J32-AD32,BE32-AD32)))</f>
        <v>0</v>
      </c>
      <c r="BG32" s="53">
        <f t="shared" ref="BG32" si="165">IF($V32&lt;=BG$2,0,IF($G32&gt;=BG$2,0,IF($G32&gt;=BF$2,$J32-AE32,BF32-AE32)))</f>
        <v>0</v>
      </c>
      <c r="BH32" s="52">
        <f t="shared" ref="BH32" si="166">IF($V32&lt;=BH$2,0,IF($G32&gt;=BH$2,0,IF($G32&gt;=BG$2,$J32-AF32,BG32-AF32)))</f>
        <v>0</v>
      </c>
      <c r="BI32" s="53">
        <f t="shared" ref="BI32" si="167">IF($V32&lt;=BI$2,0,IF($G32&gt;=BI$2,0,IF($G32&gt;=BH$2,$J32-AG32,BH32-AG32)))</f>
        <v>0</v>
      </c>
      <c r="BJ32" s="52">
        <f t="shared" ref="BJ32" si="168">IF($V32&lt;=BJ$2,0,IF($G32&gt;=BJ$2,0,IF($G32&gt;=BI$2,$J32-AH32,BI32-AH32)))</f>
        <v>0</v>
      </c>
      <c r="BK32" s="53">
        <f t="shared" ref="BK32" si="169">IF($V32&lt;=BK$2,0,IF($G32&gt;=BK$2,0,IF($G32&gt;=BJ$2,$J32-AI32,BJ32-AI32)))</f>
        <v>0</v>
      </c>
      <c r="BL32" s="52">
        <f t="shared" ref="BL32" si="170">IF($V32&lt;=BL$2,0,IF($G32&gt;=BL$2,0,IF($G32&gt;=BK$2,$J32-AJ32,BK32-AJ32)))</f>
        <v>0</v>
      </c>
      <c r="BM32" s="53">
        <f t="shared" ref="BM32" si="171">IF($V32&lt;=BM$2,0,IF($G32&gt;=BM$2,0,IF($G32&gt;=BL$2,$J32-AK32,BL32-AK32)))</f>
        <v>0</v>
      </c>
      <c r="BN32" s="52">
        <f t="shared" ref="BN32" si="172">IF($V32&lt;=BN$2,0,IF($G32&gt;=BN$2,0,IF($G32&gt;=BM$2,$J32-AL32,BM32-AL32)))</f>
        <v>0</v>
      </c>
      <c r="BO32" s="53">
        <f t="shared" ref="BO32" si="173">IF($V32&lt;=BO$2,0,IF($G32&gt;=BO$2,0,IF($G32&gt;=BN$2,$J32-AM32,BN32-AM32)))</f>
        <v>0</v>
      </c>
      <c r="BP32" s="52">
        <f t="shared" ref="BP32" si="174">IF($V32&lt;=BP$2,0,IF($G32&gt;=BP$2,0,IF($G32&gt;=BO$2,$J32-AN32,BO32-AN32)))</f>
        <v>0</v>
      </c>
      <c r="BQ32" s="53">
        <f t="shared" ref="BQ32" si="175">IF($V32&lt;=BQ$2,0,IF($G32&gt;=BQ$2,0,IF($G32&gt;=BP$2,$J32-AO32,BP32-AO32)))</f>
        <v>0</v>
      </c>
      <c r="BR32" s="52">
        <f t="shared" si="156"/>
        <v>0</v>
      </c>
      <c r="BS32" s="53">
        <f t="shared" si="157"/>
        <v>0</v>
      </c>
      <c r="BT32" s="52">
        <f t="shared" si="147"/>
        <v>0</v>
      </c>
      <c r="BU32" s="53">
        <f t="shared" si="148"/>
        <v>0</v>
      </c>
      <c r="BV32" s="52">
        <f t="shared" si="149"/>
        <v>0</v>
      </c>
      <c r="BW32" s="53">
        <f t="shared" si="150"/>
        <v>0</v>
      </c>
      <c r="BX32" s="52">
        <f t="shared" si="151"/>
        <v>0</v>
      </c>
      <c r="BY32" s="53">
        <f t="shared" si="152"/>
        <v>0</v>
      </c>
      <c r="BZ32" s="52">
        <f t="shared" si="153"/>
        <v>0</v>
      </c>
      <c r="CA32" s="53">
        <f t="shared" si="154"/>
        <v>0</v>
      </c>
      <c r="CB32" s="74"/>
      <c r="CC32" s="74"/>
      <c r="CD32" s="74"/>
      <c r="CE32" s="74"/>
      <c r="CF32" s="74"/>
      <c r="CG32" s="74"/>
      <c r="CH32" s="74"/>
      <c r="CI32" s="74"/>
      <c r="CJ32" s="74"/>
      <c r="CK32" s="74"/>
      <c r="CL32" s="74"/>
    </row>
    <row r="33" spans="1:90">
      <c r="A33" s="20">
        <v>32</v>
      </c>
      <c r="B33" s="20" t="s">
        <v>89</v>
      </c>
      <c r="C33" s="20" t="s">
        <v>153</v>
      </c>
      <c r="D33" s="2">
        <v>1985</v>
      </c>
      <c r="E33" s="3">
        <v>4</v>
      </c>
      <c r="F33" s="2">
        <v>1</v>
      </c>
      <c r="G33" s="55">
        <f t="shared" ref="G33:G40" si="176">DATE(D33,E33,F33)-1</f>
        <v>31137</v>
      </c>
      <c r="H33" s="4">
        <v>0</v>
      </c>
      <c r="I33" s="1">
        <v>0</v>
      </c>
      <c r="J33" s="51">
        <f t="shared" ref="J33:J40" si="177">H33-I33</f>
        <v>0</v>
      </c>
      <c r="K33" s="54">
        <f t="shared" ref="K33:K40" si="178">H33*0.05</f>
        <v>0</v>
      </c>
      <c r="L33" s="4" t="s">
        <v>96</v>
      </c>
      <c r="M33" s="54">
        <f t="shared" ref="M33:M40" si="179">VLOOKUP(B33,$B$161:$C$260,2,FALSE)</f>
        <v>15</v>
      </c>
      <c r="N33" s="53">
        <f t="shared" ref="N33:N40" si="180">IF(O33&gt;$W$3,IF(G33&lt;$W$3,DATEDIF(G33,$W$3,"D")/365,0),M33)</f>
        <v>15</v>
      </c>
      <c r="O33" s="55">
        <f t="shared" ref="O33:O40" si="181">DATE(D33+M33,E33,F33-1)</f>
        <v>36616</v>
      </c>
      <c r="P33" s="53">
        <f t="shared" ref="P33:P40" si="182">IF($O33&gt;$W$5,M33-N33,0)</f>
        <v>0</v>
      </c>
      <c r="Q33" s="119">
        <f t="shared" ref="Q33:Q40" si="183">ROUND(IF(J33&gt;K33,IF(P33&gt;0,(1-((K33/J33)^(1/P33))),0),0),4)</f>
        <v>0</v>
      </c>
      <c r="R33" s="45" t="s">
        <v>130</v>
      </c>
      <c r="S33" s="138">
        <v>17</v>
      </c>
      <c r="T33" s="139">
        <v>4</v>
      </c>
      <c r="U33" s="138">
        <v>2035</v>
      </c>
      <c r="V33" s="55">
        <f t="shared" si="158"/>
        <v>54878</v>
      </c>
      <c r="W33" s="51">
        <f t="shared" ref="W33:W40" si="184">IF($W$3&gt;=$O33,(J33-K33),0)</f>
        <v>0</v>
      </c>
      <c r="X33" s="53">
        <f t="shared" ref="X33:X36" si="185">HLOOKUP(X$2,$Z$2:$AY$127,A33,FALSE)</f>
        <v>0</v>
      </c>
      <c r="Y33" s="53">
        <f t="shared" ref="Y33:Y36" si="186">HLOOKUP($Y$2,$BB$2:$CA$127,A33,FALSE)</f>
        <v>0</v>
      </c>
      <c r="Z33" s="53">
        <f t="shared" ref="Z33:Z36" si="187">IF($O33&lt;=$W$3,0,IF($G33&gt;=Z$2,0,IF($K33&gt;=$J33,0,IF($P33&lt;=1,$J33-$K33,IF($L33=$D$161,(($J33-$K33)/$P33),($J33*Q33))*IF($V33&lt;=Z$2,(DATEDIF($W$3,$V33,"D")/365),IF($G33&gt;$W$3,(DATEDIF($G33,$Z$2,"D")/365),1))))))</f>
        <v>0</v>
      </c>
      <c r="AA33" s="53">
        <f>IF($V33&lt;=Z$2,0,IF($O33&lt;=Z$2,0,IF($G33&gt;=AA$2,0,IF($K33&gt;=$J33,0,IF($O33&lt;=AA$2,($J33-(SUM($K33,SUM($Z33:Z33)))),IF($L33=$D$161,(($J33-$K33)/$P33),(($J33-SUM($Z33:Z33))*$Q33))*IF($V33&lt;=AA$2,(DATEDIF(Z$2,$V33,"D")/365),IF($G33&gt;Z$2,(DATEDIF($G33,AA$2,"D")/365),1)))))))</f>
        <v>0</v>
      </c>
      <c r="AB33" s="53">
        <f>IF($V33&lt;=AA$2,0,IF($O33&lt;=AA$2,0,IF($G33&gt;=AB$2,0,IF($K33&gt;=$J33,0,IF($O33&lt;=AB$2,($J33-(SUM($K33,SUM($Z33:AA33)))),IF($L33=$D$161,(($J33-$K33)/$P33),(($J33-SUM($Z33:AA33))*$Q33))*IF($V33&lt;=AB$2,(DATEDIF(AA$2,$V33,"D")/365),IF($G33&gt;AA$2,(DATEDIF($G33,AB$2,"D")/365),1)))))))</f>
        <v>0</v>
      </c>
      <c r="AC33" s="53">
        <f>IF($V33&lt;=AB$2,0,IF($O33&lt;=AB$2,0,IF($G33&gt;=AC$2,0,IF($K33&gt;=$J33,0,IF($O33&lt;=AC$2,($J33-(SUM($K33,SUM($Z33:AB33)))),IF($L33=$D$161,(($J33-$K33)/$P33),(($J33-SUM($Z33:AB33))*$Q33))*IF($V33&lt;=AC$2,(DATEDIF(AB$2,$V33,"D")/365),IF($G33&gt;AB$2,(DATEDIF($G33,AC$2,"D")/365),1)))))))</f>
        <v>0</v>
      </c>
      <c r="AD33" s="53">
        <f>IF($V33&lt;=AC$2,0,IF($O33&lt;=AC$2,0,IF($G33&gt;=AD$2,0,IF($K33&gt;=$J33,0,IF($O33&lt;=AD$2,($J33-(SUM($K33,SUM($Z33:AC33)))),IF($L33=$D$161,(($J33-$K33)/$P33),(($J33-SUM($Z33:AC33))*$Q33))*IF($V33&lt;=AD$2,(DATEDIF(AC$2,$V33,"D")/365),IF($G33&gt;AC$2,(DATEDIF($G33,AD$2,"D")/365),1)))))))</f>
        <v>0</v>
      </c>
      <c r="AE33" s="53">
        <f>IF($V33&lt;=AD$2,0,IF($O33&lt;=AD$2,0,IF($G33&gt;=AE$2,0,IF($K33&gt;=$J33,0,IF($O33&lt;=AE$2,($J33-(SUM($K33,SUM($Z33:AD33)))),IF($L33=$D$161,(($J33-$K33)/$P33),(($J33-SUM($Z33:AD33))*$Q33))*IF($V33&lt;=AE$2,(DATEDIF(AD$2,$V33,"D")/365),IF($G33&gt;AD$2,(DATEDIF($G33,AE$2,"D")/365),1)))))))</f>
        <v>0</v>
      </c>
      <c r="AF33" s="53">
        <f>IF($V33&lt;=AE$2,0,IF($O33&lt;=AE$2,0,IF($G33&gt;=AF$2,0,IF($K33&gt;=$J33,0,IF($O33&lt;=AF$2,($J33-(SUM($K33,SUM($Z33:AE33)))),IF($L33=$D$161,(($J33-$K33)/$P33),(($J33-SUM($Z33:AE33))*$Q33))*IF($V33&lt;=AF$2,(DATEDIF(AE$2,$V33,"D")/365),IF($G33&gt;AE$2,(DATEDIF($G33,AF$2,"D")/365),1)))))))</f>
        <v>0</v>
      </c>
      <c r="AG33" s="53">
        <f>IF($V33&lt;=AF$2,0,IF($O33&lt;=AF$2,0,IF($G33&gt;=AG$2,0,IF($K33&gt;=$J33,0,IF($O33&lt;=AG$2,($J33-(SUM($K33,SUM($Z33:AF33)))),IF($L33=$D$161,(($J33-$K33)/$P33),(($J33-SUM($Z33:AF33))*$Q33))*IF($V33&lt;=AG$2,(DATEDIF(AF$2,$V33,"D")/365),IF($G33&gt;AF$2,(DATEDIF($G33,AG$2,"D")/365),1)))))))</f>
        <v>0</v>
      </c>
      <c r="AH33" s="53">
        <f>IF($V33&lt;=AG$2,0,IF($O33&lt;=AG$2,0,IF($G33&gt;=AH$2,0,IF($K33&gt;=$J33,0,IF($O33&lt;=AH$2,($J33-(SUM($K33,SUM($Z33:AG33)))),IF($L33=$D$161,(($J33-$K33)/$P33),(($J33-SUM($Z33:AG33))*$Q33))*IF($V33&lt;=AH$2,(DATEDIF(AG$2,$V33,"D")/365),IF($G33&gt;AG$2,(DATEDIF($G33,AH$2,"D")/365),1)))))))</f>
        <v>0</v>
      </c>
      <c r="AI33" s="53">
        <f>IF($V33&lt;=AH$2,0,IF($O33&lt;=AH$2,0,IF($G33&gt;=AI$2,0,IF($K33&gt;=$J33,0,IF($O33&lt;=AI$2,($J33-(SUM($K33,SUM($Z33:AH33)))),IF($L33=$D$161,(($J33-$K33)/$P33),(($J33-SUM($Z33:AH33))*$Q33))*IF($V33&lt;=AI$2,(DATEDIF(AH$2,$V33,"D")/365),IF($G33&gt;AH$2,(DATEDIF($G33,AI$2,"D")/365),1)))))))</f>
        <v>0</v>
      </c>
      <c r="AJ33" s="53">
        <f>IF($V33&lt;=AI$2,0,IF($O33&lt;=AI$2,0,IF($G33&gt;=AJ$2,0,IF($K33&gt;=$J33,0,IF($O33&lt;=AJ$2,($J33-(SUM($K33,SUM($Z33:AI33)))),IF($L33=$D$161,(($J33-$K33)/$P33),(($J33-SUM($Z33:AI33))*$Q33))*IF($V33&lt;=AJ$2,(DATEDIF(AI$2,$V33,"D")/365),IF($G33&gt;AI$2,(DATEDIF($G33,AJ$2,"D")/365),1)))))))</f>
        <v>0</v>
      </c>
      <c r="AK33" s="53">
        <f>IF($V33&lt;=AJ$2,0,IF($O33&lt;=AJ$2,0,IF($G33&gt;=AK$2,0,IF($K33&gt;=$J33,0,IF($O33&lt;=AK$2,($J33-(SUM($K33,SUM($Z33:AJ33)))),IF($L33=$D$161,(($J33-$K33)/$P33),(($J33-SUM($Z33:AJ33))*$Q33))*IF($V33&lt;=AK$2,(DATEDIF(AJ$2,$V33,"D")/365),IF($G33&gt;AJ$2,(DATEDIF($G33,AK$2,"D")/365),1)))))))</f>
        <v>0</v>
      </c>
      <c r="AL33" s="53">
        <f>IF($V33&lt;=AK$2,0,IF($O33&lt;=AK$2,0,IF($G33&gt;=AL$2,0,IF($K33&gt;=$J33,0,IF($O33&lt;=AL$2,($J33-(SUM($K33,SUM($Z33:AK33)))),IF($L33=$D$161,(($J33-$K33)/$P33),(($J33-SUM($Z33:AK33))*$Q33))*IF($V33&lt;=AL$2,(DATEDIF(AK$2,$V33,"D")/365),IF($G33&gt;AK$2,(DATEDIF($G33,AL$2,"D")/365),1)))))))</f>
        <v>0</v>
      </c>
      <c r="AM33" s="53">
        <f>IF($V33&lt;=AL$2,0,IF($O33&lt;=AL$2,0,IF($G33&gt;=AM$2,0,IF($K33&gt;=$J33,0,IF($O33&lt;=AM$2,($J33-(SUM($K33,SUM($Z33:AL33)))),IF($L33=$D$161,(($J33-$K33)/$P33),(($J33-SUM($Z33:AL33))*$Q33))*IF($V33&lt;=AM$2,(DATEDIF(AL$2,$V33,"D")/365),IF($G33&gt;AL$2,(DATEDIF($G33,AM$2,"D")/365),1)))))))</f>
        <v>0</v>
      </c>
      <c r="AN33" s="53">
        <f>IF($V33&lt;=AM$2,0,IF($O33&lt;=AM$2,0,IF($G33&gt;=AN$2,0,IF($K33&gt;=$J33,0,IF($O33&lt;=AN$2,($J33-(SUM($K33,SUM($Z33:AM33)))),IF($L33=$D$161,(($J33-$K33)/$P33),(($J33-SUM($Z33:AM33))*$Q33))*IF($V33&lt;=AN$2,(DATEDIF(AM$2,$V33,"D")/365),IF($G33&gt;AM$2,(DATEDIF($G33,AN$2,"D")/365),1)))))))</f>
        <v>0</v>
      </c>
      <c r="AO33" s="53">
        <f>IF($V33&lt;=AN$2,0,IF($O33&lt;=AN$2,0,IF($G33&gt;=AO$2,0,IF($K33&gt;=$J33,0,IF($O33&lt;=AO$2,($J33-(SUM($K33,SUM($Z33:AN33)))),IF($L33=$D$161,(($J33-$K33)/$P33),(($J33-SUM($Z33:AN33))*$Q33))*IF($V33&lt;=AO$2,(DATEDIF(AN$2,$V33,"D")/365),IF($G33&gt;AN$2,(DATEDIF($G33,AO$2,"D")/365),1)))))))</f>
        <v>0</v>
      </c>
      <c r="AP33" s="53">
        <f>IF($V33&lt;=AO$2,0,IF($O33&lt;=AO$2,0,IF($G33&gt;=AP$2,0,IF($K33&gt;=$J33,0,IF($O33&lt;=AP$2,($J33-(SUM($K33,SUM($Z33:AO33)))),IF($L33=$D$161,(($J33-$K33)/$P33),(($J33-SUM($Z33:AO33))*$Q33))*IF($V33&lt;=AP$2,(DATEDIF(AO$2,$V33,"D")/365),IF($G33&gt;AO$2,(DATEDIF($G33,AP$2,"D")/365),1)))))))</f>
        <v>0</v>
      </c>
      <c r="AQ33" s="53">
        <f>IF($V33&lt;=AP$2,0,IF($O33&lt;=AP$2,0,IF($G33&gt;=AQ$2,0,IF($K33&gt;=$J33,0,IF($O33&lt;=AQ$2,($J33-(SUM($K33,SUM($Z33:AP33)))),IF($L33=$D$161,(($J33-$K33)/$P33),(($J33-SUM($Z33:AP33))*$Q33))*IF($V33&lt;=AQ$2,(DATEDIF(AP$2,$V33,"D")/365),IF($G33&gt;AP$2,(DATEDIF($G33,AQ$2,"D")/365),1)))))))</f>
        <v>0</v>
      </c>
      <c r="AR33" s="53">
        <f>IF($V33&lt;=AQ$2,0,IF($O33&lt;=AQ$2,0,IF($G33&gt;=AR$2,0,IF($K33&gt;=$J33,0,IF($O33&lt;=AR$2,($J33-(SUM($K33,SUM($Z33:AQ33)))),IF($L33=$D$161,(($J33-$K33)/$P33),(($J33-SUM($Z33:AQ33))*$Q33))*IF($V33&lt;=AR$2,(DATEDIF(AQ$2,$V33,"D")/365),IF($G33&gt;AQ$2,(DATEDIF($G33,AR$2,"D")/365),1)))))))</f>
        <v>0</v>
      </c>
      <c r="AS33" s="53">
        <f>IF($V33&lt;=AR$2,0,IF($O33&lt;=AR$2,0,IF($G33&gt;=AS$2,0,IF($K33&gt;=$J33,0,IF($O33&lt;=AS$2,($J33-(SUM($K33,SUM($Z33:AR33)))),IF($L33=$D$161,(($J33-$K33)/$P33),(($J33-SUM($Z33:AR33))*$Q33))*IF($V33&lt;=AS$2,(DATEDIF(AR$2,$V33,"D")/365),IF($G33&gt;AR$2,(DATEDIF($G33,AS$2,"D")/365),1)))))))</f>
        <v>0</v>
      </c>
      <c r="AT33" s="53">
        <f>IF($V33&lt;=AS$2,0,IF($O33&lt;=AS$2,0,IF($G33&gt;=AT$2,0,IF($K33&gt;=$J33,0,IF($O33&lt;=AT$2,($J33-(SUM($K33,SUM($Z33:AS33)))),IF($L33=$D$161,(($J33-$K33)/$P33),(($J33-SUM($Z33:AS33))*$Q33))*IF($V33&lt;=AT$2,(DATEDIF(AS$2,$V33,"D")/365),IF($G33&gt;AS$2,(DATEDIF($G33,AT$2,"D")/365),1)))))))</f>
        <v>0</v>
      </c>
      <c r="AU33" s="53">
        <f>IF($V33&lt;=AT$2,0,IF($O33&lt;=AT$2,0,IF($G33&gt;=AU$2,0,IF($K33&gt;=$J33,0,IF($O33&lt;=AU$2,($J33-(SUM($K33,SUM($Z33:AT33)))),IF($L33=$D$161,(($J33-$K33)/$P33),(($J33-SUM($Z33:AT33))*$Q33))*IF($V33&lt;=AU$2,(DATEDIF(AT$2,$V33,"D")/365),IF($G33&gt;AT$2,(DATEDIF($G33,AU$2,"D")/365),1)))))))</f>
        <v>0</v>
      </c>
      <c r="AV33" s="53">
        <f>IF($V33&lt;=AU$2,0,IF($O33&lt;=AU$2,0,IF($G33&gt;=AV$2,0,IF($K33&gt;=$J33,0,IF($O33&lt;=AV$2,($J33-(SUM($K33,SUM($Z33:AU33)))),IF($L33=$D$161,(($J33-$K33)/$P33),(($J33-SUM($Z33:AU33))*$Q33))*IF($V33&lt;=AV$2,(DATEDIF(AU$2,$V33,"D")/365),IF($G33&gt;AU$2,(DATEDIF($G33,AV$2,"D")/365),1)))))))</f>
        <v>0</v>
      </c>
      <c r="AW33" s="53">
        <f>IF($V33&lt;=AV$2,0,IF($O33&lt;=AV$2,0,IF($G33&gt;=AW$2,0,IF($K33&gt;=$J33,0,IF($O33&lt;=AW$2,($J33-(SUM($K33,SUM($Z33:AV33)))),IF($L33=$D$161,(($J33-$K33)/$P33),(($J33-SUM($Z33:AV33))*$Q33))*IF($V33&lt;=AW$2,(DATEDIF(AV$2,$V33,"D")/365),IF($G33&gt;AV$2,(DATEDIF($G33,AW$2,"D")/365),1)))))))</f>
        <v>0</v>
      </c>
      <c r="AX33" s="53">
        <f>IF($V33&lt;=AW$2,0,IF($O33&lt;=AW$2,0,IF($G33&gt;=AX$2,0,IF($K33&gt;=$J33,0,IF($O33&lt;=AX$2,($J33-(SUM($K33,SUM($Z33:AW33)))),IF($L33=$D$161,(($J33-$K33)/$P33),(($J33-SUM($Z33:AW33))*$Q33))*IF($V33&lt;=AX$2,(DATEDIF(AW$2,$V33,"D")/365),IF($G33&gt;AW$2,(DATEDIF($G33,AX$2,"D")/365),1)))))))</f>
        <v>0</v>
      </c>
      <c r="AY33" s="53">
        <f>IF($V33&lt;=AX$2,0,IF($O33&lt;=AX$2,0,IF($G33&gt;=AY$2,0,IF($K33&gt;=$J33,0,IF($O33&lt;=AY$2,($J33-(SUM($K33,SUM($Z33:AX33)))),IF($L33=$D$161,(($J33-$K33)/$P33),(($J33-SUM($Z33:AX33))*$Q33))*IF($V33&lt;=AY$2,(DATEDIF(AX$2,$V33,"D")/365),IF($G33&gt;AX$2,(DATEDIF($G33,AY$2,"D")/365),1)))))))</f>
        <v>0</v>
      </c>
      <c r="AZ33" s="52"/>
      <c r="BA33" s="52"/>
      <c r="BB33" s="126">
        <f>IF($V33&lt;=BB$2,0,IF($G33&gt;=BB$2,0,IF($G33&gt;$W$3,(J33-Z33),IF($G33&lt;=$W$3,J33-SUM(W33,$Z33:Z33),0))))</f>
        <v>0</v>
      </c>
      <c r="BC33" s="53">
        <f t="shared" ref="BC33:BC40" si="188">IF($V33&lt;=BC$2,0,IF($G33&gt;=BC$2,0,IF($G33&gt;=BB$2,$J33-AA33,BB33-AA33)))</f>
        <v>0</v>
      </c>
      <c r="BD33" s="52">
        <f t="shared" ref="BD33:BD40" si="189">IF($V33&lt;=BD$2,0,IF($G33&gt;=BD$2,0,IF($G33&gt;=BC$2,$J33-AB33,BC33-AB33)))</f>
        <v>0</v>
      </c>
      <c r="BE33" s="53">
        <f t="shared" ref="BE33:BE40" si="190">IF($V33&lt;=BE$2,0,IF($G33&gt;=BE$2,0,IF($G33&gt;=BD$2,$J33-AC33,BD33-AC33)))</f>
        <v>0</v>
      </c>
      <c r="BF33" s="52">
        <f t="shared" ref="BF33:BF40" si="191">IF($V33&lt;=BF$2,0,IF($G33&gt;=BF$2,0,IF($G33&gt;=BE$2,$J33-AD33,BE33-AD33)))</f>
        <v>0</v>
      </c>
      <c r="BG33" s="53">
        <f t="shared" ref="BG33:BG40" si="192">IF($V33&lt;=BG$2,0,IF($G33&gt;=BG$2,0,IF($G33&gt;=BF$2,$J33-AE33,BF33-AE33)))</f>
        <v>0</v>
      </c>
      <c r="BH33" s="52">
        <f t="shared" ref="BH33:BH40" si="193">IF($V33&lt;=BH$2,0,IF($G33&gt;=BH$2,0,IF($G33&gt;=BG$2,$J33-AF33,BG33-AF33)))</f>
        <v>0</v>
      </c>
      <c r="BI33" s="53">
        <f t="shared" ref="BI33:BI40" si="194">IF($V33&lt;=BI$2,0,IF($G33&gt;=BI$2,0,IF($G33&gt;=BH$2,$J33-AG33,BH33-AG33)))</f>
        <v>0</v>
      </c>
      <c r="BJ33" s="52">
        <f t="shared" ref="BJ33:BJ40" si="195">IF($V33&lt;=BJ$2,0,IF($G33&gt;=BJ$2,0,IF($G33&gt;=BI$2,$J33-AH33,BI33-AH33)))</f>
        <v>0</v>
      </c>
      <c r="BK33" s="53">
        <f t="shared" ref="BK33:BK40" si="196">IF($V33&lt;=BK$2,0,IF($G33&gt;=BK$2,0,IF($G33&gt;=BJ$2,$J33-AI33,BJ33-AI33)))</f>
        <v>0</v>
      </c>
      <c r="BL33" s="52">
        <f t="shared" ref="BL33:BL40" si="197">IF($V33&lt;=BL$2,0,IF($G33&gt;=BL$2,0,IF($G33&gt;=BK$2,$J33-AJ33,BK33-AJ33)))</f>
        <v>0</v>
      </c>
      <c r="BM33" s="53">
        <f t="shared" ref="BM33:BM40" si="198">IF($V33&lt;=BM$2,0,IF($G33&gt;=BM$2,0,IF($G33&gt;=BL$2,$J33-AK33,BL33-AK33)))</f>
        <v>0</v>
      </c>
      <c r="BN33" s="52">
        <f t="shared" ref="BN33:BN40" si="199">IF($V33&lt;=BN$2,0,IF($G33&gt;=BN$2,0,IF($G33&gt;=BM$2,$J33-AL33,BM33-AL33)))</f>
        <v>0</v>
      </c>
      <c r="BO33" s="53">
        <f t="shared" ref="BO33:BO40" si="200">IF($V33&lt;=BO$2,0,IF($G33&gt;=BO$2,0,IF($G33&gt;=BN$2,$J33-AM33,BN33-AM33)))</f>
        <v>0</v>
      </c>
      <c r="BP33" s="52">
        <f t="shared" ref="BP33:BP40" si="201">IF($V33&lt;=BP$2,0,IF($G33&gt;=BP$2,0,IF($G33&gt;=BO$2,$J33-AN33,BO33-AN33)))</f>
        <v>0</v>
      </c>
      <c r="BQ33" s="53">
        <f t="shared" ref="BQ33:BQ40" si="202">IF($V33&lt;=BQ$2,0,IF($G33&gt;=BQ$2,0,IF($G33&gt;=BP$2,$J33-AO33,BP33-AO33)))</f>
        <v>0</v>
      </c>
      <c r="BR33" s="52">
        <f t="shared" ref="BR33:BR40" si="203">IF($V33&lt;=BR$2,0,IF($G33&gt;=BR$2,0,IF($G33&gt;=BQ$2,$J33-AP33,BQ33-AP33)))</f>
        <v>0</v>
      </c>
      <c r="BS33" s="53">
        <f t="shared" ref="BS33:BS40" si="204">IF($V33&lt;=BS$2,0,IF($G33&gt;=BS$2,0,IF($G33&gt;=BR$2,$J33-AQ33,BR33-AQ33)))</f>
        <v>0</v>
      </c>
      <c r="BT33" s="52">
        <f t="shared" ref="BT33:BT40" si="205">IF($V33&lt;=BT$2,0,IF($G33&gt;=BT$2,0,IF($G33&gt;=BS$2,$J33-AR33,BS33-AR33)))</f>
        <v>0</v>
      </c>
      <c r="BU33" s="53">
        <f t="shared" ref="BU33:BU40" si="206">IF($V33&lt;=BU$2,0,IF($G33&gt;=BU$2,0,IF($G33&gt;=BT$2,$J33-AS33,BT33-AS33)))</f>
        <v>0</v>
      </c>
      <c r="BV33" s="52">
        <f t="shared" ref="BV33:BV40" si="207">IF($V33&lt;=BV$2,0,IF($G33&gt;=BV$2,0,IF($G33&gt;=BU$2,$J33-AT33,BU33-AT33)))</f>
        <v>0</v>
      </c>
      <c r="BW33" s="53">
        <f t="shared" ref="BW33:BW40" si="208">IF($V33&lt;=BW$2,0,IF($G33&gt;=BW$2,0,IF($G33&gt;=BV$2,$J33-AU33,BV33-AU33)))</f>
        <v>0</v>
      </c>
      <c r="BX33" s="52">
        <f t="shared" ref="BX33:BX40" si="209">IF($V33&lt;=BX$2,0,IF($G33&gt;=BX$2,0,IF($G33&gt;=BW$2,$J33-AV33,BW33-AV33)))</f>
        <v>0</v>
      </c>
      <c r="BY33" s="53">
        <f t="shared" ref="BY33:BY40" si="210">IF($V33&lt;=BY$2,0,IF($G33&gt;=BY$2,0,IF($G33&gt;=BX$2,$J33-AW33,BX33-AW33)))</f>
        <v>0</v>
      </c>
      <c r="BZ33" s="52">
        <f t="shared" ref="BZ33:BZ40" si="211">IF($V33&lt;=BZ$2,0,IF($G33&gt;=BZ$2,0,IF($G33&gt;=BY$2,$J33-AX33,BY33-AX33)))</f>
        <v>0</v>
      </c>
      <c r="CA33" s="53">
        <f t="shared" ref="CA33:CA40" si="212">IF($V33&lt;=CA$2,0,IF($G33&gt;=CA$2,0,IF($G33&gt;=BZ$2,$J33-AY33,BZ33-AY33)))</f>
        <v>0</v>
      </c>
      <c r="CB33" s="74"/>
      <c r="CC33" s="74"/>
      <c r="CD33" s="74"/>
      <c r="CE33" s="74"/>
      <c r="CF33" s="74"/>
      <c r="CG33" s="74"/>
      <c r="CH33" s="74"/>
      <c r="CI33" s="74"/>
      <c r="CJ33" s="74"/>
      <c r="CK33" s="74"/>
      <c r="CL33" s="74"/>
    </row>
    <row r="34" spans="1:90">
      <c r="A34" s="20">
        <v>33</v>
      </c>
      <c r="B34" s="20" t="s">
        <v>89</v>
      </c>
      <c r="C34" s="20" t="s">
        <v>153</v>
      </c>
      <c r="D34" s="2">
        <v>1985</v>
      </c>
      <c r="E34" s="3">
        <v>4</v>
      </c>
      <c r="F34" s="2">
        <v>1</v>
      </c>
      <c r="G34" s="55">
        <f t="shared" si="176"/>
        <v>31137</v>
      </c>
      <c r="H34" s="4">
        <v>0</v>
      </c>
      <c r="I34" s="1">
        <v>0</v>
      </c>
      <c r="J34" s="51">
        <f t="shared" si="177"/>
        <v>0</v>
      </c>
      <c r="K34" s="54">
        <f t="shared" si="178"/>
        <v>0</v>
      </c>
      <c r="L34" s="4" t="s">
        <v>96</v>
      </c>
      <c r="M34" s="54">
        <f t="shared" si="179"/>
        <v>15</v>
      </c>
      <c r="N34" s="53">
        <f t="shared" si="180"/>
        <v>15</v>
      </c>
      <c r="O34" s="55">
        <f t="shared" si="181"/>
        <v>36616</v>
      </c>
      <c r="P34" s="53">
        <f t="shared" si="182"/>
        <v>0</v>
      </c>
      <c r="Q34" s="119">
        <f t="shared" si="183"/>
        <v>0</v>
      </c>
      <c r="R34" s="45" t="s">
        <v>130</v>
      </c>
      <c r="S34" s="138">
        <v>17</v>
      </c>
      <c r="T34" s="139">
        <v>4</v>
      </c>
      <c r="U34" s="138">
        <v>2035</v>
      </c>
      <c r="V34" s="55">
        <f t="shared" si="158"/>
        <v>54878</v>
      </c>
      <c r="W34" s="51">
        <f t="shared" si="184"/>
        <v>0</v>
      </c>
      <c r="X34" s="53">
        <f t="shared" si="185"/>
        <v>0</v>
      </c>
      <c r="Y34" s="53">
        <f t="shared" si="186"/>
        <v>0</v>
      </c>
      <c r="Z34" s="53">
        <f t="shared" si="187"/>
        <v>0</v>
      </c>
      <c r="AA34" s="53">
        <f>IF($V34&lt;=Z$2,0,IF($O34&lt;=Z$2,0,IF($G34&gt;=AA$2,0,IF($K34&gt;=$J34,0,IF($O34&lt;=AA$2,($J34-(SUM($K34,SUM($Z34:Z34)))),IF($L34=$D$161,(($J34-$K34)/$P34),(($J34-SUM($Z34:Z34))*$Q34))*IF($V34&lt;=AA$2,(DATEDIF(Z$2,$V34,"D")/365),IF($G34&gt;Z$2,(DATEDIF($G34,AA$2,"D")/365),1)))))))</f>
        <v>0</v>
      </c>
      <c r="AB34" s="53">
        <f>IF($V34&lt;=AA$2,0,IF($O34&lt;=AA$2,0,IF($G34&gt;=AB$2,0,IF($K34&gt;=$J34,0,IF($O34&lt;=AB$2,($J34-(SUM($K34,SUM($Z34:AA34)))),IF($L34=$D$161,(($J34-$K34)/$P34),(($J34-SUM($Z34:AA34))*$Q34))*IF($V34&lt;=AB$2,(DATEDIF(AA$2,$V34,"D")/365),IF($G34&gt;AA$2,(DATEDIF($G34,AB$2,"D")/365),1)))))))</f>
        <v>0</v>
      </c>
      <c r="AC34" s="53">
        <f>IF($V34&lt;=AB$2,0,IF($O34&lt;=AB$2,0,IF($G34&gt;=AC$2,0,IF($K34&gt;=$J34,0,IF($O34&lt;=AC$2,($J34-(SUM($K34,SUM($Z34:AB34)))),IF($L34=$D$161,(($J34-$K34)/$P34),(($J34-SUM($Z34:AB34))*$Q34))*IF($V34&lt;=AC$2,(DATEDIF(AB$2,$V34,"D")/365),IF($G34&gt;AB$2,(DATEDIF($G34,AC$2,"D")/365),1)))))))</f>
        <v>0</v>
      </c>
      <c r="AD34" s="53">
        <f>IF($V34&lt;=AC$2,0,IF($O34&lt;=AC$2,0,IF($G34&gt;=AD$2,0,IF($K34&gt;=$J34,0,IF($O34&lt;=AD$2,($J34-(SUM($K34,SUM($Z34:AC34)))),IF($L34=$D$161,(($J34-$K34)/$P34),(($J34-SUM($Z34:AC34))*$Q34))*IF($V34&lt;=AD$2,(DATEDIF(AC$2,$V34,"D")/365),IF($G34&gt;AC$2,(DATEDIF($G34,AD$2,"D")/365),1)))))))</f>
        <v>0</v>
      </c>
      <c r="AE34" s="53">
        <f>IF($V34&lt;=AD$2,0,IF($O34&lt;=AD$2,0,IF($G34&gt;=AE$2,0,IF($K34&gt;=$J34,0,IF($O34&lt;=AE$2,($J34-(SUM($K34,SUM($Z34:AD34)))),IF($L34=$D$161,(($J34-$K34)/$P34),(($J34-SUM($Z34:AD34))*$Q34))*IF($V34&lt;=AE$2,(DATEDIF(AD$2,$V34,"D")/365),IF($G34&gt;AD$2,(DATEDIF($G34,AE$2,"D")/365),1)))))))</f>
        <v>0</v>
      </c>
      <c r="AF34" s="53">
        <f>IF($V34&lt;=AE$2,0,IF($O34&lt;=AE$2,0,IF($G34&gt;=AF$2,0,IF($K34&gt;=$J34,0,IF($O34&lt;=AF$2,($J34-(SUM($K34,SUM($Z34:AE34)))),IF($L34=$D$161,(($J34-$K34)/$P34),(($J34-SUM($Z34:AE34))*$Q34))*IF($V34&lt;=AF$2,(DATEDIF(AE$2,$V34,"D")/365),IF($G34&gt;AE$2,(DATEDIF($G34,AF$2,"D")/365),1)))))))</f>
        <v>0</v>
      </c>
      <c r="AG34" s="53">
        <f>IF($V34&lt;=AF$2,0,IF($O34&lt;=AF$2,0,IF($G34&gt;=AG$2,0,IF($K34&gt;=$J34,0,IF($O34&lt;=AG$2,($J34-(SUM($K34,SUM($Z34:AF34)))),IF($L34=$D$161,(($J34-$K34)/$P34),(($J34-SUM($Z34:AF34))*$Q34))*IF($V34&lt;=AG$2,(DATEDIF(AF$2,$V34,"D")/365),IF($G34&gt;AF$2,(DATEDIF($G34,AG$2,"D")/365),1)))))))</f>
        <v>0</v>
      </c>
      <c r="AH34" s="53">
        <f>IF($V34&lt;=AG$2,0,IF($O34&lt;=AG$2,0,IF($G34&gt;=AH$2,0,IF($K34&gt;=$J34,0,IF($O34&lt;=AH$2,($J34-(SUM($K34,SUM($Z34:AG34)))),IF($L34=$D$161,(($J34-$K34)/$P34),(($J34-SUM($Z34:AG34))*$Q34))*IF($V34&lt;=AH$2,(DATEDIF(AG$2,$V34,"D")/365),IF($G34&gt;AG$2,(DATEDIF($G34,AH$2,"D")/365),1)))))))</f>
        <v>0</v>
      </c>
      <c r="AI34" s="53">
        <f>IF($V34&lt;=AH$2,0,IF($O34&lt;=AH$2,0,IF($G34&gt;=AI$2,0,IF($K34&gt;=$J34,0,IF($O34&lt;=AI$2,($J34-(SUM($K34,SUM($Z34:AH34)))),IF($L34=$D$161,(($J34-$K34)/$P34),(($J34-SUM($Z34:AH34))*$Q34))*IF($V34&lt;=AI$2,(DATEDIF(AH$2,$V34,"D")/365),IF($G34&gt;AH$2,(DATEDIF($G34,AI$2,"D")/365),1)))))))</f>
        <v>0</v>
      </c>
      <c r="AJ34" s="53">
        <f>IF($V34&lt;=AI$2,0,IF($O34&lt;=AI$2,0,IF($G34&gt;=AJ$2,0,IF($K34&gt;=$J34,0,IF($O34&lt;=AJ$2,($J34-(SUM($K34,SUM($Z34:AI34)))),IF($L34=$D$161,(($J34-$K34)/$P34),(($J34-SUM($Z34:AI34))*$Q34))*IF($V34&lt;=AJ$2,(DATEDIF(AI$2,$V34,"D")/365),IF($G34&gt;AI$2,(DATEDIF($G34,AJ$2,"D")/365),1)))))))</f>
        <v>0</v>
      </c>
      <c r="AK34" s="53">
        <f>IF($V34&lt;=AJ$2,0,IF($O34&lt;=AJ$2,0,IF($G34&gt;=AK$2,0,IF($K34&gt;=$J34,0,IF($O34&lt;=AK$2,($J34-(SUM($K34,SUM($Z34:AJ34)))),IF($L34=$D$161,(($J34-$K34)/$P34),(($J34-SUM($Z34:AJ34))*$Q34))*IF($V34&lt;=AK$2,(DATEDIF(AJ$2,$V34,"D")/365),IF($G34&gt;AJ$2,(DATEDIF($G34,AK$2,"D")/365),1)))))))</f>
        <v>0</v>
      </c>
      <c r="AL34" s="53">
        <f>IF($V34&lt;=AK$2,0,IF($O34&lt;=AK$2,0,IF($G34&gt;=AL$2,0,IF($K34&gt;=$J34,0,IF($O34&lt;=AL$2,($J34-(SUM($K34,SUM($Z34:AK34)))),IF($L34=$D$161,(($J34-$K34)/$P34),(($J34-SUM($Z34:AK34))*$Q34))*IF($V34&lt;=AL$2,(DATEDIF(AK$2,$V34,"D")/365),IF($G34&gt;AK$2,(DATEDIF($G34,AL$2,"D")/365),1)))))))</f>
        <v>0</v>
      </c>
      <c r="AM34" s="53">
        <f>IF($V34&lt;=AL$2,0,IF($O34&lt;=AL$2,0,IF($G34&gt;=AM$2,0,IF($K34&gt;=$J34,0,IF($O34&lt;=AM$2,($J34-(SUM($K34,SUM($Z34:AL34)))),IF($L34=$D$161,(($J34-$K34)/$P34),(($J34-SUM($Z34:AL34))*$Q34))*IF($V34&lt;=AM$2,(DATEDIF(AL$2,$V34,"D")/365),IF($G34&gt;AL$2,(DATEDIF($G34,AM$2,"D")/365),1)))))))</f>
        <v>0</v>
      </c>
      <c r="AN34" s="53">
        <f>IF($V34&lt;=AM$2,0,IF($O34&lt;=AM$2,0,IF($G34&gt;=AN$2,0,IF($K34&gt;=$J34,0,IF($O34&lt;=AN$2,($J34-(SUM($K34,SUM($Z34:AM34)))),IF($L34=$D$161,(($J34-$K34)/$P34),(($J34-SUM($Z34:AM34))*$Q34))*IF($V34&lt;=AN$2,(DATEDIF(AM$2,$V34,"D")/365),IF($G34&gt;AM$2,(DATEDIF($G34,AN$2,"D")/365),1)))))))</f>
        <v>0</v>
      </c>
      <c r="AO34" s="53">
        <f>IF($V34&lt;=AN$2,0,IF($O34&lt;=AN$2,0,IF($G34&gt;=AO$2,0,IF($K34&gt;=$J34,0,IF($O34&lt;=AO$2,($J34-(SUM($K34,SUM($Z34:AN34)))),IF($L34=$D$161,(($J34-$K34)/$P34),(($J34-SUM($Z34:AN34))*$Q34))*IF($V34&lt;=AO$2,(DATEDIF(AN$2,$V34,"D")/365),IF($G34&gt;AN$2,(DATEDIF($G34,AO$2,"D")/365),1)))))))</f>
        <v>0</v>
      </c>
      <c r="AP34" s="53">
        <f>IF($V34&lt;=AO$2,0,IF($O34&lt;=AO$2,0,IF($G34&gt;=AP$2,0,IF($K34&gt;=$J34,0,IF($O34&lt;=AP$2,($J34-(SUM($K34,SUM($Z34:AO34)))),IF($L34=$D$161,(($J34-$K34)/$P34),(($J34-SUM($Z34:AO34))*$Q34))*IF($V34&lt;=AP$2,(DATEDIF(AO$2,$V34,"D")/365),IF($G34&gt;AO$2,(DATEDIF($G34,AP$2,"D")/365),1)))))))</f>
        <v>0</v>
      </c>
      <c r="AQ34" s="53">
        <f>IF($V34&lt;=AP$2,0,IF($O34&lt;=AP$2,0,IF($G34&gt;=AQ$2,0,IF($K34&gt;=$J34,0,IF($O34&lt;=AQ$2,($J34-(SUM($K34,SUM($Z34:AP34)))),IF($L34=$D$161,(($J34-$K34)/$P34),(($J34-SUM($Z34:AP34))*$Q34))*IF($V34&lt;=AQ$2,(DATEDIF(AP$2,$V34,"D")/365),IF($G34&gt;AP$2,(DATEDIF($G34,AQ$2,"D")/365),1)))))))</f>
        <v>0</v>
      </c>
      <c r="AR34" s="53">
        <f>IF($V34&lt;=AQ$2,0,IF($O34&lt;=AQ$2,0,IF($G34&gt;=AR$2,0,IF($K34&gt;=$J34,0,IF($O34&lt;=AR$2,($J34-(SUM($K34,SUM($Z34:AQ34)))),IF($L34=$D$161,(($J34-$K34)/$P34),(($J34-SUM($Z34:AQ34))*$Q34))*IF($V34&lt;=AR$2,(DATEDIF(AQ$2,$V34,"D")/365),IF($G34&gt;AQ$2,(DATEDIF($G34,AR$2,"D")/365),1)))))))</f>
        <v>0</v>
      </c>
      <c r="AS34" s="53">
        <f>IF($V34&lt;=AR$2,0,IF($O34&lt;=AR$2,0,IF($G34&gt;=AS$2,0,IF($K34&gt;=$J34,0,IF($O34&lt;=AS$2,($J34-(SUM($K34,SUM($Z34:AR34)))),IF($L34=$D$161,(($J34-$K34)/$P34),(($J34-SUM($Z34:AR34))*$Q34))*IF($V34&lt;=AS$2,(DATEDIF(AR$2,$V34,"D")/365),IF($G34&gt;AR$2,(DATEDIF($G34,AS$2,"D")/365),1)))))))</f>
        <v>0</v>
      </c>
      <c r="AT34" s="53">
        <f>IF($V34&lt;=AS$2,0,IF($O34&lt;=AS$2,0,IF($G34&gt;=AT$2,0,IF($K34&gt;=$J34,0,IF($O34&lt;=AT$2,($J34-(SUM($K34,SUM($Z34:AS34)))),IF($L34=$D$161,(($J34-$K34)/$P34),(($J34-SUM($Z34:AS34))*$Q34))*IF($V34&lt;=AT$2,(DATEDIF(AS$2,$V34,"D")/365),IF($G34&gt;AS$2,(DATEDIF($G34,AT$2,"D")/365),1)))))))</f>
        <v>0</v>
      </c>
      <c r="AU34" s="53">
        <f>IF($V34&lt;=AT$2,0,IF($O34&lt;=AT$2,0,IF($G34&gt;=AU$2,0,IF($K34&gt;=$J34,0,IF($O34&lt;=AU$2,($J34-(SUM($K34,SUM($Z34:AT34)))),IF($L34=$D$161,(($J34-$K34)/$P34),(($J34-SUM($Z34:AT34))*$Q34))*IF($V34&lt;=AU$2,(DATEDIF(AT$2,$V34,"D")/365),IF($G34&gt;AT$2,(DATEDIF($G34,AU$2,"D")/365),1)))))))</f>
        <v>0</v>
      </c>
      <c r="AV34" s="53">
        <f>IF($V34&lt;=AU$2,0,IF($O34&lt;=AU$2,0,IF($G34&gt;=AV$2,0,IF($K34&gt;=$J34,0,IF($O34&lt;=AV$2,($J34-(SUM($K34,SUM($Z34:AU34)))),IF($L34=$D$161,(($J34-$K34)/$P34),(($J34-SUM($Z34:AU34))*$Q34))*IF($V34&lt;=AV$2,(DATEDIF(AU$2,$V34,"D")/365),IF($G34&gt;AU$2,(DATEDIF($G34,AV$2,"D")/365),1)))))))</f>
        <v>0</v>
      </c>
      <c r="AW34" s="53">
        <f>IF($V34&lt;=AV$2,0,IF($O34&lt;=AV$2,0,IF($G34&gt;=AW$2,0,IF($K34&gt;=$J34,0,IF($O34&lt;=AW$2,($J34-(SUM($K34,SUM($Z34:AV34)))),IF($L34=$D$161,(($J34-$K34)/$P34),(($J34-SUM($Z34:AV34))*$Q34))*IF($V34&lt;=AW$2,(DATEDIF(AV$2,$V34,"D")/365),IF($G34&gt;AV$2,(DATEDIF($G34,AW$2,"D")/365),1)))))))</f>
        <v>0</v>
      </c>
      <c r="AX34" s="53">
        <f>IF($V34&lt;=AW$2,0,IF($O34&lt;=AW$2,0,IF($G34&gt;=AX$2,0,IF($K34&gt;=$J34,0,IF($O34&lt;=AX$2,($J34-(SUM($K34,SUM($Z34:AW34)))),IF($L34=$D$161,(($J34-$K34)/$P34),(($J34-SUM($Z34:AW34))*$Q34))*IF($V34&lt;=AX$2,(DATEDIF(AW$2,$V34,"D")/365),IF($G34&gt;AW$2,(DATEDIF($G34,AX$2,"D")/365),1)))))))</f>
        <v>0</v>
      </c>
      <c r="AY34" s="53">
        <f>IF($V34&lt;=AX$2,0,IF($O34&lt;=AX$2,0,IF($G34&gt;=AY$2,0,IF($K34&gt;=$J34,0,IF($O34&lt;=AY$2,($J34-(SUM($K34,SUM($Z34:AX34)))),IF($L34=$D$161,(($J34-$K34)/$P34),(($J34-SUM($Z34:AX34))*$Q34))*IF($V34&lt;=AY$2,(DATEDIF(AX$2,$V34,"D")/365),IF($G34&gt;AX$2,(DATEDIF($G34,AY$2,"D")/365),1)))))))</f>
        <v>0</v>
      </c>
      <c r="AZ34" s="52"/>
      <c r="BA34" s="52"/>
      <c r="BB34" s="126">
        <f>IF($V34&lt;=BB$2,0,IF($G34&gt;=BB$2,0,IF($G34&gt;$W$3,(J34-Z34),IF($G34&lt;=$W$3,J34-SUM(W34,$Z34:Z34),0))))</f>
        <v>0</v>
      </c>
      <c r="BC34" s="53">
        <f t="shared" si="188"/>
        <v>0</v>
      </c>
      <c r="BD34" s="52">
        <f t="shared" si="189"/>
        <v>0</v>
      </c>
      <c r="BE34" s="53">
        <f t="shared" si="190"/>
        <v>0</v>
      </c>
      <c r="BF34" s="52">
        <f t="shared" si="191"/>
        <v>0</v>
      </c>
      <c r="BG34" s="53">
        <f t="shared" si="192"/>
        <v>0</v>
      </c>
      <c r="BH34" s="52">
        <f t="shared" si="193"/>
        <v>0</v>
      </c>
      <c r="BI34" s="53">
        <f t="shared" si="194"/>
        <v>0</v>
      </c>
      <c r="BJ34" s="52">
        <f t="shared" si="195"/>
        <v>0</v>
      </c>
      <c r="BK34" s="53">
        <f t="shared" si="196"/>
        <v>0</v>
      </c>
      <c r="BL34" s="52">
        <f t="shared" si="197"/>
        <v>0</v>
      </c>
      <c r="BM34" s="53">
        <f t="shared" si="198"/>
        <v>0</v>
      </c>
      <c r="BN34" s="52">
        <f t="shared" si="199"/>
        <v>0</v>
      </c>
      <c r="BO34" s="53">
        <f t="shared" si="200"/>
        <v>0</v>
      </c>
      <c r="BP34" s="52">
        <f t="shared" si="201"/>
        <v>0</v>
      </c>
      <c r="BQ34" s="53">
        <f t="shared" si="202"/>
        <v>0</v>
      </c>
      <c r="BR34" s="52">
        <f t="shared" si="203"/>
        <v>0</v>
      </c>
      <c r="BS34" s="53">
        <f t="shared" si="204"/>
        <v>0</v>
      </c>
      <c r="BT34" s="52">
        <f t="shared" si="205"/>
        <v>0</v>
      </c>
      <c r="BU34" s="53">
        <f t="shared" si="206"/>
        <v>0</v>
      </c>
      <c r="BV34" s="52">
        <f t="shared" si="207"/>
        <v>0</v>
      </c>
      <c r="BW34" s="53">
        <f t="shared" si="208"/>
        <v>0</v>
      </c>
      <c r="BX34" s="52">
        <f t="shared" si="209"/>
        <v>0</v>
      </c>
      <c r="BY34" s="53">
        <f t="shared" si="210"/>
        <v>0</v>
      </c>
      <c r="BZ34" s="52">
        <f t="shared" si="211"/>
        <v>0</v>
      </c>
      <c r="CA34" s="53">
        <f t="shared" si="212"/>
        <v>0</v>
      </c>
      <c r="CB34" s="74"/>
      <c r="CC34" s="74"/>
      <c r="CD34" s="74"/>
      <c r="CE34" s="74"/>
      <c r="CF34" s="74"/>
      <c r="CG34" s="74"/>
      <c r="CH34" s="74"/>
      <c r="CI34" s="74"/>
      <c r="CJ34" s="74"/>
      <c r="CK34" s="74"/>
      <c r="CL34" s="74"/>
    </row>
    <row r="35" spans="1:90">
      <c r="A35" s="20">
        <v>34</v>
      </c>
      <c r="B35" s="20" t="s">
        <v>89</v>
      </c>
      <c r="C35" s="20" t="s">
        <v>153</v>
      </c>
      <c r="D35" s="2">
        <v>1985</v>
      </c>
      <c r="E35" s="3">
        <v>4</v>
      </c>
      <c r="F35" s="2">
        <v>1</v>
      </c>
      <c r="G35" s="55">
        <f t="shared" si="176"/>
        <v>31137</v>
      </c>
      <c r="H35" s="4">
        <v>0</v>
      </c>
      <c r="I35" s="1">
        <v>0</v>
      </c>
      <c r="J35" s="51">
        <f t="shared" si="177"/>
        <v>0</v>
      </c>
      <c r="K35" s="54">
        <f t="shared" si="178"/>
        <v>0</v>
      </c>
      <c r="L35" s="4" t="s">
        <v>96</v>
      </c>
      <c r="M35" s="54">
        <f t="shared" si="179"/>
        <v>15</v>
      </c>
      <c r="N35" s="53">
        <f t="shared" si="180"/>
        <v>15</v>
      </c>
      <c r="O35" s="55">
        <f t="shared" si="181"/>
        <v>36616</v>
      </c>
      <c r="P35" s="53">
        <f t="shared" si="182"/>
        <v>0</v>
      </c>
      <c r="Q35" s="119">
        <f t="shared" si="183"/>
        <v>0</v>
      </c>
      <c r="R35" s="45" t="s">
        <v>130</v>
      </c>
      <c r="S35" s="138">
        <v>17</v>
      </c>
      <c r="T35" s="139">
        <v>4</v>
      </c>
      <c r="U35" s="138">
        <v>2035</v>
      </c>
      <c r="V35" s="55">
        <f t="shared" si="158"/>
        <v>54878</v>
      </c>
      <c r="W35" s="51">
        <f t="shared" si="184"/>
        <v>0</v>
      </c>
      <c r="X35" s="53">
        <f t="shared" si="185"/>
        <v>0</v>
      </c>
      <c r="Y35" s="53">
        <f t="shared" si="186"/>
        <v>0</v>
      </c>
      <c r="Z35" s="53">
        <f t="shared" si="187"/>
        <v>0</v>
      </c>
      <c r="AA35" s="53">
        <f>IF($V35&lt;=Z$2,0,IF($O35&lt;=Z$2,0,IF($G35&gt;=AA$2,0,IF($K35&gt;=$J35,0,IF($O35&lt;=AA$2,($J35-(SUM($K35,SUM($Z35:Z35)))),IF($L35=$D$161,(($J35-$K35)/$P35),(($J35-SUM($Z35:Z35))*$Q35))*IF($V35&lt;=AA$2,(DATEDIF(Z$2,$V35,"D")/365),IF($G35&gt;Z$2,(DATEDIF($G35,AA$2,"D")/365),1)))))))</f>
        <v>0</v>
      </c>
      <c r="AB35" s="53">
        <f>IF($V35&lt;=AA$2,0,IF($O35&lt;=AA$2,0,IF($G35&gt;=AB$2,0,IF($K35&gt;=$J35,0,IF($O35&lt;=AB$2,($J35-(SUM($K35,SUM($Z35:AA35)))),IF($L35=$D$161,(($J35-$K35)/$P35),(($J35-SUM($Z35:AA35))*$Q35))*IF($V35&lt;=AB$2,(DATEDIF(AA$2,$V35,"D")/365),IF($G35&gt;AA$2,(DATEDIF($G35,AB$2,"D")/365),1)))))))</f>
        <v>0</v>
      </c>
      <c r="AC35" s="53">
        <f>IF($V35&lt;=AB$2,0,IF($O35&lt;=AB$2,0,IF($G35&gt;=AC$2,0,IF($K35&gt;=$J35,0,IF($O35&lt;=AC$2,($J35-(SUM($K35,SUM($Z35:AB35)))),IF($L35=$D$161,(($J35-$K35)/$P35),(($J35-SUM($Z35:AB35))*$Q35))*IF($V35&lt;=AC$2,(DATEDIF(AB$2,$V35,"D")/365),IF($G35&gt;AB$2,(DATEDIF($G35,AC$2,"D")/365),1)))))))</f>
        <v>0</v>
      </c>
      <c r="AD35" s="53">
        <f>IF($V35&lt;=AC$2,0,IF($O35&lt;=AC$2,0,IF($G35&gt;=AD$2,0,IF($K35&gt;=$J35,0,IF($O35&lt;=AD$2,($J35-(SUM($K35,SUM($Z35:AC35)))),IF($L35=$D$161,(($J35-$K35)/$P35),(($J35-SUM($Z35:AC35))*$Q35))*IF($V35&lt;=AD$2,(DATEDIF(AC$2,$V35,"D")/365),IF($G35&gt;AC$2,(DATEDIF($G35,AD$2,"D")/365),1)))))))</f>
        <v>0</v>
      </c>
      <c r="AE35" s="53">
        <f>IF($V35&lt;=AD$2,0,IF($O35&lt;=AD$2,0,IF($G35&gt;=AE$2,0,IF($K35&gt;=$J35,0,IF($O35&lt;=AE$2,($J35-(SUM($K35,SUM($Z35:AD35)))),IF($L35=$D$161,(($J35-$K35)/$P35),(($J35-SUM($Z35:AD35))*$Q35))*IF($V35&lt;=AE$2,(DATEDIF(AD$2,$V35,"D")/365),IF($G35&gt;AD$2,(DATEDIF($G35,AE$2,"D")/365),1)))))))</f>
        <v>0</v>
      </c>
      <c r="AF35" s="53">
        <f>IF($V35&lt;=AE$2,0,IF($O35&lt;=AE$2,0,IF($G35&gt;=AF$2,0,IF($K35&gt;=$J35,0,IF($O35&lt;=AF$2,($J35-(SUM($K35,SUM($Z35:AE35)))),IF($L35=$D$161,(($J35-$K35)/$P35),(($J35-SUM($Z35:AE35))*$Q35))*IF($V35&lt;=AF$2,(DATEDIF(AE$2,$V35,"D")/365),IF($G35&gt;AE$2,(DATEDIF($G35,AF$2,"D")/365),1)))))))</f>
        <v>0</v>
      </c>
      <c r="AG35" s="53">
        <f>IF($V35&lt;=AF$2,0,IF($O35&lt;=AF$2,0,IF($G35&gt;=AG$2,0,IF($K35&gt;=$J35,0,IF($O35&lt;=AG$2,($J35-(SUM($K35,SUM($Z35:AF35)))),IF($L35=$D$161,(($J35-$K35)/$P35),(($J35-SUM($Z35:AF35))*$Q35))*IF($V35&lt;=AG$2,(DATEDIF(AF$2,$V35,"D")/365),IF($G35&gt;AF$2,(DATEDIF($G35,AG$2,"D")/365),1)))))))</f>
        <v>0</v>
      </c>
      <c r="AH35" s="53">
        <f>IF($V35&lt;=AG$2,0,IF($O35&lt;=AG$2,0,IF($G35&gt;=AH$2,0,IF($K35&gt;=$J35,0,IF($O35&lt;=AH$2,($J35-(SUM($K35,SUM($Z35:AG35)))),IF($L35=$D$161,(($J35-$K35)/$P35),(($J35-SUM($Z35:AG35))*$Q35))*IF($V35&lt;=AH$2,(DATEDIF(AG$2,$V35,"D")/365),IF($G35&gt;AG$2,(DATEDIF($G35,AH$2,"D")/365),1)))))))</f>
        <v>0</v>
      </c>
      <c r="AI35" s="53">
        <f>IF($V35&lt;=AH$2,0,IF($O35&lt;=AH$2,0,IF($G35&gt;=AI$2,0,IF($K35&gt;=$J35,0,IF($O35&lt;=AI$2,($J35-(SUM($K35,SUM($Z35:AH35)))),IF($L35=$D$161,(($J35-$K35)/$P35),(($J35-SUM($Z35:AH35))*$Q35))*IF($V35&lt;=AI$2,(DATEDIF(AH$2,$V35,"D")/365),IF($G35&gt;AH$2,(DATEDIF($G35,AI$2,"D")/365),1)))))))</f>
        <v>0</v>
      </c>
      <c r="AJ35" s="53">
        <f>IF($V35&lt;=AI$2,0,IF($O35&lt;=AI$2,0,IF($G35&gt;=AJ$2,0,IF($K35&gt;=$J35,0,IF($O35&lt;=AJ$2,($J35-(SUM($K35,SUM($Z35:AI35)))),IF($L35=$D$161,(($J35-$K35)/$P35),(($J35-SUM($Z35:AI35))*$Q35))*IF($V35&lt;=AJ$2,(DATEDIF(AI$2,$V35,"D")/365),IF($G35&gt;AI$2,(DATEDIF($G35,AJ$2,"D")/365),1)))))))</f>
        <v>0</v>
      </c>
      <c r="AK35" s="53">
        <f>IF($V35&lt;=AJ$2,0,IF($O35&lt;=AJ$2,0,IF($G35&gt;=AK$2,0,IF($K35&gt;=$J35,0,IF($O35&lt;=AK$2,($J35-(SUM($K35,SUM($Z35:AJ35)))),IF($L35=$D$161,(($J35-$K35)/$P35),(($J35-SUM($Z35:AJ35))*$Q35))*IF($V35&lt;=AK$2,(DATEDIF(AJ$2,$V35,"D")/365),IF($G35&gt;AJ$2,(DATEDIF($G35,AK$2,"D")/365),1)))))))</f>
        <v>0</v>
      </c>
      <c r="AL35" s="53">
        <f>IF($V35&lt;=AK$2,0,IF($O35&lt;=AK$2,0,IF($G35&gt;=AL$2,0,IF($K35&gt;=$J35,0,IF($O35&lt;=AL$2,($J35-(SUM($K35,SUM($Z35:AK35)))),IF($L35=$D$161,(($J35-$K35)/$P35),(($J35-SUM($Z35:AK35))*$Q35))*IF($V35&lt;=AL$2,(DATEDIF(AK$2,$V35,"D")/365),IF($G35&gt;AK$2,(DATEDIF($G35,AL$2,"D")/365),1)))))))</f>
        <v>0</v>
      </c>
      <c r="AM35" s="53">
        <f>IF($V35&lt;=AL$2,0,IF($O35&lt;=AL$2,0,IF($G35&gt;=AM$2,0,IF($K35&gt;=$J35,0,IF($O35&lt;=AM$2,($J35-(SUM($K35,SUM($Z35:AL35)))),IF($L35=$D$161,(($J35-$K35)/$P35),(($J35-SUM($Z35:AL35))*$Q35))*IF($V35&lt;=AM$2,(DATEDIF(AL$2,$V35,"D")/365),IF($G35&gt;AL$2,(DATEDIF($G35,AM$2,"D")/365),1)))))))</f>
        <v>0</v>
      </c>
      <c r="AN35" s="53">
        <f>IF($V35&lt;=AM$2,0,IF($O35&lt;=AM$2,0,IF($G35&gt;=AN$2,0,IF($K35&gt;=$J35,0,IF($O35&lt;=AN$2,($J35-(SUM($K35,SUM($Z35:AM35)))),IF($L35=$D$161,(($J35-$K35)/$P35),(($J35-SUM($Z35:AM35))*$Q35))*IF($V35&lt;=AN$2,(DATEDIF(AM$2,$V35,"D")/365),IF($G35&gt;AM$2,(DATEDIF($G35,AN$2,"D")/365),1)))))))</f>
        <v>0</v>
      </c>
      <c r="AO35" s="53">
        <f>IF($V35&lt;=AN$2,0,IF($O35&lt;=AN$2,0,IF($G35&gt;=AO$2,0,IF($K35&gt;=$J35,0,IF($O35&lt;=AO$2,($J35-(SUM($K35,SUM($Z35:AN35)))),IF($L35=$D$161,(($J35-$K35)/$P35),(($J35-SUM($Z35:AN35))*$Q35))*IF($V35&lt;=AO$2,(DATEDIF(AN$2,$V35,"D")/365),IF($G35&gt;AN$2,(DATEDIF($G35,AO$2,"D")/365),1)))))))</f>
        <v>0</v>
      </c>
      <c r="AP35" s="53">
        <f>IF($V35&lt;=AO$2,0,IF($O35&lt;=AO$2,0,IF($G35&gt;=AP$2,0,IF($K35&gt;=$J35,0,IF($O35&lt;=AP$2,($J35-(SUM($K35,SUM($Z35:AO35)))),IF($L35=$D$161,(($J35-$K35)/$P35),(($J35-SUM($Z35:AO35))*$Q35))*IF($V35&lt;=AP$2,(DATEDIF(AO$2,$V35,"D")/365),IF($G35&gt;AO$2,(DATEDIF($G35,AP$2,"D")/365),1)))))))</f>
        <v>0</v>
      </c>
      <c r="AQ35" s="53">
        <f>IF($V35&lt;=AP$2,0,IF($O35&lt;=AP$2,0,IF($G35&gt;=AQ$2,0,IF($K35&gt;=$J35,0,IF($O35&lt;=AQ$2,($J35-(SUM($K35,SUM($Z35:AP35)))),IF($L35=$D$161,(($J35-$K35)/$P35),(($J35-SUM($Z35:AP35))*$Q35))*IF($V35&lt;=AQ$2,(DATEDIF(AP$2,$V35,"D")/365),IF($G35&gt;AP$2,(DATEDIF($G35,AQ$2,"D")/365),1)))))))</f>
        <v>0</v>
      </c>
      <c r="AR35" s="53">
        <f>IF($V35&lt;=AQ$2,0,IF($O35&lt;=AQ$2,0,IF($G35&gt;=AR$2,0,IF($K35&gt;=$J35,0,IF($O35&lt;=AR$2,($J35-(SUM($K35,SUM($Z35:AQ35)))),IF($L35=$D$161,(($J35-$K35)/$P35),(($J35-SUM($Z35:AQ35))*$Q35))*IF($V35&lt;=AR$2,(DATEDIF(AQ$2,$V35,"D")/365),IF($G35&gt;AQ$2,(DATEDIF($G35,AR$2,"D")/365),1)))))))</f>
        <v>0</v>
      </c>
      <c r="AS35" s="53">
        <f>IF($V35&lt;=AR$2,0,IF($O35&lt;=AR$2,0,IF($G35&gt;=AS$2,0,IF($K35&gt;=$J35,0,IF($O35&lt;=AS$2,($J35-(SUM($K35,SUM($Z35:AR35)))),IF($L35=$D$161,(($J35-$K35)/$P35),(($J35-SUM($Z35:AR35))*$Q35))*IF($V35&lt;=AS$2,(DATEDIF(AR$2,$V35,"D")/365),IF($G35&gt;AR$2,(DATEDIF($G35,AS$2,"D")/365),1)))))))</f>
        <v>0</v>
      </c>
      <c r="AT35" s="53">
        <f>IF($V35&lt;=AS$2,0,IF($O35&lt;=AS$2,0,IF($G35&gt;=AT$2,0,IF($K35&gt;=$J35,0,IF($O35&lt;=AT$2,($J35-(SUM($K35,SUM($Z35:AS35)))),IF($L35=$D$161,(($J35-$K35)/$P35),(($J35-SUM($Z35:AS35))*$Q35))*IF($V35&lt;=AT$2,(DATEDIF(AS$2,$V35,"D")/365),IF($G35&gt;AS$2,(DATEDIF($G35,AT$2,"D")/365),1)))))))</f>
        <v>0</v>
      </c>
      <c r="AU35" s="53">
        <f>IF($V35&lt;=AT$2,0,IF($O35&lt;=AT$2,0,IF($G35&gt;=AU$2,0,IF($K35&gt;=$J35,0,IF($O35&lt;=AU$2,($J35-(SUM($K35,SUM($Z35:AT35)))),IF($L35=$D$161,(($J35-$K35)/$P35),(($J35-SUM($Z35:AT35))*$Q35))*IF($V35&lt;=AU$2,(DATEDIF(AT$2,$V35,"D")/365),IF($G35&gt;AT$2,(DATEDIF($G35,AU$2,"D")/365),1)))))))</f>
        <v>0</v>
      </c>
      <c r="AV35" s="53">
        <f>IF($V35&lt;=AU$2,0,IF($O35&lt;=AU$2,0,IF($G35&gt;=AV$2,0,IF($K35&gt;=$J35,0,IF($O35&lt;=AV$2,($J35-(SUM($K35,SUM($Z35:AU35)))),IF($L35=$D$161,(($J35-$K35)/$P35),(($J35-SUM($Z35:AU35))*$Q35))*IF($V35&lt;=AV$2,(DATEDIF(AU$2,$V35,"D")/365),IF($G35&gt;AU$2,(DATEDIF($G35,AV$2,"D")/365),1)))))))</f>
        <v>0</v>
      </c>
      <c r="AW35" s="53">
        <f>IF($V35&lt;=AV$2,0,IF($O35&lt;=AV$2,0,IF($G35&gt;=AW$2,0,IF($K35&gt;=$J35,0,IF($O35&lt;=AW$2,($J35-(SUM($K35,SUM($Z35:AV35)))),IF($L35=$D$161,(($J35-$K35)/$P35),(($J35-SUM($Z35:AV35))*$Q35))*IF($V35&lt;=AW$2,(DATEDIF(AV$2,$V35,"D")/365),IF($G35&gt;AV$2,(DATEDIF($G35,AW$2,"D")/365),1)))))))</f>
        <v>0</v>
      </c>
      <c r="AX35" s="53">
        <f>IF($V35&lt;=AW$2,0,IF($O35&lt;=AW$2,0,IF($G35&gt;=AX$2,0,IF($K35&gt;=$J35,0,IF($O35&lt;=AX$2,($J35-(SUM($K35,SUM($Z35:AW35)))),IF($L35=$D$161,(($J35-$K35)/$P35),(($J35-SUM($Z35:AW35))*$Q35))*IF($V35&lt;=AX$2,(DATEDIF(AW$2,$V35,"D")/365),IF($G35&gt;AW$2,(DATEDIF($G35,AX$2,"D")/365),1)))))))</f>
        <v>0</v>
      </c>
      <c r="AY35" s="53">
        <f>IF($V35&lt;=AX$2,0,IF($O35&lt;=AX$2,0,IF($G35&gt;=AY$2,0,IF($K35&gt;=$J35,0,IF($O35&lt;=AY$2,($J35-(SUM($K35,SUM($Z35:AX35)))),IF($L35=$D$161,(($J35-$K35)/$P35),(($J35-SUM($Z35:AX35))*$Q35))*IF($V35&lt;=AY$2,(DATEDIF(AX$2,$V35,"D")/365),IF($G35&gt;AX$2,(DATEDIF($G35,AY$2,"D")/365),1)))))))</f>
        <v>0</v>
      </c>
      <c r="AZ35" s="52"/>
      <c r="BA35" s="52"/>
      <c r="BB35" s="126">
        <f>IF($V35&lt;=BB$2,0,IF($G35&gt;=BB$2,0,IF($G35&gt;$W$3,(J35-Z35),IF($G35&lt;=$W$3,J35-SUM(W35,$Z35:Z35),0))))</f>
        <v>0</v>
      </c>
      <c r="BC35" s="53">
        <f t="shared" si="188"/>
        <v>0</v>
      </c>
      <c r="BD35" s="52">
        <f t="shared" si="189"/>
        <v>0</v>
      </c>
      <c r="BE35" s="53">
        <f t="shared" si="190"/>
        <v>0</v>
      </c>
      <c r="BF35" s="52">
        <f t="shared" si="191"/>
        <v>0</v>
      </c>
      <c r="BG35" s="53">
        <f t="shared" si="192"/>
        <v>0</v>
      </c>
      <c r="BH35" s="52">
        <f t="shared" si="193"/>
        <v>0</v>
      </c>
      <c r="BI35" s="53">
        <f t="shared" si="194"/>
        <v>0</v>
      </c>
      <c r="BJ35" s="52">
        <f t="shared" si="195"/>
        <v>0</v>
      </c>
      <c r="BK35" s="53">
        <f t="shared" si="196"/>
        <v>0</v>
      </c>
      <c r="BL35" s="52">
        <f t="shared" si="197"/>
        <v>0</v>
      </c>
      <c r="BM35" s="53">
        <f t="shared" si="198"/>
        <v>0</v>
      </c>
      <c r="BN35" s="52">
        <f t="shared" si="199"/>
        <v>0</v>
      </c>
      <c r="BO35" s="53">
        <f t="shared" si="200"/>
        <v>0</v>
      </c>
      <c r="BP35" s="52">
        <f t="shared" si="201"/>
        <v>0</v>
      </c>
      <c r="BQ35" s="53">
        <f t="shared" si="202"/>
        <v>0</v>
      </c>
      <c r="BR35" s="52">
        <f t="shared" si="203"/>
        <v>0</v>
      </c>
      <c r="BS35" s="53">
        <f t="shared" si="204"/>
        <v>0</v>
      </c>
      <c r="BT35" s="52">
        <f t="shared" si="205"/>
        <v>0</v>
      </c>
      <c r="BU35" s="53">
        <f t="shared" si="206"/>
        <v>0</v>
      </c>
      <c r="BV35" s="52">
        <f t="shared" si="207"/>
        <v>0</v>
      </c>
      <c r="BW35" s="53">
        <f t="shared" si="208"/>
        <v>0</v>
      </c>
      <c r="BX35" s="52">
        <f t="shared" si="209"/>
        <v>0</v>
      </c>
      <c r="BY35" s="53">
        <f t="shared" si="210"/>
        <v>0</v>
      </c>
      <c r="BZ35" s="52">
        <f t="shared" si="211"/>
        <v>0</v>
      </c>
      <c r="CA35" s="53">
        <f t="shared" si="212"/>
        <v>0</v>
      </c>
      <c r="CB35" s="74"/>
      <c r="CC35" s="74"/>
      <c r="CD35" s="74"/>
      <c r="CE35" s="74"/>
      <c r="CF35" s="74"/>
      <c r="CG35" s="74"/>
      <c r="CH35" s="74"/>
      <c r="CI35" s="74"/>
      <c r="CJ35" s="74"/>
      <c r="CK35" s="74"/>
      <c r="CL35" s="74"/>
    </row>
    <row r="36" spans="1:90">
      <c r="A36" s="20">
        <v>35</v>
      </c>
      <c r="B36" s="20" t="s">
        <v>89</v>
      </c>
      <c r="C36" s="20" t="s">
        <v>153</v>
      </c>
      <c r="D36" s="2">
        <v>1985</v>
      </c>
      <c r="E36" s="3">
        <v>4</v>
      </c>
      <c r="F36" s="2">
        <v>1</v>
      </c>
      <c r="G36" s="55">
        <f t="shared" si="176"/>
        <v>31137</v>
      </c>
      <c r="H36" s="4">
        <v>0</v>
      </c>
      <c r="I36" s="1">
        <v>0</v>
      </c>
      <c r="J36" s="51">
        <f t="shared" si="177"/>
        <v>0</v>
      </c>
      <c r="K36" s="54">
        <f t="shared" si="178"/>
        <v>0</v>
      </c>
      <c r="L36" s="4" t="s">
        <v>96</v>
      </c>
      <c r="M36" s="54">
        <f t="shared" si="179"/>
        <v>15</v>
      </c>
      <c r="N36" s="53">
        <f t="shared" si="180"/>
        <v>15</v>
      </c>
      <c r="O36" s="55">
        <f t="shared" si="181"/>
        <v>36616</v>
      </c>
      <c r="P36" s="53">
        <f t="shared" si="182"/>
        <v>0</v>
      </c>
      <c r="Q36" s="119">
        <f t="shared" si="183"/>
        <v>0</v>
      </c>
      <c r="R36" s="45" t="s">
        <v>130</v>
      </c>
      <c r="S36" s="138">
        <v>17</v>
      </c>
      <c r="T36" s="139">
        <v>4</v>
      </c>
      <c r="U36" s="138">
        <v>2035</v>
      </c>
      <c r="V36" s="55">
        <f t="shared" si="158"/>
        <v>54878</v>
      </c>
      <c r="W36" s="51">
        <f t="shared" si="184"/>
        <v>0</v>
      </c>
      <c r="X36" s="53">
        <f t="shared" si="185"/>
        <v>0</v>
      </c>
      <c r="Y36" s="53">
        <f t="shared" si="186"/>
        <v>0</v>
      </c>
      <c r="Z36" s="53">
        <f t="shared" si="187"/>
        <v>0</v>
      </c>
      <c r="AA36" s="53">
        <f>IF($V36&lt;=Z$2,0,IF($O36&lt;=Z$2,0,IF($G36&gt;=AA$2,0,IF($K36&gt;=$J36,0,IF($O36&lt;=AA$2,($J36-(SUM($K36,SUM($Z36:Z36)))),IF($L36=$D$161,(($J36-$K36)/$P36),(($J36-SUM($Z36:Z36))*$Q36))*IF($V36&lt;=AA$2,(DATEDIF(Z$2,$V36,"D")/365),IF($G36&gt;Z$2,(DATEDIF($G36,AA$2,"D")/365),1)))))))</f>
        <v>0</v>
      </c>
      <c r="AB36" s="53">
        <f>IF($V36&lt;=AA$2,0,IF($O36&lt;=AA$2,0,IF($G36&gt;=AB$2,0,IF($K36&gt;=$J36,0,IF($O36&lt;=AB$2,($J36-(SUM($K36,SUM($Z36:AA36)))),IF($L36=$D$161,(($J36-$K36)/$P36),(($J36-SUM($Z36:AA36))*$Q36))*IF($V36&lt;=AB$2,(DATEDIF(AA$2,$V36,"D")/365),IF($G36&gt;AA$2,(DATEDIF($G36,AB$2,"D")/365),1)))))))</f>
        <v>0</v>
      </c>
      <c r="AC36" s="53">
        <f>IF($V36&lt;=AB$2,0,IF($O36&lt;=AB$2,0,IF($G36&gt;=AC$2,0,IF($K36&gt;=$J36,0,IF($O36&lt;=AC$2,($J36-(SUM($K36,SUM($Z36:AB36)))),IF($L36=$D$161,(($J36-$K36)/$P36),(($J36-SUM($Z36:AB36))*$Q36))*IF($V36&lt;=AC$2,(DATEDIF(AB$2,$V36,"D")/365),IF($G36&gt;AB$2,(DATEDIF($G36,AC$2,"D")/365),1)))))))</f>
        <v>0</v>
      </c>
      <c r="AD36" s="53">
        <f>IF($V36&lt;=AC$2,0,IF($O36&lt;=AC$2,0,IF($G36&gt;=AD$2,0,IF($K36&gt;=$J36,0,IF($O36&lt;=AD$2,($J36-(SUM($K36,SUM($Z36:AC36)))),IF($L36=$D$161,(($J36-$K36)/$P36),(($J36-SUM($Z36:AC36))*$Q36))*IF($V36&lt;=AD$2,(DATEDIF(AC$2,$V36,"D")/365),IF($G36&gt;AC$2,(DATEDIF($G36,AD$2,"D")/365),1)))))))</f>
        <v>0</v>
      </c>
      <c r="AE36" s="53">
        <f>IF($V36&lt;=AD$2,0,IF($O36&lt;=AD$2,0,IF($G36&gt;=AE$2,0,IF($K36&gt;=$J36,0,IF($O36&lt;=AE$2,($J36-(SUM($K36,SUM($Z36:AD36)))),IF($L36=$D$161,(($J36-$K36)/$P36),(($J36-SUM($Z36:AD36))*$Q36))*IF($V36&lt;=AE$2,(DATEDIF(AD$2,$V36,"D")/365),IF($G36&gt;AD$2,(DATEDIF($G36,AE$2,"D")/365),1)))))))</f>
        <v>0</v>
      </c>
      <c r="AF36" s="53">
        <f>IF($V36&lt;=AE$2,0,IF($O36&lt;=AE$2,0,IF($G36&gt;=AF$2,0,IF($K36&gt;=$J36,0,IF($O36&lt;=AF$2,($J36-(SUM($K36,SUM($Z36:AE36)))),IF($L36=$D$161,(($J36-$K36)/$P36),(($J36-SUM($Z36:AE36))*$Q36))*IF($V36&lt;=AF$2,(DATEDIF(AE$2,$V36,"D")/365),IF($G36&gt;AE$2,(DATEDIF($G36,AF$2,"D")/365),1)))))))</f>
        <v>0</v>
      </c>
      <c r="AG36" s="53">
        <f>IF($V36&lt;=AF$2,0,IF($O36&lt;=AF$2,0,IF($G36&gt;=AG$2,0,IF($K36&gt;=$J36,0,IF($O36&lt;=AG$2,($J36-(SUM($K36,SUM($Z36:AF36)))),IF($L36=$D$161,(($J36-$K36)/$P36),(($J36-SUM($Z36:AF36))*$Q36))*IF($V36&lt;=AG$2,(DATEDIF(AF$2,$V36,"D")/365),IF($G36&gt;AF$2,(DATEDIF($G36,AG$2,"D")/365),1)))))))</f>
        <v>0</v>
      </c>
      <c r="AH36" s="53">
        <f>IF($V36&lt;=AG$2,0,IF($O36&lt;=AG$2,0,IF($G36&gt;=AH$2,0,IF($K36&gt;=$J36,0,IF($O36&lt;=AH$2,($J36-(SUM($K36,SUM($Z36:AG36)))),IF($L36=$D$161,(($J36-$K36)/$P36),(($J36-SUM($Z36:AG36))*$Q36))*IF($V36&lt;=AH$2,(DATEDIF(AG$2,$V36,"D")/365),IF($G36&gt;AG$2,(DATEDIF($G36,AH$2,"D")/365),1)))))))</f>
        <v>0</v>
      </c>
      <c r="AI36" s="53">
        <f>IF($V36&lt;=AH$2,0,IF($O36&lt;=AH$2,0,IF($G36&gt;=AI$2,0,IF($K36&gt;=$J36,0,IF($O36&lt;=AI$2,($J36-(SUM($K36,SUM($Z36:AH36)))),IF($L36=$D$161,(($J36-$K36)/$P36),(($J36-SUM($Z36:AH36))*$Q36))*IF($V36&lt;=AI$2,(DATEDIF(AH$2,$V36,"D")/365),IF($G36&gt;AH$2,(DATEDIF($G36,AI$2,"D")/365),1)))))))</f>
        <v>0</v>
      </c>
      <c r="AJ36" s="53">
        <f>IF($V36&lt;=AI$2,0,IF($O36&lt;=AI$2,0,IF($G36&gt;=AJ$2,0,IF($K36&gt;=$J36,0,IF($O36&lt;=AJ$2,($J36-(SUM($K36,SUM($Z36:AI36)))),IF($L36=$D$161,(($J36-$K36)/$P36),(($J36-SUM($Z36:AI36))*$Q36))*IF($V36&lt;=AJ$2,(DATEDIF(AI$2,$V36,"D")/365),IF($G36&gt;AI$2,(DATEDIF($G36,AJ$2,"D")/365),1)))))))</f>
        <v>0</v>
      </c>
      <c r="AK36" s="53">
        <f>IF($V36&lt;=AJ$2,0,IF($O36&lt;=AJ$2,0,IF($G36&gt;=AK$2,0,IF($K36&gt;=$J36,0,IF($O36&lt;=AK$2,($J36-(SUM($K36,SUM($Z36:AJ36)))),IF($L36=$D$161,(($J36-$K36)/$P36),(($J36-SUM($Z36:AJ36))*$Q36))*IF($V36&lt;=AK$2,(DATEDIF(AJ$2,$V36,"D")/365),IF($G36&gt;AJ$2,(DATEDIF($G36,AK$2,"D")/365),1)))))))</f>
        <v>0</v>
      </c>
      <c r="AL36" s="53">
        <f>IF($V36&lt;=AK$2,0,IF($O36&lt;=AK$2,0,IF($G36&gt;=AL$2,0,IF($K36&gt;=$J36,0,IF($O36&lt;=AL$2,($J36-(SUM($K36,SUM($Z36:AK36)))),IF($L36=$D$161,(($J36-$K36)/$P36),(($J36-SUM($Z36:AK36))*$Q36))*IF($V36&lt;=AL$2,(DATEDIF(AK$2,$V36,"D")/365),IF($G36&gt;AK$2,(DATEDIF($G36,AL$2,"D")/365),1)))))))</f>
        <v>0</v>
      </c>
      <c r="AM36" s="53">
        <f>IF($V36&lt;=AL$2,0,IF($O36&lt;=AL$2,0,IF($G36&gt;=AM$2,0,IF($K36&gt;=$J36,0,IF($O36&lt;=AM$2,($J36-(SUM($K36,SUM($Z36:AL36)))),IF($L36=$D$161,(($J36-$K36)/$P36),(($J36-SUM($Z36:AL36))*$Q36))*IF($V36&lt;=AM$2,(DATEDIF(AL$2,$V36,"D")/365),IF($G36&gt;AL$2,(DATEDIF($G36,AM$2,"D")/365),1)))))))</f>
        <v>0</v>
      </c>
      <c r="AN36" s="53">
        <f>IF($V36&lt;=AM$2,0,IF($O36&lt;=AM$2,0,IF($G36&gt;=AN$2,0,IF($K36&gt;=$J36,0,IF($O36&lt;=AN$2,($J36-(SUM($K36,SUM($Z36:AM36)))),IF($L36=$D$161,(($J36-$K36)/$P36),(($J36-SUM($Z36:AM36))*$Q36))*IF($V36&lt;=AN$2,(DATEDIF(AM$2,$V36,"D")/365),IF($G36&gt;AM$2,(DATEDIF($G36,AN$2,"D")/365),1)))))))</f>
        <v>0</v>
      </c>
      <c r="AO36" s="53">
        <f>IF($V36&lt;=AN$2,0,IF($O36&lt;=AN$2,0,IF($G36&gt;=AO$2,0,IF($K36&gt;=$J36,0,IF($O36&lt;=AO$2,($J36-(SUM($K36,SUM($Z36:AN36)))),IF($L36=$D$161,(($J36-$K36)/$P36),(($J36-SUM($Z36:AN36))*$Q36))*IF($V36&lt;=AO$2,(DATEDIF(AN$2,$V36,"D")/365),IF($G36&gt;AN$2,(DATEDIF($G36,AO$2,"D")/365),1)))))))</f>
        <v>0</v>
      </c>
      <c r="AP36" s="53">
        <f>IF($V36&lt;=AO$2,0,IF($O36&lt;=AO$2,0,IF($G36&gt;=AP$2,0,IF($K36&gt;=$J36,0,IF($O36&lt;=AP$2,($J36-(SUM($K36,SUM($Z36:AO36)))),IF($L36=$D$161,(($J36-$K36)/$P36),(($J36-SUM($Z36:AO36))*$Q36))*IF($V36&lt;=AP$2,(DATEDIF(AO$2,$V36,"D")/365),IF($G36&gt;AO$2,(DATEDIF($G36,AP$2,"D")/365),1)))))))</f>
        <v>0</v>
      </c>
      <c r="AQ36" s="53">
        <f>IF($V36&lt;=AP$2,0,IF($O36&lt;=AP$2,0,IF($G36&gt;=AQ$2,0,IF($K36&gt;=$J36,0,IF($O36&lt;=AQ$2,($J36-(SUM($K36,SUM($Z36:AP36)))),IF($L36=$D$161,(($J36-$K36)/$P36),(($J36-SUM($Z36:AP36))*$Q36))*IF($V36&lt;=AQ$2,(DATEDIF(AP$2,$V36,"D")/365),IF($G36&gt;AP$2,(DATEDIF($G36,AQ$2,"D")/365),1)))))))</f>
        <v>0</v>
      </c>
      <c r="AR36" s="53">
        <f>IF($V36&lt;=AQ$2,0,IF($O36&lt;=AQ$2,0,IF($G36&gt;=AR$2,0,IF($K36&gt;=$J36,0,IF($O36&lt;=AR$2,($J36-(SUM($K36,SUM($Z36:AQ36)))),IF($L36=$D$161,(($J36-$K36)/$P36),(($J36-SUM($Z36:AQ36))*$Q36))*IF($V36&lt;=AR$2,(DATEDIF(AQ$2,$V36,"D")/365),IF($G36&gt;AQ$2,(DATEDIF($G36,AR$2,"D")/365),1)))))))</f>
        <v>0</v>
      </c>
      <c r="AS36" s="53">
        <f>IF($V36&lt;=AR$2,0,IF($O36&lt;=AR$2,0,IF($G36&gt;=AS$2,0,IF($K36&gt;=$J36,0,IF($O36&lt;=AS$2,($J36-(SUM($K36,SUM($Z36:AR36)))),IF($L36=$D$161,(($J36-$K36)/$P36),(($J36-SUM($Z36:AR36))*$Q36))*IF($V36&lt;=AS$2,(DATEDIF(AR$2,$V36,"D")/365),IF($G36&gt;AR$2,(DATEDIF($G36,AS$2,"D")/365),1)))))))</f>
        <v>0</v>
      </c>
      <c r="AT36" s="53">
        <f>IF($V36&lt;=AS$2,0,IF($O36&lt;=AS$2,0,IF($G36&gt;=AT$2,0,IF($K36&gt;=$J36,0,IF($O36&lt;=AT$2,($J36-(SUM($K36,SUM($Z36:AS36)))),IF($L36=$D$161,(($J36-$K36)/$P36),(($J36-SUM($Z36:AS36))*$Q36))*IF($V36&lt;=AT$2,(DATEDIF(AS$2,$V36,"D")/365),IF($G36&gt;AS$2,(DATEDIF($G36,AT$2,"D")/365),1)))))))</f>
        <v>0</v>
      </c>
      <c r="AU36" s="53">
        <f>IF($V36&lt;=AT$2,0,IF($O36&lt;=AT$2,0,IF($G36&gt;=AU$2,0,IF($K36&gt;=$J36,0,IF($O36&lt;=AU$2,($J36-(SUM($K36,SUM($Z36:AT36)))),IF($L36=$D$161,(($J36-$K36)/$P36),(($J36-SUM($Z36:AT36))*$Q36))*IF($V36&lt;=AU$2,(DATEDIF(AT$2,$V36,"D")/365),IF($G36&gt;AT$2,(DATEDIF($G36,AU$2,"D")/365),1)))))))</f>
        <v>0</v>
      </c>
      <c r="AV36" s="53">
        <f>IF($V36&lt;=AU$2,0,IF($O36&lt;=AU$2,0,IF($G36&gt;=AV$2,0,IF($K36&gt;=$J36,0,IF($O36&lt;=AV$2,($J36-(SUM($K36,SUM($Z36:AU36)))),IF($L36=$D$161,(($J36-$K36)/$P36),(($J36-SUM($Z36:AU36))*$Q36))*IF($V36&lt;=AV$2,(DATEDIF(AU$2,$V36,"D")/365),IF($G36&gt;AU$2,(DATEDIF($G36,AV$2,"D")/365),1)))))))</f>
        <v>0</v>
      </c>
      <c r="AW36" s="53">
        <f>IF($V36&lt;=AV$2,0,IF($O36&lt;=AV$2,0,IF($G36&gt;=AW$2,0,IF($K36&gt;=$J36,0,IF($O36&lt;=AW$2,($J36-(SUM($K36,SUM($Z36:AV36)))),IF($L36=$D$161,(($J36-$K36)/$P36),(($J36-SUM($Z36:AV36))*$Q36))*IF($V36&lt;=AW$2,(DATEDIF(AV$2,$V36,"D")/365),IF($G36&gt;AV$2,(DATEDIF($G36,AW$2,"D")/365),1)))))))</f>
        <v>0</v>
      </c>
      <c r="AX36" s="53">
        <f>IF($V36&lt;=AW$2,0,IF($O36&lt;=AW$2,0,IF($G36&gt;=AX$2,0,IF($K36&gt;=$J36,0,IF($O36&lt;=AX$2,($J36-(SUM($K36,SUM($Z36:AW36)))),IF($L36=$D$161,(($J36-$K36)/$P36),(($J36-SUM($Z36:AW36))*$Q36))*IF($V36&lt;=AX$2,(DATEDIF(AW$2,$V36,"D")/365),IF($G36&gt;AW$2,(DATEDIF($G36,AX$2,"D")/365),1)))))))</f>
        <v>0</v>
      </c>
      <c r="AY36" s="53">
        <f>IF($V36&lt;=AX$2,0,IF($O36&lt;=AX$2,0,IF($G36&gt;=AY$2,0,IF($K36&gt;=$J36,0,IF($O36&lt;=AY$2,($J36-(SUM($K36,SUM($Z36:AX36)))),IF($L36=$D$161,(($J36-$K36)/$P36),(($J36-SUM($Z36:AX36))*$Q36))*IF($V36&lt;=AY$2,(DATEDIF(AX$2,$V36,"D")/365),IF($G36&gt;AX$2,(DATEDIF($G36,AY$2,"D")/365),1)))))))</f>
        <v>0</v>
      </c>
      <c r="AZ36" s="52"/>
      <c r="BA36" s="52"/>
      <c r="BB36" s="126">
        <f>IF($V36&lt;=BB$2,0,IF($G36&gt;=BB$2,0,IF($G36&gt;$W$3,(J36-Z36),IF($G36&lt;=$W$3,J36-SUM(W36,$Z36:Z36),0))))</f>
        <v>0</v>
      </c>
      <c r="BC36" s="53">
        <f t="shared" si="188"/>
        <v>0</v>
      </c>
      <c r="BD36" s="52">
        <f t="shared" si="189"/>
        <v>0</v>
      </c>
      <c r="BE36" s="53">
        <f t="shared" si="190"/>
        <v>0</v>
      </c>
      <c r="BF36" s="52">
        <f t="shared" si="191"/>
        <v>0</v>
      </c>
      <c r="BG36" s="53">
        <f t="shared" si="192"/>
        <v>0</v>
      </c>
      <c r="BH36" s="52">
        <f t="shared" si="193"/>
        <v>0</v>
      </c>
      <c r="BI36" s="53">
        <f t="shared" si="194"/>
        <v>0</v>
      </c>
      <c r="BJ36" s="52">
        <f t="shared" si="195"/>
        <v>0</v>
      </c>
      <c r="BK36" s="53">
        <f t="shared" si="196"/>
        <v>0</v>
      </c>
      <c r="BL36" s="52">
        <f t="shared" si="197"/>
        <v>0</v>
      </c>
      <c r="BM36" s="53">
        <f t="shared" si="198"/>
        <v>0</v>
      </c>
      <c r="BN36" s="52">
        <f t="shared" si="199"/>
        <v>0</v>
      </c>
      <c r="BO36" s="53">
        <f t="shared" si="200"/>
        <v>0</v>
      </c>
      <c r="BP36" s="52">
        <f t="shared" si="201"/>
        <v>0</v>
      </c>
      <c r="BQ36" s="53">
        <f t="shared" si="202"/>
        <v>0</v>
      </c>
      <c r="BR36" s="52">
        <f t="shared" si="203"/>
        <v>0</v>
      </c>
      <c r="BS36" s="53">
        <f t="shared" si="204"/>
        <v>0</v>
      </c>
      <c r="BT36" s="52">
        <f t="shared" si="205"/>
        <v>0</v>
      </c>
      <c r="BU36" s="53">
        <f t="shared" si="206"/>
        <v>0</v>
      </c>
      <c r="BV36" s="52">
        <f t="shared" si="207"/>
        <v>0</v>
      </c>
      <c r="BW36" s="53">
        <f t="shared" si="208"/>
        <v>0</v>
      </c>
      <c r="BX36" s="52">
        <f t="shared" si="209"/>
        <v>0</v>
      </c>
      <c r="BY36" s="53">
        <f t="shared" si="210"/>
        <v>0</v>
      </c>
      <c r="BZ36" s="52">
        <f t="shared" si="211"/>
        <v>0</v>
      </c>
      <c r="CA36" s="53">
        <f t="shared" si="212"/>
        <v>0</v>
      </c>
      <c r="CB36" s="74"/>
      <c r="CC36" s="74"/>
      <c r="CD36" s="74"/>
      <c r="CE36" s="74"/>
      <c r="CF36" s="74"/>
      <c r="CG36" s="74"/>
      <c r="CH36" s="74"/>
      <c r="CI36" s="74"/>
      <c r="CJ36" s="74"/>
      <c r="CK36" s="74"/>
      <c r="CL36" s="74"/>
    </row>
    <row r="37" spans="1:90">
      <c r="A37" s="20">
        <v>36</v>
      </c>
      <c r="B37" s="20" t="s">
        <v>89</v>
      </c>
      <c r="C37" s="20" t="s">
        <v>153</v>
      </c>
      <c r="D37" s="2">
        <v>1985</v>
      </c>
      <c r="E37" s="3">
        <v>4</v>
      </c>
      <c r="F37" s="2">
        <v>1</v>
      </c>
      <c r="G37" s="55">
        <f t="shared" si="176"/>
        <v>31137</v>
      </c>
      <c r="H37" s="4">
        <v>0</v>
      </c>
      <c r="I37" s="1">
        <v>0</v>
      </c>
      <c r="J37" s="51">
        <f t="shared" si="177"/>
        <v>0</v>
      </c>
      <c r="K37" s="54">
        <f t="shared" si="178"/>
        <v>0</v>
      </c>
      <c r="L37" s="4" t="s">
        <v>96</v>
      </c>
      <c r="M37" s="54">
        <f t="shared" si="179"/>
        <v>15</v>
      </c>
      <c r="N37" s="53">
        <f t="shared" si="180"/>
        <v>15</v>
      </c>
      <c r="O37" s="55">
        <f t="shared" si="181"/>
        <v>36616</v>
      </c>
      <c r="P37" s="53">
        <f t="shared" si="182"/>
        <v>0</v>
      </c>
      <c r="Q37" s="119">
        <f t="shared" si="183"/>
        <v>0</v>
      </c>
      <c r="R37" s="45" t="s">
        <v>130</v>
      </c>
      <c r="S37" s="138">
        <v>17</v>
      </c>
      <c r="T37" s="139">
        <v>4</v>
      </c>
      <c r="U37" s="138">
        <v>2035</v>
      </c>
      <c r="V37" s="55">
        <f t="shared" si="158"/>
        <v>54878</v>
      </c>
      <c r="W37" s="51">
        <f t="shared" si="184"/>
        <v>0</v>
      </c>
      <c r="X37" s="53">
        <f t="shared" ref="X37:X68" si="213">HLOOKUP(X$2,$Z$2:$AY$127,A37,FALSE)</f>
        <v>0</v>
      </c>
      <c r="Y37" s="53">
        <f t="shared" ref="Y37:Y68" si="214">HLOOKUP($Y$2,$BB$2:$CA$127,A37,FALSE)</f>
        <v>0</v>
      </c>
      <c r="Z37" s="53">
        <f t="shared" ref="Z37:Z68" si="215">IF($O37&lt;=$W$3,0,IF($G37&gt;=Z$2,0,IF($K37&gt;=$J37,0,IF($P37&lt;=1,$J37-$K37,IF($L37=$D$161,(($J37-$K37)/$P37),($J37*Q37))*IF($V37&lt;=Z$2,(DATEDIF($W$3,$V37,"D")/365),IF($G37&gt;$W$3,(DATEDIF($G37,$Z$2,"D")/365),1))))))</f>
        <v>0</v>
      </c>
      <c r="AA37" s="53">
        <f>IF($V37&lt;=Z$2,0,IF($O37&lt;=Z$2,0,IF($G37&gt;=AA$2,0,IF($K37&gt;=$J37,0,IF($O37&lt;=AA$2,($J37-(SUM($K37,SUM($Z37:Z37)))),IF($L37=$D$161,(($J37-$K37)/$P37),(($J37-SUM($Z37:Z37))*$Q37))*IF($V37&lt;=AA$2,(DATEDIF(Z$2,$V37,"D")/365),IF($G37&gt;Z$2,(DATEDIF($G37,AA$2,"D")/365),1)))))))</f>
        <v>0</v>
      </c>
      <c r="AB37" s="53">
        <f>IF($V37&lt;=AA$2,0,IF($O37&lt;=AA$2,0,IF($G37&gt;=AB$2,0,IF($K37&gt;=$J37,0,IF($O37&lt;=AB$2,($J37-(SUM($K37,SUM($Z37:AA37)))),IF($L37=$D$161,(($J37-$K37)/$P37),(($J37-SUM($Z37:AA37))*$Q37))*IF($V37&lt;=AB$2,(DATEDIF(AA$2,$V37,"D")/365),IF($G37&gt;AA$2,(DATEDIF($G37,AB$2,"D")/365),1)))))))</f>
        <v>0</v>
      </c>
      <c r="AC37" s="53">
        <f>IF($V37&lt;=AB$2,0,IF($O37&lt;=AB$2,0,IF($G37&gt;=AC$2,0,IF($K37&gt;=$J37,0,IF($O37&lt;=AC$2,($J37-(SUM($K37,SUM($Z37:AB37)))),IF($L37=$D$161,(($J37-$K37)/$P37),(($J37-SUM($Z37:AB37))*$Q37))*IF($V37&lt;=AC$2,(DATEDIF(AB$2,$V37,"D")/365),IF($G37&gt;AB$2,(DATEDIF($G37,AC$2,"D")/365),1)))))))</f>
        <v>0</v>
      </c>
      <c r="AD37" s="53">
        <f>IF($V37&lt;=AC$2,0,IF($O37&lt;=AC$2,0,IF($G37&gt;=AD$2,0,IF($K37&gt;=$J37,0,IF($O37&lt;=AD$2,($J37-(SUM($K37,SUM($Z37:AC37)))),IF($L37=$D$161,(($J37-$K37)/$P37),(($J37-SUM($Z37:AC37))*$Q37))*IF($V37&lt;=AD$2,(DATEDIF(AC$2,$V37,"D")/365),IF($G37&gt;AC$2,(DATEDIF($G37,AD$2,"D")/365),1)))))))</f>
        <v>0</v>
      </c>
      <c r="AE37" s="53">
        <f>IF($V37&lt;=AD$2,0,IF($O37&lt;=AD$2,0,IF($G37&gt;=AE$2,0,IF($K37&gt;=$J37,0,IF($O37&lt;=AE$2,($J37-(SUM($K37,SUM($Z37:AD37)))),IF($L37=$D$161,(($J37-$K37)/$P37),(($J37-SUM($Z37:AD37))*$Q37))*IF($V37&lt;=AE$2,(DATEDIF(AD$2,$V37,"D")/365),IF($G37&gt;AD$2,(DATEDIF($G37,AE$2,"D")/365),1)))))))</f>
        <v>0</v>
      </c>
      <c r="AF37" s="53">
        <f>IF($V37&lt;=AE$2,0,IF($O37&lt;=AE$2,0,IF($G37&gt;=AF$2,0,IF($K37&gt;=$J37,0,IF($O37&lt;=AF$2,($J37-(SUM($K37,SUM($Z37:AE37)))),IF($L37=$D$161,(($J37-$K37)/$P37),(($J37-SUM($Z37:AE37))*$Q37))*IF($V37&lt;=AF$2,(DATEDIF(AE$2,$V37,"D")/365),IF($G37&gt;AE$2,(DATEDIF($G37,AF$2,"D")/365),1)))))))</f>
        <v>0</v>
      </c>
      <c r="AG37" s="53">
        <f>IF($V37&lt;=AF$2,0,IF($O37&lt;=AF$2,0,IF($G37&gt;=AG$2,0,IF($K37&gt;=$J37,0,IF($O37&lt;=AG$2,($J37-(SUM($K37,SUM($Z37:AF37)))),IF($L37=$D$161,(($J37-$K37)/$P37),(($J37-SUM($Z37:AF37))*$Q37))*IF($V37&lt;=AG$2,(DATEDIF(AF$2,$V37,"D")/365),IF($G37&gt;AF$2,(DATEDIF($G37,AG$2,"D")/365),1)))))))</f>
        <v>0</v>
      </c>
      <c r="AH37" s="53">
        <f>IF($V37&lt;=AG$2,0,IF($O37&lt;=AG$2,0,IF($G37&gt;=AH$2,0,IF($K37&gt;=$J37,0,IF($O37&lt;=AH$2,($J37-(SUM($K37,SUM($Z37:AG37)))),IF($L37=$D$161,(($J37-$K37)/$P37),(($J37-SUM($Z37:AG37))*$Q37))*IF($V37&lt;=AH$2,(DATEDIF(AG$2,$V37,"D")/365),IF($G37&gt;AG$2,(DATEDIF($G37,AH$2,"D")/365),1)))))))</f>
        <v>0</v>
      </c>
      <c r="AI37" s="53">
        <f>IF($V37&lt;=AH$2,0,IF($O37&lt;=AH$2,0,IF($G37&gt;=AI$2,0,IF($K37&gt;=$J37,0,IF($O37&lt;=AI$2,($J37-(SUM($K37,SUM($Z37:AH37)))),IF($L37=$D$161,(($J37-$K37)/$P37),(($J37-SUM($Z37:AH37))*$Q37))*IF($V37&lt;=AI$2,(DATEDIF(AH$2,$V37,"D")/365),IF($G37&gt;AH$2,(DATEDIF($G37,AI$2,"D")/365),1)))))))</f>
        <v>0</v>
      </c>
      <c r="AJ37" s="53">
        <f>IF($V37&lt;=AI$2,0,IF($O37&lt;=AI$2,0,IF($G37&gt;=AJ$2,0,IF($K37&gt;=$J37,0,IF($O37&lt;=AJ$2,($J37-(SUM($K37,SUM($Z37:AI37)))),IF($L37=$D$161,(($J37-$K37)/$P37),(($J37-SUM($Z37:AI37))*$Q37))*IF($V37&lt;=AJ$2,(DATEDIF(AI$2,$V37,"D")/365),IF($G37&gt;AI$2,(DATEDIF($G37,AJ$2,"D")/365),1)))))))</f>
        <v>0</v>
      </c>
      <c r="AK37" s="53">
        <f>IF($V37&lt;=AJ$2,0,IF($O37&lt;=AJ$2,0,IF($G37&gt;=AK$2,0,IF($K37&gt;=$J37,0,IF($O37&lt;=AK$2,($J37-(SUM($K37,SUM($Z37:AJ37)))),IF($L37=$D$161,(($J37-$K37)/$P37),(($J37-SUM($Z37:AJ37))*$Q37))*IF($V37&lt;=AK$2,(DATEDIF(AJ$2,$V37,"D")/365),IF($G37&gt;AJ$2,(DATEDIF($G37,AK$2,"D")/365),1)))))))</f>
        <v>0</v>
      </c>
      <c r="AL37" s="53">
        <f>IF($V37&lt;=AK$2,0,IF($O37&lt;=AK$2,0,IF($G37&gt;=AL$2,0,IF($K37&gt;=$J37,0,IF($O37&lt;=AL$2,($J37-(SUM($K37,SUM($Z37:AK37)))),IF($L37=$D$161,(($J37-$K37)/$P37),(($J37-SUM($Z37:AK37))*$Q37))*IF($V37&lt;=AL$2,(DATEDIF(AK$2,$V37,"D")/365),IF($G37&gt;AK$2,(DATEDIF($G37,AL$2,"D")/365),1)))))))</f>
        <v>0</v>
      </c>
      <c r="AM37" s="53">
        <f>IF($V37&lt;=AL$2,0,IF($O37&lt;=AL$2,0,IF($G37&gt;=AM$2,0,IF($K37&gt;=$J37,0,IF($O37&lt;=AM$2,($J37-(SUM($K37,SUM($Z37:AL37)))),IF($L37=$D$161,(($J37-$K37)/$P37),(($J37-SUM($Z37:AL37))*$Q37))*IF($V37&lt;=AM$2,(DATEDIF(AL$2,$V37,"D")/365),IF($G37&gt;AL$2,(DATEDIF($G37,AM$2,"D")/365),1)))))))</f>
        <v>0</v>
      </c>
      <c r="AN37" s="53">
        <f>IF($V37&lt;=AM$2,0,IF($O37&lt;=AM$2,0,IF($G37&gt;=AN$2,0,IF($K37&gt;=$J37,0,IF($O37&lt;=AN$2,($J37-(SUM($K37,SUM($Z37:AM37)))),IF($L37=$D$161,(($J37-$K37)/$P37),(($J37-SUM($Z37:AM37))*$Q37))*IF($V37&lt;=AN$2,(DATEDIF(AM$2,$V37,"D")/365),IF($G37&gt;AM$2,(DATEDIF($G37,AN$2,"D")/365),1)))))))</f>
        <v>0</v>
      </c>
      <c r="AO37" s="53">
        <f>IF($V37&lt;=AN$2,0,IF($O37&lt;=AN$2,0,IF($G37&gt;=AO$2,0,IF($K37&gt;=$J37,0,IF($O37&lt;=AO$2,($J37-(SUM($K37,SUM($Z37:AN37)))),IF($L37=$D$161,(($J37-$K37)/$P37),(($J37-SUM($Z37:AN37))*$Q37))*IF($V37&lt;=AO$2,(DATEDIF(AN$2,$V37,"D")/365),IF($G37&gt;AN$2,(DATEDIF($G37,AO$2,"D")/365),1)))))))</f>
        <v>0</v>
      </c>
      <c r="AP37" s="53">
        <f>IF($V37&lt;=AO$2,0,IF($O37&lt;=AO$2,0,IF($G37&gt;=AP$2,0,IF($K37&gt;=$J37,0,IF($O37&lt;=AP$2,($J37-(SUM($K37,SUM($Z37:AO37)))),IF($L37=$D$161,(($J37-$K37)/$P37),(($J37-SUM($Z37:AO37))*$Q37))*IF($V37&lt;=AP$2,(DATEDIF(AO$2,$V37,"D")/365),IF($G37&gt;AO$2,(DATEDIF($G37,AP$2,"D")/365),1)))))))</f>
        <v>0</v>
      </c>
      <c r="AQ37" s="53">
        <f>IF($V37&lt;=AP$2,0,IF($O37&lt;=AP$2,0,IF($G37&gt;=AQ$2,0,IF($K37&gt;=$J37,0,IF($O37&lt;=AQ$2,($J37-(SUM($K37,SUM($Z37:AP37)))),IF($L37=$D$161,(($J37-$K37)/$P37),(($J37-SUM($Z37:AP37))*$Q37))*IF($V37&lt;=AQ$2,(DATEDIF(AP$2,$V37,"D")/365),IF($G37&gt;AP$2,(DATEDIF($G37,AQ$2,"D")/365),1)))))))</f>
        <v>0</v>
      </c>
      <c r="AR37" s="53">
        <f>IF($V37&lt;=AQ$2,0,IF($O37&lt;=AQ$2,0,IF($G37&gt;=AR$2,0,IF($K37&gt;=$J37,0,IF($O37&lt;=AR$2,($J37-(SUM($K37,SUM($Z37:AQ37)))),IF($L37=$D$161,(($J37-$K37)/$P37),(($J37-SUM($Z37:AQ37))*$Q37))*IF($V37&lt;=AR$2,(DATEDIF(AQ$2,$V37,"D")/365),IF($G37&gt;AQ$2,(DATEDIF($G37,AR$2,"D")/365),1)))))))</f>
        <v>0</v>
      </c>
      <c r="AS37" s="53">
        <f>IF($V37&lt;=AR$2,0,IF($O37&lt;=AR$2,0,IF($G37&gt;=AS$2,0,IF($K37&gt;=$J37,0,IF($O37&lt;=AS$2,($J37-(SUM($K37,SUM($Z37:AR37)))),IF($L37=$D$161,(($J37-$K37)/$P37),(($J37-SUM($Z37:AR37))*$Q37))*IF($V37&lt;=AS$2,(DATEDIF(AR$2,$V37,"D")/365),IF($G37&gt;AR$2,(DATEDIF($G37,AS$2,"D")/365),1)))))))</f>
        <v>0</v>
      </c>
      <c r="AT37" s="53">
        <f>IF($V37&lt;=AS$2,0,IF($O37&lt;=AS$2,0,IF($G37&gt;=AT$2,0,IF($K37&gt;=$J37,0,IF($O37&lt;=AT$2,($J37-(SUM($K37,SUM($Z37:AS37)))),IF($L37=$D$161,(($J37-$K37)/$P37),(($J37-SUM($Z37:AS37))*$Q37))*IF($V37&lt;=AT$2,(DATEDIF(AS$2,$V37,"D")/365),IF($G37&gt;AS$2,(DATEDIF($G37,AT$2,"D")/365),1)))))))</f>
        <v>0</v>
      </c>
      <c r="AU37" s="53">
        <f>IF($V37&lt;=AT$2,0,IF($O37&lt;=AT$2,0,IF($G37&gt;=AU$2,0,IF($K37&gt;=$J37,0,IF($O37&lt;=AU$2,($J37-(SUM($K37,SUM($Z37:AT37)))),IF($L37=$D$161,(($J37-$K37)/$P37),(($J37-SUM($Z37:AT37))*$Q37))*IF($V37&lt;=AU$2,(DATEDIF(AT$2,$V37,"D")/365),IF($G37&gt;AT$2,(DATEDIF($G37,AU$2,"D")/365),1)))))))</f>
        <v>0</v>
      </c>
      <c r="AV37" s="53">
        <f>IF($V37&lt;=AU$2,0,IF($O37&lt;=AU$2,0,IF($G37&gt;=AV$2,0,IF($K37&gt;=$J37,0,IF($O37&lt;=AV$2,($J37-(SUM($K37,SUM($Z37:AU37)))),IF($L37=$D$161,(($J37-$K37)/$P37),(($J37-SUM($Z37:AU37))*$Q37))*IF($V37&lt;=AV$2,(DATEDIF(AU$2,$V37,"D")/365),IF($G37&gt;AU$2,(DATEDIF($G37,AV$2,"D")/365),1)))))))</f>
        <v>0</v>
      </c>
      <c r="AW37" s="53">
        <f>IF($V37&lt;=AV$2,0,IF($O37&lt;=AV$2,0,IF($G37&gt;=AW$2,0,IF($K37&gt;=$J37,0,IF($O37&lt;=AW$2,($J37-(SUM($K37,SUM($Z37:AV37)))),IF($L37=$D$161,(($J37-$K37)/$P37),(($J37-SUM($Z37:AV37))*$Q37))*IF($V37&lt;=AW$2,(DATEDIF(AV$2,$V37,"D")/365),IF($G37&gt;AV$2,(DATEDIF($G37,AW$2,"D")/365),1)))))))</f>
        <v>0</v>
      </c>
      <c r="AX37" s="53">
        <f>IF($V37&lt;=AW$2,0,IF($O37&lt;=AW$2,0,IF($G37&gt;=AX$2,0,IF($K37&gt;=$J37,0,IF($O37&lt;=AX$2,($J37-(SUM($K37,SUM($Z37:AW37)))),IF($L37=$D$161,(($J37-$K37)/$P37),(($J37-SUM($Z37:AW37))*$Q37))*IF($V37&lt;=AX$2,(DATEDIF(AW$2,$V37,"D")/365),IF($G37&gt;AW$2,(DATEDIF($G37,AX$2,"D")/365),1)))))))</f>
        <v>0</v>
      </c>
      <c r="AY37" s="53">
        <f>IF($V37&lt;=AX$2,0,IF($O37&lt;=AX$2,0,IF($G37&gt;=AY$2,0,IF($K37&gt;=$J37,0,IF($O37&lt;=AY$2,($J37-(SUM($K37,SUM($Z37:AX37)))),IF($L37=$D$161,(($J37-$K37)/$P37),(($J37-SUM($Z37:AX37))*$Q37))*IF($V37&lt;=AY$2,(DATEDIF(AX$2,$V37,"D")/365),IF($G37&gt;AX$2,(DATEDIF($G37,AY$2,"D")/365),1)))))))</f>
        <v>0</v>
      </c>
      <c r="AZ37" s="52"/>
      <c r="BA37" s="52"/>
      <c r="BB37" s="126">
        <f>IF($V37&lt;=BB$2,0,IF($G37&gt;=BB$2,0,IF($G37&gt;$W$3,(J37-Z37),IF($G37&lt;=$W$3,J37-SUM(W37,$Z37:Z37),0))))</f>
        <v>0</v>
      </c>
      <c r="BC37" s="53">
        <f t="shared" si="188"/>
        <v>0</v>
      </c>
      <c r="BD37" s="52">
        <f t="shared" si="189"/>
        <v>0</v>
      </c>
      <c r="BE37" s="53">
        <f t="shared" si="190"/>
        <v>0</v>
      </c>
      <c r="BF37" s="52">
        <f t="shared" si="191"/>
        <v>0</v>
      </c>
      <c r="BG37" s="53">
        <f t="shared" si="192"/>
        <v>0</v>
      </c>
      <c r="BH37" s="52">
        <f t="shared" si="193"/>
        <v>0</v>
      </c>
      <c r="BI37" s="53">
        <f t="shared" si="194"/>
        <v>0</v>
      </c>
      <c r="BJ37" s="52">
        <f t="shared" si="195"/>
        <v>0</v>
      </c>
      <c r="BK37" s="53">
        <f t="shared" si="196"/>
        <v>0</v>
      </c>
      <c r="BL37" s="52">
        <f t="shared" si="197"/>
        <v>0</v>
      </c>
      <c r="BM37" s="53">
        <f t="shared" si="198"/>
        <v>0</v>
      </c>
      <c r="BN37" s="52">
        <f t="shared" si="199"/>
        <v>0</v>
      </c>
      <c r="BO37" s="53">
        <f t="shared" si="200"/>
        <v>0</v>
      </c>
      <c r="BP37" s="52">
        <f t="shared" si="201"/>
        <v>0</v>
      </c>
      <c r="BQ37" s="53">
        <f t="shared" si="202"/>
        <v>0</v>
      </c>
      <c r="BR37" s="52">
        <f t="shared" si="203"/>
        <v>0</v>
      </c>
      <c r="BS37" s="53">
        <f t="shared" si="204"/>
        <v>0</v>
      </c>
      <c r="BT37" s="52">
        <f t="shared" si="205"/>
        <v>0</v>
      </c>
      <c r="BU37" s="53">
        <f t="shared" si="206"/>
        <v>0</v>
      </c>
      <c r="BV37" s="52">
        <f t="shared" si="207"/>
        <v>0</v>
      </c>
      <c r="BW37" s="53">
        <f t="shared" si="208"/>
        <v>0</v>
      </c>
      <c r="BX37" s="52">
        <f t="shared" si="209"/>
        <v>0</v>
      </c>
      <c r="BY37" s="53">
        <f t="shared" si="210"/>
        <v>0</v>
      </c>
      <c r="BZ37" s="52">
        <f t="shared" si="211"/>
        <v>0</v>
      </c>
      <c r="CA37" s="53">
        <f t="shared" si="212"/>
        <v>0</v>
      </c>
      <c r="CB37" s="74"/>
      <c r="CC37" s="74"/>
      <c r="CD37" s="74"/>
      <c r="CE37" s="74"/>
      <c r="CF37" s="74"/>
      <c r="CG37" s="74"/>
      <c r="CH37" s="74"/>
      <c r="CI37" s="74"/>
      <c r="CJ37" s="74"/>
      <c r="CK37" s="74"/>
      <c r="CL37" s="74"/>
    </row>
    <row r="38" spans="1:90">
      <c r="A38" s="20">
        <v>37</v>
      </c>
      <c r="B38" s="20" t="s">
        <v>89</v>
      </c>
      <c r="C38" s="20" t="s">
        <v>153</v>
      </c>
      <c r="D38" s="2">
        <v>1985</v>
      </c>
      <c r="E38" s="3">
        <v>4</v>
      </c>
      <c r="F38" s="2">
        <v>1</v>
      </c>
      <c r="G38" s="55">
        <f t="shared" si="176"/>
        <v>31137</v>
      </c>
      <c r="H38" s="4">
        <v>0</v>
      </c>
      <c r="I38" s="1">
        <v>0</v>
      </c>
      <c r="J38" s="51">
        <f t="shared" si="177"/>
        <v>0</v>
      </c>
      <c r="K38" s="54">
        <f t="shared" si="178"/>
        <v>0</v>
      </c>
      <c r="L38" s="4" t="s">
        <v>96</v>
      </c>
      <c r="M38" s="54">
        <f t="shared" si="179"/>
        <v>15</v>
      </c>
      <c r="N38" s="53">
        <f t="shared" si="180"/>
        <v>15</v>
      </c>
      <c r="O38" s="55">
        <f t="shared" si="181"/>
        <v>36616</v>
      </c>
      <c r="P38" s="53">
        <f t="shared" si="182"/>
        <v>0</v>
      </c>
      <c r="Q38" s="119">
        <f t="shared" si="183"/>
        <v>0</v>
      </c>
      <c r="R38" s="45" t="s">
        <v>130</v>
      </c>
      <c r="S38" s="138">
        <v>17</v>
      </c>
      <c r="T38" s="139">
        <v>4</v>
      </c>
      <c r="U38" s="138">
        <v>2035</v>
      </c>
      <c r="V38" s="55">
        <f t="shared" si="158"/>
        <v>54878</v>
      </c>
      <c r="W38" s="51">
        <f t="shared" si="184"/>
        <v>0</v>
      </c>
      <c r="X38" s="53">
        <f t="shared" si="213"/>
        <v>0</v>
      </c>
      <c r="Y38" s="53">
        <f t="shared" si="214"/>
        <v>0</v>
      </c>
      <c r="Z38" s="53">
        <f t="shared" si="215"/>
        <v>0</v>
      </c>
      <c r="AA38" s="53">
        <f>IF($V38&lt;=Z$2,0,IF($O38&lt;=Z$2,0,IF($G38&gt;=AA$2,0,IF($K38&gt;=$J38,0,IF($O38&lt;=AA$2,($J38-(SUM($K38,SUM($Z38:Z38)))),IF($L38=$D$161,(($J38-$K38)/$P38),(($J38-SUM($Z38:Z38))*$Q38))*IF($V38&lt;=AA$2,(DATEDIF(Z$2,$V38,"D")/365),IF($G38&gt;Z$2,(DATEDIF($G38,AA$2,"D")/365),1)))))))</f>
        <v>0</v>
      </c>
      <c r="AB38" s="53">
        <f>IF($V38&lt;=AA$2,0,IF($O38&lt;=AA$2,0,IF($G38&gt;=AB$2,0,IF($K38&gt;=$J38,0,IF($O38&lt;=AB$2,($J38-(SUM($K38,SUM($Z38:AA38)))),IF($L38=$D$161,(($J38-$K38)/$P38),(($J38-SUM($Z38:AA38))*$Q38))*IF($V38&lt;=AB$2,(DATEDIF(AA$2,$V38,"D")/365),IF($G38&gt;AA$2,(DATEDIF($G38,AB$2,"D")/365),1)))))))</f>
        <v>0</v>
      </c>
      <c r="AC38" s="53">
        <f>IF($V38&lt;=AB$2,0,IF($O38&lt;=AB$2,0,IF($G38&gt;=AC$2,0,IF($K38&gt;=$J38,0,IF($O38&lt;=AC$2,($J38-(SUM($K38,SUM($Z38:AB38)))),IF($L38=$D$161,(($J38-$K38)/$P38),(($J38-SUM($Z38:AB38))*$Q38))*IF($V38&lt;=AC$2,(DATEDIF(AB$2,$V38,"D")/365),IF($G38&gt;AB$2,(DATEDIF($G38,AC$2,"D")/365),1)))))))</f>
        <v>0</v>
      </c>
      <c r="AD38" s="53">
        <f>IF($V38&lt;=AC$2,0,IF($O38&lt;=AC$2,0,IF($G38&gt;=AD$2,0,IF($K38&gt;=$J38,0,IF($O38&lt;=AD$2,($J38-(SUM($K38,SUM($Z38:AC38)))),IF($L38=$D$161,(($J38-$K38)/$P38),(($J38-SUM($Z38:AC38))*$Q38))*IF($V38&lt;=AD$2,(DATEDIF(AC$2,$V38,"D")/365),IF($G38&gt;AC$2,(DATEDIF($G38,AD$2,"D")/365),1)))))))</f>
        <v>0</v>
      </c>
      <c r="AE38" s="53">
        <f>IF($V38&lt;=AD$2,0,IF($O38&lt;=AD$2,0,IF($G38&gt;=AE$2,0,IF($K38&gt;=$J38,0,IF($O38&lt;=AE$2,($J38-(SUM($K38,SUM($Z38:AD38)))),IF($L38=$D$161,(($J38-$K38)/$P38),(($J38-SUM($Z38:AD38))*$Q38))*IF($V38&lt;=AE$2,(DATEDIF(AD$2,$V38,"D")/365),IF($G38&gt;AD$2,(DATEDIF($G38,AE$2,"D")/365),1)))))))</f>
        <v>0</v>
      </c>
      <c r="AF38" s="53">
        <f>IF($V38&lt;=AE$2,0,IF($O38&lt;=AE$2,0,IF($G38&gt;=AF$2,0,IF($K38&gt;=$J38,0,IF($O38&lt;=AF$2,($J38-(SUM($K38,SUM($Z38:AE38)))),IF($L38=$D$161,(($J38-$K38)/$P38),(($J38-SUM($Z38:AE38))*$Q38))*IF($V38&lt;=AF$2,(DATEDIF(AE$2,$V38,"D")/365),IF($G38&gt;AE$2,(DATEDIF($G38,AF$2,"D")/365),1)))))))</f>
        <v>0</v>
      </c>
      <c r="AG38" s="53">
        <f>IF($V38&lt;=AF$2,0,IF($O38&lt;=AF$2,0,IF($G38&gt;=AG$2,0,IF($K38&gt;=$J38,0,IF($O38&lt;=AG$2,($J38-(SUM($K38,SUM($Z38:AF38)))),IF($L38=$D$161,(($J38-$K38)/$P38),(($J38-SUM($Z38:AF38))*$Q38))*IF($V38&lt;=AG$2,(DATEDIF(AF$2,$V38,"D")/365),IF($G38&gt;AF$2,(DATEDIF($G38,AG$2,"D")/365),1)))))))</f>
        <v>0</v>
      </c>
      <c r="AH38" s="53">
        <f>IF($V38&lt;=AG$2,0,IF($O38&lt;=AG$2,0,IF($G38&gt;=AH$2,0,IF($K38&gt;=$J38,0,IF($O38&lt;=AH$2,($J38-(SUM($K38,SUM($Z38:AG38)))),IF($L38=$D$161,(($J38-$K38)/$P38),(($J38-SUM($Z38:AG38))*$Q38))*IF($V38&lt;=AH$2,(DATEDIF(AG$2,$V38,"D")/365),IF($G38&gt;AG$2,(DATEDIF($G38,AH$2,"D")/365),1)))))))</f>
        <v>0</v>
      </c>
      <c r="AI38" s="53">
        <f>IF($V38&lt;=AH$2,0,IF($O38&lt;=AH$2,0,IF($G38&gt;=AI$2,0,IF($K38&gt;=$J38,0,IF($O38&lt;=AI$2,($J38-(SUM($K38,SUM($Z38:AH38)))),IF($L38=$D$161,(($J38-$K38)/$P38),(($J38-SUM($Z38:AH38))*$Q38))*IF($V38&lt;=AI$2,(DATEDIF(AH$2,$V38,"D")/365),IF($G38&gt;AH$2,(DATEDIF($G38,AI$2,"D")/365),1)))))))</f>
        <v>0</v>
      </c>
      <c r="AJ38" s="53">
        <f>IF($V38&lt;=AI$2,0,IF($O38&lt;=AI$2,0,IF($G38&gt;=AJ$2,0,IF($K38&gt;=$J38,0,IF($O38&lt;=AJ$2,($J38-(SUM($K38,SUM($Z38:AI38)))),IF($L38=$D$161,(($J38-$K38)/$P38),(($J38-SUM($Z38:AI38))*$Q38))*IF($V38&lt;=AJ$2,(DATEDIF(AI$2,$V38,"D")/365),IF($G38&gt;AI$2,(DATEDIF($G38,AJ$2,"D")/365),1)))))))</f>
        <v>0</v>
      </c>
      <c r="AK38" s="53">
        <f>IF($V38&lt;=AJ$2,0,IF($O38&lt;=AJ$2,0,IF($G38&gt;=AK$2,0,IF($K38&gt;=$J38,0,IF($O38&lt;=AK$2,($J38-(SUM($K38,SUM($Z38:AJ38)))),IF($L38=$D$161,(($J38-$K38)/$P38),(($J38-SUM($Z38:AJ38))*$Q38))*IF($V38&lt;=AK$2,(DATEDIF(AJ$2,$V38,"D")/365),IF($G38&gt;AJ$2,(DATEDIF($G38,AK$2,"D")/365),1)))))))</f>
        <v>0</v>
      </c>
      <c r="AL38" s="53">
        <f>IF($V38&lt;=AK$2,0,IF($O38&lt;=AK$2,0,IF($G38&gt;=AL$2,0,IF($K38&gt;=$J38,0,IF($O38&lt;=AL$2,($J38-(SUM($K38,SUM($Z38:AK38)))),IF($L38=$D$161,(($J38-$K38)/$P38),(($J38-SUM($Z38:AK38))*$Q38))*IF($V38&lt;=AL$2,(DATEDIF(AK$2,$V38,"D")/365),IF($G38&gt;AK$2,(DATEDIF($G38,AL$2,"D")/365),1)))))))</f>
        <v>0</v>
      </c>
      <c r="AM38" s="53">
        <f>IF($V38&lt;=AL$2,0,IF($O38&lt;=AL$2,0,IF($G38&gt;=AM$2,0,IF($K38&gt;=$J38,0,IF($O38&lt;=AM$2,($J38-(SUM($K38,SUM($Z38:AL38)))),IF($L38=$D$161,(($J38-$K38)/$P38),(($J38-SUM($Z38:AL38))*$Q38))*IF($V38&lt;=AM$2,(DATEDIF(AL$2,$V38,"D")/365),IF($G38&gt;AL$2,(DATEDIF($G38,AM$2,"D")/365),1)))))))</f>
        <v>0</v>
      </c>
      <c r="AN38" s="53">
        <f>IF($V38&lt;=AM$2,0,IF($O38&lt;=AM$2,0,IF($G38&gt;=AN$2,0,IF($K38&gt;=$J38,0,IF($O38&lt;=AN$2,($J38-(SUM($K38,SUM($Z38:AM38)))),IF($L38=$D$161,(($J38-$K38)/$P38),(($J38-SUM($Z38:AM38))*$Q38))*IF($V38&lt;=AN$2,(DATEDIF(AM$2,$V38,"D")/365),IF($G38&gt;AM$2,(DATEDIF($G38,AN$2,"D")/365),1)))))))</f>
        <v>0</v>
      </c>
      <c r="AO38" s="53">
        <f>IF($V38&lt;=AN$2,0,IF($O38&lt;=AN$2,0,IF($G38&gt;=AO$2,0,IF($K38&gt;=$J38,0,IF($O38&lt;=AO$2,($J38-(SUM($K38,SUM($Z38:AN38)))),IF($L38=$D$161,(($J38-$K38)/$P38),(($J38-SUM($Z38:AN38))*$Q38))*IF($V38&lt;=AO$2,(DATEDIF(AN$2,$V38,"D")/365),IF($G38&gt;AN$2,(DATEDIF($G38,AO$2,"D")/365),1)))))))</f>
        <v>0</v>
      </c>
      <c r="AP38" s="53">
        <f>IF($V38&lt;=AO$2,0,IF($O38&lt;=AO$2,0,IF($G38&gt;=AP$2,0,IF($K38&gt;=$J38,0,IF($O38&lt;=AP$2,($J38-(SUM($K38,SUM($Z38:AO38)))),IF($L38=$D$161,(($J38-$K38)/$P38),(($J38-SUM($Z38:AO38))*$Q38))*IF($V38&lt;=AP$2,(DATEDIF(AO$2,$V38,"D")/365),IF($G38&gt;AO$2,(DATEDIF($G38,AP$2,"D")/365),1)))))))</f>
        <v>0</v>
      </c>
      <c r="AQ38" s="53">
        <f>IF($V38&lt;=AP$2,0,IF($O38&lt;=AP$2,0,IF($G38&gt;=AQ$2,0,IF($K38&gt;=$J38,0,IF($O38&lt;=AQ$2,($J38-(SUM($K38,SUM($Z38:AP38)))),IF($L38=$D$161,(($J38-$K38)/$P38),(($J38-SUM($Z38:AP38))*$Q38))*IF($V38&lt;=AQ$2,(DATEDIF(AP$2,$V38,"D")/365),IF($G38&gt;AP$2,(DATEDIF($G38,AQ$2,"D")/365),1)))))))</f>
        <v>0</v>
      </c>
      <c r="AR38" s="53">
        <f>IF($V38&lt;=AQ$2,0,IF($O38&lt;=AQ$2,0,IF($G38&gt;=AR$2,0,IF($K38&gt;=$J38,0,IF($O38&lt;=AR$2,($J38-(SUM($K38,SUM($Z38:AQ38)))),IF($L38=$D$161,(($J38-$K38)/$P38),(($J38-SUM($Z38:AQ38))*$Q38))*IF($V38&lt;=AR$2,(DATEDIF(AQ$2,$V38,"D")/365),IF($G38&gt;AQ$2,(DATEDIF($G38,AR$2,"D")/365),1)))))))</f>
        <v>0</v>
      </c>
      <c r="AS38" s="53">
        <f>IF($V38&lt;=AR$2,0,IF($O38&lt;=AR$2,0,IF($G38&gt;=AS$2,0,IF($K38&gt;=$J38,0,IF($O38&lt;=AS$2,($J38-(SUM($K38,SUM($Z38:AR38)))),IF($L38=$D$161,(($J38-$K38)/$P38),(($J38-SUM($Z38:AR38))*$Q38))*IF($V38&lt;=AS$2,(DATEDIF(AR$2,$V38,"D")/365),IF($G38&gt;AR$2,(DATEDIF($G38,AS$2,"D")/365),1)))))))</f>
        <v>0</v>
      </c>
      <c r="AT38" s="53">
        <f>IF($V38&lt;=AS$2,0,IF($O38&lt;=AS$2,0,IF($G38&gt;=AT$2,0,IF($K38&gt;=$J38,0,IF($O38&lt;=AT$2,($J38-(SUM($K38,SUM($Z38:AS38)))),IF($L38=$D$161,(($J38-$K38)/$P38),(($J38-SUM($Z38:AS38))*$Q38))*IF($V38&lt;=AT$2,(DATEDIF(AS$2,$V38,"D")/365),IF($G38&gt;AS$2,(DATEDIF($G38,AT$2,"D")/365),1)))))))</f>
        <v>0</v>
      </c>
      <c r="AU38" s="53">
        <f>IF($V38&lt;=AT$2,0,IF($O38&lt;=AT$2,0,IF($G38&gt;=AU$2,0,IF($K38&gt;=$J38,0,IF($O38&lt;=AU$2,($J38-(SUM($K38,SUM($Z38:AT38)))),IF($L38=$D$161,(($J38-$K38)/$P38),(($J38-SUM($Z38:AT38))*$Q38))*IF($V38&lt;=AU$2,(DATEDIF(AT$2,$V38,"D")/365),IF($G38&gt;AT$2,(DATEDIF($G38,AU$2,"D")/365),1)))))))</f>
        <v>0</v>
      </c>
      <c r="AV38" s="53">
        <f>IF($V38&lt;=AU$2,0,IF($O38&lt;=AU$2,0,IF($G38&gt;=AV$2,0,IF($K38&gt;=$J38,0,IF($O38&lt;=AV$2,($J38-(SUM($K38,SUM($Z38:AU38)))),IF($L38=$D$161,(($J38-$K38)/$P38),(($J38-SUM($Z38:AU38))*$Q38))*IF($V38&lt;=AV$2,(DATEDIF(AU$2,$V38,"D")/365),IF($G38&gt;AU$2,(DATEDIF($G38,AV$2,"D")/365),1)))))))</f>
        <v>0</v>
      </c>
      <c r="AW38" s="53">
        <f>IF($V38&lt;=AV$2,0,IF($O38&lt;=AV$2,0,IF($G38&gt;=AW$2,0,IF($K38&gt;=$J38,0,IF($O38&lt;=AW$2,($J38-(SUM($K38,SUM($Z38:AV38)))),IF($L38=$D$161,(($J38-$K38)/$P38),(($J38-SUM($Z38:AV38))*$Q38))*IF($V38&lt;=AW$2,(DATEDIF(AV$2,$V38,"D")/365),IF($G38&gt;AV$2,(DATEDIF($G38,AW$2,"D")/365),1)))))))</f>
        <v>0</v>
      </c>
      <c r="AX38" s="53">
        <f>IF($V38&lt;=AW$2,0,IF($O38&lt;=AW$2,0,IF($G38&gt;=AX$2,0,IF($K38&gt;=$J38,0,IF($O38&lt;=AX$2,($J38-(SUM($K38,SUM($Z38:AW38)))),IF($L38=$D$161,(($J38-$K38)/$P38),(($J38-SUM($Z38:AW38))*$Q38))*IF($V38&lt;=AX$2,(DATEDIF(AW$2,$V38,"D")/365),IF($G38&gt;AW$2,(DATEDIF($G38,AX$2,"D")/365),1)))))))</f>
        <v>0</v>
      </c>
      <c r="AY38" s="53">
        <f>IF($V38&lt;=AX$2,0,IF($O38&lt;=AX$2,0,IF($G38&gt;=AY$2,0,IF($K38&gt;=$J38,0,IF($O38&lt;=AY$2,($J38-(SUM($K38,SUM($Z38:AX38)))),IF($L38=$D$161,(($J38-$K38)/$P38),(($J38-SUM($Z38:AX38))*$Q38))*IF($V38&lt;=AY$2,(DATEDIF(AX$2,$V38,"D")/365),IF($G38&gt;AX$2,(DATEDIF($G38,AY$2,"D")/365),1)))))))</f>
        <v>0</v>
      </c>
      <c r="AZ38" s="52"/>
      <c r="BA38" s="52"/>
      <c r="BB38" s="126">
        <f>IF($V38&lt;=BB$2,0,IF($G38&gt;=BB$2,0,IF($G38&gt;$W$3,(J38-Z38),IF($G38&lt;=$W$3,J38-SUM(W38,$Z38:Z38),0))))</f>
        <v>0</v>
      </c>
      <c r="BC38" s="53">
        <f t="shared" si="188"/>
        <v>0</v>
      </c>
      <c r="BD38" s="52">
        <f t="shared" si="189"/>
        <v>0</v>
      </c>
      <c r="BE38" s="53">
        <f t="shared" si="190"/>
        <v>0</v>
      </c>
      <c r="BF38" s="52">
        <f t="shared" si="191"/>
        <v>0</v>
      </c>
      <c r="BG38" s="53">
        <f t="shared" si="192"/>
        <v>0</v>
      </c>
      <c r="BH38" s="52">
        <f t="shared" si="193"/>
        <v>0</v>
      </c>
      <c r="BI38" s="53">
        <f t="shared" si="194"/>
        <v>0</v>
      </c>
      <c r="BJ38" s="52">
        <f t="shared" si="195"/>
        <v>0</v>
      </c>
      <c r="BK38" s="53">
        <f t="shared" si="196"/>
        <v>0</v>
      </c>
      <c r="BL38" s="52">
        <f t="shared" si="197"/>
        <v>0</v>
      </c>
      <c r="BM38" s="53">
        <f t="shared" si="198"/>
        <v>0</v>
      </c>
      <c r="BN38" s="52">
        <f t="shared" si="199"/>
        <v>0</v>
      </c>
      <c r="BO38" s="53">
        <f t="shared" si="200"/>
        <v>0</v>
      </c>
      <c r="BP38" s="52">
        <f t="shared" si="201"/>
        <v>0</v>
      </c>
      <c r="BQ38" s="53">
        <f t="shared" si="202"/>
        <v>0</v>
      </c>
      <c r="BR38" s="52">
        <f t="shared" si="203"/>
        <v>0</v>
      </c>
      <c r="BS38" s="53">
        <f t="shared" si="204"/>
        <v>0</v>
      </c>
      <c r="BT38" s="52">
        <f t="shared" si="205"/>
        <v>0</v>
      </c>
      <c r="BU38" s="53">
        <f t="shared" si="206"/>
        <v>0</v>
      </c>
      <c r="BV38" s="52">
        <f t="shared" si="207"/>
        <v>0</v>
      </c>
      <c r="BW38" s="53">
        <f t="shared" si="208"/>
        <v>0</v>
      </c>
      <c r="BX38" s="52">
        <f t="shared" si="209"/>
        <v>0</v>
      </c>
      <c r="BY38" s="53">
        <f t="shared" si="210"/>
        <v>0</v>
      </c>
      <c r="BZ38" s="52">
        <f t="shared" si="211"/>
        <v>0</v>
      </c>
      <c r="CA38" s="53">
        <f t="shared" si="212"/>
        <v>0</v>
      </c>
      <c r="CB38" s="74"/>
      <c r="CC38" s="74"/>
      <c r="CD38" s="74"/>
      <c r="CE38" s="74"/>
      <c r="CF38" s="74"/>
      <c r="CG38" s="74"/>
      <c r="CH38" s="74"/>
      <c r="CI38" s="74"/>
      <c r="CJ38" s="74"/>
      <c r="CK38" s="74"/>
      <c r="CL38" s="74"/>
    </row>
    <row r="39" spans="1:90">
      <c r="A39" s="20">
        <v>38</v>
      </c>
      <c r="B39" s="20" t="s">
        <v>89</v>
      </c>
      <c r="C39" s="20" t="s">
        <v>153</v>
      </c>
      <c r="D39" s="2">
        <v>1985</v>
      </c>
      <c r="E39" s="3">
        <v>4</v>
      </c>
      <c r="F39" s="2">
        <v>1</v>
      </c>
      <c r="G39" s="55">
        <f t="shared" si="176"/>
        <v>31137</v>
      </c>
      <c r="H39" s="4">
        <v>0</v>
      </c>
      <c r="I39" s="1">
        <v>0</v>
      </c>
      <c r="J39" s="51">
        <f t="shared" si="177"/>
        <v>0</v>
      </c>
      <c r="K39" s="54">
        <f t="shared" si="178"/>
        <v>0</v>
      </c>
      <c r="L39" s="4" t="s">
        <v>96</v>
      </c>
      <c r="M39" s="54">
        <f t="shared" si="179"/>
        <v>15</v>
      </c>
      <c r="N39" s="53">
        <f t="shared" si="180"/>
        <v>15</v>
      </c>
      <c r="O39" s="55">
        <f t="shared" si="181"/>
        <v>36616</v>
      </c>
      <c r="P39" s="53">
        <f t="shared" si="182"/>
        <v>0</v>
      </c>
      <c r="Q39" s="119">
        <f t="shared" si="183"/>
        <v>0</v>
      </c>
      <c r="R39" s="45" t="s">
        <v>130</v>
      </c>
      <c r="S39" s="138">
        <v>17</v>
      </c>
      <c r="T39" s="139">
        <v>4</v>
      </c>
      <c r="U39" s="138">
        <v>2035</v>
      </c>
      <c r="V39" s="55">
        <f t="shared" si="158"/>
        <v>54878</v>
      </c>
      <c r="W39" s="51">
        <f t="shared" si="184"/>
        <v>0</v>
      </c>
      <c r="X39" s="53">
        <f t="shared" si="213"/>
        <v>0</v>
      </c>
      <c r="Y39" s="53">
        <f t="shared" si="214"/>
        <v>0</v>
      </c>
      <c r="Z39" s="53">
        <f t="shared" si="215"/>
        <v>0</v>
      </c>
      <c r="AA39" s="53">
        <f>IF($V39&lt;=Z$2,0,IF($O39&lt;=Z$2,0,IF($G39&gt;=AA$2,0,IF($K39&gt;=$J39,0,IF($O39&lt;=AA$2,($J39-(SUM($K39,SUM($Z39:Z39)))),IF($L39=$D$161,(($J39-$K39)/$P39),(($J39-SUM($Z39:Z39))*$Q39))*IF($V39&lt;=AA$2,(DATEDIF(Z$2,$V39,"D")/365),IF($G39&gt;Z$2,(DATEDIF($G39,AA$2,"D")/365),1)))))))</f>
        <v>0</v>
      </c>
      <c r="AB39" s="53">
        <f>IF($V39&lt;=AA$2,0,IF($O39&lt;=AA$2,0,IF($G39&gt;=AB$2,0,IF($K39&gt;=$J39,0,IF($O39&lt;=AB$2,($J39-(SUM($K39,SUM($Z39:AA39)))),IF($L39=$D$161,(($J39-$K39)/$P39),(($J39-SUM($Z39:AA39))*$Q39))*IF($V39&lt;=AB$2,(DATEDIF(AA$2,$V39,"D")/365),IF($G39&gt;AA$2,(DATEDIF($G39,AB$2,"D")/365),1)))))))</f>
        <v>0</v>
      </c>
      <c r="AC39" s="53">
        <f>IF($V39&lt;=AB$2,0,IF($O39&lt;=AB$2,0,IF($G39&gt;=AC$2,0,IF($K39&gt;=$J39,0,IF($O39&lt;=AC$2,($J39-(SUM($K39,SUM($Z39:AB39)))),IF($L39=$D$161,(($J39-$K39)/$P39),(($J39-SUM($Z39:AB39))*$Q39))*IF($V39&lt;=AC$2,(DATEDIF(AB$2,$V39,"D")/365),IF($G39&gt;AB$2,(DATEDIF($G39,AC$2,"D")/365),1)))))))</f>
        <v>0</v>
      </c>
      <c r="AD39" s="53">
        <f>IF($V39&lt;=AC$2,0,IF($O39&lt;=AC$2,0,IF($G39&gt;=AD$2,0,IF($K39&gt;=$J39,0,IF($O39&lt;=AD$2,($J39-(SUM($K39,SUM($Z39:AC39)))),IF($L39=$D$161,(($J39-$K39)/$P39),(($J39-SUM($Z39:AC39))*$Q39))*IF($V39&lt;=AD$2,(DATEDIF(AC$2,$V39,"D")/365),IF($G39&gt;AC$2,(DATEDIF($G39,AD$2,"D")/365),1)))))))</f>
        <v>0</v>
      </c>
      <c r="AE39" s="53">
        <f>IF($V39&lt;=AD$2,0,IF($O39&lt;=AD$2,0,IF($G39&gt;=AE$2,0,IF($K39&gt;=$J39,0,IF($O39&lt;=AE$2,($J39-(SUM($K39,SUM($Z39:AD39)))),IF($L39=$D$161,(($J39-$K39)/$P39),(($J39-SUM($Z39:AD39))*$Q39))*IF($V39&lt;=AE$2,(DATEDIF(AD$2,$V39,"D")/365),IF($G39&gt;AD$2,(DATEDIF($G39,AE$2,"D")/365),1)))))))</f>
        <v>0</v>
      </c>
      <c r="AF39" s="53">
        <f>IF($V39&lt;=AE$2,0,IF($O39&lt;=AE$2,0,IF($G39&gt;=AF$2,0,IF($K39&gt;=$J39,0,IF($O39&lt;=AF$2,($J39-(SUM($K39,SUM($Z39:AE39)))),IF($L39=$D$161,(($J39-$K39)/$P39),(($J39-SUM($Z39:AE39))*$Q39))*IF($V39&lt;=AF$2,(DATEDIF(AE$2,$V39,"D")/365),IF($G39&gt;AE$2,(DATEDIF($G39,AF$2,"D")/365),1)))))))</f>
        <v>0</v>
      </c>
      <c r="AG39" s="53">
        <f>IF($V39&lt;=AF$2,0,IF($O39&lt;=AF$2,0,IF($G39&gt;=AG$2,0,IF($K39&gt;=$J39,0,IF($O39&lt;=AG$2,($J39-(SUM($K39,SUM($Z39:AF39)))),IF($L39=$D$161,(($J39-$K39)/$P39),(($J39-SUM($Z39:AF39))*$Q39))*IF($V39&lt;=AG$2,(DATEDIF(AF$2,$V39,"D")/365),IF($G39&gt;AF$2,(DATEDIF($G39,AG$2,"D")/365),1)))))))</f>
        <v>0</v>
      </c>
      <c r="AH39" s="53">
        <f>IF($V39&lt;=AG$2,0,IF($O39&lt;=AG$2,0,IF($G39&gt;=AH$2,0,IF($K39&gt;=$J39,0,IF($O39&lt;=AH$2,($J39-(SUM($K39,SUM($Z39:AG39)))),IF($L39=$D$161,(($J39-$K39)/$P39),(($J39-SUM($Z39:AG39))*$Q39))*IF($V39&lt;=AH$2,(DATEDIF(AG$2,$V39,"D")/365),IF($G39&gt;AG$2,(DATEDIF($G39,AH$2,"D")/365),1)))))))</f>
        <v>0</v>
      </c>
      <c r="AI39" s="53">
        <f>IF($V39&lt;=AH$2,0,IF($O39&lt;=AH$2,0,IF($G39&gt;=AI$2,0,IF($K39&gt;=$J39,0,IF($O39&lt;=AI$2,($J39-(SUM($K39,SUM($Z39:AH39)))),IF($L39=$D$161,(($J39-$K39)/$P39),(($J39-SUM($Z39:AH39))*$Q39))*IF($V39&lt;=AI$2,(DATEDIF(AH$2,$V39,"D")/365),IF($G39&gt;AH$2,(DATEDIF($G39,AI$2,"D")/365),1)))))))</f>
        <v>0</v>
      </c>
      <c r="AJ39" s="53">
        <f>IF($V39&lt;=AI$2,0,IF($O39&lt;=AI$2,0,IF($G39&gt;=AJ$2,0,IF($K39&gt;=$J39,0,IF($O39&lt;=AJ$2,($J39-(SUM($K39,SUM($Z39:AI39)))),IF($L39=$D$161,(($J39-$K39)/$P39),(($J39-SUM($Z39:AI39))*$Q39))*IF($V39&lt;=AJ$2,(DATEDIF(AI$2,$V39,"D")/365),IF($G39&gt;AI$2,(DATEDIF($G39,AJ$2,"D")/365),1)))))))</f>
        <v>0</v>
      </c>
      <c r="AK39" s="53">
        <f>IF($V39&lt;=AJ$2,0,IF($O39&lt;=AJ$2,0,IF($G39&gt;=AK$2,0,IF($K39&gt;=$J39,0,IF($O39&lt;=AK$2,($J39-(SUM($K39,SUM($Z39:AJ39)))),IF($L39=$D$161,(($J39-$K39)/$P39),(($J39-SUM($Z39:AJ39))*$Q39))*IF($V39&lt;=AK$2,(DATEDIF(AJ$2,$V39,"D")/365),IF($G39&gt;AJ$2,(DATEDIF($G39,AK$2,"D")/365),1)))))))</f>
        <v>0</v>
      </c>
      <c r="AL39" s="53">
        <f>IF($V39&lt;=AK$2,0,IF($O39&lt;=AK$2,0,IF($G39&gt;=AL$2,0,IF($K39&gt;=$J39,0,IF($O39&lt;=AL$2,($J39-(SUM($K39,SUM($Z39:AK39)))),IF($L39=$D$161,(($J39-$K39)/$P39),(($J39-SUM($Z39:AK39))*$Q39))*IF($V39&lt;=AL$2,(DATEDIF(AK$2,$V39,"D")/365),IF($G39&gt;AK$2,(DATEDIF($G39,AL$2,"D")/365),1)))))))</f>
        <v>0</v>
      </c>
      <c r="AM39" s="53">
        <f>IF($V39&lt;=AL$2,0,IF($O39&lt;=AL$2,0,IF($G39&gt;=AM$2,0,IF($K39&gt;=$J39,0,IF($O39&lt;=AM$2,($J39-(SUM($K39,SUM($Z39:AL39)))),IF($L39=$D$161,(($J39-$K39)/$P39),(($J39-SUM($Z39:AL39))*$Q39))*IF($V39&lt;=AM$2,(DATEDIF(AL$2,$V39,"D")/365),IF($G39&gt;AL$2,(DATEDIF($G39,AM$2,"D")/365),1)))))))</f>
        <v>0</v>
      </c>
      <c r="AN39" s="53">
        <f>IF($V39&lt;=AM$2,0,IF($O39&lt;=AM$2,0,IF($G39&gt;=AN$2,0,IF($K39&gt;=$J39,0,IF($O39&lt;=AN$2,($J39-(SUM($K39,SUM($Z39:AM39)))),IF($L39=$D$161,(($J39-$K39)/$P39),(($J39-SUM($Z39:AM39))*$Q39))*IF($V39&lt;=AN$2,(DATEDIF(AM$2,$V39,"D")/365),IF($G39&gt;AM$2,(DATEDIF($G39,AN$2,"D")/365),1)))))))</f>
        <v>0</v>
      </c>
      <c r="AO39" s="53">
        <f>IF($V39&lt;=AN$2,0,IF($O39&lt;=AN$2,0,IF($G39&gt;=AO$2,0,IF($K39&gt;=$J39,0,IF($O39&lt;=AO$2,($J39-(SUM($K39,SUM($Z39:AN39)))),IF($L39=$D$161,(($J39-$K39)/$P39),(($J39-SUM($Z39:AN39))*$Q39))*IF($V39&lt;=AO$2,(DATEDIF(AN$2,$V39,"D")/365),IF($G39&gt;AN$2,(DATEDIF($G39,AO$2,"D")/365),1)))))))</f>
        <v>0</v>
      </c>
      <c r="AP39" s="53">
        <f>IF($V39&lt;=AO$2,0,IF($O39&lt;=AO$2,0,IF($G39&gt;=AP$2,0,IF($K39&gt;=$J39,0,IF($O39&lt;=AP$2,($J39-(SUM($K39,SUM($Z39:AO39)))),IF($L39=$D$161,(($J39-$K39)/$P39),(($J39-SUM($Z39:AO39))*$Q39))*IF($V39&lt;=AP$2,(DATEDIF(AO$2,$V39,"D")/365),IF($G39&gt;AO$2,(DATEDIF($G39,AP$2,"D")/365),1)))))))</f>
        <v>0</v>
      </c>
      <c r="AQ39" s="53">
        <f>IF($V39&lt;=AP$2,0,IF($O39&lt;=AP$2,0,IF($G39&gt;=AQ$2,0,IF($K39&gt;=$J39,0,IF($O39&lt;=AQ$2,($J39-(SUM($K39,SUM($Z39:AP39)))),IF($L39=$D$161,(($J39-$K39)/$P39),(($J39-SUM($Z39:AP39))*$Q39))*IF($V39&lt;=AQ$2,(DATEDIF(AP$2,$V39,"D")/365),IF($G39&gt;AP$2,(DATEDIF($G39,AQ$2,"D")/365),1)))))))</f>
        <v>0</v>
      </c>
      <c r="AR39" s="53">
        <f>IF($V39&lt;=AQ$2,0,IF($O39&lt;=AQ$2,0,IF($G39&gt;=AR$2,0,IF($K39&gt;=$J39,0,IF($O39&lt;=AR$2,($J39-(SUM($K39,SUM($Z39:AQ39)))),IF($L39=$D$161,(($J39-$K39)/$P39),(($J39-SUM($Z39:AQ39))*$Q39))*IF($V39&lt;=AR$2,(DATEDIF(AQ$2,$V39,"D")/365),IF($G39&gt;AQ$2,(DATEDIF($G39,AR$2,"D")/365),1)))))))</f>
        <v>0</v>
      </c>
      <c r="AS39" s="53">
        <f>IF($V39&lt;=AR$2,0,IF($O39&lt;=AR$2,0,IF($G39&gt;=AS$2,0,IF($K39&gt;=$J39,0,IF($O39&lt;=AS$2,($J39-(SUM($K39,SUM($Z39:AR39)))),IF($L39=$D$161,(($J39-$K39)/$P39),(($J39-SUM($Z39:AR39))*$Q39))*IF($V39&lt;=AS$2,(DATEDIF(AR$2,$V39,"D")/365),IF($G39&gt;AR$2,(DATEDIF($G39,AS$2,"D")/365),1)))))))</f>
        <v>0</v>
      </c>
      <c r="AT39" s="53">
        <f>IF($V39&lt;=AS$2,0,IF($O39&lt;=AS$2,0,IF($G39&gt;=AT$2,0,IF($K39&gt;=$J39,0,IF($O39&lt;=AT$2,($J39-(SUM($K39,SUM($Z39:AS39)))),IF($L39=$D$161,(($J39-$K39)/$P39),(($J39-SUM($Z39:AS39))*$Q39))*IF($V39&lt;=AT$2,(DATEDIF(AS$2,$V39,"D")/365),IF($G39&gt;AS$2,(DATEDIF($G39,AT$2,"D")/365),1)))))))</f>
        <v>0</v>
      </c>
      <c r="AU39" s="53">
        <f>IF($V39&lt;=AT$2,0,IF($O39&lt;=AT$2,0,IF($G39&gt;=AU$2,0,IF($K39&gt;=$J39,0,IF($O39&lt;=AU$2,($J39-(SUM($K39,SUM($Z39:AT39)))),IF($L39=$D$161,(($J39-$K39)/$P39),(($J39-SUM($Z39:AT39))*$Q39))*IF($V39&lt;=AU$2,(DATEDIF(AT$2,$V39,"D")/365),IF($G39&gt;AT$2,(DATEDIF($G39,AU$2,"D")/365),1)))))))</f>
        <v>0</v>
      </c>
      <c r="AV39" s="53">
        <f>IF($V39&lt;=AU$2,0,IF($O39&lt;=AU$2,0,IF($G39&gt;=AV$2,0,IF($K39&gt;=$J39,0,IF($O39&lt;=AV$2,($J39-(SUM($K39,SUM($Z39:AU39)))),IF($L39=$D$161,(($J39-$K39)/$P39),(($J39-SUM($Z39:AU39))*$Q39))*IF($V39&lt;=AV$2,(DATEDIF(AU$2,$V39,"D")/365),IF($G39&gt;AU$2,(DATEDIF($G39,AV$2,"D")/365),1)))))))</f>
        <v>0</v>
      </c>
      <c r="AW39" s="53">
        <f>IF($V39&lt;=AV$2,0,IF($O39&lt;=AV$2,0,IF($G39&gt;=AW$2,0,IF($K39&gt;=$J39,0,IF($O39&lt;=AW$2,($J39-(SUM($K39,SUM($Z39:AV39)))),IF($L39=$D$161,(($J39-$K39)/$P39),(($J39-SUM($Z39:AV39))*$Q39))*IF($V39&lt;=AW$2,(DATEDIF(AV$2,$V39,"D")/365),IF($G39&gt;AV$2,(DATEDIF($G39,AW$2,"D")/365),1)))))))</f>
        <v>0</v>
      </c>
      <c r="AX39" s="53">
        <f>IF($V39&lt;=AW$2,0,IF($O39&lt;=AW$2,0,IF($G39&gt;=AX$2,0,IF($K39&gt;=$J39,0,IF($O39&lt;=AX$2,($J39-(SUM($K39,SUM($Z39:AW39)))),IF($L39=$D$161,(($J39-$K39)/$P39),(($J39-SUM($Z39:AW39))*$Q39))*IF($V39&lt;=AX$2,(DATEDIF(AW$2,$V39,"D")/365),IF($G39&gt;AW$2,(DATEDIF($G39,AX$2,"D")/365),1)))))))</f>
        <v>0</v>
      </c>
      <c r="AY39" s="53">
        <f>IF($V39&lt;=AX$2,0,IF($O39&lt;=AX$2,0,IF($G39&gt;=AY$2,0,IF($K39&gt;=$J39,0,IF($O39&lt;=AY$2,($J39-(SUM($K39,SUM($Z39:AX39)))),IF($L39=$D$161,(($J39-$K39)/$P39),(($J39-SUM($Z39:AX39))*$Q39))*IF($V39&lt;=AY$2,(DATEDIF(AX$2,$V39,"D")/365),IF($G39&gt;AX$2,(DATEDIF($G39,AY$2,"D")/365),1)))))))</f>
        <v>0</v>
      </c>
      <c r="AZ39" s="52"/>
      <c r="BA39" s="52"/>
      <c r="BB39" s="126">
        <f>IF($V39&lt;=BB$2,0,IF($G39&gt;=BB$2,0,IF($G39&gt;$W$3,(J39-Z39),IF($G39&lt;=$W$3,J39-SUM(W39,$Z39:Z39),0))))</f>
        <v>0</v>
      </c>
      <c r="BC39" s="53">
        <f t="shared" si="188"/>
        <v>0</v>
      </c>
      <c r="BD39" s="52">
        <f t="shared" si="189"/>
        <v>0</v>
      </c>
      <c r="BE39" s="53">
        <f t="shared" si="190"/>
        <v>0</v>
      </c>
      <c r="BF39" s="52">
        <f t="shared" si="191"/>
        <v>0</v>
      </c>
      <c r="BG39" s="53">
        <f t="shared" si="192"/>
        <v>0</v>
      </c>
      <c r="BH39" s="52">
        <f t="shared" si="193"/>
        <v>0</v>
      </c>
      <c r="BI39" s="53">
        <f t="shared" si="194"/>
        <v>0</v>
      </c>
      <c r="BJ39" s="52">
        <f t="shared" si="195"/>
        <v>0</v>
      </c>
      <c r="BK39" s="53">
        <f t="shared" si="196"/>
        <v>0</v>
      </c>
      <c r="BL39" s="52">
        <f t="shared" si="197"/>
        <v>0</v>
      </c>
      <c r="BM39" s="53">
        <f t="shared" si="198"/>
        <v>0</v>
      </c>
      <c r="BN39" s="52">
        <f t="shared" si="199"/>
        <v>0</v>
      </c>
      <c r="BO39" s="53">
        <f t="shared" si="200"/>
        <v>0</v>
      </c>
      <c r="BP39" s="52">
        <f t="shared" si="201"/>
        <v>0</v>
      </c>
      <c r="BQ39" s="53">
        <f t="shared" si="202"/>
        <v>0</v>
      </c>
      <c r="BR39" s="52">
        <f t="shared" si="203"/>
        <v>0</v>
      </c>
      <c r="BS39" s="53">
        <f t="shared" si="204"/>
        <v>0</v>
      </c>
      <c r="BT39" s="52">
        <f t="shared" si="205"/>
        <v>0</v>
      </c>
      <c r="BU39" s="53">
        <f t="shared" si="206"/>
        <v>0</v>
      </c>
      <c r="BV39" s="52">
        <f t="shared" si="207"/>
        <v>0</v>
      </c>
      <c r="BW39" s="53">
        <f t="shared" si="208"/>
        <v>0</v>
      </c>
      <c r="BX39" s="52">
        <f t="shared" si="209"/>
        <v>0</v>
      </c>
      <c r="BY39" s="53">
        <f t="shared" si="210"/>
        <v>0</v>
      </c>
      <c r="BZ39" s="52">
        <f t="shared" si="211"/>
        <v>0</v>
      </c>
      <c r="CA39" s="53">
        <f t="shared" si="212"/>
        <v>0</v>
      </c>
      <c r="CB39" s="74"/>
      <c r="CC39" s="74"/>
      <c r="CD39" s="74"/>
      <c r="CE39" s="74"/>
      <c r="CF39" s="74"/>
      <c r="CG39" s="74"/>
      <c r="CH39" s="74"/>
      <c r="CI39" s="74"/>
      <c r="CJ39" s="74"/>
      <c r="CK39" s="74"/>
      <c r="CL39" s="74"/>
    </row>
    <row r="40" spans="1:90">
      <c r="A40" s="20">
        <v>39</v>
      </c>
      <c r="B40" s="20" t="s">
        <v>89</v>
      </c>
      <c r="C40" s="20" t="s">
        <v>153</v>
      </c>
      <c r="D40" s="2">
        <v>1985</v>
      </c>
      <c r="E40" s="3">
        <v>4</v>
      </c>
      <c r="F40" s="2">
        <v>1</v>
      </c>
      <c r="G40" s="55">
        <f t="shared" si="176"/>
        <v>31137</v>
      </c>
      <c r="H40" s="4">
        <v>0</v>
      </c>
      <c r="I40" s="1">
        <v>0</v>
      </c>
      <c r="J40" s="51">
        <f t="shared" si="177"/>
        <v>0</v>
      </c>
      <c r="K40" s="54">
        <f t="shared" si="178"/>
        <v>0</v>
      </c>
      <c r="L40" s="4" t="s">
        <v>96</v>
      </c>
      <c r="M40" s="54">
        <f t="shared" si="179"/>
        <v>15</v>
      </c>
      <c r="N40" s="53">
        <f t="shared" si="180"/>
        <v>15</v>
      </c>
      <c r="O40" s="55">
        <f t="shared" si="181"/>
        <v>36616</v>
      </c>
      <c r="P40" s="53">
        <f t="shared" si="182"/>
        <v>0</v>
      </c>
      <c r="Q40" s="119">
        <f t="shared" si="183"/>
        <v>0</v>
      </c>
      <c r="R40" s="45" t="s">
        <v>130</v>
      </c>
      <c r="S40" s="138">
        <v>17</v>
      </c>
      <c r="T40" s="139">
        <v>4</v>
      </c>
      <c r="U40" s="138">
        <v>2035</v>
      </c>
      <c r="V40" s="55">
        <f t="shared" si="158"/>
        <v>54878</v>
      </c>
      <c r="W40" s="51">
        <f t="shared" si="184"/>
        <v>0</v>
      </c>
      <c r="X40" s="53">
        <f t="shared" si="213"/>
        <v>0</v>
      </c>
      <c r="Y40" s="53">
        <f t="shared" si="214"/>
        <v>0</v>
      </c>
      <c r="Z40" s="53">
        <f t="shared" si="215"/>
        <v>0</v>
      </c>
      <c r="AA40" s="53">
        <f>IF($V40&lt;=Z$2,0,IF($O40&lt;=Z$2,0,IF($G40&gt;=AA$2,0,IF($K40&gt;=$J40,0,IF($O40&lt;=AA$2,($J40-(SUM($K40,SUM($Z40:Z40)))),IF($L40=$D$161,(($J40-$K40)/$P40),(($J40-SUM($Z40:Z40))*$Q40))*IF($V40&lt;=AA$2,(DATEDIF(Z$2,$V40,"D")/365),IF($G40&gt;Z$2,(DATEDIF($G40,AA$2,"D")/365),1)))))))</f>
        <v>0</v>
      </c>
      <c r="AB40" s="53">
        <f>IF($V40&lt;=AA$2,0,IF($O40&lt;=AA$2,0,IF($G40&gt;=AB$2,0,IF($K40&gt;=$J40,0,IF($O40&lt;=AB$2,($J40-(SUM($K40,SUM($Z40:AA40)))),IF($L40=$D$161,(($J40-$K40)/$P40),(($J40-SUM($Z40:AA40))*$Q40))*IF($V40&lt;=AB$2,(DATEDIF(AA$2,$V40,"D")/365),IF($G40&gt;AA$2,(DATEDIF($G40,AB$2,"D")/365),1)))))))</f>
        <v>0</v>
      </c>
      <c r="AC40" s="53">
        <f>IF($V40&lt;=AB$2,0,IF($O40&lt;=AB$2,0,IF($G40&gt;=AC$2,0,IF($K40&gt;=$J40,0,IF($O40&lt;=AC$2,($J40-(SUM($K40,SUM($Z40:AB40)))),IF($L40=$D$161,(($J40-$K40)/$P40),(($J40-SUM($Z40:AB40))*$Q40))*IF($V40&lt;=AC$2,(DATEDIF(AB$2,$V40,"D")/365),IF($G40&gt;AB$2,(DATEDIF($G40,AC$2,"D")/365),1)))))))</f>
        <v>0</v>
      </c>
      <c r="AD40" s="53">
        <f>IF($V40&lt;=AC$2,0,IF($O40&lt;=AC$2,0,IF($G40&gt;=AD$2,0,IF($K40&gt;=$J40,0,IF($O40&lt;=AD$2,($J40-(SUM($K40,SUM($Z40:AC40)))),IF($L40=$D$161,(($J40-$K40)/$P40),(($J40-SUM($Z40:AC40))*$Q40))*IF($V40&lt;=AD$2,(DATEDIF(AC$2,$V40,"D")/365),IF($G40&gt;AC$2,(DATEDIF($G40,AD$2,"D")/365),1)))))))</f>
        <v>0</v>
      </c>
      <c r="AE40" s="53">
        <f>IF($V40&lt;=AD$2,0,IF($O40&lt;=AD$2,0,IF($G40&gt;=AE$2,0,IF($K40&gt;=$J40,0,IF($O40&lt;=AE$2,($J40-(SUM($K40,SUM($Z40:AD40)))),IF($L40=$D$161,(($J40-$K40)/$P40),(($J40-SUM($Z40:AD40))*$Q40))*IF($V40&lt;=AE$2,(DATEDIF(AD$2,$V40,"D")/365),IF($G40&gt;AD$2,(DATEDIF($G40,AE$2,"D")/365),1)))))))</f>
        <v>0</v>
      </c>
      <c r="AF40" s="53">
        <f>IF($V40&lt;=AE$2,0,IF($O40&lt;=AE$2,0,IF($G40&gt;=AF$2,0,IF($K40&gt;=$J40,0,IF($O40&lt;=AF$2,($J40-(SUM($K40,SUM($Z40:AE40)))),IF($L40=$D$161,(($J40-$K40)/$P40),(($J40-SUM($Z40:AE40))*$Q40))*IF($V40&lt;=AF$2,(DATEDIF(AE$2,$V40,"D")/365),IF($G40&gt;AE$2,(DATEDIF($G40,AF$2,"D")/365),1)))))))</f>
        <v>0</v>
      </c>
      <c r="AG40" s="53">
        <f>IF($V40&lt;=AF$2,0,IF($O40&lt;=AF$2,0,IF($G40&gt;=AG$2,0,IF($K40&gt;=$J40,0,IF($O40&lt;=AG$2,($J40-(SUM($K40,SUM($Z40:AF40)))),IF($L40=$D$161,(($J40-$K40)/$P40),(($J40-SUM($Z40:AF40))*$Q40))*IF($V40&lt;=AG$2,(DATEDIF(AF$2,$V40,"D")/365),IF($G40&gt;AF$2,(DATEDIF($G40,AG$2,"D")/365),1)))))))</f>
        <v>0</v>
      </c>
      <c r="AH40" s="53">
        <f>IF($V40&lt;=AG$2,0,IF($O40&lt;=AG$2,0,IF($G40&gt;=AH$2,0,IF($K40&gt;=$J40,0,IF($O40&lt;=AH$2,($J40-(SUM($K40,SUM($Z40:AG40)))),IF($L40=$D$161,(($J40-$K40)/$P40),(($J40-SUM($Z40:AG40))*$Q40))*IF($V40&lt;=AH$2,(DATEDIF(AG$2,$V40,"D")/365),IF($G40&gt;AG$2,(DATEDIF($G40,AH$2,"D")/365),1)))))))</f>
        <v>0</v>
      </c>
      <c r="AI40" s="53">
        <f>IF($V40&lt;=AH$2,0,IF($O40&lt;=AH$2,0,IF($G40&gt;=AI$2,0,IF($K40&gt;=$J40,0,IF($O40&lt;=AI$2,($J40-(SUM($K40,SUM($Z40:AH40)))),IF($L40=$D$161,(($J40-$K40)/$P40),(($J40-SUM($Z40:AH40))*$Q40))*IF($V40&lt;=AI$2,(DATEDIF(AH$2,$V40,"D")/365),IF($G40&gt;AH$2,(DATEDIF($G40,AI$2,"D")/365),1)))))))</f>
        <v>0</v>
      </c>
      <c r="AJ40" s="53">
        <f>IF($V40&lt;=AI$2,0,IF($O40&lt;=AI$2,0,IF($G40&gt;=AJ$2,0,IF($K40&gt;=$J40,0,IF($O40&lt;=AJ$2,($J40-(SUM($K40,SUM($Z40:AI40)))),IF($L40=$D$161,(($J40-$K40)/$P40),(($J40-SUM($Z40:AI40))*$Q40))*IF($V40&lt;=AJ$2,(DATEDIF(AI$2,$V40,"D")/365),IF($G40&gt;AI$2,(DATEDIF($G40,AJ$2,"D")/365),1)))))))</f>
        <v>0</v>
      </c>
      <c r="AK40" s="53">
        <f>IF($V40&lt;=AJ$2,0,IF($O40&lt;=AJ$2,0,IF($G40&gt;=AK$2,0,IF($K40&gt;=$J40,0,IF($O40&lt;=AK$2,($J40-(SUM($K40,SUM($Z40:AJ40)))),IF($L40=$D$161,(($J40-$K40)/$P40),(($J40-SUM($Z40:AJ40))*$Q40))*IF($V40&lt;=AK$2,(DATEDIF(AJ$2,$V40,"D")/365),IF($G40&gt;AJ$2,(DATEDIF($G40,AK$2,"D")/365),1)))))))</f>
        <v>0</v>
      </c>
      <c r="AL40" s="53">
        <f>IF($V40&lt;=AK$2,0,IF($O40&lt;=AK$2,0,IF($G40&gt;=AL$2,0,IF($K40&gt;=$J40,0,IF($O40&lt;=AL$2,($J40-(SUM($K40,SUM($Z40:AK40)))),IF($L40=$D$161,(($J40-$K40)/$P40),(($J40-SUM($Z40:AK40))*$Q40))*IF($V40&lt;=AL$2,(DATEDIF(AK$2,$V40,"D")/365),IF($G40&gt;AK$2,(DATEDIF($G40,AL$2,"D")/365),1)))))))</f>
        <v>0</v>
      </c>
      <c r="AM40" s="53">
        <f>IF($V40&lt;=AL$2,0,IF($O40&lt;=AL$2,0,IF($G40&gt;=AM$2,0,IF($K40&gt;=$J40,0,IF($O40&lt;=AM$2,($J40-(SUM($K40,SUM($Z40:AL40)))),IF($L40=$D$161,(($J40-$K40)/$P40),(($J40-SUM($Z40:AL40))*$Q40))*IF($V40&lt;=AM$2,(DATEDIF(AL$2,$V40,"D")/365),IF($G40&gt;AL$2,(DATEDIF($G40,AM$2,"D")/365),1)))))))</f>
        <v>0</v>
      </c>
      <c r="AN40" s="53">
        <f>IF($V40&lt;=AM$2,0,IF($O40&lt;=AM$2,0,IF($G40&gt;=AN$2,0,IF($K40&gt;=$J40,0,IF($O40&lt;=AN$2,($J40-(SUM($K40,SUM($Z40:AM40)))),IF($L40=$D$161,(($J40-$K40)/$P40),(($J40-SUM($Z40:AM40))*$Q40))*IF($V40&lt;=AN$2,(DATEDIF(AM$2,$V40,"D")/365),IF($G40&gt;AM$2,(DATEDIF($G40,AN$2,"D")/365),1)))))))</f>
        <v>0</v>
      </c>
      <c r="AO40" s="53">
        <f>IF($V40&lt;=AN$2,0,IF($O40&lt;=AN$2,0,IF($G40&gt;=AO$2,0,IF($K40&gt;=$J40,0,IF($O40&lt;=AO$2,($J40-(SUM($K40,SUM($Z40:AN40)))),IF($L40=$D$161,(($J40-$K40)/$P40),(($J40-SUM($Z40:AN40))*$Q40))*IF($V40&lt;=AO$2,(DATEDIF(AN$2,$V40,"D")/365),IF($G40&gt;AN$2,(DATEDIF($G40,AO$2,"D")/365),1)))))))</f>
        <v>0</v>
      </c>
      <c r="AP40" s="53">
        <f>IF($V40&lt;=AO$2,0,IF($O40&lt;=AO$2,0,IF($G40&gt;=AP$2,0,IF($K40&gt;=$J40,0,IF($O40&lt;=AP$2,($J40-(SUM($K40,SUM($Z40:AO40)))),IF($L40=$D$161,(($J40-$K40)/$P40),(($J40-SUM($Z40:AO40))*$Q40))*IF($V40&lt;=AP$2,(DATEDIF(AO$2,$V40,"D")/365),IF($G40&gt;AO$2,(DATEDIF($G40,AP$2,"D")/365),1)))))))</f>
        <v>0</v>
      </c>
      <c r="AQ40" s="53">
        <f>IF($V40&lt;=AP$2,0,IF($O40&lt;=AP$2,0,IF($G40&gt;=AQ$2,0,IF($K40&gt;=$J40,0,IF($O40&lt;=AQ$2,($J40-(SUM($K40,SUM($Z40:AP40)))),IF($L40=$D$161,(($J40-$K40)/$P40),(($J40-SUM($Z40:AP40))*$Q40))*IF($V40&lt;=AQ$2,(DATEDIF(AP$2,$V40,"D")/365),IF($G40&gt;AP$2,(DATEDIF($G40,AQ$2,"D")/365),1)))))))</f>
        <v>0</v>
      </c>
      <c r="AR40" s="53">
        <f>IF($V40&lt;=AQ$2,0,IF($O40&lt;=AQ$2,0,IF($G40&gt;=AR$2,0,IF($K40&gt;=$J40,0,IF($O40&lt;=AR$2,($J40-(SUM($K40,SUM($Z40:AQ40)))),IF($L40=$D$161,(($J40-$K40)/$P40),(($J40-SUM($Z40:AQ40))*$Q40))*IF($V40&lt;=AR$2,(DATEDIF(AQ$2,$V40,"D")/365),IF($G40&gt;AQ$2,(DATEDIF($G40,AR$2,"D")/365),1)))))))</f>
        <v>0</v>
      </c>
      <c r="AS40" s="53">
        <f>IF($V40&lt;=AR$2,0,IF($O40&lt;=AR$2,0,IF($G40&gt;=AS$2,0,IF($K40&gt;=$J40,0,IF($O40&lt;=AS$2,($J40-(SUM($K40,SUM($Z40:AR40)))),IF($L40=$D$161,(($J40-$K40)/$P40),(($J40-SUM($Z40:AR40))*$Q40))*IF($V40&lt;=AS$2,(DATEDIF(AR$2,$V40,"D")/365),IF($G40&gt;AR$2,(DATEDIF($G40,AS$2,"D")/365),1)))))))</f>
        <v>0</v>
      </c>
      <c r="AT40" s="53">
        <f>IF($V40&lt;=AS$2,0,IF($O40&lt;=AS$2,0,IF($G40&gt;=AT$2,0,IF($K40&gt;=$J40,0,IF($O40&lt;=AT$2,($J40-(SUM($K40,SUM($Z40:AS40)))),IF($L40=$D$161,(($J40-$K40)/$P40),(($J40-SUM($Z40:AS40))*$Q40))*IF($V40&lt;=AT$2,(DATEDIF(AS$2,$V40,"D")/365),IF($G40&gt;AS$2,(DATEDIF($G40,AT$2,"D")/365),1)))))))</f>
        <v>0</v>
      </c>
      <c r="AU40" s="53">
        <f>IF($V40&lt;=AT$2,0,IF($O40&lt;=AT$2,0,IF($G40&gt;=AU$2,0,IF($K40&gt;=$J40,0,IF($O40&lt;=AU$2,($J40-(SUM($K40,SUM($Z40:AT40)))),IF($L40=$D$161,(($J40-$K40)/$P40),(($J40-SUM($Z40:AT40))*$Q40))*IF($V40&lt;=AU$2,(DATEDIF(AT$2,$V40,"D")/365),IF($G40&gt;AT$2,(DATEDIF($G40,AU$2,"D")/365),1)))))))</f>
        <v>0</v>
      </c>
      <c r="AV40" s="53">
        <f>IF($V40&lt;=AU$2,0,IF($O40&lt;=AU$2,0,IF($G40&gt;=AV$2,0,IF($K40&gt;=$J40,0,IF($O40&lt;=AV$2,($J40-(SUM($K40,SUM($Z40:AU40)))),IF($L40=$D$161,(($J40-$K40)/$P40),(($J40-SUM($Z40:AU40))*$Q40))*IF($V40&lt;=AV$2,(DATEDIF(AU$2,$V40,"D")/365),IF($G40&gt;AU$2,(DATEDIF($G40,AV$2,"D")/365),1)))))))</f>
        <v>0</v>
      </c>
      <c r="AW40" s="53">
        <f>IF($V40&lt;=AV$2,0,IF($O40&lt;=AV$2,0,IF($G40&gt;=AW$2,0,IF($K40&gt;=$J40,0,IF($O40&lt;=AW$2,($J40-(SUM($K40,SUM($Z40:AV40)))),IF($L40=$D$161,(($J40-$K40)/$P40),(($J40-SUM($Z40:AV40))*$Q40))*IF($V40&lt;=AW$2,(DATEDIF(AV$2,$V40,"D")/365),IF($G40&gt;AV$2,(DATEDIF($G40,AW$2,"D")/365),1)))))))</f>
        <v>0</v>
      </c>
      <c r="AX40" s="53">
        <f>IF($V40&lt;=AW$2,0,IF($O40&lt;=AW$2,0,IF($G40&gt;=AX$2,0,IF($K40&gt;=$J40,0,IF($O40&lt;=AX$2,($J40-(SUM($K40,SUM($Z40:AW40)))),IF($L40=$D$161,(($J40-$K40)/$P40),(($J40-SUM($Z40:AW40))*$Q40))*IF($V40&lt;=AX$2,(DATEDIF(AW$2,$V40,"D")/365),IF($G40&gt;AW$2,(DATEDIF($G40,AX$2,"D")/365),1)))))))</f>
        <v>0</v>
      </c>
      <c r="AY40" s="53">
        <f>IF($V40&lt;=AX$2,0,IF($O40&lt;=AX$2,0,IF($G40&gt;=AY$2,0,IF($K40&gt;=$J40,0,IF($O40&lt;=AY$2,($J40-(SUM($K40,SUM($Z40:AX40)))),IF($L40=$D$161,(($J40-$K40)/$P40),(($J40-SUM($Z40:AX40))*$Q40))*IF($V40&lt;=AY$2,(DATEDIF(AX$2,$V40,"D")/365),IF($G40&gt;AX$2,(DATEDIF($G40,AY$2,"D")/365),1)))))))</f>
        <v>0</v>
      </c>
      <c r="AZ40" s="52"/>
      <c r="BA40" s="52"/>
      <c r="BB40" s="126">
        <f>IF($V40&lt;=BB$2,0,IF($G40&gt;=BB$2,0,IF($G40&gt;$W$3,(J40-Z40),IF($G40&lt;=$W$3,J40-SUM(W40,$Z40:Z40),0))))</f>
        <v>0</v>
      </c>
      <c r="BC40" s="53">
        <f t="shared" si="188"/>
        <v>0</v>
      </c>
      <c r="BD40" s="52">
        <f t="shared" si="189"/>
        <v>0</v>
      </c>
      <c r="BE40" s="53">
        <f t="shared" si="190"/>
        <v>0</v>
      </c>
      <c r="BF40" s="52">
        <f t="shared" si="191"/>
        <v>0</v>
      </c>
      <c r="BG40" s="53">
        <f t="shared" si="192"/>
        <v>0</v>
      </c>
      <c r="BH40" s="52">
        <f t="shared" si="193"/>
        <v>0</v>
      </c>
      <c r="BI40" s="53">
        <f t="shared" si="194"/>
        <v>0</v>
      </c>
      <c r="BJ40" s="52">
        <f t="shared" si="195"/>
        <v>0</v>
      </c>
      <c r="BK40" s="53">
        <f t="shared" si="196"/>
        <v>0</v>
      </c>
      <c r="BL40" s="52">
        <f t="shared" si="197"/>
        <v>0</v>
      </c>
      <c r="BM40" s="53">
        <f t="shared" si="198"/>
        <v>0</v>
      </c>
      <c r="BN40" s="52">
        <f t="shared" si="199"/>
        <v>0</v>
      </c>
      <c r="BO40" s="53">
        <f t="shared" si="200"/>
        <v>0</v>
      </c>
      <c r="BP40" s="52">
        <f t="shared" si="201"/>
        <v>0</v>
      </c>
      <c r="BQ40" s="53">
        <f t="shared" si="202"/>
        <v>0</v>
      </c>
      <c r="BR40" s="52">
        <f t="shared" si="203"/>
        <v>0</v>
      </c>
      <c r="BS40" s="53">
        <f t="shared" si="204"/>
        <v>0</v>
      </c>
      <c r="BT40" s="52">
        <f t="shared" si="205"/>
        <v>0</v>
      </c>
      <c r="BU40" s="53">
        <f t="shared" si="206"/>
        <v>0</v>
      </c>
      <c r="BV40" s="52">
        <f t="shared" si="207"/>
        <v>0</v>
      </c>
      <c r="BW40" s="53">
        <f t="shared" si="208"/>
        <v>0</v>
      </c>
      <c r="BX40" s="52">
        <f t="shared" si="209"/>
        <v>0</v>
      </c>
      <c r="BY40" s="53">
        <f t="shared" si="210"/>
        <v>0</v>
      </c>
      <c r="BZ40" s="52">
        <f t="shared" si="211"/>
        <v>0</v>
      </c>
      <c r="CA40" s="53">
        <f t="shared" si="212"/>
        <v>0</v>
      </c>
      <c r="CB40" s="74"/>
      <c r="CC40" s="74"/>
      <c r="CD40" s="74"/>
      <c r="CE40" s="74"/>
      <c r="CF40" s="74"/>
      <c r="CG40" s="74"/>
      <c r="CH40" s="74"/>
      <c r="CI40" s="74"/>
      <c r="CJ40" s="74"/>
      <c r="CK40" s="74"/>
      <c r="CL40" s="74"/>
    </row>
    <row r="41" spans="1:90">
      <c r="A41" s="20">
        <v>40</v>
      </c>
      <c r="B41" s="20" t="s">
        <v>89</v>
      </c>
      <c r="C41" s="20" t="s">
        <v>153</v>
      </c>
      <c r="D41" s="2">
        <v>1985</v>
      </c>
      <c r="E41" s="3">
        <v>4</v>
      </c>
      <c r="F41" s="2">
        <v>1</v>
      </c>
      <c r="G41" s="55">
        <f t="shared" si="136"/>
        <v>31137</v>
      </c>
      <c r="H41" s="4">
        <v>0</v>
      </c>
      <c r="I41" s="1">
        <v>0</v>
      </c>
      <c r="J41" s="51">
        <f t="shared" si="137"/>
        <v>0</v>
      </c>
      <c r="K41" s="54">
        <f t="shared" si="138"/>
        <v>0</v>
      </c>
      <c r="L41" s="4" t="s">
        <v>96</v>
      </c>
      <c r="M41" s="54">
        <f t="shared" si="139"/>
        <v>15</v>
      </c>
      <c r="N41" s="53">
        <f t="shared" si="140"/>
        <v>15</v>
      </c>
      <c r="O41" s="55">
        <f t="shared" si="155"/>
        <v>36616</v>
      </c>
      <c r="P41" s="53">
        <f t="shared" si="142"/>
        <v>0</v>
      </c>
      <c r="Q41" s="119">
        <f t="shared" si="143"/>
        <v>0</v>
      </c>
      <c r="R41" s="45" t="s">
        <v>130</v>
      </c>
      <c r="S41" s="138">
        <v>17</v>
      </c>
      <c r="T41" s="139">
        <v>4</v>
      </c>
      <c r="U41" s="138">
        <v>2035</v>
      </c>
      <c r="V41" s="55">
        <f t="shared" ref="V41:V46" si="216">IF($R41=$Q$135,DATE($U41,$T41,$S41),DATE(2050,3,31))</f>
        <v>54878</v>
      </c>
      <c r="W41" s="51">
        <f t="shared" si="144"/>
        <v>0</v>
      </c>
      <c r="X41" s="53">
        <f t="shared" si="213"/>
        <v>0</v>
      </c>
      <c r="Y41" s="53">
        <f t="shared" si="214"/>
        <v>0</v>
      </c>
      <c r="Z41" s="53">
        <f t="shared" si="215"/>
        <v>0</v>
      </c>
      <c r="AA41" s="53">
        <f>IF($V41&lt;=Z$2,0,IF($O41&lt;=Z$2,0,IF($G41&gt;=AA$2,0,IF($K41&gt;=$J41,0,IF($O41&lt;=AA$2,($J41-(SUM($K41,SUM($Z41:Z41)))),IF($L41=$D$161,(($J41-$K41)/$P41),(($J41-SUM($Z41:Z41))*$Q41))*IF($V41&lt;=AA$2,(DATEDIF(Z$2,$V41,"D")/365),IF($G41&gt;Z$2,(DATEDIF($G41,AA$2,"D")/365),1)))))))</f>
        <v>0</v>
      </c>
      <c r="AB41" s="53">
        <f>IF($V41&lt;=AA$2,0,IF($O41&lt;=AA$2,0,IF($G41&gt;=AB$2,0,IF($K41&gt;=$J41,0,IF($O41&lt;=AB$2,($J41-(SUM($K41,SUM($Z41:AA41)))),IF($L41=$D$161,(($J41-$K41)/$P41),(($J41-SUM($Z41:AA41))*$Q41))*IF($V41&lt;=AB$2,(DATEDIF(AA$2,$V41,"D")/365),IF($G41&gt;AA$2,(DATEDIF($G41,AB$2,"D")/365),1)))))))</f>
        <v>0</v>
      </c>
      <c r="AC41" s="53">
        <f>IF($V41&lt;=AB$2,0,IF($O41&lt;=AB$2,0,IF($G41&gt;=AC$2,0,IF($K41&gt;=$J41,0,IF($O41&lt;=AC$2,($J41-(SUM($K41,SUM($Z41:AB41)))),IF($L41=$D$161,(($J41-$K41)/$P41),(($J41-SUM($Z41:AB41))*$Q41))*IF($V41&lt;=AC$2,(DATEDIF(AB$2,$V41,"D")/365),IF($G41&gt;AB$2,(DATEDIF($G41,AC$2,"D")/365),1)))))))</f>
        <v>0</v>
      </c>
      <c r="AD41" s="53">
        <f>IF($V41&lt;=AC$2,0,IF($O41&lt;=AC$2,0,IF($G41&gt;=AD$2,0,IF($K41&gt;=$J41,0,IF($O41&lt;=AD$2,($J41-(SUM($K41,SUM($Z41:AC41)))),IF($L41=$D$161,(($J41-$K41)/$P41),(($J41-SUM($Z41:AC41))*$Q41))*IF($V41&lt;=AD$2,(DATEDIF(AC$2,$V41,"D")/365),IF($G41&gt;AC$2,(DATEDIF($G41,AD$2,"D")/365),1)))))))</f>
        <v>0</v>
      </c>
      <c r="AE41" s="53">
        <f>IF($V41&lt;=AD$2,0,IF($O41&lt;=AD$2,0,IF($G41&gt;=AE$2,0,IF($K41&gt;=$J41,0,IF($O41&lt;=AE$2,($J41-(SUM($K41,SUM($Z41:AD41)))),IF($L41=$D$161,(($J41-$K41)/$P41),(($J41-SUM($Z41:AD41))*$Q41))*IF($V41&lt;=AE$2,(DATEDIF(AD$2,$V41,"D")/365),IF($G41&gt;AD$2,(DATEDIF($G41,AE$2,"D")/365),1)))))))</f>
        <v>0</v>
      </c>
      <c r="AF41" s="53">
        <f>IF($V41&lt;=AE$2,0,IF($O41&lt;=AE$2,0,IF($G41&gt;=AF$2,0,IF($K41&gt;=$J41,0,IF($O41&lt;=AF$2,($J41-(SUM($K41,SUM($Z41:AE41)))),IF($L41=$D$161,(($J41-$K41)/$P41),(($J41-SUM($Z41:AE41))*$Q41))*IF($V41&lt;=AF$2,(DATEDIF(AE$2,$V41,"D")/365),IF($G41&gt;AE$2,(DATEDIF($G41,AF$2,"D")/365),1)))))))</f>
        <v>0</v>
      </c>
      <c r="AG41" s="53">
        <f>IF($V41&lt;=AF$2,0,IF($O41&lt;=AF$2,0,IF($G41&gt;=AG$2,0,IF($K41&gt;=$J41,0,IF($O41&lt;=AG$2,($J41-(SUM($K41,SUM($Z41:AF41)))),IF($L41=$D$161,(($J41-$K41)/$P41),(($J41-SUM($Z41:AF41))*$Q41))*IF($V41&lt;=AG$2,(DATEDIF(AF$2,$V41,"D")/365),IF($G41&gt;AF$2,(DATEDIF($G41,AG$2,"D")/365),1)))))))</f>
        <v>0</v>
      </c>
      <c r="AH41" s="53">
        <f>IF($V41&lt;=AG$2,0,IF($O41&lt;=AG$2,0,IF($G41&gt;=AH$2,0,IF($K41&gt;=$J41,0,IF($O41&lt;=AH$2,($J41-(SUM($K41,SUM($Z41:AG41)))),IF($L41=$D$161,(($J41-$K41)/$P41),(($J41-SUM($Z41:AG41))*$Q41))*IF($V41&lt;=AH$2,(DATEDIF(AG$2,$V41,"D")/365),IF($G41&gt;AG$2,(DATEDIF($G41,AH$2,"D")/365),1)))))))</f>
        <v>0</v>
      </c>
      <c r="AI41" s="53">
        <f>IF($V41&lt;=AH$2,0,IF($O41&lt;=AH$2,0,IF($G41&gt;=AI$2,0,IF($K41&gt;=$J41,0,IF($O41&lt;=AI$2,($J41-(SUM($K41,SUM($Z41:AH41)))),IF($L41=$D$161,(($J41-$K41)/$P41),(($J41-SUM($Z41:AH41))*$Q41))*IF($V41&lt;=AI$2,(DATEDIF(AH$2,$V41,"D")/365),IF($G41&gt;AH$2,(DATEDIF($G41,AI$2,"D")/365),1)))))))</f>
        <v>0</v>
      </c>
      <c r="AJ41" s="53">
        <f>IF($V41&lt;=AI$2,0,IF($O41&lt;=AI$2,0,IF($G41&gt;=AJ$2,0,IF($K41&gt;=$J41,0,IF($O41&lt;=AJ$2,($J41-(SUM($K41,SUM($Z41:AI41)))),IF($L41=$D$161,(($J41-$K41)/$P41),(($J41-SUM($Z41:AI41))*$Q41))*IF($V41&lt;=AJ$2,(DATEDIF(AI$2,$V41,"D")/365),IF($G41&gt;AI$2,(DATEDIF($G41,AJ$2,"D")/365),1)))))))</f>
        <v>0</v>
      </c>
      <c r="AK41" s="53">
        <f>IF($V41&lt;=AJ$2,0,IF($O41&lt;=AJ$2,0,IF($G41&gt;=AK$2,0,IF($K41&gt;=$J41,0,IF($O41&lt;=AK$2,($J41-(SUM($K41,SUM($Z41:AJ41)))),IF($L41=$D$161,(($J41-$K41)/$P41),(($J41-SUM($Z41:AJ41))*$Q41))*IF($V41&lt;=AK$2,(DATEDIF(AJ$2,$V41,"D")/365),IF($G41&gt;AJ$2,(DATEDIF($G41,AK$2,"D")/365),1)))))))</f>
        <v>0</v>
      </c>
      <c r="AL41" s="53">
        <f>IF($V41&lt;=AK$2,0,IF($O41&lt;=AK$2,0,IF($G41&gt;=AL$2,0,IF($K41&gt;=$J41,0,IF($O41&lt;=AL$2,($J41-(SUM($K41,SUM($Z41:AK41)))),IF($L41=$D$161,(($J41-$K41)/$P41),(($J41-SUM($Z41:AK41))*$Q41))*IF($V41&lt;=AL$2,(DATEDIF(AK$2,$V41,"D")/365),IF($G41&gt;AK$2,(DATEDIF($G41,AL$2,"D")/365),1)))))))</f>
        <v>0</v>
      </c>
      <c r="AM41" s="53">
        <f>IF($V41&lt;=AL$2,0,IF($O41&lt;=AL$2,0,IF($G41&gt;=AM$2,0,IF($K41&gt;=$J41,0,IF($O41&lt;=AM$2,($J41-(SUM($K41,SUM($Z41:AL41)))),IF($L41=$D$161,(($J41-$K41)/$P41),(($J41-SUM($Z41:AL41))*$Q41))*IF($V41&lt;=AM$2,(DATEDIF(AL$2,$V41,"D")/365),IF($G41&gt;AL$2,(DATEDIF($G41,AM$2,"D")/365),1)))))))</f>
        <v>0</v>
      </c>
      <c r="AN41" s="53">
        <f>IF($V41&lt;=AM$2,0,IF($O41&lt;=AM$2,0,IF($G41&gt;=AN$2,0,IF($K41&gt;=$J41,0,IF($O41&lt;=AN$2,($J41-(SUM($K41,SUM($Z41:AM41)))),IF($L41=$D$161,(($J41-$K41)/$P41),(($J41-SUM($Z41:AM41))*$Q41))*IF($V41&lt;=AN$2,(DATEDIF(AM$2,$V41,"D")/365),IF($G41&gt;AM$2,(DATEDIF($G41,AN$2,"D")/365),1)))))))</f>
        <v>0</v>
      </c>
      <c r="AO41" s="53">
        <f>IF($V41&lt;=AN$2,0,IF($O41&lt;=AN$2,0,IF($G41&gt;=AO$2,0,IF($K41&gt;=$J41,0,IF($O41&lt;=AO$2,($J41-(SUM($K41,SUM($Z41:AN41)))),IF($L41=$D$161,(($J41-$K41)/$P41),(($J41-SUM($Z41:AN41))*$Q41))*IF($V41&lt;=AO$2,(DATEDIF(AN$2,$V41,"D")/365),IF($G41&gt;AN$2,(DATEDIF($G41,AO$2,"D")/365),1)))))))</f>
        <v>0</v>
      </c>
      <c r="AP41" s="53">
        <f>IF($V41&lt;=AO$2,0,IF($O41&lt;=AO$2,0,IF($G41&gt;=AP$2,0,IF($K41&gt;=$J41,0,IF($O41&lt;=AP$2,($J41-(SUM($K41,SUM($Z41:AO41)))),IF($L41=$D$161,(($J41-$K41)/$P41),(($J41-SUM($Z41:AO41))*$Q41))*IF($V41&lt;=AP$2,(DATEDIF(AO$2,$V41,"D")/365),IF($G41&gt;AO$2,(DATEDIF($G41,AP$2,"D")/365),1)))))))</f>
        <v>0</v>
      </c>
      <c r="AQ41" s="53">
        <f>IF($V41&lt;=AP$2,0,IF($O41&lt;=AP$2,0,IF($G41&gt;=AQ$2,0,IF($K41&gt;=$J41,0,IF($O41&lt;=AQ$2,($J41-(SUM($K41,SUM($Z41:AP41)))),IF($L41=$D$161,(($J41-$K41)/$P41),(($J41-SUM($Z41:AP41))*$Q41))*IF($V41&lt;=AQ$2,(DATEDIF(AP$2,$V41,"D")/365),IF($G41&gt;AP$2,(DATEDIF($G41,AQ$2,"D")/365),1)))))))</f>
        <v>0</v>
      </c>
      <c r="AR41" s="53">
        <f>IF($V41&lt;=AQ$2,0,IF($O41&lt;=AQ$2,0,IF($G41&gt;=AR$2,0,IF($K41&gt;=$J41,0,IF($O41&lt;=AR$2,($J41-(SUM($K41,SUM($Z41:AQ41)))),IF($L41=$D$161,(($J41-$K41)/$P41),(($J41-SUM($Z41:AQ41))*$Q41))*IF($V41&lt;=AR$2,(DATEDIF(AQ$2,$V41,"D")/365),IF($G41&gt;AQ$2,(DATEDIF($G41,AR$2,"D")/365),1)))))))</f>
        <v>0</v>
      </c>
      <c r="AS41" s="53">
        <f>IF($V41&lt;=AR$2,0,IF($O41&lt;=AR$2,0,IF($G41&gt;=AS$2,0,IF($K41&gt;=$J41,0,IF($O41&lt;=AS$2,($J41-(SUM($K41,SUM($Z41:AR41)))),IF($L41=$D$161,(($J41-$K41)/$P41),(($J41-SUM($Z41:AR41))*$Q41))*IF($V41&lt;=AS$2,(DATEDIF(AR$2,$V41,"D")/365),IF($G41&gt;AR$2,(DATEDIF($G41,AS$2,"D")/365),1)))))))</f>
        <v>0</v>
      </c>
      <c r="AT41" s="53">
        <f>IF($V41&lt;=AS$2,0,IF($O41&lt;=AS$2,0,IF($G41&gt;=AT$2,0,IF($K41&gt;=$J41,0,IF($O41&lt;=AT$2,($J41-(SUM($K41,SUM($Z41:AS41)))),IF($L41=$D$161,(($J41-$K41)/$P41),(($J41-SUM($Z41:AS41))*$Q41))*IF($V41&lt;=AT$2,(DATEDIF(AS$2,$V41,"D")/365),IF($G41&gt;AS$2,(DATEDIF($G41,AT$2,"D")/365),1)))))))</f>
        <v>0</v>
      </c>
      <c r="AU41" s="53">
        <f>IF($V41&lt;=AT$2,0,IF($O41&lt;=AT$2,0,IF($G41&gt;=AU$2,0,IF($K41&gt;=$J41,0,IF($O41&lt;=AU$2,($J41-(SUM($K41,SUM($Z41:AT41)))),IF($L41=$D$161,(($J41-$K41)/$P41),(($J41-SUM($Z41:AT41))*$Q41))*IF($V41&lt;=AU$2,(DATEDIF(AT$2,$V41,"D")/365),IF($G41&gt;AT$2,(DATEDIF($G41,AU$2,"D")/365),1)))))))</f>
        <v>0</v>
      </c>
      <c r="AV41" s="53">
        <f>IF($V41&lt;=AU$2,0,IF($O41&lt;=AU$2,0,IF($G41&gt;=AV$2,0,IF($K41&gt;=$J41,0,IF($O41&lt;=AV$2,($J41-(SUM($K41,SUM($Z41:AU41)))),IF($L41=$D$161,(($J41-$K41)/$P41),(($J41-SUM($Z41:AU41))*$Q41))*IF($V41&lt;=AV$2,(DATEDIF(AU$2,$V41,"D")/365),IF($G41&gt;AU$2,(DATEDIF($G41,AV$2,"D")/365),1)))))))</f>
        <v>0</v>
      </c>
      <c r="AW41" s="53">
        <f>IF($V41&lt;=AV$2,0,IF($O41&lt;=AV$2,0,IF($G41&gt;=AW$2,0,IF($K41&gt;=$J41,0,IF($O41&lt;=AW$2,($J41-(SUM($K41,SUM($Z41:AV41)))),IF($L41=$D$161,(($J41-$K41)/$P41),(($J41-SUM($Z41:AV41))*$Q41))*IF($V41&lt;=AW$2,(DATEDIF(AV$2,$V41,"D")/365),IF($G41&gt;AV$2,(DATEDIF($G41,AW$2,"D")/365),1)))))))</f>
        <v>0</v>
      </c>
      <c r="AX41" s="53">
        <f>IF($V41&lt;=AW$2,0,IF($O41&lt;=AW$2,0,IF($G41&gt;=AX$2,0,IF($K41&gt;=$J41,0,IF($O41&lt;=AX$2,($J41-(SUM($K41,SUM($Z41:AW41)))),IF($L41=$D$161,(($J41-$K41)/$P41),(($J41-SUM($Z41:AW41))*$Q41))*IF($V41&lt;=AX$2,(DATEDIF(AW$2,$V41,"D")/365),IF($G41&gt;AW$2,(DATEDIF($G41,AX$2,"D")/365),1)))))))</f>
        <v>0</v>
      </c>
      <c r="AY41" s="53">
        <f>IF($V41&lt;=AX$2,0,IF($O41&lt;=AX$2,0,IF($G41&gt;=AY$2,0,IF($K41&gt;=$J41,0,IF($O41&lt;=AY$2,($J41-(SUM($K41,SUM($Z41:AX41)))),IF($L41=$D$161,(($J41-$K41)/$P41),(($J41-SUM($Z41:AX41))*$Q41))*IF($V41&lt;=AY$2,(DATEDIF(AX$2,$V41,"D")/365),IF($G41&gt;AX$2,(DATEDIF($G41,AY$2,"D")/365),1)))))))</f>
        <v>0</v>
      </c>
      <c r="AZ41" s="52"/>
      <c r="BA41" s="52"/>
      <c r="BB41" s="126">
        <f>IF($V41&lt;=BB$2,0,IF($G41&gt;=BB$2,0,IF($G41&gt;$W$3,(J41-Z41),IF($G41&lt;=$W$3,J41-SUM(W41,$Z41:Z41),0))))</f>
        <v>0</v>
      </c>
      <c r="BC41" s="53">
        <f t="shared" si="145"/>
        <v>0</v>
      </c>
      <c r="BD41" s="52">
        <f t="shared" si="146"/>
        <v>0</v>
      </c>
      <c r="BE41" s="53">
        <f t="shared" si="146"/>
        <v>0</v>
      </c>
      <c r="BF41" s="52">
        <f t="shared" si="146"/>
        <v>0</v>
      </c>
      <c r="BG41" s="53">
        <f t="shared" si="146"/>
        <v>0</v>
      </c>
      <c r="BH41" s="52">
        <f t="shared" si="146"/>
        <v>0</v>
      </c>
      <c r="BI41" s="53">
        <f t="shared" si="146"/>
        <v>0</v>
      </c>
      <c r="BJ41" s="52">
        <f t="shared" si="146"/>
        <v>0</v>
      </c>
      <c r="BK41" s="53">
        <f t="shared" si="146"/>
        <v>0</v>
      </c>
      <c r="BL41" s="52">
        <f t="shared" si="146"/>
        <v>0</v>
      </c>
      <c r="BM41" s="53">
        <f t="shared" si="146"/>
        <v>0</v>
      </c>
      <c r="BN41" s="52">
        <f t="shared" si="146"/>
        <v>0</v>
      </c>
      <c r="BO41" s="53">
        <f t="shared" si="146"/>
        <v>0</v>
      </c>
      <c r="BP41" s="52">
        <f t="shared" si="146"/>
        <v>0</v>
      </c>
      <c r="BQ41" s="53">
        <f t="shared" si="146"/>
        <v>0</v>
      </c>
      <c r="BR41" s="52">
        <f t="shared" si="146"/>
        <v>0</v>
      </c>
      <c r="BS41" s="53">
        <f t="shared" si="146"/>
        <v>0</v>
      </c>
      <c r="BT41" s="52">
        <f t="shared" si="147"/>
        <v>0</v>
      </c>
      <c r="BU41" s="53">
        <f t="shared" si="148"/>
        <v>0</v>
      </c>
      <c r="BV41" s="52">
        <f t="shared" si="149"/>
        <v>0</v>
      </c>
      <c r="BW41" s="53">
        <f t="shared" si="150"/>
        <v>0</v>
      </c>
      <c r="BX41" s="52">
        <f t="shared" si="151"/>
        <v>0</v>
      </c>
      <c r="BY41" s="53">
        <f t="shared" si="152"/>
        <v>0</v>
      </c>
      <c r="BZ41" s="52">
        <f t="shared" si="153"/>
        <v>0</v>
      </c>
      <c r="CA41" s="53">
        <f t="shared" si="154"/>
        <v>0</v>
      </c>
      <c r="CB41" s="74"/>
      <c r="CC41" s="74"/>
      <c r="CD41" s="74"/>
      <c r="CE41" s="74"/>
      <c r="CF41" s="74"/>
      <c r="CG41" s="74"/>
      <c r="CH41" s="74"/>
      <c r="CI41" s="74"/>
      <c r="CJ41" s="74"/>
      <c r="CK41" s="74"/>
      <c r="CL41" s="74"/>
    </row>
    <row r="42" spans="1:90">
      <c r="A42" s="20">
        <v>41</v>
      </c>
      <c r="B42" s="20" t="s">
        <v>89</v>
      </c>
      <c r="C42" s="20" t="s">
        <v>153</v>
      </c>
      <c r="D42" s="2">
        <v>1985</v>
      </c>
      <c r="E42" s="3">
        <v>4</v>
      </c>
      <c r="F42" s="2">
        <v>1</v>
      </c>
      <c r="G42" s="55">
        <f t="shared" si="0"/>
        <v>31137</v>
      </c>
      <c r="H42" s="4">
        <v>0</v>
      </c>
      <c r="I42" s="1">
        <v>0</v>
      </c>
      <c r="J42" s="51">
        <f t="shared" si="1"/>
        <v>0</v>
      </c>
      <c r="K42" s="54">
        <f t="shared" si="2"/>
        <v>0</v>
      </c>
      <c r="L42" s="4" t="s">
        <v>96</v>
      </c>
      <c r="M42" s="54">
        <f>VLOOKUP(B42,$B$161:$C$260,2,FALSE)</f>
        <v>15</v>
      </c>
      <c r="N42" s="53">
        <f t="shared" si="3"/>
        <v>15</v>
      </c>
      <c r="O42" s="55">
        <f t="shared" si="4"/>
        <v>36616</v>
      </c>
      <c r="P42" s="53">
        <f t="shared" si="5"/>
        <v>0</v>
      </c>
      <c r="Q42" s="119">
        <f t="shared" si="6"/>
        <v>0</v>
      </c>
      <c r="R42" s="45" t="s">
        <v>130</v>
      </c>
      <c r="S42" s="138">
        <v>17</v>
      </c>
      <c r="T42" s="139">
        <v>4</v>
      </c>
      <c r="U42" s="138">
        <v>2035</v>
      </c>
      <c r="V42" s="55">
        <f t="shared" si="216"/>
        <v>54878</v>
      </c>
      <c r="W42" s="51">
        <f t="shared" si="14"/>
        <v>0</v>
      </c>
      <c r="X42" s="53">
        <f t="shared" si="213"/>
        <v>0</v>
      </c>
      <c r="Y42" s="53">
        <f t="shared" si="214"/>
        <v>0</v>
      </c>
      <c r="Z42" s="53">
        <f t="shared" si="215"/>
        <v>0</v>
      </c>
      <c r="AA42" s="53">
        <f>IF($V42&lt;=Z$2,0,IF($O42&lt;=Z$2,0,IF($G42&gt;=AA$2,0,IF($K42&gt;=$J42,0,IF($O42&lt;=AA$2,($J42-(SUM($K42,SUM($Z42:Z42)))),IF($L42=$D$161,(($J42-$K42)/$P42),(($J42-SUM($Z42:Z42))*$Q42))*IF($V42&lt;=AA$2,(DATEDIF(Z$2,$V42,"D")/365),IF($G42&gt;Z$2,(DATEDIF($G42,AA$2,"D")/365),1)))))))</f>
        <v>0</v>
      </c>
      <c r="AB42" s="53">
        <f>IF($V42&lt;=AA$2,0,IF($O42&lt;=AA$2,0,IF($G42&gt;=AB$2,0,IF($K42&gt;=$J42,0,IF($O42&lt;=AB$2,($J42-(SUM($K42,SUM($Z42:AA42)))),IF($L42=$D$161,(($J42-$K42)/$P42),(($J42-SUM($Z42:AA42))*$Q42))*IF($V42&lt;=AB$2,(DATEDIF(AA$2,$V42,"D")/365),IF($G42&gt;AA$2,(DATEDIF($G42,AB$2,"D")/365),1)))))))</f>
        <v>0</v>
      </c>
      <c r="AC42" s="53">
        <f>IF($V42&lt;=AB$2,0,IF($O42&lt;=AB$2,0,IF($G42&gt;=AC$2,0,IF($K42&gt;=$J42,0,IF($O42&lt;=AC$2,($J42-(SUM($K42,SUM($Z42:AB42)))),IF($L42=$D$161,(($J42-$K42)/$P42),(($J42-SUM($Z42:AB42))*$Q42))*IF($V42&lt;=AC$2,(DATEDIF(AB$2,$V42,"D")/365),IF($G42&gt;AB$2,(DATEDIF($G42,AC$2,"D")/365),1)))))))</f>
        <v>0</v>
      </c>
      <c r="AD42" s="53">
        <f>IF($V42&lt;=AC$2,0,IF($O42&lt;=AC$2,0,IF($G42&gt;=AD$2,0,IF($K42&gt;=$J42,0,IF($O42&lt;=AD$2,($J42-(SUM($K42,SUM($Z42:AC42)))),IF($L42=$D$161,(($J42-$K42)/$P42),(($J42-SUM($Z42:AC42))*$Q42))*IF($V42&lt;=AD$2,(DATEDIF(AC$2,$V42,"D")/365),IF($G42&gt;AC$2,(DATEDIF($G42,AD$2,"D")/365),1)))))))</f>
        <v>0</v>
      </c>
      <c r="AE42" s="53">
        <f>IF($V42&lt;=AD$2,0,IF($O42&lt;=AD$2,0,IF($G42&gt;=AE$2,0,IF($K42&gt;=$J42,0,IF($O42&lt;=AE$2,($J42-(SUM($K42,SUM($Z42:AD42)))),IF($L42=$D$161,(($J42-$K42)/$P42),(($J42-SUM($Z42:AD42))*$Q42))*IF($V42&lt;=AE$2,(DATEDIF(AD$2,$V42,"D")/365),IF($G42&gt;AD$2,(DATEDIF($G42,AE$2,"D")/365),1)))))))</f>
        <v>0</v>
      </c>
      <c r="AF42" s="53">
        <f>IF($V42&lt;=AE$2,0,IF($O42&lt;=AE$2,0,IF($G42&gt;=AF$2,0,IF($K42&gt;=$J42,0,IF($O42&lt;=AF$2,($J42-(SUM($K42,SUM($Z42:AE42)))),IF($L42=$D$161,(($J42-$K42)/$P42),(($J42-SUM($Z42:AE42))*$Q42))*IF($V42&lt;=AF$2,(DATEDIF(AE$2,$V42,"D")/365),IF($G42&gt;AE$2,(DATEDIF($G42,AF$2,"D")/365),1)))))))</f>
        <v>0</v>
      </c>
      <c r="AG42" s="53">
        <f>IF($V42&lt;=AF$2,0,IF($O42&lt;=AF$2,0,IF($G42&gt;=AG$2,0,IF($K42&gt;=$J42,0,IF($O42&lt;=AG$2,($J42-(SUM($K42,SUM($Z42:AF42)))),IF($L42=$D$161,(($J42-$K42)/$P42),(($J42-SUM($Z42:AF42))*$Q42))*IF($V42&lt;=AG$2,(DATEDIF(AF$2,$V42,"D")/365),IF($G42&gt;AF$2,(DATEDIF($G42,AG$2,"D")/365),1)))))))</f>
        <v>0</v>
      </c>
      <c r="AH42" s="53">
        <f>IF($V42&lt;=AG$2,0,IF($O42&lt;=AG$2,0,IF($G42&gt;=AH$2,0,IF($K42&gt;=$J42,0,IF($O42&lt;=AH$2,($J42-(SUM($K42,SUM($Z42:AG42)))),IF($L42=$D$161,(($J42-$K42)/$P42),(($J42-SUM($Z42:AG42))*$Q42))*IF($V42&lt;=AH$2,(DATEDIF(AG$2,$V42,"D")/365),IF($G42&gt;AG$2,(DATEDIF($G42,AH$2,"D")/365),1)))))))</f>
        <v>0</v>
      </c>
      <c r="AI42" s="53">
        <f>IF($V42&lt;=AH$2,0,IF($O42&lt;=AH$2,0,IF($G42&gt;=AI$2,0,IF($K42&gt;=$J42,0,IF($O42&lt;=AI$2,($J42-(SUM($K42,SUM($Z42:AH42)))),IF($L42=$D$161,(($J42-$K42)/$P42),(($J42-SUM($Z42:AH42))*$Q42))*IF($V42&lt;=AI$2,(DATEDIF(AH$2,$V42,"D")/365),IF($G42&gt;AH$2,(DATEDIF($G42,AI$2,"D")/365),1)))))))</f>
        <v>0</v>
      </c>
      <c r="AJ42" s="53">
        <f>IF($V42&lt;=AI$2,0,IF($O42&lt;=AI$2,0,IF($G42&gt;=AJ$2,0,IF($K42&gt;=$J42,0,IF($O42&lt;=AJ$2,($J42-(SUM($K42,SUM($Z42:AI42)))),IF($L42=$D$161,(($J42-$K42)/$P42),(($J42-SUM($Z42:AI42))*$Q42))*IF($V42&lt;=AJ$2,(DATEDIF(AI$2,$V42,"D")/365),IF($G42&gt;AI$2,(DATEDIF($G42,AJ$2,"D")/365),1)))))))</f>
        <v>0</v>
      </c>
      <c r="AK42" s="53">
        <f>IF($V42&lt;=AJ$2,0,IF($O42&lt;=AJ$2,0,IF($G42&gt;=AK$2,0,IF($K42&gt;=$J42,0,IF($O42&lt;=AK$2,($J42-(SUM($K42,SUM($Z42:AJ42)))),IF($L42=$D$161,(($J42-$K42)/$P42),(($J42-SUM($Z42:AJ42))*$Q42))*IF($V42&lt;=AK$2,(DATEDIF(AJ$2,$V42,"D")/365),IF($G42&gt;AJ$2,(DATEDIF($G42,AK$2,"D")/365),1)))))))</f>
        <v>0</v>
      </c>
      <c r="AL42" s="53">
        <f>IF($V42&lt;=AK$2,0,IF($O42&lt;=AK$2,0,IF($G42&gt;=AL$2,0,IF($K42&gt;=$J42,0,IF($O42&lt;=AL$2,($J42-(SUM($K42,SUM($Z42:AK42)))),IF($L42=$D$161,(($J42-$K42)/$P42),(($J42-SUM($Z42:AK42))*$Q42))*IF($V42&lt;=AL$2,(DATEDIF(AK$2,$V42,"D")/365),IF($G42&gt;AK$2,(DATEDIF($G42,AL$2,"D")/365),1)))))))</f>
        <v>0</v>
      </c>
      <c r="AM42" s="53">
        <f>IF($V42&lt;=AL$2,0,IF($O42&lt;=AL$2,0,IF($G42&gt;=AM$2,0,IF($K42&gt;=$J42,0,IF($O42&lt;=AM$2,($J42-(SUM($K42,SUM($Z42:AL42)))),IF($L42=$D$161,(($J42-$K42)/$P42),(($J42-SUM($Z42:AL42))*$Q42))*IF($V42&lt;=AM$2,(DATEDIF(AL$2,$V42,"D")/365),IF($G42&gt;AL$2,(DATEDIF($G42,AM$2,"D")/365),1)))))))</f>
        <v>0</v>
      </c>
      <c r="AN42" s="53">
        <f>IF($V42&lt;=AM$2,0,IF($O42&lt;=AM$2,0,IF($G42&gt;=AN$2,0,IF($K42&gt;=$J42,0,IF($O42&lt;=AN$2,($J42-(SUM($K42,SUM($Z42:AM42)))),IF($L42=$D$161,(($J42-$K42)/$P42),(($J42-SUM($Z42:AM42))*$Q42))*IF($V42&lt;=AN$2,(DATEDIF(AM$2,$V42,"D")/365),IF($G42&gt;AM$2,(DATEDIF($G42,AN$2,"D")/365),1)))))))</f>
        <v>0</v>
      </c>
      <c r="AO42" s="53">
        <f>IF($V42&lt;=AN$2,0,IF($O42&lt;=AN$2,0,IF($G42&gt;=AO$2,0,IF($K42&gt;=$J42,0,IF($O42&lt;=AO$2,($J42-(SUM($K42,SUM($Z42:AN42)))),IF($L42=$D$161,(($J42-$K42)/$P42),(($J42-SUM($Z42:AN42))*$Q42))*IF($V42&lt;=AO$2,(DATEDIF(AN$2,$V42,"D")/365),IF($G42&gt;AN$2,(DATEDIF($G42,AO$2,"D")/365),1)))))))</f>
        <v>0</v>
      </c>
      <c r="AP42" s="53">
        <f>IF($V42&lt;=AO$2,0,IF($O42&lt;=AO$2,0,IF($G42&gt;=AP$2,0,IF($K42&gt;=$J42,0,IF($O42&lt;=AP$2,($J42-(SUM($K42,SUM($Z42:AO42)))),IF($L42=$D$161,(($J42-$K42)/$P42),(($J42-SUM($Z42:AO42))*$Q42))*IF($V42&lt;=AP$2,(DATEDIF(AO$2,$V42,"D")/365),IF($G42&gt;AO$2,(DATEDIF($G42,AP$2,"D")/365),1)))))))</f>
        <v>0</v>
      </c>
      <c r="AQ42" s="53">
        <f>IF($V42&lt;=AP$2,0,IF($O42&lt;=AP$2,0,IF($G42&gt;=AQ$2,0,IF($K42&gt;=$J42,0,IF($O42&lt;=AQ$2,($J42-(SUM($K42,SUM($Z42:AP42)))),IF($L42=$D$161,(($J42-$K42)/$P42),(($J42-SUM($Z42:AP42))*$Q42))*IF($V42&lt;=AQ$2,(DATEDIF(AP$2,$V42,"D")/365),IF($G42&gt;AP$2,(DATEDIF($G42,AQ$2,"D")/365),1)))))))</f>
        <v>0</v>
      </c>
      <c r="AR42" s="53">
        <f>IF($V42&lt;=AQ$2,0,IF($O42&lt;=AQ$2,0,IF($G42&gt;=AR$2,0,IF($K42&gt;=$J42,0,IF($O42&lt;=AR$2,($J42-(SUM($K42,SUM($Z42:AQ42)))),IF($L42=$D$161,(($J42-$K42)/$P42),(($J42-SUM($Z42:AQ42))*$Q42))*IF($V42&lt;=AR$2,(DATEDIF(AQ$2,$V42,"D")/365),IF($G42&gt;AQ$2,(DATEDIF($G42,AR$2,"D")/365),1)))))))</f>
        <v>0</v>
      </c>
      <c r="AS42" s="53">
        <f>IF($V42&lt;=AR$2,0,IF($O42&lt;=AR$2,0,IF($G42&gt;=AS$2,0,IF($K42&gt;=$J42,0,IF($O42&lt;=AS$2,($J42-(SUM($K42,SUM($Z42:AR42)))),IF($L42=$D$161,(($J42-$K42)/$P42),(($J42-SUM($Z42:AR42))*$Q42))*IF($V42&lt;=AS$2,(DATEDIF(AR$2,$V42,"D")/365),IF($G42&gt;AR$2,(DATEDIF($G42,AS$2,"D")/365),1)))))))</f>
        <v>0</v>
      </c>
      <c r="AT42" s="53">
        <f>IF($V42&lt;=AS$2,0,IF($O42&lt;=AS$2,0,IF($G42&gt;=AT$2,0,IF($K42&gt;=$J42,0,IF($O42&lt;=AT$2,($J42-(SUM($K42,SUM($Z42:AS42)))),IF($L42=$D$161,(($J42-$K42)/$P42),(($J42-SUM($Z42:AS42))*$Q42))*IF($V42&lt;=AT$2,(DATEDIF(AS$2,$V42,"D")/365),IF($G42&gt;AS$2,(DATEDIF($G42,AT$2,"D")/365),1)))))))</f>
        <v>0</v>
      </c>
      <c r="AU42" s="53">
        <f>IF($V42&lt;=AT$2,0,IF($O42&lt;=AT$2,0,IF($G42&gt;=AU$2,0,IF($K42&gt;=$J42,0,IF($O42&lt;=AU$2,($J42-(SUM($K42,SUM($Z42:AT42)))),IF($L42=$D$161,(($J42-$K42)/$P42),(($J42-SUM($Z42:AT42))*$Q42))*IF($V42&lt;=AU$2,(DATEDIF(AT$2,$V42,"D")/365),IF($G42&gt;AT$2,(DATEDIF($G42,AU$2,"D")/365),1)))))))</f>
        <v>0</v>
      </c>
      <c r="AV42" s="53">
        <f>IF($V42&lt;=AU$2,0,IF($O42&lt;=AU$2,0,IF($G42&gt;=AV$2,0,IF($K42&gt;=$J42,0,IF($O42&lt;=AV$2,($J42-(SUM($K42,SUM($Z42:AU42)))),IF($L42=$D$161,(($J42-$K42)/$P42),(($J42-SUM($Z42:AU42))*$Q42))*IF($V42&lt;=AV$2,(DATEDIF(AU$2,$V42,"D")/365),IF($G42&gt;AU$2,(DATEDIF($G42,AV$2,"D")/365),1)))))))</f>
        <v>0</v>
      </c>
      <c r="AW42" s="53">
        <f>IF($V42&lt;=AV$2,0,IF($O42&lt;=AV$2,0,IF($G42&gt;=AW$2,0,IF($K42&gt;=$J42,0,IF($O42&lt;=AW$2,($J42-(SUM($K42,SUM($Z42:AV42)))),IF($L42=$D$161,(($J42-$K42)/$P42),(($J42-SUM($Z42:AV42))*$Q42))*IF($V42&lt;=AW$2,(DATEDIF(AV$2,$V42,"D")/365),IF($G42&gt;AV$2,(DATEDIF($G42,AW$2,"D")/365),1)))))))</f>
        <v>0</v>
      </c>
      <c r="AX42" s="53">
        <f>IF($V42&lt;=AW$2,0,IF($O42&lt;=AW$2,0,IF($G42&gt;=AX$2,0,IF($K42&gt;=$J42,0,IF($O42&lt;=AX$2,($J42-(SUM($K42,SUM($Z42:AW42)))),IF($L42=$D$161,(($J42-$K42)/$P42),(($J42-SUM($Z42:AW42))*$Q42))*IF($V42&lt;=AX$2,(DATEDIF(AW$2,$V42,"D")/365),IF($G42&gt;AW$2,(DATEDIF($G42,AX$2,"D")/365),1)))))))</f>
        <v>0</v>
      </c>
      <c r="AY42" s="53">
        <f>IF($V42&lt;=AX$2,0,IF($O42&lt;=AX$2,0,IF($G42&gt;=AY$2,0,IF($K42&gt;=$J42,0,IF($O42&lt;=AY$2,($J42-(SUM($K42,SUM($Z42:AX42)))),IF($L42=$D$161,(($J42-$K42)/$P42),(($J42-SUM($Z42:AX42))*$Q42))*IF($V42&lt;=AY$2,(DATEDIF(AX$2,$V42,"D")/365),IF($G42&gt;AX$2,(DATEDIF($G42,AY$2,"D")/365),1)))))))</f>
        <v>0</v>
      </c>
      <c r="AZ42" s="52"/>
      <c r="BA42" s="52"/>
      <c r="BB42" s="126">
        <f>IF($V42&lt;=BB$2,0,IF($G42&gt;=BB$2,0,IF($G42&gt;$W$3,(J42-Z42),IF($G42&lt;=$W$3,J42-SUM(W42,$Z42:Z42),0))))</f>
        <v>0</v>
      </c>
      <c r="BC42" s="53">
        <f t="shared" ref="BC42:BC63" si="217">IF($V42&lt;=BC$2,0,IF($G42&gt;=BC$2,0,IF($G42&gt;=BB$2,$J42-AA42,BB42-AA42)))</f>
        <v>0</v>
      </c>
      <c r="BD42" s="52">
        <f t="shared" ref="BD42:BD63" si="218">IF($V42&lt;=BD$2,0,IF($G42&gt;=BD$2,0,IF($G42&gt;=BC$2,$J42-AB42,BC42-AB42)))</f>
        <v>0</v>
      </c>
      <c r="BE42" s="53">
        <f t="shared" ref="BE42:BE63" si="219">IF($V42&lt;=BE$2,0,IF($G42&gt;=BE$2,0,IF($G42&gt;=BD$2,$J42-AC42,BD42-AC42)))</f>
        <v>0</v>
      </c>
      <c r="BF42" s="52">
        <f t="shared" ref="BF42:BF63" si="220">IF($V42&lt;=BF$2,0,IF($G42&gt;=BF$2,0,IF($G42&gt;=BE$2,$J42-AD42,BE42-AD42)))</f>
        <v>0</v>
      </c>
      <c r="BG42" s="53">
        <f t="shared" ref="BG42:BG63" si="221">IF($V42&lt;=BG$2,0,IF($G42&gt;=BG$2,0,IF($G42&gt;=BF$2,$J42-AE42,BF42-AE42)))</f>
        <v>0</v>
      </c>
      <c r="BH42" s="52">
        <f t="shared" ref="BH42:BH63" si="222">IF($V42&lt;=BH$2,0,IF($G42&gt;=BH$2,0,IF($G42&gt;=BG$2,$J42-AF42,BG42-AF42)))</f>
        <v>0</v>
      </c>
      <c r="BI42" s="53">
        <f t="shared" ref="BI42:BI63" si="223">IF($V42&lt;=BI$2,0,IF($G42&gt;=BI$2,0,IF($G42&gt;=BH$2,$J42-AG42,BH42-AG42)))</f>
        <v>0</v>
      </c>
      <c r="BJ42" s="52">
        <f t="shared" ref="BJ42:BJ63" si="224">IF($V42&lt;=BJ$2,0,IF($G42&gt;=BJ$2,0,IF($G42&gt;=BI$2,$J42-AH42,BI42-AH42)))</f>
        <v>0</v>
      </c>
      <c r="BK42" s="53">
        <f t="shared" ref="BK42:BK63" si="225">IF($V42&lt;=BK$2,0,IF($G42&gt;=BK$2,0,IF($G42&gt;=BJ$2,$J42-AI42,BJ42-AI42)))</f>
        <v>0</v>
      </c>
      <c r="BL42" s="52">
        <f t="shared" ref="BL42:BL63" si="226">IF($V42&lt;=BL$2,0,IF($G42&gt;=BL$2,0,IF($G42&gt;=BK$2,$J42-AJ42,BK42-AJ42)))</f>
        <v>0</v>
      </c>
      <c r="BM42" s="53">
        <f t="shared" ref="BM42:BM63" si="227">IF($V42&lt;=BM$2,0,IF($G42&gt;=BM$2,0,IF($G42&gt;=BL$2,$J42-AK42,BL42-AK42)))</f>
        <v>0</v>
      </c>
      <c r="BN42" s="52">
        <f t="shared" ref="BN42:BN63" si="228">IF($V42&lt;=BN$2,0,IF($G42&gt;=BN$2,0,IF($G42&gt;=BM$2,$J42-AL42,BM42-AL42)))</f>
        <v>0</v>
      </c>
      <c r="BO42" s="53">
        <f t="shared" ref="BO42:BO63" si="229">IF($V42&lt;=BO$2,0,IF($G42&gt;=BO$2,0,IF($G42&gt;=BN$2,$J42-AM42,BN42-AM42)))</f>
        <v>0</v>
      </c>
      <c r="BP42" s="52">
        <f t="shared" ref="BP42:BP63" si="230">IF($V42&lt;=BP$2,0,IF($G42&gt;=BP$2,0,IF($G42&gt;=BO$2,$J42-AN42,BO42-AN42)))</f>
        <v>0</v>
      </c>
      <c r="BQ42" s="53">
        <f t="shared" ref="BQ42:BQ63" si="231">IF($V42&lt;=BQ$2,0,IF($G42&gt;=BQ$2,0,IF($G42&gt;=BP$2,$J42-AO42,BP42-AO42)))</f>
        <v>0</v>
      </c>
      <c r="BR42" s="52">
        <f t="shared" ref="BR42:BR63" si="232">IF($V42&lt;=BR$2,0,IF($G42&gt;=BR$2,0,IF($G42&gt;=BQ$2,$J42-AP42,BQ42-AP42)))</f>
        <v>0</v>
      </c>
      <c r="BS42" s="53">
        <f t="shared" ref="BS42:BS63" si="233">IF($V42&lt;=BS$2,0,IF($G42&gt;=BS$2,0,IF($G42&gt;=BR$2,$J42-AQ42,BR42-AQ42)))</f>
        <v>0</v>
      </c>
      <c r="BT42" s="52">
        <f t="shared" ref="BT42:BT63" si="234">IF($V42&lt;=BT$2,0,IF($G42&gt;=BT$2,0,IF($G42&gt;=BS$2,$J42-AR42,BS42-AR42)))</f>
        <v>0</v>
      </c>
      <c r="BU42" s="53">
        <f t="shared" ref="BU42:BU63" si="235">IF($V42&lt;=BU$2,0,IF($G42&gt;=BU$2,0,IF($G42&gt;=BT$2,$J42-AS42,BT42-AS42)))</f>
        <v>0</v>
      </c>
      <c r="BV42" s="52">
        <f t="shared" ref="BV42:BV63" si="236">IF($V42&lt;=BV$2,0,IF($G42&gt;=BV$2,0,IF($G42&gt;=BU$2,$J42-AT42,BU42-AT42)))</f>
        <v>0</v>
      </c>
      <c r="BW42" s="53">
        <f t="shared" ref="BW42:BW63" si="237">IF($V42&lt;=BW$2,0,IF($G42&gt;=BW$2,0,IF($G42&gt;=BV$2,$J42-AU42,BV42-AU42)))</f>
        <v>0</v>
      </c>
      <c r="BX42" s="52">
        <f t="shared" ref="BX42:BX63" si="238">IF($V42&lt;=BX$2,0,IF($G42&gt;=BX$2,0,IF($G42&gt;=BW$2,$J42-AV42,BW42-AV42)))</f>
        <v>0</v>
      </c>
      <c r="BY42" s="53">
        <f t="shared" ref="BY42:BY63" si="239">IF($V42&lt;=BY$2,0,IF($G42&gt;=BY$2,0,IF($G42&gt;=BX$2,$J42-AW42,BX42-AW42)))</f>
        <v>0</v>
      </c>
      <c r="BZ42" s="52">
        <f t="shared" ref="BZ42:BZ63" si="240">IF($V42&lt;=BZ$2,0,IF($G42&gt;=BZ$2,0,IF($G42&gt;=BY$2,$J42-AX42,BY42-AX42)))</f>
        <v>0</v>
      </c>
      <c r="CA42" s="53">
        <f t="shared" ref="CA42:CA63" si="241">IF($V42&lt;=CA$2,0,IF($G42&gt;=CA$2,0,IF($G42&gt;=BZ$2,$J42-AY42,BZ42-AY42)))</f>
        <v>0</v>
      </c>
      <c r="CB42" s="74"/>
      <c r="CC42" s="74"/>
      <c r="CD42" s="74"/>
      <c r="CE42" s="74"/>
      <c r="CF42" s="74"/>
      <c r="CG42" s="74"/>
      <c r="CH42" s="74"/>
      <c r="CI42" s="74"/>
      <c r="CJ42" s="74"/>
      <c r="CK42" s="74"/>
      <c r="CL42" s="74"/>
    </row>
    <row r="43" spans="1:90">
      <c r="A43" s="20">
        <v>42</v>
      </c>
      <c r="B43" s="20" t="s">
        <v>89</v>
      </c>
      <c r="C43" s="20" t="s">
        <v>153</v>
      </c>
      <c r="D43" s="2">
        <v>1985</v>
      </c>
      <c r="E43" s="3">
        <v>4</v>
      </c>
      <c r="F43" s="2">
        <v>1</v>
      </c>
      <c r="G43" s="55">
        <f t="shared" si="0"/>
        <v>31137</v>
      </c>
      <c r="H43" s="4">
        <v>0</v>
      </c>
      <c r="I43" s="1">
        <v>0</v>
      </c>
      <c r="J43" s="51">
        <f t="shared" si="1"/>
        <v>0</v>
      </c>
      <c r="K43" s="54">
        <f t="shared" si="2"/>
        <v>0</v>
      </c>
      <c r="L43" s="4" t="s">
        <v>96</v>
      </c>
      <c r="M43" s="54">
        <f t="shared" ref="M43:M54" si="242">VLOOKUP(B43,$B$161:$C$260,2,FALSE)</f>
        <v>15</v>
      </c>
      <c r="N43" s="53">
        <f t="shared" ref="N43:N54" si="243">IF(O43&gt;$W$3,IF(G43&lt;$W$3,DATEDIF(G43,$W$3,"D")/365,0),M43)</f>
        <v>15</v>
      </c>
      <c r="O43" s="55">
        <f t="shared" ref="O43:O54" si="244">DATE(D43+M43,E43,F43-1)</f>
        <v>36616</v>
      </c>
      <c r="P43" s="53">
        <f t="shared" ref="P43:P54" si="245">IF($O43&gt;$W$5,M43-N43,0)</f>
        <v>0</v>
      </c>
      <c r="Q43" s="119">
        <f t="shared" ref="Q43:Q54" si="246">ROUND(IF(J43&gt;K43,IF(P43&gt;0,(1-((K43/J43)^(1/P43))),0),0),4)</f>
        <v>0</v>
      </c>
      <c r="R43" s="45" t="s">
        <v>130</v>
      </c>
      <c r="S43" s="138">
        <v>17</v>
      </c>
      <c r="T43" s="139">
        <v>4</v>
      </c>
      <c r="U43" s="138">
        <v>2035</v>
      </c>
      <c r="V43" s="55">
        <f t="shared" si="216"/>
        <v>54878</v>
      </c>
      <c r="W43" s="51">
        <f t="shared" ref="W43:W54" si="247">IF($W$3&gt;=$O43,(J43-K43),0)</f>
        <v>0</v>
      </c>
      <c r="X43" s="53">
        <f t="shared" si="213"/>
        <v>0</v>
      </c>
      <c r="Y43" s="53">
        <f t="shared" si="214"/>
        <v>0</v>
      </c>
      <c r="Z43" s="53">
        <f t="shared" si="215"/>
        <v>0</v>
      </c>
      <c r="AA43" s="53">
        <f>IF($V43&lt;=Z$2,0,IF($O43&lt;=Z$2,0,IF($G43&gt;=AA$2,0,IF($K43&gt;=$J43,0,IF($O43&lt;=AA$2,($J43-(SUM($K43,SUM($Z43:Z43)))),IF($L43=$D$161,(($J43-$K43)/$P43),(($J43-SUM($Z43:Z43))*$Q43))*IF($V43&lt;=AA$2,(DATEDIF(Z$2,$V43,"D")/365),IF($G43&gt;Z$2,(DATEDIF($G43,AA$2,"D")/365),1)))))))</f>
        <v>0</v>
      </c>
      <c r="AB43" s="53">
        <f>IF($V43&lt;=AA$2,0,IF($O43&lt;=AA$2,0,IF($G43&gt;=AB$2,0,IF($K43&gt;=$J43,0,IF($O43&lt;=AB$2,($J43-(SUM($K43,SUM($Z43:AA43)))),IF($L43=$D$161,(($J43-$K43)/$P43),(($J43-SUM($Z43:AA43))*$Q43))*IF($V43&lt;=AB$2,(DATEDIF(AA$2,$V43,"D")/365),IF($G43&gt;AA$2,(DATEDIF($G43,AB$2,"D")/365),1)))))))</f>
        <v>0</v>
      </c>
      <c r="AC43" s="53">
        <f>IF($V43&lt;=AB$2,0,IF($O43&lt;=AB$2,0,IF($G43&gt;=AC$2,0,IF($K43&gt;=$J43,0,IF($O43&lt;=AC$2,($J43-(SUM($K43,SUM($Z43:AB43)))),IF($L43=$D$161,(($J43-$K43)/$P43),(($J43-SUM($Z43:AB43))*$Q43))*IF($V43&lt;=AC$2,(DATEDIF(AB$2,$V43,"D")/365),IF($G43&gt;AB$2,(DATEDIF($G43,AC$2,"D")/365),1)))))))</f>
        <v>0</v>
      </c>
      <c r="AD43" s="53">
        <f>IF($V43&lt;=AC$2,0,IF($O43&lt;=AC$2,0,IF($G43&gt;=AD$2,0,IF($K43&gt;=$J43,0,IF($O43&lt;=AD$2,($J43-(SUM($K43,SUM($Z43:AC43)))),IF($L43=$D$161,(($J43-$K43)/$P43),(($J43-SUM($Z43:AC43))*$Q43))*IF($V43&lt;=AD$2,(DATEDIF(AC$2,$V43,"D")/365),IF($G43&gt;AC$2,(DATEDIF($G43,AD$2,"D")/365),1)))))))</f>
        <v>0</v>
      </c>
      <c r="AE43" s="53">
        <f>IF($V43&lt;=AD$2,0,IF($O43&lt;=AD$2,0,IF($G43&gt;=AE$2,0,IF($K43&gt;=$J43,0,IF($O43&lt;=AE$2,($J43-(SUM($K43,SUM($Z43:AD43)))),IF($L43=$D$161,(($J43-$K43)/$P43),(($J43-SUM($Z43:AD43))*$Q43))*IF($V43&lt;=AE$2,(DATEDIF(AD$2,$V43,"D")/365),IF($G43&gt;AD$2,(DATEDIF($G43,AE$2,"D")/365),1)))))))</f>
        <v>0</v>
      </c>
      <c r="AF43" s="53">
        <f>IF($V43&lt;=AE$2,0,IF($O43&lt;=AE$2,0,IF($G43&gt;=AF$2,0,IF($K43&gt;=$J43,0,IF($O43&lt;=AF$2,($J43-(SUM($K43,SUM($Z43:AE43)))),IF($L43=$D$161,(($J43-$K43)/$P43),(($J43-SUM($Z43:AE43))*$Q43))*IF($V43&lt;=AF$2,(DATEDIF(AE$2,$V43,"D")/365),IF($G43&gt;AE$2,(DATEDIF($G43,AF$2,"D")/365),1)))))))</f>
        <v>0</v>
      </c>
      <c r="AG43" s="53">
        <f>IF($V43&lt;=AF$2,0,IF($O43&lt;=AF$2,0,IF($G43&gt;=AG$2,0,IF($K43&gt;=$J43,0,IF($O43&lt;=AG$2,($J43-(SUM($K43,SUM($Z43:AF43)))),IF($L43=$D$161,(($J43-$K43)/$P43),(($J43-SUM($Z43:AF43))*$Q43))*IF($V43&lt;=AG$2,(DATEDIF(AF$2,$V43,"D")/365),IF($G43&gt;AF$2,(DATEDIF($G43,AG$2,"D")/365),1)))))))</f>
        <v>0</v>
      </c>
      <c r="AH43" s="53">
        <f>IF($V43&lt;=AG$2,0,IF($O43&lt;=AG$2,0,IF($G43&gt;=AH$2,0,IF($K43&gt;=$J43,0,IF($O43&lt;=AH$2,($J43-(SUM($K43,SUM($Z43:AG43)))),IF($L43=$D$161,(($J43-$K43)/$P43),(($J43-SUM($Z43:AG43))*$Q43))*IF($V43&lt;=AH$2,(DATEDIF(AG$2,$V43,"D")/365),IF($G43&gt;AG$2,(DATEDIF($G43,AH$2,"D")/365),1)))))))</f>
        <v>0</v>
      </c>
      <c r="AI43" s="53">
        <f>IF($V43&lt;=AH$2,0,IF($O43&lt;=AH$2,0,IF($G43&gt;=AI$2,0,IF($K43&gt;=$J43,0,IF($O43&lt;=AI$2,($J43-(SUM($K43,SUM($Z43:AH43)))),IF($L43=$D$161,(($J43-$K43)/$P43),(($J43-SUM($Z43:AH43))*$Q43))*IF($V43&lt;=AI$2,(DATEDIF(AH$2,$V43,"D")/365),IF($G43&gt;AH$2,(DATEDIF($G43,AI$2,"D")/365),1)))))))</f>
        <v>0</v>
      </c>
      <c r="AJ43" s="53">
        <f>IF($V43&lt;=AI$2,0,IF($O43&lt;=AI$2,0,IF($G43&gt;=AJ$2,0,IF($K43&gt;=$J43,0,IF($O43&lt;=AJ$2,($J43-(SUM($K43,SUM($Z43:AI43)))),IF($L43=$D$161,(($J43-$K43)/$P43),(($J43-SUM($Z43:AI43))*$Q43))*IF($V43&lt;=AJ$2,(DATEDIF(AI$2,$V43,"D")/365),IF($G43&gt;AI$2,(DATEDIF($G43,AJ$2,"D")/365),1)))))))</f>
        <v>0</v>
      </c>
      <c r="AK43" s="53">
        <f>IF($V43&lt;=AJ$2,0,IF($O43&lt;=AJ$2,0,IF($G43&gt;=AK$2,0,IF($K43&gt;=$J43,0,IF($O43&lt;=AK$2,($J43-(SUM($K43,SUM($Z43:AJ43)))),IF($L43=$D$161,(($J43-$K43)/$P43),(($J43-SUM($Z43:AJ43))*$Q43))*IF($V43&lt;=AK$2,(DATEDIF(AJ$2,$V43,"D")/365),IF($G43&gt;AJ$2,(DATEDIF($G43,AK$2,"D")/365),1)))))))</f>
        <v>0</v>
      </c>
      <c r="AL43" s="53">
        <f>IF($V43&lt;=AK$2,0,IF($O43&lt;=AK$2,0,IF($G43&gt;=AL$2,0,IF($K43&gt;=$J43,0,IF($O43&lt;=AL$2,($J43-(SUM($K43,SUM($Z43:AK43)))),IF($L43=$D$161,(($J43-$K43)/$P43),(($J43-SUM($Z43:AK43))*$Q43))*IF($V43&lt;=AL$2,(DATEDIF(AK$2,$V43,"D")/365),IF($G43&gt;AK$2,(DATEDIF($G43,AL$2,"D")/365),1)))))))</f>
        <v>0</v>
      </c>
      <c r="AM43" s="53">
        <f>IF($V43&lt;=AL$2,0,IF($O43&lt;=AL$2,0,IF($G43&gt;=AM$2,0,IF($K43&gt;=$J43,0,IF($O43&lt;=AM$2,($J43-(SUM($K43,SUM($Z43:AL43)))),IF($L43=$D$161,(($J43-$K43)/$P43),(($J43-SUM($Z43:AL43))*$Q43))*IF($V43&lt;=AM$2,(DATEDIF(AL$2,$V43,"D")/365),IF($G43&gt;AL$2,(DATEDIF($G43,AM$2,"D")/365),1)))))))</f>
        <v>0</v>
      </c>
      <c r="AN43" s="53">
        <f>IF($V43&lt;=AM$2,0,IF($O43&lt;=AM$2,0,IF($G43&gt;=AN$2,0,IF($K43&gt;=$J43,0,IF($O43&lt;=AN$2,($J43-(SUM($K43,SUM($Z43:AM43)))),IF($L43=$D$161,(($J43-$K43)/$P43),(($J43-SUM($Z43:AM43))*$Q43))*IF($V43&lt;=AN$2,(DATEDIF(AM$2,$V43,"D")/365),IF($G43&gt;AM$2,(DATEDIF($G43,AN$2,"D")/365),1)))))))</f>
        <v>0</v>
      </c>
      <c r="AO43" s="53">
        <f>IF($V43&lt;=AN$2,0,IF($O43&lt;=AN$2,0,IF($G43&gt;=AO$2,0,IF($K43&gt;=$J43,0,IF($O43&lt;=AO$2,($J43-(SUM($K43,SUM($Z43:AN43)))),IF($L43=$D$161,(($J43-$K43)/$P43),(($J43-SUM($Z43:AN43))*$Q43))*IF($V43&lt;=AO$2,(DATEDIF(AN$2,$V43,"D")/365),IF($G43&gt;AN$2,(DATEDIF($G43,AO$2,"D")/365),1)))))))</f>
        <v>0</v>
      </c>
      <c r="AP43" s="53">
        <f>IF($V43&lt;=AO$2,0,IF($O43&lt;=AO$2,0,IF($G43&gt;=AP$2,0,IF($K43&gt;=$J43,0,IF($O43&lt;=AP$2,($J43-(SUM($K43,SUM($Z43:AO43)))),IF($L43=$D$161,(($J43-$K43)/$P43),(($J43-SUM($Z43:AO43))*$Q43))*IF($V43&lt;=AP$2,(DATEDIF(AO$2,$V43,"D")/365),IF($G43&gt;AO$2,(DATEDIF($G43,AP$2,"D")/365),1)))))))</f>
        <v>0</v>
      </c>
      <c r="AQ43" s="53">
        <f>IF($V43&lt;=AP$2,0,IF($O43&lt;=AP$2,0,IF($G43&gt;=AQ$2,0,IF($K43&gt;=$J43,0,IF($O43&lt;=AQ$2,($J43-(SUM($K43,SUM($Z43:AP43)))),IF($L43=$D$161,(($J43-$K43)/$P43),(($J43-SUM($Z43:AP43))*$Q43))*IF($V43&lt;=AQ$2,(DATEDIF(AP$2,$V43,"D")/365),IF($G43&gt;AP$2,(DATEDIF($G43,AQ$2,"D")/365),1)))))))</f>
        <v>0</v>
      </c>
      <c r="AR43" s="53">
        <f>IF($V43&lt;=AQ$2,0,IF($O43&lt;=AQ$2,0,IF($G43&gt;=AR$2,0,IF($K43&gt;=$J43,0,IF($O43&lt;=AR$2,($J43-(SUM($K43,SUM($Z43:AQ43)))),IF($L43=$D$161,(($J43-$K43)/$P43),(($J43-SUM($Z43:AQ43))*$Q43))*IF($V43&lt;=AR$2,(DATEDIF(AQ$2,$V43,"D")/365),IF($G43&gt;AQ$2,(DATEDIF($G43,AR$2,"D")/365),1)))))))</f>
        <v>0</v>
      </c>
      <c r="AS43" s="53">
        <f>IF($V43&lt;=AR$2,0,IF($O43&lt;=AR$2,0,IF($G43&gt;=AS$2,0,IF($K43&gt;=$J43,0,IF($O43&lt;=AS$2,($J43-(SUM($K43,SUM($Z43:AR43)))),IF($L43=$D$161,(($J43-$K43)/$P43),(($J43-SUM($Z43:AR43))*$Q43))*IF($V43&lt;=AS$2,(DATEDIF(AR$2,$V43,"D")/365),IF($G43&gt;AR$2,(DATEDIF($G43,AS$2,"D")/365),1)))))))</f>
        <v>0</v>
      </c>
      <c r="AT43" s="53">
        <f>IF($V43&lt;=AS$2,0,IF($O43&lt;=AS$2,0,IF($G43&gt;=AT$2,0,IF($K43&gt;=$J43,0,IF($O43&lt;=AT$2,($J43-(SUM($K43,SUM($Z43:AS43)))),IF($L43=$D$161,(($J43-$K43)/$P43),(($J43-SUM($Z43:AS43))*$Q43))*IF($V43&lt;=AT$2,(DATEDIF(AS$2,$V43,"D")/365),IF($G43&gt;AS$2,(DATEDIF($G43,AT$2,"D")/365),1)))))))</f>
        <v>0</v>
      </c>
      <c r="AU43" s="53">
        <f>IF($V43&lt;=AT$2,0,IF($O43&lt;=AT$2,0,IF($G43&gt;=AU$2,0,IF($K43&gt;=$J43,0,IF($O43&lt;=AU$2,($J43-(SUM($K43,SUM($Z43:AT43)))),IF($L43=$D$161,(($J43-$K43)/$P43),(($J43-SUM($Z43:AT43))*$Q43))*IF($V43&lt;=AU$2,(DATEDIF(AT$2,$V43,"D")/365),IF($G43&gt;AT$2,(DATEDIF($G43,AU$2,"D")/365),1)))))))</f>
        <v>0</v>
      </c>
      <c r="AV43" s="53">
        <f>IF($V43&lt;=AU$2,0,IF($O43&lt;=AU$2,0,IF($G43&gt;=AV$2,0,IF($K43&gt;=$J43,0,IF($O43&lt;=AV$2,($J43-(SUM($K43,SUM($Z43:AU43)))),IF($L43=$D$161,(($J43-$K43)/$P43),(($J43-SUM($Z43:AU43))*$Q43))*IF($V43&lt;=AV$2,(DATEDIF(AU$2,$V43,"D")/365),IF($G43&gt;AU$2,(DATEDIF($G43,AV$2,"D")/365),1)))))))</f>
        <v>0</v>
      </c>
      <c r="AW43" s="53">
        <f>IF($V43&lt;=AV$2,0,IF($O43&lt;=AV$2,0,IF($G43&gt;=AW$2,0,IF($K43&gt;=$J43,0,IF($O43&lt;=AW$2,($J43-(SUM($K43,SUM($Z43:AV43)))),IF($L43=$D$161,(($J43-$K43)/$P43),(($J43-SUM($Z43:AV43))*$Q43))*IF($V43&lt;=AW$2,(DATEDIF(AV$2,$V43,"D")/365),IF($G43&gt;AV$2,(DATEDIF($G43,AW$2,"D")/365),1)))))))</f>
        <v>0</v>
      </c>
      <c r="AX43" s="53">
        <f>IF($V43&lt;=AW$2,0,IF($O43&lt;=AW$2,0,IF($G43&gt;=AX$2,0,IF($K43&gt;=$J43,0,IF($O43&lt;=AX$2,($J43-(SUM($K43,SUM($Z43:AW43)))),IF($L43=$D$161,(($J43-$K43)/$P43),(($J43-SUM($Z43:AW43))*$Q43))*IF($V43&lt;=AX$2,(DATEDIF(AW$2,$V43,"D")/365),IF($G43&gt;AW$2,(DATEDIF($G43,AX$2,"D")/365),1)))))))</f>
        <v>0</v>
      </c>
      <c r="AY43" s="53">
        <f>IF($V43&lt;=AX$2,0,IF($O43&lt;=AX$2,0,IF($G43&gt;=AY$2,0,IF($K43&gt;=$J43,0,IF($O43&lt;=AY$2,($J43-(SUM($K43,SUM($Z43:AX43)))),IF($L43=$D$161,(($J43-$K43)/$P43),(($J43-SUM($Z43:AX43))*$Q43))*IF($V43&lt;=AY$2,(DATEDIF(AX$2,$V43,"D")/365),IF($G43&gt;AX$2,(DATEDIF($G43,AY$2,"D")/365),1)))))))</f>
        <v>0</v>
      </c>
      <c r="AZ43" s="52"/>
      <c r="BA43" s="52"/>
      <c r="BB43" s="126">
        <f>IF($V43&lt;=BB$2,0,IF($G43&gt;=BB$2,0,IF($G43&gt;$W$3,(J43-Z43),IF($G43&lt;=$W$3,J43-SUM(W43,$Z43:Z43),0))))</f>
        <v>0</v>
      </c>
      <c r="BC43" s="53">
        <f t="shared" ref="BC43:BC54" si="248">IF($V43&lt;=BC$2,0,IF($G43&gt;=BC$2,0,IF($G43&gt;=BB$2,$J43-AA43,BB43-AA43)))</f>
        <v>0</v>
      </c>
      <c r="BD43" s="52">
        <f t="shared" ref="BD43:BD54" si="249">IF($V43&lt;=BD$2,0,IF($G43&gt;=BD$2,0,IF($G43&gt;=BC$2,$J43-AB43,BC43-AB43)))</f>
        <v>0</v>
      </c>
      <c r="BE43" s="53">
        <f t="shared" ref="BE43:BE54" si="250">IF($V43&lt;=BE$2,0,IF($G43&gt;=BE$2,0,IF($G43&gt;=BD$2,$J43-AC43,BD43-AC43)))</f>
        <v>0</v>
      </c>
      <c r="BF43" s="52">
        <f t="shared" ref="BF43:BF54" si="251">IF($V43&lt;=BF$2,0,IF($G43&gt;=BF$2,0,IF($G43&gt;=BE$2,$J43-AD43,BE43-AD43)))</f>
        <v>0</v>
      </c>
      <c r="BG43" s="53">
        <f t="shared" ref="BG43:BG54" si="252">IF($V43&lt;=BG$2,0,IF($G43&gt;=BG$2,0,IF($G43&gt;=BF$2,$J43-AE43,BF43-AE43)))</f>
        <v>0</v>
      </c>
      <c r="BH43" s="52">
        <f t="shared" ref="BH43:BH54" si="253">IF($V43&lt;=BH$2,0,IF($G43&gt;=BH$2,0,IF($G43&gt;=BG$2,$J43-AF43,BG43-AF43)))</f>
        <v>0</v>
      </c>
      <c r="BI43" s="53">
        <f t="shared" ref="BI43:BI54" si="254">IF($V43&lt;=BI$2,0,IF($G43&gt;=BI$2,0,IF($G43&gt;=BH$2,$J43-AG43,BH43-AG43)))</f>
        <v>0</v>
      </c>
      <c r="BJ43" s="52">
        <f t="shared" ref="BJ43:BJ54" si="255">IF($V43&lt;=BJ$2,0,IF($G43&gt;=BJ$2,0,IF($G43&gt;=BI$2,$J43-AH43,BI43-AH43)))</f>
        <v>0</v>
      </c>
      <c r="BK43" s="53">
        <f t="shared" ref="BK43:BK54" si="256">IF($V43&lt;=BK$2,0,IF($G43&gt;=BK$2,0,IF($G43&gt;=BJ$2,$J43-AI43,BJ43-AI43)))</f>
        <v>0</v>
      </c>
      <c r="BL43" s="52">
        <f t="shared" ref="BL43:BL54" si="257">IF($V43&lt;=BL$2,0,IF($G43&gt;=BL$2,0,IF($G43&gt;=BK$2,$J43-AJ43,BK43-AJ43)))</f>
        <v>0</v>
      </c>
      <c r="BM43" s="53">
        <f t="shared" ref="BM43:BM54" si="258">IF($V43&lt;=BM$2,0,IF($G43&gt;=BM$2,0,IF($G43&gt;=BL$2,$J43-AK43,BL43-AK43)))</f>
        <v>0</v>
      </c>
      <c r="BN43" s="52">
        <f t="shared" ref="BN43:BN54" si="259">IF($V43&lt;=BN$2,0,IF($G43&gt;=BN$2,0,IF($G43&gt;=BM$2,$J43-AL43,BM43-AL43)))</f>
        <v>0</v>
      </c>
      <c r="BO43" s="53">
        <f t="shared" ref="BO43:BO54" si="260">IF($V43&lt;=BO$2,0,IF($G43&gt;=BO$2,0,IF($G43&gt;=BN$2,$J43-AM43,BN43-AM43)))</f>
        <v>0</v>
      </c>
      <c r="BP43" s="52">
        <f t="shared" ref="BP43:BP54" si="261">IF($V43&lt;=BP$2,0,IF($G43&gt;=BP$2,0,IF($G43&gt;=BO$2,$J43-AN43,BO43-AN43)))</f>
        <v>0</v>
      </c>
      <c r="BQ43" s="53">
        <f t="shared" ref="BQ43:BQ54" si="262">IF($V43&lt;=BQ$2,0,IF($G43&gt;=BQ$2,0,IF($G43&gt;=BP$2,$J43-AO43,BP43-AO43)))</f>
        <v>0</v>
      </c>
      <c r="BR43" s="52">
        <f t="shared" ref="BR43:BR54" si="263">IF($V43&lt;=BR$2,0,IF($G43&gt;=BR$2,0,IF($G43&gt;=BQ$2,$J43-AP43,BQ43-AP43)))</f>
        <v>0</v>
      </c>
      <c r="BS43" s="53">
        <f t="shared" ref="BS43:BS54" si="264">IF($V43&lt;=BS$2,0,IF($G43&gt;=BS$2,0,IF($G43&gt;=BR$2,$J43-AQ43,BR43-AQ43)))</f>
        <v>0</v>
      </c>
      <c r="BT43" s="52">
        <f t="shared" ref="BT43:BT54" si="265">IF($V43&lt;=BT$2,0,IF($G43&gt;=BT$2,0,IF($G43&gt;=BS$2,$J43-AR43,BS43-AR43)))</f>
        <v>0</v>
      </c>
      <c r="BU43" s="53">
        <f t="shared" ref="BU43:BU54" si="266">IF($V43&lt;=BU$2,0,IF($G43&gt;=BU$2,0,IF($G43&gt;=BT$2,$J43-AS43,BT43-AS43)))</f>
        <v>0</v>
      </c>
      <c r="BV43" s="52">
        <f t="shared" ref="BV43:BV54" si="267">IF($V43&lt;=BV$2,0,IF($G43&gt;=BV$2,0,IF($G43&gt;=BU$2,$J43-AT43,BU43-AT43)))</f>
        <v>0</v>
      </c>
      <c r="BW43" s="53">
        <f t="shared" ref="BW43:BW54" si="268">IF($V43&lt;=BW$2,0,IF($G43&gt;=BW$2,0,IF($G43&gt;=BV$2,$J43-AU43,BV43-AU43)))</f>
        <v>0</v>
      </c>
      <c r="BX43" s="52">
        <f t="shared" ref="BX43:BX54" si="269">IF($V43&lt;=BX$2,0,IF($G43&gt;=BX$2,0,IF($G43&gt;=BW$2,$J43-AV43,BW43-AV43)))</f>
        <v>0</v>
      </c>
      <c r="BY43" s="53">
        <f t="shared" ref="BY43:BY54" si="270">IF($V43&lt;=BY$2,0,IF($G43&gt;=BY$2,0,IF($G43&gt;=BX$2,$J43-AW43,BX43-AW43)))</f>
        <v>0</v>
      </c>
      <c r="BZ43" s="52">
        <f t="shared" ref="BZ43:BZ54" si="271">IF($V43&lt;=BZ$2,0,IF($G43&gt;=BZ$2,0,IF($G43&gt;=BY$2,$J43-AX43,BY43-AX43)))</f>
        <v>0</v>
      </c>
      <c r="CA43" s="53">
        <f t="shared" ref="CA43:CA54" si="272">IF($V43&lt;=CA$2,0,IF($G43&gt;=CA$2,0,IF($G43&gt;=BZ$2,$J43-AY43,BZ43-AY43)))</f>
        <v>0</v>
      </c>
      <c r="CB43" s="74"/>
      <c r="CC43" s="74"/>
      <c r="CD43" s="74"/>
      <c r="CE43" s="74"/>
      <c r="CF43" s="74"/>
      <c r="CG43" s="74"/>
      <c r="CH43" s="74"/>
      <c r="CI43" s="74"/>
      <c r="CJ43" s="74"/>
      <c r="CK43" s="74"/>
      <c r="CL43" s="74"/>
    </row>
    <row r="44" spans="1:90">
      <c r="A44" s="20">
        <v>43</v>
      </c>
      <c r="B44" s="20" t="s">
        <v>89</v>
      </c>
      <c r="C44" s="20" t="s">
        <v>153</v>
      </c>
      <c r="D44" s="2">
        <v>1985</v>
      </c>
      <c r="E44" s="3">
        <v>4</v>
      </c>
      <c r="F44" s="2">
        <v>1</v>
      </c>
      <c r="G44" s="55">
        <f t="shared" ref="G44:G46" si="273">DATE(D44,E44,F44)-1</f>
        <v>31137</v>
      </c>
      <c r="H44" s="4">
        <v>0</v>
      </c>
      <c r="I44" s="1">
        <v>0</v>
      </c>
      <c r="J44" s="51">
        <f t="shared" si="1"/>
        <v>0</v>
      </c>
      <c r="K44" s="54">
        <f t="shared" si="2"/>
        <v>0</v>
      </c>
      <c r="L44" s="4" t="s">
        <v>96</v>
      </c>
      <c r="M44" s="54">
        <f t="shared" si="242"/>
        <v>15</v>
      </c>
      <c r="N44" s="53">
        <f t="shared" si="243"/>
        <v>15</v>
      </c>
      <c r="O44" s="55">
        <f t="shared" si="244"/>
        <v>36616</v>
      </c>
      <c r="P44" s="53">
        <f t="shared" si="245"/>
        <v>0</v>
      </c>
      <c r="Q44" s="119">
        <f t="shared" si="246"/>
        <v>0</v>
      </c>
      <c r="R44" s="45" t="s">
        <v>130</v>
      </c>
      <c r="S44" s="138">
        <v>17</v>
      </c>
      <c r="T44" s="139">
        <v>4</v>
      </c>
      <c r="U44" s="138">
        <v>2035</v>
      </c>
      <c r="V44" s="55">
        <f t="shared" si="216"/>
        <v>54878</v>
      </c>
      <c r="W44" s="51">
        <f t="shared" si="247"/>
        <v>0</v>
      </c>
      <c r="X44" s="53">
        <f t="shared" si="213"/>
        <v>0</v>
      </c>
      <c r="Y44" s="53">
        <f t="shared" si="214"/>
        <v>0</v>
      </c>
      <c r="Z44" s="53">
        <f t="shared" si="215"/>
        <v>0</v>
      </c>
      <c r="AA44" s="53">
        <f>IF($V44&lt;=Z$2,0,IF($O44&lt;=Z$2,0,IF($G44&gt;=AA$2,0,IF($K44&gt;=$J44,0,IF($O44&lt;=AA$2,($J44-(SUM($K44,SUM($Z44:Z44)))),IF($L44=$D$161,(($J44-$K44)/$P44),(($J44-SUM($Z44:Z44))*$Q44))*IF($V44&lt;=AA$2,(DATEDIF(Z$2,$V44,"D")/365),IF($G44&gt;Z$2,(DATEDIF($G44,AA$2,"D")/365),1)))))))</f>
        <v>0</v>
      </c>
      <c r="AB44" s="53">
        <f>IF($V44&lt;=AA$2,0,IF($O44&lt;=AA$2,0,IF($G44&gt;=AB$2,0,IF($K44&gt;=$J44,0,IF($O44&lt;=AB$2,($J44-(SUM($K44,SUM($Z44:AA44)))),IF($L44=$D$161,(($J44-$K44)/$P44),(($J44-SUM($Z44:AA44))*$Q44))*IF($V44&lt;=AB$2,(DATEDIF(AA$2,$V44,"D")/365),IF($G44&gt;AA$2,(DATEDIF($G44,AB$2,"D")/365),1)))))))</f>
        <v>0</v>
      </c>
      <c r="AC44" s="53">
        <f>IF($V44&lt;=AB$2,0,IF($O44&lt;=AB$2,0,IF($G44&gt;=AC$2,0,IF($K44&gt;=$J44,0,IF($O44&lt;=AC$2,($J44-(SUM($K44,SUM($Z44:AB44)))),IF($L44=$D$161,(($J44-$K44)/$P44),(($J44-SUM($Z44:AB44))*$Q44))*IF($V44&lt;=AC$2,(DATEDIF(AB$2,$V44,"D")/365),IF($G44&gt;AB$2,(DATEDIF($G44,AC$2,"D")/365),1)))))))</f>
        <v>0</v>
      </c>
      <c r="AD44" s="53">
        <f>IF($V44&lt;=AC$2,0,IF($O44&lt;=AC$2,0,IF($G44&gt;=AD$2,0,IF($K44&gt;=$J44,0,IF($O44&lt;=AD$2,($J44-(SUM($K44,SUM($Z44:AC44)))),IF($L44=$D$161,(($J44-$K44)/$P44),(($J44-SUM($Z44:AC44))*$Q44))*IF($V44&lt;=AD$2,(DATEDIF(AC$2,$V44,"D")/365),IF($G44&gt;AC$2,(DATEDIF($G44,AD$2,"D")/365),1)))))))</f>
        <v>0</v>
      </c>
      <c r="AE44" s="53">
        <f>IF($V44&lt;=AD$2,0,IF($O44&lt;=AD$2,0,IF($G44&gt;=AE$2,0,IF($K44&gt;=$J44,0,IF($O44&lt;=AE$2,($J44-(SUM($K44,SUM($Z44:AD44)))),IF($L44=$D$161,(($J44-$K44)/$P44),(($J44-SUM($Z44:AD44))*$Q44))*IF($V44&lt;=AE$2,(DATEDIF(AD$2,$V44,"D")/365),IF($G44&gt;AD$2,(DATEDIF($G44,AE$2,"D")/365),1)))))))</f>
        <v>0</v>
      </c>
      <c r="AF44" s="53">
        <f>IF($V44&lt;=AE$2,0,IF($O44&lt;=AE$2,0,IF($G44&gt;=AF$2,0,IF($K44&gt;=$J44,0,IF($O44&lt;=AF$2,($J44-(SUM($K44,SUM($Z44:AE44)))),IF($L44=$D$161,(($J44-$K44)/$P44),(($J44-SUM($Z44:AE44))*$Q44))*IF($V44&lt;=AF$2,(DATEDIF(AE$2,$V44,"D")/365),IF($G44&gt;AE$2,(DATEDIF($G44,AF$2,"D")/365),1)))))))</f>
        <v>0</v>
      </c>
      <c r="AG44" s="53">
        <f>IF($V44&lt;=AF$2,0,IF($O44&lt;=AF$2,0,IF($G44&gt;=AG$2,0,IF($K44&gt;=$J44,0,IF($O44&lt;=AG$2,($J44-(SUM($K44,SUM($Z44:AF44)))),IF($L44=$D$161,(($J44-$K44)/$P44),(($J44-SUM($Z44:AF44))*$Q44))*IF($V44&lt;=AG$2,(DATEDIF(AF$2,$V44,"D")/365),IF($G44&gt;AF$2,(DATEDIF($G44,AG$2,"D")/365),1)))))))</f>
        <v>0</v>
      </c>
      <c r="AH44" s="53">
        <f>IF($V44&lt;=AG$2,0,IF($O44&lt;=AG$2,0,IF($G44&gt;=AH$2,0,IF($K44&gt;=$J44,0,IF($O44&lt;=AH$2,($J44-(SUM($K44,SUM($Z44:AG44)))),IF($L44=$D$161,(($J44-$K44)/$P44),(($J44-SUM($Z44:AG44))*$Q44))*IF($V44&lt;=AH$2,(DATEDIF(AG$2,$V44,"D")/365),IF($G44&gt;AG$2,(DATEDIF($G44,AH$2,"D")/365),1)))))))</f>
        <v>0</v>
      </c>
      <c r="AI44" s="53">
        <f>IF($V44&lt;=AH$2,0,IF($O44&lt;=AH$2,0,IF($G44&gt;=AI$2,0,IF($K44&gt;=$J44,0,IF($O44&lt;=AI$2,($J44-(SUM($K44,SUM($Z44:AH44)))),IF($L44=$D$161,(($J44-$K44)/$P44),(($J44-SUM($Z44:AH44))*$Q44))*IF($V44&lt;=AI$2,(DATEDIF(AH$2,$V44,"D")/365),IF($G44&gt;AH$2,(DATEDIF($G44,AI$2,"D")/365),1)))))))</f>
        <v>0</v>
      </c>
      <c r="AJ44" s="53">
        <f>IF($V44&lt;=AI$2,0,IF($O44&lt;=AI$2,0,IF($G44&gt;=AJ$2,0,IF($K44&gt;=$J44,0,IF($O44&lt;=AJ$2,($J44-(SUM($K44,SUM($Z44:AI44)))),IF($L44=$D$161,(($J44-$K44)/$P44),(($J44-SUM($Z44:AI44))*$Q44))*IF($V44&lt;=AJ$2,(DATEDIF(AI$2,$V44,"D")/365),IF($G44&gt;AI$2,(DATEDIF($G44,AJ$2,"D")/365),1)))))))</f>
        <v>0</v>
      </c>
      <c r="AK44" s="53">
        <f>IF($V44&lt;=AJ$2,0,IF($O44&lt;=AJ$2,0,IF($G44&gt;=AK$2,0,IF($K44&gt;=$J44,0,IF($O44&lt;=AK$2,($J44-(SUM($K44,SUM($Z44:AJ44)))),IF($L44=$D$161,(($J44-$K44)/$P44),(($J44-SUM($Z44:AJ44))*$Q44))*IF($V44&lt;=AK$2,(DATEDIF(AJ$2,$V44,"D")/365),IF($G44&gt;AJ$2,(DATEDIF($G44,AK$2,"D")/365),1)))))))</f>
        <v>0</v>
      </c>
      <c r="AL44" s="53">
        <f>IF($V44&lt;=AK$2,0,IF($O44&lt;=AK$2,0,IF($G44&gt;=AL$2,0,IF($K44&gt;=$J44,0,IF($O44&lt;=AL$2,($J44-(SUM($K44,SUM($Z44:AK44)))),IF($L44=$D$161,(($J44-$K44)/$P44),(($J44-SUM($Z44:AK44))*$Q44))*IF($V44&lt;=AL$2,(DATEDIF(AK$2,$V44,"D")/365),IF($G44&gt;AK$2,(DATEDIF($G44,AL$2,"D")/365),1)))))))</f>
        <v>0</v>
      </c>
      <c r="AM44" s="53">
        <f>IF($V44&lt;=AL$2,0,IF($O44&lt;=AL$2,0,IF($G44&gt;=AM$2,0,IF($K44&gt;=$J44,0,IF($O44&lt;=AM$2,($J44-(SUM($K44,SUM($Z44:AL44)))),IF($L44=$D$161,(($J44-$K44)/$P44),(($J44-SUM($Z44:AL44))*$Q44))*IF($V44&lt;=AM$2,(DATEDIF(AL$2,$V44,"D")/365),IF($G44&gt;AL$2,(DATEDIF($G44,AM$2,"D")/365),1)))))))</f>
        <v>0</v>
      </c>
      <c r="AN44" s="53">
        <f>IF($V44&lt;=AM$2,0,IF($O44&lt;=AM$2,0,IF($G44&gt;=AN$2,0,IF($K44&gt;=$J44,0,IF($O44&lt;=AN$2,($J44-(SUM($K44,SUM($Z44:AM44)))),IF($L44=$D$161,(($J44-$K44)/$P44),(($J44-SUM($Z44:AM44))*$Q44))*IF($V44&lt;=AN$2,(DATEDIF(AM$2,$V44,"D")/365),IF($G44&gt;AM$2,(DATEDIF($G44,AN$2,"D")/365),1)))))))</f>
        <v>0</v>
      </c>
      <c r="AO44" s="53">
        <f>IF($V44&lt;=AN$2,0,IF($O44&lt;=AN$2,0,IF($G44&gt;=AO$2,0,IF($K44&gt;=$J44,0,IF($O44&lt;=AO$2,($J44-(SUM($K44,SUM($Z44:AN44)))),IF($L44=$D$161,(($J44-$K44)/$P44),(($J44-SUM($Z44:AN44))*$Q44))*IF($V44&lt;=AO$2,(DATEDIF(AN$2,$V44,"D")/365),IF($G44&gt;AN$2,(DATEDIF($G44,AO$2,"D")/365),1)))))))</f>
        <v>0</v>
      </c>
      <c r="AP44" s="53">
        <f>IF($V44&lt;=AO$2,0,IF($O44&lt;=AO$2,0,IF($G44&gt;=AP$2,0,IF($K44&gt;=$J44,0,IF($O44&lt;=AP$2,($J44-(SUM($K44,SUM($Z44:AO44)))),IF($L44=$D$161,(($J44-$K44)/$P44),(($J44-SUM($Z44:AO44))*$Q44))*IF($V44&lt;=AP$2,(DATEDIF(AO$2,$V44,"D")/365),IF($G44&gt;AO$2,(DATEDIF($G44,AP$2,"D")/365),1)))))))</f>
        <v>0</v>
      </c>
      <c r="AQ44" s="53">
        <f>IF($V44&lt;=AP$2,0,IF($O44&lt;=AP$2,0,IF($G44&gt;=AQ$2,0,IF($K44&gt;=$J44,0,IF($O44&lt;=AQ$2,($J44-(SUM($K44,SUM($Z44:AP44)))),IF($L44=$D$161,(($J44-$K44)/$P44),(($J44-SUM($Z44:AP44))*$Q44))*IF($V44&lt;=AQ$2,(DATEDIF(AP$2,$V44,"D")/365),IF($G44&gt;AP$2,(DATEDIF($G44,AQ$2,"D")/365),1)))))))</f>
        <v>0</v>
      </c>
      <c r="AR44" s="53">
        <f>IF($V44&lt;=AQ$2,0,IF($O44&lt;=AQ$2,0,IF($G44&gt;=AR$2,0,IF($K44&gt;=$J44,0,IF($O44&lt;=AR$2,($J44-(SUM($K44,SUM($Z44:AQ44)))),IF($L44=$D$161,(($J44-$K44)/$P44),(($J44-SUM($Z44:AQ44))*$Q44))*IF($V44&lt;=AR$2,(DATEDIF(AQ$2,$V44,"D")/365),IF($G44&gt;AQ$2,(DATEDIF($G44,AR$2,"D")/365),1)))))))</f>
        <v>0</v>
      </c>
      <c r="AS44" s="53">
        <f>IF($V44&lt;=AR$2,0,IF($O44&lt;=AR$2,0,IF($G44&gt;=AS$2,0,IF($K44&gt;=$J44,0,IF($O44&lt;=AS$2,($J44-(SUM($K44,SUM($Z44:AR44)))),IF($L44=$D$161,(($J44-$K44)/$P44),(($J44-SUM($Z44:AR44))*$Q44))*IF($V44&lt;=AS$2,(DATEDIF(AR$2,$V44,"D")/365),IF($G44&gt;AR$2,(DATEDIF($G44,AS$2,"D")/365),1)))))))</f>
        <v>0</v>
      </c>
      <c r="AT44" s="53">
        <f>IF($V44&lt;=AS$2,0,IF($O44&lt;=AS$2,0,IF($G44&gt;=AT$2,0,IF($K44&gt;=$J44,0,IF($O44&lt;=AT$2,($J44-(SUM($K44,SUM($Z44:AS44)))),IF($L44=$D$161,(($J44-$K44)/$P44),(($J44-SUM($Z44:AS44))*$Q44))*IF($V44&lt;=AT$2,(DATEDIF(AS$2,$V44,"D")/365),IF($G44&gt;AS$2,(DATEDIF($G44,AT$2,"D")/365),1)))))))</f>
        <v>0</v>
      </c>
      <c r="AU44" s="53">
        <f>IF($V44&lt;=AT$2,0,IF($O44&lt;=AT$2,0,IF($G44&gt;=AU$2,0,IF($K44&gt;=$J44,0,IF($O44&lt;=AU$2,($J44-(SUM($K44,SUM($Z44:AT44)))),IF($L44=$D$161,(($J44-$K44)/$P44),(($J44-SUM($Z44:AT44))*$Q44))*IF($V44&lt;=AU$2,(DATEDIF(AT$2,$V44,"D")/365),IF($G44&gt;AT$2,(DATEDIF($G44,AU$2,"D")/365),1)))))))</f>
        <v>0</v>
      </c>
      <c r="AV44" s="53">
        <f>IF($V44&lt;=AU$2,0,IF($O44&lt;=AU$2,0,IF($G44&gt;=AV$2,0,IF($K44&gt;=$J44,0,IF($O44&lt;=AV$2,($J44-(SUM($K44,SUM($Z44:AU44)))),IF($L44=$D$161,(($J44-$K44)/$P44),(($J44-SUM($Z44:AU44))*$Q44))*IF($V44&lt;=AV$2,(DATEDIF(AU$2,$V44,"D")/365),IF($G44&gt;AU$2,(DATEDIF($G44,AV$2,"D")/365),1)))))))</f>
        <v>0</v>
      </c>
      <c r="AW44" s="53">
        <f>IF($V44&lt;=AV$2,0,IF($O44&lt;=AV$2,0,IF($G44&gt;=AW$2,0,IF($K44&gt;=$J44,0,IF($O44&lt;=AW$2,($J44-(SUM($K44,SUM($Z44:AV44)))),IF($L44=$D$161,(($J44-$K44)/$P44),(($J44-SUM($Z44:AV44))*$Q44))*IF($V44&lt;=AW$2,(DATEDIF(AV$2,$V44,"D")/365),IF($G44&gt;AV$2,(DATEDIF($G44,AW$2,"D")/365),1)))))))</f>
        <v>0</v>
      </c>
      <c r="AX44" s="53">
        <f>IF($V44&lt;=AW$2,0,IF($O44&lt;=AW$2,0,IF($G44&gt;=AX$2,0,IF($K44&gt;=$J44,0,IF($O44&lt;=AX$2,($J44-(SUM($K44,SUM($Z44:AW44)))),IF($L44=$D$161,(($J44-$K44)/$P44),(($J44-SUM($Z44:AW44))*$Q44))*IF($V44&lt;=AX$2,(DATEDIF(AW$2,$V44,"D")/365),IF($G44&gt;AW$2,(DATEDIF($G44,AX$2,"D")/365),1)))))))</f>
        <v>0</v>
      </c>
      <c r="AY44" s="53">
        <f>IF($V44&lt;=AX$2,0,IF($O44&lt;=AX$2,0,IF($G44&gt;=AY$2,0,IF($K44&gt;=$J44,0,IF($O44&lt;=AY$2,($J44-(SUM($K44,SUM($Z44:AX44)))),IF($L44=$D$161,(($J44-$K44)/$P44),(($J44-SUM($Z44:AX44))*$Q44))*IF($V44&lt;=AY$2,(DATEDIF(AX$2,$V44,"D")/365),IF($G44&gt;AX$2,(DATEDIF($G44,AY$2,"D")/365),1)))))))</f>
        <v>0</v>
      </c>
      <c r="AZ44" s="52"/>
      <c r="BA44" s="52"/>
      <c r="BB44" s="126">
        <f>IF($V44&lt;=BB$2,0,IF($G44&gt;=BB$2,0,IF($G44&gt;$W$3,(J44-Z44),IF($G44&lt;=$W$3,J44-SUM(W44,$Z44:Z44),0))))</f>
        <v>0</v>
      </c>
      <c r="BC44" s="53">
        <f t="shared" si="248"/>
        <v>0</v>
      </c>
      <c r="BD44" s="52">
        <f t="shared" si="249"/>
        <v>0</v>
      </c>
      <c r="BE44" s="53">
        <f t="shared" si="250"/>
        <v>0</v>
      </c>
      <c r="BF44" s="52">
        <f t="shared" si="251"/>
        <v>0</v>
      </c>
      <c r="BG44" s="53">
        <f t="shared" si="252"/>
        <v>0</v>
      </c>
      <c r="BH44" s="52">
        <f t="shared" si="253"/>
        <v>0</v>
      </c>
      <c r="BI44" s="53">
        <f t="shared" si="254"/>
        <v>0</v>
      </c>
      <c r="BJ44" s="52">
        <f t="shared" si="255"/>
        <v>0</v>
      </c>
      <c r="BK44" s="53">
        <f t="shared" si="256"/>
        <v>0</v>
      </c>
      <c r="BL44" s="52">
        <f t="shared" si="257"/>
        <v>0</v>
      </c>
      <c r="BM44" s="53">
        <f t="shared" si="258"/>
        <v>0</v>
      </c>
      <c r="BN44" s="52">
        <f t="shared" si="259"/>
        <v>0</v>
      </c>
      <c r="BO44" s="53">
        <f t="shared" si="260"/>
        <v>0</v>
      </c>
      <c r="BP44" s="52">
        <f t="shared" si="261"/>
        <v>0</v>
      </c>
      <c r="BQ44" s="53">
        <f t="shared" si="262"/>
        <v>0</v>
      </c>
      <c r="BR44" s="52">
        <f t="shared" si="263"/>
        <v>0</v>
      </c>
      <c r="BS44" s="53">
        <f t="shared" si="264"/>
        <v>0</v>
      </c>
      <c r="BT44" s="52">
        <f t="shared" si="265"/>
        <v>0</v>
      </c>
      <c r="BU44" s="53">
        <f t="shared" si="266"/>
        <v>0</v>
      </c>
      <c r="BV44" s="52">
        <f t="shared" si="267"/>
        <v>0</v>
      </c>
      <c r="BW44" s="53">
        <f t="shared" si="268"/>
        <v>0</v>
      </c>
      <c r="BX44" s="52">
        <f t="shared" si="269"/>
        <v>0</v>
      </c>
      <c r="BY44" s="53">
        <f t="shared" si="270"/>
        <v>0</v>
      </c>
      <c r="BZ44" s="52">
        <f t="shared" si="271"/>
        <v>0</v>
      </c>
      <c r="CA44" s="53">
        <f t="shared" si="272"/>
        <v>0</v>
      </c>
      <c r="CB44" s="74"/>
      <c r="CC44" s="74"/>
      <c r="CD44" s="74"/>
      <c r="CE44" s="74"/>
      <c r="CF44" s="74"/>
      <c r="CG44" s="74"/>
      <c r="CH44" s="74"/>
      <c r="CI44" s="74"/>
      <c r="CJ44" s="74"/>
      <c r="CK44" s="74"/>
      <c r="CL44" s="74"/>
    </row>
    <row r="45" spans="1:90">
      <c r="A45" s="20">
        <v>44</v>
      </c>
      <c r="B45" s="20" t="s">
        <v>89</v>
      </c>
      <c r="C45" s="20" t="s">
        <v>153</v>
      </c>
      <c r="D45" s="2">
        <v>1985</v>
      </c>
      <c r="E45" s="3">
        <v>4</v>
      </c>
      <c r="F45" s="2">
        <v>1</v>
      </c>
      <c r="G45" s="55">
        <f t="shared" si="273"/>
        <v>31137</v>
      </c>
      <c r="H45" s="4">
        <v>0</v>
      </c>
      <c r="I45" s="1">
        <v>0</v>
      </c>
      <c r="J45" s="51">
        <f t="shared" si="1"/>
        <v>0</v>
      </c>
      <c r="K45" s="54">
        <f t="shared" si="2"/>
        <v>0</v>
      </c>
      <c r="L45" s="4" t="s">
        <v>96</v>
      </c>
      <c r="M45" s="54">
        <f t="shared" si="242"/>
        <v>15</v>
      </c>
      <c r="N45" s="53">
        <f t="shared" si="243"/>
        <v>15</v>
      </c>
      <c r="O45" s="55">
        <f t="shared" si="244"/>
        <v>36616</v>
      </c>
      <c r="P45" s="53">
        <f t="shared" si="245"/>
        <v>0</v>
      </c>
      <c r="Q45" s="119">
        <f t="shared" si="246"/>
        <v>0</v>
      </c>
      <c r="R45" s="45" t="s">
        <v>130</v>
      </c>
      <c r="S45" s="138">
        <v>17</v>
      </c>
      <c r="T45" s="139">
        <v>4</v>
      </c>
      <c r="U45" s="138">
        <v>2035</v>
      </c>
      <c r="V45" s="55">
        <f t="shared" si="216"/>
        <v>54878</v>
      </c>
      <c r="W45" s="51">
        <f t="shared" si="247"/>
        <v>0</v>
      </c>
      <c r="X45" s="53">
        <f t="shared" si="213"/>
        <v>0</v>
      </c>
      <c r="Y45" s="53">
        <f t="shared" si="214"/>
        <v>0</v>
      </c>
      <c r="Z45" s="53">
        <f t="shared" si="215"/>
        <v>0</v>
      </c>
      <c r="AA45" s="53">
        <f>IF($V45&lt;=Z$2,0,IF($O45&lt;=Z$2,0,IF($G45&gt;=AA$2,0,IF($K45&gt;=$J45,0,IF($O45&lt;=AA$2,($J45-(SUM($K45,SUM($Z45:Z45)))),IF($L45=$D$161,(($J45-$K45)/$P45),(($J45-SUM($Z45:Z45))*$Q45))*IF($V45&lt;=AA$2,(DATEDIF(Z$2,$V45,"D")/365),IF($G45&gt;Z$2,(DATEDIF($G45,AA$2,"D")/365),1)))))))</f>
        <v>0</v>
      </c>
      <c r="AB45" s="53">
        <f>IF($V45&lt;=AA$2,0,IF($O45&lt;=AA$2,0,IF($G45&gt;=AB$2,0,IF($K45&gt;=$J45,0,IF($O45&lt;=AB$2,($J45-(SUM($K45,SUM($Z45:AA45)))),IF($L45=$D$161,(($J45-$K45)/$P45),(($J45-SUM($Z45:AA45))*$Q45))*IF($V45&lt;=AB$2,(DATEDIF(AA$2,$V45,"D")/365),IF($G45&gt;AA$2,(DATEDIF($G45,AB$2,"D")/365),1)))))))</f>
        <v>0</v>
      </c>
      <c r="AC45" s="53">
        <f>IF($V45&lt;=AB$2,0,IF($O45&lt;=AB$2,0,IF($G45&gt;=AC$2,0,IF($K45&gt;=$J45,0,IF($O45&lt;=AC$2,($J45-(SUM($K45,SUM($Z45:AB45)))),IF($L45=$D$161,(($J45-$K45)/$P45),(($J45-SUM($Z45:AB45))*$Q45))*IF($V45&lt;=AC$2,(DATEDIF(AB$2,$V45,"D")/365),IF($G45&gt;AB$2,(DATEDIF($G45,AC$2,"D")/365),1)))))))</f>
        <v>0</v>
      </c>
      <c r="AD45" s="53">
        <f>IF($V45&lt;=AC$2,0,IF($O45&lt;=AC$2,0,IF($G45&gt;=AD$2,0,IF($K45&gt;=$J45,0,IF($O45&lt;=AD$2,($J45-(SUM($K45,SUM($Z45:AC45)))),IF($L45=$D$161,(($J45-$K45)/$P45),(($J45-SUM($Z45:AC45))*$Q45))*IF($V45&lt;=AD$2,(DATEDIF(AC$2,$V45,"D")/365),IF($G45&gt;AC$2,(DATEDIF($G45,AD$2,"D")/365),1)))))))</f>
        <v>0</v>
      </c>
      <c r="AE45" s="53">
        <f>IF($V45&lt;=AD$2,0,IF($O45&lt;=AD$2,0,IF($G45&gt;=AE$2,0,IF($K45&gt;=$J45,0,IF($O45&lt;=AE$2,($J45-(SUM($K45,SUM($Z45:AD45)))),IF($L45=$D$161,(($J45-$K45)/$P45),(($J45-SUM($Z45:AD45))*$Q45))*IF($V45&lt;=AE$2,(DATEDIF(AD$2,$V45,"D")/365),IF($G45&gt;AD$2,(DATEDIF($G45,AE$2,"D")/365),1)))))))</f>
        <v>0</v>
      </c>
      <c r="AF45" s="53">
        <f>IF($V45&lt;=AE$2,0,IF($O45&lt;=AE$2,0,IF($G45&gt;=AF$2,0,IF($K45&gt;=$J45,0,IF($O45&lt;=AF$2,($J45-(SUM($K45,SUM($Z45:AE45)))),IF($L45=$D$161,(($J45-$K45)/$P45),(($J45-SUM($Z45:AE45))*$Q45))*IF($V45&lt;=AF$2,(DATEDIF(AE$2,$V45,"D")/365),IF($G45&gt;AE$2,(DATEDIF($G45,AF$2,"D")/365),1)))))))</f>
        <v>0</v>
      </c>
      <c r="AG45" s="53">
        <f>IF($V45&lt;=AF$2,0,IF($O45&lt;=AF$2,0,IF($G45&gt;=AG$2,0,IF($K45&gt;=$J45,0,IF($O45&lt;=AG$2,($J45-(SUM($K45,SUM($Z45:AF45)))),IF($L45=$D$161,(($J45-$K45)/$P45),(($J45-SUM($Z45:AF45))*$Q45))*IF($V45&lt;=AG$2,(DATEDIF(AF$2,$V45,"D")/365),IF($G45&gt;AF$2,(DATEDIF($G45,AG$2,"D")/365),1)))))))</f>
        <v>0</v>
      </c>
      <c r="AH45" s="53">
        <f>IF($V45&lt;=AG$2,0,IF($O45&lt;=AG$2,0,IF($G45&gt;=AH$2,0,IF($K45&gt;=$J45,0,IF($O45&lt;=AH$2,($J45-(SUM($K45,SUM($Z45:AG45)))),IF($L45=$D$161,(($J45-$K45)/$P45),(($J45-SUM($Z45:AG45))*$Q45))*IF($V45&lt;=AH$2,(DATEDIF(AG$2,$V45,"D")/365),IF($G45&gt;AG$2,(DATEDIF($G45,AH$2,"D")/365),1)))))))</f>
        <v>0</v>
      </c>
      <c r="AI45" s="53">
        <f>IF($V45&lt;=AH$2,0,IF($O45&lt;=AH$2,0,IF($G45&gt;=AI$2,0,IF($K45&gt;=$J45,0,IF($O45&lt;=AI$2,($J45-(SUM($K45,SUM($Z45:AH45)))),IF($L45=$D$161,(($J45-$K45)/$P45),(($J45-SUM($Z45:AH45))*$Q45))*IF($V45&lt;=AI$2,(DATEDIF(AH$2,$V45,"D")/365),IF($G45&gt;AH$2,(DATEDIF($G45,AI$2,"D")/365),1)))))))</f>
        <v>0</v>
      </c>
      <c r="AJ45" s="53">
        <f>IF($V45&lt;=AI$2,0,IF($O45&lt;=AI$2,0,IF($G45&gt;=AJ$2,0,IF($K45&gt;=$J45,0,IF($O45&lt;=AJ$2,($J45-(SUM($K45,SUM($Z45:AI45)))),IF($L45=$D$161,(($J45-$K45)/$P45),(($J45-SUM($Z45:AI45))*$Q45))*IF($V45&lt;=AJ$2,(DATEDIF(AI$2,$V45,"D")/365),IF($G45&gt;AI$2,(DATEDIF($G45,AJ$2,"D")/365),1)))))))</f>
        <v>0</v>
      </c>
      <c r="AK45" s="53">
        <f>IF($V45&lt;=AJ$2,0,IF($O45&lt;=AJ$2,0,IF($G45&gt;=AK$2,0,IF($K45&gt;=$J45,0,IF($O45&lt;=AK$2,($J45-(SUM($K45,SUM($Z45:AJ45)))),IF($L45=$D$161,(($J45-$K45)/$P45),(($J45-SUM($Z45:AJ45))*$Q45))*IF($V45&lt;=AK$2,(DATEDIF(AJ$2,$V45,"D")/365),IF($G45&gt;AJ$2,(DATEDIF($G45,AK$2,"D")/365),1)))))))</f>
        <v>0</v>
      </c>
      <c r="AL45" s="53">
        <f>IF($V45&lt;=AK$2,0,IF($O45&lt;=AK$2,0,IF($G45&gt;=AL$2,0,IF($K45&gt;=$J45,0,IF($O45&lt;=AL$2,($J45-(SUM($K45,SUM($Z45:AK45)))),IF($L45=$D$161,(($J45-$K45)/$P45),(($J45-SUM($Z45:AK45))*$Q45))*IF($V45&lt;=AL$2,(DATEDIF(AK$2,$V45,"D")/365),IF($G45&gt;AK$2,(DATEDIF($G45,AL$2,"D")/365),1)))))))</f>
        <v>0</v>
      </c>
      <c r="AM45" s="53">
        <f>IF($V45&lt;=AL$2,0,IF($O45&lt;=AL$2,0,IF($G45&gt;=AM$2,0,IF($K45&gt;=$J45,0,IF($O45&lt;=AM$2,($J45-(SUM($K45,SUM($Z45:AL45)))),IF($L45=$D$161,(($J45-$K45)/$P45),(($J45-SUM($Z45:AL45))*$Q45))*IF($V45&lt;=AM$2,(DATEDIF(AL$2,$V45,"D")/365),IF($G45&gt;AL$2,(DATEDIF($G45,AM$2,"D")/365),1)))))))</f>
        <v>0</v>
      </c>
      <c r="AN45" s="53">
        <f>IF($V45&lt;=AM$2,0,IF($O45&lt;=AM$2,0,IF($G45&gt;=AN$2,0,IF($K45&gt;=$J45,0,IF($O45&lt;=AN$2,($J45-(SUM($K45,SUM($Z45:AM45)))),IF($L45=$D$161,(($J45-$K45)/$P45),(($J45-SUM($Z45:AM45))*$Q45))*IF($V45&lt;=AN$2,(DATEDIF(AM$2,$V45,"D")/365),IF($G45&gt;AM$2,(DATEDIF($G45,AN$2,"D")/365),1)))))))</f>
        <v>0</v>
      </c>
      <c r="AO45" s="53">
        <f>IF($V45&lt;=AN$2,0,IF($O45&lt;=AN$2,0,IF($G45&gt;=AO$2,0,IF($K45&gt;=$J45,0,IF($O45&lt;=AO$2,($J45-(SUM($K45,SUM($Z45:AN45)))),IF($L45=$D$161,(($J45-$K45)/$P45),(($J45-SUM($Z45:AN45))*$Q45))*IF($V45&lt;=AO$2,(DATEDIF(AN$2,$V45,"D")/365),IF($G45&gt;AN$2,(DATEDIF($G45,AO$2,"D")/365),1)))))))</f>
        <v>0</v>
      </c>
      <c r="AP45" s="53">
        <f>IF($V45&lt;=AO$2,0,IF($O45&lt;=AO$2,0,IF($G45&gt;=AP$2,0,IF($K45&gt;=$J45,0,IF($O45&lt;=AP$2,($J45-(SUM($K45,SUM($Z45:AO45)))),IF($L45=$D$161,(($J45-$K45)/$P45),(($J45-SUM($Z45:AO45))*$Q45))*IF($V45&lt;=AP$2,(DATEDIF(AO$2,$V45,"D")/365),IF($G45&gt;AO$2,(DATEDIF($G45,AP$2,"D")/365),1)))))))</f>
        <v>0</v>
      </c>
      <c r="AQ45" s="53">
        <f>IF($V45&lt;=AP$2,0,IF($O45&lt;=AP$2,0,IF($G45&gt;=AQ$2,0,IF($K45&gt;=$J45,0,IF($O45&lt;=AQ$2,($J45-(SUM($K45,SUM($Z45:AP45)))),IF($L45=$D$161,(($J45-$K45)/$P45),(($J45-SUM($Z45:AP45))*$Q45))*IF($V45&lt;=AQ$2,(DATEDIF(AP$2,$V45,"D")/365),IF($G45&gt;AP$2,(DATEDIF($G45,AQ$2,"D")/365),1)))))))</f>
        <v>0</v>
      </c>
      <c r="AR45" s="53">
        <f>IF($V45&lt;=AQ$2,0,IF($O45&lt;=AQ$2,0,IF($G45&gt;=AR$2,0,IF($K45&gt;=$J45,0,IF($O45&lt;=AR$2,($J45-(SUM($K45,SUM($Z45:AQ45)))),IF($L45=$D$161,(($J45-$K45)/$P45),(($J45-SUM($Z45:AQ45))*$Q45))*IF($V45&lt;=AR$2,(DATEDIF(AQ$2,$V45,"D")/365),IF($G45&gt;AQ$2,(DATEDIF($G45,AR$2,"D")/365),1)))))))</f>
        <v>0</v>
      </c>
      <c r="AS45" s="53">
        <f>IF($V45&lt;=AR$2,0,IF($O45&lt;=AR$2,0,IF($G45&gt;=AS$2,0,IF($K45&gt;=$J45,0,IF($O45&lt;=AS$2,($J45-(SUM($K45,SUM($Z45:AR45)))),IF($L45=$D$161,(($J45-$K45)/$P45),(($J45-SUM($Z45:AR45))*$Q45))*IF($V45&lt;=AS$2,(DATEDIF(AR$2,$V45,"D")/365),IF($G45&gt;AR$2,(DATEDIF($G45,AS$2,"D")/365),1)))))))</f>
        <v>0</v>
      </c>
      <c r="AT45" s="53">
        <f>IF($V45&lt;=AS$2,0,IF($O45&lt;=AS$2,0,IF($G45&gt;=AT$2,0,IF($K45&gt;=$J45,0,IF($O45&lt;=AT$2,($J45-(SUM($K45,SUM($Z45:AS45)))),IF($L45=$D$161,(($J45-$K45)/$P45),(($J45-SUM($Z45:AS45))*$Q45))*IF($V45&lt;=AT$2,(DATEDIF(AS$2,$V45,"D")/365),IF($G45&gt;AS$2,(DATEDIF($G45,AT$2,"D")/365),1)))))))</f>
        <v>0</v>
      </c>
      <c r="AU45" s="53">
        <f>IF($V45&lt;=AT$2,0,IF($O45&lt;=AT$2,0,IF($G45&gt;=AU$2,0,IF($K45&gt;=$J45,0,IF($O45&lt;=AU$2,($J45-(SUM($K45,SUM($Z45:AT45)))),IF($L45=$D$161,(($J45-$K45)/$P45),(($J45-SUM($Z45:AT45))*$Q45))*IF($V45&lt;=AU$2,(DATEDIF(AT$2,$V45,"D")/365),IF($G45&gt;AT$2,(DATEDIF($G45,AU$2,"D")/365),1)))))))</f>
        <v>0</v>
      </c>
      <c r="AV45" s="53">
        <f>IF($V45&lt;=AU$2,0,IF($O45&lt;=AU$2,0,IF($G45&gt;=AV$2,0,IF($K45&gt;=$J45,0,IF($O45&lt;=AV$2,($J45-(SUM($K45,SUM($Z45:AU45)))),IF($L45=$D$161,(($J45-$K45)/$P45),(($J45-SUM($Z45:AU45))*$Q45))*IF($V45&lt;=AV$2,(DATEDIF(AU$2,$V45,"D")/365),IF($G45&gt;AU$2,(DATEDIF($G45,AV$2,"D")/365),1)))))))</f>
        <v>0</v>
      </c>
      <c r="AW45" s="53">
        <f>IF($V45&lt;=AV$2,0,IF($O45&lt;=AV$2,0,IF($G45&gt;=AW$2,0,IF($K45&gt;=$J45,0,IF($O45&lt;=AW$2,($J45-(SUM($K45,SUM($Z45:AV45)))),IF($L45=$D$161,(($J45-$K45)/$P45),(($J45-SUM($Z45:AV45))*$Q45))*IF($V45&lt;=AW$2,(DATEDIF(AV$2,$V45,"D")/365),IF($G45&gt;AV$2,(DATEDIF($G45,AW$2,"D")/365),1)))))))</f>
        <v>0</v>
      </c>
      <c r="AX45" s="53">
        <f>IF($V45&lt;=AW$2,0,IF($O45&lt;=AW$2,0,IF($G45&gt;=AX$2,0,IF($K45&gt;=$J45,0,IF($O45&lt;=AX$2,($J45-(SUM($K45,SUM($Z45:AW45)))),IF($L45=$D$161,(($J45-$K45)/$P45),(($J45-SUM($Z45:AW45))*$Q45))*IF($V45&lt;=AX$2,(DATEDIF(AW$2,$V45,"D")/365),IF($G45&gt;AW$2,(DATEDIF($G45,AX$2,"D")/365),1)))))))</f>
        <v>0</v>
      </c>
      <c r="AY45" s="53">
        <f>IF($V45&lt;=AX$2,0,IF($O45&lt;=AX$2,0,IF($G45&gt;=AY$2,0,IF($K45&gt;=$J45,0,IF($O45&lt;=AY$2,($J45-(SUM($K45,SUM($Z45:AX45)))),IF($L45=$D$161,(($J45-$K45)/$P45),(($J45-SUM($Z45:AX45))*$Q45))*IF($V45&lt;=AY$2,(DATEDIF(AX$2,$V45,"D")/365),IF($G45&gt;AX$2,(DATEDIF($G45,AY$2,"D")/365),1)))))))</f>
        <v>0</v>
      </c>
      <c r="AZ45" s="52"/>
      <c r="BA45" s="52"/>
      <c r="BB45" s="126">
        <f>IF($V45&lt;=BB$2,0,IF($G45&gt;=BB$2,0,IF($G45&gt;$W$3,(J45-Z45),IF($G45&lt;=$W$3,J45-SUM(W45,$Z45:Z45),0))))</f>
        <v>0</v>
      </c>
      <c r="BC45" s="53">
        <f t="shared" si="248"/>
        <v>0</v>
      </c>
      <c r="BD45" s="52">
        <f t="shared" si="249"/>
        <v>0</v>
      </c>
      <c r="BE45" s="53">
        <f t="shared" si="250"/>
        <v>0</v>
      </c>
      <c r="BF45" s="52">
        <f t="shared" si="251"/>
        <v>0</v>
      </c>
      <c r="BG45" s="53">
        <f t="shared" si="252"/>
        <v>0</v>
      </c>
      <c r="BH45" s="52">
        <f t="shared" si="253"/>
        <v>0</v>
      </c>
      <c r="BI45" s="53">
        <f t="shared" si="254"/>
        <v>0</v>
      </c>
      <c r="BJ45" s="52">
        <f t="shared" si="255"/>
        <v>0</v>
      </c>
      <c r="BK45" s="53">
        <f t="shared" si="256"/>
        <v>0</v>
      </c>
      <c r="BL45" s="52">
        <f t="shared" si="257"/>
        <v>0</v>
      </c>
      <c r="BM45" s="53">
        <f t="shared" si="258"/>
        <v>0</v>
      </c>
      <c r="BN45" s="52">
        <f t="shared" si="259"/>
        <v>0</v>
      </c>
      <c r="BO45" s="53">
        <f t="shared" si="260"/>
        <v>0</v>
      </c>
      <c r="BP45" s="52">
        <f t="shared" si="261"/>
        <v>0</v>
      </c>
      <c r="BQ45" s="53">
        <f t="shared" si="262"/>
        <v>0</v>
      </c>
      <c r="BR45" s="52">
        <f t="shared" si="263"/>
        <v>0</v>
      </c>
      <c r="BS45" s="53">
        <f t="shared" si="264"/>
        <v>0</v>
      </c>
      <c r="BT45" s="52">
        <f t="shared" si="265"/>
        <v>0</v>
      </c>
      <c r="BU45" s="53">
        <f t="shared" si="266"/>
        <v>0</v>
      </c>
      <c r="BV45" s="52">
        <f t="shared" si="267"/>
        <v>0</v>
      </c>
      <c r="BW45" s="53">
        <f t="shared" si="268"/>
        <v>0</v>
      </c>
      <c r="BX45" s="52">
        <f t="shared" si="269"/>
        <v>0</v>
      </c>
      <c r="BY45" s="53">
        <f t="shared" si="270"/>
        <v>0</v>
      </c>
      <c r="BZ45" s="52">
        <f t="shared" si="271"/>
        <v>0</v>
      </c>
      <c r="CA45" s="53">
        <f t="shared" si="272"/>
        <v>0</v>
      </c>
      <c r="CB45" s="74"/>
      <c r="CC45" s="74"/>
      <c r="CD45" s="74"/>
      <c r="CE45" s="74"/>
      <c r="CF45" s="74"/>
      <c r="CG45" s="74"/>
      <c r="CH45" s="74"/>
      <c r="CI45" s="74"/>
      <c r="CJ45" s="74"/>
      <c r="CK45" s="74"/>
      <c r="CL45" s="74"/>
    </row>
    <row r="46" spans="1:90">
      <c r="A46" s="20">
        <v>45</v>
      </c>
      <c r="B46" s="20" t="s">
        <v>89</v>
      </c>
      <c r="C46" s="20" t="s">
        <v>153</v>
      </c>
      <c r="D46" s="2">
        <v>1985</v>
      </c>
      <c r="E46" s="3">
        <v>4</v>
      </c>
      <c r="F46" s="2">
        <v>1</v>
      </c>
      <c r="G46" s="55">
        <f t="shared" si="273"/>
        <v>31137</v>
      </c>
      <c r="H46" s="4">
        <v>0</v>
      </c>
      <c r="I46" s="1">
        <v>0</v>
      </c>
      <c r="J46" s="51">
        <f t="shared" si="1"/>
        <v>0</v>
      </c>
      <c r="K46" s="54">
        <f t="shared" si="2"/>
        <v>0</v>
      </c>
      <c r="L46" s="4" t="s">
        <v>96</v>
      </c>
      <c r="M46" s="54">
        <f t="shared" si="242"/>
        <v>15</v>
      </c>
      <c r="N46" s="53">
        <f t="shared" si="243"/>
        <v>15</v>
      </c>
      <c r="O46" s="55">
        <f t="shared" si="244"/>
        <v>36616</v>
      </c>
      <c r="P46" s="53">
        <f t="shared" si="245"/>
        <v>0</v>
      </c>
      <c r="Q46" s="119">
        <f t="shared" si="246"/>
        <v>0</v>
      </c>
      <c r="R46" s="45" t="s">
        <v>130</v>
      </c>
      <c r="S46" s="138">
        <v>17</v>
      </c>
      <c r="T46" s="139">
        <v>4</v>
      </c>
      <c r="U46" s="138">
        <v>2035</v>
      </c>
      <c r="V46" s="55">
        <f t="shared" si="216"/>
        <v>54878</v>
      </c>
      <c r="W46" s="51">
        <f t="shared" si="247"/>
        <v>0</v>
      </c>
      <c r="X46" s="53">
        <f t="shared" si="213"/>
        <v>0</v>
      </c>
      <c r="Y46" s="53">
        <f t="shared" si="214"/>
        <v>0</v>
      </c>
      <c r="Z46" s="53">
        <f t="shared" si="215"/>
        <v>0</v>
      </c>
      <c r="AA46" s="53">
        <f>IF($V46&lt;=Z$2,0,IF($O46&lt;=Z$2,0,IF($G46&gt;=AA$2,0,IF($K46&gt;=$J46,0,IF($O46&lt;=AA$2,($J46-(SUM($K46,SUM($Z46:Z46)))),IF($L46=$D$161,(($J46-$K46)/$P46),(($J46-SUM($Z46:Z46))*$Q46))*IF($V46&lt;=AA$2,(DATEDIF(Z$2,$V46,"D")/365),IF($G46&gt;Z$2,(DATEDIF($G46,AA$2,"D")/365),1)))))))</f>
        <v>0</v>
      </c>
      <c r="AB46" s="53">
        <f>IF($V46&lt;=AA$2,0,IF($O46&lt;=AA$2,0,IF($G46&gt;=AB$2,0,IF($K46&gt;=$J46,0,IF($O46&lt;=AB$2,($J46-(SUM($K46,SUM($Z46:AA46)))),IF($L46=$D$161,(($J46-$K46)/$P46),(($J46-SUM($Z46:AA46))*$Q46))*IF($V46&lt;=AB$2,(DATEDIF(AA$2,$V46,"D")/365),IF($G46&gt;AA$2,(DATEDIF($G46,AB$2,"D")/365),1)))))))</f>
        <v>0</v>
      </c>
      <c r="AC46" s="53">
        <f>IF($V46&lt;=AB$2,0,IF($O46&lt;=AB$2,0,IF($G46&gt;=AC$2,0,IF($K46&gt;=$J46,0,IF($O46&lt;=AC$2,($J46-(SUM($K46,SUM($Z46:AB46)))),IF($L46=$D$161,(($J46-$K46)/$P46),(($J46-SUM($Z46:AB46))*$Q46))*IF($V46&lt;=AC$2,(DATEDIF(AB$2,$V46,"D")/365),IF($G46&gt;AB$2,(DATEDIF($G46,AC$2,"D")/365),1)))))))</f>
        <v>0</v>
      </c>
      <c r="AD46" s="53">
        <f>IF($V46&lt;=AC$2,0,IF($O46&lt;=AC$2,0,IF($G46&gt;=AD$2,0,IF($K46&gt;=$J46,0,IF($O46&lt;=AD$2,($J46-(SUM($K46,SUM($Z46:AC46)))),IF($L46=$D$161,(($J46-$K46)/$P46),(($J46-SUM($Z46:AC46))*$Q46))*IF($V46&lt;=AD$2,(DATEDIF(AC$2,$V46,"D")/365),IF($G46&gt;AC$2,(DATEDIF($G46,AD$2,"D")/365),1)))))))</f>
        <v>0</v>
      </c>
      <c r="AE46" s="53">
        <f>IF($V46&lt;=AD$2,0,IF($O46&lt;=AD$2,0,IF($G46&gt;=AE$2,0,IF($K46&gt;=$J46,0,IF($O46&lt;=AE$2,($J46-(SUM($K46,SUM($Z46:AD46)))),IF($L46=$D$161,(($J46-$K46)/$P46),(($J46-SUM($Z46:AD46))*$Q46))*IF($V46&lt;=AE$2,(DATEDIF(AD$2,$V46,"D")/365),IF($G46&gt;AD$2,(DATEDIF($G46,AE$2,"D")/365),1)))))))</f>
        <v>0</v>
      </c>
      <c r="AF46" s="53">
        <f>IF($V46&lt;=AE$2,0,IF($O46&lt;=AE$2,0,IF($G46&gt;=AF$2,0,IF($K46&gt;=$J46,0,IF($O46&lt;=AF$2,($J46-(SUM($K46,SUM($Z46:AE46)))),IF($L46=$D$161,(($J46-$K46)/$P46),(($J46-SUM($Z46:AE46))*$Q46))*IF($V46&lt;=AF$2,(DATEDIF(AE$2,$V46,"D")/365),IF($G46&gt;AE$2,(DATEDIF($G46,AF$2,"D")/365),1)))))))</f>
        <v>0</v>
      </c>
      <c r="AG46" s="53">
        <f>IF($V46&lt;=AF$2,0,IF($O46&lt;=AF$2,0,IF($G46&gt;=AG$2,0,IF($K46&gt;=$J46,0,IF($O46&lt;=AG$2,($J46-(SUM($K46,SUM($Z46:AF46)))),IF($L46=$D$161,(($J46-$K46)/$P46),(($J46-SUM($Z46:AF46))*$Q46))*IF($V46&lt;=AG$2,(DATEDIF(AF$2,$V46,"D")/365),IF($G46&gt;AF$2,(DATEDIF($G46,AG$2,"D")/365),1)))))))</f>
        <v>0</v>
      </c>
      <c r="AH46" s="53">
        <f>IF($V46&lt;=AG$2,0,IF($O46&lt;=AG$2,0,IF($G46&gt;=AH$2,0,IF($K46&gt;=$J46,0,IF($O46&lt;=AH$2,($J46-(SUM($K46,SUM($Z46:AG46)))),IF($L46=$D$161,(($J46-$K46)/$P46),(($J46-SUM($Z46:AG46))*$Q46))*IF($V46&lt;=AH$2,(DATEDIF(AG$2,$V46,"D")/365),IF($G46&gt;AG$2,(DATEDIF($G46,AH$2,"D")/365),1)))))))</f>
        <v>0</v>
      </c>
      <c r="AI46" s="53">
        <f>IF($V46&lt;=AH$2,0,IF($O46&lt;=AH$2,0,IF($G46&gt;=AI$2,0,IF($K46&gt;=$J46,0,IF($O46&lt;=AI$2,($J46-(SUM($K46,SUM($Z46:AH46)))),IF($L46=$D$161,(($J46-$K46)/$P46),(($J46-SUM($Z46:AH46))*$Q46))*IF($V46&lt;=AI$2,(DATEDIF(AH$2,$V46,"D")/365),IF($G46&gt;AH$2,(DATEDIF($G46,AI$2,"D")/365),1)))))))</f>
        <v>0</v>
      </c>
      <c r="AJ46" s="53">
        <f>IF($V46&lt;=AI$2,0,IF($O46&lt;=AI$2,0,IF($G46&gt;=AJ$2,0,IF($K46&gt;=$J46,0,IF($O46&lt;=AJ$2,($J46-(SUM($K46,SUM($Z46:AI46)))),IF($L46=$D$161,(($J46-$K46)/$P46),(($J46-SUM($Z46:AI46))*$Q46))*IF($V46&lt;=AJ$2,(DATEDIF(AI$2,$V46,"D")/365),IF($G46&gt;AI$2,(DATEDIF($G46,AJ$2,"D")/365),1)))))))</f>
        <v>0</v>
      </c>
      <c r="AK46" s="53">
        <f>IF($V46&lt;=AJ$2,0,IF($O46&lt;=AJ$2,0,IF($G46&gt;=AK$2,0,IF($K46&gt;=$J46,0,IF($O46&lt;=AK$2,($J46-(SUM($K46,SUM($Z46:AJ46)))),IF($L46=$D$161,(($J46-$K46)/$P46),(($J46-SUM($Z46:AJ46))*$Q46))*IF($V46&lt;=AK$2,(DATEDIF(AJ$2,$V46,"D")/365),IF($G46&gt;AJ$2,(DATEDIF($G46,AK$2,"D")/365),1)))))))</f>
        <v>0</v>
      </c>
      <c r="AL46" s="53">
        <f>IF($V46&lt;=AK$2,0,IF($O46&lt;=AK$2,0,IF($G46&gt;=AL$2,0,IF($K46&gt;=$J46,0,IF($O46&lt;=AL$2,($J46-(SUM($K46,SUM($Z46:AK46)))),IF($L46=$D$161,(($J46-$K46)/$P46),(($J46-SUM($Z46:AK46))*$Q46))*IF($V46&lt;=AL$2,(DATEDIF(AK$2,$V46,"D")/365),IF($G46&gt;AK$2,(DATEDIF($G46,AL$2,"D")/365),1)))))))</f>
        <v>0</v>
      </c>
      <c r="AM46" s="53">
        <f>IF($V46&lt;=AL$2,0,IF($O46&lt;=AL$2,0,IF($G46&gt;=AM$2,0,IF($K46&gt;=$J46,0,IF($O46&lt;=AM$2,($J46-(SUM($K46,SUM($Z46:AL46)))),IF($L46=$D$161,(($J46-$K46)/$P46),(($J46-SUM($Z46:AL46))*$Q46))*IF($V46&lt;=AM$2,(DATEDIF(AL$2,$V46,"D")/365),IF($G46&gt;AL$2,(DATEDIF($G46,AM$2,"D")/365),1)))))))</f>
        <v>0</v>
      </c>
      <c r="AN46" s="53">
        <f>IF($V46&lt;=AM$2,0,IF($O46&lt;=AM$2,0,IF($G46&gt;=AN$2,0,IF($K46&gt;=$J46,0,IF($O46&lt;=AN$2,($J46-(SUM($K46,SUM($Z46:AM46)))),IF($L46=$D$161,(($J46-$K46)/$P46),(($J46-SUM($Z46:AM46))*$Q46))*IF($V46&lt;=AN$2,(DATEDIF(AM$2,$V46,"D")/365),IF($G46&gt;AM$2,(DATEDIF($G46,AN$2,"D")/365),1)))))))</f>
        <v>0</v>
      </c>
      <c r="AO46" s="53">
        <f>IF($V46&lt;=AN$2,0,IF($O46&lt;=AN$2,0,IF($G46&gt;=AO$2,0,IF($K46&gt;=$J46,0,IF($O46&lt;=AO$2,($J46-(SUM($K46,SUM($Z46:AN46)))),IF($L46=$D$161,(($J46-$K46)/$P46),(($J46-SUM($Z46:AN46))*$Q46))*IF($V46&lt;=AO$2,(DATEDIF(AN$2,$V46,"D")/365),IF($G46&gt;AN$2,(DATEDIF($G46,AO$2,"D")/365),1)))))))</f>
        <v>0</v>
      </c>
      <c r="AP46" s="53">
        <f>IF($V46&lt;=AO$2,0,IF($O46&lt;=AO$2,0,IF($G46&gt;=AP$2,0,IF($K46&gt;=$J46,0,IF($O46&lt;=AP$2,($J46-(SUM($K46,SUM($Z46:AO46)))),IF($L46=$D$161,(($J46-$K46)/$P46),(($J46-SUM($Z46:AO46))*$Q46))*IF($V46&lt;=AP$2,(DATEDIF(AO$2,$V46,"D")/365),IF($G46&gt;AO$2,(DATEDIF($G46,AP$2,"D")/365),1)))))))</f>
        <v>0</v>
      </c>
      <c r="AQ46" s="53">
        <f>IF($V46&lt;=AP$2,0,IF($O46&lt;=AP$2,0,IF($G46&gt;=AQ$2,0,IF($K46&gt;=$J46,0,IF($O46&lt;=AQ$2,($J46-(SUM($K46,SUM($Z46:AP46)))),IF($L46=$D$161,(($J46-$K46)/$P46),(($J46-SUM($Z46:AP46))*$Q46))*IF($V46&lt;=AQ$2,(DATEDIF(AP$2,$V46,"D")/365),IF($G46&gt;AP$2,(DATEDIF($G46,AQ$2,"D")/365),1)))))))</f>
        <v>0</v>
      </c>
      <c r="AR46" s="53">
        <f>IF($V46&lt;=AQ$2,0,IF($O46&lt;=AQ$2,0,IF($G46&gt;=AR$2,0,IF($K46&gt;=$J46,0,IF($O46&lt;=AR$2,($J46-(SUM($K46,SUM($Z46:AQ46)))),IF($L46=$D$161,(($J46-$K46)/$P46),(($J46-SUM($Z46:AQ46))*$Q46))*IF($V46&lt;=AR$2,(DATEDIF(AQ$2,$V46,"D")/365),IF($G46&gt;AQ$2,(DATEDIF($G46,AR$2,"D")/365),1)))))))</f>
        <v>0</v>
      </c>
      <c r="AS46" s="53">
        <f>IF($V46&lt;=AR$2,0,IF($O46&lt;=AR$2,0,IF($G46&gt;=AS$2,0,IF($K46&gt;=$J46,0,IF($O46&lt;=AS$2,($J46-(SUM($K46,SUM($Z46:AR46)))),IF($L46=$D$161,(($J46-$K46)/$P46),(($J46-SUM($Z46:AR46))*$Q46))*IF($V46&lt;=AS$2,(DATEDIF(AR$2,$V46,"D")/365),IF($G46&gt;AR$2,(DATEDIF($G46,AS$2,"D")/365),1)))))))</f>
        <v>0</v>
      </c>
      <c r="AT46" s="53">
        <f>IF($V46&lt;=AS$2,0,IF($O46&lt;=AS$2,0,IF($G46&gt;=AT$2,0,IF($K46&gt;=$J46,0,IF($O46&lt;=AT$2,($J46-(SUM($K46,SUM($Z46:AS46)))),IF($L46=$D$161,(($J46-$K46)/$P46),(($J46-SUM($Z46:AS46))*$Q46))*IF($V46&lt;=AT$2,(DATEDIF(AS$2,$V46,"D")/365),IF($G46&gt;AS$2,(DATEDIF($G46,AT$2,"D")/365),1)))))))</f>
        <v>0</v>
      </c>
      <c r="AU46" s="53">
        <f>IF($V46&lt;=AT$2,0,IF($O46&lt;=AT$2,0,IF($G46&gt;=AU$2,0,IF($K46&gt;=$J46,0,IF($O46&lt;=AU$2,($J46-(SUM($K46,SUM($Z46:AT46)))),IF($L46=$D$161,(($J46-$K46)/$P46),(($J46-SUM($Z46:AT46))*$Q46))*IF($V46&lt;=AU$2,(DATEDIF(AT$2,$V46,"D")/365),IF($G46&gt;AT$2,(DATEDIF($G46,AU$2,"D")/365),1)))))))</f>
        <v>0</v>
      </c>
      <c r="AV46" s="53">
        <f>IF($V46&lt;=AU$2,0,IF($O46&lt;=AU$2,0,IF($G46&gt;=AV$2,0,IF($K46&gt;=$J46,0,IF($O46&lt;=AV$2,($J46-(SUM($K46,SUM($Z46:AU46)))),IF($L46=$D$161,(($J46-$K46)/$P46),(($J46-SUM($Z46:AU46))*$Q46))*IF($V46&lt;=AV$2,(DATEDIF(AU$2,$V46,"D")/365),IF($G46&gt;AU$2,(DATEDIF($G46,AV$2,"D")/365),1)))))))</f>
        <v>0</v>
      </c>
      <c r="AW46" s="53">
        <f>IF($V46&lt;=AV$2,0,IF($O46&lt;=AV$2,0,IF($G46&gt;=AW$2,0,IF($K46&gt;=$J46,0,IF($O46&lt;=AW$2,($J46-(SUM($K46,SUM($Z46:AV46)))),IF($L46=$D$161,(($J46-$K46)/$P46),(($J46-SUM($Z46:AV46))*$Q46))*IF($V46&lt;=AW$2,(DATEDIF(AV$2,$V46,"D")/365),IF($G46&gt;AV$2,(DATEDIF($G46,AW$2,"D")/365),1)))))))</f>
        <v>0</v>
      </c>
      <c r="AX46" s="53">
        <f>IF($V46&lt;=AW$2,0,IF($O46&lt;=AW$2,0,IF($G46&gt;=AX$2,0,IF($K46&gt;=$J46,0,IF($O46&lt;=AX$2,($J46-(SUM($K46,SUM($Z46:AW46)))),IF($L46=$D$161,(($J46-$K46)/$P46),(($J46-SUM($Z46:AW46))*$Q46))*IF($V46&lt;=AX$2,(DATEDIF(AW$2,$V46,"D")/365),IF($G46&gt;AW$2,(DATEDIF($G46,AX$2,"D")/365),1)))))))</f>
        <v>0</v>
      </c>
      <c r="AY46" s="53">
        <f>IF($V46&lt;=AX$2,0,IF($O46&lt;=AX$2,0,IF($G46&gt;=AY$2,0,IF($K46&gt;=$J46,0,IF($O46&lt;=AY$2,($J46-(SUM($K46,SUM($Z46:AX46)))),IF($L46=$D$161,(($J46-$K46)/$P46),(($J46-SUM($Z46:AX46))*$Q46))*IF($V46&lt;=AY$2,(DATEDIF(AX$2,$V46,"D")/365),IF($G46&gt;AX$2,(DATEDIF($G46,AY$2,"D")/365),1)))))))</f>
        <v>0</v>
      </c>
      <c r="AZ46" s="52"/>
      <c r="BA46" s="52"/>
      <c r="BB46" s="126">
        <f>IF($V46&lt;=BB$2,0,IF($G46&gt;=BB$2,0,IF($G46&gt;$W$3,(J46-Z46),IF($G46&lt;=$W$3,J46-SUM(W46,$Z46:Z46),0))))</f>
        <v>0</v>
      </c>
      <c r="BC46" s="53">
        <f t="shared" si="248"/>
        <v>0</v>
      </c>
      <c r="BD46" s="52">
        <f t="shared" si="249"/>
        <v>0</v>
      </c>
      <c r="BE46" s="53">
        <f t="shared" si="250"/>
        <v>0</v>
      </c>
      <c r="BF46" s="52">
        <f t="shared" si="251"/>
        <v>0</v>
      </c>
      <c r="BG46" s="53">
        <f t="shared" si="252"/>
        <v>0</v>
      </c>
      <c r="BH46" s="52">
        <f t="shared" si="253"/>
        <v>0</v>
      </c>
      <c r="BI46" s="53">
        <f t="shared" si="254"/>
        <v>0</v>
      </c>
      <c r="BJ46" s="52">
        <f t="shared" si="255"/>
        <v>0</v>
      </c>
      <c r="BK46" s="53">
        <f t="shared" si="256"/>
        <v>0</v>
      </c>
      <c r="BL46" s="52">
        <f t="shared" si="257"/>
        <v>0</v>
      </c>
      <c r="BM46" s="53">
        <f t="shared" si="258"/>
        <v>0</v>
      </c>
      <c r="BN46" s="52">
        <f t="shared" si="259"/>
        <v>0</v>
      </c>
      <c r="BO46" s="53">
        <f t="shared" si="260"/>
        <v>0</v>
      </c>
      <c r="BP46" s="52">
        <f t="shared" si="261"/>
        <v>0</v>
      </c>
      <c r="BQ46" s="53">
        <f t="shared" si="262"/>
        <v>0</v>
      </c>
      <c r="BR46" s="52">
        <f t="shared" si="263"/>
        <v>0</v>
      </c>
      <c r="BS46" s="53">
        <f t="shared" si="264"/>
        <v>0</v>
      </c>
      <c r="BT46" s="52">
        <f t="shared" si="265"/>
        <v>0</v>
      </c>
      <c r="BU46" s="53">
        <f t="shared" si="266"/>
        <v>0</v>
      </c>
      <c r="BV46" s="52">
        <f t="shared" si="267"/>
        <v>0</v>
      </c>
      <c r="BW46" s="53">
        <f t="shared" si="268"/>
        <v>0</v>
      </c>
      <c r="BX46" s="52">
        <f t="shared" si="269"/>
        <v>0</v>
      </c>
      <c r="BY46" s="53">
        <f t="shared" si="270"/>
        <v>0</v>
      </c>
      <c r="BZ46" s="52">
        <f t="shared" si="271"/>
        <v>0</v>
      </c>
      <c r="CA46" s="53">
        <f t="shared" si="272"/>
        <v>0</v>
      </c>
      <c r="CB46" s="74"/>
      <c r="CC46" s="74"/>
      <c r="CD46" s="74"/>
      <c r="CE46" s="74"/>
      <c r="CF46" s="74"/>
      <c r="CG46" s="74"/>
      <c r="CH46" s="74"/>
      <c r="CI46" s="74"/>
      <c r="CJ46" s="74"/>
      <c r="CK46" s="74"/>
      <c r="CL46" s="74"/>
    </row>
    <row r="47" spans="1:90">
      <c r="A47" s="20">
        <v>46</v>
      </c>
      <c r="B47" s="20" t="s">
        <v>89</v>
      </c>
      <c r="C47" s="20" t="s">
        <v>153</v>
      </c>
      <c r="D47" s="2">
        <v>1985</v>
      </c>
      <c r="E47" s="3">
        <v>4</v>
      </c>
      <c r="F47" s="2">
        <v>1</v>
      </c>
      <c r="G47" s="55">
        <f>DATE(D47,E47,F47)-1</f>
        <v>31137</v>
      </c>
      <c r="H47" s="4">
        <v>0</v>
      </c>
      <c r="I47" s="1">
        <v>0</v>
      </c>
      <c r="J47" s="51">
        <f>H47-I47</f>
        <v>0</v>
      </c>
      <c r="K47" s="54">
        <f>H47*0.05</f>
        <v>0</v>
      </c>
      <c r="L47" s="4" t="s">
        <v>96</v>
      </c>
      <c r="M47" s="54">
        <f t="shared" si="242"/>
        <v>15</v>
      </c>
      <c r="N47" s="53">
        <f t="shared" si="243"/>
        <v>15</v>
      </c>
      <c r="O47" s="55">
        <f t="shared" si="244"/>
        <v>36616</v>
      </c>
      <c r="P47" s="53">
        <f t="shared" si="245"/>
        <v>0</v>
      </c>
      <c r="Q47" s="119">
        <f t="shared" si="246"/>
        <v>0</v>
      </c>
      <c r="R47" s="45" t="s">
        <v>130</v>
      </c>
      <c r="S47" s="138">
        <v>17</v>
      </c>
      <c r="T47" s="139">
        <v>4</v>
      </c>
      <c r="U47" s="138">
        <v>2035</v>
      </c>
      <c r="V47" s="55">
        <f t="shared" ref="V47:V54" si="274">IF($R47=$Q$135,DATE($U47,$T47,$S47),DATE(2050,3,31))</f>
        <v>54878</v>
      </c>
      <c r="W47" s="51">
        <f t="shared" si="247"/>
        <v>0</v>
      </c>
      <c r="X47" s="53">
        <f t="shared" si="213"/>
        <v>0</v>
      </c>
      <c r="Y47" s="53">
        <f t="shared" si="214"/>
        <v>0</v>
      </c>
      <c r="Z47" s="53">
        <f t="shared" si="215"/>
        <v>0</v>
      </c>
      <c r="AA47" s="53">
        <f>IF($V47&lt;=Z$2,0,IF($O47&lt;=Z$2,0,IF($G47&gt;=AA$2,0,IF($K47&gt;=$J47,0,IF($O47&lt;=AA$2,($J47-(SUM($K47,SUM($Z47:Z47)))),IF($L47=$D$161,(($J47-$K47)/$P47),(($J47-SUM($Z47:Z47))*$Q47))*IF($V47&lt;=AA$2,(DATEDIF(Z$2,$V47,"D")/365),IF($G47&gt;Z$2,(DATEDIF($G47,AA$2,"D")/365),1)))))))</f>
        <v>0</v>
      </c>
      <c r="AB47" s="53">
        <f>IF($V47&lt;=AA$2,0,IF($O47&lt;=AA$2,0,IF($G47&gt;=AB$2,0,IF($K47&gt;=$J47,0,IF($O47&lt;=AB$2,($J47-(SUM($K47,SUM($Z47:AA47)))),IF($L47=$D$161,(($J47-$K47)/$P47),(($J47-SUM($Z47:AA47))*$Q47))*IF($V47&lt;=AB$2,(DATEDIF(AA$2,$V47,"D")/365),IF($G47&gt;AA$2,(DATEDIF($G47,AB$2,"D")/365),1)))))))</f>
        <v>0</v>
      </c>
      <c r="AC47" s="53">
        <f>IF($V47&lt;=AB$2,0,IF($O47&lt;=AB$2,0,IF($G47&gt;=AC$2,0,IF($K47&gt;=$J47,0,IF($O47&lt;=AC$2,($J47-(SUM($K47,SUM($Z47:AB47)))),IF($L47=$D$161,(($J47-$K47)/$P47),(($J47-SUM($Z47:AB47))*$Q47))*IF($V47&lt;=AC$2,(DATEDIF(AB$2,$V47,"D")/365),IF($G47&gt;AB$2,(DATEDIF($G47,AC$2,"D")/365),1)))))))</f>
        <v>0</v>
      </c>
      <c r="AD47" s="53">
        <f>IF($V47&lt;=AC$2,0,IF($O47&lt;=AC$2,0,IF($G47&gt;=AD$2,0,IF($K47&gt;=$J47,0,IF($O47&lt;=AD$2,($J47-(SUM($K47,SUM($Z47:AC47)))),IF($L47=$D$161,(($J47-$K47)/$P47),(($J47-SUM($Z47:AC47))*$Q47))*IF($V47&lt;=AD$2,(DATEDIF(AC$2,$V47,"D")/365),IF($G47&gt;AC$2,(DATEDIF($G47,AD$2,"D")/365),1)))))))</f>
        <v>0</v>
      </c>
      <c r="AE47" s="53">
        <f>IF($V47&lt;=AD$2,0,IF($O47&lt;=AD$2,0,IF($G47&gt;=AE$2,0,IF($K47&gt;=$J47,0,IF($O47&lt;=AE$2,($J47-(SUM($K47,SUM($Z47:AD47)))),IF($L47=$D$161,(($J47-$K47)/$P47),(($J47-SUM($Z47:AD47))*$Q47))*IF($V47&lt;=AE$2,(DATEDIF(AD$2,$V47,"D")/365),IF($G47&gt;AD$2,(DATEDIF($G47,AE$2,"D")/365),1)))))))</f>
        <v>0</v>
      </c>
      <c r="AF47" s="53">
        <f>IF($V47&lt;=AE$2,0,IF($O47&lt;=AE$2,0,IF($G47&gt;=AF$2,0,IF($K47&gt;=$J47,0,IF($O47&lt;=AF$2,($J47-(SUM($K47,SUM($Z47:AE47)))),IF($L47=$D$161,(($J47-$K47)/$P47),(($J47-SUM($Z47:AE47))*$Q47))*IF($V47&lt;=AF$2,(DATEDIF(AE$2,$V47,"D")/365),IF($G47&gt;AE$2,(DATEDIF($G47,AF$2,"D")/365),1)))))))</f>
        <v>0</v>
      </c>
      <c r="AG47" s="53">
        <f>IF($V47&lt;=AF$2,0,IF($O47&lt;=AF$2,0,IF($G47&gt;=AG$2,0,IF($K47&gt;=$J47,0,IF($O47&lt;=AG$2,($J47-(SUM($K47,SUM($Z47:AF47)))),IF($L47=$D$161,(($J47-$K47)/$P47),(($J47-SUM($Z47:AF47))*$Q47))*IF($V47&lt;=AG$2,(DATEDIF(AF$2,$V47,"D")/365),IF($G47&gt;AF$2,(DATEDIF($G47,AG$2,"D")/365),1)))))))</f>
        <v>0</v>
      </c>
      <c r="AH47" s="53">
        <f>IF($V47&lt;=AG$2,0,IF($O47&lt;=AG$2,0,IF($G47&gt;=AH$2,0,IF($K47&gt;=$J47,0,IF($O47&lt;=AH$2,($J47-(SUM($K47,SUM($Z47:AG47)))),IF($L47=$D$161,(($J47-$K47)/$P47),(($J47-SUM($Z47:AG47))*$Q47))*IF($V47&lt;=AH$2,(DATEDIF(AG$2,$V47,"D")/365),IF($G47&gt;AG$2,(DATEDIF($G47,AH$2,"D")/365),1)))))))</f>
        <v>0</v>
      </c>
      <c r="AI47" s="53">
        <f>IF($V47&lt;=AH$2,0,IF($O47&lt;=AH$2,0,IF($G47&gt;=AI$2,0,IF($K47&gt;=$J47,0,IF($O47&lt;=AI$2,($J47-(SUM($K47,SUM($Z47:AH47)))),IF($L47=$D$161,(($J47-$K47)/$P47),(($J47-SUM($Z47:AH47))*$Q47))*IF($V47&lt;=AI$2,(DATEDIF(AH$2,$V47,"D")/365),IF($G47&gt;AH$2,(DATEDIF($G47,AI$2,"D")/365),1)))))))</f>
        <v>0</v>
      </c>
      <c r="AJ47" s="53">
        <f>IF($V47&lt;=AI$2,0,IF($O47&lt;=AI$2,0,IF($G47&gt;=AJ$2,0,IF($K47&gt;=$J47,0,IF($O47&lt;=AJ$2,($J47-(SUM($K47,SUM($Z47:AI47)))),IF($L47=$D$161,(($J47-$K47)/$P47),(($J47-SUM($Z47:AI47))*$Q47))*IF($V47&lt;=AJ$2,(DATEDIF(AI$2,$V47,"D")/365),IF($G47&gt;AI$2,(DATEDIF($G47,AJ$2,"D")/365),1)))))))</f>
        <v>0</v>
      </c>
      <c r="AK47" s="53">
        <f>IF($V47&lt;=AJ$2,0,IF($O47&lt;=AJ$2,0,IF($G47&gt;=AK$2,0,IF($K47&gt;=$J47,0,IF($O47&lt;=AK$2,($J47-(SUM($K47,SUM($Z47:AJ47)))),IF($L47=$D$161,(($J47-$K47)/$P47),(($J47-SUM($Z47:AJ47))*$Q47))*IF($V47&lt;=AK$2,(DATEDIF(AJ$2,$V47,"D")/365),IF($G47&gt;AJ$2,(DATEDIF($G47,AK$2,"D")/365),1)))))))</f>
        <v>0</v>
      </c>
      <c r="AL47" s="53">
        <f>IF($V47&lt;=AK$2,0,IF($O47&lt;=AK$2,0,IF($G47&gt;=AL$2,0,IF($K47&gt;=$J47,0,IF($O47&lt;=AL$2,($J47-(SUM($K47,SUM($Z47:AK47)))),IF($L47=$D$161,(($J47-$K47)/$P47),(($J47-SUM($Z47:AK47))*$Q47))*IF($V47&lt;=AL$2,(DATEDIF(AK$2,$V47,"D")/365),IF($G47&gt;AK$2,(DATEDIF($G47,AL$2,"D")/365),1)))))))</f>
        <v>0</v>
      </c>
      <c r="AM47" s="53">
        <f>IF($V47&lt;=AL$2,0,IF($O47&lt;=AL$2,0,IF($G47&gt;=AM$2,0,IF($K47&gt;=$J47,0,IF($O47&lt;=AM$2,($J47-(SUM($K47,SUM($Z47:AL47)))),IF($L47=$D$161,(($J47-$K47)/$P47),(($J47-SUM($Z47:AL47))*$Q47))*IF($V47&lt;=AM$2,(DATEDIF(AL$2,$V47,"D")/365),IF($G47&gt;AL$2,(DATEDIF($G47,AM$2,"D")/365),1)))))))</f>
        <v>0</v>
      </c>
      <c r="AN47" s="53">
        <f>IF($V47&lt;=AM$2,0,IF($O47&lt;=AM$2,0,IF($G47&gt;=AN$2,0,IF($K47&gt;=$J47,0,IF($O47&lt;=AN$2,($J47-(SUM($K47,SUM($Z47:AM47)))),IF($L47=$D$161,(($J47-$K47)/$P47),(($J47-SUM($Z47:AM47))*$Q47))*IF($V47&lt;=AN$2,(DATEDIF(AM$2,$V47,"D")/365),IF($G47&gt;AM$2,(DATEDIF($G47,AN$2,"D")/365),1)))))))</f>
        <v>0</v>
      </c>
      <c r="AO47" s="53">
        <f>IF($V47&lt;=AN$2,0,IF($O47&lt;=AN$2,0,IF($G47&gt;=AO$2,0,IF($K47&gt;=$J47,0,IF($O47&lt;=AO$2,($J47-(SUM($K47,SUM($Z47:AN47)))),IF($L47=$D$161,(($J47-$K47)/$P47),(($J47-SUM($Z47:AN47))*$Q47))*IF($V47&lt;=AO$2,(DATEDIF(AN$2,$V47,"D")/365),IF($G47&gt;AN$2,(DATEDIF($G47,AO$2,"D")/365),1)))))))</f>
        <v>0</v>
      </c>
      <c r="AP47" s="53">
        <f>IF($V47&lt;=AO$2,0,IF($O47&lt;=AO$2,0,IF($G47&gt;=AP$2,0,IF($K47&gt;=$J47,0,IF($O47&lt;=AP$2,($J47-(SUM($K47,SUM($Z47:AO47)))),IF($L47=$D$161,(($J47-$K47)/$P47),(($J47-SUM($Z47:AO47))*$Q47))*IF($V47&lt;=AP$2,(DATEDIF(AO$2,$V47,"D")/365),IF($G47&gt;AO$2,(DATEDIF($G47,AP$2,"D")/365),1)))))))</f>
        <v>0</v>
      </c>
      <c r="AQ47" s="53">
        <f>IF($V47&lt;=AP$2,0,IF($O47&lt;=AP$2,0,IF($G47&gt;=AQ$2,0,IF($K47&gt;=$J47,0,IF($O47&lt;=AQ$2,($J47-(SUM($K47,SUM($Z47:AP47)))),IF($L47=$D$161,(($J47-$K47)/$P47),(($J47-SUM($Z47:AP47))*$Q47))*IF($V47&lt;=AQ$2,(DATEDIF(AP$2,$V47,"D")/365),IF($G47&gt;AP$2,(DATEDIF($G47,AQ$2,"D")/365),1)))))))</f>
        <v>0</v>
      </c>
      <c r="AR47" s="53">
        <f>IF($V47&lt;=AQ$2,0,IF($O47&lt;=AQ$2,0,IF($G47&gt;=AR$2,0,IF($K47&gt;=$J47,0,IF($O47&lt;=AR$2,($J47-(SUM($K47,SUM($Z47:AQ47)))),IF($L47=$D$161,(($J47-$K47)/$P47),(($J47-SUM($Z47:AQ47))*$Q47))*IF($V47&lt;=AR$2,(DATEDIF(AQ$2,$V47,"D")/365),IF($G47&gt;AQ$2,(DATEDIF($G47,AR$2,"D")/365),1)))))))</f>
        <v>0</v>
      </c>
      <c r="AS47" s="53">
        <f>IF($V47&lt;=AR$2,0,IF($O47&lt;=AR$2,0,IF($G47&gt;=AS$2,0,IF($K47&gt;=$J47,0,IF($O47&lt;=AS$2,($J47-(SUM($K47,SUM($Z47:AR47)))),IF($L47=$D$161,(($J47-$K47)/$P47),(($J47-SUM($Z47:AR47))*$Q47))*IF($V47&lt;=AS$2,(DATEDIF(AR$2,$V47,"D")/365),IF($G47&gt;AR$2,(DATEDIF($G47,AS$2,"D")/365),1)))))))</f>
        <v>0</v>
      </c>
      <c r="AT47" s="53">
        <f>IF($V47&lt;=AS$2,0,IF($O47&lt;=AS$2,0,IF($G47&gt;=AT$2,0,IF($K47&gt;=$J47,0,IF($O47&lt;=AT$2,($J47-(SUM($K47,SUM($Z47:AS47)))),IF($L47=$D$161,(($J47-$K47)/$P47),(($J47-SUM($Z47:AS47))*$Q47))*IF($V47&lt;=AT$2,(DATEDIF(AS$2,$V47,"D")/365),IF($G47&gt;AS$2,(DATEDIF($G47,AT$2,"D")/365),1)))))))</f>
        <v>0</v>
      </c>
      <c r="AU47" s="53">
        <f>IF($V47&lt;=AT$2,0,IF($O47&lt;=AT$2,0,IF($G47&gt;=AU$2,0,IF($K47&gt;=$J47,0,IF($O47&lt;=AU$2,($J47-(SUM($K47,SUM($Z47:AT47)))),IF($L47=$D$161,(($J47-$K47)/$P47),(($J47-SUM($Z47:AT47))*$Q47))*IF($V47&lt;=AU$2,(DATEDIF(AT$2,$V47,"D")/365),IF($G47&gt;AT$2,(DATEDIF($G47,AU$2,"D")/365),1)))))))</f>
        <v>0</v>
      </c>
      <c r="AV47" s="53">
        <f>IF($V47&lt;=AU$2,0,IF($O47&lt;=AU$2,0,IF($G47&gt;=AV$2,0,IF($K47&gt;=$J47,0,IF($O47&lt;=AV$2,($J47-(SUM($K47,SUM($Z47:AU47)))),IF($L47=$D$161,(($J47-$K47)/$P47),(($J47-SUM($Z47:AU47))*$Q47))*IF($V47&lt;=AV$2,(DATEDIF(AU$2,$V47,"D")/365),IF($G47&gt;AU$2,(DATEDIF($G47,AV$2,"D")/365),1)))))))</f>
        <v>0</v>
      </c>
      <c r="AW47" s="53">
        <f>IF($V47&lt;=AV$2,0,IF($O47&lt;=AV$2,0,IF($G47&gt;=AW$2,0,IF($K47&gt;=$J47,0,IF($O47&lt;=AW$2,($J47-(SUM($K47,SUM($Z47:AV47)))),IF($L47=$D$161,(($J47-$K47)/$P47),(($J47-SUM($Z47:AV47))*$Q47))*IF($V47&lt;=AW$2,(DATEDIF(AV$2,$V47,"D")/365),IF($G47&gt;AV$2,(DATEDIF($G47,AW$2,"D")/365),1)))))))</f>
        <v>0</v>
      </c>
      <c r="AX47" s="53">
        <f>IF($V47&lt;=AW$2,0,IF($O47&lt;=AW$2,0,IF($G47&gt;=AX$2,0,IF($K47&gt;=$J47,0,IF($O47&lt;=AX$2,($J47-(SUM($K47,SUM($Z47:AW47)))),IF($L47=$D$161,(($J47-$K47)/$P47),(($J47-SUM($Z47:AW47))*$Q47))*IF($V47&lt;=AX$2,(DATEDIF(AW$2,$V47,"D")/365),IF($G47&gt;AW$2,(DATEDIF($G47,AX$2,"D")/365),1)))))))</f>
        <v>0</v>
      </c>
      <c r="AY47" s="53">
        <f>IF($V47&lt;=AX$2,0,IF($O47&lt;=AX$2,0,IF($G47&gt;=AY$2,0,IF($K47&gt;=$J47,0,IF($O47&lt;=AY$2,($J47-(SUM($K47,SUM($Z47:AX47)))),IF($L47=$D$161,(($J47-$K47)/$P47),(($J47-SUM($Z47:AX47))*$Q47))*IF($V47&lt;=AY$2,(DATEDIF(AX$2,$V47,"D")/365),IF($G47&gt;AX$2,(DATEDIF($G47,AY$2,"D")/365),1)))))))</f>
        <v>0</v>
      </c>
      <c r="AZ47" s="52"/>
      <c r="BA47" s="52"/>
      <c r="BB47" s="126">
        <f>IF($V47&lt;=BB$2,0,IF($G47&gt;=BB$2,0,IF($G47&gt;$W$3,(J47-Z47),IF($G47&lt;=$W$3,J47-SUM(W47,$Z47:Z47),0))))</f>
        <v>0</v>
      </c>
      <c r="BC47" s="53">
        <f t="shared" si="248"/>
        <v>0</v>
      </c>
      <c r="BD47" s="52">
        <f t="shared" si="249"/>
        <v>0</v>
      </c>
      <c r="BE47" s="53">
        <f t="shared" si="250"/>
        <v>0</v>
      </c>
      <c r="BF47" s="52">
        <f t="shared" si="251"/>
        <v>0</v>
      </c>
      <c r="BG47" s="53">
        <f t="shared" si="252"/>
        <v>0</v>
      </c>
      <c r="BH47" s="52">
        <f t="shared" si="253"/>
        <v>0</v>
      </c>
      <c r="BI47" s="53">
        <f t="shared" si="254"/>
        <v>0</v>
      </c>
      <c r="BJ47" s="52">
        <f t="shared" si="255"/>
        <v>0</v>
      </c>
      <c r="BK47" s="53">
        <f t="shared" si="256"/>
        <v>0</v>
      </c>
      <c r="BL47" s="52">
        <f t="shared" si="257"/>
        <v>0</v>
      </c>
      <c r="BM47" s="53">
        <f t="shared" si="258"/>
        <v>0</v>
      </c>
      <c r="BN47" s="52">
        <f t="shared" si="259"/>
        <v>0</v>
      </c>
      <c r="BO47" s="53">
        <f t="shared" si="260"/>
        <v>0</v>
      </c>
      <c r="BP47" s="52">
        <f t="shared" si="261"/>
        <v>0</v>
      </c>
      <c r="BQ47" s="53">
        <f t="shared" si="262"/>
        <v>0</v>
      </c>
      <c r="BR47" s="52">
        <f t="shared" si="263"/>
        <v>0</v>
      </c>
      <c r="BS47" s="53">
        <f t="shared" si="264"/>
        <v>0</v>
      </c>
      <c r="BT47" s="52">
        <f t="shared" si="265"/>
        <v>0</v>
      </c>
      <c r="BU47" s="53">
        <f t="shared" si="266"/>
        <v>0</v>
      </c>
      <c r="BV47" s="52">
        <f t="shared" si="267"/>
        <v>0</v>
      </c>
      <c r="BW47" s="53">
        <f t="shared" si="268"/>
        <v>0</v>
      </c>
      <c r="BX47" s="52">
        <f t="shared" si="269"/>
        <v>0</v>
      </c>
      <c r="BY47" s="53">
        <f t="shared" si="270"/>
        <v>0</v>
      </c>
      <c r="BZ47" s="52">
        <f t="shared" si="271"/>
        <v>0</v>
      </c>
      <c r="CA47" s="53">
        <f t="shared" si="272"/>
        <v>0</v>
      </c>
      <c r="CB47" s="74"/>
      <c r="CC47" s="74"/>
      <c r="CD47" s="74"/>
      <c r="CE47" s="74"/>
      <c r="CF47" s="74"/>
      <c r="CG47" s="74"/>
      <c r="CH47" s="74"/>
      <c r="CI47" s="74"/>
      <c r="CJ47" s="74"/>
      <c r="CK47" s="74"/>
      <c r="CL47" s="74"/>
    </row>
    <row r="48" spans="1:90">
      <c r="A48" s="20">
        <v>47</v>
      </c>
      <c r="B48" s="20" t="s">
        <v>89</v>
      </c>
      <c r="C48" s="20" t="s">
        <v>153</v>
      </c>
      <c r="D48" s="2">
        <v>1985</v>
      </c>
      <c r="E48" s="3">
        <v>4</v>
      </c>
      <c r="F48" s="2">
        <v>1</v>
      </c>
      <c r="G48" s="55">
        <f t="shared" ref="G48:G54" si="275">DATE(D48,E48,F48)-1</f>
        <v>31137</v>
      </c>
      <c r="H48" s="4">
        <v>0</v>
      </c>
      <c r="I48" s="1">
        <v>0</v>
      </c>
      <c r="J48" s="51">
        <f t="shared" ref="J48:J54" si="276">H48-I48</f>
        <v>0</v>
      </c>
      <c r="K48" s="54">
        <f t="shared" ref="K48:K54" si="277">H48*0.05</f>
        <v>0</v>
      </c>
      <c r="L48" s="4" t="s">
        <v>96</v>
      </c>
      <c r="M48" s="54">
        <f t="shared" si="242"/>
        <v>15</v>
      </c>
      <c r="N48" s="53">
        <f t="shared" si="243"/>
        <v>15</v>
      </c>
      <c r="O48" s="55">
        <f t="shared" si="244"/>
        <v>36616</v>
      </c>
      <c r="P48" s="53">
        <f t="shared" si="245"/>
        <v>0</v>
      </c>
      <c r="Q48" s="119">
        <f t="shared" si="246"/>
        <v>0</v>
      </c>
      <c r="R48" s="45" t="s">
        <v>130</v>
      </c>
      <c r="S48" s="138">
        <v>17</v>
      </c>
      <c r="T48" s="139">
        <v>4</v>
      </c>
      <c r="U48" s="138">
        <v>2035</v>
      </c>
      <c r="V48" s="55">
        <f t="shared" si="274"/>
        <v>54878</v>
      </c>
      <c r="W48" s="51">
        <f t="shared" si="247"/>
        <v>0</v>
      </c>
      <c r="X48" s="53">
        <f t="shared" si="213"/>
        <v>0</v>
      </c>
      <c r="Y48" s="53">
        <f t="shared" si="214"/>
        <v>0</v>
      </c>
      <c r="Z48" s="53">
        <f t="shared" si="215"/>
        <v>0</v>
      </c>
      <c r="AA48" s="53">
        <f>IF($V48&lt;=Z$2,0,IF($O48&lt;=Z$2,0,IF($G48&gt;=AA$2,0,IF($K48&gt;=$J48,0,IF($O48&lt;=AA$2,($J48-(SUM($K48,SUM($Z48:Z48)))),IF($L48=$D$161,(($J48-$K48)/$P48),(($J48-SUM($Z48:Z48))*$Q48))*IF($V48&lt;=AA$2,(DATEDIF(Z$2,$V48,"D")/365),IF($G48&gt;Z$2,(DATEDIF($G48,AA$2,"D")/365),1)))))))</f>
        <v>0</v>
      </c>
      <c r="AB48" s="53">
        <f>IF($V48&lt;=AA$2,0,IF($O48&lt;=AA$2,0,IF($G48&gt;=AB$2,0,IF($K48&gt;=$J48,0,IF($O48&lt;=AB$2,($J48-(SUM($K48,SUM($Z48:AA48)))),IF($L48=$D$161,(($J48-$K48)/$P48),(($J48-SUM($Z48:AA48))*$Q48))*IF($V48&lt;=AB$2,(DATEDIF(AA$2,$V48,"D")/365),IF($G48&gt;AA$2,(DATEDIF($G48,AB$2,"D")/365),1)))))))</f>
        <v>0</v>
      </c>
      <c r="AC48" s="53">
        <f>IF($V48&lt;=AB$2,0,IF($O48&lt;=AB$2,0,IF($G48&gt;=AC$2,0,IF($K48&gt;=$J48,0,IF($O48&lt;=AC$2,($J48-(SUM($K48,SUM($Z48:AB48)))),IF($L48=$D$161,(($J48-$K48)/$P48),(($J48-SUM($Z48:AB48))*$Q48))*IF($V48&lt;=AC$2,(DATEDIF(AB$2,$V48,"D")/365),IF($G48&gt;AB$2,(DATEDIF($G48,AC$2,"D")/365),1)))))))</f>
        <v>0</v>
      </c>
      <c r="AD48" s="53">
        <f>IF($V48&lt;=AC$2,0,IF($O48&lt;=AC$2,0,IF($G48&gt;=AD$2,0,IF($K48&gt;=$J48,0,IF($O48&lt;=AD$2,($J48-(SUM($K48,SUM($Z48:AC48)))),IF($L48=$D$161,(($J48-$K48)/$P48),(($J48-SUM($Z48:AC48))*$Q48))*IF($V48&lt;=AD$2,(DATEDIF(AC$2,$V48,"D")/365),IF($G48&gt;AC$2,(DATEDIF($G48,AD$2,"D")/365),1)))))))</f>
        <v>0</v>
      </c>
      <c r="AE48" s="53">
        <f>IF($V48&lt;=AD$2,0,IF($O48&lt;=AD$2,0,IF($G48&gt;=AE$2,0,IF($K48&gt;=$J48,0,IF($O48&lt;=AE$2,($J48-(SUM($K48,SUM($Z48:AD48)))),IF($L48=$D$161,(($J48-$K48)/$P48),(($J48-SUM($Z48:AD48))*$Q48))*IF($V48&lt;=AE$2,(DATEDIF(AD$2,$V48,"D")/365),IF($G48&gt;AD$2,(DATEDIF($G48,AE$2,"D")/365),1)))))))</f>
        <v>0</v>
      </c>
      <c r="AF48" s="53">
        <f>IF($V48&lt;=AE$2,0,IF($O48&lt;=AE$2,0,IF($G48&gt;=AF$2,0,IF($K48&gt;=$J48,0,IF($O48&lt;=AF$2,($J48-(SUM($K48,SUM($Z48:AE48)))),IF($L48=$D$161,(($J48-$K48)/$P48),(($J48-SUM($Z48:AE48))*$Q48))*IF($V48&lt;=AF$2,(DATEDIF(AE$2,$V48,"D")/365),IF($G48&gt;AE$2,(DATEDIF($G48,AF$2,"D")/365),1)))))))</f>
        <v>0</v>
      </c>
      <c r="AG48" s="53">
        <f>IF($V48&lt;=AF$2,0,IF($O48&lt;=AF$2,0,IF($G48&gt;=AG$2,0,IF($K48&gt;=$J48,0,IF($O48&lt;=AG$2,($J48-(SUM($K48,SUM($Z48:AF48)))),IF($L48=$D$161,(($J48-$K48)/$P48),(($J48-SUM($Z48:AF48))*$Q48))*IF($V48&lt;=AG$2,(DATEDIF(AF$2,$V48,"D")/365),IF($G48&gt;AF$2,(DATEDIF($G48,AG$2,"D")/365),1)))))))</f>
        <v>0</v>
      </c>
      <c r="AH48" s="53">
        <f>IF($V48&lt;=AG$2,0,IF($O48&lt;=AG$2,0,IF($G48&gt;=AH$2,0,IF($K48&gt;=$J48,0,IF($O48&lt;=AH$2,($J48-(SUM($K48,SUM($Z48:AG48)))),IF($L48=$D$161,(($J48-$K48)/$P48),(($J48-SUM($Z48:AG48))*$Q48))*IF($V48&lt;=AH$2,(DATEDIF(AG$2,$V48,"D")/365),IF($G48&gt;AG$2,(DATEDIF($G48,AH$2,"D")/365),1)))))))</f>
        <v>0</v>
      </c>
      <c r="AI48" s="53">
        <f>IF($V48&lt;=AH$2,0,IF($O48&lt;=AH$2,0,IF($G48&gt;=AI$2,0,IF($K48&gt;=$J48,0,IF($O48&lt;=AI$2,($J48-(SUM($K48,SUM($Z48:AH48)))),IF($L48=$D$161,(($J48-$K48)/$P48),(($J48-SUM($Z48:AH48))*$Q48))*IF($V48&lt;=AI$2,(DATEDIF(AH$2,$V48,"D")/365),IF($G48&gt;AH$2,(DATEDIF($G48,AI$2,"D")/365),1)))))))</f>
        <v>0</v>
      </c>
      <c r="AJ48" s="53">
        <f>IF($V48&lt;=AI$2,0,IF($O48&lt;=AI$2,0,IF($G48&gt;=AJ$2,0,IF($K48&gt;=$J48,0,IF($O48&lt;=AJ$2,($J48-(SUM($K48,SUM($Z48:AI48)))),IF($L48=$D$161,(($J48-$K48)/$P48),(($J48-SUM($Z48:AI48))*$Q48))*IF($V48&lt;=AJ$2,(DATEDIF(AI$2,$V48,"D")/365),IF($G48&gt;AI$2,(DATEDIF($G48,AJ$2,"D")/365),1)))))))</f>
        <v>0</v>
      </c>
      <c r="AK48" s="53">
        <f>IF($V48&lt;=AJ$2,0,IF($O48&lt;=AJ$2,0,IF($G48&gt;=AK$2,0,IF($K48&gt;=$J48,0,IF($O48&lt;=AK$2,($J48-(SUM($K48,SUM($Z48:AJ48)))),IF($L48=$D$161,(($J48-$K48)/$P48),(($J48-SUM($Z48:AJ48))*$Q48))*IF($V48&lt;=AK$2,(DATEDIF(AJ$2,$V48,"D")/365),IF($G48&gt;AJ$2,(DATEDIF($G48,AK$2,"D")/365),1)))))))</f>
        <v>0</v>
      </c>
      <c r="AL48" s="53">
        <f>IF($V48&lt;=AK$2,0,IF($O48&lt;=AK$2,0,IF($G48&gt;=AL$2,0,IF($K48&gt;=$J48,0,IF($O48&lt;=AL$2,($J48-(SUM($K48,SUM($Z48:AK48)))),IF($L48=$D$161,(($J48-$K48)/$P48),(($J48-SUM($Z48:AK48))*$Q48))*IF($V48&lt;=AL$2,(DATEDIF(AK$2,$V48,"D")/365),IF($G48&gt;AK$2,(DATEDIF($G48,AL$2,"D")/365),1)))))))</f>
        <v>0</v>
      </c>
      <c r="AM48" s="53">
        <f>IF($V48&lt;=AL$2,0,IF($O48&lt;=AL$2,0,IF($G48&gt;=AM$2,0,IF($K48&gt;=$J48,0,IF($O48&lt;=AM$2,($J48-(SUM($K48,SUM($Z48:AL48)))),IF($L48=$D$161,(($J48-$K48)/$P48),(($J48-SUM($Z48:AL48))*$Q48))*IF($V48&lt;=AM$2,(DATEDIF(AL$2,$V48,"D")/365),IF($G48&gt;AL$2,(DATEDIF($G48,AM$2,"D")/365),1)))))))</f>
        <v>0</v>
      </c>
      <c r="AN48" s="53">
        <f>IF($V48&lt;=AM$2,0,IF($O48&lt;=AM$2,0,IF($G48&gt;=AN$2,0,IF($K48&gt;=$J48,0,IF($O48&lt;=AN$2,($J48-(SUM($K48,SUM($Z48:AM48)))),IF($L48=$D$161,(($J48-$K48)/$P48),(($J48-SUM($Z48:AM48))*$Q48))*IF($V48&lt;=AN$2,(DATEDIF(AM$2,$V48,"D")/365),IF($G48&gt;AM$2,(DATEDIF($G48,AN$2,"D")/365),1)))))))</f>
        <v>0</v>
      </c>
      <c r="AO48" s="53">
        <f>IF($V48&lt;=AN$2,0,IF($O48&lt;=AN$2,0,IF($G48&gt;=AO$2,0,IF($K48&gt;=$J48,0,IF($O48&lt;=AO$2,($J48-(SUM($K48,SUM($Z48:AN48)))),IF($L48=$D$161,(($J48-$K48)/$P48),(($J48-SUM($Z48:AN48))*$Q48))*IF($V48&lt;=AO$2,(DATEDIF(AN$2,$V48,"D")/365),IF($G48&gt;AN$2,(DATEDIF($G48,AO$2,"D")/365),1)))))))</f>
        <v>0</v>
      </c>
      <c r="AP48" s="53">
        <f>IF($V48&lt;=AO$2,0,IF($O48&lt;=AO$2,0,IF($G48&gt;=AP$2,0,IF($K48&gt;=$J48,0,IF($O48&lt;=AP$2,($J48-(SUM($K48,SUM($Z48:AO48)))),IF($L48=$D$161,(($J48-$K48)/$P48),(($J48-SUM($Z48:AO48))*$Q48))*IF($V48&lt;=AP$2,(DATEDIF(AO$2,$V48,"D")/365),IF($G48&gt;AO$2,(DATEDIF($G48,AP$2,"D")/365),1)))))))</f>
        <v>0</v>
      </c>
      <c r="AQ48" s="53">
        <f>IF($V48&lt;=AP$2,0,IF($O48&lt;=AP$2,0,IF($G48&gt;=AQ$2,0,IF($K48&gt;=$J48,0,IF($O48&lt;=AQ$2,($J48-(SUM($K48,SUM($Z48:AP48)))),IF($L48=$D$161,(($J48-$K48)/$P48),(($J48-SUM($Z48:AP48))*$Q48))*IF($V48&lt;=AQ$2,(DATEDIF(AP$2,$V48,"D")/365),IF($G48&gt;AP$2,(DATEDIF($G48,AQ$2,"D")/365),1)))))))</f>
        <v>0</v>
      </c>
      <c r="AR48" s="53">
        <f>IF($V48&lt;=AQ$2,0,IF($O48&lt;=AQ$2,0,IF($G48&gt;=AR$2,0,IF($K48&gt;=$J48,0,IF($O48&lt;=AR$2,($J48-(SUM($K48,SUM($Z48:AQ48)))),IF($L48=$D$161,(($J48-$K48)/$P48),(($J48-SUM($Z48:AQ48))*$Q48))*IF($V48&lt;=AR$2,(DATEDIF(AQ$2,$V48,"D")/365),IF($G48&gt;AQ$2,(DATEDIF($G48,AR$2,"D")/365),1)))))))</f>
        <v>0</v>
      </c>
      <c r="AS48" s="53">
        <f>IF($V48&lt;=AR$2,0,IF($O48&lt;=AR$2,0,IF($G48&gt;=AS$2,0,IF($K48&gt;=$J48,0,IF($O48&lt;=AS$2,($J48-(SUM($K48,SUM($Z48:AR48)))),IF($L48=$D$161,(($J48-$K48)/$P48),(($J48-SUM($Z48:AR48))*$Q48))*IF($V48&lt;=AS$2,(DATEDIF(AR$2,$V48,"D")/365),IF($G48&gt;AR$2,(DATEDIF($G48,AS$2,"D")/365),1)))))))</f>
        <v>0</v>
      </c>
      <c r="AT48" s="53">
        <f>IF($V48&lt;=AS$2,0,IF($O48&lt;=AS$2,0,IF($G48&gt;=AT$2,0,IF($K48&gt;=$J48,0,IF($O48&lt;=AT$2,($J48-(SUM($K48,SUM($Z48:AS48)))),IF($L48=$D$161,(($J48-$K48)/$P48),(($J48-SUM($Z48:AS48))*$Q48))*IF($V48&lt;=AT$2,(DATEDIF(AS$2,$V48,"D")/365),IF($G48&gt;AS$2,(DATEDIF($G48,AT$2,"D")/365),1)))))))</f>
        <v>0</v>
      </c>
      <c r="AU48" s="53">
        <f>IF($V48&lt;=AT$2,0,IF($O48&lt;=AT$2,0,IF($G48&gt;=AU$2,0,IF($K48&gt;=$J48,0,IF($O48&lt;=AU$2,($J48-(SUM($K48,SUM($Z48:AT48)))),IF($L48=$D$161,(($J48-$K48)/$P48),(($J48-SUM($Z48:AT48))*$Q48))*IF($V48&lt;=AU$2,(DATEDIF(AT$2,$V48,"D")/365),IF($G48&gt;AT$2,(DATEDIF($G48,AU$2,"D")/365),1)))))))</f>
        <v>0</v>
      </c>
      <c r="AV48" s="53">
        <f>IF($V48&lt;=AU$2,0,IF($O48&lt;=AU$2,0,IF($G48&gt;=AV$2,0,IF($K48&gt;=$J48,0,IF($O48&lt;=AV$2,($J48-(SUM($K48,SUM($Z48:AU48)))),IF($L48=$D$161,(($J48-$K48)/$P48),(($J48-SUM($Z48:AU48))*$Q48))*IF($V48&lt;=AV$2,(DATEDIF(AU$2,$V48,"D")/365),IF($G48&gt;AU$2,(DATEDIF($G48,AV$2,"D")/365),1)))))))</f>
        <v>0</v>
      </c>
      <c r="AW48" s="53">
        <f>IF($V48&lt;=AV$2,0,IF($O48&lt;=AV$2,0,IF($G48&gt;=AW$2,0,IF($K48&gt;=$J48,0,IF($O48&lt;=AW$2,($J48-(SUM($K48,SUM($Z48:AV48)))),IF($L48=$D$161,(($J48-$K48)/$P48),(($J48-SUM($Z48:AV48))*$Q48))*IF($V48&lt;=AW$2,(DATEDIF(AV$2,$V48,"D")/365),IF($G48&gt;AV$2,(DATEDIF($G48,AW$2,"D")/365),1)))))))</f>
        <v>0</v>
      </c>
      <c r="AX48" s="53">
        <f>IF($V48&lt;=AW$2,0,IF($O48&lt;=AW$2,0,IF($G48&gt;=AX$2,0,IF($K48&gt;=$J48,0,IF($O48&lt;=AX$2,($J48-(SUM($K48,SUM($Z48:AW48)))),IF($L48=$D$161,(($J48-$K48)/$P48),(($J48-SUM($Z48:AW48))*$Q48))*IF($V48&lt;=AX$2,(DATEDIF(AW$2,$V48,"D")/365),IF($G48&gt;AW$2,(DATEDIF($G48,AX$2,"D")/365),1)))))))</f>
        <v>0</v>
      </c>
      <c r="AY48" s="53">
        <f>IF($V48&lt;=AX$2,0,IF($O48&lt;=AX$2,0,IF($G48&gt;=AY$2,0,IF($K48&gt;=$J48,0,IF($O48&lt;=AY$2,($J48-(SUM($K48,SUM($Z48:AX48)))),IF($L48=$D$161,(($J48-$K48)/$P48),(($J48-SUM($Z48:AX48))*$Q48))*IF($V48&lt;=AY$2,(DATEDIF(AX$2,$V48,"D")/365),IF($G48&gt;AX$2,(DATEDIF($G48,AY$2,"D")/365),1)))))))</f>
        <v>0</v>
      </c>
      <c r="AZ48" s="52"/>
      <c r="BA48" s="52"/>
      <c r="BB48" s="126">
        <f>IF($V48&lt;=BB$2,0,IF($G48&gt;=BB$2,0,IF($G48&gt;$W$3,(J48-Z48),IF($G48&lt;=$W$3,J48-SUM(W48,$Z48:Z48),0))))</f>
        <v>0</v>
      </c>
      <c r="BC48" s="53">
        <f t="shared" si="248"/>
        <v>0</v>
      </c>
      <c r="BD48" s="52">
        <f t="shared" si="249"/>
        <v>0</v>
      </c>
      <c r="BE48" s="53">
        <f t="shared" si="250"/>
        <v>0</v>
      </c>
      <c r="BF48" s="52">
        <f t="shared" si="251"/>
        <v>0</v>
      </c>
      <c r="BG48" s="53">
        <f t="shared" si="252"/>
        <v>0</v>
      </c>
      <c r="BH48" s="52">
        <f t="shared" si="253"/>
        <v>0</v>
      </c>
      <c r="BI48" s="53">
        <f t="shared" si="254"/>
        <v>0</v>
      </c>
      <c r="BJ48" s="52">
        <f t="shared" si="255"/>
        <v>0</v>
      </c>
      <c r="BK48" s="53">
        <f t="shared" si="256"/>
        <v>0</v>
      </c>
      <c r="BL48" s="52">
        <f t="shared" si="257"/>
        <v>0</v>
      </c>
      <c r="BM48" s="53">
        <f t="shared" si="258"/>
        <v>0</v>
      </c>
      <c r="BN48" s="52">
        <f t="shared" si="259"/>
        <v>0</v>
      </c>
      <c r="BO48" s="53">
        <f t="shared" si="260"/>
        <v>0</v>
      </c>
      <c r="BP48" s="52">
        <f t="shared" si="261"/>
        <v>0</v>
      </c>
      <c r="BQ48" s="53">
        <f t="shared" si="262"/>
        <v>0</v>
      </c>
      <c r="BR48" s="52">
        <f t="shared" si="263"/>
        <v>0</v>
      </c>
      <c r="BS48" s="53">
        <f t="shared" si="264"/>
        <v>0</v>
      </c>
      <c r="BT48" s="52">
        <f t="shared" si="265"/>
        <v>0</v>
      </c>
      <c r="BU48" s="53">
        <f t="shared" si="266"/>
        <v>0</v>
      </c>
      <c r="BV48" s="52">
        <f t="shared" si="267"/>
        <v>0</v>
      </c>
      <c r="BW48" s="53">
        <f t="shared" si="268"/>
        <v>0</v>
      </c>
      <c r="BX48" s="52">
        <f t="shared" si="269"/>
        <v>0</v>
      </c>
      <c r="BY48" s="53">
        <f t="shared" si="270"/>
        <v>0</v>
      </c>
      <c r="BZ48" s="52">
        <f t="shared" si="271"/>
        <v>0</v>
      </c>
      <c r="CA48" s="53">
        <f t="shared" si="272"/>
        <v>0</v>
      </c>
      <c r="CB48" s="74"/>
      <c r="CC48" s="74"/>
      <c r="CD48" s="74"/>
      <c r="CE48" s="74"/>
      <c r="CF48" s="74"/>
      <c r="CG48" s="74"/>
      <c r="CH48" s="74"/>
      <c r="CI48" s="74"/>
      <c r="CJ48" s="74"/>
      <c r="CK48" s="74"/>
      <c r="CL48" s="74"/>
    </row>
    <row r="49" spans="1:90">
      <c r="A49" s="20">
        <v>48</v>
      </c>
      <c r="B49" s="20" t="s">
        <v>89</v>
      </c>
      <c r="C49" s="20" t="s">
        <v>153</v>
      </c>
      <c r="D49" s="2">
        <v>1985</v>
      </c>
      <c r="E49" s="3">
        <v>4</v>
      </c>
      <c r="F49" s="2">
        <v>1</v>
      </c>
      <c r="G49" s="55">
        <f t="shared" si="275"/>
        <v>31137</v>
      </c>
      <c r="H49" s="4">
        <v>0</v>
      </c>
      <c r="I49" s="1">
        <v>0</v>
      </c>
      <c r="J49" s="51">
        <f t="shared" si="276"/>
        <v>0</v>
      </c>
      <c r="K49" s="54">
        <f t="shared" si="277"/>
        <v>0</v>
      </c>
      <c r="L49" s="4" t="s">
        <v>96</v>
      </c>
      <c r="M49" s="54">
        <f t="shared" si="242"/>
        <v>15</v>
      </c>
      <c r="N49" s="53">
        <f t="shared" si="243"/>
        <v>15</v>
      </c>
      <c r="O49" s="55">
        <f t="shared" si="244"/>
        <v>36616</v>
      </c>
      <c r="P49" s="53">
        <f t="shared" si="245"/>
        <v>0</v>
      </c>
      <c r="Q49" s="119">
        <f t="shared" si="246"/>
        <v>0</v>
      </c>
      <c r="R49" s="45" t="s">
        <v>130</v>
      </c>
      <c r="S49" s="138">
        <v>17</v>
      </c>
      <c r="T49" s="139">
        <v>4</v>
      </c>
      <c r="U49" s="138">
        <v>2035</v>
      </c>
      <c r="V49" s="55">
        <f t="shared" si="274"/>
        <v>54878</v>
      </c>
      <c r="W49" s="51">
        <f t="shared" si="247"/>
        <v>0</v>
      </c>
      <c r="X49" s="53">
        <f t="shared" si="213"/>
        <v>0</v>
      </c>
      <c r="Y49" s="53">
        <f t="shared" si="214"/>
        <v>0</v>
      </c>
      <c r="Z49" s="53">
        <f t="shared" si="215"/>
        <v>0</v>
      </c>
      <c r="AA49" s="53">
        <f>IF($V49&lt;=Z$2,0,IF($O49&lt;=Z$2,0,IF($G49&gt;=AA$2,0,IF($K49&gt;=$J49,0,IF($O49&lt;=AA$2,($J49-(SUM($K49,SUM($Z49:Z49)))),IF($L49=$D$161,(($J49-$K49)/$P49),(($J49-SUM($Z49:Z49))*$Q49))*IF($V49&lt;=AA$2,(DATEDIF(Z$2,$V49,"D")/365),IF($G49&gt;Z$2,(DATEDIF($G49,AA$2,"D")/365),1)))))))</f>
        <v>0</v>
      </c>
      <c r="AB49" s="53">
        <f>IF($V49&lt;=AA$2,0,IF($O49&lt;=AA$2,0,IF($G49&gt;=AB$2,0,IF($K49&gt;=$J49,0,IF($O49&lt;=AB$2,($J49-(SUM($K49,SUM($Z49:AA49)))),IF($L49=$D$161,(($J49-$K49)/$P49),(($J49-SUM($Z49:AA49))*$Q49))*IF($V49&lt;=AB$2,(DATEDIF(AA$2,$V49,"D")/365),IF($G49&gt;AA$2,(DATEDIF($G49,AB$2,"D")/365),1)))))))</f>
        <v>0</v>
      </c>
      <c r="AC49" s="53">
        <f>IF($V49&lt;=AB$2,0,IF($O49&lt;=AB$2,0,IF($G49&gt;=AC$2,0,IF($K49&gt;=$J49,0,IF($O49&lt;=AC$2,($J49-(SUM($K49,SUM($Z49:AB49)))),IF($L49=$D$161,(($J49-$K49)/$P49),(($J49-SUM($Z49:AB49))*$Q49))*IF($V49&lt;=AC$2,(DATEDIF(AB$2,$V49,"D")/365),IF($G49&gt;AB$2,(DATEDIF($G49,AC$2,"D")/365),1)))))))</f>
        <v>0</v>
      </c>
      <c r="AD49" s="53">
        <f>IF($V49&lt;=AC$2,0,IF($O49&lt;=AC$2,0,IF($G49&gt;=AD$2,0,IF($K49&gt;=$J49,0,IF($O49&lt;=AD$2,($J49-(SUM($K49,SUM($Z49:AC49)))),IF($L49=$D$161,(($J49-$K49)/$P49),(($J49-SUM($Z49:AC49))*$Q49))*IF($V49&lt;=AD$2,(DATEDIF(AC$2,$V49,"D")/365),IF($G49&gt;AC$2,(DATEDIF($G49,AD$2,"D")/365),1)))))))</f>
        <v>0</v>
      </c>
      <c r="AE49" s="53">
        <f>IF($V49&lt;=AD$2,0,IF($O49&lt;=AD$2,0,IF($G49&gt;=AE$2,0,IF($K49&gt;=$J49,0,IF($O49&lt;=AE$2,($J49-(SUM($K49,SUM($Z49:AD49)))),IF($L49=$D$161,(($J49-$K49)/$P49),(($J49-SUM($Z49:AD49))*$Q49))*IF($V49&lt;=AE$2,(DATEDIF(AD$2,$V49,"D")/365),IF($G49&gt;AD$2,(DATEDIF($G49,AE$2,"D")/365),1)))))))</f>
        <v>0</v>
      </c>
      <c r="AF49" s="53">
        <f>IF($V49&lt;=AE$2,0,IF($O49&lt;=AE$2,0,IF($G49&gt;=AF$2,0,IF($K49&gt;=$J49,0,IF($O49&lt;=AF$2,($J49-(SUM($K49,SUM($Z49:AE49)))),IF($L49=$D$161,(($J49-$K49)/$P49),(($J49-SUM($Z49:AE49))*$Q49))*IF($V49&lt;=AF$2,(DATEDIF(AE$2,$V49,"D")/365),IF($G49&gt;AE$2,(DATEDIF($G49,AF$2,"D")/365),1)))))))</f>
        <v>0</v>
      </c>
      <c r="AG49" s="53">
        <f>IF($V49&lt;=AF$2,0,IF($O49&lt;=AF$2,0,IF($G49&gt;=AG$2,0,IF($K49&gt;=$J49,0,IF($O49&lt;=AG$2,($J49-(SUM($K49,SUM($Z49:AF49)))),IF($L49=$D$161,(($J49-$K49)/$P49),(($J49-SUM($Z49:AF49))*$Q49))*IF($V49&lt;=AG$2,(DATEDIF(AF$2,$V49,"D")/365),IF($G49&gt;AF$2,(DATEDIF($G49,AG$2,"D")/365),1)))))))</f>
        <v>0</v>
      </c>
      <c r="AH49" s="53">
        <f>IF($V49&lt;=AG$2,0,IF($O49&lt;=AG$2,0,IF($G49&gt;=AH$2,0,IF($K49&gt;=$J49,0,IF($O49&lt;=AH$2,($J49-(SUM($K49,SUM($Z49:AG49)))),IF($L49=$D$161,(($J49-$K49)/$P49),(($J49-SUM($Z49:AG49))*$Q49))*IF($V49&lt;=AH$2,(DATEDIF(AG$2,$V49,"D")/365),IF($G49&gt;AG$2,(DATEDIF($G49,AH$2,"D")/365),1)))))))</f>
        <v>0</v>
      </c>
      <c r="AI49" s="53">
        <f>IF($V49&lt;=AH$2,0,IF($O49&lt;=AH$2,0,IF($G49&gt;=AI$2,0,IF($K49&gt;=$J49,0,IF($O49&lt;=AI$2,($J49-(SUM($K49,SUM($Z49:AH49)))),IF($L49=$D$161,(($J49-$K49)/$P49),(($J49-SUM($Z49:AH49))*$Q49))*IF($V49&lt;=AI$2,(DATEDIF(AH$2,$V49,"D")/365),IF($G49&gt;AH$2,(DATEDIF($G49,AI$2,"D")/365),1)))))))</f>
        <v>0</v>
      </c>
      <c r="AJ49" s="53">
        <f>IF($V49&lt;=AI$2,0,IF($O49&lt;=AI$2,0,IF($G49&gt;=AJ$2,0,IF($K49&gt;=$J49,0,IF($O49&lt;=AJ$2,($J49-(SUM($K49,SUM($Z49:AI49)))),IF($L49=$D$161,(($J49-$K49)/$P49),(($J49-SUM($Z49:AI49))*$Q49))*IF($V49&lt;=AJ$2,(DATEDIF(AI$2,$V49,"D")/365),IF($G49&gt;AI$2,(DATEDIF($G49,AJ$2,"D")/365),1)))))))</f>
        <v>0</v>
      </c>
      <c r="AK49" s="53">
        <f>IF($V49&lt;=AJ$2,0,IF($O49&lt;=AJ$2,0,IF($G49&gt;=AK$2,0,IF($K49&gt;=$J49,0,IF($O49&lt;=AK$2,($J49-(SUM($K49,SUM($Z49:AJ49)))),IF($L49=$D$161,(($J49-$K49)/$P49),(($J49-SUM($Z49:AJ49))*$Q49))*IF($V49&lt;=AK$2,(DATEDIF(AJ$2,$V49,"D")/365),IF($G49&gt;AJ$2,(DATEDIF($G49,AK$2,"D")/365),1)))))))</f>
        <v>0</v>
      </c>
      <c r="AL49" s="53">
        <f>IF($V49&lt;=AK$2,0,IF($O49&lt;=AK$2,0,IF($G49&gt;=AL$2,0,IF($K49&gt;=$J49,0,IF($O49&lt;=AL$2,($J49-(SUM($K49,SUM($Z49:AK49)))),IF($L49=$D$161,(($J49-$K49)/$P49),(($J49-SUM($Z49:AK49))*$Q49))*IF($V49&lt;=AL$2,(DATEDIF(AK$2,$V49,"D")/365),IF($G49&gt;AK$2,(DATEDIF($G49,AL$2,"D")/365),1)))))))</f>
        <v>0</v>
      </c>
      <c r="AM49" s="53">
        <f>IF($V49&lt;=AL$2,0,IF($O49&lt;=AL$2,0,IF($G49&gt;=AM$2,0,IF($K49&gt;=$J49,0,IF($O49&lt;=AM$2,($J49-(SUM($K49,SUM($Z49:AL49)))),IF($L49=$D$161,(($J49-$K49)/$P49),(($J49-SUM($Z49:AL49))*$Q49))*IF($V49&lt;=AM$2,(DATEDIF(AL$2,$V49,"D")/365),IF($G49&gt;AL$2,(DATEDIF($G49,AM$2,"D")/365),1)))))))</f>
        <v>0</v>
      </c>
      <c r="AN49" s="53">
        <f>IF($V49&lt;=AM$2,0,IF($O49&lt;=AM$2,0,IF($G49&gt;=AN$2,0,IF($K49&gt;=$J49,0,IF($O49&lt;=AN$2,($J49-(SUM($K49,SUM($Z49:AM49)))),IF($L49=$D$161,(($J49-$K49)/$P49),(($J49-SUM($Z49:AM49))*$Q49))*IF($V49&lt;=AN$2,(DATEDIF(AM$2,$V49,"D")/365),IF($G49&gt;AM$2,(DATEDIF($G49,AN$2,"D")/365),1)))))))</f>
        <v>0</v>
      </c>
      <c r="AO49" s="53">
        <f>IF($V49&lt;=AN$2,0,IF($O49&lt;=AN$2,0,IF($G49&gt;=AO$2,0,IF($K49&gt;=$J49,0,IF($O49&lt;=AO$2,($J49-(SUM($K49,SUM($Z49:AN49)))),IF($L49=$D$161,(($J49-$K49)/$P49),(($J49-SUM($Z49:AN49))*$Q49))*IF($V49&lt;=AO$2,(DATEDIF(AN$2,$V49,"D")/365),IF($G49&gt;AN$2,(DATEDIF($G49,AO$2,"D")/365),1)))))))</f>
        <v>0</v>
      </c>
      <c r="AP49" s="53">
        <f>IF($V49&lt;=AO$2,0,IF($O49&lt;=AO$2,0,IF($G49&gt;=AP$2,0,IF($K49&gt;=$J49,0,IF($O49&lt;=AP$2,($J49-(SUM($K49,SUM($Z49:AO49)))),IF($L49=$D$161,(($J49-$K49)/$P49),(($J49-SUM($Z49:AO49))*$Q49))*IF($V49&lt;=AP$2,(DATEDIF(AO$2,$V49,"D")/365),IF($G49&gt;AO$2,(DATEDIF($G49,AP$2,"D")/365),1)))))))</f>
        <v>0</v>
      </c>
      <c r="AQ49" s="53">
        <f>IF($V49&lt;=AP$2,0,IF($O49&lt;=AP$2,0,IF($G49&gt;=AQ$2,0,IF($K49&gt;=$J49,0,IF($O49&lt;=AQ$2,($J49-(SUM($K49,SUM($Z49:AP49)))),IF($L49=$D$161,(($J49-$K49)/$P49),(($J49-SUM($Z49:AP49))*$Q49))*IF($V49&lt;=AQ$2,(DATEDIF(AP$2,$V49,"D")/365),IF($G49&gt;AP$2,(DATEDIF($G49,AQ$2,"D")/365),1)))))))</f>
        <v>0</v>
      </c>
      <c r="AR49" s="53">
        <f>IF($V49&lt;=AQ$2,0,IF($O49&lt;=AQ$2,0,IF($G49&gt;=AR$2,0,IF($K49&gt;=$J49,0,IF($O49&lt;=AR$2,($J49-(SUM($K49,SUM($Z49:AQ49)))),IF($L49=$D$161,(($J49-$K49)/$P49),(($J49-SUM($Z49:AQ49))*$Q49))*IF($V49&lt;=AR$2,(DATEDIF(AQ$2,$V49,"D")/365),IF($G49&gt;AQ$2,(DATEDIF($G49,AR$2,"D")/365),1)))))))</f>
        <v>0</v>
      </c>
      <c r="AS49" s="53">
        <f>IF($V49&lt;=AR$2,0,IF($O49&lt;=AR$2,0,IF($G49&gt;=AS$2,0,IF($K49&gt;=$J49,0,IF($O49&lt;=AS$2,($J49-(SUM($K49,SUM($Z49:AR49)))),IF($L49=$D$161,(($J49-$K49)/$P49),(($J49-SUM($Z49:AR49))*$Q49))*IF($V49&lt;=AS$2,(DATEDIF(AR$2,$V49,"D")/365),IF($G49&gt;AR$2,(DATEDIF($G49,AS$2,"D")/365),1)))))))</f>
        <v>0</v>
      </c>
      <c r="AT49" s="53">
        <f>IF($V49&lt;=AS$2,0,IF($O49&lt;=AS$2,0,IF($G49&gt;=AT$2,0,IF($K49&gt;=$J49,0,IF($O49&lt;=AT$2,($J49-(SUM($K49,SUM($Z49:AS49)))),IF($L49=$D$161,(($J49-$K49)/$P49),(($J49-SUM($Z49:AS49))*$Q49))*IF($V49&lt;=AT$2,(DATEDIF(AS$2,$V49,"D")/365),IF($G49&gt;AS$2,(DATEDIF($G49,AT$2,"D")/365),1)))))))</f>
        <v>0</v>
      </c>
      <c r="AU49" s="53">
        <f>IF($V49&lt;=AT$2,0,IF($O49&lt;=AT$2,0,IF($G49&gt;=AU$2,0,IF($K49&gt;=$J49,0,IF($O49&lt;=AU$2,($J49-(SUM($K49,SUM($Z49:AT49)))),IF($L49=$D$161,(($J49-$K49)/$P49),(($J49-SUM($Z49:AT49))*$Q49))*IF($V49&lt;=AU$2,(DATEDIF(AT$2,$V49,"D")/365),IF($G49&gt;AT$2,(DATEDIF($G49,AU$2,"D")/365),1)))))))</f>
        <v>0</v>
      </c>
      <c r="AV49" s="53">
        <f>IF($V49&lt;=AU$2,0,IF($O49&lt;=AU$2,0,IF($G49&gt;=AV$2,0,IF($K49&gt;=$J49,0,IF($O49&lt;=AV$2,($J49-(SUM($K49,SUM($Z49:AU49)))),IF($L49=$D$161,(($J49-$K49)/$P49),(($J49-SUM($Z49:AU49))*$Q49))*IF($V49&lt;=AV$2,(DATEDIF(AU$2,$V49,"D")/365),IF($G49&gt;AU$2,(DATEDIF($G49,AV$2,"D")/365),1)))))))</f>
        <v>0</v>
      </c>
      <c r="AW49" s="53">
        <f>IF($V49&lt;=AV$2,0,IF($O49&lt;=AV$2,0,IF($G49&gt;=AW$2,0,IF($K49&gt;=$J49,0,IF($O49&lt;=AW$2,($J49-(SUM($K49,SUM($Z49:AV49)))),IF($L49=$D$161,(($J49-$K49)/$P49),(($J49-SUM($Z49:AV49))*$Q49))*IF($V49&lt;=AW$2,(DATEDIF(AV$2,$V49,"D")/365),IF($G49&gt;AV$2,(DATEDIF($G49,AW$2,"D")/365),1)))))))</f>
        <v>0</v>
      </c>
      <c r="AX49" s="53">
        <f>IF($V49&lt;=AW$2,0,IF($O49&lt;=AW$2,0,IF($G49&gt;=AX$2,0,IF($K49&gt;=$J49,0,IF($O49&lt;=AX$2,($J49-(SUM($K49,SUM($Z49:AW49)))),IF($L49=$D$161,(($J49-$K49)/$P49),(($J49-SUM($Z49:AW49))*$Q49))*IF($V49&lt;=AX$2,(DATEDIF(AW$2,$V49,"D")/365),IF($G49&gt;AW$2,(DATEDIF($G49,AX$2,"D")/365),1)))))))</f>
        <v>0</v>
      </c>
      <c r="AY49" s="53">
        <f>IF($V49&lt;=AX$2,0,IF($O49&lt;=AX$2,0,IF($G49&gt;=AY$2,0,IF($K49&gt;=$J49,0,IF($O49&lt;=AY$2,($J49-(SUM($K49,SUM($Z49:AX49)))),IF($L49=$D$161,(($J49-$K49)/$P49),(($J49-SUM($Z49:AX49))*$Q49))*IF($V49&lt;=AY$2,(DATEDIF(AX$2,$V49,"D")/365),IF($G49&gt;AX$2,(DATEDIF($G49,AY$2,"D")/365),1)))))))</f>
        <v>0</v>
      </c>
      <c r="AZ49" s="52"/>
      <c r="BA49" s="52"/>
      <c r="BB49" s="126">
        <f>IF($V49&lt;=BB$2,0,IF($G49&gt;=BB$2,0,IF($G49&gt;$W$3,(J49-Z49),IF($G49&lt;=$W$3,J49-SUM(W49,$Z49:Z49),0))))</f>
        <v>0</v>
      </c>
      <c r="BC49" s="53">
        <f t="shared" si="248"/>
        <v>0</v>
      </c>
      <c r="BD49" s="52">
        <f t="shared" si="249"/>
        <v>0</v>
      </c>
      <c r="BE49" s="53">
        <f t="shared" si="250"/>
        <v>0</v>
      </c>
      <c r="BF49" s="52">
        <f t="shared" si="251"/>
        <v>0</v>
      </c>
      <c r="BG49" s="53">
        <f t="shared" si="252"/>
        <v>0</v>
      </c>
      <c r="BH49" s="52">
        <f t="shared" si="253"/>
        <v>0</v>
      </c>
      <c r="BI49" s="53">
        <f t="shared" si="254"/>
        <v>0</v>
      </c>
      <c r="BJ49" s="52">
        <f t="shared" si="255"/>
        <v>0</v>
      </c>
      <c r="BK49" s="53">
        <f t="shared" si="256"/>
        <v>0</v>
      </c>
      <c r="BL49" s="52">
        <f t="shared" si="257"/>
        <v>0</v>
      </c>
      <c r="BM49" s="53">
        <f t="shared" si="258"/>
        <v>0</v>
      </c>
      <c r="BN49" s="52">
        <f t="shared" si="259"/>
        <v>0</v>
      </c>
      <c r="BO49" s="53">
        <f t="shared" si="260"/>
        <v>0</v>
      </c>
      <c r="BP49" s="52">
        <f t="shared" si="261"/>
        <v>0</v>
      </c>
      <c r="BQ49" s="53">
        <f t="shared" si="262"/>
        <v>0</v>
      </c>
      <c r="BR49" s="52">
        <f t="shared" si="263"/>
        <v>0</v>
      </c>
      <c r="BS49" s="53">
        <f t="shared" si="264"/>
        <v>0</v>
      </c>
      <c r="BT49" s="52">
        <f t="shared" si="265"/>
        <v>0</v>
      </c>
      <c r="BU49" s="53">
        <f t="shared" si="266"/>
        <v>0</v>
      </c>
      <c r="BV49" s="52">
        <f t="shared" si="267"/>
        <v>0</v>
      </c>
      <c r="BW49" s="53">
        <f t="shared" si="268"/>
        <v>0</v>
      </c>
      <c r="BX49" s="52">
        <f t="shared" si="269"/>
        <v>0</v>
      </c>
      <c r="BY49" s="53">
        <f t="shared" si="270"/>
        <v>0</v>
      </c>
      <c r="BZ49" s="52">
        <f t="shared" si="271"/>
        <v>0</v>
      </c>
      <c r="CA49" s="53">
        <f t="shared" si="272"/>
        <v>0</v>
      </c>
      <c r="CB49" s="74"/>
      <c r="CC49" s="74"/>
      <c r="CD49" s="74"/>
      <c r="CE49" s="74"/>
      <c r="CF49" s="74"/>
      <c r="CG49" s="74"/>
      <c r="CH49" s="74"/>
      <c r="CI49" s="74"/>
      <c r="CJ49" s="74"/>
      <c r="CK49" s="74"/>
      <c r="CL49" s="74"/>
    </row>
    <row r="50" spans="1:90">
      <c r="A50" s="20">
        <v>49</v>
      </c>
      <c r="B50" s="20" t="s">
        <v>89</v>
      </c>
      <c r="C50" s="20" t="s">
        <v>153</v>
      </c>
      <c r="D50" s="2">
        <v>1985</v>
      </c>
      <c r="E50" s="3">
        <v>4</v>
      </c>
      <c r="F50" s="2">
        <v>1</v>
      </c>
      <c r="G50" s="55">
        <f t="shared" si="275"/>
        <v>31137</v>
      </c>
      <c r="H50" s="4">
        <v>0</v>
      </c>
      <c r="I50" s="1">
        <v>0</v>
      </c>
      <c r="J50" s="51">
        <f t="shared" si="276"/>
        <v>0</v>
      </c>
      <c r="K50" s="54">
        <f t="shared" si="277"/>
        <v>0</v>
      </c>
      <c r="L50" s="4" t="s">
        <v>96</v>
      </c>
      <c r="M50" s="54">
        <f t="shared" si="242"/>
        <v>15</v>
      </c>
      <c r="N50" s="53">
        <f t="shared" si="243"/>
        <v>15</v>
      </c>
      <c r="O50" s="55">
        <f t="shared" si="244"/>
        <v>36616</v>
      </c>
      <c r="P50" s="53">
        <f t="shared" si="245"/>
        <v>0</v>
      </c>
      <c r="Q50" s="119">
        <f t="shared" si="246"/>
        <v>0</v>
      </c>
      <c r="R50" s="45" t="s">
        <v>130</v>
      </c>
      <c r="S50" s="138">
        <v>17</v>
      </c>
      <c r="T50" s="139">
        <v>4</v>
      </c>
      <c r="U50" s="138">
        <v>2035</v>
      </c>
      <c r="V50" s="55">
        <f t="shared" si="274"/>
        <v>54878</v>
      </c>
      <c r="W50" s="51">
        <f t="shared" si="247"/>
        <v>0</v>
      </c>
      <c r="X50" s="53">
        <f t="shared" si="213"/>
        <v>0</v>
      </c>
      <c r="Y50" s="53">
        <f t="shared" si="214"/>
        <v>0</v>
      </c>
      <c r="Z50" s="53">
        <f t="shared" si="215"/>
        <v>0</v>
      </c>
      <c r="AA50" s="53">
        <f>IF($V50&lt;=Z$2,0,IF($O50&lt;=Z$2,0,IF($G50&gt;=AA$2,0,IF($K50&gt;=$J50,0,IF($O50&lt;=AA$2,($J50-(SUM($K50,SUM($Z50:Z50)))),IF($L50=$D$161,(($J50-$K50)/$P50),(($J50-SUM($Z50:Z50))*$Q50))*IF($V50&lt;=AA$2,(DATEDIF(Z$2,$V50,"D")/365),IF($G50&gt;Z$2,(DATEDIF($G50,AA$2,"D")/365),1)))))))</f>
        <v>0</v>
      </c>
      <c r="AB50" s="53">
        <f>IF($V50&lt;=AA$2,0,IF($O50&lt;=AA$2,0,IF($G50&gt;=AB$2,0,IF($K50&gt;=$J50,0,IF($O50&lt;=AB$2,($J50-(SUM($K50,SUM($Z50:AA50)))),IF($L50=$D$161,(($J50-$K50)/$P50),(($J50-SUM($Z50:AA50))*$Q50))*IF($V50&lt;=AB$2,(DATEDIF(AA$2,$V50,"D")/365),IF($G50&gt;AA$2,(DATEDIF($G50,AB$2,"D")/365),1)))))))</f>
        <v>0</v>
      </c>
      <c r="AC50" s="53">
        <f>IF($V50&lt;=AB$2,0,IF($O50&lt;=AB$2,0,IF($G50&gt;=AC$2,0,IF($K50&gt;=$J50,0,IF($O50&lt;=AC$2,($J50-(SUM($K50,SUM($Z50:AB50)))),IF($L50=$D$161,(($J50-$K50)/$P50),(($J50-SUM($Z50:AB50))*$Q50))*IF($V50&lt;=AC$2,(DATEDIF(AB$2,$V50,"D")/365),IF($G50&gt;AB$2,(DATEDIF($G50,AC$2,"D")/365),1)))))))</f>
        <v>0</v>
      </c>
      <c r="AD50" s="53">
        <f>IF($V50&lt;=AC$2,0,IF($O50&lt;=AC$2,0,IF($G50&gt;=AD$2,0,IF($K50&gt;=$J50,0,IF($O50&lt;=AD$2,($J50-(SUM($K50,SUM($Z50:AC50)))),IF($L50=$D$161,(($J50-$K50)/$P50),(($J50-SUM($Z50:AC50))*$Q50))*IF($V50&lt;=AD$2,(DATEDIF(AC$2,$V50,"D")/365),IF($G50&gt;AC$2,(DATEDIF($G50,AD$2,"D")/365),1)))))))</f>
        <v>0</v>
      </c>
      <c r="AE50" s="53">
        <f>IF($V50&lt;=AD$2,0,IF($O50&lt;=AD$2,0,IF($G50&gt;=AE$2,0,IF($K50&gt;=$J50,0,IF($O50&lt;=AE$2,($J50-(SUM($K50,SUM($Z50:AD50)))),IF($L50=$D$161,(($J50-$K50)/$P50),(($J50-SUM($Z50:AD50))*$Q50))*IF($V50&lt;=AE$2,(DATEDIF(AD$2,$V50,"D")/365),IF($G50&gt;AD$2,(DATEDIF($G50,AE$2,"D")/365),1)))))))</f>
        <v>0</v>
      </c>
      <c r="AF50" s="53">
        <f>IF($V50&lt;=AE$2,0,IF($O50&lt;=AE$2,0,IF($G50&gt;=AF$2,0,IF($K50&gt;=$J50,0,IF($O50&lt;=AF$2,($J50-(SUM($K50,SUM($Z50:AE50)))),IF($L50=$D$161,(($J50-$K50)/$P50),(($J50-SUM($Z50:AE50))*$Q50))*IF($V50&lt;=AF$2,(DATEDIF(AE$2,$V50,"D")/365),IF($G50&gt;AE$2,(DATEDIF($G50,AF$2,"D")/365),1)))))))</f>
        <v>0</v>
      </c>
      <c r="AG50" s="53">
        <f>IF($V50&lt;=AF$2,0,IF($O50&lt;=AF$2,0,IF($G50&gt;=AG$2,0,IF($K50&gt;=$J50,0,IF($O50&lt;=AG$2,($J50-(SUM($K50,SUM($Z50:AF50)))),IF($L50=$D$161,(($J50-$K50)/$P50),(($J50-SUM($Z50:AF50))*$Q50))*IF($V50&lt;=AG$2,(DATEDIF(AF$2,$V50,"D")/365),IF($G50&gt;AF$2,(DATEDIF($G50,AG$2,"D")/365),1)))))))</f>
        <v>0</v>
      </c>
      <c r="AH50" s="53">
        <f>IF($V50&lt;=AG$2,0,IF($O50&lt;=AG$2,0,IF($G50&gt;=AH$2,0,IF($K50&gt;=$J50,0,IF($O50&lt;=AH$2,($J50-(SUM($K50,SUM($Z50:AG50)))),IF($L50=$D$161,(($J50-$K50)/$P50),(($J50-SUM($Z50:AG50))*$Q50))*IF($V50&lt;=AH$2,(DATEDIF(AG$2,$V50,"D")/365),IF($G50&gt;AG$2,(DATEDIF($G50,AH$2,"D")/365),1)))))))</f>
        <v>0</v>
      </c>
      <c r="AI50" s="53">
        <f>IF($V50&lt;=AH$2,0,IF($O50&lt;=AH$2,0,IF($G50&gt;=AI$2,0,IF($K50&gt;=$J50,0,IF($O50&lt;=AI$2,($J50-(SUM($K50,SUM($Z50:AH50)))),IF($L50=$D$161,(($J50-$K50)/$P50),(($J50-SUM($Z50:AH50))*$Q50))*IF($V50&lt;=AI$2,(DATEDIF(AH$2,$V50,"D")/365),IF($G50&gt;AH$2,(DATEDIF($G50,AI$2,"D")/365),1)))))))</f>
        <v>0</v>
      </c>
      <c r="AJ50" s="53">
        <f>IF($V50&lt;=AI$2,0,IF($O50&lt;=AI$2,0,IF($G50&gt;=AJ$2,0,IF($K50&gt;=$J50,0,IF($O50&lt;=AJ$2,($J50-(SUM($K50,SUM($Z50:AI50)))),IF($L50=$D$161,(($J50-$K50)/$P50),(($J50-SUM($Z50:AI50))*$Q50))*IF($V50&lt;=AJ$2,(DATEDIF(AI$2,$V50,"D")/365),IF($G50&gt;AI$2,(DATEDIF($G50,AJ$2,"D")/365),1)))))))</f>
        <v>0</v>
      </c>
      <c r="AK50" s="53">
        <f>IF($V50&lt;=AJ$2,0,IF($O50&lt;=AJ$2,0,IF($G50&gt;=AK$2,0,IF($K50&gt;=$J50,0,IF($O50&lt;=AK$2,($J50-(SUM($K50,SUM($Z50:AJ50)))),IF($L50=$D$161,(($J50-$K50)/$P50),(($J50-SUM($Z50:AJ50))*$Q50))*IF($V50&lt;=AK$2,(DATEDIF(AJ$2,$V50,"D")/365),IF($G50&gt;AJ$2,(DATEDIF($G50,AK$2,"D")/365),1)))))))</f>
        <v>0</v>
      </c>
      <c r="AL50" s="53">
        <f>IF($V50&lt;=AK$2,0,IF($O50&lt;=AK$2,0,IF($G50&gt;=AL$2,0,IF($K50&gt;=$J50,0,IF($O50&lt;=AL$2,($J50-(SUM($K50,SUM($Z50:AK50)))),IF($L50=$D$161,(($J50-$K50)/$P50),(($J50-SUM($Z50:AK50))*$Q50))*IF($V50&lt;=AL$2,(DATEDIF(AK$2,$V50,"D")/365),IF($G50&gt;AK$2,(DATEDIF($G50,AL$2,"D")/365),1)))))))</f>
        <v>0</v>
      </c>
      <c r="AM50" s="53">
        <f>IF($V50&lt;=AL$2,0,IF($O50&lt;=AL$2,0,IF($G50&gt;=AM$2,0,IF($K50&gt;=$J50,0,IF($O50&lt;=AM$2,($J50-(SUM($K50,SUM($Z50:AL50)))),IF($L50=$D$161,(($J50-$K50)/$P50),(($J50-SUM($Z50:AL50))*$Q50))*IF($V50&lt;=AM$2,(DATEDIF(AL$2,$V50,"D")/365),IF($G50&gt;AL$2,(DATEDIF($G50,AM$2,"D")/365),1)))))))</f>
        <v>0</v>
      </c>
      <c r="AN50" s="53">
        <f>IF($V50&lt;=AM$2,0,IF($O50&lt;=AM$2,0,IF($G50&gt;=AN$2,0,IF($K50&gt;=$J50,0,IF($O50&lt;=AN$2,($J50-(SUM($K50,SUM($Z50:AM50)))),IF($L50=$D$161,(($J50-$K50)/$P50),(($J50-SUM($Z50:AM50))*$Q50))*IF($V50&lt;=AN$2,(DATEDIF(AM$2,$V50,"D")/365),IF($G50&gt;AM$2,(DATEDIF($G50,AN$2,"D")/365),1)))))))</f>
        <v>0</v>
      </c>
      <c r="AO50" s="53">
        <f>IF($V50&lt;=AN$2,0,IF($O50&lt;=AN$2,0,IF($G50&gt;=AO$2,0,IF($K50&gt;=$J50,0,IF($O50&lt;=AO$2,($J50-(SUM($K50,SUM($Z50:AN50)))),IF($L50=$D$161,(($J50-$K50)/$P50),(($J50-SUM($Z50:AN50))*$Q50))*IF($V50&lt;=AO$2,(DATEDIF(AN$2,$V50,"D")/365),IF($G50&gt;AN$2,(DATEDIF($G50,AO$2,"D")/365),1)))))))</f>
        <v>0</v>
      </c>
      <c r="AP50" s="53">
        <f>IF($V50&lt;=AO$2,0,IF($O50&lt;=AO$2,0,IF($G50&gt;=AP$2,0,IF($K50&gt;=$J50,0,IF($O50&lt;=AP$2,($J50-(SUM($K50,SUM($Z50:AO50)))),IF($L50=$D$161,(($J50-$K50)/$P50),(($J50-SUM($Z50:AO50))*$Q50))*IF($V50&lt;=AP$2,(DATEDIF(AO$2,$V50,"D")/365),IF($G50&gt;AO$2,(DATEDIF($G50,AP$2,"D")/365),1)))))))</f>
        <v>0</v>
      </c>
      <c r="AQ50" s="53">
        <f>IF($V50&lt;=AP$2,0,IF($O50&lt;=AP$2,0,IF($G50&gt;=AQ$2,0,IF($K50&gt;=$J50,0,IF($O50&lt;=AQ$2,($J50-(SUM($K50,SUM($Z50:AP50)))),IF($L50=$D$161,(($J50-$K50)/$P50),(($J50-SUM($Z50:AP50))*$Q50))*IF($V50&lt;=AQ$2,(DATEDIF(AP$2,$V50,"D")/365),IF($G50&gt;AP$2,(DATEDIF($G50,AQ$2,"D")/365),1)))))))</f>
        <v>0</v>
      </c>
      <c r="AR50" s="53">
        <f>IF($V50&lt;=AQ$2,0,IF($O50&lt;=AQ$2,0,IF($G50&gt;=AR$2,0,IF($K50&gt;=$J50,0,IF($O50&lt;=AR$2,($J50-(SUM($K50,SUM($Z50:AQ50)))),IF($L50=$D$161,(($J50-$K50)/$P50),(($J50-SUM($Z50:AQ50))*$Q50))*IF($V50&lt;=AR$2,(DATEDIF(AQ$2,$V50,"D")/365),IF($G50&gt;AQ$2,(DATEDIF($G50,AR$2,"D")/365),1)))))))</f>
        <v>0</v>
      </c>
      <c r="AS50" s="53">
        <f>IF($V50&lt;=AR$2,0,IF($O50&lt;=AR$2,0,IF($G50&gt;=AS$2,0,IF($K50&gt;=$J50,0,IF($O50&lt;=AS$2,($J50-(SUM($K50,SUM($Z50:AR50)))),IF($L50=$D$161,(($J50-$K50)/$P50),(($J50-SUM($Z50:AR50))*$Q50))*IF($V50&lt;=AS$2,(DATEDIF(AR$2,$V50,"D")/365),IF($G50&gt;AR$2,(DATEDIF($G50,AS$2,"D")/365),1)))))))</f>
        <v>0</v>
      </c>
      <c r="AT50" s="53">
        <f>IF($V50&lt;=AS$2,0,IF($O50&lt;=AS$2,0,IF($G50&gt;=AT$2,0,IF($K50&gt;=$J50,0,IF($O50&lt;=AT$2,($J50-(SUM($K50,SUM($Z50:AS50)))),IF($L50=$D$161,(($J50-$K50)/$P50),(($J50-SUM($Z50:AS50))*$Q50))*IF($V50&lt;=AT$2,(DATEDIF(AS$2,$V50,"D")/365),IF($G50&gt;AS$2,(DATEDIF($G50,AT$2,"D")/365),1)))))))</f>
        <v>0</v>
      </c>
      <c r="AU50" s="53">
        <f>IF($V50&lt;=AT$2,0,IF($O50&lt;=AT$2,0,IF($G50&gt;=AU$2,0,IF($K50&gt;=$J50,0,IF($O50&lt;=AU$2,($J50-(SUM($K50,SUM($Z50:AT50)))),IF($L50=$D$161,(($J50-$K50)/$P50),(($J50-SUM($Z50:AT50))*$Q50))*IF($V50&lt;=AU$2,(DATEDIF(AT$2,$V50,"D")/365),IF($G50&gt;AT$2,(DATEDIF($G50,AU$2,"D")/365),1)))))))</f>
        <v>0</v>
      </c>
      <c r="AV50" s="53">
        <f>IF($V50&lt;=AU$2,0,IF($O50&lt;=AU$2,0,IF($G50&gt;=AV$2,0,IF($K50&gt;=$J50,0,IF($O50&lt;=AV$2,($J50-(SUM($K50,SUM($Z50:AU50)))),IF($L50=$D$161,(($J50-$K50)/$P50),(($J50-SUM($Z50:AU50))*$Q50))*IF($V50&lt;=AV$2,(DATEDIF(AU$2,$V50,"D")/365),IF($G50&gt;AU$2,(DATEDIF($G50,AV$2,"D")/365),1)))))))</f>
        <v>0</v>
      </c>
      <c r="AW50" s="53">
        <f>IF($V50&lt;=AV$2,0,IF($O50&lt;=AV$2,0,IF($G50&gt;=AW$2,0,IF($K50&gt;=$J50,0,IF($O50&lt;=AW$2,($J50-(SUM($K50,SUM($Z50:AV50)))),IF($L50=$D$161,(($J50-$K50)/$P50),(($J50-SUM($Z50:AV50))*$Q50))*IF($V50&lt;=AW$2,(DATEDIF(AV$2,$V50,"D")/365),IF($G50&gt;AV$2,(DATEDIF($G50,AW$2,"D")/365),1)))))))</f>
        <v>0</v>
      </c>
      <c r="AX50" s="53">
        <f>IF($V50&lt;=AW$2,0,IF($O50&lt;=AW$2,0,IF($G50&gt;=AX$2,0,IF($K50&gt;=$J50,0,IF($O50&lt;=AX$2,($J50-(SUM($K50,SUM($Z50:AW50)))),IF($L50=$D$161,(($J50-$K50)/$P50),(($J50-SUM($Z50:AW50))*$Q50))*IF($V50&lt;=AX$2,(DATEDIF(AW$2,$V50,"D")/365),IF($G50&gt;AW$2,(DATEDIF($G50,AX$2,"D")/365),1)))))))</f>
        <v>0</v>
      </c>
      <c r="AY50" s="53">
        <f>IF($V50&lt;=AX$2,0,IF($O50&lt;=AX$2,0,IF($G50&gt;=AY$2,0,IF($K50&gt;=$J50,0,IF($O50&lt;=AY$2,($J50-(SUM($K50,SUM($Z50:AX50)))),IF($L50=$D$161,(($J50-$K50)/$P50),(($J50-SUM($Z50:AX50))*$Q50))*IF($V50&lt;=AY$2,(DATEDIF(AX$2,$V50,"D")/365),IF($G50&gt;AX$2,(DATEDIF($G50,AY$2,"D")/365),1)))))))</f>
        <v>0</v>
      </c>
      <c r="AZ50" s="52"/>
      <c r="BA50" s="52"/>
      <c r="BB50" s="126">
        <f>IF($V50&lt;=BB$2,0,IF($G50&gt;=BB$2,0,IF($G50&gt;$W$3,(J50-Z50),IF($G50&lt;=$W$3,J50-SUM(W50,$Z50:Z50),0))))</f>
        <v>0</v>
      </c>
      <c r="BC50" s="53">
        <f t="shared" si="248"/>
        <v>0</v>
      </c>
      <c r="BD50" s="52">
        <f t="shared" si="249"/>
        <v>0</v>
      </c>
      <c r="BE50" s="53">
        <f t="shared" si="250"/>
        <v>0</v>
      </c>
      <c r="BF50" s="52">
        <f t="shared" si="251"/>
        <v>0</v>
      </c>
      <c r="BG50" s="53">
        <f t="shared" si="252"/>
        <v>0</v>
      </c>
      <c r="BH50" s="52">
        <f t="shared" si="253"/>
        <v>0</v>
      </c>
      <c r="BI50" s="53">
        <f t="shared" si="254"/>
        <v>0</v>
      </c>
      <c r="BJ50" s="52">
        <f t="shared" si="255"/>
        <v>0</v>
      </c>
      <c r="BK50" s="53">
        <f t="shared" si="256"/>
        <v>0</v>
      </c>
      <c r="BL50" s="52">
        <f t="shared" si="257"/>
        <v>0</v>
      </c>
      <c r="BM50" s="53">
        <f t="shared" si="258"/>
        <v>0</v>
      </c>
      <c r="BN50" s="52">
        <f t="shared" si="259"/>
        <v>0</v>
      </c>
      <c r="BO50" s="53">
        <f t="shared" si="260"/>
        <v>0</v>
      </c>
      <c r="BP50" s="52">
        <f t="shared" si="261"/>
        <v>0</v>
      </c>
      <c r="BQ50" s="53">
        <f t="shared" si="262"/>
        <v>0</v>
      </c>
      <c r="BR50" s="52">
        <f t="shared" si="263"/>
        <v>0</v>
      </c>
      <c r="BS50" s="53">
        <f t="shared" si="264"/>
        <v>0</v>
      </c>
      <c r="BT50" s="52">
        <f t="shared" si="265"/>
        <v>0</v>
      </c>
      <c r="BU50" s="53">
        <f t="shared" si="266"/>
        <v>0</v>
      </c>
      <c r="BV50" s="52">
        <f t="shared" si="267"/>
        <v>0</v>
      </c>
      <c r="BW50" s="53">
        <f t="shared" si="268"/>
        <v>0</v>
      </c>
      <c r="BX50" s="52">
        <f t="shared" si="269"/>
        <v>0</v>
      </c>
      <c r="BY50" s="53">
        <f t="shared" si="270"/>
        <v>0</v>
      </c>
      <c r="BZ50" s="52">
        <f t="shared" si="271"/>
        <v>0</v>
      </c>
      <c r="CA50" s="53">
        <f t="shared" si="272"/>
        <v>0</v>
      </c>
      <c r="CB50" s="74"/>
      <c r="CC50" s="74"/>
      <c r="CD50" s="74"/>
      <c r="CE50" s="74"/>
      <c r="CF50" s="74"/>
      <c r="CG50" s="74"/>
      <c r="CH50" s="74"/>
      <c r="CI50" s="74"/>
      <c r="CJ50" s="74"/>
      <c r="CK50" s="74"/>
      <c r="CL50" s="74"/>
    </row>
    <row r="51" spans="1:90">
      <c r="A51" s="20">
        <v>50</v>
      </c>
      <c r="B51" s="20" t="s">
        <v>89</v>
      </c>
      <c r="C51" s="20" t="s">
        <v>153</v>
      </c>
      <c r="D51" s="2">
        <v>1985</v>
      </c>
      <c r="E51" s="3">
        <v>4</v>
      </c>
      <c r="F51" s="2">
        <v>1</v>
      </c>
      <c r="G51" s="55">
        <f t="shared" si="275"/>
        <v>31137</v>
      </c>
      <c r="H51" s="4">
        <v>0</v>
      </c>
      <c r="I51" s="1">
        <v>0</v>
      </c>
      <c r="J51" s="51">
        <f t="shared" si="276"/>
        <v>0</v>
      </c>
      <c r="K51" s="54">
        <f t="shared" si="277"/>
        <v>0</v>
      </c>
      <c r="L51" s="4" t="s">
        <v>96</v>
      </c>
      <c r="M51" s="54">
        <f t="shared" si="242"/>
        <v>15</v>
      </c>
      <c r="N51" s="53">
        <f t="shared" si="243"/>
        <v>15</v>
      </c>
      <c r="O51" s="55">
        <f t="shared" si="244"/>
        <v>36616</v>
      </c>
      <c r="P51" s="53">
        <f t="shared" si="245"/>
        <v>0</v>
      </c>
      <c r="Q51" s="119">
        <f t="shared" si="246"/>
        <v>0</v>
      </c>
      <c r="R51" s="45" t="s">
        <v>130</v>
      </c>
      <c r="S51" s="138">
        <v>17</v>
      </c>
      <c r="T51" s="139">
        <v>4</v>
      </c>
      <c r="U51" s="138">
        <v>2035</v>
      </c>
      <c r="V51" s="55">
        <f t="shared" si="274"/>
        <v>54878</v>
      </c>
      <c r="W51" s="51">
        <f t="shared" si="247"/>
        <v>0</v>
      </c>
      <c r="X51" s="53">
        <f t="shared" si="213"/>
        <v>0</v>
      </c>
      <c r="Y51" s="53">
        <f t="shared" si="214"/>
        <v>0</v>
      </c>
      <c r="Z51" s="53">
        <f t="shared" si="215"/>
        <v>0</v>
      </c>
      <c r="AA51" s="53">
        <f>IF($V51&lt;=Z$2,0,IF($O51&lt;=Z$2,0,IF($G51&gt;=AA$2,0,IF($K51&gt;=$J51,0,IF($O51&lt;=AA$2,($J51-(SUM($K51,SUM($Z51:Z51)))),IF($L51=$D$161,(($J51-$K51)/$P51),(($J51-SUM($Z51:Z51))*$Q51))*IF($V51&lt;=AA$2,(DATEDIF(Z$2,$V51,"D")/365),IF($G51&gt;Z$2,(DATEDIF($G51,AA$2,"D")/365),1)))))))</f>
        <v>0</v>
      </c>
      <c r="AB51" s="53">
        <f>IF($V51&lt;=AA$2,0,IF($O51&lt;=AA$2,0,IF($G51&gt;=AB$2,0,IF($K51&gt;=$J51,0,IF($O51&lt;=AB$2,($J51-(SUM($K51,SUM($Z51:AA51)))),IF($L51=$D$161,(($J51-$K51)/$P51),(($J51-SUM($Z51:AA51))*$Q51))*IF($V51&lt;=AB$2,(DATEDIF(AA$2,$V51,"D")/365),IF($G51&gt;AA$2,(DATEDIF($G51,AB$2,"D")/365),1)))))))</f>
        <v>0</v>
      </c>
      <c r="AC51" s="53">
        <f>IF($V51&lt;=AB$2,0,IF($O51&lt;=AB$2,0,IF($G51&gt;=AC$2,0,IF($K51&gt;=$J51,0,IF($O51&lt;=AC$2,($J51-(SUM($K51,SUM($Z51:AB51)))),IF($L51=$D$161,(($J51-$K51)/$P51),(($J51-SUM($Z51:AB51))*$Q51))*IF($V51&lt;=AC$2,(DATEDIF(AB$2,$V51,"D")/365),IF($G51&gt;AB$2,(DATEDIF($G51,AC$2,"D")/365),1)))))))</f>
        <v>0</v>
      </c>
      <c r="AD51" s="53">
        <f>IF($V51&lt;=AC$2,0,IF($O51&lt;=AC$2,0,IF($G51&gt;=AD$2,0,IF($K51&gt;=$J51,0,IF($O51&lt;=AD$2,($J51-(SUM($K51,SUM($Z51:AC51)))),IF($L51=$D$161,(($J51-$K51)/$P51),(($J51-SUM($Z51:AC51))*$Q51))*IF($V51&lt;=AD$2,(DATEDIF(AC$2,$V51,"D")/365),IF($G51&gt;AC$2,(DATEDIF($G51,AD$2,"D")/365),1)))))))</f>
        <v>0</v>
      </c>
      <c r="AE51" s="53">
        <f>IF($V51&lt;=AD$2,0,IF($O51&lt;=AD$2,0,IF($G51&gt;=AE$2,0,IF($K51&gt;=$J51,0,IF($O51&lt;=AE$2,($J51-(SUM($K51,SUM($Z51:AD51)))),IF($L51=$D$161,(($J51-$K51)/$P51),(($J51-SUM($Z51:AD51))*$Q51))*IF($V51&lt;=AE$2,(DATEDIF(AD$2,$V51,"D")/365),IF($G51&gt;AD$2,(DATEDIF($G51,AE$2,"D")/365),1)))))))</f>
        <v>0</v>
      </c>
      <c r="AF51" s="53">
        <f>IF($V51&lt;=AE$2,0,IF($O51&lt;=AE$2,0,IF($G51&gt;=AF$2,0,IF($K51&gt;=$J51,0,IF($O51&lt;=AF$2,($J51-(SUM($K51,SUM($Z51:AE51)))),IF($L51=$D$161,(($J51-$K51)/$P51),(($J51-SUM($Z51:AE51))*$Q51))*IF($V51&lt;=AF$2,(DATEDIF(AE$2,$V51,"D")/365),IF($G51&gt;AE$2,(DATEDIF($G51,AF$2,"D")/365),1)))))))</f>
        <v>0</v>
      </c>
      <c r="AG51" s="53">
        <f>IF($V51&lt;=AF$2,0,IF($O51&lt;=AF$2,0,IF($G51&gt;=AG$2,0,IF($K51&gt;=$J51,0,IF($O51&lt;=AG$2,($J51-(SUM($K51,SUM($Z51:AF51)))),IF($L51=$D$161,(($J51-$K51)/$P51),(($J51-SUM($Z51:AF51))*$Q51))*IF($V51&lt;=AG$2,(DATEDIF(AF$2,$V51,"D")/365),IF($G51&gt;AF$2,(DATEDIF($G51,AG$2,"D")/365),1)))))))</f>
        <v>0</v>
      </c>
      <c r="AH51" s="53">
        <f>IF($V51&lt;=AG$2,0,IF($O51&lt;=AG$2,0,IF($G51&gt;=AH$2,0,IF($K51&gt;=$J51,0,IF($O51&lt;=AH$2,($J51-(SUM($K51,SUM($Z51:AG51)))),IF($L51=$D$161,(($J51-$K51)/$P51),(($J51-SUM($Z51:AG51))*$Q51))*IF($V51&lt;=AH$2,(DATEDIF(AG$2,$V51,"D")/365),IF($G51&gt;AG$2,(DATEDIF($G51,AH$2,"D")/365),1)))))))</f>
        <v>0</v>
      </c>
      <c r="AI51" s="53">
        <f>IF($V51&lt;=AH$2,0,IF($O51&lt;=AH$2,0,IF($G51&gt;=AI$2,0,IF($K51&gt;=$J51,0,IF($O51&lt;=AI$2,($J51-(SUM($K51,SUM($Z51:AH51)))),IF($L51=$D$161,(($J51-$K51)/$P51),(($J51-SUM($Z51:AH51))*$Q51))*IF($V51&lt;=AI$2,(DATEDIF(AH$2,$V51,"D")/365),IF($G51&gt;AH$2,(DATEDIF($G51,AI$2,"D")/365),1)))))))</f>
        <v>0</v>
      </c>
      <c r="AJ51" s="53">
        <f>IF($V51&lt;=AI$2,0,IF($O51&lt;=AI$2,0,IF($G51&gt;=AJ$2,0,IF($K51&gt;=$J51,0,IF($O51&lt;=AJ$2,($J51-(SUM($K51,SUM($Z51:AI51)))),IF($L51=$D$161,(($J51-$K51)/$P51),(($J51-SUM($Z51:AI51))*$Q51))*IF($V51&lt;=AJ$2,(DATEDIF(AI$2,$V51,"D")/365),IF($G51&gt;AI$2,(DATEDIF($G51,AJ$2,"D")/365),1)))))))</f>
        <v>0</v>
      </c>
      <c r="AK51" s="53">
        <f>IF($V51&lt;=AJ$2,0,IF($O51&lt;=AJ$2,0,IF($G51&gt;=AK$2,0,IF($K51&gt;=$J51,0,IF($O51&lt;=AK$2,($J51-(SUM($K51,SUM($Z51:AJ51)))),IF($L51=$D$161,(($J51-$K51)/$P51),(($J51-SUM($Z51:AJ51))*$Q51))*IF($V51&lt;=AK$2,(DATEDIF(AJ$2,$V51,"D")/365),IF($G51&gt;AJ$2,(DATEDIF($G51,AK$2,"D")/365),1)))))))</f>
        <v>0</v>
      </c>
      <c r="AL51" s="53">
        <f>IF($V51&lt;=AK$2,0,IF($O51&lt;=AK$2,0,IF($G51&gt;=AL$2,0,IF($K51&gt;=$J51,0,IF($O51&lt;=AL$2,($J51-(SUM($K51,SUM($Z51:AK51)))),IF($L51=$D$161,(($J51-$K51)/$P51),(($J51-SUM($Z51:AK51))*$Q51))*IF($V51&lt;=AL$2,(DATEDIF(AK$2,$V51,"D")/365),IF($G51&gt;AK$2,(DATEDIF($G51,AL$2,"D")/365),1)))))))</f>
        <v>0</v>
      </c>
      <c r="AM51" s="53">
        <f>IF($V51&lt;=AL$2,0,IF($O51&lt;=AL$2,0,IF($G51&gt;=AM$2,0,IF($K51&gt;=$J51,0,IF($O51&lt;=AM$2,($J51-(SUM($K51,SUM($Z51:AL51)))),IF($L51=$D$161,(($J51-$K51)/$P51),(($J51-SUM($Z51:AL51))*$Q51))*IF($V51&lt;=AM$2,(DATEDIF(AL$2,$V51,"D")/365),IF($G51&gt;AL$2,(DATEDIF($G51,AM$2,"D")/365),1)))))))</f>
        <v>0</v>
      </c>
      <c r="AN51" s="53">
        <f>IF($V51&lt;=AM$2,0,IF($O51&lt;=AM$2,0,IF($G51&gt;=AN$2,0,IF($K51&gt;=$J51,0,IF($O51&lt;=AN$2,($J51-(SUM($K51,SUM($Z51:AM51)))),IF($L51=$D$161,(($J51-$K51)/$P51),(($J51-SUM($Z51:AM51))*$Q51))*IF($V51&lt;=AN$2,(DATEDIF(AM$2,$V51,"D")/365),IF($G51&gt;AM$2,(DATEDIF($G51,AN$2,"D")/365),1)))))))</f>
        <v>0</v>
      </c>
      <c r="AO51" s="53">
        <f>IF($V51&lt;=AN$2,0,IF($O51&lt;=AN$2,0,IF($G51&gt;=AO$2,0,IF($K51&gt;=$J51,0,IF($O51&lt;=AO$2,($J51-(SUM($K51,SUM($Z51:AN51)))),IF($L51=$D$161,(($J51-$K51)/$P51),(($J51-SUM($Z51:AN51))*$Q51))*IF($V51&lt;=AO$2,(DATEDIF(AN$2,$V51,"D")/365),IF($G51&gt;AN$2,(DATEDIF($G51,AO$2,"D")/365),1)))))))</f>
        <v>0</v>
      </c>
      <c r="AP51" s="53">
        <f>IF($V51&lt;=AO$2,0,IF($O51&lt;=AO$2,0,IF($G51&gt;=AP$2,0,IF($K51&gt;=$J51,0,IF($O51&lt;=AP$2,($J51-(SUM($K51,SUM($Z51:AO51)))),IF($L51=$D$161,(($J51-$K51)/$P51),(($J51-SUM($Z51:AO51))*$Q51))*IF($V51&lt;=AP$2,(DATEDIF(AO$2,$V51,"D")/365),IF($G51&gt;AO$2,(DATEDIF($G51,AP$2,"D")/365),1)))))))</f>
        <v>0</v>
      </c>
      <c r="AQ51" s="53">
        <f>IF($V51&lt;=AP$2,0,IF($O51&lt;=AP$2,0,IF($G51&gt;=AQ$2,0,IF($K51&gt;=$J51,0,IF($O51&lt;=AQ$2,($J51-(SUM($K51,SUM($Z51:AP51)))),IF($L51=$D$161,(($J51-$K51)/$P51),(($J51-SUM($Z51:AP51))*$Q51))*IF($V51&lt;=AQ$2,(DATEDIF(AP$2,$V51,"D")/365),IF($G51&gt;AP$2,(DATEDIF($G51,AQ$2,"D")/365),1)))))))</f>
        <v>0</v>
      </c>
      <c r="AR51" s="53">
        <f>IF($V51&lt;=AQ$2,0,IF($O51&lt;=AQ$2,0,IF($G51&gt;=AR$2,0,IF($K51&gt;=$J51,0,IF($O51&lt;=AR$2,($J51-(SUM($K51,SUM($Z51:AQ51)))),IF($L51=$D$161,(($J51-$K51)/$P51),(($J51-SUM($Z51:AQ51))*$Q51))*IF($V51&lt;=AR$2,(DATEDIF(AQ$2,$V51,"D")/365),IF($G51&gt;AQ$2,(DATEDIF($G51,AR$2,"D")/365),1)))))))</f>
        <v>0</v>
      </c>
      <c r="AS51" s="53">
        <f>IF($V51&lt;=AR$2,0,IF($O51&lt;=AR$2,0,IF($G51&gt;=AS$2,0,IF($K51&gt;=$J51,0,IF($O51&lt;=AS$2,($J51-(SUM($K51,SUM($Z51:AR51)))),IF($L51=$D$161,(($J51-$K51)/$P51),(($J51-SUM($Z51:AR51))*$Q51))*IF($V51&lt;=AS$2,(DATEDIF(AR$2,$V51,"D")/365),IF($G51&gt;AR$2,(DATEDIF($G51,AS$2,"D")/365),1)))))))</f>
        <v>0</v>
      </c>
      <c r="AT51" s="53">
        <f>IF($V51&lt;=AS$2,0,IF($O51&lt;=AS$2,0,IF($G51&gt;=AT$2,0,IF($K51&gt;=$J51,0,IF($O51&lt;=AT$2,($J51-(SUM($K51,SUM($Z51:AS51)))),IF($L51=$D$161,(($J51-$K51)/$P51),(($J51-SUM($Z51:AS51))*$Q51))*IF($V51&lt;=AT$2,(DATEDIF(AS$2,$V51,"D")/365),IF($G51&gt;AS$2,(DATEDIF($G51,AT$2,"D")/365),1)))))))</f>
        <v>0</v>
      </c>
      <c r="AU51" s="53">
        <f>IF($V51&lt;=AT$2,0,IF($O51&lt;=AT$2,0,IF($G51&gt;=AU$2,0,IF($K51&gt;=$J51,0,IF($O51&lt;=AU$2,($J51-(SUM($K51,SUM($Z51:AT51)))),IF($L51=$D$161,(($J51-$K51)/$P51),(($J51-SUM($Z51:AT51))*$Q51))*IF($V51&lt;=AU$2,(DATEDIF(AT$2,$V51,"D")/365),IF($G51&gt;AT$2,(DATEDIF($G51,AU$2,"D")/365),1)))))))</f>
        <v>0</v>
      </c>
      <c r="AV51" s="53">
        <f>IF($V51&lt;=AU$2,0,IF($O51&lt;=AU$2,0,IF($G51&gt;=AV$2,0,IF($K51&gt;=$J51,0,IF($O51&lt;=AV$2,($J51-(SUM($K51,SUM($Z51:AU51)))),IF($L51=$D$161,(($J51-$K51)/$P51),(($J51-SUM($Z51:AU51))*$Q51))*IF($V51&lt;=AV$2,(DATEDIF(AU$2,$V51,"D")/365),IF($G51&gt;AU$2,(DATEDIF($G51,AV$2,"D")/365),1)))))))</f>
        <v>0</v>
      </c>
      <c r="AW51" s="53">
        <f>IF($V51&lt;=AV$2,0,IF($O51&lt;=AV$2,0,IF($G51&gt;=AW$2,0,IF($K51&gt;=$J51,0,IF($O51&lt;=AW$2,($J51-(SUM($K51,SUM($Z51:AV51)))),IF($L51=$D$161,(($J51-$K51)/$P51),(($J51-SUM($Z51:AV51))*$Q51))*IF($V51&lt;=AW$2,(DATEDIF(AV$2,$V51,"D")/365),IF($G51&gt;AV$2,(DATEDIF($G51,AW$2,"D")/365),1)))))))</f>
        <v>0</v>
      </c>
      <c r="AX51" s="53">
        <f>IF($V51&lt;=AW$2,0,IF($O51&lt;=AW$2,0,IF($G51&gt;=AX$2,0,IF($K51&gt;=$J51,0,IF($O51&lt;=AX$2,($J51-(SUM($K51,SUM($Z51:AW51)))),IF($L51=$D$161,(($J51-$K51)/$P51),(($J51-SUM($Z51:AW51))*$Q51))*IF($V51&lt;=AX$2,(DATEDIF(AW$2,$V51,"D")/365),IF($G51&gt;AW$2,(DATEDIF($G51,AX$2,"D")/365),1)))))))</f>
        <v>0</v>
      </c>
      <c r="AY51" s="53">
        <f>IF($V51&lt;=AX$2,0,IF($O51&lt;=AX$2,0,IF($G51&gt;=AY$2,0,IF($K51&gt;=$J51,0,IF($O51&lt;=AY$2,($J51-(SUM($K51,SUM($Z51:AX51)))),IF($L51=$D$161,(($J51-$K51)/$P51),(($J51-SUM($Z51:AX51))*$Q51))*IF($V51&lt;=AY$2,(DATEDIF(AX$2,$V51,"D")/365),IF($G51&gt;AX$2,(DATEDIF($G51,AY$2,"D")/365),1)))))))</f>
        <v>0</v>
      </c>
      <c r="AZ51" s="52"/>
      <c r="BA51" s="52"/>
      <c r="BB51" s="126">
        <f>IF($V51&lt;=BB$2,0,IF($G51&gt;=BB$2,0,IF($G51&gt;$W$3,(J51-Z51),IF($G51&lt;=$W$3,J51-SUM(W51,$Z51:Z51),0))))</f>
        <v>0</v>
      </c>
      <c r="BC51" s="53">
        <f t="shared" si="248"/>
        <v>0</v>
      </c>
      <c r="BD51" s="52">
        <f t="shared" si="249"/>
        <v>0</v>
      </c>
      <c r="BE51" s="53">
        <f t="shared" si="250"/>
        <v>0</v>
      </c>
      <c r="BF51" s="52">
        <f t="shared" si="251"/>
        <v>0</v>
      </c>
      <c r="BG51" s="53">
        <f t="shared" si="252"/>
        <v>0</v>
      </c>
      <c r="BH51" s="52">
        <f t="shared" si="253"/>
        <v>0</v>
      </c>
      <c r="BI51" s="53">
        <f t="shared" si="254"/>
        <v>0</v>
      </c>
      <c r="BJ51" s="52">
        <f t="shared" si="255"/>
        <v>0</v>
      </c>
      <c r="BK51" s="53">
        <f t="shared" si="256"/>
        <v>0</v>
      </c>
      <c r="BL51" s="52">
        <f t="shared" si="257"/>
        <v>0</v>
      </c>
      <c r="BM51" s="53">
        <f t="shared" si="258"/>
        <v>0</v>
      </c>
      <c r="BN51" s="52">
        <f t="shared" si="259"/>
        <v>0</v>
      </c>
      <c r="BO51" s="53">
        <f t="shared" si="260"/>
        <v>0</v>
      </c>
      <c r="BP51" s="52">
        <f t="shared" si="261"/>
        <v>0</v>
      </c>
      <c r="BQ51" s="53">
        <f t="shared" si="262"/>
        <v>0</v>
      </c>
      <c r="BR51" s="52">
        <f t="shared" si="263"/>
        <v>0</v>
      </c>
      <c r="BS51" s="53">
        <f t="shared" si="264"/>
        <v>0</v>
      </c>
      <c r="BT51" s="52">
        <f t="shared" si="265"/>
        <v>0</v>
      </c>
      <c r="BU51" s="53">
        <f t="shared" si="266"/>
        <v>0</v>
      </c>
      <c r="BV51" s="52">
        <f t="shared" si="267"/>
        <v>0</v>
      </c>
      <c r="BW51" s="53">
        <f t="shared" si="268"/>
        <v>0</v>
      </c>
      <c r="BX51" s="52">
        <f t="shared" si="269"/>
        <v>0</v>
      </c>
      <c r="BY51" s="53">
        <f t="shared" si="270"/>
        <v>0</v>
      </c>
      <c r="BZ51" s="52">
        <f t="shared" si="271"/>
        <v>0</v>
      </c>
      <c r="CA51" s="53">
        <f t="shared" si="272"/>
        <v>0</v>
      </c>
      <c r="CB51" s="74"/>
      <c r="CC51" s="74"/>
      <c r="CD51" s="74"/>
      <c r="CE51" s="74"/>
      <c r="CF51" s="74"/>
      <c r="CG51" s="74"/>
      <c r="CH51" s="74"/>
      <c r="CI51" s="74"/>
      <c r="CJ51" s="74"/>
      <c r="CK51" s="74"/>
      <c r="CL51" s="74"/>
    </row>
    <row r="52" spans="1:90">
      <c r="A52" s="20">
        <v>51</v>
      </c>
      <c r="B52" s="20" t="s">
        <v>89</v>
      </c>
      <c r="C52" s="20" t="s">
        <v>153</v>
      </c>
      <c r="D52" s="2">
        <v>1985</v>
      </c>
      <c r="E52" s="3">
        <v>4</v>
      </c>
      <c r="F52" s="2">
        <v>1</v>
      </c>
      <c r="G52" s="55">
        <f t="shared" si="275"/>
        <v>31137</v>
      </c>
      <c r="H52" s="4">
        <v>0</v>
      </c>
      <c r="I52" s="1">
        <v>0</v>
      </c>
      <c r="J52" s="51">
        <f t="shared" si="276"/>
        <v>0</v>
      </c>
      <c r="K52" s="54">
        <f t="shared" si="277"/>
        <v>0</v>
      </c>
      <c r="L52" s="4" t="s">
        <v>96</v>
      </c>
      <c r="M52" s="54">
        <f t="shared" si="242"/>
        <v>15</v>
      </c>
      <c r="N52" s="53">
        <f t="shared" si="243"/>
        <v>15</v>
      </c>
      <c r="O52" s="55">
        <f t="shared" si="244"/>
        <v>36616</v>
      </c>
      <c r="P52" s="53">
        <f t="shared" si="245"/>
        <v>0</v>
      </c>
      <c r="Q52" s="119">
        <f t="shared" si="246"/>
        <v>0</v>
      </c>
      <c r="R52" s="45" t="s">
        <v>130</v>
      </c>
      <c r="S52" s="138">
        <v>17</v>
      </c>
      <c r="T52" s="139">
        <v>4</v>
      </c>
      <c r="U52" s="138">
        <v>2035</v>
      </c>
      <c r="V52" s="55">
        <f t="shared" si="274"/>
        <v>54878</v>
      </c>
      <c r="W52" s="51">
        <f t="shared" si="247"/>
        <v>0</v>
      </c>
      <c r="X52" s="53">
        <f t="shared" si="213"/>
        <v>0</v>
      </c>
      <c r="Y52" s="53">
        <f t="shared" si="214"/>
        <v>0</v>
      </c>
      <c r="Z52" s="53">
        <f t="shared" si="215"/>
        <v>0</v>
      </c>
      <c r="AA52" s="53">
        <f>IF($V52&lt;=Z$2,0,IF($O52&lt;=Z$2,0,IF($G52&gt;=AA$2,0,IF($K52&gt;=$J52,0,IF($O52&lt;=AA$2,($J52-(SUM($K52,SUM($Z52:Z52)))),IF($L52=$D$161,(($J52-$K52)/$P52),(($J52-SUM($Z52:Z52))*$Q52))*IF($V52&lt;=AA$2,(DATEDIF(Z$2,$V52,"D")/365),IF($G52&gt;Z$2,(DATEDIF($G52,AA$2,"D")/365),1)))))))</f>
        <v>0</v>
      </c>
      <c r="AB52" s="53">
        <f>IF($V52&lt;=AA$2,0,IF($O52&lt;=AA$2,0,IF($G52&gt;=AB$2,0,IF($K52&gt;=$J52,0,IF($O52&lt;=AB$2,($J52-(SUM($K52,SUM($Z52:AA52)))),IF($L52=$D$161,(($J52-$K52)/$P52),(($J52-SUM($Z52:AA52))*$Q52))*IF($V52&lt;=AB$2,(DATEDIF(AA$2,$V52,"D")/365),IF($G52&gt;AA$2,(DATEDIF($G52,AB$2,"D")/365),1)))))))</f>
        <v>0</v>
      </c>
      <c r="AC52" s="53">
        <f>IF($V52&lt;=AB$2,0,IF($O52&lt;=AB$2,0,IF($G52&gt;=AC$2,0,IF($K52&gt;=$J52,0,IF($O52&lt;=AC$2,($J52-(SUM($K52,SUM($Z52:AB52)))),IF($L52=$D$161,(($J52-$K52)/$P52),(($J52-SUM($Z52:AB52))*$Q52))*IF($V52&lt;=AC$2,(DATEDIF(AB$2,$V52,"D")/365),IF($G52&gt;AB$2,(DATEDIF($G52,AC$2,"D")/365),1)))))))</f>
        <v>0</v>
      </c>
      <c r="AD52" s="53">
        <f>IF($V52&lt;=AC$2,0,IF($O52&lt;=AC$2,0,IF($G52&gt;=AD$2,0,IF($K52&gt;=$J52,0,IF($O52&lt;=AD$2,($J52-(SUM($K52,SUM($Z52:AC52)))),IF($L52=$D$161,(($J52-$K52)/$P52),(($J52-SUM($Z52:AC52))*$Q52))*IF($V52&lt;=AD$2,(DATEDIF(AC$2,$V52,"D")/365),IF($G52&gt;AC$2,(DATEDIF($G52,AD$2,"D")/365),1)))))))</f>
        <v>0</v>
      </c>
      <c r="AE52" s="53">
        <f>IF($V52&lt;=AD$2,0,IF($O52&lt;=AD$2,0,IF($G52&gt;=AE$2,0,IF($K52&gt;=$J52,0,IF($O52&lt;=AE$2,($J52-(SUM($K52,SUM($Z52:AD52)))),IF($L52=$D$161,(($J52-$K52)/$P52),(($J52-SUM($Z52:AD52))*$Q52))*IF($V52&lt;=AE$2,(DATEDIF(AD$2,$V52,"D")/365),IF($G52&gt;AD$2,(DATEDIF($G52,AE$2,"D")/365),1)))))))</f>
        <v>0</v>
      </c>
      <c r="AF52" s="53">
        <f>IF($V52&lt;=AE$2,0,IF($O52&lt;=AE$2,0,IF($G52&gt;=AF$2,0,IF($K52&gt;=$J52,0,IF($O52&lt;=AF$2,($J52-(SUM($K52,SUM($Z52:AE52)))),IF($L52=$D$161,(($J52-$K52)/$P52),(($J52-SUM($Z52:AE52))*$Q52))*IF($V52&lt;=AF$2,(DATEDIF(AE$2,$V52,"D")/365),IF($G52&gt;AE$2,(DATEDIF($G52,AF$2,"D")/365),1)))))))</f>
        <v>0</v>
      </c>
      <c r="AG52" s="53">
        <f>IF($V52&lt;=AF$2,0,IF($O52&lt;=AF$2,0,IF($G52&gt;=AG$2,0,IF($K52&gt;=$J52,0,IF($O52&lt;=AG$2,($J52-(SUM($K52,SUM($Z52:AF52)))),IF($L52=$D$161,(($J52-$K52)/$P52),(($J52-SUM($Z52:AF52))*$Q52))*IF($V52&lt;=AG$2,(DATEDIF(AF$2,$V52,"D")/365),IF($G52&gt;AF$2,(DATEDIF($G52,AG$2,"D")/365),1)))))))</f>
        <v>0</v>
      </c>
      <c r="AH52" s="53">
        <f>IF($V52&lt;=AG$2,0,IF($O52&lt;=AG$2,0,IF($G52&gt;=AH$2,0,IF($K52&gt;=$J52,0,IF($O52&lt;=AH$2,($J52-(SUM($K52,SUM($Z52:AG52)))),IF($L52=$D$161,(($J52-$K52)/$P52),(($J52-SUM($Z52:AG52))*$Q52))*IF($V52&lt;=AH$2,(DATEDIF(AG$2,$V52,"D")/365),IF($G52&gt;AG$2,(DATEDIF($G52,AH$2,"D")/365),1)))))))</f>
        <v>0</v>
      </c>
      <c r="AI52" s="53">
        <f>IF($V52&lt;=AH$2,0,IF($O52&lt;=AH$2,0,IF($G52&gt;=AI$2,0,IF($K52&gt;=$J52,0,IF($O52&lt;=AI$2,($J52-(SUM($K52,SUM($Z52:AH52)))),IF($L52=$D$161,(($J52-$K52)/$P52),(($J52-SUM($Z52:AH52))*$Q52))*IF($V52&lt;=AI$2,(DATEDIF(AH$2,$V52,"D")/365),IF($G52&gt;AH$2,(DATEDIF($G52,AI$2,"D")/365),1)))))))</f>
        <v>0</v>
      </c>
      <c r="AJ52" s="53">
        <f>IF($V52&lt;=AI$2,0,IF($O52&lt;=AI$2,0,IF($G52&gt;=AJ$2,0,IF($K52&gt;=$J52,0,IF($O52&lt;=AJ$2,($J52-(SUM($K52,SUM($Z52:AI52)))),IF($L52=$D$161,(($J52-$K52)/$P52),(($J52-SUM($Z52:AI52))*$Q52))*IF($V52&lt;=AJ$2,(DATEDIF(AI$2,$V52,"D")/365),IF($G52&gt;AI$2,(DATEDIF($G52,AJ$2,"D")/365),1)))))))</f>
        <v>0</v>
      </c>
      <c r="AK52" s="53">
        <f>IF($V52&lt;=AJ$2,0,IF($O52&lt;=AJ$2,0,IF($G52&gt;=AK$2,0,IF($K52&gt;=$J52,0,IF($O52&lt;=AK$2,($J52-(SUM($K52,SUM($Z52:AJ52)))),IF($L52=$D$161,(($J52-$K52)/$P52),(($J52-SUM($Z52:AJ52))*$Q52))*IF($V52&lt;=AK$2,(DATEDIF(AJ$2,$V52,"D")/365),IF($G52&gt;AJ$2,(DATEDIF($G52,AK$2,"D")/365),1)))))))</f>
        <v>0</v>
      </c>
      <c r="AL52" s="53">
        <f>IF($V52&lt;=AK$2,0,IF($O52&lt;=AK$2,0,IF($G52&gt;=AL$2,0,IF($K52&gt;=$J52,0,IF($O52&lt;=AL$2,($J52-(SUM($K52,SUM($Z52:AK52)))),IF($L52=$D$161,(($J52-$K52)/$P52),(($J52-SUM($Z52:AK52))*$Q52))*IF($V52&lt;=AL$2,(DATEDIF(AK$2,$V52,"D")/365),IF($G52&gt;AK$2,(DATEDIF($G52,AL$2,"D")/365),1)))))))</f>
        <v>0</v>
      </c>
      <c r="AM52" s="53">
        <f>IF($V52&lt;=AL$2,0,IF($O52&lt;=AL$2,0,IF($G52&gt;=AM$2,0,IF($K52&gt;=$J52,0,IF($O52&lt;=AM$2,($J52-(SUM($K52,SUM($Z52:AL52)))),IF($L52=$D$161,(($J52-$K52)/$P52),(($J52-SUM($Z52:AL52))*$Q52))*IF($V52&lt;=AM$2,(DATEDIF(AL$2,$V52,"D")/365),IF($G52&gt;AL$2,(DATEDIF($G52,AM$2,"D")/365),1)))))))</f>
        <v>0</v>
      </c>
      <c r="AN52" s="53">
        <f>IF($V52&lt;=AM$2,0,IF($O52&lt;=AM$2,0,IF($G52&gt;=AN$2,0,IF($K52&gt;=$J52,0,IF($O52&lt;=AN$2,($J52-(SUM($K52,SUM($Z52:AM52)))),IF($L52=$D$161,(($J52-$K52)/$P52),(($J52-SUM($Z52:AM52))*$Q52))*IF($V52&lt;=AN$2,(DATEDIF(AM$2,$V52,"D")/365),IF($G52&gt;AM$2,(DATEDIF($G52,AN$2,"D")/365),1)))))))</f>
        <v>0</v>
      </c>
      <c r="AO52" s="53">
        <f>IF($V52&lt;=AN$2,0,IF($O52&lt;=AN$2,0,IF($G52&gt;=AO$2,0,IF($K52&gt;=$J52,0,IF($O52&lt;=AO$2,($J52-(SUM($K52,SUM($Z52:AN52)))),IF($L52=$D$161,(($J52-$K52)/$P52),(($J52-SUM($Z52:AN52))*$Q52))*IF($V52&lt;=AO$2,(DATEDIF(AN$2,$V52,"D")/365),IF($G52&gt;AN$2,(DATEDIF($G52,AO$2,"D")/365),1)))))))</f>
        <v>0</v>
      </c>
      <c r="AP52" s="53">
        <f>IF($V52&lt;=AO$2,0,IF($O52&lt;=AO$2,0,IF($G52&gt;=AP$2,0,IF($K52&gt;=$J52,0,IF($O52&lt;=AP$2,($J52-(SUM($K52,SUM($Z52:AO52)))),IF($L52=$D$161,(($J52-$K52)/$P52),(($J52-SUM($Z52:AO52))*$Q52))*IF($V52&lt;=AP$2,(DATEDIF(AO$2,$V52,"D")/365),IF($G52&gt;AO$2,(DATEDIF($G52,AP$2,"D")/365),1)))))))</f>
        <v>0</v>
      </c>
      <c r="AQ52" s="53">
        <f>IF($V52&lt;=AP$2,0,IF($O52&lt;=AP$2,0,IF($G52&gt;=AQ$2,0,IF($K52&gt;=$J52,0,IF($O52&lt;=AQ$2,($J52-(SUM($K52,SUM($Z52:AP52)))),IF($L52=$D$161,(($J52-$K52)/$P52),(($J52-SUM($Z52:AP52))*$Q52))*IF($V52&lt;=AQ$2,(DATEDIF(AP$2,$V52,"D")/365),IF($G52&gt;AP$2,(DATEDIF($G52,AQ$2,"D")/365),1)))))))</f>
        <v>0</v>
      </c>
      <c r="AR52" s="53">
        <f>IF($V52&lt;=AQ$2,0,IF($O52&lt;=AQ$2,0,IF($G52&gt;=AR$2,0,IF($K52&gt;=$J52,0,IF($O52&lt;=AR$2,($J52-(SUM($K52,SUM($Z52:AQ52)))),IF($L52=$D$161,(($J52-$K52)/$P52),(($J52-SUM($Z52:AQ52))*$Q52))*IF($V52&lt;=AR$2,(DATEDIF(AQ$2,$V52,"D")/365),IF($G52&gt;AQ$2,(DATEDIF($G52,AR$2,"D")/365),1)))))))</f>
        <v>0</v>
      </c>
      <c r="AS52" s="53">
        <f>IF($V52&lt;=AR$2,0,IF($O52&lt;=AR$2,0,IF($G52&gt;=AS$2,0,IF($K52&gt;=$J52,0,IF($O52&lt;=AS$2,($J52-(SUM($K52,SUM($Z52:AR52)))),IF($L52=$D$161,(($J52-$K52)/$P52),(($J52-SUM($Z52:AR52))*$Q52))*IF($V52&lt;=AS$2,(DATEDIF(AR$2,$V52,"D")/365),IF($G52&gt;AR$2,(DATEDIF($G52,AS$2,"D")/365),1)))))))</f>
        <v>0</v>
      </c>
      <c r="AT52" s="53">
        <f>IF($V52&lt;=AS$2,0,IF($O52&lt;=AS$2,0,IF($G52&gt;=AT$2,0,IF($K52&gt;=$J52,0,IF($O52&lt;=AT$2,($J52-(SUM($K52,SUM($Z52:AS52)))),IF($L52=$D$161,(($J52-$K52)/$P52),(($J52-SUM($Z52:AS52))*$Q52))*IF($V52&lt;=AT$2,(DATEDIF(AS$2,$V52,"D")/365),IF($G52&gt;AS$2,(DATEDIF($G52,AT$2,"D")/365),1)))))))</f>
        <v>0</v>
      </c>
      <c r="AU52" s="53">
        <f>IF($V52&lt;=AT$2,0,IF($O52&lt;=AT$2,0,IF($G52&gt;=AU$2,0,IF($K52&gt;=$J52,0,IF($O52&lt;=AU$2,($J52-(SUM($K52,SUM($Z52:AT52)))),IF($L52=$D$161,(($J52-$K52)/$P52),(($J52-SUM($Z52:AT52))*$Q52))*IF($V52&lt;=AU$2,(DATEDIF(AT$2,$V52,"D")/365),IF($G52&gt;AT$2,(DATEDIF($G52,AU$2,"D")/365),1)))))))</f>
        <v>0</v>
      </c>
      <c r="AV52" s="53">
        <f>IF($V52&lt;=AU$2,0,IF($O52&lt;=AU$2,0,IF($G52&gt;=AV$2,0,IF($K52&gt;=$J52,0,IF($O52&lt;=AV$2,($J52-(SUM($K52,SUM($Z52:AU52)))),IF($L52=$D$161,(($J52-$K52)/$P52),(($J52-SUM($Z52:AU52))*$Q52))*IF($V52&lt;=AV$2,(DATEDIF(AU$2,$V52,"D")/365),IF($G52&gt;AU$2,(DATEDIF($G52,AV$2,"D")/365),1)))))))</f>
        <v>0</v>
      </c>
      <c r="AW52" s="53">
        <f>IF($V52&lt;=AV$2,0,IF($O52&lt;=AV$2,0,IF($G52&gt;=AW$2,0,IF($K52&gt;=$J52,0,IF($O52&lt;=AW$2,($J52-(SUM($K52,SUM($Z52:AV52)))),IF($L52=$D$161,(($J52-$K52)/$P52),(($J52-SUM($Z52:AV52))*$Q52))*IF($V52&lt;=AW$2,(DATEDIF(AV$2,$V52,"D")/365),IF($G52&gt;AV$2,(DATEDIF($G52,AW$2,"D")/365),1)))))))</f>
        <v>0</v>
      </c>
      <c r="AX52" s="53">
        <f>IF($V52&lt;=AW$2,0,IF($O52&lt;=AW$2,0,IF($G52&gt;=AX$2,0,IF($K52&gt;=$J52,0,IF($O52&lt;=AX$2,($J52-(SUM($K52,SUM($Z52:AW52)))),IF($L52=$D$161,(($J52-$K52)/$P52),(($J52-SUM($Z52:AW52))*$Q52))*IF($V52&lt;=AX$2,(DATEDIF(AW$2,$V52,"D")/365),IF($G52&gt;AW$2,(DATEDIF($G52,AX$2,"D")/365),1)))))))</f>
        <v>0</v>
      </c>
      <c r="AY52" s="53">
        <f>IF($V52&lt;=AX$2,0,IF($O52&lt;=AX$2,0,IF($G52&gt;=AY$2,0,IF($K52&gt;=$J52,0,IF($O52&lt;=AY$2,($J52-(SUM($K52,SUM($Z52:AX52)))),IF($L52=$D$161,(($J52-$K52)/$P52),(($J52-SUM($Z52:AX52))*$Q52))*IF($V52&lt;=AY$2,(DATEDIF(AX$2,$V52,"D")/365),IF($G52&gt;AX$2,(DATEDIF($G52,AY$2,"D")/365),1)))))))</f>
        <v>0</v>
      </c>
      <c r="AZ52" s="52"/>
      <c r="BA52" s="52"/>
      <c r="BB52" s="126">
        <f>IF($V52&lt;=BB$2,0,IF($G52&gt;=BB$2,0,IF($G52&gt;$W$3,(J52-Z52),IF($G52&lt;=$W$3,J52-SUM(W52,$Z52:Z52),0))))</f>
        <v>0</v>
      </c>
      <c r="BC52" s="53">
        <f t="shared" si="248"/>
        <v>0</v>
      </c>
      <c r="BD52" s="52">
        <f t="shared" si="249"/>
        <v>0</v>
      </c>
      <c r="BE52" s="53">
        <f t="shared" si="250"/>
        <v>0</v>
      </c>
      <c r="BF52" s="52">
        <f t="shared" si="251"/>
        <v>0</v>
      </c>
      <c r="BG52" s="53">
        <f t="shared" si="252"/>
        <v>0</v>
      </c>
      <c r="BH52" s="52">
        <f t="shared" si="253"/>
        <v>0</v>
      </c>
      <c r="BI52" s="53">
        <f t="shared" si="254"/>
        <v>0</v>
      </c>
      <c r="BJ52" s="52">
        <f t="shared" si="255"/>
        <v>0</v>
      </c>
      <c r="BK52" s="53">
        <f t="shared" si="256"/>
        <v>0</v>
      </c>
      <c r="BL52" s="52">
        <f t="shared" si="257"/>
        <v>0</v>
      </c>
      <c r="BM52" s="53">
        <f t="shared" si="258"/>
        <v>0</v>
      </c>
      <c r="BN52" s="52">
        <f t="shared" si="259"/>
        <v>0</v>
      </c>
      <c r="BO52" s="53">
        <f t="shared" si="260"/>
        <v>0</v>
      </c>
      <c r="BP52" s="52">
        <f t="shared" si="261"/>
        <v>0</v>
      </c>
      <c r="BQ52" s="53">
        <f t="shared" si="262"/>
        <v>0</v>
      </c>
      <c r="BR52" s="52">
        <f t="shared" si="263"/>
        <v>0</v>
      </c>
      <c r="BS52" s="53">
        <f t="shared" si="264"/>
        <v>0</v>
      </c>
      <c r="BT52" s="52">
        <f t="shared" si="265"/>
        <v>0</v>
      </c>
      <c r="BU52" s="53">
        <f t="shared" si="266"/>
        <v>0</v>
      </c>
      <c r="BV52" s="52">
        <f t="shared" si="267"/>
        <v>0</v>
      </c>
      <c r="BW52" s="53">
        <f t="shared" si="268"/>
        <v>0</v>
      </c>
      <c r="BX52" s="52">
        <f t="shared" si="269"/>
        <v>0</v>
      </c>
      <c r="BY52" s="53">
        <f t="shared" si="270"/>
        <v>0</v>
      </c>
      <c r="BZ52" s="52">
        <f t="shared" si="271"/>
        <v>0</v>
      </c>
      <c r="CA52" s="53">
        <f t="shared" si="272"/>
        <v>0</v>
      </c>
      <c r="CB52" s="74"/>
      <c r="CC52" s="74"/>
      <c r="CD52" s="74"/>
      <c r="CE52" s="74"/>
      <c r="CF52" s="74"/>
      <c r="CG52" s="74"/>
      <c r="CH52" s="74"/>
      <c r="CI52" s="74"/>
      <c r="CJ52" s="74"/>
      <c r="CK52" s="74"/>
      <c r="CL52" s="74"/>
    </row>
    <row r="53" spans="1:90">
      <c r="A53" s="20">
        <v>52</v>
      </c>
      <c r="B53" s="20" t="s">
        <v>89</v>
      </c>
      <c r="C53" s="20" t="s">
        <v>153</v>
      </c>
      <c r="D53" s="2">
        <v>1985</v>
      </c>
      <c r="E53" s="3">
        <v>4</v>
      </c>
      <c r="F53" s="2">
        <v>1</v>
      </c>
      <c r="G53" s="55">
        <f t="shared" si="275"/>
        <v>31137</v>
      </c>
      <c r="H53" s="4">
        <v>0</v>
      </c>
      <c r="I53" s="1">
        <v>0</v>
      </c>
      <c r="J53" s="51">
        <f t="shared" si="276"/>
        <v>0</v>
      </c>
      <c r="K53" s="54">
        <f t="shared" si="277"/>
        <v>0</v>
      </c>
      <c r="L53" s="4" t="s">
        <v>96</v>
      </c>
      <c r="M53" s="54">
        <f t="shared" si="242"/>
        <v>15</v>
      </c>
      <c r="N53" s="53">
        <f t="shared" si="243"/>
        <v>15</v>
      </c>
      <c r="O53" s="55">
        <f t="shared" si="244"/>
        <v>36616</v>
      </c>
      <c r="P53" s="53">
        <f t="shared" si="245"/>
        <v>0</v>
      </c>
      <c r="Q53" s="119">
        <f t="shared" si="246"/>
        <v>0</v>
      </c>
      <c r="R53" s="45" t="s">
        <v>130</v>
      </c>
      <c r="S53" s="138">
        <v>17</v>
      </c>
      <c r="T53" s="139">
        <v>4</v>
      </c>
      <c r="U53" s="138">
        <v>2035</v>
      </c>
      <c r="V53" s="55">
        <f t="shared" si="274"/>
        <v>54878</v>
      </c>
      <c r="W53" s="51">
        <f t="shared" si="247"/>
        <v>0</v>
      </c>
      <c r="X53" s="53">
        <f t="shared" si="213"/>
        <v>0</v>
      </c>
      <c r="Y53" s="53">
        <f t="shared" si="214"/>
        <v>0</v>
      </c>
      <c r="Z53" s="53">
        <f t="shared" si="215"/>
        <v>0</v>
      </c>
      <c r="AA53" s="53">
        <f>IF($V53&lt;=Z$2,0,IF($O53&lt;=Z$2,0,IF($G53&gt;=AA$2,0,IF($K53&gt;=$J53,0,IF($O53&lt;=AA$2,($J53-(SUM($K53,SUM($Z53:Z53)))),IF($L53=$D$161,(($J53-$K53)/$P53),(($J53-SUM($Z53:Z53))*$Q53))*IF($V53&lt;=AA$2,(DATEDIF(Z$2,$V53,"D")/365),IF($G53&gt;Z$2,(DATEDIF($G53,AA$2,"D")/365),1)))))))</f>
        <v>0</v>
      </c>
      <c r="AB53" s="53">
        <f>IF($V53&lt;=AA$2,0,IF($O53&lt;=AA$2,0,IF($G53&gt;=AB$2,0,IF($K53&gt;=$J53,0,IF($O53&lt;=AB$2,($J53-(SUM($K53,SUM($Z53:AA53)))),IF($L53=$D$161,(($J53-$K53)/$P53),(($J53-SUM($Z53:AA53))*$Q53))*IF($V53&lt;=AB$2,(DATEDIF(AA$2,$V53,"D")/365),IF($G53&gt;AA$2,(DATEDIF($G53,AB$2,"D")/365),1)))))))</f>
        <v>0</v>
      </c>
      <c r="AC53" s="53">
        <f>IF($V53&lt;=AB$2,0,IF($O53&lt;=AB$2,0,IF($G53&gt;=AC$2,0,IF($K53&gt;=$J53,0,IF($O53&lt;=AC$2,($J53-(SUM($K53,SUM($Z53:AB53)))),IF($L53=$D$161,(($J53-$K53)/$P53),(($J53-SUM($Z53:AB53))*$Q53))*IF($V53&lt;=AC$2,(DATEDIF(AB$2,$V53,"D")/365),IF($G53&gt;AB$2,(DATEDIF($G53,AC$2,"D")/365),1)))))))</f>
        <v>0</v>
      </c>
      <c r="AD53" s="53">
        <f>IF($V53&lt;=AC$2,0,IF($O53&lt;=AC$2,0,IF($G53&gt;=AD$2,0,IF($K53&gt;=$J53,0,IF($O53&lt;=AD$2,($J53-(SUM($K53,SUM($Z53:AC53)))),IF($L53=$D$161,(($J53-$K53)/$P53),(($J53-SUM($Z53:AC53))*$Q53))*IF($V53&lt;=AD$2,(DATEDIF(AC$2,$V53,"D")/365),IF($G53&gt;AC$2,(DATEDIF($G53,AD$2,"D")/365),1)))))))</f>
        <v>0</v>
      </c>
      <c r="AE53" s="53">
        <f>IF($V53&lt;=AD$2,0,IF($O53&lt;=AD$2,0,IF($G53&gt;=AE$2,0,IF($K53&gt;=$J53,0,IF($O53&lt;=AE$2,($J53-(SUM($K53,SUM($Z53:AD53)))),IF($L53=$D$161,(($J53-$K53)/$P53),(($J53-SUM($Z53:AD53))*$Q53))*IF($V53&lt;=AE$2,(DATEDIF(AD$2,$V53,"D")/365),IF($G53&gt;AD$2,(DATEDIF($G53,AE$2,"D")/365),1)))))))</f>
        <v>0</v>
      </c>
      <c r="AF53" s="53">
        <f>IF($V53&lt;=AE$2,0,IF($O53&lt;=AE$2,0,IF($G53&gt;=AF$2,0,IF($K53&gt;=$J53,0,IF($O53&lt;=AF$2,($J53-(SUM($K53,SUM($Z53:AE53)))),IF($L53=$D$161,(($J53-$K53)/$P53),(($J53-SUM($Z53:AE53))*$Q53))*IF($V53&lt;=AF$2,(DATEDIF(AE$2,$V53,"D")/365),IF($G53&gt;AE$2,(DATEDIF($G53,AF$2,"D")/365),1)))))))</f>
        <v>0</v>
      </c>
      <c r="AG53" s="53">
        <f>IF($V53&lt;=AF$2,0,IF($O53&lt;=AF$2,0,IF($G53&gt;=AG$2,0,IF($K53&gt;=$J53,0,IF($O53&lt;=AG$2,($J53-(SUM($K53,SUM($Z53:AF53)))),IF($L53=$D$161,(($J53-$K53)/$P53),(($J53-SUM($Z53:AF53))*$Q53))*IF($V53&lt;=AG$2,(DATEDIF(AF$2,$V53,"D")/365),IF($G53&gt;AF$2,(DATEDIF($G53,AG$2,"D")/365),1)))))))</f>
        <v>0</v>
      </c>
      <c r="AH53" s="53">
        <f>IF($V53&lt;=AG$2,0,IF($O53&lt;=AG$2,0,IF($G53&gt;=AH$2,0,IF($K53&gt;=$J53,0,IF($O53&lt;=AH$2,($J53-(SUM($K53,SUM($Z53:AG53)))),IF($L53=$D$161,(($J53-$K53)/$P53),(($J53-SUM($Z53:AG53))*$Q53))*IF($V53&lt;=AH$2,(DATEDIF(AG$2,$V53,"D")/365),IF($G53&gt;AG$2,(DATEDIF($G53,AH$2,"D")/365),1)))))))</f>
        <v>0</v>
      </c>
      <c r="AI53" s="53">
        <f>IF($V53&lt;=AH$2,0,IF($O53&lt;=AH$2,0,IF($G53&gt;=AI$2,0,IF($K53&gt;=$J53,0,IF($O53&lt;=AI$2,($J53-(SUM($K53,SUM($Z53:AH53)))),IF($L53=$D$161,(($J53-$K53)/$P53),(($J53-SUM($Z53:AH53))*$Q53))*IF($V53&lt;=AI$2,(DATEDIF(AH$2,$V53,"D")/365),IF($G53&gt;AH$2,(DATEDIF($G53,AI$2,"D")/365),1)))))))</f>
        <v>0</v>
      </c>
      <c r="AJ53" s="53">
        <f>IF($V53&lt;=AI$2,0,IF($O53&lt;=AI$2,0,IF($G53&gt;=AJ$2,0,IF($K53&gt;=$J53,0,IF($O53&lt;=AJ$2,($J53-(SUM($K53,SUM($Z53:AI53)))),IF($L53=$D$161,(($J53-$K53)/$P53),(($J53-SUM($Z53:AI53))*$Q53))*IF($V53&lt;=AJ$2,(DATEDIF(AI$2,$V53,"D")/365),IF($G53&gt;AI$2,(DATEDIF($G53,AJ$2,"D")/365),1)))))))</f>
        <v>0</v>
      </c>
      <c r="AK53" s="53">
        <f>IF($V53&lt;=AJ$2,0,IF($O53&lt;=AJ$2,0,IF($G53&gt;=AK$2,0,IF($K53&gt;=$J53,0,IF($O53&lt;=AK$2,($J53-(SUM($K53,SUM($Z53:AJ53)))),IF($L53=$D$161,(($J53-$K53)/$P53),(($J53-SUM($Z53:AJ53))*$Q53))*IF($V53&lt;=AK$2,(DATEDIF(AJ$2,$V53,"D")/365),IF($G53&gt;AJ$2,(DATEDIF($G53,AK$2,"D")/365),1)))))))</f>
        <v>0</v>
      </c>
      <c r="AL53" s="53">
        <f>IF($V53&lt;=AK$2,0,IF($O53&lt;=AK$2,0,IF($G53&gt;=AL$2,0,IF($K53&gt;=$J53,0,IF($O53&lt;=AL$2,($J53-(SUM($K53,SUM($Z53:AK53)))),IF($L53=$D$161,(($J53-$K53)/$P53),(($J53-SUM($Z53:AK53))*$Q53))*IF($V53&lt;=AL$2,(DATEDIF(AK$2,$V53,"D")/365),IF($G53&gt;AK$2,(DATEDIF($G53,AL$2,"D")/365),1)))))))</f>
        <v>0</v>
      </c>
      <c r="AM53" s="53">
        <f>IF($V53&lt;=AL$2,0,IF($O53&lt;=AL$2,0,IF($G53&gt;=AM$2,0,IF($K53&gt;=$J53,0,IF($O53&lt;=AM$2,($J53-(SUM($K53,SUM($Z53:AL53)))),IF($L53=$D$161,(($J53-$K53)/$P53),(($J53-SUM($Z53:AL53))*$Q53))*IF($V53&lt;=AM$2,(DATEDIF(AL$2,$V53,"D")/365),IF($G53&gt;AL$2,(DATEDIF($G53,AM$2,"D")/365),1)))))))</f>
        <v>0</v>
      </c>
      <c r="AN53" s="53">
        <f>IF($V53&lt;=AM$2,0,IF($O53&lt;=AM$2,0,IF($G53&gt;=AN$2,0,IF($K53&gt;=$J53,0,IF($O53&lt;=AN$2,($J53-(SUM($K53,SUM($Z53:AM53)))),IF($L53=$D$161,(($J53-$K53)/$P53),(($J53-SUM($Z53:AM53))*$Q53))*IF($V53&lt;=AN$2,(DATEDIF(AM$2,$V53,"D")/365),IF($G53&gt;AM$2,(DATEDIF($G53,AN$2,"D")/365),1)))))))</f>
        <v>0</v>
      </c>
      <c r="AO53" s="53">
        <f>IF($V53&lt;=AN$2,0,IF($O53&lt;=AN$2,0,IF($G53&gt;=AO$2,0,IF($K53&gt;=$J53,0,IF($O53&lt;=AO$2,($J53-(SUM($K53,SUM($Z53:AN53)))),IF($L53=$D$161,(($J53-$K53)/$P53),(($J53-SUM($Z53:AN53))*$Q53))*IF($V53&lt;=AO$2,(DATEDIF(AN$2,$V53,"D")/365),IF($G53&gt;AN$2,(DATEDIF($G53,AO$2,"D")/365),1)))))))</f>
        <v>0</v>
      </c>
      <c r="AP53" s="53">
        <f>IF($V53&lt;=AO$2,0,IF($O53&lt;=AO$2,0,IF($G53&gt;=AP$2,0,IF($K53&gt;=$J53,0,IF($O53&lt;=AP$2,($J53-(SUM($K53,SUM($Z53:AO53)))),IF($L53=$D$161,(($J53-$K53)/$P53),(($J53-SUM($Z53:AO53))*$Q53))*IF($V53&lt;=AP$2,(DATEDIF(AO$2,$V53,"D")/365),IF($G53&gt;AO$2,(DATEDIF($G53,AP$2,"D")/365),1)))))))</f>
        <v>0</v>
      </c>
      <c r="AQ53" s="53">
        <f>IF($V53&lt;=AP$2,0,IF($O53&lt;=AP$2,0,IF($G53&gt;=AQ$2,0,IF($K53&gt;=$J53,0,IF($O53&lt;=AQ$2,($J53-(SUM($K53,SUM($Z53:AP53)))),IF($L53=$D$161,(($J53-$K53)/$P53),(($J53-SUM($Z53:AP53))*$Q53))*IF($V53&lt;=AQ$2,(DATEDIF(AP$2,$V53,"D")/365),IF($G53&gt;AP$2,(DATEDIF($G53,AQ$2,"D")/365),1)))))))</f>
        <v>0</v>
      </c>
      <c r="AR53" s="53">
        <f>IF($V53&lt;=AQ$2,0,IF($O53&lt;=AQ$2,0,IF($G53&gt;=AR$2,0,IF($K53&gt;=$J53,0,IF($O53&lt;=AR$2,($J53-(SUM($K53,SUM($Z53:AQ53)))),IF($L53=$D$161,(($J53-$K53)/$P53),(($J53-SUM($Z53:AQ53))*$Q53))*IF($V53&lt;=AR$2,(DATEDIF(AQ$2,$V53,"D")/365),IF($G53&gt;AQ$2,(DATEDIF($G53,AR$2,"D")/365),1)))))))</f>
        <v>0</v>
      </c>
      <c r="AS53" s="53">
        <f>IF($V53&lt;=AR$2,0,IF($O53&lt;=AR$2,0,IF($G53&gt;=AS$2,0,IF($K53&gt;=$J53,0,IF($O53&lt;=AS$2,($J53-(SUM($K53,SUM($Z53:AR53)))),IF($L53=$D$161,(($J53-$K53)/$P53),(($J53-SUM($Z53:AR53))*$Q53))*IF($V53&lt;=AS$2,(DATEDIF(AR$2,$V53,"D")/365),IF($G53&gt;AR$2,(DATEDIF($G53,AS$2,"D")/365),1)))))))</f>
        <v>0</v>
      </c>
      <c r="AT53" s="53">
        <f>IF($V53&lt;=AS$2,0,IF($O53&lt;=AS$2,0,IF($G53&gt;=AT$2,0,IF($K53&gt;=$J53,0,IF($O53&lt;=AT$2,($J53-(SUM($K53,SUM($Z53:AS53)))),IF($L53=$D$161,(($J53-$K53)/$P53),(($J53-SUM($Z53:AS53))*$Q53))*IF($V53&lt;=AT$2,(DATEDIF(AS$2,$V53,"D")/365),IF($G53&gt;AS$2,(DATEDIF($G53,AT$2,"D")/365),1)))))))</f>
        <v>0</v>
      </c>
      <c r="AU53" s="53">
        <f>IF($V53&lt;=AT$2,0,IF($O53&lt;=AT$2,0,IF($G53&gt;=AU$2,0,IF($K53&gt;=$J53,0,IF($O53&lt;=AU$2,($J53-(SUM($K53,SUM($Z53:AT53)))),IF($L53=$D$161,(($J53-$K53)/$P53),(($J53-SUM($Z53:AT53))*$Q53))*IF($V53&lt;=AU$2,(DATEDIF(AT$2,$V53,"D")/365),IF($G53&gt;AT$2,(DATEDIF($G53,AU$2,"D")/365),1)))))))</f>
        <v>0</v>
      </c>
      <c r="AV53" s="53">
        <f>IF($V53&lt;=AU$2,0,IF($O53&lt;=AU$2,0,IF($G53&gt;=AV$2,0,IF($K53&gt;=$J53,0,IF($O53&lt;=AV$2,($J53-(SUM($K53,SUM($Z53:AU53)))),IF($L53=$D$161,(($J53-$K53)/$P53),(($J53-SUM($Z53:AU53))*$Q53))*IF($V53&lt;=AV$2,(DATEDIF(AU$2,$V53,"D")/365),IF($G53&gt;AU$2,(DATEDIF($G53,AV$2,"D")/365),1)))))))</f>
        <v>0</v>
      </c>
      <c r="AW53" s="53">
        <f>IF($V53&lt;=AV$2,0,IF($O53&lt;=AV$2,0,IF($G53&gt;=AW$2,0,IF($K53&gt;=$J53,0,IF($O53&lt;=AW$2,($J53-(SUM($K53,SUM($Z53:AV53)))),IF($L53=$D$161,(($J53-$K53)/$P53),(($J53-SUM($Z53:AV53))*$Q53))*IF($V53&lt;=AW$2,(DATEDIF(AV$2,$V53,"D")/365),IF($G53&gt;AV$2,(DATEDIF($G53,AW$2,"D")/365),1)))))))</f>
        <v>0</v>
      </c>
      <c r="AX53" s="53">
        <f>IF($V53&lt;=AW$2,0,IF($O53&lt;=AW$2,0,IF($G53&gt;=AX$2,0,IF($K53&gt;=$J53,0,IF($O53&lt;=AX$2,($J53-(SUM($K53,SUM($Z53:AW53)))),IF($L53=$D$161,(($J53-$K53)/$P53),(($J53-SUM($Z53:AW53))*$Q53))*IF($V53&lt;=AX$2,(DATEDIF(AW$2,$V53,"D")/365),IF($G53&gt;AW$2,(DATEDIF($G53,AX$2,"D")/365),1)))))))</f>
        <v>0</v>
      </c>
      <c r="AY53" s="53">
        <f>IF($V53&lt;=AX$2,0,IF($O53&lt;=AX$2,0,IF($G53&gt;=AY$2,0,IF($K53&gt;=$J53,0,IF($O53&lt;=AY$2,($J53-(SUM($K53,SUM($Z53:AX53)))),IF($L53=$D$161,(($J53-$K53)/$P53),(($J53-SUM($Z53:AX53))*$Q53))*IF($V53&lt;=AY$2,(DATEDIF(AX$2,$V53,"D")/365),IF($G53&gt;AX$2,(DATEDIF($G53,AY$2,"D")/365),1)))))))</f>
        <v>0</v>
      </c>
      <c r="AZ53" s="52"/>
      <c r="BA53" s="52"/>
      <c r="BB53" s="126">
        <f>IF($V53&lt;=BB$2,0,IF($G53&gt;=BB$2,0,IF($G53&gt;$W$3,(J53-Z53),IF($G53&lt;=$W$3,J53-SUM(W53,$Z53:Z53),0))))</f>
        <v>0</v>
      </c>
      <c r="BC53" s="53">
        <f t="shared" si="248"/>
        <v>0</v>
      </c>
      <c r="BD53" s="52">
        <f t="shared" si="249"/>
        <v>0</v>
      </c>
      <c r="BE53" s="53">
        <f t="shared" si="250"/>
        <v>0</v>
      </c>
      <c r="BF53" s="52">
        <f t="shared" si="251"/>
        <v>0</v>
      </c>
      <c r="BG53" s="53">
        <f t="shared" si="252"/>
        <v>0</v>
      </c>
      <c r="BH53" s="52">
        <f t="shared" si="253"/>
        <v>0</v>
      </c>
      <c r="BI53" s="53">
        <f t="shared" si="254"/>
        <v>0</v>
      </c>
      <c r="BJ53" s="52">
        <f t="shared" si="255"/>
        <v>0</v>
      </c>
      <c r="BK53" s="53">
        <f t="shared" si="256"/>
        <v>0</v>
      </c>
      <c r="BL53" s="52">
        <f t="shared" si="257"/>
        <v>0</v>
      </c>
      <c r="BM53" s="53">
        <f t="shared" si="258"/>
        <v>0</v>
      </c>
      <c r="BN53" s="52">
        <f t="shared" si="259"/>
        <v>0</v>
      </c>
      <c r="BO53" s="53">
        <f t="shared" si="260"/>
        <v>0</v>
      </c>
      <c r="BP53" s="52">
        <f t="shared" si="261"/>
        <v>0</v>
      </c>
      <c r="BQ53" s="53">
        <f t="shared" si="262"/>
        <v>0</v>
      </c>
      <c r="BR53" s="52">
        <f t="shared" si="263"/>
        <v>0</v>
      </c>
      <c r="BS53" s="53">
        <f t="shared" si="264"/>
        <v>0</v>
      </c>
      <c r="BT53" s="52">
        <f t="shared" si="265"/>
        <v>0</v>
      </c>
      <c r="BU53" s="53">
        <f t="shared" si="266"/>
        <v>0</v>
      </c>
      <c r="BV53" s="52">
        <f t="shared" si="267"/>
        <v>0</v>
      </c>
      <c r="BW53" s="53">
        <f t="shared" si="268"/>
        <v>0</v>
      </c>
      <c r="BX53" s="52">
        <f t="shared" si="269"/>
        <v>0</v>
      </c>
      <c r="BY53" s="53">
        <f t="shared" si="270"/>
        <v>0</v>
      </c>
      <c r="BZ53" s="52">
        <f t="shared" si="271"/>
        <v>0</v>
      </c>
      <c r="CA53" s="53">
        <f t="shared" si="272"/>
        <v>0</v>
      </c>
      <c r="CB53" s="74"/>
      <c r="CC53" s="74"/>
      <c r="CD53" s="74"/>
      <c r="CE53" s="74"/>
      <c r="CF53" s="74"/>
      <c r="CG53" s="74"/>
      <c r="CH53" s="74"/>
      <c r="CI53" s="74"/>
      <c r="CJ53" s="74"/>
      <c r="CK53" s="74"/>
      <c r="CL53" s="74"/>
    </row>
    <row r="54" spans="1:90">
      <c r="A54" s="20">
        <v>53</v>
      </c>
      <c r="B54" s="20" t="s">
        <v>89</v>
      </c>
      <c r="C54" s="20" t="s">
        <v>153</v>
      </c>
      <c r="D54" s="2">
        <v>1985</v>
      </c>
      <c r="E54" s="3">
        <v>4</v>
      </c>
      <c r="F54" s="2">
        <v>1</v>
      </c>
      <c r="G54" s="55">
        <f t="shared" si="275"/>
        <v>31137</v>
      </c>
      <c r="H54" s="4">
        <v>0</v>
      </c>
      <c r="I54" s="1">
        <v>0</v>
      </c>
      <c r="J54" s="51">
        <f t="shared" si="276"/>
        <v>0</v>
      </c>
      <c r="K54" s="54">
        <f t="shared" si="277"/>
        <v>0</v>
      </c>
      <c r="L54" s="4" t="s">
        <v>96</v>
      </c>
      <c r="M54" s="54">
        <f t="shared" si="242"/>
        <v>15</v>
      </c>
      <c r="N54" s="53">
        <f t="shared" si="243"/>
        <v>15</v>
      </c>
      <c r="O54" s="55">
        <f t="shared" si="244"/>
        <v>36616</v>
      </c>
      <c r="P54" s="53">
        <f t="shared" si="245"/>
        <v>0</v>
      </c>
      <c r="Q54" s="119">
        <f t="shared" si="246"/>
        <v>0</v>
      </c>
      <c r="R54" s="45" t="s">
        <v>130</v>
      </c>
      <c r="S54" s="138">
        <v>17</v>
      </c>
      <c r="T54" s="139">
        <v>4</v>
      </c>
      <c r="U54" s="138">
        <v>2035</v>
      </c>
      <c r="V54" s="55">
        <f t="shared" si="274"/>
        <v>54878</v>
      </c>
      <c r="W54" s="51">
        <f t="shared" si="247"/>
        <v>0</v>
      </c>
      <c r="X54" s="53">
        <f t="shared" si="213"/>
        <v>0</v>
      </c>
      <c r="Y54" s="53">
        <f t="shared" si="214"/>
        <v>0</v>
      </c>
      <c r="Z54" s="53">
        <f t="shared" si="215"/>
        <v>0</v>
      </c>
      <c r="AA54" s="53">
        <f>IF($V54&lt;=Z$2,0,IF($O54&lt;=Z$2,0,IF($G54&gt;=AA$2,0,IF($K54&gt;=$J54,0,IF($O54&lt;=AA$2,($J54-(SUM($K54,SUM($Z54:Z54)))),IF($L54=$D$161,(($J54-$K54)/$P54),(($J54-SUM($Z54:Z54))*$Q54))*IF($V54&lt;=AA$2,(DATEDIF(Z$2,$V54,"D")/365),IF($G54&gt;Z$2,(DATEDIF($G54,AA$2,"D")/365),1)))))))</f>
        <v>0</v>
      </c>
      <c r="AB54" s="53">
        <f>IF($V54&lt;=AA$2,0,IF($O54&lt;=AA$2,0,IF($G54&gt;=AB$2,0,IF($K54&gt;=$J54,0,IF($O54&lt;=AB$2,($J54-(SUM($K54,SUM($Z54:AA54)))),IF($L54=$D$161,(($J54-$K54)/$P54),(($J54-SUM($Z54:AA54))*$Q54))*IF($V54&lt;=AB$2,(DATEDIF(AA$2,$V54,"D")/365),IF($G54&gt;AA$2,(DATEDIF($G54,AB$2,"D")/365),1)))))))</f>
        <v>0</v>
      </c>
      <c r="AC54" s="53">
        <f>IF($V54&lt;=AB$2,0,IF($O54&lt;=AB$2,0,IF($G54&gt;=AC$2,0,IF($K54&gt;=$J54,0,IF($O54&lt;=AC$2,($J54-(SUM($K54,SUM($Z54:AB54)))),IF($L54=$D$161,(($J54-$K54)/$P54),(($J54-SUM($Z54:AB54))*$Q54))*IF($V54&lt;=AC$2,(DATEDIF(AB$2,$V54,"D")/365),IF($G54&gt;AB$2,(DATEDIF($G54,AC$2,"D")/365),1)))))))</f>
        <v>0</v>
      </c>
      <c r="AD54" s="53">
        <f>IF($V54&lt;=AC$2,0,IF($O54&lt;=AC$2,0,IF($G54&gt;=AD$2,0,IF($K54&gt;=$J54,0,IF($O54&lt;=AD$2,($J54-(SUM($K54,SUM($Z54:AC54)))),IF($L54=$D$161,(($J54-$K54)/$P54),(($J54-SUM($Z54:AC54))*$Q54))*IF($V54&lt;=AD$2,(DATEDIF(AC$2,$V54,"D")/365),IF($G54&gt;AC$2,(DATEDIF($G54,AD$2,"D")/365),1)))))))</f>
        <v>0</v>
      </c>
      <c r="AE54" s="53">
        <f>IF($V54&lt;=AD$2,0,IF($O54&lt;=AD$2,0,IF($G54&gt;=AE$2,0,IF($K54&gt;=$J54,0,IF($O54&lt;=AE$2,($J54-(SUM($K54,SUM($Z54:AD54)))),IF($L54=$D$161,(($J54-$K54)/$P54),(($J54-SUM($Z54:AD54))*$Q54))*IF($V54&lt;=AE$2,(DATEDIF(AD$2,$V54,"D")/365),IF($G54&gt;AD$2,(DATEDIF($G54,AE$2,"D")/365),1)))))))</f>
        <v>0</v>
      </c>
      <c r="AF54" s="53">
        <f>IF($V54&lt;=AE$2,0,IF($O54&lt;=AE$2,0,IF($G54&gt;=AF$2,0,IF($K54&gt;=$J54,0,IF($O54&lt;=AF$2,($J54-(SUM($K54,SUM($Z54:AE54)))),IF($L54=$D$161,(($J54-$K54)/$P54),(($J54-SUM($Z54:AE54))*$Q54))*IF($V54&lt;=AF$2,(DATEDIF(AE$2,$V54,"D")/365),IF($G54&gt;AE$2,(DATEDIF($G54,AF$2,"D")/365),1)))))))</f>
        <v>0</v>
      </c>
      <c r="AG54" s="53">
        <f>IF($V54&lt;=AF$2,0,IF($O54&lt;=AF$2,0,IF($G54&gt;=AG$2,0,IF($K54&gt;=$J54,0,IF($O54&lt;=AG$2,($J54-(SUM($K54,SUM($Z54:AF54)))),IF($L54=$D$161,(($J54-$K54)/$P54),(($J54-SUM($Z54:AF54))*$Q54))*IF($V54&lt;=AG$2,(DATEDIF(AF$2,$V54,"D")/365),IF($G54&gt;AF$2,(DATEDIF($G54,AG$2,"D")/365),1)))))))</f>
        <v>0</v>
      </c>
      <c r="AH54" s="53">
        <f>IF($V54&lt;=AG$2,0,IF($O54&lt;=AG$2,0,IF($G54&gt;=AH$2,0,IF($K54&gt;=$J54,0,IF($O54&lt;=AH$2,($J54-(SUM($K54,SUM($Z54:AG54)))),IF($L54=$D$161,(($J54-$K54)/$P54),(($J54-SUM($Z54:AG54))*$Q54))*IF($V54&lt;=AH$2,(DATEDIF(AG$2,$V54,"D")/365),IF($G54&gt;AG$2,(DATEDIF($G54,AH$2,"D")/365),1)))))))</f>
        <v>0</v>
      </c>
      <c r="AI54" s="53">
        <f>IF($V54&lt;=AH$2,0,IF($O54&lt;=AH$2,0,IF($G54&gt;=AI$2,0,IF($K54&gt;=$J54,0,IF($O54&lt;=AI$2,($J54-(SUM($K54,SUM($Z54:AH54)))),IF($L54=$D$161,(($J54-$K54)/$P54),(($J54-SUM($Z54:AH54))*$Q54))*IF($V54&lt;=AI$2,(DATEDIF(AH$2,$V54,"D")/365),IF($G54&gt;AH$2,(DATEDIF($G54,AI$2,"D")/365),1)))))))</f>
        <v>0</v>
      </c>
      <c r="AJ54" s="53">
        <f>IF($V54&lt;=AI$2,0,IF($O54&lt;=AI$2,0,IF($G54&gt;=AJ$2,0,IF($K54&gt;=$J54,0,IF($O54&lt;=AJ$2,($J54-(SUM($K54,SUM($Z54:AI54)))),IF($L54=$D$161,(($J54-$K54)/$P54),(($J54-SUM($Z54:AI54))*$Q54))*IF($V54&lt;=AJ$2,(DATEDIF(AI$2,$V54,"D")/365),IF($G54&gt;AI$2,(DATEDIF($G54,AJ$2,"D")/365),1)))))))</f>
        <v>0</v>
      </c>
      <c r="AK54" s="53">
        <f>IF($V54&lt;=AJ$2,0,IF($O54&lt;=AJ$2,0,IF($G54&gt;=AK$2,0,IF($K54&gt;=$J54,0,IF($O54&lt;=AK$2,($J54-(SUM($K54,SUM($Z54:AJ54)))),IF($L54=$D$161,(($J54-$K54)/$P54),(($J54-SUM($Z54:AJ54))*$Q54))*IF($V54&lt;=AK$2,(DATEDIF(AJ$2,$V54,"D")/365),IF($G54&gt;AJ$2,(DATEDIF($G54,AK$2,"D")/365),1)))))))</f>
        <v>0</v>
      </c>
      <c r="AL54" s="53">
        <f>IF($V54&lt;=AK$2,0,IF($O54&lt;=AK$2,0,IF($G54&gt;=AL$2,0,IF($K54&gt;=$J54,0,IF($O54&lt;=AL$2,($J54-(SUM($K54,SUM($Z54:AK54)))),IF($L54=$D$161,(($J54-$K54)/$P54),(($J54-SUM($Z54:AK54))*$Q54))*IF($V54&lt;=AL$2,(DATEDIF(AK$2,$V54,"D")/365),IF($G54&gt;AK$2,(DATEDIF($G54,AL$2,"D")/365),1)))))))</f>
        <v>0</v>
      </c>
      <c r="AM54" s="53">
        <f>IF($V54&lt;=AL$2,0,IF($O54&lt;=AL$2,0,IF($G54&gt;=AM$2,0,IF($K54&gt;=$J54,0,IF($O54&lt;=AM$2,($J54-(SUM($K54,SUM($Z54:AL54)))),IF($L54=$D$161,(($J54-$K54)/$P54),(($J54-SUM($Z54:AL54))*$Q54))*IF($V54&lt;=AM$2,(DATEDIF(AL$2,$V54,"D")/365),IF($G54&gt;AL$2,(DATEDIF($G54,AM$2,"D")/365),1)))))))</f>
        <v>0</v>
      </c>
      <c r="AN54" s="53">
        <f>IF($V54&lt;=AM$2,0,IF($O54&lt;=AM$2,0,IF($G54&gt;=AN$2,0,IF($K54&gt;=$J54,0,IF($O54&lt;=AN$2,($J54-(SUM($K54,SUM($Z54:AM54)))),IF($L54=$D$161,(($J54-$K54)/$P54),(($J54-SUM($Z54:AM54))*$Q54))*IF($V54&lt;=AN$2,(DATEDIF(AM$2,$V54,"D")/365),IF($G54&gt;AM$2,(DATEDIF($G54,AN$2,"D")/365),1)))))))</f>
        <v>0</v>
      </c>
      <c r="AO54" s="53">
        <f>IF($V54&lt;=AN$2,0,IF($O54&lt;=AN$2,0,IF($G54&gt;=AO$2,0,IF($K54&gt;=$J54,0,IF($O54&lt;=AO$2,($J54-(SUM($K54,SUM($Z54:AN54)))),IF($L54=$D$161,(($J54-$K54)/$P54),(($J54-SUM($Z54:AN54))*$Q54))*IF($V54&lt;=AO$2,(DATEDIF(AN$2,$V54,"D")/365),IF($G54&gt;AN$2,(DATEDIF($G54,AO$2,"D")/365),1)))))))</f>
        <v>0</v>
      </c>
      <c r="AP54" s="53">
        <f>IF($V54&lt;=AO$2,0,IF($O54&lt;=AO$2,0,IF($G54&gt;=AP$2,0,IF($K54&gt;=$J54,0,IF($O54&lt;=AP$2,($J54-(SUM($K54,SUM($Z54:AO54)))),IF($L54=$D$161,(($J54-$K54)/$P54),(($J54-SUM($Z54:AO54))*$Q54))*IF($V54&lt;=AP$2,(DATEDIF(AO$2,$V54,"D")/365),IF($G54&gt;AO$2,(DATEDIF($G54,AP$2,"D")/365),1)))))))</f>
        <v>0</v>
      </c>
      <c r="AQ54" s="53">
        <f>IF($V54&lt;=AP$2,0,IF($O54&lt;=AP$2,0,IF($G54&gt;=AQ$2,0,IF($K54&gt;=$J54,0,IF($O54&lt;=AQ$2,($J54-(SUM($K54,SUM($Z54:AP54)))),IF($L54=$D$161,(($J54-$K54)/$P54),(($J54-SUM($Z54:AP54))*$Q54))*IF($V54&lt;=AQ$2,(DATEDIF(AP$2,$V54,"D")/365),IF($G54&gt;AP$2,(DATEDIF($G54,AQ$2,"D")/365),1)))))))</f>
        <v>0</v>
      </c>
      <c r="AR54" s="53">
        <f>IF($V54&lt;=AQ$2,0,IF($O54&lt;=AQ$2,0,IF($G54&gt;=AR$2,0,IF($K54&gt;=$J54,0,IF($O54&lt;=AR$2,($J54-(SUM($K54,SUM($Z54:AQ54)))),IF($L54=$D$161,(($J54-$K54)/$P54),(($J54-SUM($Z54:AQ54))*$Q54))*IF($V54&lt;=AR$2,(DATEDIF(AQ$2,$V54,"D")/365),IF($G54&gt;AQ$2,(DATEDIF($G54,AR$2,"D")/365),1)))))))</f>
        <v>0</v>
      </c>
      <c r="AS54" s="53">
        <f>IF($V54&lt;=AR$2,0,IF($O54&lt;=AR$2,0,IF($G54&gt;=AS$2,0,IF($K54&gt;=$J54,0,IF($O54&lt;=AS$2,($J54-(SUM($K54,SUM($Z54:AR54)))),IF($L54=$D$161,(($J54-$K54)/$P54),(($J54-SUM($Z54:AR54))*$Q54))*IF($V54&lt;=AS$2,(DATEDIF(AR$2,$V54,"D")/365),IF($G54&gt;AR$2,(DATEDIF($G54,AS$2,"D")/365),1)))))))</f>
        <v>0</v>
      </c>
      <c r="AT54" s="53">
        <f>IF($V54&lt;=AS$2,0,IF($O54&lt;=AS$2,0,IF($G54&gt;=AT$2,0,IF($K54&gt;=$J54,0,IF($O54&lt;=AT$2,($J54-(SUM($K54,SUM($Z54:AS54)))),IF($L54=$D$161,(($J54-$K54)/$P54),(($J54-SUM($Z54:AS54))*$Q54))*IF($V54&lt;=AT$2,(DATEDIF(AS$2,$V54,"D")/365),IF($G54&gt;AS$2,(DATEDIF($G54,AT$2,"D")/365),1)))))))</f>
        <v>0</v>
      </c>
      <c r="AU54" s="53">
        <f>IF($V54&lt;=AT$2,0,IF($O54&lt;=AT$2,0,IF($G54&gt;=AU$2,0,IF($K54&gt;=$J54,0,IF($O54&lt;=AU$2,($J54-(SUM($K54,SUM($Z54:AT54)))),IF($L54=$D$161,(($J54-$K54)/$P54),(($J54-SUM($Z54:AT54))*$Q54))*IF($V54&lt;=AU$2,(DATEDIF(AT$2,$V54,"D")/365),IF($G54&gt;AT$2,(DATEDIF($G54,AU$2,"D")/365),1)))))))</f>
        <v>0</v>
      </c>
      <c r="AV54" s="53">
        <f>IF($V54&lt;=AU$2,0,IF($O54&lt;=AU$2,0,IF($G54&gt;=AV$2,0,IF($K54&gt;=$J54,0,IF($O54&lt;=AV$2,($J54-(SUM($K54,SUM($Z54:AU54)))),IF($L54=$D$161,(($J54-$K54)/$P54),(($J54-SUM($Z54:AU54))*$Q54))*IF($V54&lt;=AV$2,(DATEDIF(AU$2,$V54,"D")/365),IF($G54&gt;AU$2,(DATEDIF($G54,AV$2,"D")/365),1)))))))</f>
        <v>0</v>
      </c>
      <c r="AW54" s="53">
        <f>IF($V54&lt;=AV$2,0,IF($O54&lt;=AV$2,0,IF($G54&gt;=AW$2,0,IF($K54&gt;=$J54,0,IF($O54&lt;=AW$2,($J54-(SUM($K54,SUM($Z54:AV54)))),IF($L54=$D$161,(($J54-$K54)/$P54),(($J54-SUM($Z54:AV54))*$Q54))*IF($V54&lt;=AW$2,(DATEDIF(AV$2,$V54,"D")/365),IF($G54&gt;AV$2,(DATEDIF($G54,AW$2,"D")/365),1)))))))</f>
        <v>0</v>
      </c>
      <c r="AX54" s="53">
        <f>IF($V54&lt;=AW$2,0,IF($O54&lt;=AW$2,0,IF($G54&gt;=AX$2,0,IF($K54&gt;=$J54,0,IF($O54&lt;=AX$2,($J54-(SUM($K54,SUM($Z54:AW54)))),IF($L54=$D$161,(($J54-$K54)/$P54),(($J54-SUM($Z54:AW54))*$Q54))*IF($V54&lt;=AX$2,(DATEDIF(AW$2,$V54,"D")/365),IF($G54&gt;AW$2,(DATEDIF($G54,AX$2,"D")/365),1)))))))</f>
        <v>0</v>
      </c>
      <c r="AY54" s="53">
        <f>IF($V54&lt;=AX$2,0,IF($O54&lt;=AX$2,0,IF($G54&gt;=AY$2,0,IF($K54&gt;=$J54,0,IF($O54&lt;=AY$2,($J54-(SUM($K54,SUM($Z54:AX54)))),IF($L54=$D$161,(($J54-$K54)/$P54),(($J54-SUM($Z54:AX54))*$Q54))*IF($V54&lt;=AY$2,(DATEDIF(AX$2,$V54,"D")/365),IF($G54&gt;AX$2,(DATEDIF($G54,AY$2,"D")/365),1)))))))</f>
        <v>0</v>
      </c>
      <c r="AZ54" s="52"/>
      <c r="BA54" s="52"/>
      <c r="BB54" s="126">
        <f>IF($V54&lt;=BB$2,0,IF($G54&gt;=BB$2,0,IF($G54&gt;$W$3,(J54-Z54),IF($G54&lt;=$W$3,J54-SUM(W54,$Z54:Z54),0))))</f>
        <v>0</v>
      </c>
      <c r="BC54" s="53">
        <f t="shared" si="248"/>
        <v>0</v>
      </c>
      <c r="BD54" s="52">
        <f t="shared" si="249"/>
        <v>0</v>
      </c>
      <c r="BE54" s="53">
        <f t="shared" si="250"/>
        <v>0</v>
      </c>
      <c r="BF54" s="52">
        <f t="shared" si="251"/>
        <v>0</v>
      </c>
      <c r="BG54" s="53">
        <f t="shared" si="252"/>
        <v>0</v>
      </c>
      <c r="BH54" s="52">
        <f t="shared" si="253"/>
        <v>0</v>
      </c>
      <c r="BI54" s="53">
        <f t="shared" si="254"/>
        <v>0</v>
      </c>
      <c r="BJ54" s="52">
        <f t="shared" si="255"/>
        <v>0</v>
      </c>
      <c r="BK54" s="53">
        <f t="shared" si="256"/>
        <v>0</v>
      </c>
      <c r="BL54" s="52">
        <f t="shared" si="257"/>
        <v>0</v>
      </c>
      <c r="BM54" s="53">
        <f t="shared" si="258"/>
        <v>0</v>
      </c>
      <c r="BN54" s="52">
        <f t="shared" si="259"/>
        <v>0</v>
      </c>
      <c r="BO54" s="53">
        <f t="shared" si="260"/>
        <v>0</v>
      </c>
      <c r="BP54" s="52">
        <f t="shared" si="261"/>
        <v>0</v>
      </c>
      <c r="BQ54" s="53">
        <f t="shared" si="262"/>
        <v>0</v>
      </c>
      <c r="BR54" s="52">
        <f t="shared" si="263"/>
        <v>0</v>
      </c>
      <c r="BS54" s="53">
        <f t="shared" si="264"/>
        <v>0</v>
      </c>
      <c r="BT54" s="52">
        <f t="shared" si="265"/>
        <v>0</v>
      </c>
      <c r="BU54" s="53">
        <f t="shared" si="266"/>
        <v>0</v>
      </c>
      <c r="BV54" s="52">
        <f t="shared" si="267"/>
        <v>0</v>
      </c>
      <c r="BW54" s="53">
        <f t="shared" si="268"/>
        <v>0</v>
      </c>
      <c r="BX54" s="52">
        <f t="shared" si="269"/>
        <v>0</v>
      </c>
      <c r="BY54" s="53">
        <f t="shared" si="270"/>
        <v>0</v>
      </c>
      <c r="BZ54" s="52">
        <f t="shared" si="271"/>
        <v>0</v>
      </c>
      <c r="CA54" s="53">
        <f t="shared" si="272"/>
        <v>0</v>
      </c>
      <c r="CB54" s="74"/>
      <c r="CC54" s="74"/>
      <c r="CD54" s="74"/>
      <c r="CE54" s="74"/>
      <c r="CF54" s="74"/>
      <c r="CG54" s="74"/>
      <c r="CH54" s="74"/>
      <c r="CI54" s="74"/>
      <c r="CJ54" s="74"/>
      <c r="CK54" s="74"/>
      <c r="CL54" s="74"/>
    </row>
    <row r="55" spans="1:90">
      <c r="A55" s="20">
        <v>54</v>
      </c>
      <c r="B55" s="20" t="s">
        <v>42</v>
      </c>
      <c r="C55" s="20" t="s">
        <v>153</v>
      </c>
      <c r="D55" s="2">
        <v>1985</v>
      </c>
      <c r="E55" s="3">
        <v>4</v>
      </c>
      <c r="F55" s="2">
        <v>1</v>
      </c>
      <c r="G55" s="55">
        <f t="shared" ref="G55:G56" si="278">DATE(D55,E55,F55)-1</f>
        <v>31137</v>
      </c>
      <c r="H55" s="4">
        <v>0</v>
      </c>
      <c r="I55" s="1">
        <v>0</v>
      </c>
      <c r="J55" s="51">
        <f t="shared" ref="J55:J56" si="279">H55-I55</f>
        <v>0</v>
      </c>
      <c r="K55" s="54">
        <f t="shared" ref="K55:K56" si="280">H55*0.05</f>
        <v>0</v>
      </c>
      <c r="L55" s="4" t="s">
        <v>96</v>
      </c>
      <c r="M55" s="54">
        <f t="shared" ref="M55:M56" si="281">VLOOKUP(B55,$B$161:$C$260,2,FALSE)</f>
        <v>15</v>
      </c>
      <c r="N55" s="53">
        <f t="shared" ref="N55:N56" si="282">IF(O55&gt;$W$3,IF(G55&lt;$W$3,DATEDIF(G55,$W$3,"D")/365,0),M55)</f>
        <v>15</v>
      </c>
      <c r="O55" s="55">
        <f t="shared" ref="O55:O56" si="283">DATE(D55+M55,E55,F55-1)</f>
        <v>36616</v>
      </c>
      <c r="P55" s="53">
        <f t="shared" ref="P55:P56" si="284">IF($O55&gt;$W$5,M55-N55,0)</f>
        <v>0</v>
      </c>
      <c r="Q55" s="119">
        <f t="shared" ref="Q55:Q56" si="285">ROUND(IF(J55&gt;K55,IF(P55&gt;0,(1-((K55/J55)^(1/P55))),0),0),4)</f>
        <v>0</v>
      </c>
      <c r="R55" s="45" t="s">
        <v>130</v>
      </c>
      <c r="S55" s="138">
        <v>17</v>
      </c>
      <c r="T55" s="139">
        <v>4</v>
      </c>
      <c r="U55" s="138">
        <v>2035</v>
      </c>
      <c r="V55" s="55">
        <f>IF($R55=$Q$135,DATE($U55,$T55,$S55),DATE(2050,3,31))</f>
        <v>54878</v>
      </c>
      <c r="W55" s="51">
        <f t="shared" ref="W55:W56" si="286">IF($W$3&gt;=$O55,(J55-K55),0)</f>
        <v>0</v>
      </c>
      <c r="X55" s="53">
        <f t="shared" si="213"/>
        <v>0</v>
      </c>
      <c r="Y55" s="53">
        <f t="shared" si="214"/>
        <v>0</v>
      </c>
      <c r="Z55" s="53">
        <f t="shared" si="215"/>
        <v>0</v>
      </c>
      <c r="AA55" s="53">
        <f>IF($V55&lt;=Z$2,0,IF($O55&lt;=Z$2,0,IF($G55&gt;=AA$2,0,IF($K55&gt;=$J55,0,IF($O55&lt;=AA$2,($J55-(SUM($K55,SUM($Z55:Z55)))),IF($L55=$D$161,(($J55-$K55)/$P55),(($J55-SUM($Z55:Z55))*$Q55))*IF($V55&lt;=AA$2,(DATEDIF(Z$2,$V55,"D")/365),IF($G55&gt;Z$2,(DATEDIF($G55,AA$2,"D")/365),1)))))))</f>
        <v>0</v>
      </c>
      <c r="AB55" s="53">
        <f>IF($V55&lt;=AA$2,0,IF($O55&lt;=AA$2,0,IF($G55&gt;=AB$2,0,IF($K55&gt;=$J55,0,IF($O55&lt;=AB$2,($J55-(SUM($K55,SUM($Z55:AA55)))),IF($L55=$D$161,(($J55-$K55)/$P55),(($J55-SUM($Z55:AA55))*$Q55))*IF($V55&lt;=AB$2,(DATEDIF(AA$2,$V55,"D")/365),IF($G55&gt;AA$2,(DATEDIF($G55,AB$2,"D")/365),1)))))))</f>
        <v>0</v>
      </c>
      <c r="AC55" s="53">
        <f>IF($V55&lt;=AB$2,0,IF($O55&lt;=AB$2,0,IF($G55&gt;=AC$2,0,IF($K55&gt;=$J55,0,IF($O55&lt;=AC$2,($J55-(SUM($K55,SUM($Z55:AB55)))),IF($L55=$D$161,(($J55-$K55)/$P55),(($J55-SUM($Z55:AB55))*$Q55))*IF($V55&lt;=AC$2,(DATEDIF(AB$2,$V55,"D")/365),IF($G55&gt;AB$2,(DATEDIF($G55,AC$2,"D")/365),1)))))))</f>
        <v>0</v>
      </c>
      <c r="AD55" s="53">
        <f>IF($V55&lt;=AC$2,0,IF($O55&lt;=AC$2,0,IF($G55&gt;=AD$2,0,IF($K55&gt;=$J55,0,IF($O55&lt;=AD$2,($J55-(SUM($K55,SUM($Z55:AC55)))),IF($L55=$D$161,(($J55-$K55)/$P55),(($J55-SUM($Z55:AC55))*$Q55))*IF($V55&lt;=AD$2,(DATEDIF(AC$2,$V55,"D")/365),IF($G55&gt;AC$2,(DATEDIF($G55,AD$2,"D")/365),1)))))))</f>
        <v>0</v>
      </c>
      <c r="AE55" s="53">
        <f>IF($V55&lt;=AD$2,0,IF($O55&lt;=AD$2,0,IF($G55&gt;=AE$2,0,IF($K55&gt;=$J55,0,IF($O55&lt;=AE$2,($J55-(SUM($K55,SUM($Z55:AD55)))),IF($L55=$D$161,(($J55-$K55)/$P55),(($J55-SUM($Z55:AD55))*$Q55))*IF($V55&lt;=AE$2,(DATEDIF(AD$2,$V55,"D")/365),IF($G55&gt;AD$2,(DATEDIF($G55,AE$2,"D")/365),1)))))))</f>
        <v>0</v>
      </c>
      <c r="AF55" s="53">
        <f>IF($V55&lt;=AE$2,0,IF($O55&lt;=AE$2,0,IF($G55&gt;=AF$2,0,IF($K55&gt;=$J55,0,IF($O55&lt;=AF$2,($J55-(SUM($K55,SUM($Z55:AE55)))),IF($L55=$D$161,(($J55-$K55)/$P55),(($J55-SUM($Z55:AE55))*$Q55))*IF($V55&lt;=AF$2,(DATEDIF(AE$2,$V55,"D")/365),IF($G55&gt;AE$2,(DATEDIF($G55,AF$2,"D")/365),1)))))))</f>
        <v>0</v>
      </c>
      <c r="AG55" s="53">
        <f>IF($V55&lt;=AF$2,0,IF($O55&lt;=AF$2,0,IF($G55&gt;=AG$2,0,IF($K55&gt;=$J55,0,IF($O55&lt;=AG$2,($J55-(SUM($K55,SUM($Z55:AF55)))),IF($L55=$D$161,(($J55-$K55)/$P55),(($J55-SUM($Z55:AF55))*$Q55))*IF($V55&lt;=AG$2,(DATEDIF(AF$2,$V55,"D")/365),IF($G55&gt;AF$2,(DATEDIF($G55,AG$2,"D")/365),1)))))))</f>
        <v>0</v>
      </c>
      <c r="AH55" s="53">
        <f>IF($V55&lt;=AG$2,0,IF($O55&lt;=AG$2,0,IF($G55&gt;=AH$2,0,IF($K55&gt;=$J55,0,IF($O55&lt;=AH$2,($J55-(SUM($K55,SUM($Z55:AG55)))),IF($L55=$D$161,(($J55-$K55)/$P55),(($J55-SUM($Z55:AG55))*$Q55))*IF($V55&lt;=AH$2,(DATEDIF(AG$2,$V55,"D")/365),IF($G55&gt;AG$2,(DATEDIF($G55,AH$2,"D")/365),1)))))))</f>
        <v>0</v>
      </c>
      <c r="AI55" s="53">
        <f>IF($V55&lt;=AH$2,0,IF($O55&lt;=AH$2,0,IF($G55&gt;=AI$2,0,IF($K55&gt;=$J55,0,IF($O55&lt;=AI$2,($J55-(SUM($K55,SUM($Z55:AH55)))),IF($L55=$D$161,(($J55-$K55)/$P55),(($J55-SUM($Z55:AH55))*$Q55))*IF($V55&lt;=AI$2,(DATEDIF(AH$2,$V55,"D")/365),IF($G55&gt;AH$2,(DATEDIF($G55,AI$2,"D")/365),1)))))))</f>
        <v>0</v>
      </c>
      <c r="AJ55" s="53">
        <f>IF($V55&lt;=AI$2,0,IF($O55&lt;=AI$2,0,IF($G55&gt;=AJ$2,0,IF($K55&gt;=$J55,0,IF($O55&lt;=AJ$2,($J55-(SUM($K55,SUM($Z55:AI55)))),IF($L55=$D$161,(($J55-$K55)/$P55),(($J55-SUM($Z55:AI55))*$Q55))*IF($V55&lt;=AJ$2,(DATEDIF(AI$2,$V55,"D")/365),IF($G55&gt;AI$2,(DATEDIF($G55,AJ$2,"D")/365),1)))))))</f>
        <v>0</v>
      </c>
      <c r="AK55" s="53">
        <f>IF($V55&lt;=AJ$2,0,IF($O55&lt;=AJ$2,0,IF($G55&gt;=AK$2,0,IF($K55&gt;=$J55,0,IF($O55&lt;=AK$2,($J55-(SUM($K55,SUM($Z55:AJ55)))),IF($L55=$D$161,(($J55-$K55)/$P55),(($J55-SUM($Z55:AJ55))*$Q55))*IF($V55&lt;=AK$2,(DATEDIF(AJ$2,$V55,"D")/365),IF($G55&gt;AJ$2,(DATEDIF($G55,AK$2,"D")/365),1)))))))</f>
        <v>0</v>
      </c>
      <c r="AL55" s="53">
        <f>IF($V55&lt;=AK$2,0,IF($O55&lt;=AK$2,0,IF($G55&gt;=AL$2,0,IF($K55&gt;=$J55,0,IF($O55&lt;=AL$2,($J55-(SUM($K55,SUM($Z55:AK55)))),IF($L55=$D$161,(($J55-$K55)/$P55),(($J55-SUM($Z55:AK55))*$Q55))*IF($V55&lt;=AL$2,(DATEDIF(AK$2,$V55,"D")/365),IF($G55&gt;AK$2,(DATEDIF($G55,AL$2,"D")/365),1)))))))</f>
        <v>0</v>
      </c>
      <c r="AM55" s="53">
        <f>IF($V55&lt;=AL$2,0,IF($O55&lt;=AL$2,0,IF($G55&gt;=AM$2,0,IF($K55&gt;=$J55,0,IF($O55&lt;=AM$2,($J55-(SUM($K55,SUM($Z55:AL55)))),IF($L55=$D$161,(($J55-$K55)/$P55),(($J55-SUM($Z55:AL55))*$Q55))*IF($V55&lt;=AM$2,(DATEDIF(AL$2,$V55,"D")/365),IF($G55&gt;AL$2,(DATEDIF($G55,AM$2,"D")/365),1)))))))</f>
        <v>0</v>
      </c>
      <c r="AN55" s="53">
        <f>IF($V55&lt;=AM$2,0,IF($O55&lt;=AM$2,0,IF($G55&gt;=AN$2,0,IF($K55&gt;=$J55,0,IF($O55&lt;=AN$2,($J55-(SUM($K55,SUM($Z55:AM55)))),IF($L55=$D$161,(($J55-$K55)/$P55),(($J55-SUM($Z55:AM55))*$Q55))*IF($V55&lt;=AN$2,(DATEDIF(AM$2,$V55,"D")/365),IF($G55&gt;AM$2,(DATEDIF($G55,AN$2,"D")/365),1)))))))</f>
        <v>0</v>
      </c>
      <c r="AO55" s="53">
        <f>IF($V55&lt;=AN$2,0,IF($O55&lt;=AN$2,0,IF($G55&gt;=AO$2,0,IF($K55&gt;=$J55,0,IF($O55&lt;=AO$2,($J55-(SUM($K55,SUM($Z55:AN55)))),IF($L55=$D$161,(($J55-$K55)/$P55),(($J55-SUM($Z55:AN55))*$Q55))*IF($V55&lt;=AO$2,(DATEDIF(AN$2,$V55,"D")/365),IF($G55&gt;AN$2,(DATEDIF($G55,AO$2,"D")/365),1)))))))</f>
        <v>0</v>
      </c>
      <c r="AP55" s="53">
        <f>IF($V55&lt;=AO$2,0,IF($O55&lt;=AO$2,0,IF($G55&gt;=AP$2,0,IF($K55&gt;=$J55,0,IF($O55&lt;=AP$2,($J55-(SUM($K55,SUM($Z55:AO55)))),IF($L55=$D$161,(($J55-$K55)/$P55),(($J55-SUM($Z55:AO55))*$Q55))*IF($V55&lt;=AP$2,(DATEDIF(AO$2,$V55,"D")/365),IF($G55&gt;AO$2,(DATEDIF($G55,AP$2,"D")/365),1)))))))</f>
        <v>0</v>
      </c>
      <c r="AQ55" s="53">
        <f>IF($V55&lt;=AP$2,0,IF($O55&lt;=AP$2,0,IF($G55&gt;=AQ$2,0,IF($K55&gt;=$J55,0,IF($O55&lt;=AQ$2,($J55-(SUM($K55,SUM($Z55:AP55)))),IF($L55=$D$161,(($J55-$K55)/$P55),(($J55-SUM($Z55:AP55))*$Q55))*IF($V55&lt;=AQ$2,(DATEDIF(AP$2,$V55,"D")/365),IF($G55&gt;AP$2,(DATEDIF($G55,AQ$2,"D")/365),1)))))))</f>
        <v>0</v>
      </c>
      <c r="AR55" s="53">
        <f>IF($V55&lt;=AQ$2,0,IF($O55&lt;=AQ$2,0,IF($G55&gt;=AR$2,0,IF($K55&gt;=$J55,0,IF($O55&lt;=AR$2,($J55-(SUM($K55,SUM($Z55:AQ55)))),IF($L55=$D$161,(($J55-$K55)/$P55),(($J55-SUM($Z55:AQ55))*$Q55))*IF($V55&lt;=AR$2,(DATEDIF(AQ$2,$V55,"D")/365),IF($G55&gt;AQ$2,(DATEDIF($G55,AR$2,"D")/365),1)))))))</f>
        <v>0</v>
      </c>
      <c r="AS55" s="53">
        <f>IF($V55&lt;=AR$2,0,IF($O55&lt;=AR$2,0,IF($G55&gt;=AS$2,0,IF($K55&gt;=$J55,0,IF($O55&lt;=AS$2,($J55-(SUM($K55,SUM($Z55:AR55)))),IF($L55=$D$161,(($J55-$K55)/$P55),(($J55-SUM($Z55:AR55))*$Q55))*IF($V55&lt;=AS$2,(DATEDIF(AR$2,$V55,"D")/365),IF($G55&gt;AR$2,(DATEDIF($G55,AS$2,"D")/365),1)))))))</f>
        <v>0</v>
      </c>
      <c r="AT55" s="53">
        <f>IF($V55&lt;=AS$2,0,IF($O55&lt;=AS$2,0,IF($G55&gt;=AT$2,0,IF($K55&gt;=$J55,0,IF($O55&lt;=AT$2,($J55-(SUM($K55,SUM($Z55:AS55)))),IF($L55=$D$161,(($J55-$K55)/$P55),(($J55-SUM($Z55:AS55))*$Q55))*IF($V55&lt;=AT$2,(DATEDIF(AS$2,$V55,"D")/365),IF($G55&gt;AS$2,(DATEDIF($G55,AT$2,"D")/365),1)))))))</f>
        <v>0</v>
      </c>
      <c r="AU55" s="53">
        <f>IF($V55&lt;=AT$2,0,IF($O55&lt;=AT$2,0,IF($G55&gt;=AU$2,0,IF($K55&gt;=$J55,0,IF($O55&lt;=AU$2,($J55-(SUM($K55,SUM($Z55:AT55)))),IF($L55=$D$161,(($J55-$K55)/$P55),(($J55-SUM($Z55:AT55))*$Q55))*IF($V55&lt;=AU$2,(DATEDIF(AT$2,$V55,"D")/365),IF($G55&gt;AT$2,(DATEDIF($G55,AU$2,"D")/365),1)))))))</f>
        <v>0</v>
      </c>
      <c r="AV55" s="53">
        <f>IF($V55&lt;=AU$2,0,IF($O55&lt;=AU$2,0,IF($G55&gt;=AV$2,0,IF($K55&gt;=$J55,0,IF($O55&lt;=AV$2,($J55-(SUM($K55,SUM($Z55:AU55)))),IF($L55=$D$161,(($J55-$K55)/$P55),(($J55-SUM($Z55:AU55))*$Q55))*IF($V55&lt;=AV$2,(DATEDIF(AU$2,$V55,"D")/365),IF($G55&gt;AU$2,(DATEDIF($G55,AV$2,"D")/365),1)))))))</f>
        <v>0</v>
      </c>
      <c r="AW55" s="53">
        <f>IF($V55&lt;=AV$2,0,IF($O55&lt;=AV$2,0,IF($G55&gt;=AW$2,0,IF($K55&gt;=$J55,0,IF($O55&lt;=AW$2,($J55-(SUM($K55,SUM($Z55:AV55)))),IF($L55=$D$161,(($J55-$K55)/$P55),(($J55-SUM($Z55:AV55))*$Q55))*IF($V55&lt;=AW$2,(DATEDIF(AV$2,$V55,"D")/365),IF($G55&gt;AV$2,(DATEDIF($G55,AW$2,"D")/365),1)))))))</f>
        <v>0</v>
      </c>
      <c r="AX55" s="53">
        <f>IF($V55&lt;=AW$2,0,IF($O55&lt;=AW$2,0,IF($G55&gt;=AX$2,0,IF($K55&gt;=$J55,0,IF($O55&lt;=AX$2,($J55-(SUM($K55,SUM($Z55:AW55)))),IF($L55=$D$161,(($J55-$K55)/$P55),(($J55-SUM($Z55:AW55))*$Q55))*IF($V55&lt;=AX$2,(DATEDIF(AW$2,$V55,"D")/365),IF($G55&gt;AW$2,(DATEDIF($G55,AX$2,"D")/365),1)))))))</f>
        <v>0</v>
      </c>
      <c r="AY55" s="53">
        <f>IF($V55&lt;=AX$2,0,IF($O55&lt;=AX$2,0,IF($G55&gt;=AY$2,0,IF($K55&gt;=$J55,0,IF($O55&lt;=AY$2,($J55-(SUM($K55,SUM($Z55:AX55)))),IF($L55=$D$161,(($J55-$K55)/$P55),(($J55-SUM($Z55:AX55))*$Q55))*IF($V55&lt;=AY$2,(DATEDIF(AX$2,$V55,"D")/365),IF($G55&gt;AX$2,(DATEDIF($G55,AY$2,"D")/365),1)))))))</f>
        <v>0</v>
      </c>
      <c r="AZ55" s="52"/>
      <c r="BA55" s="52"/>
      <c r="BB55" s="126">
        <f>IF($V55&lt;=BB$2,0,IF($G55&gt;=BB$2,0,IF($G55&gt;$W$3,(J55-Z55),IF($G55&lt;=$W$3,J55-SUM(W55,$Z55:Z55),0))))</f>
        <v>0</v>
      </c>
      <c r="BC55" s="53">
        <f t="shared" ref="BC55:BC56" si="287">IF($V55&lt;=BC$2,0,IF($G55&gt;=BC$2,0,IF($G55&gt;=BB$2,$J55-AA55,BB55-AA55)))</f>
        <v>0</v>
      </c>
      <c r="BD55" s="52">
        <f t="shared" ref="BD55:BD56" si="288">IF($V55&lt;=BD$2,0,IF($G55&gt;=BD$2,0,IF($G55&gt;=BC$2,$J55-AB55,BC55-AB55)))</f>
        <v>0</v>
      </c>
      <c r="BE55" s="53">
        <f t="shared" ref="BE55:BE56" si="289">IF($V55&lt;=BE$2,0,IF($G55&gt;=BE$2,0,IF($G55&gt;=BD$2,$J55-AC55,BD55-AC55)))</f>
        <v>0</v>
      </c>
      <c r="BF55" s="52">
        <f t="shared" ref="BF55:BF56" si="290">IF($V55&lt;=BF$2,0,IF($G55&gt;=BF$2,0,IF($G55&gt;=BE$2,$J55-AD55,BE55-AD55)))</f>
        <v>0</v>
      </c>
      <c r="BG55" s="53">
        <f t="shared" ref="BG55:BG56" si="291">IF($V55&lt;=BG$2,0,IF($G55&gt;=BG$2,0,IF($G55&gt;=BF$2,$J55-AE55,BF55-AE55)))</f>
        <v>0</v>
      </c>
      <c r="BH55" s="52">
        <f t="shared" ref="BH55:BH56" si="292">IF($V55&lt;=BH$2,0,IF($G55&gt;=BH$2,0,IF($G55&gt;=BG$2,$J55-AF55,BG55-AF55)))</f>
        <v>0</v>
      </c>
      <c r="BI55" s="53">
        <f t="shared" ref="BI55:BI56" si="293">IF($V55&lt;=BI$2,0,IF($G55&gt;=BI$2,0,IF($G55&gt;=BH$2,$J55-AG55,BH55-AG55)))</f>
        <v>0</v>
      </c>
      <c r="BJ55" s="52">
        <f t="shared" ref="BJ55:BJ56" si="294">IF($V55&lt;=BJ$2,0,IF($G55&gt;=BJ$2,0,IF($G55&gt;=BI$2,$J55-AH55,BI55-AH55)))</f>
        <v>0</v>
      </c>
      <c r="BK55" s="53">
        <f t="shared" ref="BK55:BK56" si="295">IF($V55&lt;=BK$2,0,IF($G55&gt;=BK$2,0,IF($G55&gt;=BJ$2,$J55-AI55,BJ55-AI55)))</f>
        <v>0</v>
      </c>
      <c r="BL55" s="52">
        <f t="shared" ref="BL55:BL56" si="296">IF($V55&lt;=BL$2,0,IF($G55&gt;=BL$2,0,IF($G55&gt;=BK$2,$J55-AJ55,BK55-AJ55)))</f>
        <v>0</v>
      </c>
      <c r="BM55" s="53">
        <f t="shared" ref="BM55:BM56" si="297">IF($V55&lt;=BM$2,0,IF($G55&gt;=BM$2,0,IF($G55&gt;=BL$2,$J55-AK55,BL55-AK55)))</f>
        <v>0</v>
      </c>
      <c r="BN55" s="52">
        <f t="shared" ref="BN55:BN56" si="298">IF($V55&lt;=BN$2,0,IF($G55&gt;=BN$2,0,IF($G55&gt;=BM$2,$J55-AL55,BM55-AL55)))</f>
        <v>0</v>
      </c>
      <c r="BO55" s="53">
        <f t="shared" ref="BO55:BO56" si="299">IF($V55&lt;=BO$2,0,IF($G55&gt;=BO$2,0,IF($G55&gt;=BN$2,$J55-AM55,BN55-AM55)))</f>
        <v>0</v>
      </c>
      <c r="BP55" s="52">
        <f t="shared" ref="BP55:BP56" si="300">IF($V55&lt;=BP$2,0,IF($G55&gt;=BP$2,0,IF($G55&gt;=BO$2,$J55-AN55,BO55-AN55)))</f>
        <v>0</v>
      </c>
      <c r="BQ55" s="53">
        <f t="shared" ref="BQ55:BQ56" si="301">IF($V55&lt;=BQ$2,0,IF($G55&gt;=BQ$2,0,IF($G55&gt;=BP$2,$J55-AO55,BP55-AO55)))</f>
        <v>0</v>
      </c>
      <c r="BR55" s="52">
        <f t="shared" ref="BR55:BR56" si="302">IF($V55&lt;=BR$2,0,IF($G55&gt;=BR$2,0,IF($G55&gt;=BQ$2,$J55-AP55,BQ55-AP55)))</f>
        <v>0</v>
      </c>
      <c r="BS55" s="53">
        <f t="shared" ref="BS55:BS56" si="303">IF($V55&lt;=BS$2,0,IF($G55&gt;=BS$2,0,IF($G55&gt;=BR$2,$J55-AQ55,BR55-AQ55)))</f>
        <v>0</v>
      </c>
      <c r="BT55" s="52">
        <f t="shared" ref="BT55:BT56" si="304">IF($V55&lt;=BT$2,0,IF($G55&gt;=BT$2,0,IF($G55&gt;=BS$2,$J55-AR55,BS55-AR55)))</f>
        <v>0</v>
      </c>
      <c r="BU55" s="53">
        <f t="shared" ref="BU55:BU56" si="305">IF($V55&lt;=BU$2,0,IF($G55&gt;=BU$2,0,IF($G55&gt;=BT$2,$J55-AS55,BT55-AS55)))</f>
        <v>0</v>
      </c>
      <c r="BV55" s="52">
        <f t="shared" ref="BV55:BV56" si="306">IF($V55&lt;=BV$2,0,IF($G55&gt;=BV$2,0,IF($G55&gt;=BU$2,$J55-AT55,BU55-AT55)))</f>
        <v>0</v>
      </c>
      <c r="BW55" s="53">
        <f t="shared" ref="BW55:BW56" si="307">IF($V55&lt;=BW$2,0,IF($G55&gt;=BW$2,0,IF($G55&gt;=BV$2,$J55-AU55,BV55-AU55)))</f>
        <v>0</v>
      </c>
      <c r="BX55" s="52">
        <f t="shared" ref="BX55:BX56" si="308">IF($V55&lt;=BX$2,0,IF($G55&gt;=BX$2,0,IF($G55&gt;=BW$2,$J55-AV55,BW55-AV55)))</f>
        <v>0</v>
      </c>
      <c r="BY55" s="53">
        <f t="shared" ref="BY55:BY56" si="309">IF($V55&lt;=BY$2,0,IF($G55&gt;=BY$2,0,IF($G55&gt;=BX$2,$J55-AW55,BX55-AW55)))</f>
        <v>0</v>
      </c>
      <c r="BZ55" s="52">
        <f t="shared" ref="BZ55:BZ56" si="310">IF($V55&lt;=BZ$2,0,IF($G55&gt;=BZ$2,0,IF($G55&gt;=BY$2,$J55-AX55,BY55-AX55)))</f>
        <v>0</v>
      </c>
      <c r="CA55" s="53">
        <f t="shared" ref="CA55:CA56" si="311">IF($V55&lt;=CA$2,0,IF($G55&gt;=CA$2,0,IF($G55&gt;=BZ$2,$J55-AY55,BZ55-AY55)))</f>
        <v>0</v>
      </c>
      <c r="CB55" s="74"/>
      <c r="CC55" s="74"/>
      <c r="CD55" s="74"/>
      <c r="CE55" s="74"/>
      <c r="CF55" s="74"/>
      <c r="CG55" s="74"/>
      <c r="CH55" s="74"/>
      <c r="CI55" s="74"/>
      <c r="CJ55" s="74"/>
      <c r="CK55" s="74"/>
      <c r="CL55" s="74"/>
    </row>
    <row r="56" spans="1:90">
      <c r="A56" s="20">
        <v>55</v>
      </c>
      <c r="B56" s="20" t="s">
        <v>89</v>
      </c>
      <c r="C56" s="20" t="s">
        <v>153</v>
      </c>
      <c r="D56" s="2">
        <v>1985</v>
      </c>
      <c r="E56" s="3">
        <v>4</v>
      </c>
      <c r="F56" s="2">
        <v>1</v>
      </c>
      <c r="G56" s="55">
        <f t="shared" si="278"/>
        <v>31137</v>
      </c>
      <c r="H56" s="4">
        <v>0</v>
      </c>
      <c r="I56" s="1">
        <v>0</v>
      </c>
      <c r="J56" s="51">
        <f t="shared" si="279"/>
        <v>0</v>
      </c>
      <c r="K56" s="54">
        <f t="shared" si="280"/>
        <v>0</v>
      </c>
      <c r="L56" s="4" t="s">
        <v>96</v>
      </c>
      <c r="M56" s="54">
        <f t="shared" si="281"/>
        <v>15</v>
      </c>
      <c r="N56" s="53">
        <f t="shared" si="282"/>
        <v>15</v>
      </c>
      <c r="O56" s="55">
        <f t="shared" si="283"/>
        <v>36616</v>
      </c>
      <c r="P56" s="53">
        <f t="shared" si="284"/>
        <v>0</v>
      </c>
      <c r="Q56" s="119">
        <f t="shared" si="285"/>
        <v>0</v>
      </c>
      <c r="R56" s="45" t="s">
        <v>130</v>
      </c>
      <c r="S56" s="138">
        <v>17</v>
      </c>
      <c r="T56" s="139">
        <v>4</v>
      </c>
      <c r="U56" s="138">
        <v>2035</v>
      </c>
      <c r="V56" s="55">
        <f t="shared" ref="V56" si="312">IF($R56=$Q$135,DATE($U56,$T56,$S56),DATE(2050,3,31))</f>
        <v>54878</v>
      </c>
      <c r="W56" s="51">
        <f t="shared" si="286"/>
        <v>0</v>
      </c>
      <c r="X56" s="53">
        <f t="shared" si="213"/>
        <v>0</v>
      </c>
      <c r="Y56" s="53">
        <f t="shared" si="214"/>
        <v>0</v>
      </c>
      <c r="Z56" s="53">
        <f t="shared" si="215"/>
        <v>0</v>
      </c>
      <c r="AA56" s="53">
        <f>IF($V56&lt;=Z$2,0,IF($O56&lt;=Z$2,0,IF($G56&gt;=AA$2,0,IF($K56&gt;=$J56,0,IF($O56&lt;=AA$2,($J56-(SUM($K56,SUM($Z56:Z56)))),IF($L56=$D$161,(($J56-$K56)/$P56),(($J56-SUM($Z56:Z56))*$Q56))*IF($V56&lt;=AA$2,(DATEDIF(Z$2,$V56,"D")/365),IF($G56&gt;Z$2,(DATEDIF($G56,AA$2,"D")/365),1)))))))</f>
        <v>0</v>
      </c>
      <c r="AB56" s="53">
        <f>IF($V56&lt;=AA$2,0,IF($O56&lt;=AA$2,0,IF($G56&gt;=AB$2,0,IF($K56&gt;=$J56,0,IF($O56&lt;=AB$2,($J56-(SUM($K56,SUM($Z56:AA56)))),IF($L56=$D$161,(($J56-$K56)/$P56),(($J56-SUM($Z56:AA56))*$Q56))*IF($V56&lt;=AB$2,(DATEDIF(AA$2,$V56,"D")/365),IF($G56&gt;AA$2,(DATEDIF($G56,AB$2,"D")/365),1)))))))</f>
        <v>0</v>
      </c>
      <c r="AC56" s="53">
        <f>IF($V56&lt;=AB$2,0,IF($O56&lt;=AB$2,0,IF($G56&gt;=AC$2,0,IF($K56&gt;=$J56,0,IF($O56&lt;=AC$2,($J56-(SUM($K56,SUM($Z56:AB56)))),IF($L56=$D$161,(($J56-$K56)/$P56),(($J56-SUM($Z56:AB56))*$Q56))*IF($V56&lt;=AC$2,(DATEDIF(AB$2,$V56,"D")/365),IF($G56&gt;AB$2,(DATEDIF($G56,AC$2,"D")/365),1)))))))</f>
        <v>0</v>
      </c>
      <c r="AD56" s="53">
        <f>IF($V56&lt;=AC$2,0,IF($O56&lt;=AC$2,0,IF($G56&gt;=AD$2,0,IF($K56&gt;=$J56,0,IF($O56&lt;=AD$2,($J56-(SUM($K56,SUM($Z56:AC56)))),IF($L56=$D$161,(($J56-$K56)/$P56),(($J56-SUM($Z56:AC56))*$Q56))*IF($V56&lt;=AD$2,(DATEDIF(AC$2,$V56,"D")/365),IF($G56&gt;AC$2,(DATEDIF($G56,AD$2,"D")/365),1)))))))</f>
        <v>0</v>
      </c>
      <c r="AE56" s="53">
        <f>IF($V56&lt;=AD$2,0,IF($O56&lt;=AD$2,0,IF($G56&gt;=AE$2,0,IF($K56&gt;=$J56,0,IF($O56&lt;=AE$2,($J56-(SUM($K56,SUM($Z56:AD56)))),IF($L56=$D$161,(($J56-$K56)/$P56),(($J56-SUM($Z56:AD56))*$Q56))*IF($V56&lt;=AE$2,(DATEDIF(AD$2,$V56,"D")/365),IF($G56&gt;AD$2,(DATEDIF($G56,AE$2,"D")/365),1)))))))</f>
        <v>0</v>
      </c>
      <c r="AF56" s="53">
        <f>IF($V56&lt;=AE$2,0,IF($O56&lt;=AE$2,0,IF($G56&gt;=AF$2,0,IF($K56&gt;=$J56,0,IF($O56&lt;=AF$2,($J56-(SUM($K56,SUM($Z56:AE56)))),IF($L56=$D$161,(($J56-$K56)/$P56),(($J56-SUM($Z56:AE56))*$Q56))*IF($V56&lt;=AF$2,(DATEDIF(AE$2,$V56,"D")/365),IF($G56&gt;AE$2,(DATEDIF($G56,AF$2,"D")/365),1)))))))</f>
        <v>0</v>
      </c>
      <c r="AG56" s="53">
        <f>IF($V56&lt;=AF$2,0,IF($O56&lt;=AF$2,0,IF($G56&gt;=AG$2,0,IF($K56&gt;=$J56,0,IF($O56&lt;=AG$2,($J56-(SUM($K56,SUM($Z56:AF56)))),IF($L56=$D$161,(($J56-$K56)/$P56),(($J56-SUM($Z56:AF56))*$Q56))*IF($V56&lt;=AG$2,(DATEDIF(AF$2,$V56,"D")/365),IF($G56&gt;AF$2,(DATEDIF($G56,AG$2,"D")/365),1)))))))</f>
        <v>0</v>
      </c>
      <c r="AH56" s="53">
        <f>IF($V56&lt;=AG$2,0,IF($O56&lt;=AG$2,0,IF($G56&gt;=AH$2,0,IF($K56&gt;=$J56,0,IF($O56&lt;=AH$2,($J56-(SUM($K56,SUM($Z56:AG56)))),IF($L56=$D$161,(($J56-$K56)/$P56),(($J56-SUM($Z56:AG56))*$Q56))*IF($V56&lt;=AH$2,(DATEDIF(AG$2,$V56,"D")/365),IF($G56&gt;AG$2,(DATEDIF($G56,AH$2,"D")/365),1)))))))</f>
        <v>0</v>
      </c>
      <c r="AI56" s="53">
        <f>IF($V56&lt;=AH$2,0,IF($O56&lt;=AH$2,0,IF($G56&gt;=AI$2,0,IF($K56&gt;=$J56,0,IF($O56&lt;=AI$2,($J56-(SUM($K56,SUM($Z56:AH56)))),IF($L56=$D$161,(($J56-$K56)/$P56),(($J56-SUM($Z56:AH56))*$Q56))*IF($V56&lt;=AI$2,(DATEDIF(AH$2,$V56,"D")/365),IF($G56&gt;AH$2,(DATEDIF($G56,AI$2,"D")/365),1)))))))</f>
        <v>0</v>
      </c>
      <c r="AJ56" s="53">
        <f>IF($V56&lt;=AI$2,0,IF($O56&lt;=AI$2,0,IF($G56&gt;=AJ$2,0,IF($K56&gt;=$J56,0,IF($O56&lt;=AJ$2,($J56-(SUM($K56,SUM($Z56:AI56)))),IF($L56=$D$161,(($J56-$K56)/$P56),(($J56-SUM($Z56:AI56))*$Q56))*IF($V56&lt;=AJ$2,(DATEDIF(AI$2,$V56,"D")/365),IF($G56&gt;AI$2,(DATEDIF($G56,AJ$2,"D")/365),1)))))))</f>
        <v>0</v>
      </c>
      <c r="AK56" s="53">
        <f>IF($V56&lt;=AJ$2,0,IF($O56&lt;=AJ$2,0,IF($G56&gt;=AK$2,0,IF($K56&gt;=$J56,0,IF($O56&lt;=AK$2,($J56-(SUM($K56,SUM($Z56:AJ56)))),IF($L56=$D$161,(($J56-$K56)/$P56),(($J56-SUM($Z56:AJ56))*$Q56))*IF($V56&lt;=AK$2,(DATEDIF(AJ$2,$V56,"D")/365),IF($G56&gt;AJ$2,(DATEDIF($G56,AK$2,"D")/365),1)))))))</f>
        <v>0</v>
      </c>
      <c r="AL56" s="53">
        <f>IF($V56&lt;=AK$2,0,IF($O56&lt;=AK$2,0,IF($G56&gt;=AL$2,0,IF($K56&gt;=$J56,0,IF($O56&lt;=AL$2,($J56-(SUM($K56,SUM($Z56:AK56)))),IF($L56=$D$161,(($J56-$K56)/$P56),(($J56-SUM($Z56:AK56))*$Q56))*IF($V56&lt;=AL$2,(DATEDIF(AK$2,$V56,"D")/365),IF($G56&gt;AK$2,(DATEDIF($G56,AL$2,"D")/365),1)))))))</f>
        <v>0</v>
      </c>
      <c r="AM56" s="53">
        <f>IF($V56&lt;=AL$2,0,IF($O56&lt;=AL$2,0,IF($G56&gt;=AM$2,0,IF($K56&gt;=$J56,0,IF($O56&lt;=AM$2,($J56-(SUM($K56,SUM($Z56:AL56)))),IF($L56=$D$161,(($J56-$K56)/$P56),(($J56-SUM($Z56:AL56))*$Q56))*IF($V56&lt;=AM$2,(DATEDIF(AL$2,$V56,"D")/365),IF($G56&gt;AL$2,(DATEDIF($G56,AM$2,"D")/365),1)))))))</f>
        <v>0</v>
      </c>
      <c r="AN56" s="53">
        <f>IF($V56&lt;=AM$2,0,IF($O56&lt;=AM$2,0,IF($G56&gt;=AN$2,0,IF($K56&gt;=$J56,0,IF($O56&lt;=AN$2,($J56-(SUM($K56,SUM($Z56:AM56)))),IF($L56=$D$161,(($J56-$K56)/$P56),(($J56-SUM($Z56:AM56))*$Q56))*IF($V56&lt;=AN$2,(DATEDIF(AM$2,$V56,"D")/365),IF($G56&gt;AM$2,(DATEDIF($G56,AN$2,"D")/365),1)))))))</f>
        <v>0</v>
      </c>
      <c r="AO56" s="53">
        <f>IF($V56&lt;=AN$2,0,IF($O56&lt;=AN$2,0,IF($G56&gt;=AO$2,0,IF($K56&gt;=$J56,0,IF($O56&lt;=AO$2,($J56-(SUM($K56,SUM($Z56:AN56)))),IF($L56=$D$161,(($J56-$K56)/$P56),(($J56-SUM($Z56:AN56))*$Q56))*IF($V56&lt;=AO$2,(DATEDIF(AN$2,$V56,"D")/365),IF($G56&gt;AN$2,(DATEDIF($G56,AO$2,"D")/365),1)))))))</f>
        <v>0</v>
      </c>
      <c r="AP56" s="53">
        <f>IF($V56&lt;=AO$2,0,IF($O56&lt;=AO$2,0,IF($G56&gt;=AP$2,0,IF($K56&gt;=$J56,0,IF($O56&lt;=AP$2,($J56-(SUM($K56,SUM($Z56:AO56)))),IF($L56=$D$161,(($J56-$K56)/$P56),(($J56-SUM($Z56:AO56))*$Q56))*IF($V56&lt;=AP$2,(DATEDIF(AO$2,$V56,"D")/365),IF($G56&gt;AO$2,(DATEDIF($G56,AP$2,"D")/365),1)))))))</f>
        <v>0</v>
      </c>
      <c r="AQ56" s="53">
        <f>IF($V56&lt;=AP$2,0,IF($O56&lt;=AP$2,0,IF($G56&gt;=AQ$2,0,IF($K56&gt;=$J56,0,IF($O56&lt;=AQ$2,($J56-(SUM($K56,SUM($Z56:AP56)))),IF($L56=$D$161,(($J56-$K56)/$P56),(($J56-SUM($Z56:AP56))*$Q56))*IF($V56&lt;=AQ$2,(DATEDIF(AP$2,$V56,"D")/365),IF($G56&gt;AP$2,(DATEDIF($G56,AQ$2,"D")/365),1)))))))</f>
        <v>0</v>
      </c>
      <c r="AR56" s="53">
        <f>IF($V56&lt;=AQ$2,0,IF($O56&lt;=AQ$2,0,IF($G56&gt;=AR$2,0,IF($K56&gt;=$J56,0,IF($O56&lt;=AR$2,($J56-(SUM($K56,SUM($Z56:AQ56)))),IF($L56=$D$161,(($J56-$K56)/$P56),(($J56-SUM($Z56:AQ56))*$Q56))*IF($V56&lt;=AR$2,(DATEDIF(AQ$2,$V56,"D")/365),IF($G56&gt;AQ$2,(DATEDIF($G56,AR$2,"D")/365),1)))))))</f>
        <v>0</v>
      </c>
      <c r="AS56" s="53">
        <f>IF($V56&lt;=AR$2,0,IF($O56&lt;=AR$2,0,IF($G56&gt;=AS$2,0,IF($K56&gt;=$J56,0,IF($O56&lt;=AS$2,($J56-(SUM($K56,SUM($Z56:AR56)))),IF($L56=$D$161,(($J56-$K56)/$P56),(($J56-SUM($Z56:AR56))*$Q56))*IF($V56&lt;=AS$2,(DATEDIF(AR$2,$V56,"D")/365),IF($G56&gt;AR$2,(DATEDIF($G56,AS$2,"D")/365),1)))))))</f>
        <v>0</v>
      </c>
      <c r="AT56" s="53">
        <f>IF($V56&lt;=AS$2,0,IF($O56&lt;=AS$2,0,IF($G56&gt;=AT$2,0,IF($K56&gt;=$J56,0,IF($O56&lt;=AT$2,($J56-(SUM($K56,SUM($Z56:AS56)))),IF($L56=$D$161,(($J56-$K56)/$P56),(($J56-SUM($Z56:AS56))*$Q56))*IF($V56&lt;=AT$2,(DATEDIF(AS$2,$V56,"D")/365),IF($G56&gt;AS$2,(DATEDIF($G56,AT$2,"D")/365),1)))))))</f>
        <v>0</v>
      </c>
      <c r="AU56" s="53">
        <f>IF($V56&lt;=AT$2,0,IF($O56&lt;=AT$2,0,IF($G56&gt;=AU$2,0,IF($K56&gt;=$J56,0,IF($O56&lt;=AU$2,($J56-(SUM($K56,SUM($Z56:AT56)))),IF($L56=$D$161,(($J56-$K56)/$P56),(($J56-SUM($Z56:AT56))*$Q56))*IF($V56&lt;=AU$2,(DATEDIF(AT$2,$V56,"D")/365),IF($G56&gt;AT$2,(DATEDIF($G56,AU$2,"D")/365),1)))))))</f>
        <v>0</v>
      </c>
      <c r="AV56" s="53">
        <f>IF($V56&lt;=AU$2,0,IF($O56&lt;=AU$2,0,IF($G56&gt;=AV$2,0,IF($K56&gt;=$J56,0,IF($O56&lt;=AV$2,($J56-(SUM($K56,SUM($Z56:AU56)))),IF($L56=$D$161,(($J56-$K56)/$P56),(($J56-SUM($Z56:AU56))*$Q56))*IF($V56&lt;=AV$2,(DATEDIF(AU$2,$V56,"D")/365),IF($G56&gt;AU$2,(DATEDIF($G56,AV$2,"D")/365),1)))))))</f>
        <v>0</v>
      </c>
      <c r="AW56" s="53">
        <f>IF($V56&lt;=AV$2,0,IF($O56&lt;=AV$2,0,IF($G56&gt;=AW$2,0,IF($K56&gt;=$J56,0,IF($O56&lt;=AW$2,($J56-(SUM($K56,SUM($Z56:AV56)))),IF($L56=$D$161,(($J56-$K56)/$P56),(($J56-SUM($Z56:AV56))*$Q56))*IF($V56&lt;=AW$2,(DATEDIF(AV$2,$V56,"D")/365),IF($G56&gt;AV$2,(DATEDIF($G56,AW$2,"D")/365),1)))))))</f>
        <v>0</v>
      </c>
      <c r="AX56" s="53">
        <f>IF($V56&lt;=AW$2,0,IF($O56&lt;=AW$2,0,IF($G56&gt;=AX$2,0,IF($K56&gt;=$J56,0,IF($O56&lt;=AX$2,($J56-(SUM($K56,SUM($Z56:AW56)))),IF($L56=$D$161,(($J56-$K56)/$P56),(($J56-SUM($Z56:AW56))*$Q56))*IF($V56&lt;=AX$2,(DATEDIF(AW$2,$V56,"D")/365),IF($G56&gt;AW$2,(DATEDIF($G56,AX$2,"D")/365),1)))))))</f>
        <v>0</v>
      </c>
      <c r="AY56" s="53">
        <f>IF($V56&lt;=AX$2,0,IF($O56&lt;=AX$2,0,IF($G56&gt;=AY$2,0,IF($K56&gt;=$J56,0,IF($O56&lt;=AY$2,($J56-(SUM($K56,SUM($Z56:AX56)))),IF($L56=$D$161,(($J56-$K56)/$P56),(($J56-SUM($Z56:AX56))*$Q56))*IF($V56&lt;=AY$2,(DATEDIF(AX$2,$V56,"D")/365),IF($G56&gt;AX$2,(DATEDIF($G56,AY$2,"D")/365),1)))))))</f>
        <v>0</v>
      </c>
      <c r="AZ56" s="52"/>
      <c r="BA56" s="52"/>
      <c r="BB56" s="126">
        <f>IF($V56&lt;=BB$2,0,IF($G56&gt;=BB$2,0,IF($G56&gt;$W$3,(J56-Z56),IF($G56&lt;=$W$3,J56-SUM(W56,$Z56:Z56),0))))</f>
        <v>0</v>
      </c>
      <c r="BC56" s="53">
        <f t="shared" si="287"/>
        <v>0</v>
      </c>
      <c r="BD56" s="52">
        <f t="shared" si="288"/>
        <v>0</v>
      </c>
      <c r="BE56" s="53">
        <f t="shared" si="289"/>
        <v>0</v>
      </c>
      <c r="BF56" s="52">
        <f t="shared" si="290"/>
        <v>0</v>
      </c>
      <c r="BG56" s="53">
        <f t="shared" si="291"/>
        <v>0</v>
      </c>
      <c r="BH56" s="52">
        <f t="shared" si="292"/>
        <v>0</v>
      </c>
      <c r="BI56" s="53">
        <f t="shared" si="293"/>
        <v>0</v>
      </c>
      <c r="BJ56" s="52">
        <f t="shared" si="294"/>
        <v>0</v>
      </c>
      <c r="BK56" s="53">
        <f t="shared" si="295"/>
        <v>0</v>
      </c>
      <c r="BL56" s="52">
        <f t="shared" si="296"/>
        <v>0</v>
      </c>
      <c r="BM56" s="53">
        <f t="shared" si="297"/>
        <v>0</v>
      </c>
      <c r="BN56" s="52">
        <f t="shared" si="298"/>
        <v>0</v>
      </c>
      <c r="BO56" s="53">
        <f t="shared" si="299"/>
        <v>0</v>
      </c>
      <c r="BP56" s="52">
        <f t="shared" si="300"/>
        <v>0</v>
      </c>
      <c r="BQ56" s="53">
        <f t="shared" si="301"/>
        <v>0</v>
      </c>
      <c r="BR56" s="52">
        <f t="shared" si="302"/>
        <v>0</v>
      </c>
      <c r="BS56" s="53">
        <f t="shared" si="303"/>
        <v>0</v>
      </c>
      <c r="BT56" s="52">
        <f t="shared" si="304"/>
        <v>0</v>
      </c>
      <c r="BU56" s="53">
        <f t="shared" si="305"/>
        <v>0</v>
      </c>
      <c r="BV56" s="52">
        <f t="shared" si="306"/>
        <v>0</v>
      </c>
      <c r="BW56" s="53">
        <f t="shared" si="307"/>
        <v>0</v>
      </c>
      <c r="BX56" s="52">
        <f t="shared" si="308"/>
        <v>0</v>
      </c>
      <c r="BY56" s="53">
        <f t="shared" si="309"/>
        <v>0</v>
      </c>
      <c r="BZ56" s="52">
        <f t="shared" si="310"/>
        <v>0</v>
      </c>
      <c r="CA56" s="53">
        <f t="shared" si="311"/>
        <v>0</v>
      </c>
      <c r="CB56" s="74"/>
      <c r="CC56" s="74"/>
      <c r="CD56" s="74"/>
      <c r="CE56" s="74"/>
      <c r="CF56" s="74"/>
      <c r="CG56" s="74"/>
      <c r="CH56" s="74"/>
      <c r="CI56" s="74"/>
      <c r="CJ56" s="74"/>
      <c r="CK56" s="74"/>
      <c r="CL56" s="74"/>
    </row>
    <row r="57" spans="1:90">
      <c r="A57" s="20">
        <v>56</v>
      </c>
      <c r="B57" s="20" t="s">
        <v>89</v>
      </c>
      <c r="C57" s="20" t="s">
        <v>153</v>
      </c>
      <c r="D57" s="2">
        <v>1985</v>
      </c>
      <c r="E57" s="3">
        <v>4</v>
      </c>
      <c r="F57" s="2">
        <v>1</v>
      </c>
      <c r="G57" s="55">
        <f t="shared" si="0"/>
        <v>31137</v>
      </c>
      <c r="H57" s="4">
        <v>0</v>
      </c>
      <c r="I57" s="1">
        <v>0</v>
      </c>
      <c r="J57" s="51">
        <f t="shared" si="1"/>
        <v>0</v>
      </c>
      <c r="K57" s="54">
        <f t="shared" si="2"/>
        <v>0</v>
      </c>
      <c r="L57" s="4" t="s">
        <v>96</v>
      </c>
      <c r="M57" s="54">
        <f t="shared" ref="M57" si="313">VLOOKUP(B57,$B$161:$C$260,2,FALSE)</f>
        <v>15</v>
      </c>
      <c r="N57" s="53">
        <f t="shared" si="3"/>
        <v>15</v>
      </c>
      <c r="O57" s="55">
        <f t="shared" si="4"/>
        <v>36616</v>
      </c>
      <c r="P57" s="53">
        <f t="shared" si="5"/>
        <v>0</v>
      </c>
      <c r="Q57" s="119">
        <f t="shared" ref="Q57" si="314">ROUND(IF(J57&gt;K57,IF(P57&gt;0,(1-((K57/J57)^(1/P57))),0),0),4)</f>
        <v>0</v>
      </c>
      <c r="R57" s="45" t="s">
        <v>130</v>
      </c>
      <c r="S57" s="138">
        <v>17</v>
      </c>
      <c r="T57" s="139">
        <v>4</v>
      </c>
      <c r="U57" s="138">
        <v>2035</v>
      </c>
      <c r="V57" s="55">
        <f t="shared" ref="V57" si="315">IF($R57=$Q$135,DATE($U57,$T57,$S57),DATE(2050,3,31))</f>
        <v>54878</v>
      </c>
      <c r="W57" s="51">
        <f t="shared" si="14"/>
        <v>0</v>
      </c>
      <c r="X57" s="53">
        <f t="shared" si="213"/>
        <v>0</v>
      </c>
      <c r="Y57" s="53">
        <f t="shared" si="214"/>
        <v>0</v>
      </c>
      <c r="Z57" s="53">
        <f t="shared" si="215"/>
        <v>0</v>
      </c>
      <c r="AA57" s="53">
        <f>IF($V57&lt;=Z$2,0,IF($O57&lt;=Z$2,0,IF($G57&gt;=AA$2,0,IF($K57&gt;=$J57,0,IF($O57&lt;=AA$2,($J57-(SUM($K57,SUM($Z57:Z57)))),IF($L57=$D$161,(($J57-$K57)/$P57),(($J57-SUM($Z57:Z57))*$Q57))*IF($V57&lt;=AA$2,(DATEDIF(Z$2,$V57,"D")/365),IF($G57&gt;Z$2,(DATEDIF($G57,AA$2,"D")/365),1)))))))</f>
        <v>0</v>
      </c>
      <c r="AB57" s="53">
        <f>IF($V57&lt;=AA$2,0,IF($O57&lt;=AA$2,0,IF($G57&gt;=AB$2,0,IF($K57&gt;=$J57,0,IF($O57&lt;=AB$2,($J57-(SUM($K57,SUM($Z57:AA57)))),IF($L57=$D$161,(($J57-$K57)/$P57),(($J57-SUM($Z57:AA57))*$Q57))*IF($V57&lt;=AB$2,(DATEDIF(AA$2,$V57,"D")/365),IF($G57&gt;AA$2,(DATEDIF($G57,AB$2,"D")/365),1)))))))</f>
        <v>0</v>
      </c>
      <c r="AC57" s="53">
        <f>IF($V57&lt;=AB$2,0,IF($O57&lt;=AB$2,0,IF($G57&gt;=AC$2,0,IF($K57&gt;=$J57,0,IF($O57&lt;=AC$2,($J57-(SUM($K57,SUM($Z57:AB57)))),IF($L57=$D$161,(($J57-$K57)/$P57),(($J57-SUM($Z57:AB57))*$Q57))*IF($V57&lt;=AC$2,(DATEDIF(AB$2,$V57,"D")/365),IF($G57&gt;AB$2,(DATEDIF($G57,AC$2,"D")/365),1)))))))</f>
        <v>0</v>
      </c>
      <c r="AD57" s="53">
        <f>IF($V57&lt;=AC$2,0,IF($O57&lt;=AC$2,0,IF($G57&gt;=AD$2,0,IF($K57&gt;=$J57,0,IF($O57&lt;=AD$2,($J57-(SUM($K57,SUM($Z57:AC57)))),IF($L57=$D$161,(($J57-$K57)/$P57),(($J57-SUM($Z57:AC57))*$Q57))*IF($V57&lt;=AD$2,(DATEDIF(AC$2,$V57,"D")/365),IF($G57&gt;AC$2,(DATEDIF($G57,AD$2,"D")/365),1)))))))</f>
        <v>0</v>
      </c>
      <c r="AE57" s="53">
        <f>IF($V57&lt;=AD$2,0,IF($O57&lt;=AD$2,0,IF($G57&gt;=AE$2,0,IF($K57&gt;=$J57,0,IF($O57&lt;=AE$2,($J57-(SUM($K57,SUM($Z57:AD57)))),IF($L57=$D$161,(($J57-$K57)/$P57),(($J57-SUM($Z57:AD57))*$Q57))*IF($V57&lt;=AE$2,(DATEDIF(AD$2,$V57,"D")/365),IF($G57&gt;AD$2,(DATEDIF($G57,AE$2,"D")/365),1)))))))</f>
        <v>0</v>
      </c>
      <c r="AF57" s="53">
        <f>IF($V57&lt;=AE$2,0,IF($O57&lt;=AE$2,0,IF($G57&gt;=AF$2,0,IF($K57&gt;=$J57,0,IF($O57&lt;=AF$2,($J57-(SUM($K57,SUM($Z57:AE57)))),IF($L57=$D$161,(($J57-$K57)/$P57),(($J57-SUM($Z57:AE57))*$Q57))*IF($V57&lt;=AF$2,(DATEDIF(AE$2,$V57,"D")/365),IF($G57&gt;AE$2,(DATEDIF($G57,AF$2,"D")/365),1)))))))</f>
        <v>0</v>
      </c>
      <c r="AG57" s="53">
        <f>IF($V57&lt;=AF$2,0,IF($O57&lt;=AF$2,0,IF($G57&gt;=AG$2,0,IF($K57&gt;=$J57,0,IF($O57&lt;=AG$2,($J57-(SUM($K57,SUM($Z57:AF57)))),IF($L57=$D$161,(($J57-$K57)/$P57),(($J57-SUM($Z57:AF57))*$Q57))*IF($V57&lt;=AG$2,(DATEDIF(AF$2,$V57,"D")/365),IF($G57&gt;AF$2,(DATEDIF($G57,AG$2,"D")/365),1)))))))</f>
        <v>0</v>
      </c>
      <c r="AH57" s="53">
        <f>IF($V57&lt;=AG$2,0,IF($O57&lt;=AG$2,0,IF($G57&gt;=AH$2,0,IF($K57&gt;=$J57,0,IF($O57&lt;=AH$2,($J57-(SUM($K57,SUM($Z57:AG57)))),IF($L57=$D$161,(($J57-$K57)/$P57),(($J57-SUM($Z57:AG57))*$Q57))*IF($V57&lt;=AH$2,(DATEDIF(AG$2,$V57,"D")/365),IF($G57&gt;AG$2,(DATEDIF($G57,AH$2,"D")/365),1)))))))</f>
        <v>0</v>
      </c>
      <c r="AI57" s="53">
        <f>IF($V57&lt;=AH$2,0,IF($O57&lt;=AH$2,0,IF($G57&gt;=AI$2,0,IF($K57&gt;=$J57,0,IF($O57&lt;=AI$2,($J57-(SUM($K57,SUM($Z57:AH57)))),IF($L57=$D$161,(($J57-$K57)/$P57),(($J57-SUM($Z57:AH57))*$Q57))*IF($V57&lt;=AI$2,(DATEDIF(AH$2,$V57,"D")/365),IF($G57&gt;AH$2,(DATEDIF($G57,AI$2,"D")/365),1)))))))</f>
        <v>0</v>
      </c>
      <c r="AJ57" s="53">
        <f>IF($V57&lt;=AI$2,0,IF($O57&lt;=AI$2,0,IF($G57&gt;=AJ$2,0,IF($K57&gt;=$J57,0,IF($O57&lt;=AJ$2,($J57-(SUM($K57,SUM($Z57:AI57)))),IF($L57=$D$161,(($J57-$K57)/$P57),(($J57-SUM($Z57:AI57))*$Q57))*IF($V57&lt;=AJ$2,(DATEDIF(AI$2,$V57,"D")/365),IF($G57&gt;AI$2,(DATEDIF($G57,AJ$2,"D")/365),1)))))))</f>
        <v>0</v>
      </c>
      <c r="AK57" s="53">
        <f>IF($V57&lt;=AJ$2,0,IF($O57&lt;=AJ$2,0,IF($G57&gt;=AK$2,0,IF($K57&gt;=$J57,0,IF($O57&lt;=AK$2,($J57-(SUM($K57,SUM($Z57:AJ57)))),IF($L57=$D$161,(($J57-$K57)/$P57),(($J57-SUM($Z57:AJ57))*$Q57))*IF($V57&lt;=AK$2,(DATEDIF(AJ$2,$V57,"D")/365),IF($G57&gt;AJ$2,(DATEDIF($G57,AK$2,"D")/365),1)))))))</f>
        <v>0</v>
      </c>
      <c r="AL57" s="53">
        <f>IF($V57&lt;=AK$2,0,IF($O57&lt;=AK$2,0,IF($G57&gt;=AL$2,0,IF($K57&gt;=$J57,0,IF($O57&lt;=AL$2,($J57-(SUM($K57,SUM($Z57:AK57)))),IF($L57=$D$161,(($J57-$K57)/$P57),(($J57-SUM($Z57:AK57))*$Q57))*IF($V57&lt;=AL$2,(DATEDIF(AK$2,$V57,"D")/365),IF($G57&gt;AK$2,(DATEDIF($G57,AL$2,"D")/365),1)))))))</f>
        <v>0</v>
      </c>
      <c r="AM57" s="53">
        <f>IF($V57&lt;=AL$2,0,IF($O57&lt;=AL$2,0,IF($G57&gt;=AM$2,0,IF($K57&gt;=$J57,0,IF($O57&lt;=AM$2,($J57-(SUM($K57,SUM($Z57:AL57)))),IF($L57=$D$161,(($J57-$K57)/$P57),(($J57-SUM($Z57:AL57))*$Q57))*IF($V57&lt;=AM$2,(DATEDIF(AL$2,$V57,"D")/365),IF($G57&gt;AL$2,(DATEDIF($G57,AM$2,"D")/365),1)))))))</f>
        <v>0</v>
      </c>
      <c r="AN57" s="53">
        <f>IF($V57&lt;=AM$2,0,IF($O57&lt;=AM$2,0,IF($G57&gt;=AN$2,0,IF($K57&gt;=$J57,0,IF($O57&lt;=AN$2,($J57-(SUM($K57,SUM($Z57:AM57)))),IF($L57=$D$161,(($J57-$K57)/$P57),(($J57-SUM($Z57:AM57))*$Q57))*IF($V57&lt;=AN$2,(DATEDIF(AM$2,$V57,"D")/365),IF($G57&gt;AM$2,(DATEDIF($G57,AN$2,"D")/365),1)))))))</f>
        <v>0</v>
      </c>
      <c r="AO57" s="53">
        <f>IF($V57&lt;=AN$2,0,IF($O57&lt;=AN$2,0,IF($G57&gt;=AO$2,0,IF($K57&gt;=$J57,0,IF($O57&lt;=AO$2,($J57-(SUM($K57,SUM($Z57:AN57)))),IF($L57=$D$161,(($J57-$K57)/$P57),(($J57-SUM($Z57:AN57))*$Q57))*IF($V57&lt;=AO$2,(DATEDIF(AN$2,$V57,"D")/365),IF($G57&gt;AN$2,(DATEDIF($G57,AO$2,"D")/365),1)))))))</f>
        <v>0</v>
      </c>
      <c r="AP57" s="53">
        <f>IF($V57&lt;=AO$2,0,IF($O57&lt;=AO$2,0,IF($G57&gt;=AP$2,0,IF($K57&gt;=$J57,0,IF($O57&lt;=AP$2,($J57-(SUM($K57,SUM($Z57:AO57)))),IF($L57=$D$161,(($J57-$K57)/$P57),(($J57-SUM($Z57:AO57))*$Q57))*IF($V57&lt;=AP$2,(DATEDIF(AO$2,$V57,"D")/365),IF($G57&gt;AO$2,(DATEDIF($G57,AP$2,"D")/365),1)))))))</f>
        <v>0</v>
      </c>
      <c r="AQ57" s="53">
        <f>IF($V57&lt;=AP$2,0,IF($O57&lt;=AP$2,0,IF($G57&gt;=AQ$2,0,IF($K57&gt;=$J57,0,IF($O57&lt;=AQ$2,($J57-(SUM($K57,SUM($Z57:AP57)))),IF($L57=$D$161,(($J57-$K57)/$P57),(($J57-SUM($Z57:AP57))*$Q57))*IF($V57&lt;=AQ$2,(DATEDIF(AP$2,$V57,"D")/365),IF($G57&gt;AP$2,(DATEDIF($G57,AQ$2,"D")/365),1)))))))</f>
        <v>0</v>
      </c>
      <c r="AR57" s="53">
        <f>IF($V57&lt;=AQ$2,0,IF($O57&lt;=AQ$2,0,IF($G57&gt;=AR$2,0,IF($K57&gt;=$J57,0,IF($O57&lt;=AR$2,($J57-(SUM($K57,SUM($Z57:AQ57)))),IF($L57=$D$161,(($J57-$K57)/$P57),(($J57-SUM($Z57:AQ57))*$Q57))*IF($V57&lt;=AR$2,(DATEDIF(AQ$2,$V57,"D")/365),IF($G57&gt;AQ$2,(DATEDIF($G57,AR$2,"D")/365),1)))))))</f>
        <v>0</v>
      </c>
      <c r="AS57" s="53">
        <f>IF($V57&lt;=AR$2,0,IF($O57&lt;=AR$2,0,IF($G57&gt;=AS$2,0,IF($K57&gt;=$J57,0,IF($O57&lt;=AS$2,($J57-(SUM($K57,SUM($Z57:AR57)))),IF($L57=$D$161,(($J57-$K57)/$P57),(($J57-SUM($Z57:AR57))*$Q57))*IF($V57&lt;=AS$2,(DATEDIF(AR$2,$V57,"D")/365),IF($G57&gt;AR$2,(DATEDIF($G57,AS$2,"D")/365),1)))))))</f>
        <v>0</v>
      </c>
      <c r="AT57" s="53">
        <f>IF($V57&lt;=AS$2,0,IF($O57&lt;=AS$2,0,IF($G57&gt;=AT$2,0,IF($K57&gt;=$J57,0,IF($O57&lt;=AT$2,($J57-(SUM($K57,SUM($Z57:AS57)))),IF($L57=$D$161,(($J57-$K57)/$P57),(($J57-SUM($Z57:AS57))*$Q57))*IF($V57&lt;=AT$2,(DATEDIF(AS$2,$V57,"D")/365),IF($G57&gt;AS$2,(DATEDIF($G57,AT$2,"D")/365),1)))))))</f>
        <v>0</v>
      </c>
      <c r="AU57" s="53">
        <f>IF($V57&lt;=AT$2,0,IF($O57&lt;=AT$2,0,IF($G57&gt;=AU$2,0,IF($K57&gt;=$J57,0,IF($O57&lt;=AU$2,($J57-(SUM($K57,SUM($Z57:AT57)))),IF($L57=$D$161,(($J57-$K57)/$P57),(($J57-SUM($Z57:AT57))*$Q57))*IF($V57&lt;=AU$2,(DATEDIF(AT$2,$V57,"D")/365),IF($G57&gt;AT$2,(DATEDIF($G57,AU$2,"D")/365),1)))))))</f>
        <v>0</v>
      </c>
      <c r="AV57" s="53">
        <f>IF($V57&lt;=AU$2,0,IF($O57&lt;=AU$2,0,IF($G57&gt;=AV$2,0,IF($K57&gt;=$J57,0,IF($O57&lt;=AV$2,($J57-(SUM($K57,SUM($Z57:AU57)))),IF($L57=$D$161,(($J57-$K57)/$P57),(($J57-SUM($Z57:AU57))*$Q57))*IF($V57&lt;=AV$2,(DATEDIF(AU$2,$V57,"D")/365),IF($G57&gt;AU$2,(DATEDIF($G57,AV$2,"D")/365),1)))))))</f>
        <v>0</v>
      </c>
      <c r="AW57" s="53">
        <f>IF($V57&lt;=AV$2,0,IF($O57&lt;=AV$2,0,IF($G57&gt;=AW$2,0,IF($K57&gt;=$J57,0,IF($O57&lt;=AW$2,($J57-(SUM($K57,SUM($Z57:AV57)))),IF($L57=$D$161,(($J57-$K57)/$P57),(($J57-SUM($Z57:AV57))*$Q57))*IF($V57&lt;=AW$2,(DATEDIF(AV$2,$V57,"D")/365),IF($G57&gt;AV$2,(DATEDIF($G57,AW$2,"D")/365),1)))))))</f>
        <v>0</v>
      </c>
      <c r="AX57" s="53">
        <f>IF($V57&lt;=AW$2,0,IF($O57&lt;=AW$2,0,IF($G57&gt;=AX$2,0,IF($K57&gt;=$J57,0,IF($O57&lt;=AX$2,($J57-(SUM($K57,SUM($Z57:AW57)))),IF($L57=$D$161,(($J57-$K57)/$P57),(($J57-SUM($Z57:AW57))*$Q57))*IF($V57&lt;=AX$2,(DATEDIF(AW$2,$V57,"D")/365),IF($G57&gt;AW$2,(DATEDIF($G57,AX$2,"D")/365),1)))))))</f>
        <v>0</v>
      </c>
      <c r="AY57" s="53">
        <f>IF($V57&lt;=AX$2,0,IF($O57&lt;=AX$2,0,IF($G57&gt;=AY$2,0,IF($K57&gt;=$J57,0,IF($O57&lt;=AY$2,($J57-(SUM($K57,SUM($Z57:AX57)))),IF($L57=$D$161,(($J57-$K57)/$P57),(($J57-SUM($Z57:AX57))*$Q57))*IF($V57&lt;=AY$2,(DATEDIF(AX$2,$V57,"D")/365),IF($G57&gt;AX$2,(DATEDIF($G57,AY$2,"D")/365),1)))))))</f>
        <v>0</v>
      </c>
      <c r="AZ57" s="52"/>
      <c r="BA57" s="52"/>
      <c r="BB57" s="126">
        <f>IF($V57&lt;=BB$2,0,IF($G57&gt;=BB$2,0,IF($G57&gt;$W$3,(J57-Z57),IF($G57&lt;=$W$3,J57-SUM(W57,$Z57:Z57),0))))</f>
        <v>0</v>
      </c>
      <c r="BC57" s="53">
        <f t="shared" si="217"/>
        <v>0</v>
      </c>
      <c r="BD57" s="52">
        <f t="shared" si="218"/>
        <v>0</v>
      </c>
      <c r="BE57" s="53">
        <f t="shared" si="219"/>
        <v>0</v>
      </c>
      <c r="BF57" s="52">
        <f t="shared" si="220"/>
        <v>0</v>
      </c>
      <c r="BG57" s="53">
        <f t="shared" si="221"/>
        <v>0</v>
      </c>
      <c r="BH57" s="52">
        <f t="shared" si="222"/>
        <v>0</v>
      </c>
      <c r="BI57" s="53">
        <f t="shared" si="223"/>
        <v>0</v>
      </c>
      <c r="BJ57" s="52">
        <f t="shared" si="224"/>
        <v>0</v>
      </c>
      <c r="BK57" s="53">
        <f t="shared" si="225"/>
        <v>0</v>
      </c>
      <c r="BL57" s="52">
        <f t="shared" si="226"/>
        <v>0</v>
      </c>
      <c r="BM57" s="53">
        <f t="shared" si="227"/>
        <v>0</v>
      </c>
      <c r="BN57" s="52">
        <f t="shared" si="228"/>
        <v>0</v>
      </c>
      <c r="BO57" s="53">
        <f t="shared" si="229"/>
        <v>0</v>
      </c>
      <c r="BP57" s="52">
        <f t="shared" si="230"/>
        <v>0</v>
      </c>
      <c r="BQ57" s="53">
        <f t="shared" si="231"/>
        <v>0</v>
      </c>
      <c r="BR57" s="52">
        <f t="shared" si="232"/>
        <v>0</v>
      </c>
      <c r="BS57" s="53">
        <f t="shared" si="233"/>
        <v>0</v>
      </c>
      <c r="BT57" s="52">
        <f t="shared" si="234"/>
        <v>0</v>
      </c>
      <c r="BU57" s="53">
        <f t="shared" si="235"/>
        <v>0</v>
      </c>
      <c r="BV57" s="52">
        <f t="shared" si="236"/>
        <v>0</v>
      </c>
      <c r="BW57" s="53">
        <f t="shared" si="237"/>
        <v>0</v>
      </c>
      <c r="BX57" s="52">
        <f t="shared" si="238"/>
        <v>0</v>
      </c>
      <c r="BY57" s="53">
        <f t="shared" si="239"/>
        <v>0</v>
      </c>
      <c r="BZ57" s="52">
        <f t="shared" si="240"/>
        <v>0</v>
      </c>
      <c r="CA57" s="53">
        <f t="shared" si="241"/>
        <v>0</v>
      </c>
      <c r="CB57" s="74"/>
      <c r="CC57" s="74"/>
      <c r="CD57" s="74"/>
      <c r="CE57" s="74"/>
      <c r="CF57" s="74"/>
      <c r="CG57" s="74"/>
      <c r="CH57" s="74"/>
      <c r="CI57" s="74"/>
      <c r="CJ57" s="74"/>
      <c r="CK57" s="74"/>
      <c r="CL57" s="74"/>
    </row>
    <row r="58" spans="1:90">
      <c r="A58" s="20">
        <v>57</v>
      </c>
      <c r="B58" s="20" t="s">
        <v>89</v>
      </c>
      <c r="C58" s="20" t="s">
        <v>153</v>
      </c>
      <c r="D58" s="2">
        <v>1985</v>
      </c>
      <c r="E58" s="3">
        <v>4</v>
      </c>
      <c r="F58" s="2">
        <v>1</v>
      </c>
      <c r="G58" s="55">
        <f t="shared" si="0"/>
        <v>31137</v>
      </c>
      <c r="H58" s="4">
        <v>0</v>
      </c>
      <c r="I58" s="1">
        <v>0</v>
      </c>
      <c r="J58" s="51">
        <f t="shared" si="1"/>
        <v>0</v>
      </c>
      <c r="K58" s="54">
        <f t="shared" si="2"/>
        <v>0</v>
      </c>
      <c r="L58" s="4" t="s">
        <v>96</v>
      </c>
      <c r="M58" s="54">
        <f t="shared" ref="M58" si="316">VLOOKUP(B58,$B$161:$C$260,2,FALSE)</f>
        <v>15</v>
      </c>
      <c r="N58" s="53">
        <f t="shared" si="3"/>
        <v>15</v>
      </c>
      <c r="O58" s="55">
        <f t="shared" si="4"/>
        <v>36616</v>
      </c>
      <c r="P58" s="53">
        <f t="shared" si="5"/>
        <v>0</v>
      </c>
      <c r="Q58" s="119">
        <f t="shared" si="6"/>
        <v>0</v>
      </c>
      <c r="R58" s="45" t="s">
        <v>130</v>
      </c>
      <c r="S58" s="138">
        <v>17</v>
      </c>
      <c r="T58" s="139">
        <v>4</v>
      </c>
      <c r="U58" s="138">
        <v>2035</v>
      </c>
      <c r="V58" s="55">
        <f>IF($R58=$Q$135,DATE($U58,$T58,$S58),DATE(2050,3,31))</f>
        <v>54878</v>
      </c>
      <c r="W58" s="51">
        <f t="shared" si="14"/>
        <v>0</v>
      </c>
      <c r="X58" s="53">
        <f t="shared" si="213"/>
        <v>0</v>
      </c>
      <c r="Y58" s="53">
        <f t="shared" si="214"/>
        <v>0</v>
      </c>
      <c r="Z58" s="53">
        <f t="shared" si="215"/>
        <v>0</v>
      </c>
      <c r="AA58" s="53">
        <f>IF($V58&lt;=Z$2,0,IF($O58&lt;=Z$2,0,IF($G58&gt;=AA$2,0,IF($K58&gt;=$J58,0,IF($O58&lt;=AA$2,($J58-(SUM($K58,SUM($Z58:Z58)))),IF($L58=$D$161,(($J58-$K58)/$P58),(($J58-SUM($Z58:Z58))*$Q58))*IF($V58&lt;=AA$2,(DATEDIF(Z$2,$V58,"D")/365),IF($G58&gt;Z$2,(DATEDIF($G58,AA$2,"D")/365),1)))))))</f>
        <v>0</v>
      </c>
      <c r="AB58" s="53">
        <f>IF($V58&lt;=AA$2,0,IF($O58&lt;=AA$2,0,IF($G58&gt;=AB$2,0,IF($K58&gt;=$J58,0,IF($O58&lt;=AB$2,($J58-(SUM($K58,SUM($Z58:AA58)))),IF($L58=$D$161,(($J58-$K58)/$P58),(($J58-SUM($Z58:AA58))*$Q58))*IF($V58&lt;=AB$2,(DATEDIF(AA$2,$V58,"D")/365),IF($G58&gt;AA$2,(DATEDIF($G58,AB$2,"D")/365),1)))))))</f>
        <v>0</v>
      </c>
      <c r="AC58" s="53">
        <f>IF($V58&lt;=AB$2,0,IF($O58&lt;=AB$2,0,IF($G58&gt;=AC$2,0,IF($K58&gt;=$J58,0,IF($O58&lt;=AC$2,($J58-(SUM($K58,SUM($Z58:AB58)))),IF($L58=$D$161,(($J58-$K58)/$P58),(($J58-SUM($Z58:AB58))*$Q58))*IF($V58&lt;=AC$2,(DATEDIF(AB$2,$V58,"D")/365),IF($G58&gt;AB$2,(DATEDIF($G58,AC$2,"D")/365),1)))))))</f>
        <v>0</v>
      </c>
      <c r="AD58" s="53">
        <f>IF($V58&lt;=AC$2,0,IF($O58&lt;=AC$2,0,IF($G58&gt;=AD$2,0,IF($K58&gt;=$J58,0,IF($O58&lt;=AD$2,($J58-(SUM($K58,SUM($Z58:AC58)))),IF($L58=$D$161,(($J58-$K58)/$P58),(($J58-SUM($Z58:AC58))*$Q58))*IF($V58&lt;=AD$2,(DATEDIF(AC$2,$V58,"D")/365),IF($G58&gt;AC$2,(DATEDIF($G58,AD$2,"D")/365),1)))))))</f>
        <v>0</v>
      </c>
      <c r="AE58" s="53">
        <f>IF($V58&lt;=AD$2,0,IF($O58&lt;=AD$2,0,IF($G58&gt;=AE$2,0,IF($K58&gt;=$J58,0,IF($O58&lt;=AE$2,($J58-(SUM($K58,SUM($Z58:AD58)))),IF($L58=$D$161,(($J58-$K58)/$P58),(($J58-SUM($Z58:AD58))*$Q58))*IF($V58&lt;=AE$2,(DATEDIF(AD$2,$V58,"D")/365),IF($G58&gt;AD$2,(DATEDIF($G58,AE$2,"D")/365),1)))))))</f>
        <v>0</v>
      </c>
      <c r="AF58" s="53">
        <f>IF($V58&lt;=AE$2,0,IF($O58&lt;=AE$2,0,IF($G58&gt;=AF$2,0,IF($K58&gt;=$J58,0,IF($O58&lt;=AF$2,($J58-(SUM($K58,SUM($Z58:AE58)))),IF($L58=$D$161,(($J58-$K58)/$P58),(($J58-SUM($Z58:AE58))*$Q58))*IF($V58&lt;=AF$2,(DATEDIF(AE$2,$V58,"D")/365),IF($G58&gt;AE$2,(DATEDIF($G58,AF$2,"D")/365),1)))))))</f>
        <v>0</v>
      </c>
      <c r="AG58" s="53">
        <f>IF($V58&lt;=AF$2,0,IF($O58&lt;=AF$2,0,IF($G58&gt;=AG$2,0,IF($K58&gt;=$J58,0,IF($O58&lt;=AG$2,($J58-(SUM($K58,SUM($Z58:AF58)))),IF($L58=$D$161,(($J58-$K58)/$P58),(($J58-SUM($Z58:AF58))*$Q58))*IF($V58&lt;=AG$2,(DATEDIF(AF$2,$V58,"D")/365),IF($G58&gt;AF$2,(DATEDIF($G58,AG$2,"D")/365),1)))))))</f>
        <v>0</v>
      </c>
      <c r="AH58" s="53">
        <f>IF($V58&lt;=AG$2,0,IF($O58&lt;=AG$2,0,IF($G58&gt;=AH$2,0,IF($K58&gt;=$J58,0,IF($O58&lt;=AH$2,($J58-(SUM($K58,SUM($Z58:AG58)))),IF($L58=$D$161,(($J58-$K58)/$P58),(($J58-SUM($Z58:AG58))*$Q58))*IF($V58&lt;=AH$2,(DATEDIF(AG$2,$V58,"D")/365),IF($G58&gt;AG$2,(DATEDIF($G58,AH$2,"D")/365),1)))))))</f>
        <v>0</v>
      </c>
      <c r="AI58" s="53">
        <f>IF($V58&lt;=AH$2,0,IF($O58&lt;=AH$2,0,IF($G58&gt;=AI$2,0,IF($K58&gt;=$J58,0,IF($O58&lt;=AI$2,($J58-(SUM($K58,SUM($Z58:AH58)))),IF($L58=$D$161,(($J58-$K58)/$P58),(($J58-SUM($Z58:AH58))*$Q58))*IF($V58&lt;=AI$2,(DATEDIF(AH$2,$V58,"D")/365),IF($G58&gt;AH$2,(DATEDIF($G58,AI$2,"D")/365),1)))))))</f>
        <v>0</v>
      </c>
      <c r="AJ58" s="53">
        <f>IF($V58&lt;=AI$2,0,IF($O58&lt;=AI$2,0,IF($G58&gt;=AJ$2,0,IF($K58&gt;=$J58,0,IF($O58&lt;=AJ$2,($J58-(SUM($K58,SUM($Z58:AI58)))),IF($L58=$D$161,(($J58-$K58)/$P58),(($J58-SUM($Z58:AI58))*$Q58))*IF($V58&lt;=AJ$2,(DATEDIF(AI$2,$V58,"D")/365),IF($G58&gt;AI$2,(DATEDIF($G58,AJ$2,"D")/365),1)))))))</f>
        <v>0</v>
      </c>
      <c r="AK58" s="53">
        <f>IF($V58&lt;=AJ$2,0,IF($O58&lt;=AJ$2,0,IF($G58&gt;=AK$2,0,IF($K58&gt;=$J58,0,IF($O58&lt;=AK$2,($J58-(SUM($K58,SUM($Z58:AJ58)))),IF($L58=$D$161,(($J58-$K58)/$P58),(($J58-SUM($Z58:AJ58))*$Q58))*IF($V58&lt;=AK$2,(DATEDIF(AJ$2,$V58,"D")/365),IF($G58&gt;AJ$2,(DATEDIF($G58,AK$2,"D")/365),1)))))))</f>
        <v>0</v>
      </c>
      <c r="AL58" s="53">
        <f>IF($V58&lt;=AK$2,0,IF($O58&lt;=AK$2,0,IF($G58&gt;=AL$2,0,IF($K58&gt;=$J58,0,IF($O58&lt;=AL$2,($J58-(SUM($K58,SUM($Z58:AK58)))),IF($L58=$D$161,(($J58-$K58)/$P58),(($J58-SUM($Z58:AK58))*$Q58))*IF($V58&lt;=AL$2,(DATEDIF(AK$2,$V58,"D")/365),IF($G58&gt;AK$2,(DATEDIF($G58,AL$2,"D")/365),1)))))))</f>
        <v>0</v>
      </c>
      <c r="AM58" s="53">
        <f>IF($V58&lt;=AL$2,0,IF($O58&lt;=AL$2,0,IF($G58&gt;=AM$2,0,IF($K58&gt;=$J58,0,IF($O58&lt;=AM$2,($J58-(SUM($K58,SUM($Z58:AL58)))),IF($L58=$D$161,(($J58-$K58)/$P58),(($J58-SUM($Z58:AL58))*$Q58))*IF($V58&lt;=AM$2,(DATEDIF(AL$2,$V58,"D")/365),IF($G58&gt;AL$2,(DATEDIF($G58,AM$2,"D")/365),1)))))))</f>
        <v>0</v>
      </c>
      <c r="AN58" s="53">
        <f>IF($V58&lt;=AM$2,0,IF($O58&lt;=AM$2,0,IF($G58&gt;=AN$2,0,IF($K58&gt;=$J58,0,IF($O58&lt;=AN$2,($J58-(SUM($K58,SUM($Z58:AM58)))),IF($L58=$D$161,(($J58-$K58)/$P58),(($J58-SUM($Z58:AM58))*$Q58))*IF($V58&lt;=AN$2,(DATEDIF(AM$2,$V58,"D")/365),IF($G58&gt;AM$2,(DATEDIF($G58,AN$2,"D")/365),1)))))))</f>
        <v>0</v>
      </c>
      <c r="AO58" s="53">
        <f>IF($V58&lt;=AN$2,0,IF($O58&lt;=AN$2,0,IF($G58&gt;=AO$2,0,IF($K58&gt;=$J58,0,IF($O58&lt;=AO$2,($J58-(SUM($K58,SUM($Z58:AN58)))),IF($L58=$D$161,(($J58-$K58)/$P58),(($J58-SUM($Z58:AN58))*$Q58))*IF($V58&lt;=AO$2,(DATEDIF(AN$2,$V58,"D")/365),IF($G58&gt;AN$2,(DATEDIF($G58,AO$2,"D")/365),1)))))))</f>
        <v>0</v>
      </c>
      <c r="AP58" s="53">
        <f>IF($V58&lt;=AO$2,0,IF($O58&lt;=AO$2,0,IF($G58&gt;=AP$2,0,IF($K58&gt;=$J58,0,IF($O58&lt;=AP$2,($J58-(SUM($K58,SUM($Z58:AO58)))),IF($L58=$D$161,(($J58-$K58)/$P58),(($J58-SUM($Z58:AO58))*$Q58))*IF($V58&lt;=AP$2,(DATEDIF(AO$2,$V58,"D")/365),IF($G58&gt;AO$2,(DATEDIF($G58,AP$2,"D")/365),1)))))))</f>
        <v>0</v>
      </c>
      <c r="AQ58" s="53">
        <f>IF($V58&lt;=AP$2,0,IF($O58&lt;=AP$2,0,IF($G58&gt;=AQ$2,0,IF($K58&gt;=$J58,0,IF($O58&lt;=AQ$2,($J58-(SUM($K58,SUM($Z58:AP58)))),IF($L58=$D$161,(($J58-$K58)/$P58),(($J58-SUM($Z58:AP58))*$Q58))*IF($V58&lt;=AQ$2,(DATEDIF(AP$2,$V58,"D")/365),IF($G58&gt;AP$2,(DATEDIF($G58,AQ$2,"D")/365),1)))))))</f>
        <v>0</v>
      </c>
      <c r="AR58" s="53">
        <f>IF($V58&lt;=AQ$2,0,IF($O58&lt;=AQ$2,0,IF($G58&gt;=AR$2,0,IF($K58&gt;=$J58,0,IF($O58&lt;=AR$2,($J58-(SUM($K58,SUM($Z58:AQ58)))),IF($L58=$D$161,(($J58-$K58)/$P58),(($J58-SUM($Z58:AQ58))*$Q58))*IF($V58&lt;=AR$2,(DATEDIF(AQ$2,$V58,"D")/365),IF($G58&gt;AQ$2,(DATEDIF($G58,AR$2,"D")/365),1)))))))</f>
        <v>0</v>
      </c>
      <c r="AS58" s="53">
        <f>IF($V58&lt;=AR$2,0,IF($O58&lt;=AR$2,0,IF($G58&gt;=AS$2,0,IF($K58&gt;=$J58,0,IF($O58&lt;=AS$2,($J58-(SUM($K58,SUM($Z58:AR58)))),IF($L58=$D$161,(($J58-$K58)/$P58),(($J58-SUM($Z58:AR58))*$Q58))*IF($V58&lt;=AS$2,(DATEDIF(AR$2,$V58,"D")/365),IF($G58&gt;AR$2,(DATEDIF($G58,AS$2,"D")/365),1)))))))</f>
        <v>0</v>
      </c>
      <c r="AT58" s="53">
        <f>IF($V58&lt;=AS$2,0,IF($O58&lt;=AS$2,0,IF($G58&gt;=AT$2,0,IF($K58&gt;=$J58,0,IF($O58&lt;=AT$2,($J58-(SUM($K58,SUM($Z58:AS58)))),IF($L58=$D$161,(($J58-$K58)/$P58),(($J58-SUM($Z58:AS58))*$Q58))*IF($V58&lt;=AT$2,(DATEDIF(AS$2,$V58,"D")/365),IF($G58&gt;AS$2,(DATEDIF($G58,AT$2,"D")/365),1)))))))</f>
        <v>0</v>
      </c>
      <c r="AU58" s="53">
        <f>IF($V58&lt;=AT$2,0,IF($O58&lt;=AT$2,0,IF($G58&gt;=AU$2,0,IF($K58&gt;=$J58,0,IF($O58&lt;=AU$2,($J58-(SUM($K58,SUM($Z58:AT58)))),IF($L58=$D$161,(($J58-$K58)/$P58),(($J58-SUM($Z58:AT58))*$Q58))*IF($V58&lt;=AU$2,(DATEDIF(AT$2,$V58,"D")/365),IF($G58&gt;AT$2,(DATEDIF($G58,AU$2,"D")/365),1)))))))</f>
        <v>0</v>
      </c>
      <c r="AV58" s="53">
        <f>IF($V58&lt;=AU$2,0,IF($O58&lt;=AU$2,0,IF($G58&gt;=AV$2,0,IF($K58&gt;=$J58,0,IF($O58&lt;=AV$2,($J58-(SUM($K58,SUM($Z58:AU58)))),IF($L58=$D$161,(($J58-$K58)/$P58),(($J58-SUM($Z58:AU58))*$Q58))*IF($V58&lt;=AV$2,(DATEDIF(AU$2,$V58,"D")/365),IF($G58&gt;AU$2,(DATEDIF($G58,AV$2,"D")/365),1)))))))</f>
        <v>0</v>
      </c>
      <c r="AW58" s="53">
        <f>IF($V58&lt;=AV$2,0,IF($O58&lt;=AV$2,0,IF($G58&gt;=AW$2,0,IF($K58&gt;=$J58,0,IF($O58&lt;=AW$2,($J58-(SUM($K58,SUM($Z58:AV58)))),IF($L58=$D$161,(($J58-$K58)/$P58),(($J58-SUM($Z58:AV58))*$Q58))*IF($V58&lt;=AW$2,(DATEDIF(AV$2,$V58,"D")/365),IF($G58&gt;AV$2,(DATEDIF($G58,AW$2,"D")/365),1)))))))</f>
        <v>0</v>
      </c>
      <c r="AX58" s="53">
        <f>IF($V58&lt;=AW$2,0,IF($O58&lt;=AW$2,0,IF($G58&gt;=AX$2,0,IF($K58&gt;=$J58,0,IF($O58&lt;=AX$2,($J58-(SUM($K58,SUM($Z58:AW58)))),IF($L58=$D$161,(($J58-$K58)/$P58),(($J58-SUM($Z58:AW58))*$Q58))*IF($V58&lt;=AX$2,(DATEDIF(AW$2,$V58,"D")/365),IF($G58&gt;AW$2,(DATEDIF($G58,AX$2,"D")/365),1)))))))</f>
        <v>0</v>
      </c>
      <c r="AY58" s="53">
        <f>IF($V58&lt;=AX$2,0,IF($O58&lt;=AX$2,0,IF($G58&gt;=AY$2,0,IF($K58&gt;=$J58,0,IF($O58&lt;=AY$2,($J58-(SUM($K58,SUM($Z58:AX58)))),IF($L58=$D$161,(($J58-$K58)/$P58),(($J58-SUM($Z58:AX58))*$Q58))*IF($V58&lt;=AY$2,(DATEDIF(AX$2,$V58,"D")/365),IF($G58&gt;AX$2,(DATEDIF($G58,AY$2,"D")/365),1)))))))</f>
        <v>0</v>
      </c>
      <c r="AZ58" s="52"/>
      <c r="BA58" s="52"/>
      <c r="BB58" s="126">
        <f>IF($V58&lt;=BB$2,0,IF($G58&gt;=BB$2,0,IF($G58&gt;$W$3,(J58-Z58),IF($G58&lt;=$W$3,J58-SUM(W58,$Z58:Z58),0))))</f>
        <v>0</v>
      </c>
      <c r="BC58" s="53">
        <f t="shared" si="217"/>
        <v>0</v>
      </c>
      <c r="BD58" s="52">
        <f t="shared" si="218"/>
        <v>0</v>
      </c>
      <c r="BE58" s="53">
        <f t="shared" si="219"/>
        <v>0</v>
      </c>
      <c r="BF58" s="52">
        <f t="shared" si="220"/>
        <v>0</v>
      </c>
      <c r="BG58" s="53">
        <f t="shared" si="221"/>
        <v>0</v>
      </c>
      <c r="BH58" s="52">
        <f t="shared" si="222"/>
        <v>0</v>
      </c>
      <c r="BI58" s="53">
        <f t="shared" si="223"/>
        <v>0</v>
      </c>
      <c r="BJ58" s="52">
        <f t="shared" si="224"/>
        <v>0</v>
      </c>
      <c r="BK58" s="53">
        <f t="shared" si="225"/>
        <v>0</v>
      </c>
      <c r="BL58" s="52">
        <f t="shared" si="226"/>
        <v>0</v>
      </c>
      <c r="BM58" s="53">
        <f t="shared" si="227"/>
        <v>0</v>
      </c>
      <c r="BN58" s="52">
        <f t="shared" si="228"/>
        <v>0</v>
      </c>
      <c r="BO58" s="53">
        <f t="shared" si="229"/>
        <v>0</v>
      </c>
      <c r="BP58" s="52">
        <f t="shared" si="230"/>
        <v>0</v>
      </c>
      <c r="BQ58" s="53">
        <f t="shared" si="231"/>
        <v>0</v>
      </c>
      <c r="BR58" s="52">
        <f t="shared" si="232"/>
        <v>0</v>
      </c>
      <c r="BS58" s="53">
        <f t="shared" si="233"/>
        <v>0</v>
      </c>
      <c r="BT58" s="52">
        <f t="shared" si="234"/>
        <v>0</v>
      </c>
      <c r="BU58" s="53">
        <f t="shared" si="235"/>
        <v>0</v>
      </c>
      <c r="BV58" s="52">
        <f t="shared" si="236"/>
        <v>0</v>
      </c>
      <c r="BW58" s="53">
        <f t="shared" si="237"/>
        <v>0</v>
      </c>
      <c r="BX58" s="52">
        <f t="shared" si="238"/>
        <v>0</v>
      </c>
      <c r="BY58" s="53">
        <f t="shared" si="239"/>
        <v>0</v>
      </c>
      <c r="BZ58" s="52">
        <f t="shared" si="240"/>
        <v>0</v>
      </c>
      <c r="CA58" s="53">
        <f t="shared" si="241"/>
        <v>0</v>
      </c>
      <c r="CB58" s="74"/>
      <c r="CC58" s="74"/>
      <c r="CD58" s="74"/>
      <c r="CE58" s="74"/>
      <c r="CF58" s="74"/>
      <c r="CG58" s="74"/>
      <c r="CH58" s="74"/>
      <c r="CI58" s="74"/>
      <c r="CJ58" s="74"/>
      <c r="CK58" s="74"/>
      <c r="CL58" s="74"/>
    </row>
    <row r="59" spans="1:90">
      <c r="A59" s="20">
        <v>58</v>
      </c>
      <c r="B59" s="20" t="s">
        <v>86</v>
      </c>
      <c r="C59" s="20" t="s">
        <v>153</v>
      </c>
      <c r="D59" s="2">
        <v>1985</v>
      </c>
      <c r="E59" s="3">
        <v>4</v>
      </c>
      <c r="F59" s="2">
        <v>1</v>
      </c>
      <c r="G59" s="55">
        <f t="shared" si="0"/>
        <v>31137</v>
      </c>
      <c r="H59" s="4">
        <v>0</v>
      </c>
      <c r="I59" s="1">
        <v>0</v>
      </c>
      <c r="J59" s="51">
        <f t="shared" si="1"/>
        <v>0</v>
      </c>
      <c r="K59" s="54">
        <f t="shared" si="2"/>
        <v>0</v>
      </c>
      <c r="L59" s="4" t="s">
        <v>96</v>
      </c>
      <c r="M59" s="54">
        <f t="shared" ref="M59:M63" si="317">VLOOKUP(B59,$B$161:$C$260,2,FALSE)</f>
        <v>13</v>
      </c>
      <c r="N59" s="53">
        <f t="shared" si="3"/>
        <v>13</v>
      </c>
      <c r="O59" s="55">
        <f t="shared" si="4"/>
        <v>35885</v>
      </c>
      <c r="P59" s="53">
        <f t="shared" si="5"/>
        <v>0</v>
      </c>
      <c r="Q59" s="119">
        <f t="shared" si="6"/>
        <v>0</v>
      </c>
      <c r="R59" s="45" t="s">
        <v>130</v>
      </c>
      <c r="S59" s="138">
        <v>17</v>
      </c>
      <c r="T59" s="139">
        <v>4</v>
      </c>
      <c r="U59" s="138">
        <v>2035</v>
      </c>
      <c r="V59" s="55">
        <f>IF($R59=$Q$135,DATE($U59,$T59,$S59),DATE(2050,3,31))</f>
        <v>54878</v>
      </c>
      <c r="W59" s="51">
        <f t="shared" si="14"/>
        <v>0</v>
      </c>
      <c r="X59" s="53">
        <f t="shared" si="213"/>
        <v>0</v>
      </c>
      <c r="Y59" s="53">
        <f t="shared" si="214"/>
        <v>0</v>
      </c>
      <c r="Z59" s="53">
        <f t="shared" si="215"/>
        <v>0</v>
      </c>
      <c r="AA59" s="53">
        <f>IF($V59&lt;=Z$2,0,IF($O59&lt;=Z$2,0,IF($G59&gt;=AA$2,0,IF($K59&gt;=$J59,0,IF($O59&lt;=AA$2,($J59-(SUM($K59,SUM($Z59:Z59)))),IF($L59=$D$161,(($J59-$K59)/$P59),(($J59-SUM($Z59:Z59))*$Q59))*IF($V59&lt;=AA$2,(DATEDIF(Z$2,$V59,"D")/365),IF($G59&gt;Z$2,(DATEDIF($G59,AA$2,"D")/365),1)))))))</f>
        <v>0</v>
      </c>
      <c r="AB59" s="53">
        <f>IF($V59&lt;=AA$2,0,IF($O59&lt;=AA$2,0,IF($G59&gt;=AB$2,0,IF($K59&gt;=$J59,0,IF($O59&lt;=AB$2,($J59-(SUM($K59,SUM($Z59:AA59)))),IF($L59=$D$161,(($J59-$K59)/$P59),(($J59-SUM($Z59:AA59))*$Q59))*IF($V59&lt;=AB$2,(DATEDIF(AA$2,$V59,"D")/365),IF($G59&gt;AA$2,(DATEDIF($G59,AB$2,"D")/365),1)))))))</f>
        <v>0</v>
      </c>
      <c r="AC59" s="53">
        <f>IF($V59&lt;=AB$2,0,IF($O59&lt;=AB$2,0,IF($G59&gt;=AC$2,0,IF($K59&gt;=$J59,0,IF($O59&lt;=AC$2,($J59-(SUM($K59,SUM($Z59:AB59)))),IF($L59=$D$161,(($J59-$K59)/$P59),(($J59-SUM($Z59:AB59))*$Q59))*IF($V59&lt;=AC$2,(DATEDIF(AB$2,$V59,"D")/365),IF($G59&gt;AB$2,(DATEDIF($G59,AC$2,"D")/365),1)))))))</f>
        <v>0</v>
      </c>
      <c r="AD59" s="53">
        <f>IF($V59&lt;=AC$2,0,IF($O59&lt;=AC$2,0,IF($G59&gt;=AD$2,0,IF($K59&gt;=$J59,0,IF($O59&lt;=AD$2,($J59-(SUM($K59,SUM($Z59:AC59)))),IF($L59=$D$161,(($J59-$K59)/$P59),(($J59-SUM($Z59:AC59))*$Q59))*IF($V59&lt;=AD$2,(DATEDIF(AC$2,$V59,"D")/365),IF($G59&gt;AC$2,(DATEDIF($G59,AD$2,"D")/365),1)))))))</f>
        <v>0</v>
      </c>
      <c r="AE59" s="53">
        <f>IF($V59&lt;=AD$2,0,IF($O59&lt;=AD$2,0,IF($G59&gt;=AE$2,0,IF($K59&gt;=$J59,0,IF($O59&lt;=AE$2,($J59-(SUM($K59,SUM($Z59:AD59)))),IF($L59=$D$161,(($J59-$K59)/$P59),(($J59-SUM($Z59:AD59))*$Q59))*IF($V59&lt;=AE$2,(DATEDIF(AD$2,$V59,"D")/365),IF($G59&gt;AD$2,(DATEDIF($G59,AE$2,"D")/365),1)))))))</f>
        <v>0</v>
      </c>
      <c r="AF59" s="53">
        <f>IF($V59&lt;=AE$2,0,IF($O59&lt;=AE$2,0,IF($G59&gt;=AF$2,0,IF($K59&gt;=$J59,0,IF($O59&lt;=AF$2,($J59-(SUM($K59,SUM($Z59:AE59)))),IF($L59=$D$161,(($J59-$K59)/$P59),(($J59-SUM($Z59:AE59))*$Q59))*IF($V59&lt;=AF$2,(DATEDIF(AE$2,$V59,"D")/365),IF($G59&gt;AE$2,(DATEDIF($G59,AF$2,"D")/365),1)))))))</f>
        <v>0</v>
      </c>
      <c r="AG59" s="53">
        <f>IF($V59&lt;=AF$2,0,IF($O59&lt;=AF$2,0,IF($G59&gt;=AG$2,0,IF($K59&gt;=$J59,0,IF($O59&lt;=AG$2,($J59-(SUM($K59,SUM($Z59:AF59)))),IF($L59=$D$161,(($J59-$K59)/$P59),(($J59-SUM($Z59:AF59))*$Q59))*IF($V59&lt;=AG$2,(DATEDIF(AF$2,$V59,"D")/365),IF($G59&gt;AF$2,(DATEDIF($G59,AG$2,"D")/365),1)))))))</f>
        <v>0</v>
      </c>
      <c r="AH59" s="53">
        <f>IF($V59&lt;=AG$2,0,IF($O59&lt;=AG$2,0,IF($G59&gt;=AH$2,0,IF($K59&gt;=$J59,0,IF($O59&lt;=AH$2,($J59-(SUM($K59,SUM($Z59:AG59)))),IF($L59=$D$161,(($J59-$K59)/$P59),(($J59-SUM($Z59:AG59))*$Q59))*IF($V59&lt;=AH$2,(DATEDIF(AG$2,$V59,"D")/365),IF($G59&gt;AG$2,(DATEDIF($G59,AH$2,"D")/365),1)))))))</f>
        <v>0</v>
      </c>
      <c r="AI59" s="53">
        <f>IF($V59&lt;=AH$2,0,IF($O59&lt;=AH$2,0,IF($G59&gt;=AI$2,0,IF($K59&gt;=$J59,0,IF($O59&lt;=AI$2,($J59-(SUM($K59,SUM($Z59:AH59)))),IF($L59=$D$161,(($J59-$K59)/$P59),(($J59-SUM($Z59:AH59))*$Q59))*IF($V59&lt;=AI$2,(DATEDIF(AH$2,$V59,"D")/365),IF($G59&gt;AH$2,(DATEDIF($G59,AI$2,"D")/365),1)))))))</f>
        <v>0</v>
      </c>
      <c r="AJ59" s="53">
        <f>IF($V59&lt;=AI$2,0,IF($O59&lt;=AI$2,0,IF($G59&gt;=AJ$2,0,IF($K59&gt;=$J59,0,IF($O59&lt;=AJ$2,($J59-(SUM($K59,SUM($Z59:AI59)))),IF($L59=$D$161,(($J59-$K59)/$P59),(($J59-SUM($Z59:AI59))*$Q59))*IF($V59&lt;=AJ$2,(DATEDIF(AI$2,$V59,"D")/365),IF($G59&gt;AI$2,(DATEDIF($G59,AJ$2,"D")/365),1)))))))</f>
        <v>0</v>
      </c>
      <c r="AK59" s="53">
        <f>IF($V59&lt;=AJ$2,0,IF($O59&lt;=AJ$2,0,IF($G59&gt;=AK$2,0,IF($K59&gt;=$J59,0,IF($O59&lt;=AK$2,($J59-(SUM($K59,SUM($Z59:AJ59)))),IF($L59=$D$161,(($J59-$K59)/$P59),(($J59-SUM($Z59:AJ59))*$Q59))*IF($V59&lt;=AK$2,(DATEDIF(AJ$2,$V59,"D")/365),IF($G59&gt;AJ$2,(DATEDIF($G59,AK$2,"D")/365),1)))))))</f>
        <v>0</v>
      </c>
      <c r="AL59" s="53">
        <f>IF($V59&lt;=AK$2,0,IF($O59&lt;=AK$2,0,IF($G59&gt;=AL$2,0,IF($K59&gt;=$J59,0,IF($O59&lt;=AL$2,($J59-(SUM($K59,SUM($Z59:AK59)))),IF($L59=$D$161,(($J59-$K59)/$P59),(($J59-SUM($Z59:AK59))*$Q59))*IF($V59&lt;=AL$2,(DATEDIF(AK$2,$V59,"D")/365),IF($G59&gt;AK$2,(DATEDIF($G59,AL$2,"D")/365),1)))))))</f>
        <v>0</v>
      </c>
      <c r="AM59" s="53">
        <f>IF($V59&lt;=AL$2,0,IF($O59&lt;=AL$2,0,IF($G59&gt;=AM$2,0,IF($K59&gt;=$J59,0,IF($O59&lt;=AM$2,($J59-(SUM($K59,SUM($Z59:AL59)))),IF($L59=$D$161,(($J59-$K59)/$P59),(($J59-SUM($Z59:AL59))*$Q59))*IF($V59&lt;=AM$2,(DATEDIF(AL$2,$V59,"D")/365),IF($G59&gt;AL$2,(DATEDIF($G59,AM$2,"D")/365),1)))))))</f>
        <v>0</v>
      </c>
      <c r="AN59" s="53">
        <f>IF($V59&lt;=AM$2,0,IF($O59&lt;=AM$2,0,IF($G59&gt;=AN$2,0,IF($K59&gt;=$J59,0,IF($O59&lt;=AN$2,($J59-(SUM($K59,SUM($Z59:AM59)))),IF($L59=$D$161,(($J59-$K59)/$P59),(($J59-SUM($Z59:AM59))*$Q59))*IF($V59&lt;=AN$2,(DATEDIF(AM$2,$V59,"D")/365),IF($G59&gt;AM$2,(DATEDIF($G59,AN$2,"D")/365),1)))))))</f>
        <v>0</v>
      </c>
      <c r="AO59" s="53">
        <f>IF($V59&lt;=AN$2,0,IF($O59&lt;=AN$2,0,IF($G59&gt;=AO$2,0,IF($K59&gt;=$J59,0,IF($O59&lt;=AO$2,($J59-(SUM($K59,SUM($Z59:AN59)))),IF($L59=$D$161,(($J59-$K59)/$P59),(($J59-SUM($Z59:AN59))*$Q59))*IF($V59&lt;=AO$2,(DATEDIF(AN$2,$V59,"D")/365),IF($G59&gt;AN$2,(DATEDIF($G59,AO$2,"D")/365),1)))))))</f>
        <v>0</v>
      </c>
      <c r="AP59" s="53">
        <f>IF($V59&lt;=AO$2,0,IF($O59&lt;=AO$2,0,IF($G59&gt;=AP$2,0,IF($K59&gt;=$J59,0,IF($O59&lt;=AP$2,($J59-(SUM($K59,SUM($Z59:AO59)))),IF($L59=$D$161,(($J59-$K59)/$P59),(($J59-SUM($Z59:AO59))*$Q59))*IF($V59&lt;=AP$2,(DATEDIF(AO$2,$V59,"D")/365),IF($G59&gt;AO$2,(DATEDIF($G59,AP$2,"D")/365),1)))))))</f>
        <v>0</v>
      </c>
      <c r="AQ59" s="53">
        <f>IF($V59&lt;=AP$2,0,IF($O59&lt;=AP$2,0,IF($G59&gt;=AQ$2,0,IF($K59&gt;=$J59,0,IF($O59&lt;=AQ$2,($J59-(SUM($K59,SUM($Z59:AP59)))),IF($L59=$D$161,(($J59-$K59)/$P59),(($J59-SUM($Z59:AP59))*$Q59))*IF($V59&lt;=AQ$2,(DATEDIF(AP$2,$V59,"D")/365),IF($G59&gt;AP$2,(DATEDIF($G59,AQ$2,"D")/365),1)))))))</f>
        <v>0</v>
      </c>
      <c r="AR59" s="53">
        <f>IF($V59&lt;=AQ$2,0,IF($O59&lt;=AQ$2,0,IF($G59&gt;=AR$2,0,IF($K59&gt;=$J59,0,IF($O59&lt;=AR$2,($J59-(SUM($K59,SUM($Z59:AQ59)))),IF($L59=$D$161,(($J59-$K59)/$P59),(($J59-SUM($Z59:AQ59))*$Q59))*IF($V59&lt;=AR$2,(DATEDIF(AQ$2,$V59,"D")/365),IF($G59&gt;AQ$2,(DATEDIF($G59,AR$2,"D")/365),1)))))))</f>
        <v>0</v>
      </c>
      <c r="AS59" s="53">
        <f>IF($V59&lt;=AR$2,0,IF($O59&lt;=AR$2,0,IF($G59&gt;=AS$2,0,IF($K59&gt;=$J59,0,IF($O59&lt;=AS$2,($J59-(SUM($K59,SUM($Z59:AR59)))),IF($L59=$D$161,(($J59-$K59)/$P59),(($J59-SUM($Z59:AR59))*$Q59))*IF($V59&lt;=AS$2,(DATEDIF(AR$2,$V59,"D")/365),IF($G59&gt;AR$2,(DATEDIF($G59,AS$2,"D")/365),1)))))))</f>
        <v>0</v>
      </c>
      <c r="AT59" s="53">
        <f>IF($V59&lt;=AS$2,0,IF($O59&lt;=AS$2,0,IF($G59&gt;=AT$2,0,IF($K59&gt;=$J59,0,IF($O59&lt;=AT$2,($J59-(SUM($K59,SUM($Z59:AS59)))),IF($L59=$D$161,(($J59-$K59)/$P59),(($J59-SUM($Z59:AS59))*$Q59))*IF($V59&lt;=AT$2,(DATEDIF(AS$2,$V59,"D")/365),IF($G59&gt;AS$2,(DATEDIF($G59,AT$2,"D")/365),1)))))))</f>
        <v>0</v>
      </c>
      <c r="AU59" s="53">
        <f>IF($V59&lt;=AT$2,0,IF($O59&lt;=AT$2,0,IF($G59&gt;=AU$2,0,IF($K59&gt;=$J59,0,IF($O59&lt;=AU$2,($J59-(SUM($K59,SUM($Z59:AT59)))),IF($L59=$D$161,(($J59-$K59)/$P59),(($J59-SUM($Z59:AT59))*$Q59))*IF($V59&lt;=AU$2,(DATEDIF(AT$2,$V59,"D")/365),IF($G59&gt;AT$2,(DATEDIF($G59,AU$2,"D")/365),1)))))))</f>
        <v>0</v>
      </c>
      <c r="AV59" s="53">
        <f>IF($V59&lt;=AU$2,0,IF($O59&lt;=AU$2,0,IF($G59&gt;=AV$2,0,IF($K59&gt;=$J59,0,IF($O59&lt;=AV$2,($J59-(SUM($K59,SUM($Z59:AU59)))),IF($L59=$D$161,(($J59-$K59)/$P59),(($J59-SUM($Z59:AU59))*$Q59))*IF($V59&lt;=AV$2,(DATEDIF(AU$2,$V59,"D")/365),IF($G59&gt;AU$2,(DATEDIF($G59,AV$2,"D")/365),1)))))))</f>
        <v>0</v>
      </c>
      <c r="AW59" s="53">
        <f>IF($V59&lt;=AV$2,0,IF($O59&lt;=AV$2,0,IF($G59&gt;=AW$2,0,IF($K59&gt;=$J59,0,IF($O59&lt;=AW$2,($J59-(SUM($K59,SUM($Z59:AV59)))),IF($L59=$D$161,(($J59-$K59)/$P59),(($J59-SUM($Z59:AV59))*$Q59))*IF($V59&lt;=AW$2,(DATEDIF(AV$2,$V59,"D")/365),IF($G59&gt;AV$2,(DATEDIF($G59,AW$2,"D")/365),1)))))))</f>
        <v>0</v>
      </c>
      <c r="AX59" s="53">
        <f>IF($V59&lt;=AW$2,0,IF($O59&lt;=AW$2,0,IF($G59&gt;=AX$2,0,IF($K59&gt;=$J59,0,IF($O59&lt;=AX$2,($J59-(SUM($K59,SUM($Z59:AW59)))),IF($L59=$D$161,(($J59-$K59)/$P59),(($J59-SUM($Z59:AW59))*$Q59))*IF($V59&lt;=AX$2,(DATEDIF(AW$2,$V59,"D")/365),IF($G59&gt;AW$2,(DATEDIF($G59,AX$2,"D")/365),1)))))))</f>
        <v>0</v>
      </c>
      <c r="AY59" s="53">
        <f>IF($V59&lt;=AX$2,0,IF($O59&lt;=AX$2,0,IF($G59&gt;=AY$2,0,IF($K59&gt;=$J59,0,IF($O59&lt;=AY$2,($J59-(SUM($K59,SUM($Z59:AX59)))),IF($L59=$D$161,(($J59-$K59)/$P59),(($J59-SUM($Z59:AX59))*$Q59))*IF($V59&lt;=AY$2,(DATEDIF(AX$2,$V59,"D")/365),IF($G59&gt;AX$2,(DATEDIF($G59,AY$2,"D")/365),1)))))))</f>
        <v>0</v>
      </c>
      <c r="AZ59" s="52"/>
      <c r="BA59" s="52"/>
      <c r="BB59" s="126">
        <f>IF($V59&lt;=BB$2,0,IF($G59&gt;=BB$2,0,IF($G59&gt;$W$3,(J59-Z59),IF($G59&lt;=$W$3,J59-SUM(W59,$Z59:Z59),0))))</f>
        <v>0</v>
      </c>
      <c r="BC59" s="53">
        <f t="shared" si="217"/>
        <v>0</v>
      </c>
      <c r="BD59" s="52">
        <f t="shared" si="218"/>
        <v>0</v>
      </c>
      <c r="BE59" s="53">
        <f t="shared" si="219"/>
        <v>0</v>
      </c>
      <c r="BF59" s="52">
        <f t="shared" si="220"/>
        <v>0</v>
      </c>
      <c r="BG59" s="53">
        <f t="shared" si="221"/>
        <v>0</v>
      </c>
      <c r="BH59" s="52">
        <f t="shared" si="222"/>
        <v>0</v>
      </c>
      <c r="BI59" s="53">
        <f t="shared" si="223"/>
        <v>0</v>
      </c>
      <c r="BJ59" s="52">
        <f t="shared" si="224"/>
        <v>0</v>
      </c>
      <c r="BK59" s="53">
        <f t="shared" si="225"/>
        <v>0</v>
      </c>
      <c r="BL59" s="52">
        <f t="shared" si="226"/>
        <v>0</v>
      </c>
      <c r="BM59" s="53">
        <f t="shared" si="227"/>
        <v>0</v>
      </c>
      <c r="BN59" s="52">
        <f t="shared" si="228"/>
        <v>0</v>
      </c>
      <c r="BO59" s="53">
        <f t="shared" si="229"/>
        <v>0</v>
      </c>
      <c r="BP59" s="52">
        <f t="shared" si="230"/>
        <v>0</v>
      </c>
      <c r="BQ59" s="53">
        <f t="shared" si="231"/>
        <v>0</v>
      </c>
      <c r="BR59" s="52">
        <f t="shared" si="232"/>
        <v>0</v>
      </c>
      <c r="BS59" s="53">
        <f t="shared" si="233"/>
        <v>0</v>
      </c>
      <c r="BT59" s="52">
        <f t="shared" si="234"/>
        <v>0</v>
      </c>
      <c r="BU59" s="53">
        <f t="shared" si="235"/>
        <v>0</v>
      </c>
      <c r="BV59" s="52">
        <f t="shared" si="236"/>
        <v>0</v>
      </c>
      <c r="BW59" s="53">
        <f t="shared" si="237"/>
        <v>0</v>
      </c>
      <c r="BX59" s="52">
        <f t="shared" si="238"/>
        <v>0</v>
      </c>
      <c r="BY59" s="53">
        <f t="shared" si="239"/>
        <v>0</v>
      </c>
      <c r="BZ59" s="52">
        <f t="shared" si="240"/>
        <v>0</v>
      </c>
      <c r="CA59" s="53">
        <f t="shared" si="241"/>
        <v>0</v>
      </c>
      <c r="CB59" s="74"/>
      <c r="CC59" s="74"/>
      <c r="CD59" s="74"/>
      <c r="CE59" s="74"/>
      <c r="CF59" s="74"/>
      <c r="CG59" s="74"/>
      <c r="CH59" s="74"/>
      <c r="CI59" s="74"/>
      <c r="CJ59" s="74"/>
      <c r="CK59" s="74"/>
      <c r="CL59" s="74"/>
    </row>
    <row r="60" spans="1:90">
      <c r="A60" s="20">
        <v>59</v>
      </c>
      <c r="B60" s="20" t="s">
        <v>89</v>
      </c>
      <c r="C60" s="20" t="s">
        <v>153</v>
      </c>
      <c r="D60" s="2">
        <v>1985</v>
      </c>
      <c r="E60" s="3">
        <v>4</v>
      </c>
      <c r="F60" s="2">
        <v>1</v>
      </c>
      <c r="G60" s="55">
        <f t="shared" si="0"/>
        <v>31137</v>
      </c>
      <c r="H60" s="4">
        <v>0</v>
      </c>
      <c r="I60" s="1">
        <v>0</v>
      </c>
      <c r="J60" s="51">
        <f t="shared" si="1"/>
        <v>0</v>
      </c>
      <c r="K60" s="54">
        <f t="shared" si="2"/>
        <v>0</v>
      </c>
      <c r="L60" s="4" t="s">
        <v>96</v>
      </c>
      <c r="M60" s="54">
        <f t="shared" si="317"/>
        <v>15</v>
      </c>
      <c r="N60" s="53">
        <f t="shared" si="3"/>
        <v>15</v>
      </c>
      <c r="O60" s="55">
        <f t="shared" si="4"/>
        <v>36616</v>
      </c>
      <c r="P60" s="53">
        <f t="shared" ref="P60:P91" si="318">IF($O60&gt;$W$5,M60-N60,0)</f>
        <v>0</v>
      </c>
      <c r="Q60" s="119">
        <f t="shared" si="6"/>
        <v>0</v>
      </c>
      <c r="R60" s="45" t="s">
        <v>130</v>
      </c>
      <c r="S60" s="138">
        <v>17</v>
      </c>
      <c r="T60" s="139">
        <v>4</v>
      </c>
      <c r="U60" s="138">
        <v>2035</v>
      </c>
      <c r="V60" s="55">
        <f t="shared" ref="V60:V91" si="319">IF($R60=$Q$135,DATE($U60,$T60,$S60),DATE(2050,3,31))</f>
        <v>54878</v>
      </c>
      <c r="W60" s="51">
        <f t="shared" si="14"/>
        <v>0</v>
      </c>
      <c r="X60" s="53">
        <f t="shared" si="213"/>
        <v>0</v>
      </c>
      <c r="Y60" s="53">
        <f t="shared" si="214"/>
        <v>0</v>
      </c>
      <c r="Z60" s="53">
        <f t="shared" si="215"/>
        <v>0</v>
      </c>
      <c r="AA60" s="53">
        <f>IF($V60&lt;=Z$2,0,IF($O60&lt;=Z$2,0,IF($G60&gt;=AA$2,0,IF($K60&gt;=$J60,0,IF($O60&lt;=AA$2,($J60-(SUM($K60,SUM($Z60:Z60)))),IF($L60=$D$161,(($J60-$K60)/$P60),(($J60-SUM($Z60:Z60))*$Q60))*IF($V60&lt;=AA$2,(DATEDIF(Z$2,$V60,"D")/365),IF($G60&gt;Z$2,(DATEDIF($G60,AA$2,"D")/365),1)))))))</f>
        <v>0</v>
      </c>
      <c r="AB60" s="53">
        <f>IF($V60&lt;=AA$2,0,IF($O60&lt;=AA$2,0,IF($G60&gt;=AB$2,0,IF($K60&gt;=$J60,0,IF($O60&lt;=AB$2,($J60-(SUM($K60,SUM($Z60:AA60)))),IF($L60=$D$161,(($J60-$K60)/$P60),(($J60-SUM($Z60:AA60))*$Q60))*IF($V60&lt;=AB$2,(DATEDIF(AA$2,$V60,"D")/365),IF($G60&gt;AA$2,(DATEDIF($G60,AB$2,"D")/365),1)))))))</f>
        <v>0</v>
      </c>
      <c r="AC60" s="53">
        <f>IF($V60&lt;=AB$2,0,IF($O60&lt;=AB$2,0,IF($G60&gt;=AC$2,0,IF($K60&gt;=$J60,0,IF($O60&lt;=AC$2,($J60-(SUM($K60,SUM($Z60:AB60)))),IF($L60=$D$161,(($J60-$K60)/$P60),(($J60-SUM($Z60:AB60))*$Q60))*IF($V60&lt;=AC$2,(DATEDIF(AB$2,$V60,"D")/365),IF($G60&gt;AB$2,(DATEDIF($G60,AC$2,"D")/365),1)))))))</f>
        <v>0</v>
      </c>
      <c r="AD60" s="53">
        <f>IF($V60&lt;=AC$2,0,IF($O60&lt;=AC$2,0,IF($G60&gt;=AD$2,0,IF($K60&gt;=$J60,0,IF($O60&lt;=AD$2,($J60-(SUM($K60,SUM($Z60:AC60)))),IF($L60=$D$161,(($J60-$K60)/$P60),(($J60-SUM($Z60:AC60))*$Q60))*IF($V60&lt;=AD$2,(DATEDIF(AC$2,$V60,"D")/365),IF($G60&gt;AC$2,(DATEDIF($G60,AD$2,"D")/365),1)))))))</f>
        <v>0</v>
      </c>
      <c r="AE60" s="53">
        <f>IF($V60&lt;=AD$2,0,IF($O60&lt;=AD$2,0,IF($G60&gt;=AE$2,0,IF($K60&gt;=$J60,0,IF($O60&lt;=AE$2,($J60-(SUM($K60,SUM($Z60:AD60)))),IF($L60=$D$161,(($J60-$K60)/$P60),(($J60-SUM($Z60:AD60))*$Q60))*IF($V60&lt;=AE$2,(DATEDIF(AD$2,$V60,"D")/365),IF($G60&gt;AD$2,(DATEDIF($G60,AE$2,"D")/365),1)))))))</f>
        <v>0</v>
      </c>
      <c r="AF60" s="53">
        <f>IF($V60&lt;=AE$2,0,IF($O60&lt;=AE$2,0,IF($G60&gt;=AF$2,0,IF($K60&gt;=$J60,0,IF($O60&lt;=AF$2,($J60-(SUM($K60,SUM($Z60:AE60)))),IF($L60=$D$161,(($J60-$K60)/$P60),(($J60-SUM($Z60:AE60))*$Q60))*IF($V60&lt;=AF$2,(DATEDIF(AE$2,$V60,"D")/365),IF($G60&gt;AE$2,(DATEDIF($G60,AF$2,"D")/365),1)))))))</f>
        <v>0</v>
      </c>
      <c r="AG60" s="53">
        <f>IF($V60&lt;=AF$2,0,IF($O60&lt;=AF$2,0,IF($G60&gt;=AG$2,0,IF($K60&gt;=$J60,0,IF($O60&lt;=AG$2,($J60-(SUM($K60,SUM($Z60:AF60)))),IF($L60=$D$161,(($J60-$K60)/$P60),(($J60-SUM($Z60:AF60))*$Q60))*IF($V60&lt;=AG$2,(DATEDIF(AF$2,$V60,"D")/365),IF($G60&gt;AF$2,(DATEDIF($G60,AG$2,"D")/365),1)))))))</f>
        <v>0</v>
      </c>
      <c r="AH60" s="53">
        <f>IF($V60&lt;=AG$2,0,IF($O60&lt;=AG$2,0,IF($G60&gt;=AH$2,0,IF($K60&gt;=$J60,0,IF($O60&lt;=AH$2,($J60-(SUM($K60,SUM($Z60:AG60)))),IF($L60=$D$161,(($J60-$K60)/$P60),(($J60-SUM($Z60:AG60))*$Q60))*IF($V60&lt;=AH$2,(DATEDIF(AG$2,$V60,"D")/365),IF($G60&gt;AG$2,(DATEDIF($G60,AH$2,"D")/365),1)))))))</f>
        <v>0</v>
      </c>
      <c r="AI60" s="53">
        <f>IF($V60&lt;=AH$2,0,IF($O60&lt;=AH$2,0,IF($G60&gt;=AI$2,0,IF($K60&gt;=$J60,0,IF($O60&lt;=AI$2,($J60-(SUM($K60,SUM($Z60:AH60)))),IF($L60=$D$161,(($J60-$K60)/$P60),(($J60-SUM($Z60:AH60))*$Q60))*IF($V60&lt;=AI$2,(DATEDIF(AH$2,$V60,"D")/365),IF($G60&gt;AH$2,(DATEDIF($G60,AI$2,"D")/365),1)))))))</f>
        <v>0</v>
      </c>
      <c r="AJ60" s="53">
        <f>IF($V60&lt;=AI$2,0,IF($O60&lt;=AI$2,0,IF($G60&gt;=AJ$2,0,IF($K60&gt;=$J60,0,IF($O60&lt;=AJ$2,($J60-(SUM($K60,SUM($Z60:AI60)))),IF($L60=$D$161,(($J60-$K60)/$P60),(($J60-SUM($Z60:AI60))*$Q60))*IF($V60&lt;=AJ$2,(DATEDIF(AI$2,$V60,"D")/365),IF($G60&gt;AI$2,(DATEDIF($G60,AJ$2,"D")/365),1)))))))</f>
        <v>0</v>
      </c>
      <c r="AK60" s="53">
        <f>IF($V60&lt;=AJ$2,0,IF($O60&lt;=AJ$2,0,IF($G60&gt;=AK$2,0,IF($K60&gt;=$J60,0,IF($O60&lt;=AK$2,($J60-(SUM($K60,SUM($Z60:AJ60)))),IF($L60=$D$161,(($J60-$K60)/$P60),(($J60-SUM($Z60:AJ60))*$Q60))*IF($V60&lt;=AK$2,(DATEDIF(AJ$2,$V60,"D")/365),IF($G60&gt;AJ$2,(DATEDIF($G60,AK$2,"D")/365),1)))))))</f>
        <v>0</v>
      </c>
      <c r="AL60" s="53">
        <f>IF($V60&lt;=AK$2,0,IF($O60&lt;=AK$2,0,IF($G60&gt;=AL$2,0,IF($K60&gt;=$J60,0,IF($O60&lt;=AL$2,($J60-(SUM($K60,SUM($Z60:AK60)))),IF($L60=$D$161,(($J60-$K60)/$P60),(($J60-SUM($Z60:AK60))*$Q60))*IF($V60&lt;=AL$2,(DATEDIF(AK$2,$V60,"D")/365),IF($G60&gt;AK$2,(DATEDIF($G60,AL$2,"D")/365),1)))))))</f>
        <v>0</v>
      </c>
      <c r="AM60" s="53">
        <f>IF($V60&lt;=AL$2,0,IF($O60&lt;=AL$2,0,IF($G60&gt;=AM$2,0,IF($K60&gt;=$J60,0,IF($O60&lt;=AM$2,($J60-(SUM($K60,SUM($Z60:AL60)))),IF($L60=$D$161,(($J60-$K60)/$P60),(($J60-SUM($Z60:AL60))*$Q60))*IF($V60&lt;=AM$2,(DATEDIF(AL$2,$V60,"D")/365),IF($G60&gt;AL$2,(DATEDIF($G60,AM$2,"D")/365),1)))))))</f>
        <v>0</v>
      </c>
      <c r="AN60" s="53">
        <f>IF($V60&lt;=AM$2,0,IF($O60&lt;=AM$2,0,IF($G60&gt;=AN$2,0,IF($K60&gt;=$J60,0,IF($O60&lt;=AN$2,($J60-(SUM($K60,SUM($Z60:AM60)))),IF($L60=$D$161,(($J60-$K60)/$P60),(($J60-SUM($Z60:AM60))*$Q60))*IF($V60&lt;=AN$2,(DATEDIF(AM$2,$V60,"D")/365),IF($G60&gt;AM$2,(DATEDIF($G60,AN$2,"D")/365),1)))))))</f>
        <v>0</v>
      </c>
      <c r="AO60" s="53">
        <f>IF($V60&lt;=AN$2,0,IF($O60&lt;=AN$2,0,IF($G60&gt;=AO$2,0,IF($K60&gt;=$J60,0,IF($O60&lt;=AO$2,($J60-(SUM($K60,SUM($Z60:AN60)))),IF($L60=$D$161,(($J60-$K60)/$P60),(($J60-SUM($Z60:AN60))*$Q60))*IF($V60&lt;=AO$2,(DATEDIF(AN$2,$V60,"D")/365),IF($G60&gt;AN$2,(DATEDIF($G60,AO$2,"D")/365),1)))))))</f>
        <v>0</v>
      </c>
      <c r="AP60" s="53">
        <f>IF($V60&lt;=AO$2,0,IF($O60&lt;=AO$2,0,IF($G60&gt;=AP$2,0,IF($K60&gt;=$J60,0,IF($O60&lt;=AP$2,($J60-(SUM($K60,SUM($Z60:AO60)))),IF($L60=$D$161,(($J60-$K60)/$P60),(($J60-SUM($Z60:AO60))*$Q60))*IF($V60&lt;=AP$2,(DATEDIF(AO$2,$V60,"D")/365),IF($G60&gt;AO$2,(DATEDIF($G60,AP$2,"D")/365),1)))))))</f>
        <v>0</v>
      </c>
      <c r="AQ60" s="53">
        <f>IF($V60&lt;=AP$2,0,IF($O60&lt;=AP$2,0,IF($G60&gt;=AQ$2,0,IF($K60&gt;=$J60,0,IF($O60&lt;=AQ$2,($J60-(SUM($K60,SUM($Z60:AP60)))),IF($L60=$D$161,(($J60-$K60)/$P60),(($J60-SUM($Z60:AP60))*$Q60))*IF($V60&lt;=AQ$2,(DATEDIF(AP$2,$V60,"D")/365),IF($G60&gt;AP$2,(DATEDIF($G60,AQ$2,"D")/365),1)))))))</f>
        <v>0</v>
      </c>
      <c r="AR60" s="53">
        <f>IF($V60&lt;=AQ$2,0,IF($O60&lt;=AQ$2,0,IF($G60&gt;=AR$2,0,IF($K60&gt;=$J60,0,IF($O60&lt;=AR$2,($J60-(SUM($K60,SUM($Z60:AQ60)))),IF($L60=$D$161,(($J60-$K60)/$P60),(($J60-SUM($Z60:AQ60))*$Q60))*IF($V60&lt;=AR$2,(DATEDIF(AQ$2,$V60,"D")/365),IF($G60&gt;AQ$2,(DATEDIF($G60,AR$2,"D")/365),1)))))))</f>
        <v>0</v>
      </c>
      <c r="AS60" s="53">
        <f>IF($V60&lt;=AR$2,0,IF($O60&lt;=AR$2,0,IF($G60&gt;=AS$2,0,IF($K60&gt;=$J60,0,IF($O60&lt;=AS$2,($J60-(SUM($K60,SUM($Z60:AR60)))),IF($L60=$D$161,(($J60-$K60)/$P60),(($J60-SUM($Z60:AR60))*$Q60))*IF($V60&lt;=AS$2,(DATEDIF(AR$2,$V60,"D")/365),IF($G60&gt;AR$2,(DATEDIF($G60,AS$2,"D")/365),1)))))))</f>
        <v>0</v>
      </c>
      <c r="AT60" s="53">
        <f>IF($V60&lt;=AS$2,0,IF($O60&lt;=AS$2,0,IF($G60&gt;=AT$2,0,IF($K60&gt;=$J60,0,IF($O60&lt;=AT$2,($J60-(SUM($K60,SUM($Z60:AS60)))),IF($L60=$D$161,(($J60-$K60)/$P60),(($J60-SUM($Z60:AS60))*$Q60))*IF($V60&lt;=AT$2,(DATEDIF(AS$2,$V60,"D")/365),IF($G60&gt;AS$2,(DATEDIF($G60,AT$2,"D")/365),1)))))))</f>
        <v>0</v>
      </c>
      <c r="AU60" s="53">
        <f>IF($V60&lt;=AT$2,0,IF($O60&lt;=AT$2,0,IF($G60&gt;=AU$2,0,IF($K60&gt;=$J60,0,IF($O60&lt;=AU$2,($J60-(SUM($K60,SUM($Z60:AT60)))),IF($L60=$D$161,(($J60-$K60)/$P60),(($J60-SUM($Z60:AT60))*$Q60))*IF($V60&lt;=AU$2,(DATEDIF(AT$2,$V60,"D")/365),IF($G60&gt;AT$2,(DATEDIF($G60,AU$2,"D")/365),1)))))))</f>
        <v>0</v>
      </c>
      <c r="AV60" s="53">
        <f>IF($V60&lt;=AU$2,0,IF($O60&lt;=AU$2,0,IF($G60&gt;=AV$2,0,IF($K60&gt;=$J60,0,IF($O60&lt;=AV$2,($J60-(SUM($K60,SUM($Z60:AU60)))),IF($L60=$D$161,(($J60-$K60)/$P60),(($J60-SUM($Z60:AU60))*$Q60))*IF($V60&lt;=AV$2,(DATEDIF(AU$2,$V60,"D")/365),IF($G60&gt;AU$2,(DATEDIF($G60,AV$2,"D")/365),1)))))))</f>
        <v>0</v>
      </c>
      <c r="AW60" s="53">
        <f>IF($V60&lt;=AV$2,0,IF($O60&lt;=AV$2,0,IF($G60&gt;=AW$2,0,IF($K60&gt;=$J60,0,IF($O60&lt;=AW$2,($J60-(SUM($K60,SUM($Z60:AV60)))),IF($L60=$D$161,(($J60-$K60)/$P60),(($J60-SUM($Z60:AV60))*$Q60))*IF($V60&lt;=AW$2,(DATEDIF(AV$2,$V60,"D")/365),IF($G60&gt;AV$2,(DATEDIF($G60,AW$2,"D")/365),1)))))))</f>
        <v>0</v>
      </c>
      <c r="AX60" s="53">
        <f>IF($V60&lt;=AW$2,0,IF($O60&lt;=AW$2,0,IF($G60&gt;=AX$2,0,IF($K60&gt;=$J60,0,IF($O60&lt;=AX$2,($J60-(SUM($K60,SUM($Z60:AW60)))),IF($L60=$D$161,(($J60-$K60)/$P60),(($J60-SUM($Z60:AW60))*$Q60))*IF($V60&lt;=AX$2,(DATEDIF(AW$2,$V60,"D")/365),IF($G60&gt;AW$2,(DATEDIF($G60,AX$2,"D")/365),1)))))))</f>
        <v>0</v>
      </c>
      <c r="AY60" s="53">
        <f>IF($V60&lt;=AX$2,0,IF($O60&lt;=AX$2,0,IF($G60&gt;=AY$2,0,IF($K60&gt;=$J60,0,IF($O60&lt;=AY$2,($J60-(SUM($K60,SUM($Z60:AX60)))),IF($L60=$D$161,(($J60-$K60)/$P60),(($J60-SUM($Z60:AX60))*$Q60))*IF($V60&lt;=AY$2,(DATEDIF(AX$2,$V60,"D")/365),IF($G60&gt;AX$2,(DATEDIF($G60,AY$2,"D")/365),1)))))))</f>
        <v>0</v>
      </c>
      <c r="AZ60" s="52"/>
      <c r="BA60" s="52"/>
      <c r="BB60" s="126">
        <f>IF($V60&lt;=BB$2,0,IF($G60&gt;=BB$2,0,IF($G60&gt;$W$3,(J60-Z60),IF($G60&lt;=$W$3,J60-SUM(W60,$Z60:Z60),0))))</f>
        <v>0</v>
      </c>
      <c r="BC60" s="53">
        <f t="shared" si="217"/>
        <v>0</v>
      </c>
      <c r="BD60" s="52">
        <f t="shared" si="218"/>
        <v>0</v>
      </c>
      <c r="BE60" s="53">
        <f t="shared" si="219"/>
        <v>0</v>
      </c>
      <c r="BF60" s="52">
        <f t="shared" si="220"/>
        <v>0</v>
      </c>
      <c r="BG60" s="53">
        <f t="shared" si="221"/>
        <v>0</v>
      </c>
      <c r="BH60" s="52">
        <f t="shared" si="222"/>
        <v>0</v>
      </c>
      <c r="BI60" s="53">
        <f t="shared" si="223"/>
        <v>0</v>
      </c>
      <c r="BJ60" s="52">
        <f t="shared" si="224"/>
        <v>0</v>
      </c>
      <c r="BK60" s="53">
        <f t="shared" si="225"/>
        <v>0</v>
      </c>
      <c r="BL60" s="52">
        <f t="shared" si="226"/>
        <v>0</v>
      </c>
      <c r="BM60" s="53">
        <f t="shared" si="227"/>
        <v>0</v>
      </c>
      <c r="BN60" s="52">
        <f t="shared" si="228"/>
        <v>0</v>
      </c>
      <c r="BO60" s="53">
        <f t="shared" si="229"/>
        <v>0</v>
      </c>
      <c r="BP60" s="52">
        <f t="shared" si="230"/>
        <v>0</v>
      </c>
      <c r="BQ60" s="53">
        <f t="shared" si="231"/>
        <v>0</v>
      </c>
      <c r="BR60" s="52">
        <f t="shared" si="232"/>
        <v>0</v>
      </c>
      <c r="BS60" s="53">
        <f t="shared" si="233"/>
        <v>0</v>
      </c>
      <c r="BT60" s="52">
        <f t="shared" si="234"/>
        <v>0</v>
      </c>
      <c r="BU60" s="53">
        <f t="shared" si="235"/>
        <v>0</v>
      </c>
      <c r="BV60" s="52">
        <f t="shared" si="236"/>
        <v>0</v>
      </c>
      <c r="BW60" s="53">
        <f t="shared" si="237"/>
        <v>0</v>
      </c>
      <c r="BX60" s="52">
        <f t="shared" si="238"/>
        <v>0</v>
      </c>
      <c r="BY60" s="53">
        <f t="shared" si="239"/>
        <v>0</v>
      </c>
      <c r="BZ60" s="52">
        <f t="shared" si="240"/>
        <v>0</v>
      </c>
      <c r="CA60" s="53">
        <f t="shared" si="241"/>
        <v>0</v>
      </c>
      <c r="CB60" s="74"/>
      <c r="CC60" s="74"/>
      <c r="CD60" s="74"/>
      <c r="CE60" s="74"/>
      <c r="CF60" s="74"/>
      <c r="CG60" s="74"/>
      <c r="CH60" s="74"/>
      <c r="CI60" s="74"/>
      <c r="CJ60" s="74"/>
      <c r="CK60" s="74"/>
      <c r="CL60" s="74"/>
    </row>
    <row r="61" spans="1:90">
      <c r="A61" s="20">
        <v>60</v>
      </c>
      <c r="B61" s="20" t="s">
        <v>89</v>
      </c>
      <c r="C61" s="20" t="s">
        <v>153</v>
      </c>
      <c r="D61" s="2">
        <v>1985</v>
      </c>
      <c r="E61" s="3">
        <v>4</v>
      </c>
      <c r="F61" s="2">
        <v>1</v>
      </c>
      <c r="G61" s="55">
        <f t="shared" si="0"/>
        <v>31137</v>
      </c>
      <c r="H61" s="4">
        <v>0</v>
      </c>
      <c r="I61" s="1">
        <v>0</v>
      </c>
      <c r="J61" s="51">
        <f t="shared" si="1"/>
        <v>0</v>
      </c>
      <c r="K61" s="54">
        <f t="shared" si="2"/>
        <v>0</v>
      </c>
      <c r="L61" s="4" t="s">
        <v>96</v>
      </c>
      <c r="M61" s="54">
        <f t="shared" si="317"/>
        <v>15</v>
      </c>
      <c r="N61" s="53">
        <f t="shared" si="3"/>
        <v>15</v>
      </c>
      <c r="O61" s="55">
        <f t="shared" si="4"/>
        <v>36616</v>
      </c>
      <c r="P61" s="53">
        <f t="shared" si="318"/>
        <v>0</v>
      </c>
      <c r="Q61" s="119">
        <f t="shared" si="6"/>
        <v>0</v>
      </c>
      <c r="R61" s="45" t="s">
        <v>130</v>
      </c>
      <c r="S61" s="138">
        <v>17</v>
      </c>
      <c r="T61" s="139">
        <v>4</v>
      </c>
      <c r="U61" s="138">
        <v>2035</v>
      </c>
      <c r="V61" s="55">
        <f t="shared" si="319"/>
        <v>54878</v>
      </c>
      <c r="W61" s="51">
        <f t="shared" si="14"/>
        <v>0</v>
      </c>
      <c r="X61" s="53">
        <f t="shared" si="213"/>
        <v>0</v>
      </c>
      <c r="Y61" s="53">
        <f t="shared" si="214"/>
        <v>0</v>
      </c>
      <c r="Z61" s="53">
        <f t="shared" si="215"/>
        <v>0</v>
      </c>
      <c r="AA61" s="53">
        <f>IF($V61&lt;=Z$2,0,IF($O61&lt;=Z$2,0,IF($G61&gt;=AA$2,0,IF($K61&gt;=$J61,0,IF($O61&lt;=AA$2,($J61-(SUM($K61,SUM($Z61:Z61)))),IF($L61=$D$161,(($J61-$K61)/$P61),(($J61-SUM($Z61:Z61))*$Q61))*IF($V61&lt;=AA$2,(DATEDIF(Z$2,$V61,"D")/365),IF($G61&gt;Z$2,(DATEDIF($G61,AA$2,"D")/365),1)))))))</f>
        <v>0</v>
      </c>
      <c r="AB61" s="53">
        <f>IF($V61&lt;=AA$2,0,IF($O61&lt;=AA$2,0,IF($G61&gt;=AB$2,0,IF($K61&gt;=$J61,0,IF($O61&lt;=AB$2,($J61-(SUM($K61,SUM($Z61:AA61)))),IF($L61=$D$161,(($J61-$K61)/$P61),(($J61-SUM($Z61:AA61))*$Q61))*IF($V61&lt;=AB$2,(DATEDIF(AA$2,$V61,"D")/365),IF($G61&gt;AA$2,(DATEDIF($G61,AB$2,"D")/365),1)))))))</f>
        <v>0</v>
      </c>
      <c r="AC61" s="53">
        <f>IF($V61&lt;=AB$2,0,IF($O61&lt;=AB$2,0,IF($G61&gt;=AC$2,0,IF($K61&gt;=$J61,0,IF($O61&lt;=AC$2,($J61-(SUM($K61,SUM($Z61:AB61)))),IF($L61=$D$161,(($J61-$K61)/$P61),(($J61-SUM($Z61:AB61))*$Q61))*IF($V61&lt;=AC$2,(DATEDIF(AB$2,$V61,"D")/365),IF($G61&gt;AB$2,(DATEDIF($G61,AC$2,"D")/365),1)))))))</f>
        <v>0</v>
      </c>
      <c r="AD61" s="53">
        <f>IF($V61&lt;=AC$2,0,IF($O61&lt;=AC$2,0,IF($G61&gt;=AD$2,0,IF($K61&gt;=$J61,0,IF($O61&lt;=AD$2,($J61-(SUM($K61,SUM($Z61:AC61)))),IF($L61=$D$161,(($J61-$K61)/$P61),(($J61-SUM($Z61:AC61))*$Q61))*IF($V61&lt;=AD$2,(DATEDIF(AC$2,$V61,"D")/365),IF($G61&gt;AC$2,(DATEDIF($G61,AD$2,"D")/365),1)))))))</f>
        <v>0</v>
      </c>
      <c r="AE61" s="53">
        <f>IF($V61&lt;=AD$2,0,IF($O61&lt;=AD$2,0,IF($G61&gt;=AE$2,0,IF($K61&gt;=$J61,0,IF($O61&lt;=AE$2,($J61-(SUM($K61,SUM($Z61:AD61)))),IF($L61=$D$161,(($J61-$K61)/$P61),(($J61-SUM($Z61:AD61))*$Q61))*IF($V61&lt;=AE$2,(DATEDIF(AD$2,$V61,"D")/365),IF($G61&gt;AD$2,(DATEDIF($G61,AE$2,"D")/365),1)))))))</f>
        <v>0</v>
      </c>
      <c r="AF61" s="53">
        <f>IF($V61&lt;=AE$2,0,IF($O61&lt;=AE$2,0,IF($G61&gt;=AF$2,0,IF($K61&gt;=$J61,0,IF($O61&lt;=AF$2,($J61-(SUM($K61,SUM($Z61:AE61)))),IF($L61=$D$161,(($J61-$K61)/$P61),(($J61-SUM($Z61:AE61))*$Q61))*IF($V61&lt;=AF$2,(DATEDIF(AE$2,$V61,"D")/365),IF($G61&gt;AE$2,(DATEDIF($G61,AF$2,"D")/365),1)))))))</f>
        <v>0</v>
      </c>
      <c r="AG61" s="53">
        <f>IF($V61&lt;=AF$2,0,IF($O61&lt;=AF$2,0,IF($G61&gt;=AG$2,0,IF($K61&gt;=$J61,0,IF($O61&lt;=AG$2,($J61-(SUM($K61,SUM($Z61:AF61)))),IF($L61=$D$161,(($J61-$K61)/$P61),(($J61-SUM($Z61:AF61))*$Q61))*IF($V61&lt;=AG$2,(DATEDIF(AF$2,$V61,"D")/365),IF($G61&gt;AF$2,(DATEDIF($G61,AG$2,"D")/365),1)))))))</f>
        <v>0</v>
      </c>
      <c r="AH61" s="53">
        <f>IF($V61&lt;=AG$2,0,IF($O61&lt;=AG$2,0,IF($G61&gt;=AH$2,0,IF($K61&gt;=$J61,0,IF($O61&lt;=AH$2,($J61-(SUM($K61,SUM($Z61:AG61)))),IF($L61=$D$161,(($J61-$K61)/$P61),(($J61-SUM($Z61:AG61))*$Q61))*IF($V61&lt;=AH$2,(DATEDIF(AG$2,$V61,"D")/365),IF($G61&gt;AG$2,(DATEDIF($G61,AH$2,"D")/365),1)))))))</f>
        <v>0</v>
      </c>
      <c r="AI61" s="53">
        <f>IF($V61&lt;=AH$2,0,IF($O61&lt;=AH$2,0,IF($G61&gt;=AI$2,0,IF($K61&gt;=$J61,0,IF($O61&lt;=AI$2,($J61-(SUM($K61,SUM($Z61:AH61)))),IF($L61=$D$161,(($J61-$K61)/$P61),(($J61-SUM($Z61:AH61))*$Q61))*IF($V61&lt;=AI$2,(DATEDIF(AH$2,$V61,"D")/365),IF($G61&gt;AH$2,(DATEDIF($G61,AI$2,"D")/365),1)))))))</f>
        <v>0</v>
      </c>
      <c r="AJ61" s="53">
        <f>IF($V61&lt;=AI$2,0,IF($O61&lt;=AI$2,0,IF($G61&gt;=AJ$2,0,IF($K61&gt;=$J61,0,IF($O61&lt;=AJ$2,($J61-(SUM($K61,SUM($Z61:AI61)))),IF($L61=$D$161,(($J61-$K61)/$P61),(($J61-SUM($Z61:AI61))*$Q61))*IF($V61&lt;=AJ$2,(DATEDIF(AI$2,$V61,"D")/365),IF($G61&gt;AI$2,(DATEDIF($G61,AJ$2,"D")/365),1)))))))</f>
        <v>0</v>
      </c>
      <c r="AK61" s="53">
        <f>IF($V61&lt;=AJ$2,0,IF($O61&lt;=AJ$2,0,IF($G61&gt;=AK$2,0,IF($K61&gt;=$J61,0,IF($O61&lt;=AK$2,($J61-(SUM($K61,SUM($Z61:AJ61)))),IF($L61=$D$161,(($J61-$K61)/$P61),(($J61-SUM($Z61:AJ61))*$Q61))*IF($V61&lt;=AK$2,(DATEDIF(AJ$2,$V61,"D")/365),IF($G61&gt;AJ$2,(DATEDIF($G61,AK$2,"D")/365),1)))))))</f>
        <v>0</v>
      </c>
      <c r="AL61" s="53">
        <f>IF($V61&lt;=AK$2,0,IF($O61&lt;=AK$2,0,IF($G61&gt;=AL$2,0,IF($K61&gt;=$J61,0,IF($O61&lt;=AL$2,($J61-(SUM($K61,SUM($Z61:AK61)))),IF($L61=$D$161,(($J61-$K61)/$P61),(($J61-SUM($Z61:AK61))*$Q61))*IF($V61&lt;=AL$2,(DATEDIF(AK$2,$V61,"D")/365),IF($G61&gt;AK$2,(DATEDIF($G61,AL$2,"D")/365),1)))))))</f>
        <v>0</v>
      </c>
      <c r="AM61" s="53">
        <f>IF($V61&lt;=AL$2,0,IF($O61&lt;=AL$2,0,IF($G61&gt;=AM$2,0,IF($K61&gt;=$J61,0,IF($O61&lt;=AM$2,($J61-(SUM($K61,SUM($Z61:AL61)))),IF($L61=$D$161,(($J61-$K61)/$P61),(($J61-SUM($Z61:AL61))*$Q61))*IF($V61&lt;=AM$2,(DATEDIF(AL$2,$V61,"D")/365),IF($G61&gt;AL$2,(DATEDIF($G61,AM$2,"D")/365),1)))))))</f>
        <v>0</v>
      </c>
      <c r="AN61" s="53">
        <f>IF($V61&lt;=AM$2,0,IF($O61&lt;=AM$2,0,IF($G61&gt;=AN$2,0,IF($K61&gt;=$J61,0,IF($O61&lt;=AN$2,($J61-(SUM($K61,SUM($Z61:AM61)))),IF($L61=$D$161,(($J61-$K61)/$P61),(($J61-SUM($Z61:AM61))*$Q61))*IF($V61&lt;=AN$2,(DATEDIF(AM$2,$V61,"D")/365),IF($G61&gt;AM$2,(DATEDIF($G61,AN$2,"D")/365),1)))))))</f>
        <v>0</v>
      </c>
      <c r="AO61" s="53">
        <f>IF($V61&lt;=AN$2,0,IF($O61&lt;=AN$2,0,IF($G61&gt;=AO$2,0,IF($K61&gt;=$J61,0,IF($O61&lt;=AO$2,($J61-(SUM($K61,SUM($Z61:AN61)))),IF($L61=$D$161,(($J61-$K61)/$P61),(($J61-SUM($Z61:AN61))*$Q61))*IF($V61&lt;=AO$2,(DATEDIF(AN$2,$V61,"D")/365),IF($G61&gt;AN$2,(DATEDIF($G61,AO$2,"D")/365),1)))))))</f>
        <v>0</v>
      </c>
      <c r="AP61" s="53">
        <f>IF($V61&lt;=AO$2,0,IF($O61&lt;=AO$2,0,IF($G61&gt;=AP$2,0,IF($K61&gt;=$J61,0,IF($O61&lt;=AP$2,($J61-(SUM($K61,SUM($Z61:AO61)))),IF($L61=$D$161,(($J61-$K61)/$P61),(($J61-SUM($Z61:AO61))*$Q61))*IF($V61&lt;=AP$2,(DATEDIF(AO$2,$V61,"D")/365),IF($G61&gt;AO$2,(DATEDIF($G61,AP$2,"D")/365),1)))))))</f>
        <v>0</v>
      </c>
      <c r="AQ61" s="53">
        <f>IF($V61&lt;=AP$2,0,IF($O61&lt;=AP$2,0,IF($G61&gt;=AQ$2,0,IF($K61&gt;=$J61,0,IF($O61&lt;=AQ$2,($J61-(SUM($K61,SUM($Z61:AP61)))),IF($L61=$D$161,(($J61-$K61)/$P61),(($J61-SUM($Z61:AP61))*$Q61))*IF($V61&lt;=AQ$2,(DATEDIF(AP$2,$V61,"D")/365),IF($G61&gt;AP$2,(DATEDIF($G61,AQ$2,"D")/365),1)))))))</f>
        <v>0</v>
      </c>
      <c r="AR61" s="53">
        <f>IF($V61&lt;=AQ$2,0,IF($O61&lt;=AQ$2,0,IF($G61&gt;=AR$2,0,IF($K61&gt;=$J61,0,IF($O61&lt;=AR$2,($J61-(SUM($K61,SUM($Z61:AQ61)))),IF($L61=$D$161,(($J61-$K61)/$P61),(($J61-SUM($Z61:AQ61))*$Q61))*IF($V61&lt;=AR$2,(DATEDIF(AQ$2,$V61,"D")/365),IF($G61&gt;AQ$2,(DATEDIF($G61,AR$2,"D")/365),1)))))))</f>
        <v>0</v>
      </c>
      <c r="AS61" s="53">
        <f>IF($V61&lt;=AR$2,0,IF($O61&lt;=AR$2,0,IF($G61&gt;=AS$2,0,IF($K61&gt;=$J61,0,IF($O61&lt;=AS$2,($J61-(SUM($K61,SUM($Z61:AR61)))),IF($L61=$D$161,(($J61-$K61)/$P61),(($J61-SUM($Z61:AR61))*$Q61))*IF($V61&lt;=AS$2,(DATEDIF(AR$2,$V61,"D")/365),IF($G61&gt;AR$2,(DATEDIF($G61,AS$2,"D")/365),1)))))))</f>
        <v>0</v>
      </c>
      <c r="AT61" s="53">
        <f>IF($V61&lt;=AS$2,0,IF($O61&lt;=AS$2,0,IF($G61&gt;=AT$2,0,IF($K61&gt;=$J61,0,IF($O61&lt;=AT$2,($J61-(SUM($K61,SUM($Z61:AS61)))),IF($L61=$D$161,(($J61-$K61)/$P61),(($J61-SUM($Z61:AS61))*$Q61))*IF($V61&lt;=AT$2,(DATEDIF(AS$2,$V61,"D")/365),IF($G61&gt;AS$2,(DATEDIF($G61,AT$2,"D")/365),1)))))))</f>
        <v>0</v>
      </c>
      <c r="AU61" s="53">
        <f>IF($V61&lt;=AT$2,0,IF($O61&lt;=AT$2,0,IF($G61&gt;=AU$2,0,IF($K61&gt;=$J61,0,IF($O61&lt;=AU$2,($J61-(SUM($K61,SUM($Z61:AT61)))),IF($L61=$D$161,(($J61-$K61)/$P61),(($J61-SUM($Z61:AT61))*$Q61))*IF($V61&lt;=AU$2,(DATEDIF(AT$2,$V61,"D")/365),IF($G61&gt;AT$2,(DATEDIF($G61,AU$2,"D")/365),1)))))))</f>
        <v>0</v>
      </c>
      <c r="AV61" s="53">
        <f>IF($V61&lt;=AU$2,0,IF($O61&lt;=AU$2,0,IF($G61&gt;=AV$2,0,IF($K61&gt;=$J61,0,IF($O61&lt;=AV$2,($J61-(SUM($K61,SUM($Z61:AU61)))),IF($L61=$D$161,(($J61-$K61)/$P61),(($J61-SUM($Z61:AU61))*$Q61))*IF($V61&lt;=AV$2,(DATEDIF(AU$2,$V61,"D")/365),IF($G61&gt;AU$2,(DATEDIF($G61,AV$2,"D")/365),1)))))))</f>
        <v>0</v>
      </c>
      <c r="AW61" s="53">
        <f>IF($V61&lt;=AV$2,0,IF($O61&lt;=AV$2,0,IF($G61&gt;=AW$2,0,IF($K61&gt;=$J61,0,IF($O61&lt;=AW$2,($J61-(SUM($K61,SUM($Z61:AV61)))),IF($L61=$D$161,(($J61-$K61)/$P61),(($J61-SUM($Z61:AV61))*$Q61))*IF($V61&lt;=AW$2,(DATEDIF(AV$2,$V61,"D")/365),IF($G61&gt;AV$2,(DATEDIF($G61,AW$2,"D")/365),1)))))))</f>
        <v>0</v>
      </c>
      <c r="AX61" s="53">
        <f>IF($V61&lt;=AW$2,0,IF($O61&lt;=AW$2,0,IF($G61&gt;=AX$2,0,IF($K61&gt;=$J61,0,IF($O61&lt;=AX$2,($J61-(SUM($K61,SUM($Z61:AW61)))),IF($L61=$D$161,(($J61-$K61)/$P61),(($J61-SUM($Z61:AW61))*$Q61))*IF($V61&lt;=AX$2,(DATEDIF(AW$2,$V61,"D")/365),IF($G61&gt;AW$2,(DATEDIF($G61,AX$2,"D")/365),1)))))))</f>
        <v>0</v>
      </c>
      <c r="AY61" s="53">
        <f>IF($V61&lt;=AX$2,0,IF($O61&lt;=AX$2,0,IF($G61&gt;=AY$2,0,IF($K61&gt;=$J61,0,IF($O61&lt;=AY$2,($J61-(SUM($K61,SUM($Z61:AX61)))),IF($L61=$D$161,(($J61-$K61)/$P61),(($J61-SUM($Z61:AX61))*$Q61))*IF($V61&lt;=AY$2,(DATEDIF(AX$2,$V61,"D")/365),IF($G61&gt;AX$2,(DATEDIF($G61,AY$2,"D")/365),1)))))))</f>
        <v>0</v>
      </c>
      <c r="AZ61" s="52"/>
      <c r="BA61" s="52"/>
      <c r="BB61" s="126">
        <f>IF($V61&lt;=BB$2,0,IF($G61&gt;=BB$2,0,IF($G61&gt;$W$3,(J61-Z61),IF($G61&lt;=$W$3,J61-SUM(W61,$Z61:Z61),0))))</f>
        <v>0</v>
      </c>
      <c r="BC61" s="53">
        <f t="shared" si="217"/>
        <v>0</v>
      </c>
      <c r="BD61" s="52">
        <f t="shared" si="218"/>
        <v>0</v>
      </c>
      <c r="BE61" s="53">
        <f t="shared" si="219"/>
        <v>0</v>
      </c>
      <c r="BF61" s="52">
        <f t="shared" si="220"/>
        <v>0</v>
      </c>
      <c r="BG61" s="53">
        <f t="shared" si="221"/>
        <v>0</v>
      </c>
      <c r="BH61" s="52">
        <f t="shared" si="222"/>
        <v>0</v>
      </c>
      <c r="BI61" s="53">
        <f t="shared" si="223"/>
        <v>0</v>
      </c>
      <c r="BJ61" s="52">
        <f t="shared" si="224"/>
        <v>0</v>
      </c>
      <c r="BK61" s="53">
        <f t="shared" si="225"/>
        <v>0</v>
      </c>
      <c r="BL61" s="52">
        <f t="shared" si="226"/>
        <v>0</v>
      </c>
      <c r="BM61" s="53">
        <f t="shared" si="227"/>
        <v>0</v>
      </c>
      <c r="BN61" s="52">
        <f t="shared" si="228"/>
        <v>0</v>
      </c>
      <c r="BO61" s="53">
        <f t="shared" si="229"/>
        <v>0</v>
      </c>
      <c r="BP61" s="52">
        <f t="shared" si="230"/>
        <v>0</v>
      </c>
      <c r="BQ61" s="53">
        <f t="shared" si="231"/>
        <v>0</v>
      </c>
      <c r="BR61" s="52">
        <f t="shared" si="232"/>
        <v>0</v>
      </c>
      <c r="BS61" s="53">
        <f t="shared" si="233"/>
        <v>0</v>
      </c>
      <c r="BT61" s="52">
        <f t="shared" si="234"/>
        <v>0</v>
      </c>
      <c r="BU61" s="53">
        <f t="shared" si="235"/>
        <v>0</v>
      </c>
      <c r="BV61" s="52">
        <f t="shared" si="236"/>
        <v>0</v>
      </c>
      <c r="BW61" s="53">
        <f t="shared" si="237"/>
        <v>0</v>
      </c>
      <c r="BX61" s="52">
        <f t="shared" si="238"/>
        <v>0</v>
      </c>
      <c r="BY61" s="53">
        <f t="shared" si="239"/>
        <v>0</v>
      </c>
      <c r="BZ61" s="52">
        <f t="shared" si="240"/>
        <v>0</v>
      </c>
      <c r="CA61" s="53">
        <f t="shared" si="241"/>
        <v>0</v>
      </c>
      <c r="CB61" s="74"/>
      <c r="CC61" s="74"/>
      <c r="CD61" s="74"/>
      <c r="CE61" s="74"/>
      <c r="CF61" s="74"/>
      <c r="CG61" s="74"/>
      <c r="CH61" s="74"/>
      <c r="CI61" s="74"/>
      <c r="CJ61" s="74"/>
      <c r="CK61" s="74"/>
      <c r="CL61" s="74"/>
    </row>
    <row r="62" spans="1:90">
      <c r="A62" s="20">
        <v>61</v>
      </c>
      <c r="B62" s="20" t="s">
        <v>89</v>
      </c>
      <c r="C62" s="20" t="s">
        <v>153</v>
      </c>
      <c r="D62" s="2">
        <v>1985</v>
      </c>
      <c r="E62" s="3">
        <v>4</v>
      </c>
      <c r="F62" s="2">
        <v>1</v>
      </c>
      <c r="G62" s="55">
        <f t="shared" ref="G62" si="320">DATE(D62,E62,F62)-1</f>
        <v>31137</v>
      </c>
      <c r="H62" s="4">
        <v>0</v>
      </c>
      <c r="I62" s="1">
        <v>0</v>
      </c>
      <c r="J62" s="51">
        <f t="shared" ref="J62" si="321">H62-I62</f>
        <v>0</v>
      </c>
      <c r="K62" s="54">
        <f t="shared" ref="K62" si="322">H62*0.05</f>
        <v>0</v>
      </c>
      <c r="L62" s="4" t="s">
        <v>96</v>
      </c>
      <c r="M62" s="54">
        <f t="shared" ref="M62" si="323">VLOOKUP(B62,$B$161:$C$260,2,FALSE)</f>
        <v>15</v>
      </c>
      <c r="N62" s="53">
        <f t="shared" ref="N62" si="324">IF(O62&gt;$W$3,IF(G62&lt;$W$3,DATEDIF(G62,$W$3,"D")/365,0),M62)</f>
        <v>15</v>
      </c>
      <c r="O62" s="55">
        <f t="shared" ref="O62" si="325">DATE(D62+M62,E62,F62-1)</f>
        <v>36616</v>
      </c>
      <c r="P62" s="53">
        <f t="shared" ref="P62" si="326">IF($O62&gt;$W$5,M62-N62,0)</f>
        <v>0</v>
      </c>
      <c r="Q62" s="119">
        <f t="shared" ref="Q62" si="327">ROUND(IF(J62&gt;K62,IF(P62&gt;0,(1-((K62/J62)^(1/P62))),0),0),4)</f>
        <v>0</v>
      </c>
      <c r="R62" s="45" t="s">
        <v>130</v>
      </c>
      <c r="S62" s="138">
        <v>17</v>
      </c>
      <c r="T62" s="139">
        <v>4</v>
      </c>
      <c r="U62" s="138">
        <v>2035</v>
      </c>
      <c r="V62" s="55">
        <f t="shared" si="319"/>
        <v>54878</v>
      </c>
      <c r="W62" s="51">
        <f t="shared" ref="W62" si="328">IF($W$3&gt;=$O62,(J62-K62),0)</f>
        <v>0</v>
      </c>
      <c r="X62" s="53">
        <f t="shared" si="213"/>
        <v>0</v>
      </c>
      <c r="Y62" s="53">
        <f t="shared" si="214"/>
        <v>0</v>
      </c>
      <c r="Z62" s="53">
        <f t="shared" si="215"/>
        <v>0</v>
      </c>
      <c r="AA62" s="53">
        <f>IF($V62&lt;=Z$2,0,IF($O62&lt;=Z$2,0,IF($G62&gt;=AA$2,0,IF($K62&gt;=$J62,0,IF($O62&lt;=AA$2,($J62-(SUM($K62,SUM($Z62:Z62)))),IF($L62=$D$161,(($J62-$K62)/$P62),(($J62-SUM($Z62:Z62))*$Q62))*IF($V62&lt;=AA$2,(DATEDIF(Z$2,$V62,"D")/365),IF($G62&gt;Z$2,(DATEDIF($G62,AA$2,"D")/365),1)))))))</f>
        <v>0</v>
      </c>
      <c r="AB62" s="53">
        <f>IF($V62&lt;=AA$2,0,IF($O62&lt;=AA$2,0,IF($G62&gt;=AB$2,0,IF($K62&gt;=$J62,0,IF($O62&lt;=AB$2,($J62-(SUM($K62,SUM($Z62:AA62)))),IF($L62=$D$161,(($J62-$K62)/$P62),(($J62-SUM($Z62:AA62))*$Q62))*IF($V62&lt;=AB$2,(DATEDIF(AA$2,$V62,"D")/365),IF($G62&gt;AA$2,(DATEDIF($G62,AB$2,"D")/365),1)))))))</f>
        <v>0</v>
      </c>
      <c r="AC62" s="53">
        <f>IF($V62&lt;=AB$2,0,IF($O62&lt;=AB$2,0,IF($G62&gt;=AC$2,0,IF($K62&gt;=$J62,0,IF($O62&lt;=AC$2,($J62-(SUM($K62,SUM($Z62:AB62)))),IF($L62=$D$161,(($J62-$K62)/$P62),(($J62-SUM($Z62:AB62))*$Q62))*IF($V62&lt;=AC$2,(DATEDIF(AB$2,$V62,"D")/365),IF($G62&gt;AB$2,(DATEDIF($G62,AC$2,"D")/365),1)))))))</f>
        <v>0</v>
      </c>
      <c r="AD62" s="53">
        <f>IF($V62&lt;=AC$2,0,IF($O62&lt;=AC$2,0,IF($G62&gt;=AD$2,0,IF($K62&gt;=$J62,0,IF($O62&lt;=AD$2,($J62-(SUM($K62,SUM($Z62:AC62)))),IF($L62=$D$161,(($J62-$K62)/$P62),(($J62-SUM($Z62:AC62))*$Q62))*IF($V62&lt;=AD$2,(DATEDIF(AC$2,$V62,"D")/365),IF($G62&gt;AC$2,(DATEDIF($G62,AD$2,"D")/365),1)))))))</f>
        <v>0</v>
      </c>
      <c r="AE62" s="53">
        <f>IF($V62&lt;=AD$2,0,IF($O62&lt;=AD$2,0,IF($G62&gt;=AE$2,0,IF($K62&gt;=$J62,0,IF($O62&lt;=AE$2,($J62-(SUM($K62,SUM($Z62:AD62)))),IF($L62=$D$161,(($J62-$K62)/$P62),(($J62-SUM($Z62:AD62))*$Q62))*IF($V62&lt;=AE$2,(DATEDIF(AD$2,$V62,"D")/365),IF($G62&gt;AD$2,(DATEDIF($G62,AE$2,"D")/365),1)))))))</f>
        <v>0</v>
      </c>
      <c r="AF62" s="53">
        <f>IF($V62&lt;=AE$2,0,IF($O62&lt;=AE$2,0,IF($G62&gt;=AF$2,0,IF($K62&gt;=$J62,0,IF($O62&lt;=AF$2,($J62-(SUM($K62,SUM($Z62:AE62)))),IF($L62=$D$161,(($J62-$K62)/$P62),(($J62-SUM($Z62:AE62))*$Q62))*IF($V62&lt;=AF$2,(DATEDIF(AE$2,$V62,"D")/365),IF($G62&gt;AE$2,(DATEDIF($G62,AF$2,"D")/365),1)))))))</f>
        <v>0</v>
      </c>
      <c r="AG62" s="53">
        <f>IF($V62&lt;=AF$2,0,IF($O62&lt;=AF$2,0,IF($G62&gt;=AG$2,0,IF($K62&gt;=$J62,0,IF($O62&lt;=AG$2,($J62-(SUM($K62,SUM($Z62:AF62)))),IF($L62=$D$161,(($J62-$K62)/$P62),(($J62-SUM($Z62:AF62))*$Q62))*IF($V62&lt;=AG$2,(DATEDIF(AF$2,$V62,"D")/365),IF($G62&gt;AF$2,(DATEDIF($G62,AG$2,"D")/365),1)))))))</f>
        <v>0</v>
      </c>
      <c r="AH62" s="53">
        <f>IF($V62&lt;=AG$2,0,IF($O62&lt;=AG$2,0,IF($G62&gt;=AH$2,0,IF($K62&gt;=$J62,0,IF($O62&lt;=AH$2,($J62-(SUM($K62,SUM($Z62:AG62)))),IF($L62=$D$161,(($J62-$K62)/$P62),(($J62-SUM($Z62:AG62))*$Q62))*IF($V62&lt;=AH$2,(DATEDIF(AG$2,$V62,"D")/365),IF($G62&gt;AG$2,(DATEDIF($G62,AH$2,"D")/365),1)))))))</f>
        <v>0</v>
      </c>
      <c r="AI62" s="53">
        <f>IF($V62&lt;=AH$2,0,IF($O62&lt;=AH$2,0,IF($G62&gt;=AI$2,0,IF($K62&gt;=$J62,0,IF($O62&lt;=AI$2,($J62-(SUM($K62,SUM($Z62:AH62)))),IF($L62=$D$161,(($J62-$K62)/$P62),(($J62-SUM($Z62:AH62))*$Q62))*IF($V62&lt;=AI$2,(DATEDIF(AH$2,$V62,"D")/365),IF($G62&gt;AH$2,(DATEDIF($G62,AI$2,"D")/365),1)))))))</f>
        <v>0</v>
      </c>
      <c r="AJ62" s="53">
        <f>IF($V62&lt;=AI$2,0,IF($O62&lt;=AI$2,0,IF($G62&gt;=AJ$2,0,IF($K62&gt;=$J62,0,IF($O62&lt;=AJ$2,($J62-(SUM($K62,SUM($Z62:AI62)))),IF($L62=$D$161,(($J62-$K62)/$P62),(($J62-SUM($Z62:AI62))*$Q62))*IF($V62&lt;=AJ$2,(DATEDIF(AI$2,$V62,"D")/365),IF($G62&gt;AI$2,(DATEDIF($G62,AJ$2,"D")/365),1)))))))</f>
        <v>0</v>
      </c>
      <c r="AK62" s="53">
        <f>IF($V62&lt;=AJ$2,0,IF($O62&lt;=AJ$2,0,IF($G62&gt;=AK$2,0,IF($K62&gt;=$J62,0,IF($O62&lt;=AK$2,($J62-(SUM($K62,SUM($Z62:AJ62)))),IF($L62=$D$161,(($J62-$K62)/$P62),(($J62-SUM($Z62:AJ62))*$Q62))*IF($V62&lt;=AK$2,(DATEDIF(AJ$2,$V62,"D")/365),IF($G62&gt;AJ$2,(DATEDIF($G62,AK$2,"D")/365),1)))))))</f>
        <v>0</v>
      </c>
      <c r="AL62" s="53">
        <f>IF($V62&lt;=AK$2,0,IF($O62&lt;=AK$2,0,IF($G62&gt;=AL$2,0,IF($K62&gt;=$J62,0,IF($O62&lt;=AL$2,($J62-(SUM($K62,SUM($Z62:AK62)))),IF($L62=$D$161,(($J62-$K62)/$P62),(($J62-SUM($Z62:AK62))*$Q62))*IF($V62&lt;=AL$2,(DATEDIF(AK$2,$V62,"D")/365),IF($G62&gt;AK$2,(DATEDIF($G62,AL$2,"D")/365),1)))))))</f>
        <v>0</v>
      </c>
      <c r="AM62" s="53">
        <f>IF($V62&lt;=AL$2,0,IF($O62&lt;=AL$2,0,IF($G62&gt;=AM$2,0,IF($K62&gt;=$J62,0,IF($O62&lt;=AM$2,($J62-(SUM($K62,SUM($Z62:AL62)))),IF($L62=$D$161,(($J62-$K62)/$P62),(($J62-SUM($Z62:AL62))*$Q62))*IF($V62&lt;=AM$2,(DATEDIF(AL$2,$V62,"D")/365),IF($G62&gt;AL$2,(DATEDIF($G62,AM$2,"D")/365),1)))))))</f>
        <v>0</v>
      </c>
      <c r="AN62" s="53">
        <f>IF($V62&lt;=AM$2,0,IF($O62&lt;=AM$2,0,IF($G62&gt;=AN$2,0,IF($K62&gt;=$J62,0,IF($O62&lt;=AN$2,($J62-(SUM($K62,SUM($Z62:AM62)))),IF($L62=$D$161,(($J62-$K62)/$P62),(($J62-SUM($Z62:AM62))*$Q62))*IF($V62&lt;=AN$2,(DATEDIF(AM$2,$V62,"D")/365),IF($G62&gt;AM$2,(DATEDIF($G62,AN$2,"D")/365),1)))))))</f>
        <v>0</v>
      </c>
      <c r="AO62" s="53">
        <f>IF($V62&lt;=AN$2,0,IF($O62&lt;=AN$2,0,IF($G62&gt;=AO$2,0,IF($K62&gt;=$J62,0,IF($O62&lt;=AO$2,($J62-(SUM($K62,SUM($Z62:AN62)))),IF($L62=$D$161,(($J62-$K62)/$P62),(($J62-SUM($Z62:AN62))*$Q62))*IF($V62&lt;=AO$2,(DATEDIF(AN$2,$V62,"D")/365),IF($G62&gt;AN$2,(DATEDIF($G62,AO$2,"D")/365),1)))))))</f>
        <v>0</v>
      </c>
      <c r="AP62" s="53">
        <f>IF($V62&lt;=AO$2,0,IF($O62&lt;=AO$2,0,IF($G62&gt;=AP$2,0,IF($K62&gt;=$J62,0,IF($O62&lt;=AP$2,($J62-(SUM($K62,SUM($Z62:AO62)))),IF($L62=$D$161,(($J62-$K62)/$P62),(($J62-SUM($Z62:AO62))*$Q62))*IF($V62&lt;=AP$2,(DATEDIF(AO$2,$V62,"D")/365),IF($G62&gt;AO$2,(DATEDIF($G62,AP$2,"D")/365),1)))))))</f>
        <v>0</v>
      </c>
      <c r="AQ62" s="53">
        <f>IF($V62&lt;=AP$2,0,IF($O62&lt;=AP$2,0,IF($G62&gt;=AQ$2,0,IF($K62&gt;=$J62,0,IF($O62&lt;=AQ$2,($J62-(SUM($K62,SUM($Z62:AP62)))),IF($L62=$D$161,(($J62-$K62)/$P62),(($J62-SUM($Z62:AP62))*$Q62))*IF($V62&lt;=AQ$2,(DATEDIF(AP$2,$V62,"D")/365),IF($G62&gt;AP$2,(DATEDIF($G62,AQ$2,"D")/365),1)))))))</f>
        <v>0</v>
      </c>
      <c r="AR62" s="53">
        <f>IF($V62&lt;=AQ$2,0,IF($O62&lt;=AQ$2,0,IF($G62&gt;=AR$2,0,IF($K62&gt;=$J62,0,IF($O62&lt;=AR$2,($J62-(SUM($K62,SUM($Z62:AQ62)))),IF($L62=$D$161,(($J62-$K62)/$P62),(($J62-SUM($Z62:AQ62))*$Q62))*IF($V62&lt;=AR$2,(DATEDIF(AQ$2,$V62,"D")/365),IF($G62&gt;AQ$2,(DATEDIF($G62,AR$2,"D")/365),1)))))))</f>
        <v>0</v>
      </c>
      <c r="AS62" s="53">
        <f>IF($V62&lt;=AR$2,0,IF($O62&lt;=AR$2,0,IF($G62&gt;=AS$2,0,IF($K62&gt;=$J62,0,IF($O62&lt;=AS$2,($J62-(SUM($K62,SUM($Z62:AR62)))),IF($L62=$D$161,(($J62-$K62)/$P62),(($J62-SUM($Z62:AR62))*$Q62))*IF($V62&lt;=AS$2,(DATEDIF(AR$2,$V62,"D")/365),IF($G62&gt;AR$2,(DATEDIF($G62,AS$2,"D")/365),1)))))))</f>
        <v>0</v>
      </c>
      <c r="AT62" s="53">
        <f>IF($V62&lt;=AS$2,0,IF($O62&lt;=AS$2,0,IF($G62&gt;=AT$2,0,IF($K62&gt;=$J62,0,IF($O62&lt;=AT$2,($J62-(SUM($K62,SUM($Z62:AS62)))),IF($L62=$D$161,(($J62-$K62)/$P62),(($J62-SUM($Z62:AS62))*$Q62))*IF($V62&lt;=AT$2,(DATEDIF(AS$2,$V62,"D")/365),IF($G62&gt;AS$2,(DATEDIF($G62,AT$2,"D")/365),1)))))))</f>
        <v>0</v>
      </c>
      <c r="AU62" s="53">
        <f>IF($V62&lt;=AT$2,0,IF($O62&lt;=AT$2,0,IF($G62&gt;=AU$2,0,IF($K62&gt;=$J62,0,IF($O62&lt;=AU$2,($J62-(SUM($K62,SUM($Z62:AT62)))),IF($L62=$D$161,(($J62-$K62)/$P62),(($J62-SUM($Z62:AT62))*$Q62))*IF($V62&lt;=AU$2,(DATEDIF(AT$2,$V62,"D")/365),IF($G62&gt;AT$2,(DATEDIF($G62,AU$2,"D")/365),1)))))))</f>
        <v>0</v>
      </c>
      <c r="AV62" s="53">
        <f>IF($V62&lt;=AU$2,0,IF($O62&lt;=AU$2,0,IF($G62&gt;=AV$2,0,IF($K62&gt;=$J62,0,IF($O62&lt;=AV$2,($J62-(SUM($K62,SUM($Z62:AU62)))),IF($L62=$D$161,(($J62-$K62)/$P62),(($J62-SUM($Z62:AU62))*$Q62))*IF($V62&lt;=AV$2,(DATEDIF(AU$2,$V62,"D")/365),IF($G62&gt;AU$2,(DATEDIF($G62,AV$2,"D")/365),1)))))))</f>
        <v>0</v>
      </c>
      <c r="AW62" s="53">
        <f>IF($V62&lt;=AV$2,0,IF($O62&lt;=AV$2,0,IF($G62&gt;=AW$2,0,IF($K62&gt;=$J62,0,IF($O62&lt;=AW$2,($J62-(SUM($K62,SUM($Z62:AV62)))),IF($L62=$D$161,(($J62-$K62)/$P62),(($J62-SUM($Z62:AV62))*$Q62))*IF($V62&lt;=AW$2,(DATEDIF(AV$2,$V62,"D")/365),IF($G62&gt;AV$2,(DATEDIF($G62,AW$2,"D")/365),1)))))))</f>
        <v>0</v>
      </c>
      <c r="AX62" s="53">
        <f>IF($V62&lt;=AW$2,0,IF($O62&lt;=AW$2,0,IF($G62&gt;=AX$2,0,IF($K62&gt;=$J62,0,IF($O62&lt;=AX$2,($J62-(SUM($K62,SUM($Z62:AW62)))),IF($L62=$D$161,(($J62-$K62)/$P62),(($J62-SUM($Z62:AW62))*$Q62))*IF($V62&lt;=AX$2,(DATEDIF(AW$2,$V62,"D")/365),IF($G62&gt;AW$2,(DATEDIF($G62,AX$2,"D")/365),1)))))))</f>
        <v>0</v>
      </c>
      <c r="AY62" s="53">
        <f>IF($V62&lt;=AX$2,0,IF($O62&lt;=AX$2,0,IF($G62&gt;=AY$2,0,IF($K62&gt;=$J62,0,IF($O62&lt;=AY$2,($J62-(SUM($K62,SUM($Z62:AX62)))),IF($L62=$D$161,(($J62-$K62)/$P62),(($J62-SUM($Z62:AX62))*$Q62))*IF($V62&lt;=AY$2,(DATEDIF(AX$2,$V62,"D")/365),IF($G62&gt;AX$2,(DATEDIF($G62,AY$2,"D")/365),1)))))))</f>
        <v>0</v>
      </c>
      <c r="AZ62" s="52"/>
      <c r="BA62" s="52"/>
      <c r="BB62" s="126">
        <f>IF($V62&lt;=BB$2,0,IF($G62&gt;=BB$2,0,IF($G62&gt;$W$3,(J62-Z62),IF($G62&lt;=$W$3,J62-SUM(W62,$Z62:Z62),0))))</f>
        <v>0</v>
      </c>
      <c r="BC62" s="53">
        <f t="shared" ref="BC62" si="329">IF($V62&lt;=BC$2,0,IF($G62&gt;=BC$2,0,IF($G62&gt;=BB$2,$J62-AA62,BB62-AA62)))</f>
        <v>0</v>
      </c>
      <c r="BD62" s="52">
        <f t="shared" ref="BD62" si="330">IF($V62&lt;=BD$2,0,IF($G62&gt;=BD$2,0,IF($G62&gt;=BC$2,$J62-AB62,BC62-AB62)))</f>
        <v>0</v>
      </c>
      <c r="BE62" s="53">
        <f t="shared" ref="BE62" si="331">IF($V62&lt;=BE$2,0,IF($G62&gt;=BE$2,0,IF($G62&gt;=BD$2,$J62-AC62,BD62-AC62)))</f>
        <v>0</v>
      </c>
      <c r="BF62" s="52">
        <f t="shared" ref="BF62" si="332">IF($V62&lt;=BF$2,0,IF($G62&gt;=BF$2,0,IF($G62&gt;=BE$2,$J62-AD62,BE62-AD62)))</f>
        <v>0</v>
      </c>
      <c r="BG62" s="53">
        <f t="shared" ref="BG62" si="333">IF($V62&lt;=BG$2,0,IF($G62&gt;=BG$2,0,IF($G62&gt;=BF$2,$J62-AE62,BF62-AE62)))</f>
        <v>0</v>
      </c>
      <c r="BH62" s="52">
        <f t="shared" ref="BH62" si="334">IF($V62&lt;=BH$2,0,IF($G62&gt;=BH$2,0,IF($G62&gt;=BG$2,$J62-AF62,BG62-AF62)))</f>
        <v>0</v>
      </c>
      <c r="BI62" s="53">
        <f t="shared" ref="BI62" si="335">IF($V62&lt;=BI$2,0,IF($G62&gt;=BI$2,0,IF($G62&gt;=BH$2,$J62-AG62,BH62-AG62)))</f>
        <v>0</v>
      </c>
      <c r="BJ62" s="52">
        <f t="shared" ref="BJ62" si="336">IF($V62&lt;=BJ$2,0,IF($G62&gt;=BJ$2,0,IF($G62&gt;=BI$2,$J62-AH62,BI62-AH62)))</f>
        <v>0</v>
      </c>
      <c r="BK62" s="53">
        <f t="shared" ref="BK62" si="337">IF($V62&lt;=BK$2,0,IF($G62&gt;=BK$2,0,IF($G62&gt;=BJ$2,$J62-AI62,BJ62-AI62)))</f>
        <v>0</v>
      </c>
      <c r="BL62" s="52">
        <f t="shared" ref="BL62" si="338">IF($V62&lt;=BL$2,0,IF($G62&gt;=BL$2,0,IF($G62&gt;=BK$2,$J62-AJ62,BK62-AJ62)))</f>
        <v>0</v>
      </c>
      <c r="BM62" s="53">
        <f t="shared" ref="BM62" si="339">IF($V62&lt;=BM$2,0,IF($G62&gt;=BM$2,0,IF($G62&gt;=BL$2,$J62-AK62,BL62-AK62)))</f>
        <v>0</v>
      </c>
      <c r="BN62" s="52">
        <f t="shared" ref="BN62" si="340">IF($V62&lt;=BN$2,0,IF($G62&gt;=BN$2,0,IF($G62&gt;=BM$2,$J62-AL62,BM62-AL62)))</f>
        <v>0</v>
      </c>
      <c r="BO62" s="53">
        <f t="shared" ref="BO62" si="341">IF($V62&lt;=BO$2,0,IF($G62&gt;=BO$2,0,IF($G62&gt;=BN$2,$J62-AM62,BN62-AM62)))</f>
        <v>0</v>
      </c>
      <c r="BP62" s="52">
        <f t="shared" ref="BP62" si="342">IF($V62&lt;=BP$2,0,IF($G62&gt;=BP$2,0,IF($G62&gt;=BO$2,$J62-AN62,BO62-AN62)))</f>
        <v>0</v>
      </c>
      <c r="BQ62" s="53">
        <f t="shared" ref="BQ62" si="343">IF($V62&lt;=BQ$2,0,IF($G62&gt;=BQ$2,0,IF($G62&gt;=BP$2,$J62-AO62,BP62-AO62)))</f>
        <v>0</v>
      </c>
      <c r="BR62" s="52">
        <f t="shared" ref="BR62" si="344">IF($V62&lt;=BR$2,0,IF($G62&gt;=BR$2,0,IF($G62&gt;=BQ$2,$J62-AP62,BQ62-AP62)))</f>
        <v>0</v>
      </c>
      <c r="BS62" s="53">
        <f t="shared" ref="BS62" si="345">IF($V62&lt;=BS$2,0,IF($G62&gt;=BS$2,0,IF($G62&gt;=BR$2,$J62-AQ62,BR62-AQ62)))</f>
        <v>0</v>
      </c>
      <c r="BT62" s="52">
        <f t="shared" ref="BT62" si="346">IF($V62&lt;=BT$2,0,IF($G62&gt;=BT$2,0,IF($G62&gt;=BS$2,$J62-AR62,BS62-AR62)))</f>
        <v>0</v>
      </c>
      <c r="BU62" s="53">
        <f t="shared" ref="BU62" si="347">IF($V62&lt;=BU$2,0,IF($G62&gt;=BU$2,0,IF($G62&gt;=BT$2,$J62-AS62,BT62-AS62)))</f>
        <v>0</v>
      </c>
      <c r="BV62" s="52">
        <f t="shared" ref="BV62" si="348">IF($V62&lt;=BV$2,0,IF($G62&gt;=BV$2,0,IF($G62&gt;=BU$2,$J62-AT62,BU62-AT62)))</f>
        <v>0</v>
      </c>
      <c r="BW62" s="53">
        <f t="shared" ref="BW62" si="349">IF($V62&lt;=BW$2,0,IF($G62&gt;=BW$2,0,IF($G62&gt;=BV$2,$J62-AU62,BV62-AU62)))</f>
        <v>0</v>
      </c>
      <c r="BX62" s="52">
        <f t="shared" ref="BX62" si="350">IF($V62&lt;=BX$2,0,IF($G62&gt;=BX$2,0,IF($G62&gt;=BW$2,$J62-AV62,BW62-AV62)))</f>
        <v>0</v>
      </c>
      <c r="BY62" s="53">
        <f t="shared" ref="BY62" si="351">IF($V62&lt;=BY$2,0,IF($G62&gt;=BY$2,0,IF($G62&gt;=BX$2,$J62-AW62,BX62-AW62)))</f>
        <v>0</v>
      </c>
      <c r="BZ62" s="52">
        <f t="shared" ref="BZ62" si="352">IF($V62&lt;=BZ$2,0,IF($G62&gt;=BZ$2,0,IF($G62&gt;=BY$2,$J62-AX62,BY62-AX62)))</f>
        <v>0</v>
      </c>
      <c r="CA62" s="53">
        <f t="shared" ref="CA62" si="353">IF($V62&lt;=CA$2,0,IF($G62&gt;=CA$2,0,IF($G62&gt;=BZ$2,$J62-AY62,BZ62-AY62)))</f>
        <v>0</v>
      </c>
      <c r="CB62" s="74"/>
      <c r="CC62" s="74"/>
      <c r="CD62" s="74"/>
      <c r="CE62" s="74"/>
      <c r="CF62" s="74"/>
      <c r="CG62" s="74"/>
      <c r="CH62" s="74"/>
      <c r="CI62" s="74"/>
      <c r="CJ62" s="74"/>
      <c r="CK62" s="74"/>
      <c r="CL62" s="74"/>
    </row>
    <row r="63" spans="1:90">
      <c r="A63" s="20">
        <v>62</v>
      </c>
      <c r="B63" s="20" t="s">
        <v>89</v>
      </c>
      <c r="C63" s="20" t="s">
        <v>153</v>
      </c>
      <c r="D63" s="2">
        <v>1985</v>
      </c>
      <c r="E63" s="3">
        <v>4</v>
      </c>
      <c r="F63" s="2">
        <v>1</v>
      </c>
      <c r="G63" s="55">
        <f>DATE(D63,E63,F63)-1</f>
        <v>31137</v>
      </c>
      <c r="H63" s="4">
        <v>0</v>
      </c>
      <c r="I63" s="1">
        <v>0</v>
      </c>
      <c r="J63" s="51">
        <f>H63-I63</f>
        <v>0</v>
      </c>
      <c r="K63" s="54">
        <f>H63*0.05</f>
        <v>0</v>
      </c>
      <c r="L63" s="4" t="s">
        <v>96</v>
      </c>
      <c r="M63" s="54">
        <f t="shared" si="317"/>
        <v>15</v>
      </c>
      <c r="N63" s="53">
        <f t="shared" si="3"/>
        <v>15</v>
      </c>
      <c r="O63" s="55">
        <f t="shared" si="4"/>
        <v>36616</v>
      </c>
      <c r="P63" s="53">
        <f t="shared" si="318"/>
        <v>0</v>
      </c>
      <c r="Q63" s="119">
        <f t="shared" si="6"/>
        <v>0</v>
      </c>
      <c r="R63" s="45" t="s">
        <v>130</v>
      </c>
      <c r="S63" s="138">
        <v>17</v>
      </c>
      <c r="T63" s="139">
        <v>4</v>
      </c>
      <c r="U63" s="138">
        <v>2035</v>
      </c>
      <c r="V63" s="55">
        <f t="shared" si="319"/>
        <v>54878</v>
      </c>
      <c r="W63" s="51">
        <f t="shared" si="14"/>
        <v>0</v>
      </c>
      <c r="X63" s="53">
        <f t="shared" si="213"/>
        <v>0</v>
      </c>
      <c r="Y63" s="53">
        <f t="shared" si="214"/>
        <v>0</v>
      </c>
      <c r="Z63" s="53">
        <f t="shared" si="215"/>
        <v>0</v>
      </c>
      <c r="AA63" s="53">
        <f>IF($V63&lt;=Z$2,0,IF($O63&lt;=Z$2,0,IF($G63&gt;=AA$2,0,IF($K63&gt;=$J63,0,IF($O63&lt;=AA$2,($J63-(SUM($K63,SUM($Z63:Z63)))),IF($L63=$D$161,(($J63-$K63)/$P63),(($J63-SUM($Z63:Z63))*$Q63))*IF($V63&lt;=AA$2,(DATEDIF(Z$2,$V63,"D")/365),IF($G63&gt;Z$2,(DATEDIF($G63,AA$2,"D")/365),1)))))))</f>
        <v>0</v>
      </c>
      <c r="AB63" s="53">
        <f>IF($V63&lt;=AA$2,0,IF($O63&lt;=AA$2,0,IF($G63&gt;=AB$2,0,IF($K63&gt;=$J63,0,IF($O63&lt;=AB$2,($J63-(SUM($K63,SUM($Z63:AA63)))),IF($L63=$D$161,(($J63-$K63)/$P63),(($J63-SUM($Z63:AA63))*$Q63))*IF($V63&lt;=AB$2,(DATEDIF(AA$2,$V63,"D")/365),IF($G63&gt;AA$2,(DATEDIF($G63,AB$2,"D")/365),1)))))))</f>
        <v>0</v>
      </c>
      <c r="AC63" s="53">
        <f>IF($V63&lt;=AB$2,0,IF($O63&lt;=AB$2,0,IF($G63&gt;=AC$2,0,IF($K63&gt;=$J63,0,IF($O63&lt;=AC$2,($J63-(SUM($K63,SUM($Z63:AB63)))),IF($L63=$D$161,(($J63-$K63)/$P63),(($J63-SUM($Z63:AB63))*$Q63))*IF($V63&lt;=AC$2,(DATEDIF(AB$2,$V63,"D")/365),IF($G63&gt;AB$2,(DATEDIF($G63,AC$2,"D")/365),1)))))))</f>
        <v>0</v>
      </c>
      <c r="AD63" s="53">
        <f>IF($V63&lt;=AC$2,0,IF($O63&lt;=AC$2,0,IF($G63&gt;=AD$2,0,IF($K63&gt;=$J63,0,IF($O63&lt;=AD$2,($J63-(SUM($K63,SUM($Z63:AC63)))),IF($L63=$D$161,(($J63-$K63)/$P63),(($J63-SUM($Z63:AC63))*$Q63))*IF($V63&lt;=AD$2,(DATEDIF(AC$2,$V63,"D")/365),IF($G63&gt;AC$2,(DATEDIF($G63,AD$2,"D")/365),1)))))))</f>
        <v>0</v>
      </c>
      <c r="AE63" s="53">
        <f>IF($V63&lt;=AD$2,0,IF($O63&lt;=AD$2,0,IF($G63&gt;=AE$2,0,IF($K63&gt;=$J63,0,IF($O63&lt;=AE$2,($J63-(SUM($K63,SUM($Z63:AD63)))),IF($L63=$D$161,(($J63-$K63)/$P63),(($J63-SUM($Z63:AD63))*$Q63))*IF($V63&lt;=AE$2,(DATEDIF(AD$2,$V63,"D")/365),IF($G63&gt;AD$2,(DATEDIF($G63,AE$2,"D")/365),1)))))))</f>
        <v>0</v>
      </c>
      <c r="AF63" s="53">
        <f>IF($V63&lt;=AE$2,0,IF($O63&lt;=AE$2,0,IF($G63&gt;=AF$2,0,IF($K63&gt;=$J63,0,IF($O63&lt;=AF$2,($J63-(SUM($K63,SUM($Z63:AE63)))),IF($L63=$D$161,(($J63-$K63)/$P63),(($J63-SUM($Z63:AE63))*$Q63))*IF($V63&lt;=AF$2,(DATEDIF(AE$2,$V63,"D")/365),IF($G63&gt;AE$2,(DATEDIF($G63,AF$2,"D")/365),1)))))))</f>
        <v>0</v>
      </c>
      <c r="AG63" s="53">
        <f>IF($V63&lt;=AF$2,0,IF($O63&lt;=AF$2,0,IF($G63&gt;=AG$2,0,IF($K63&gt;=$J63,0,IF($O63&lt;=AG$2,($J63-(SUM($K63,SUM($Z63:AF63)))),IF($L63=$D$161,(($J63-$K63)/$P63),(($J63-SUM($Z63:AF63))*$Q63))*IF($V63&lt;=AG$2,(DATEDIF(AF$2,$V63,"D")/365),IF($G63&gt;AF$2,(DATEDIF($G63,AG$2,"D")/365),1)))))))</f>
        <v>0</v>
      </c>
      <c r="AH63" s="53">
        <f>IF($V63&lt;=AG$2,0,IF($O63&lt;=AG$2,0,IF($G63&gt;=AH$2,0,IF($K63&gt;=$J63,0,IF($O63&lt;=AH$2,($J63-(SUM($K63,SUM($Z63:AG63)))),IF($L63=$D$161,(($J63-$K63)/$P63),(($J63-SUM($Z63:AG63))*$Q63))*IF($V63&lt;=AH$2,(DATEDIF(AG$2,$V63,"D")/365),IF($G63&gt;AG$2,(DATEDIF($G63,AH$2,"D")/365),1)))))))</f>
        <v>0</v>
      </c>
      <c r="AI63" s="53">
        <f>IF($V63&lt;=AH$2,0,IF($O63&lt;=AH$2,0,IF($G63&gt;=AI$2,0,IF($K63&gt;=$J63,0,IF($O63&lt;=AI$2,($J63-(SUM($K63,SUM($Z63:AH63)))),IF($L63=$D$161,(($J63-$K63)/$P63),(($J63-SUM($Z63:AH63))*$Q63))*IF($V63&lt;=AI$2,(DATEDIF(AH$2,$V63,"D")/365),IF($G63&gt;AH$2,(DATEDIF($G63,AI$2,"D")/365),1)))))))</f>
        <v>0</v>
      </c>
      <c r="AJ63" s="53">
        <f>IF($V63&lt;=AI$2,0,IF($O63&lt;=AI$2,0,IF($G63&gt;=AJ$2,0,IF($K63&gt;=$J63,0,IF($O63&lt;=AJ$2,($J63-(SUM($K63,SUM($Z63:AI63)))),IF($L63=$D$161,(($J63-$K63)/$P63),(($J63-SUM($Z63:AI63))*$Q63))*IF($V63&lt;=AJ$2,(DATEDIF(AI$2,$V63,"D")/365),IF($G63&gt;AI$2,(DATEDIF($G63,AJ$2,"D")/365),1)))))))</f>
        <v>0</v>
      </c>
      <c r="AK63" s="53">
        <f>IF($V63&lt;=AJ$2,0,IF($O63&lt;=AJ$2,0,IF($G63&gt;=AK$2,0,IF($K63&gt;=$J63,0,IF($O63&lt;=AK$2,($J63-(SUM($K63,SUM($Z63:AJ63)))),IF($L63=$D$161,(($J63-$K63)/$P63),(($J63-SUM($Z63:AJ63))*$Q63))*IF($V63&lt;=AK$2,(DATEDIF(AJ$2,$V63,"D")/365),IF($G63&gt;AJ$2,(DATEDIF($G63,AK$2,"D")/365),1)))))))</f>
        <v>0</v>
      </c>
      <c r="AL63" s="53">
        <f>IF($V63&lt;=AK$2,0,IF($O63&lt;=AK$2,0,IF($G63&gt;=AL$2,0,IF($K63&gt;=$J63,0,IF($O63&lt;=AL$2,($J63-(SUM($K63,SUM($Z63:AK63)))),IF($L63=$D$161,(($J63-$K63)/$P63),(($J63-SUM($Z63:AK63))*$Q63))*IF($V63&lt;=AL$2,(DATEDIF(AK$2,$V63,"D")/365),IF($G63&gt;AK$2,(DATEDIF($G63,AL$2,"D")/365),1)))))))</f>
        <v>0</v>
      </c>
      <c r="AM63" s="53">
        <f>IF($V63&lt;=AL$2,0,IF($O63&lt;=AL$2,0,IF($G63&gt;=AM$2,0,IF($K63&gt;=$J63,0,IF($O63&lt;=AM$2,($J63-(SUM($K63,SUM($Z63:AL63)))),IF($L63=$D$161,(($J63-$K63)/$P63),(($J63-SUM($Z63:AL63))*$Q63))*IF($V63&lt;=AM$2,(DATEDIF(AL$2,$V63,"D")/365),IF($G63&gt;AL$2,(DATEDIF($G63,AM$2,"D")/365),1)))))))</f>
        <v>0</v>
      </c>
      <c r="AN63" s="53">
        <f>IF($V63&lt;=AM$2,0,IF($O63&lt;=AM$2,0,IF($G63&gt;=AN$2,0,IF($K63&gt;=$J63,0,IF($O63&lt;=AN$2,($J63-(SUM($K63,SUM($Z63:AM63)))),IF($L63=$D$161,(($J63-$K63)/$P63),(($J63-SUM($Z63:AM63))*$Q63))*IF($V63&lt;=AN$2,(DATEDIF(AM$2,$V63,"D")/365),IF($G63&gt;AM$2,(DATEDIF($G63,AN$2,"D")/365),1)))))))</f>
        <v>0</v>
      </c>
      <c r="AO63" s="53">
        <f>IF($V63&lt;=AN$2,0,IF($O63&lt;=AN$2,0,IF($G63&gt;=AO$2,0,IF($K63&gt;=$J63,0,IF($O63&lt;=AO$2,($J63-(SUM($K63,SUM($Z63:AN63)))),IF($L63=$D$161,(($J63-$K63)/$P63),(($J63-SUM($Z63:AN63))*$Q63))*IF($V63&lt;=AO$2,(DATEDIF(AN$2,$V63,"D")/365),IF($G63&gt;AN$2,(DATEDIF($G63,AO$2,"D")/365),1)))))))</f>
        <v>0</v>
      </c>
      <c r="AP63" s="53">
        <f>IF($V63&lt;=AO$2,0,IF($O63&lt;=AO$2,0,IF($G63&gt;=AP$2,0,IF($K63&gt;=$J63,0,IF($O63&lt;=AP$2,($J63-(SUM($K63,SUM($Z63:AO63)))),IF($L63=$D$161,(($J63-$K63)/$P63),(($J63-SUM($Z63:AO63))*$Q63))*IF($V63&lt;=AP$2,(DATEDIF(AO$2,$V63,"D")/365),IF($G63&gt;AO$2,(DATEDIF($G63,AP$2,"D")/365),1)))))))</f>
        <v>0</v>
      </c>
      <c r="AQ63" s="53">
        <f>IF($V63&lt;=AP$2,0,IF($O63&lt;=AP$2,0,IF($G63&gt;=AQ$2,0,IF($K63&gt;=$J63,0,IF($O63&lt;=AQ$2,($J63-(SUM($K63,SUM($Z63:AP63)))),IF($L63=$D$161,(($J63-$K63)/$P63),(($J63-SUM($Z63:AP63))*$Q63))*IF($V63&lt;=AQ$2,(DATEDIF(AP$2,$V63,"D")/365),IF($G63&gt;AP$2,(DATEDIF($G63,AQ$2,"D")/365),1)))))))</f>
        <v>0</v>
      </c>
      <c r="AR63" s="53">
        <f>IF($V63&lt;=AQ$2,0,IF($O63&lt;=AQ$2,0,IF($G63&gt;=AR$2,0,IF($K63&gt;=$J63,0,IF($O63&lt;=AR$2,($J63-(SUM($K63,SUM($Z63:AQ63)))),IF($L63=$D$161,(($J63-$K63)/$P63),(($J63-SUM($Z63:AQ63))*$Q63))*IF($V63&lt;=AR$2,(DATEDIF(AQ$2,$V63,"D")/365),IF($G63&gt;AQ$2,(DATEDIF($G63,AR$2,"D")/365),1)))))))</f>
        <v>0</v>
      </c>
      <c r="AS63" s="53">
        <f>IF($V63&lt;=AR$2,0,IF($O63&lt;=AR$2,0,IF($G63&gt;=AS$2,0,IF($K63&gt;=$J63,0,IF($O63&lt;=AS$2,($J63-(SUM($K63,SUM($Z63:AR63)))),IF($L63=$D$161,(($J63-$K63)/$P63),(($J63-SUM($Z63:AR63))*$Q63))*IF($V63&lt;=AS$2,(DATEDIF(AR$2,$V63,"D")/365),IF($G63&gt;AR$2,(DATEDIF($G63,AS$2,"D")/365),1)))))))</f>
        <v>0</v>
      </c>
      <c r="AT63" s="53">
        <f>IF($V63&lt;=AS$2,0,IF($O63&lt;=AS$2,0,IF($G63&gt;=AT$2,0,IF($K63&gt;=$J63,0,IF($O63&lt;=AT$2,($J63-(SUM($K63,SUM($Z63:AS63)))),IF($L63=$D$161,(($J63-$K63)/$P63),(($J63-SUM($Z63:AS63))*$Q63))*IF($V63&lt;=AT$2,(DATEDIF(AS$2,$V63,"D")/365),IF($G63&gt;AS$2,(DATEDIF($G63,AT$2,"D")/365),1)))))))</f>
        <v>0</v>
      </c>
      <c r="AU63" s="53">
        <f>IF($V63&lt;=AT$2,0,IF($O63&lt;=AT$2,0,IF($G63&gt;=AU$2,0,IF($K63&gt;=$J63,0,IF($O63&lt;=AU$2,($J63-(SUM($K63,SUM($Z63:AT63)))),IF($L63=$D$161,(($J63-$K63)/$P63),(($J63-SUM($Z63:AT63))*$Q63))*IF($V63&lt;=AU$2,(DATEDIF(AT$2,$V63,"D")/365),IF($G63&gt;AT$2,(DATEDIF($G63,AU$2,"D")/365),1)))))))</f>
        <v>0</v>
      </c>
      <c r="AV63" s="53">
        <f>IF($V63&lt;=AU$2,0,IF($O63&lt;=AU$2,0,IF($G63&gt;=AV$2,0,IF($K63&gt;=$J63,0,IF($O63&lt;=AV$2,($J63-(SUM($K63,SUM($Z63:AU63)))),IF($L63=$D$161,(($J63-$K63)/$P63),(($J63-SUM($Z63:AU63))*$Q63))*IF($V63&lt;=AV$2,(DATEDIF(AU$2,$V63,"D")/365),IF($G63&gt;AU$2,(DATEDIF($G63,AV$2,"D")/365),1)))))))</f>
        <v>0</v>
      </c>
      <c r="AW63" s="53">
        <f>IF($V63&lt;=AV$2,0,IF($O63&lt;=AV$2,0,IF($G63&gt;=AW$2,0,IF($K63&gt;=$J63,0,IF($O63&lt;=AW$2,($J63-(SUM($K63,SUM($Z63:AV63)))),IF($L63=$D$161,(($J63-$K63)/$P63),(($J63-SUM($Z63:AV63))*$Q63))*IF($V63&lt;=AW$2,(DATEDIF(AV$2,$V63,"D")/365),IF($G63&gt;AV$2,(DATEDIF($G63,AW$2,"D")/365),1)))))))</f>
        <v>0</v>
      </c>
      <c r="AX63" s="53">
        <f>IF($V63&lt;=AW$2,0,IF($O63&lt;=AW$2,0,IF($G63&gt;=AX$2,0,IF($K63&gt;=$J63,0,IF($O63&lt;=AX$2,($J63-(SUM($K63,SUM($Z63:AW63)))),IF($L63=$D$161,(($J63-$K63)/$P63),(($J63-SUM($Z63:AW63))*$Q63))*IF($V63&lt;=AX$2,(DATEDIF(AW$2,$V63,"D")/365),IF($G63&gt;AW$2,(DATEDIF($G63,AX$2,"D")/365),1)))))))</f>
        <v>0</v>
      </c>
      <c r="AY63" s="53">
        <f>IF($V63&lt;=AX$2,0,IF($O63&lt;=AX$2,0,IF($G63&gt;=AY$2,0,IF($K63&gt;=$J63,0,IF($O63&lt;=AY$2,($J63-(SUM($K63,SUM($Z63:AX63)))),IF($L63=$D$161,(($J63-$K63)/$P63),(($J63-SUM($Z63:AX63))*$Q63))*IF($V63&lt;=AY$2,(DATEDIF(AX$2,$V63,"D")/365),IF($G63&gt;AX$2,(DATEDIF($G63,AY$2,"D")/365),1)))))))</f>
        <v>0</v>
      </c>
      <c r="AZ63" s="52"/>
      <c r="BA63" s="52"/>
      <c r="BB63" s="126">
        <f>IF($V63&lt;=BB$2,0,IF($G63&gt;=BB$2,0,IF($G63&gt;$W$3,(J63-Z63),IF($G63&lt;=$W$3,J63-SUM(W63,$Z63:Z63),0))))</f>
        <v>0</v>
      </c>
      <c r="BC63" s="53">
        <f t="shared" si="217"/>
        <v>0</v>
      </c>
      <c r="BD63" s="52">
        <f t="shared" si="218"/>
        <v>0</v>
      </c>
      <c r="BE63" s="53">
        <f t="shared" si="219"/>
        <v>0</v>
      </c>
      <c r="BF63" s="52">
        <f t="shared" si="220"/>
        <v>0</v>
      </c>
      <c r="BG63" s="53">
        <f t="shared" si="221"/>
        <v>0</v>
      </c>
      <c r="BH63" s="52">
        <f t="shared" si="222"/>
        <v>0</v>
      </c>
      <c r="BI63" s="53">
        <f t="shared" si="223"/>
        <v>0</v>
      </c>
      <c r="BJ63" s="52">
        <f t="shared" si="224"/>
        <v>0</v>
      </c>
      <c r="BK63" s="53">
        <f t="shared" si="225"/>
        <v>0</v>
      </c>
      <c r="BL63" s="52">
        <f t="shared" si="226"/>
        <v>0</v>
      </c>
      <c r="BM63" s="53">
        <f t="shared" si="227"/>
        <v>0</v>
      </c>
      <c r="BN63" s="52">
        <f t="shared" si="228"/>
        <v>0</v>
      </c>
      <c r="BO63" s="53">
        <f t="shared" si="229"/>
        <v>0</v>
      </c>
      <c r="BP63" s="52">
        <f t="shared" si="230"/>
        <v>0</v>
      </c>
      <c r="BQ63" s="53">
        <f t="shared" si="231"/>
        <v>0</v>
      </c>
      <c r="BR63" s="52">
        <f t="shared" si="232"/>
        <v>0</v>
      </c>
      <c r="BS63" s="53">
        <f t="shared" si="233"/>
        <v>0</v>
      </c>
      <c r="BT63" s="52">
        <f t="shared" si="234"/>
        <v>0</v>
      </c>
      <c r="BU63" s="53">
        <f t="shared" si="235"/>
        <v>0</v>
      </c>
      <c r="BV63" s="52">
        <f t="shared" si="236"/>
        <v>0</v>
      </c>
      <c r="BW63" s="53">
        <f t="shared" si="237"/>
        <v>0</v>
      </c>
      <c r="BX63" s="52">
        <f t="shared" si="238"/>
        <v>0</v>
      </c>
      <c r="BY63" s="53">
        <f t="shared" si="239"/>
        <v>0</v>
      </c>
      <c r="BZ63" s="52">
        <f t="shared" si="240"/>
        <v>0</v>
      </c>
      <c r="CA63" s="53">
        <f t="shared" si="241"/>
        <v>0</v>
      </c>
      <c r="CB63" s="74"/>
      <c r="CC63" s="74"/>
      <c r="CD63" s="74"/>
      <c r="CE63" s="74"/>
      <c r="CF63" s="74"/>
      <c r="CG63" s="74"/>
      <c r="CH63" s="74"/>
      <c r="CI63" s="74"/>
      <c r="CJ63" s="74"/>
      <c r="CK63" s="74"/>
      <c r="CL63" s="74"/>
    </row>
    <row r="64" spans="1:90">
      <c r="A64" s="20">
        <v>63</v>
      </c>
      <c r="B64" s="20" t="s">
        <v>89</v>
      </c>
      <c r="C64" s="20" t="s">
        <v>153</v>
      </c>
      <c r="D64" s="2">
        <v>1985</v>
      </c>
      <c r="E64" s="3">
        <v>4</v>
      </c>
      <c r="F64" s="2">
        <v>1</v>
      </c>
      <c r="G64" s="55">
        <f t="shared" ref="G64:G127" si="354">DATE(D64,E64,F64)-1</f>
        <v>31137</v>
      </c>
      <c r="H64" s="4">
        <v>0</v>
      </c>
      <c r="I64" s="1">
        <v>0</v>
      </c>
      <c r="J64" s="51">
        <f t="shared" ref="J64:J127" si="355">H64-I64</f>
        <v>0</v>
      </c>
      <c r="K64" s="54">
        <f t="shared" ref="K64:K127" si="356">H64*0.05</f>
        <v>0</v>
      </c>
      <c r="L64" s="4" t="s">
        <v>96</v>
      </c>
      <c r="M64" s="54">
        <f t="shared" ref="M64:M127" si="357">VLOOKUP(B64,$B$161:$C$260,2,FALSE)</f>
        <v>15</v>
      </c>
      <c r="N64" s="53">
        <f t="shared" ref="N64:N127" si="358">IF(O64&gt;$W$3,IF(G64&lt;$W$3,DATEDIF(G64,$W$3,"D")/365,0),M64)</f>
        <v>15</v>
      </c>
      <c r="O64" s="55">
        <f t="shared" ref="O64:O127" si="359">DATE(D64+M64,E64,F64-1)</f>
        <v>36616</v>
      </c>
      <c r="P64" s="53">
        <f t="shared" si="318"/>
        <v>0</v>
      </c>
      <c r="Q64" s="119">
        <f t="shared" si="6"/>
        <v>0</v>
      </c>
      <c r="R64" s="45" t="s">
        <v>130</v>
      </c>
      <c r="S64" s="138">
        <v>17</v>
      </c>
      <c r="T64" s="139">
        <v>4</v>
      </c>
      <c r="U64" s="138">
        <v>2035</v>
      </c>
      <c r="V64" s="55">
        <f t="shared" si="319"/>
        <v>54878</v>
      </c>
      <c r="W64" s="51">
        <f t="shared" ref="W64:W127" si="360">IF($W$3&gt;=$O64,(J64-K64),0)</f>
        <v>0</v>
      </c>
      <c r="X64" s="53">
        <f t="shared" si="213"/>
        <v>0</v>
      </c>
      <c r="Y64" s="53">
        <f t="shared" si="214"/>
        <v>0</v>
      </c>
      <c r="Z64" s="53">
        <f t="shared" si="215"/>
        <v>0</v>
      </c>
      <c r="AA64" s="53">
        <f>IF($V64&lt;=Z$2,0,IF($O64&lt;=Z$2,0,IF($G64&gt;=AA$2,0,IF($K64&gt;=$J64,0,IF($O64&lt;=AA$2,($J64-(SUM($K64,SUM($Z64:Z64)))),IF($L64=$D$161,(($J64-$K64)/$P64),(($J64-SUM($Z64:Z64))*$Q64))*IF($V64&lt;=AA$2,(DATEDIF(Z$2,$V64,"D")/365),IF($G64&gt;Z$2,(DATEDIF($G64,AA$2,"D")/365),1)))))))</f>
        <v>0</v>
      </c>
      <c r="AB64" s="53">
        <f>IF($V64&lt;=AA$2,0,IF($O64&lt;=AA$2,0,IF($G64&gt;=AB$2,0,IF($K64&gt;=$J64,0,IF($O64&lt;=AB$2,($J64-(SUM($K64,SUM($Z64:AA64)))),IF($L64=$D$161,(($J64-$K64)/$P64),(($J64-SUM($Z64:AA64))*$Q64))*IF($V64&lt;=AB$2,(DATEDIF(AA$2,$V64,"D")/365),IF($G64&gt;AA$2,(DATEDIF($G64,AB$2,"D")/365),1)))))))</f>
        <v>0</v>
      </c>
      <c r="AC64" s="53">
        <f>IF($V64&lt;=AB$2,0,IF($O64&lt;=AB$2,0,IF($G64&gt;=AC$2,0,IF($K64&gt;=$J64,0,IF($O64&lt;=AC$2,($J64-(SUM($K64,SUM($Z64:AB64)))),IF($L64=$D$161,(($J64-$K64)/$P64),(($J64-SUM($Z64:AB64))*$Q64))*IF($V64&lt;=AC$2,(DATEDIF(AB$2,$V64,"D")/365),IF($G64&gt;AB$2,(DATEDIF($G64,AC$2,"D")/365),1)))))))</f>
        <v>0</v>
      </c>
      <c r="AD64" s="53">
        <f>IF($V64&lt;=AC$2,0,IF($O64&lt;=AC$2,0,IF($G64&gt;=AD$2,0,IF($K64&gt;=$J64,0,IF($O64&lt;=AD$2,($J64-(SUM($K64,SUM($Z64:AC64)))),IF($L64=$D$161,(($J64-$K64)/$P64),(($J64-SUM($Z64:AC64))*$Q64))*IF($V64&lt;=AD$2,(DATEDIF(AC$2,$V64,"D")/365),IF($G64&gt;AC$2,(DATEDIF($G64,AD$2,"D")/365),1)))))))</f>
        <v>0</v>
      </c>
      <c r="AE64" s="53">
        <f>IF($V64&lt;=AD$2,0,IF($O64&lt;=AD$2,0,IF($G64&gt;=AE$2,0,IF($K64&gt;=$J64,0,IF($O64&lt;=AE$2,($J64-(SUM($K64,SUM($Z64:AD64)))),IF($L64=$D$161,(($J64-$K64)/$P64),(($J64-SUM($Z64:AD64))*$Q64))*IF($V64&lt;=AE$2,(DATEDIF(AD$2,$V64,"D")/365),IF($G64&gt;AD$2,(DATEDIF($G64,AE$2,"D")/365),1)))))))</f>
        <v>0</v>
      </c>
      <c r="AF64" s="53">
        <f>IF($V64&lt;=AE$2,0,IF($O64&lt;=AE$2,0,IF($G64&gt;=AF$2,0,IF($K64&gt;=$J64,0,IF($O64&lt;=AF$2,($J64-(SUM($K64,SUM($Z64:AE64)))),IF($L64=$D$161,(($J64-$K64)/$P64),(($J64-SUM($Z64:AE64))*$Q64))*IF($V64&lt;=AF$2,(DATEDIF(AE$2,$V64,"D")/365),IF($G64&gt;AE$2,(DATEDIF($G64,AF$2,"D")/365),1)))))))</f>
        <v>0</v>
      </c>
      <c r="AG64" s="53">
        <f>IF($V64&lt;=AF$2,0,IF($O64&lt;=AF$2,0,IF($G64&gt;=AG$2,0,IF($K64&gt;=$J64,0,IF($O64&lt;=AG$2,($J64-(SUM($K64,SUM($Z64:AF64)))),IF($L64=$D$161,(($J64-$K64)/$P64),(($J64-SUM($Z64:AF64))*$Q64))*IF($V64&lt;=AG$2,(DATEDIF(AF$2,$V64,"D")/365),IF($G64&gt;AF$2,(DATEDIF($G64,AG$2,"D")/365),1)))))))</f>
        <v>0</v>
      </c>
      <c r="AH64" s="53">
        <f>IF($V64&lt;=AG$2,0,IF($O64&lt;=AG$2,0,IF($G64&gt;=AH$2,0,IF($K64&gt;=$J64,0,IF($O64&lt;=AH$2,($J64-(SUM($K64,SUM($Z64:AG64)))),IF($L64=$D$161,(($J64-$K64)/$P64),(($J64-SUM($Z64:AG64))*$Q64))*IF($V64&lt;=AH$2,(DATEDIF(AG$2,$V64,"D")/365),IF($G64&gt;AG$2,(DATEDIF($G64,AH$2,"D")/365),1)))))))</f>
        <v>0</v>
      </c>
      <c r="AI64" s="53">
        <f>IF($V64&lt;=AH$2,0,IF($O64&lt;=AH$2,0,IF($G64&gt;=AI$2,0,IF($K64&gt;=$J64,0,IF($O64&lt;=AI$2,($J64-(SUM($K64,SUM($Z64:AH64)))),IF($L64=$D$161,(($J64-$K64)/$P64),(($J64-SUM($Z64:AH64))*$Q64))*IF($V64&lt;=AI$2,(DATEDIF(AH$2,$V64,"D")/365),IF($G64&gt;AH$2,(DATEDIF($G64,AI$2,"D")/365),1)))))))</f>
        <v>0</v>
      </c>
      <c r="AJ64" s="53">
        <f>IF($V64&lt;=AI$2,0,IF($O64&lt;=AI$2,0,IF($G64&gt;=AJ$2,0,IF($K64&gt;=$J64,0,IF($O64&lt;=AJ$2,($J64-(SUM($K64,SUM($Z64:AI64)))),IF($L64=$D$161,(($J64-$K64)/$P64),(($J64-SUM($Z64:AI64))*$Q64))*IF($V64&lt;=AJ$2,(DATEDIF(AI$2,$V64,"D")/365),IF($G64&gt;AI$2,(DATEDIF($G64,AJ$2,"D")/365),1)))))))</f>
        <v>0</v>
      </c>
      <c r="AK64" s="53">
        <f>IF($V64&lt;=AJ$2,0,IF($O64&lt;=AJ$2,0,IF($G64&gt;=AK$2,0,IF($K64&gt;=$J64,0,IF($O64&lt;=AK$2,($J64-(SUM($K64,SUM($Z64:AJ64)))),IF($L64=$D$161,(($J64-$K64)/$P64),(($J64-SUM($Z64:AJ64))*$Q64))*IF($V64&lt;=AK$2,(DATEDIF(AJ$2,$V64,"D")/365),IF($G64&gt;AJ$2,(DATEDIF($G64,AK$2,"D")/365),1)))))))</f>
        <v>0</v>
      </c>
      <c r="AL64" s="53">
        <f>IF($V64&lt;=AK$2,0,IF($O64&lt;=AK$2,0,IF($G64&gt;=AL$2,0,IF($K64&gt;=$J64,0,IF($O64&lt;=AL$2,($J64-(SUM($K64,SUM($Z64:AK64)))),IF($L64=$D$161,(($J64-$K64)/$P64),(($J64-SUM($Z64:AK64))*$Q64))*IF($V64&lt;=AL$2,(DATEDIF(AK$2,$V64,"D")/365),IF($G64&gt;AK$2,(DATEDIF($G64,AL$2,"D")/365),1)))))))</f>
        <v>0</v>
      </c>
      <c r="AM64" s="53">
        <f>IF($V64&lt;=AL$2,0,IF($O64&lt;=AL$2,0,IF($G64&gt;=AM$2,0,IF($K64&gt;=$J64,0,IF($O64&lt;=AM$2,($J64-(SUM($K64,SUM($Z64:AL64)))),IF($L64=$D$161,(($J64-$K64)/$P64),(($J64-SUM($Z64:AL64))*$Q64))*IF($V64&lt;=AM$2,(DATEDIF(AL$2,$V64,"D")/365),IF($G64&gt;AL$2,(DATEDIF($G64,AM$2,"D")/365),1)))))))</f>
        <v>0</v>
      </c>
      <c r="AN64" s="53">
        <f>IF($V64&lt;=AM$2,0,IF($O64&lt;=AM$2,0,IF($G64&gt;=AN$2,0,IF($K64&gt;=$J64,0,IF($O64&lt;=AN$2,($J64-(SUM($K64,SUM($Z64:AM64)))),IF($L64=$D$161,(($J64-$K64)/$P64),(($J64-SUM($Z64:AM64))*$Q64))*IF($V64&lt;=AN$2,(DATEDIF(AM$2,$V64,"D")/365),IF($G64&gt;AM$2,(DATEDIF($G64,AN$2,"D")/365),1)))))))</f>
        <v>0</v>
      </c>
      <c r="AO64" s="53">
        <f>IF($V64&lt;=AN$2,0,IF($O64&lt;=AN$2,0,IF($G64&gt;=AO$2,0,IF($K64&gt;=$J64,0,IF($O64&lt;=AO$2,($J64-(SUM($K64,SUM($Z64:AN64)))),IF($L64=$D$161,(($J64-$K64)/$P64),(($J64-SUM($Z64:AN64))*$Q64))*IF($V64&lt;=AO$2,(DATEDIF(AN$2,$V64,"D")/365),IF($G64&gt;AN$2,(DATEDIF($G64,AO$2,"D")/365),1)))))))</f>
        <v>0</v>
      </c>
      <c r="AP64" s="53">
        <f>IF($V64&lt;=AO$2,0,IF($O64&lt;=AO$2,0,IF($G64&gt;=AP$2,0,IF($K64&gt;=$J64,0,IF($O64&lt;=AP$2,($J64-(SUM($K64,SUM($Z64:AO64)))),IF($L64=$D$161,(($J64-$K64)/$P64),(($J64-SUM($Z64:AO64))*$Q64))*IF($V64&lt;=AP$2,(DATEDIF(AO$2,$V64,"D")/365),IF($G64&gt;AO$2,(DATEDIF($G64,AP$2,"D")/365),1)))))))</f>
        <v>0</v>
      </c>
      <c r="AQ64" s="53">
        <f>IF($V64&lt;=AP$2,0,IF($O64&lt;=AP$2,0,IF($G64&gt;=AQ$2,0,IF($K64&gt;=$J64,0,IF($O64&lt;=AQ$2,($J64-(SUM($K64,SUM($Z64:AP64)))),IF($L64=$D$161,(($J64-$K64)/$P64),(($J64-SUM($Z64:AP64))*$Q64))*IF($V64&lt;=AQ$2,(DATEDIF(AP$2,$V64,"D")/365),IF($G64&gt;AP$2,(DATEDIF($G64,AQ$2,"D")/365),1)))))))</f>
        <v>0</v>
      </c>
      <c r="AR64" s="53">
        <f>IF($V64&lt;=AQ$2,0,IF($O64&lt;=AQ$2,0,IF($G64&gt;=AR$2,0,IF($K64&gt;=$J64,0,IF($O64&lt;=AR$2,($J64-(SUM($K64,SUM($Z64:AQ64)))),IF($L64=$D$161,(($J64-$K64)/$P64),(($J64-SUM($Z64:AQ64))*$Q64))*IF($V64&lt;=AR$2,(DATEDIF(AQ$2,$V64,"D")/365),IF($G64&gt;AQ$2,(DATEDIF($G64,AR$2,"D")/365),1)))))))</f>
        <v>0</v>
      </c>
      <c r="AS64" s="53">
        <f>IF($V64&lt;=AR$2,0,IF($O64&lt;=AR$2,0,IF($G64&gt;=AS$2,0,IF($K64&gt;=$J64,0,IF($O64&lt;=AS$2,($J64-(SUM($K64,SUM($Z64:AR64)))),IF($L64=$D$161,(($J64-$K64)/$P64),(($J64-SUM($Z64:AR64))*$Q64))*IF($V64&lt;=AS$2,(DATEDIF(AR$2,$V64,"D")/365),IF($G64&gt;AR$2,(DATEDIF($G64,AS$2,"D")/365),1)))))))</f>
        <v>0</v>
      </c>
      <c r="AT64" s="53">
        <f>IF($V64&lt;=AS$2,0,IF($O64&lt;=AS$2,0,IF($G64&gt;=AT$2,0,IF($K64&gt;=$J64,0,IF($O64&lt;=AT$2,($J64-(SUM($K64,SUM($Z64:AS64)))),IF($L64=$D$161,(($J64-$K64)/$P64),(($J64-SUM($Z64:AS64))*$Q64))*IF($V64&lt;=AT$2,(DATEDIF(AS$2,$V64,"D")/365),IF($G64&gt;AS$2,(DATEDIF($G64,AT$2,"D")/365),1)))))))</f>
        <v>0</v>
      </c>
      <c r="AU64" s="53">
        <f>IF($V64&lt;=AT$2,0,IF($O64&lt;=AT$2,0,IF($G64&gt;=AU$2,0,IF($K64&gt;=$J64,0,IF($O64&lt;=AU$2,($J64-(SUM($K64,SUM($Z64:AT64)))),IF($L64=$D$161,(($J64-$K64)/$P64),(($J64-SUM($Z64:AT64))*$Q64))*IF($V64&lt;=AU$2,(DATEDIF(AT$2,$V64,"D")/365),IF($G64&gt;AT$2,(DATEDIF($G64,AU$2,"D")/365),1)))))))</f>
        <v>0</v>
      </c>
      <c r="AV64" s="53">
        <f>IF($V64&lt;=AU$2,0,IF($O64&lt;=AU$2,0,IF($G64&gt;=AV$2,0,IF($K64&gt;=$J64,0,IF($O64&lt;=AV$2,($J64-(SUM($K64,SUM($Z64:AU64)))),IF($L64=$D$161,(($J64-$K64)/$P64),(($J64-SUM($Z64:AU64))*$Q64))*IF($V64&lt;=AV$2,(DATEDIF(AU$2,$V64,"D")/365),IF($G64&gt;AU$2,(DATEDIF($G64,AV$2,"D")/365),1)))))))</f>
        <v>0</v>
      </c>
      <c r="AW64" s="53">
        <f>IF($V64&lt;=AV$2,0,IF($O64&lt;=AV$2,0,IF($G64&gt;=AW$2,0,IF($K64&gt;=$J64,0,IF($O64&lt;=AW$2,($J64-(SUM($K64,SUM($Z64:AV64)))),IF($L64=$D$161,(($J64-$K64)/$P64),(($J64-SUM($Z64:AV64))*$Q64))*IF($V64&lt;=AW$2,(DATEDIF(AV$2,$V64,"D")/365),IF($G64&gt;AV$2,(DATEDIF($G64,AW$2,"D")/365),1)))))))</f>
        <v>0</v>
      </c>
      <c r="AX64" s="53">
        <f>IF($V64&lt;=AW$2,0,IF($O64&lt;=AW$2,0,IF($G64&gt;=AX$2,0,IF($K64&gt;=$J64,0,IF($O64&lt;=AX$2,($J64-(SUM($K64,SUM($Z64:AW64)))),IF($L64=$D$161,(($J64-$K64)/$P64),(($J64-SUM($Z64:AW64))*$Q64))*IF($V64&lt;=AX$2,(DATEDIF(AW$2,$V64,"D")/365),IF($G64&gt;AW$2,(DATEDIF($G64,AX$2,"D")/365),1)))))))</f>
        <v>0</v>
      </c>
      <c r="AY64" s="53">
        <f>IF($V64&lt;=AX$2,0,IF($O64&lt;=AX$2,0,IF($G64&gt;=AY$2,0,IF($K64&gt;=$J64,0,IF($O64&lt;=AY$2,($J64-(SUM($K64,SUM($Z64:AX64)))),IF($L64=$D$161,(($J64-$K64)/$P64),(($J64-SUM($Z64:AX64))*$Q64))*IF($V64&lt;=AY$2,(DATEDIF(AX$2,$V64,"D")/365),IF($G64&gt;AX$2,(DATEDIF($G64,AY$2,"D")/365),1)))))))</f>
        <v>0</v>
      </c>
      <c r="AZ64" s="52"/>
      <c r="BA64" s="52"/>
      <c r="BB64" s="126">
        <f>IF($V64&lt;=BB$2,0,IF($G64&gt;=BB$2,0,IF($G64&gt;$W$3,(J64-Z64),IF($G64&lt;=$W$3,J64-SUM(W64,$Z64:Z64),0))))</f>
        <v>0</v>
      </c>
      <c r="BC64" s="53">
        <f t="shared" ref="BC64:BC127" si="361">IF($V64&lt;=BC$2,0,IF($G64&gt;=BC$2,0,IF($G64&gt;=BB$2,$J64-AA64,BB64-AA64)))</f>
        <v>0</v>
      </c>
      <c r="BD64" s="52">
        <f t="shared" ref="BD64:BS127" si="362">IF($V64&lt;=BD$2,0,IF($G64&gt;=BD$2,0,IF($G64&gt;=BC$2,$J64-AB64,BC64-AB64)))</f>
        <v>0</v>
      </c>
      <c r="BE64" s="53">
        <f t="shared" ref="BE64:BE127" si="363">IF($V64&lt;=BE$2,0,IF($G64&gt;=BE$2,0,IF($G64&gt;=BD$2,$J64-AC64,BD64-AC64)))</f>
        <v>0</v>
      </c>
      <c r="BF64" s="52">
        <f t="shared" ref="BF64:BF127" si="364">IF($V64&lt;=BF$2,0,IF($G64&gt;=BF$2,0,IF($G64&gt;=BE$2,$J64-AD64,BE64-AD64)))</f>
        <v>0</v>
      </c>
      <c r="BG64" s="53">
        <f t="shared" ref="BG64:BG127" si="365">IF($V64&lt;=BG$2,0,IF($G64&gt;=BG$2,0,IF($G64&gt;=BF$2,$J64-AE64,BF64-AE64)))</f>
        <v>0</v>
      </c>
      <c r="BH64" s="52">
        <f t="shared" ref="BH64:BH127" si="366">IF($V64&lt;=BH$2,0,IF($G64&gt;=BH$2,0,IF($G64&gt;=BG$2,$J64-AF64,BG64-AF64)))</f>
        <v>0</v>
      </c>
      <c r="BI64" s="53">
        <f t="shared" ref="BI64:BI127" si="367">IF($V64&lt;=BI$2,0,IF($G64&gt;=BI$2,0,IF($G64&gt;=BH$2,$J64-AG64,BH64-AG64)))</f>
        <v>0</v>
      </c>
      <c r="BJ64" s="52">
        <f t="shared" ref="BJ64:BJ127" si="368">IF($V64&lt;=BJ$2,0,IF($G64&gt;=BJ$2,0,IF($G64&gt;=BI$2,$J64-AH64,BI64-AH64)))</f>
        <v>0</v>
      </c>
      <c r="BK64" s="53">
        <f t="shared" ref="BK64:BK127" si="369">IF($V64&lt;=BK$2,0,IF($G64&gt;=BK$2,0,IF($G64&gt;=BJ$2,$J64-AI64,BJ64-AI64)))</f>
        <v>0</v>
      </c>
      <c r="BL64" s="52">
        <f t="shared" ref="BL64:BL127" si="370">IF($V64&lt;=BL$2,0,IF($G64&gt;=BL$2,0,IF($G64&gt;=BK$2,$J64-AJ64,BK64-AJ64)))</f>
        <v>0</v>
      </c>
      <c r="BM64" s="53">
        <f t="shared" ref="BM64:BM127" si="371">IF($V64&lt;=BM$2,0,IF($G64&gt;=BM$2,0,IF($G64&gt;=BL$2,$J64-AK64,BL64-AK64)))</f>
        <v>0</v>
      </c>
      <c r="BN64" s="52">
        <f t="shared" ref="BN64:BN127" si="372">IF($V64&lt;=BN$2,0,IF($G64&gt;=BN$2,0,IF($G64&gt;=BM$2,$J64-AL64,BM64-AL64)))</f>
        <v>0</v>
      </c>
      <c r="BO64" s="53">
        <f t="shared" ref="BO64:BO127" si="373">IF($V64&lt;=BO$2,0,IF($G64&gt;=BO$2,0,IF($G64&gt;=BN$2,$J64-AM64,BN64-AM64)))</f>
        <v>0</v>
      </c>
      <c r="BP64" s="52">
        <f t="shared" ref="BP64:BP127" si="374">IF($V64&lt;=BP$2,0,IF($G64&gt;=BP$2,0,IF($G64&gt;=BO$2,$J64-AN64,BO64-AN64)))</f>
        <v>0</v>
      </c>
      <c r="BQ64" s="53">
        <f t="shared" ref="BQ64:BQ127" si="375">IF($V64&lt;=BQ$2,0,IF($G64&gt;=BQ$2,0,IF($G64&gt;=BP$2,$J64-AO64,BP64-AO64)))</f>
        <v>0</v>
      </c>
      <c r="BR64" s="52">
        <f t="shared" ref="BR64:BR127" si="376">IF($V64&lt;=BR$2,0,IF($G64&gt;=BR$2,0,IF($G64&gt;=BQ$2,$J64-AP64,BQ64-AP64)))</f>
        <v>0</v>
      </c>
      <c r="BS64" s="53">
        <f t="shared" ref="BS64:BS127" si="377">IF($V64&lt;=BS$2,0,IF($G64&gt;=BS$2,0,IF($G64&gt;=BR$2,$J64-AQ64,BR64-AQ64)))</f>
        <v>0</v>
      </c>
      <c r="BT64" s="52">
        <f t="shared" ref="BT64:BT127" si="378">IF($V64&lt;=BT$2,0,IF($G64&gt;=BT$2,0,IF($G64&gt;=BS$2,$J64-AR64,BS64-AR64)))</f>
        <v>0</v>
      </c>
      <c r="BU64" s="53">
        <f t="shared" ref="BU64:BU127" si="379">IF($V64&lt;=BU$2,0,IF($G64&gt;=BU$2,0,IF($G64&gt;=BT$2,$J64-AS64,BT64-AS64)))</f>
        <v>0</v>
      </c>
      <c r="BV64" s="52">
        <f t="shared" ref="BV64:BV127" si="380">IF($V64&lt;=BV$2,0,IF($G64&gt;=BV$2,0,IF($G64&gt;=BU$2,$J64-AT64,BU64-AT64)))</f>
        <v>0</v>
      </c>
      <c r="BW64" s="53">
        <f t="shared" ref="BW64:BW127" si="381">IF($V64&lt;=BW$2,0,IF($G64&gt;=BW$2,0,IF($G64&gt;=BV$2,$J64-AU64,BV64-AU64)))</f>
        <v>0</v>
      </c>
      <c r="BX64" s="52">
        <f t="shared" ref="BX64:BX127" si="382">IF($V64&lt;=BX$2,0,IF($G64&gt;=BX$2,0,IF($G64&gt;=BW$2,$J64-AV64,BW64-AV64)))</f>
        <v>0</v>
      </c>
      <c r="BY64" s="53">
        <f t="shared" ref="BY64:BY127" si="383">IF($V64&lt;=BY$2,0,IF($G64&gt;=BY$2,0,IF($G64&gt;=BX$2,$J64-AW64,BX64-AW64)))</f>
        <v>0</v>
      </c>
      <c r="BZ64" s="52">
        <f t="shared" ref="BZ64:BZ127" si="384">IF($V64&lt;=BZ$2,0,IF($G64&gt;=BZ$2,0,IF($G64&gt;=BY$2,$J64-AX64,BY64-AX64)))</f>
        <v>0</v>
      </c>
      <c r="CA64" s="53">
        <f t="shared" ref="CA64:CA127" si="385">IF($V64&lt;=CA$2,0,IF($G64&gt;=CA$2,0,IF($G64&gt;=BZ$2,$J64-AY64,BZ64-AY64)))</f>
        <v>0</v>
      </c>
      <c r="CB64" s="74"/>
      <c r="CC64" s="74"/>
      <c r="CD64" s="74"/>
      <c r="CE64" s="74"/>
      <c r="CF64" s="74"/>
      <c r="CG64" s="74"/>
      <c r="CH64" s="74"/>
      <c r="CI64" s="74"/>
      <c r="CJ64" s="74"/>
      <c r="CK64" s="74"/>
      <c r="CL64" s="74"/>
    </row>
    <row r="65" spans="1:90">
      <c r="A65" s="20">
        <v>64</v>
      </c>
      <c r="B65" s="20" t="s">
        <v>89</v>
      </c>
      <c r="C65" s="20" t="s">
        <v>153</v>
      </c>
      <c r="D65" s="2">
        <v>1985</v>
      </c>
      <c r="E65" s="3">
        <v>4</v>
      </c>
      <c r="F65" s="2">
        <v>1</v>
      </c>
      <c r="G65" s="55">
        <f t="shared" si="354"/>
        <v>31137</v>
      </c>
      <c r="H65" s="4">
        <v>0</v>
      </c>
      <c r="I65" s="1">
        <v>0</v>
      </c>
      <c r="J65" s="51">
        <f t="shared" si="355"/>
        <v>0</v>
      </c>
      <c r="K65" s="54">
        <f t="shared" si="356"/>
        <v>0</v>
      </c>
      <c r="L65" s="4" t="s">
        <v>96</v>
      </c>
      <c r="M65" s="54">
        <f t="shared" si="357"/>
        <v>15</v>
      </c>
      <c r="N65" s="53">
        <f t="shared" si="358"/>
        <v>15</v>
      </c>
      <c r="O65" s="55">
        <f t="shared" si="359"/>
        <v>36616</v>
      </c>
      <c r="P65" s="53">
        <f t="shared" si="318"/>
        <v>0</v>
      </c>
      <c r="Q65" s="119">
        <f t="shared" si="6"/>
        <v>0</v>
      </c>
      <c r="R65" s="45" t="s">
        <v>130</v>
      </c>
      <c r="S65" s="138">
        <v>17</v>
      </c>
      <c r="T65" s="139">
        <v>4</v>
      </c>
      <c r="U65" s="138">
        <v>2035</v>
      </c>
      <c r="V65" s="55">
        <f t="shared" si="319"/>
        <v>54878</v>
      </c>
      <c r="W65" s="51">
        <f t="shared" si="360"/>
        <v>0</v>
      </c>
      <c r="X65" s="53">
        <f t="shared" si="213"/>
        <v>0</v>
      </c>
      <c r="Y65" s="53">
        <f t="shared" si="214"/>
        <v>0</v>
      </c>
      <c r="Z65" s="53">
        <f t="shared" si="215"/>
        <v>0</v>
      </c>
      <c r="AA65" s="53">
        <f>IF($V65&lt;=Z$2,0,IF($O65&lt;=Z$2,0,IF($G65&gt;=AA$2,0,IF($K65&gt;=$J65,0,IF($O65&lt;=AA$2,($J65-(SUM($K65,SUM($Z65:Z65)))),IF($L65=$D$161,(($J65-$K65)/$P65),(($J65-SUM($Z65:Z65))*$Q65))*IF($V65&lt;=AA$2,(DATEDIF(Z$2,$V65,"D")/365),IF($G65&gt;Z$2,(DATEDIF($G65,AA$2,"D")/365),1)))))))</f>
        <v>0</v>
      </c>
      <c r="AB65" s="53">
        <f>IF($V65&lt;=AA$2,0,IF($O65&lt;=AA$2,0,IF($G65&gt;=AB$2,0,IF($K65&gt;=$J65,0,IF($O65&lt;=AB$2,($J65-(SUM($K65,SUM($Z65:AA65)))),IF($L65=$D$161,(($J65-$K65)/$P65),(($J65-SUM($Z65:AA65))*$Q65))*IF($V65&lt;=AB$2,(DATEDIF(AA$2,$V65,"D")/365),IF($G65&gt;AA$2,(DATEDIF($G65,AB$2,"D")/365),1)))))))</f>
        <v>0</v>
      </c>
      <c r="AC65" s="53">
        <f>IF($V65&lt;=AB$2,0,IF($O65&lt;=AB$2,0,IF($G65&gt;=AC$2,0,IF($K65&gt;=$J65,0,IF($O65&lt;=AC$2,($J65-(SUM($K65,SUM($Z65:AB65)))),IF($L65=$D$161,(($J65-$K65)/$P65),(($J65-SUM($Z65:AB65))*$Q65))*IF($V65&lt;=AC$2,(DATEDIF(AB$2,$V65,"D")/365),IF($G65&gt;AB$2,(DATEDIF($G65,AC$2,"D")/365),1)))))))</f>
        <v>0</v>
      </c>
      <c r="AD65" s="53">
        <f>IF($V65&lt;=AC$2,0,IF($O65&lt;=AC$2,0,IF($G65&gt;=AD$2,0,IF($K65&gt;=$J65,0,IF($O65&lt;=AD$2,($J65-(SUM($K65,SUM($Z65:AC65)))),IF($L65=$D$161,(($J65-$K65)/$P65),(($J65-SUM($Z65:AC65))*$Q65))*IF($V65&lt;=AD$2,(DATEDIF(AC$2,$V65,"D")/365),IF($G65&gt;AC$2,(DATEDIF($G65,AD$2,"D")/365),1)))))))</f>
        <v>0</v>
      </c>
      <c r="AE65" s="53">
        <f>IF($V65&lt;=AD$2,0,IF($O65&lt;=AD$2,0,IF($G65&gt;=AE$2,0,IF($K65&gt;=$J65,0,IF($O65&lt;=AE$2,($J65-(SUM($K65,SUM($Z65:AD65)))),IF($L65=$D$161,(($J65-$K65)/$P65),(($J65-SUM($Z65:AD65))*$Q65))*IF($V65&lt;=AE$2,(DATEDIF(AD$2,$V65,"D")/365),IF($G65&gt;AD$2,(DATEDIF($G65,AE$2,"D")/365),1)))))))</f>
        <v>0</v>
      </c>
      <c r="AF65" s="53">
        <f>IF($V65&lt;=AE$2,0,IF($O65&lt;=AE$2,0,IF($G65&gt;=AF$2,0,IF($K65&gt;=$J65,0,IF($O65&lt;=AF$2,($J65-(SUM($K65,SUM($Z65:AE65)))),IF($L65=$D$161,(($J65-$K65)/$P65),(($J65-SUM($Z65:AE65))*$Q65))*IF($V65&lt;=AF$2,(DATEDIF(AE$2,$V65,"D")/365),IF($G65&gt;AE$2,(DATEDIF($G65,AF$2,"D")/365),1)))))))</f>
        <v>0</v>
      </c>
      <c r="AG65" s="53">
        <f>IF($V65&lt;=AF$2,0,IF($O65&lt;=AF$2,0,IF($G65&gt;=AG$2,0,IF($K65&gt;=$J65,0,IF($O65&lt;=AG$2,($J65-(SUM($K65,SUM($Z65:AF65)))),IF($L65=$D$161,(($J65-$K65)/$P65),(($J65-SUM($Z65:AF65))*$Q65))*IF($V65&lt;=AG$2,(DATEDIF(AF$2,$V65,"D")/365),IF($G65&gt;AF$2,(DATEDIF($G65,AG$2,"D")/365),1)))))))</f>
        <v>0</v>
      </c>
      <c r="AH65" s="53">
        <f>IF($V65&lt;=AG$2,0,IF($O65&lt;=AG$2,0,IF($G65&gt;=AH$2,0,IF($K65&gt;=$J65,0,IF($O65&lt;=AH$2,($J65-(SUM($K65,SUM($Z65:AG65)))),IF($L65=$D$161,(($J65-$K65)/$P65),(($J65-SUM($Z65:AG65))*$Q65))*IF($V65&lt;=AH$2,(DATEDIF(AG$2,$V65,"D")/365),IF($G65&gt;AG$2,(DATEDIF($G65,AH$2,"D")/365),1)))))))</f>
        <v>0</v>
      </c>
      <c r="AI65" s="53">
        <f>IF($V65&lt;=AH$2,0,IF($O65&lt;=AH$2,0,IF($G65&gt;=AI$2,0,IF($K65&gt;=$J65,0,IF($O65&lt;=AI$2,($J65-(SUM($K65,SUM($Z65:AH65)))),IF($L65=$D$161,(($J65-$K65)/$P65),(($J65-SUM($Z65:AH65))*$Q65))*IF($V65&lt;=AI$2,(DATEDIF(AH$2,$V65,"D")/365),IF($G65&gt;AH$2,(DATEDIF($G65,AI$2,"D")/365),1)))))))</f>
        <v>0</v>
      </c>
      <c r="AJ65" s="53">
        <f>IF($V65&lt;=AI$2,0,IF($O65&lt;=AI$2,0,IF($G65&gt;=AJ$2,0,IF($K65&gt;=$J65,0,IF($O65&lt;=AJ$2,($J65-(SUM($K65,SUM($Z65:AI65)))),IF($L65=$D$161,(($J65-$K65)/$P65),(($J65-SUM($Z65:AI65))*$Q65))*IF($V65&lt;=AJ$2,(DATEDIF(AI$2,$V65,"D")/365),IF($G65&gt;AI$2,(DATEDIF($G65,AJ$2,"D")/365),1)))))))</f>
        <v>0</v>
      </c>
      <c r="AK65" s="53">
        <f>IF($V65&lt;=AJ$2,0,IF($O65&lt;=AJ$2,0,IF($G65&gt;=AK$2,0,IF($K65&gt;=$J65,0,IF($O65&lt;=AK$2,($J65-(SUM($K65,SUM($Z65:AJ65)))),IF($L65=$D$161,(($J65-$K65)/$P65),(($J65-SUM($Z65:AJ65))*$Q65))*IF($V65&lt;=AK$2,(DATEDIF(AJ$2,$V65,"D")/365),IF($G65&gt;AJ$2,(DATEDIF($G65,AK$2,"D")/365),1)))))))</f>
        <v>0</v>
      </c>
      <c r="AL65" s="53">
        <f>IF($V65&lt;=AK$2,0,IF($O65&lt;=AK$2,0,IF($G65&gt;=AL$2,0,IF($K65&gt;=$J65,0,IF($O65&lt;=AL$2,($J65-(SUM($K65,SUM($Z65:AK65)))),IF($L65=$D$161,(($J65-$K65)/$P65),(($J65-SUM($Z65:AK65))*$Q65))*IF($V65&lt;=AL$2,(DATEDIF(AK$2,$V65,"D")/365),IF($G65&gt;AK$2,(DATEDIF($G65,AL$2,"D")/365),1)))))))</f>
        <v>0</v>
      </c>
      <c r="AM65" s="53">
        <f>IF($V65&lt;=AL$2,0,IF($O65&lt;=AL$2,0,IF($G65&gt;=AM$2,0,IF($K65&gt;=$J65,0,IF($O65&lt;=AM$2,($J65-(SUM($K65,SUM($Z65:AL65)))),IF($L65=$D$161,(($J65-$K65)/$P65),(($J65-SUM($Z65:AL65))*$Q65))*IF($V65&lt;=AM$2,(DATEDIF(AL$2,$V65,"D")/365),IF($G65&gt;AL$2,(DATEDIF($G65,AM$2,"D")/365),1)))))))</f>
        <v>0</v>
      </c>
      <c r="AN65" s="53">
        <f>IF($V65&lt;=AM$2,0,IF($O65&lt;=AM$2,0,IF($G65&gt;=AN$2,0,IF($K65&gt;=$J65,0,IF($O65&lt;=AN$2,($J65-(SUM($K65,SUM($Z65:AM65)))),IF($L65=$D$161,(($J65-$K65)/$P65),(($J65-SUM($Z65:AM65))*$Q65))*IF($V65&lt;=AN$2,(DATEDIF(AM$2,$V65,"D")/365),IF($G65&gt;AM$2,(DATEDIF($G65,AN$2,"D")/365),1)))))))</f>
        <v>0</v>
      </c>
      <c r="AO65" s="53">
        <f>IF($V65&lt;=AN$2,0,IF($O65&lt;=AN$2,0,IF($G65&gt;=AO$2,0,IF($K65&gt;=$J65,0,IF($O65&lt;=AO$2,($J65-(SUM($K65,SUM($Z65:AN65)))),IF($L65=$D$161,(($J65-$K65)/$P65),(($J65-SUM($Z65:AN65))*$Q65))*IF($V65&lt;=AO$2,(DATEDIF(AN$2,$V65,"D")/365),IF($G65&gt;AN$2,(DATEDIF($G65,AO$2,"D")/365),1)))))))</f>
        <v>0</v>
      </c>
      <c r="AP65" s="53">
        <f>IF($V65&lt;=AO$2,0,IF($O65&lt;=AO$2,0,IF($G65&gt;=AP$2,0,IF($K65&gt;=$J65,0,IF($O65&lt;=AP$2,($J65-(SUM($K65,SUM($Z65:AO65)))),IF($L65=$D$161,(($J65-$K65)/$P65),(($J65-SUM($Z65:AO65))*$Q65))*IF($V65&lt;=AP$2,(DATEDIF(AO$2,$V65,"D")/365),IF($G65&gt;AO$2,(DATEDIF($G65,AP$2,"D")/365),1)))))))</f>
        <v>0</v>
      </c>
      <c r="AQ65" s="53">
        <f>IF($V65&lt;=AP$2,0,IF($O65&lt;=AP$2,0,IF($G65&gt;=AQ$2,0,IF($K65&gt;=$J65,0,IF($O65&lt;=AQ$2,($J65-(SUM($K65,SUM($Z65:AP65)))),IF($L65=$D$161,(($J65-$K65)/$P65),(($J65-SUM($Z65:AP65))*$Q65))*IF($V65&lt;=AQ$2,(DATEDIF(AP$2,$V65,"D")/365),IF($G65&gt;AP$2,(DATEDIF($G65,AQ$2,"D")/365),1)))))))</f>
        <v>0</v>
      </c>
      <c r="AR65" s="53">
        <f>IF($V65&lt;=AQ$2,0,IF($O65&lt;=AQ$2,0,IF($G65&gt;=AR$2,0,IF($K65&gt;=$J65,0,IF($O65&lt;=AR$2,($J65-(SUM($K65,SUM($Z65:AQ65)))),IF($L65=$D$161,(($J65-$K65)/$P65),(($J65-SUM($Z65:AQ65))*$Q65))*IF($V65&lt;=AR$2,(DATEDIF(AQ$2,$V65,"D")/365),IF($G65&gt;AQ$2,(DATEDIF($G65,AR$2,"D")/365),1)))))))</f>
        <v>0</v>
      </c>
      <c r="AS65" s="53">
        <f>IF($V65&lt;=AR$2,0,IF($O65&lt;=AR$2,0,IF($G65&gt;=AS$2,0,IF($K65&gt;=$J65,0,IF($O65&lt;=AS$2,($J65-(SUM($K65,SUM($Z65:AR65)))),IF($L65=$D$161,(($J65-$K65)/$P65),(($J65-SUM($Z65:AR65))*$Q65))*IF($V65&lt;=AS$2,(DATEDIF(AR$2,$V65,"D")/365),IF($G65&gt;AR$2,(DATEDIF($G65,AS$2,"D")/365),1)))))))</f>
        <v>0</v>
      </c>
      <c r="AT65" s="53">
        <f>IF($V65&lt;=AS$2,0,IF($O65&lt;=AS$2,0,IF($G65&gt;=AT$2,0,IF($K65&gt;=$J65,0,IF($O65&lt;=AT$2,($J65-(SUM($K65,SUM($Z65:AS65)))),IF($L65=$D$161,(($J65-$K65)/$P65),(($J65-SUM($Z65:AS65))*$Q65))*IF($V65&lt;=AT$2,(DATEDIF(AS$2,$V65,"D")/365),IF($G65&gt;AS$2,(DATEDIF($G65,AT$2,"D")/365),1)))))))</f>
        <v>0</v>
      </c>
      <c r="AU65" s="53">
        <f>IF($V65&lt;=AT$2,0,IF($O65&lt;=AT$2,0,IF($G65&gt;=AU$2,0,IF($K65&gt;=$J65,0,IF($O65&lt;=AU$2,($J65-(SUM($K65,SUM($Z65:AT65)))),IF($L65=$D$161,(($J65-$K65)/$P65),(($J65-SUM($Z65:AT65))*$Q65))*IF($V65&lt;=AU$2,(DATEDIF(AT$2,$V65,"D")/365),IF($G65&gt;AT$2,(DATEDIF($G65,AU$2,"D")/365),1)))))))</f>
        <v>0</v>
      </c>
      <c r="AV65" s="53">
        <f>IF($V65&lt;=AU$2,0,IF($O65&lt;=AU$2,0,IF($G65&gt;=AV$2,0,IF($K65&gt;=$J65,0,IF($O65&lt;=AV$2,($J65-(SUM($K65,SUM($Z65:AU65)))),IF($L65=$D$161,(($J65-$K65)/$P65),(($J65-SUM($Z65:AU65))*$Q65))*IF($V65&lt;=AV$2,(DATEDIF(AU$2,$V65,"D")/365),IF($G65&gt;AU$2,(DATEDIF($G65,AV$2,"D")/365),1)))))))</f>
        <v>0</v>
      </c>
      <c r="AW65" s="53">
        <f>IF($V65&lt;=AV$2,0,IF($O65&lt;=AV$2,0,IF($G65&gt;=AW$2,0,IF($K65&gt;=$J65,0,IF($O65&lt;=AW$2,($J65-(SUM($K65,SUM($Z65:AV65)))),IF($L65=$D$161,(($J65-$K65)/$P65),(($J65-SUM($Z65:AV65))*$Q65))*IF($V65&lt;=AW$2,(DATEDIF(AV$2,$V65,"D")/365),IF($G65&gt;AV$2,(DATEDIF($G65,AW$2,"D")/365),1)))))))</f>
        <v>0</v>
      </c>
      <c r="AX65" s="53">
        <f>IF($V65&lt;=AW$2,0,IF($O65&lt;=AW$2,0,IF($G65&gt;=AX$2,0,IF($K65&gt;=$J65,0,IF($O65&lt;=AX$2,($J65-(SUM($K65,SUM($Z65:AW65)))),IF($L65=$D$161,(($J65-$K65)/$P65),(($J65-SUM($Z65:AW65))*$Q65))*IF($V65&lt;=AX$2,(DATEDIF(AW$2,$V65,"D")/365),IF($G65&gt;AW$2,(DATEDIF($G65,AX$2,"D")/365),1)))))))</f>
        <v>0</v>
      </c>
      <c r="AY65" s="53">
        <f>IF($V65&lt;=AX$2,0,IF($O65&lt;=AX$2,0,IF($G65&gt;=AY$2,0,IF($K65&gt;=$J65,0,IF($O65&lt;=AY$2,($J65-(SUM($K65,SUM($Z65:AX65)))),IF($L65=$D$161,(($J65-$K65)/$P65),(($J65-SUM($Z65:AX65))*$Q65))*IF($V65&lt;=AY$2,(DATEDIF(AX$2,$V65,"D")/365),IF($G65&gt;AX$2,(DATEDIF($G65,AY$2,"D")/365),1)))))))</f>
        <v>0</v>
      </c>
      <c r="AZ65" s="52"/>
      <c r="BA65" s="52"/>
      <c r="BB65" s="126">
        <f>IF($V65&lt;=BB$2,0,IF($G65&gt;=BB$2,0,IF($G65&gt;$W$3,(J65-Z65),IF($G65&lt;=$W$3,J65-SUM(W65,$Z65:Z65),0))))</f>
        <v>0</v>
      </c>
      <c r="BC65" s="53">
        <f t="shared" si="361"/>
        <v>0</v>
      </c>
      <c r="BD65" s="52">
        <f t="shared" si="362"/>
        <v>0</v>
      </c>
      <c r="BE65" s="53">
        <f t="shared" si="363"/>
        <v>0</v>
      </c>
      <c r="BF65" s="52">
        <f t="shared" si="364"/>
        <v>0</v>
      </c>
      <c r="BG65" s="53">
        <f t="shared" si="365"/>
        <v>0</v>
      </c>
      <c r="BH65" s="52">
        <f t="shared" si="366"/>
        <v>0</v>
      </c>
      <c r="BI65" s="53">
        <f t="shared" si="367"/>
        <v>0</v>
      </c>
      <c r="BJ65" s="52">
        <f t="shared" si="368"/>
        <v>0</v>
      </c>
      <c r="BK65" s="53">
        <f t="shared" si="369"/>
        <v>0</v>
      </c>
      <c r="BL65" s="52">
        <f t="shared" si="370"/>
        <v>0</v>
      </c>
      <c r="BM65" s="53">
        <f t="shared" si="371"/>
        <v>0</v>
      </c>
      <c r="BN65" s="52">
        <f t="shared" si="372"/>
        <v>0</v>
      </c>
      <c r="BO65" s="53">
        <f t="shared" si="373"/>
        <v>0</v>
      </c>
      <c r="BP65" s="52">
        <f t="shared" si="374"/>
        <v>0</v>
      </c>
      <c r="BQ65" s="53">
        <f t="shared" si="375"/>
        <v>0</v>
      </c>
      <c r="BR65" s="52">
        <f t="shared" si="376"/>
        <v>0</v>
      </c>
      <c r="BS65" s="53">
        <f t="shared" si="377"/>
        <v>0</v>
      </c>
      <c r="BT65" s="52">
        <f t="shared" si="378"/>
        <v>0</v>
      </c>
      <c r="BU65" s="53">
        <f t="shared" si="379"/>
        <v>0</v>
      </c>
      <c r="BV65" s="52">
        <f t="shared" si="380"/>
        <v>0</v>
      </c>
      <c r="BW65" s="53">
        <f t="shared" si="381"/>
        <v>0</v>
      </c>
      <c r="BX65" s="52">
        <f t="shared" si="382"/>
        <v>0</v>
      </c>
      <c r="BY65" s="53">
        <f t="shared" si="383"/>
        <v>0</v>
      </c>
      <c r="BZ65" s="52">
        <f t="shared" si="384"/>
        <v>0</v>
      </c>
      <c r="CA65" s="53">
        <f t="shared" si="385"/>
        <v>0</v>
      </c>
      <c r="CB65" s="74"/>
      <c r="CC65" s="74"/>
      <c r="CD65" s="74"/>
      <c r="CE65" s="74"/>
      <c r="CF65" s="74"/>
      <c r="CG65" s="74"/>
      <c r="CH65" s="74"/>
      <c r="CI65" s="74"/>
      <c r="CJ65" s="74"/>
      <c r="CK65" s="74"/>
      <c r="CL65" s="74"/>
    </row>
    <row r="66" spans="1:90">
      <c r="A66" s="20">
        <v>65</v>
      </c>
      <c r="B66" s="20" t="s">
        <v>89</v>
      </c>
      <c r="C66" s="20" t="s">
        <v>153</v>
      </c>
      <c r="D66" s="2">
        <v>1985</v>
      </c>
      <c r="E66" s="3">
        <v>4</v>
      </c>
      <c r="F66" s="2">
        <v>1</v>
      </c>
      <c r="G66" s="55">
        <f t="shared" si="354"/>
        <v>31137</v>
      </c>
      <c r="H66" s="4">
        <v>0</v>
      </c>
      <c r="I66" s="1">
        <v>0</v>
      </c>
      <c r="J66" s="51">
        <f t="shared" si="355"/>
        <v>0</v>
      </c>
      <c r="K66" s="54">
        <f t="shared" si="356"/>
        <v>0</v>
      </c>
      <c r="L66" s="4" t="s">
        <v>96</v>
      </c>
      <c r="M66" s="54">
        <f t="shared" si="357"/>
        <v>15</v>
      </c>
      <c r="N66" s="53">
        <f t="shared" si="358"/>
        <v>15</v>
      </c>
      <c r="O66" s="55">
        <f t="shared" si="359"/>
        <v>36616</v>
      </c>
      <c r="P66" s="53">
        <f t="shared" si="318"/>
        <v>0</v>
      </c>
      <c r="Q66" s="119">
        <f t="shared" si="6"/>
        <v>0</v>
      </c>
      <c r="R66" s="45" t="s">
        <v>130</v>
      </c>
      <c r="S66" s="138">
        <v>17</v>
      </c>
      <c r="T66" s="139">
        <v>4</v>
      </c>
      <c r="U66" s="138">
        <v>2035</v>
      </c>
      <c r="V66" s="55">
        <f t="shared" si="319"/>
        <v>54878</v>
      </c>
      <c r="W66" s="51">
        <f t="shared" si="360"/>
        <v>0</v>
      </c>
      <c r="X66" s="53">
        <f t="shared" si="213"/>
        <v>0</v>
      </c>
      <c r="Y66" s="53">
        <f t="shared" si="214"/>
        <v>0</v>
      </c>
      <c r="Z66" s="53">
        <f t="shared" si="215"/>
        <v>0</v>
      </c>
      <c r="AA66" s="53">
        <f>IF($V66&lt;=Z$2,0,IF($O66&lt;=Z$2,0,IF($G66&gt;=AA$2,0,IF($K66&gt;=$J66,0,IF($O66&lt;=AA$2,($J66-(SUM($K66,SUM($Z66:Z66)))),IF($L66=$D$161,(($J66-$K66)/$P66),(($J66-SUM($Z66:Z66))*$Q66))*IF($V66&lt;=AA$2,(DATEDIF(Z$2,$V66,"D")/365),IF($G66&gt;Z$2,(DATEDIF($G66,AA$2,"D")/365),1)))))))</f>
        <v>0</v>
      </c>
      <c r="AB66" s="53">
        <f>IF($V66&lt;=AA$2,0,IF($O66&lt;=AA$2,0,IF($G66&gt;=AB$2,0,IF($K66&gt;=$J66,0,IF($O66&lt;=AB$2,($J66-(SUM($K66,SUM($Z66:AA66)))),IF($L66=$D$161,(($J66-$K66)/$P66),(($J66-SUM($Z66:AA66))*$Q66))*IF($V66&lt;=AB$2,(DATEDIF(AA$2,$V66,"D")/365),IF($G66&gt;AA$2,(DATEDIF($G66,AB$2,"D")/365),1)))))))</f>
        <v>0</v>
      </c>
      <c r="AC66" s="53">
        <f>IF($V66&lt;=AB$2,0,IF($O66&lt;=AB$2,0,IF($G66&gt;=AC$2,0,IF($K66&gt;=$J66,0,IF($O66&lt;=AC$2,($J66-(SUM($K66,SUM($Z66:AB66)))),IF($L66=$D$161,(($J66-$K66)/$P66),(($J66-SUM($Z66:AB66))*$Q66))*IF($V66&lt;=AC$2,(DATEDIF(AB$2,$V66,"D")/365),IF($G66&gt;AB$2,(DATEDIF($G66,AC$2,"D")/365),1)))))))</f>
        <v>0</v>
      </c>
      <c r="AD66" s="53">
        <f>IF($V66&lt;=AC$2,0,IF($O66&lt;=AC$2,0,IF($G66&gt;=AD$2,0,IF($K66&gt;=$J66,0,IF($O66&lt;=AD$2,($J66-(SUM($K66,SUM($Z66:AC66)))),IF($L66=$D$161,(($J66-$K66)/$P66),(($J66-SUM($Z66:AC66))*$Q66))*IF($V66&lt;=AD$2,(DATEDIF(AC$2,$V66,"D")/365),IF($G66&gt;AC$2,(DATEDIF($G66,AD$2,"D")/365),1)))))))</f>
        <v>0</v>
      </c>
      <c r="AE66" s="53">
        <f>IF($V66&lt;=AD$2,0,IF($O66&lt;=AD$2,0,IF($G66&gt;=AE$2,0,IF($K66&gt;=$J66,0,IF($O66&lt;=AE$2,($J66-(SUM($K66,SUM($Z66:AD66)))),IF($L66=$D$161,(($J66-$K66)/$P66),(($J66-SUM($Z66:AD66))*$Q66))*IF($V66&lt;=AE$2,(DATEDIF(AD$2,$V66,"D")/365),IF($G66&gt;AD$2,(DATEDIF($G66,AE$2,"D")/365),1)))))))</f>
        <v>0</v>
      </c>
      <c r="AF66" s="53">
        <f>IF($V66&lt;=AE$2,0,IF($O66&lt;=AE$2,0,IF($G66&gt;=AF$2,0,IF($K66&gt;=$J66,0,IF($O66&lt;=AF$2,($J66-(SUM($K66,SUM($Z66:AE66)))),IF($L66=$D$161,(($J66-$K66)/$P66),(($J66-SUM($Z66:AE66))*$Q66))*IF($V66&lt;=AF$2,(DATEDIF(AE$2,$V66,"D")/365),IF($G66&gt;AE$2,(DATEDIF($G66,AF$2,"D")/365),1)))))))</f>
        <v>0</v>
      </c>
      <c r="AG66" s="53">
        <f>IF($V66&lt;=AF$2,0,IF($O66&lt;=AF$2,0,IF($G66&gt;=AG$2,0,IF($K66&gt;=$J66,0,IF($O66&lt;=AG$2,($J66-(SUM($K66,SUM($Z66:AF66)))),IF($L66=$D$161,(($J66-$K66)/$P66),(($J66-SUM($Z66:AF66))*$Q66))*IF($V66&lt;=AG$2,(DATEDIF(AF$2,$V66,"D")/365),IF($G66&gt;AF$2,(DATEDIF($G66,AG$2,"D")/365),1)))))))</f>
        <v>0</v>
      </c>
      <c r="AH66" s="53">
        <f>IF($V66&lt;=AG$2,0,IF($O66&lt;=AG$2,0,IF($G66&gt;=AH$2,0,IF($K66&gt;=$J66,0,IF($O66&lt;=AH$2,($J66-(SUM($K66,SUM($Z66:AG66)))),IF($L66=$D$161,(($J66-$K66)/$P66),(($J66-SUM($Z66:AG66))*$Q66))*IF($V66&lt;=AH$2,(DATEDIF(AG$2,$V66,"D")/365),IF($G66&gt;AG$2,(DATEDIF($G66,AH$2,"D")/365),1)))))))</f>
        <v>0</v>
      </c>
      <c r="AI66" s="53">
        <f>IF($V66&lt;=AH$2,0,IF($O66&lt;=AH$2,0,IF($G66&gt;=AI$2,0,IF($K66&gt;=$J66,0,IF($O66&lt;=AI$2,($J66-(SUM($K66,SUM($Z66:AH66)))),IF($L66=$D$161,(($J66-$K66)/$P66),(($J66-SUM($Z66:AH66))*$Q66))*IF($V66&lt;=AI$2,(DATEDIF(AH$2,$V66,"D")/365),IF($G66&gt;AH$2,(DATEDIF($G66,AI$2,"D")/365),1)))))))</f>
        <v>0</v>
      </c>
      <c r="AJ66" s="53">
        <f>IF($V66&lt;=AI$2,0,IF($O66&lt;=AI$2,0,IF($G66&gt;=AJ$2,0,IF($K66&gt;=$J66,0,IF($O66&lt;=AJ$2,($J66-(SUM($K66,SUM($Z66:AI66)))),IF($L66=$D$161,(($J66-$K66)/$P66),(($J66-SUM($Z66:AI66))*$Q66))*IF($V66&lt;=AJ$2,(DATEDIF(AI$2,$V66,"D")/365),IF($G66&gt;AI$2,(DATEDIF($G66,AJ$2,"D")/365),1)))))))</f>
        <v>0</v>
      </c>
      <c r="AK66" s="53">
        <f>IF($V66&lt;=AJ$2,0,IF($O66&lt;=AJ$2,0,IF($G66&gt;=AK$2,0,IF($K66&gt;=$J66,0,IF($O66&lt;=AK$2,($J66-(SUM($K66,SUM($Z66:AJ66)))),IF($L66=$D$161,(($J66-$K66)/$P66),(($J66-SUM($Z66:AJ66))*$Q66))*IF($V66&lt;=AK$2,(DATEDIF(AJ$2,$V66,"D")/365),IF($G66&gt;AJ$2,(DATEDIF($G66,AK$2,"D")/365),1)))))))</f>
        <v>0</v>
      </c>
      <c r="AL66" s="53">
        <f>IF($V66&lt;=AK$2,0,IF($O66&lt;=AK$2,0,IF($G66&gt;=AL$2,0,IF($K66&gt;=$J66,0,IF($O66&lt;=AL$2,($J66-(SUM($K66,SUM($Z66:AK66)))),IF($L66=$D$161,(($J66-$K66)/$P66),(($J66-SUM($Z66:AK66))*$Q66))*IF($V66&lt;=AL$2,(DATEDIF(AK$2,$V66,"D")/365),IF($G66&gt;AK$2,(DATEDIF($G66,AL$2,"D")/365),1)))))))</f>
        <v>0</v>
      </c>
      <c r="AM66" s="53">
        <f>IF($V66&lt;=AL$2,0,IF($O66&lt;=AL$2,0,IF($G66&gt;=AM$2,0,IF($K66&gt;=$J66,0,IF($O66&lt;=AM$2,($J66-(SUM($K66,SUM($Z66:AL66)))),IF($L66=$D$161,(($J66-$K66)/$P66),(($J66-SUM($Z66:AL66))*$Q66))*IF($V66&lt;=AM$2,(DATEDIF(AL$2,$V66,"D")/365),IF($G66&gt;AL$2,(DATEDIF($G66,AM$2,"D")/365),1)))))))</f>
        <v>0</v>
      </c>
      <c r="AN66" s="53">
        <f>IF($V66&lt;=AM$2,0,IF($O66&lt;=AM$2,0,IF($G66&gt;=AN$2,0,IF($K66&gt;=$J66,0,IF($O66&lt;=AN$2,($J66-(SUM($K66,SUM($Z66:AM66)))),IF($L66=$D$161,(($J66-$K66)/$P66),(($J66-SUM($Z66:AM66))*$Q66))*IF($V66&lt;=AN$2,(DATEDIF(AM$2,$V66,"D")/365),IF($G66&gt;AM$2,(DATEDIF($G66,AN$2,"D")/365),1)))))))</f>
        <v>0</v>
      </c>
      <c r="AO66" s="53">
        <f>IF($V66&lt;=AN$2,0,IF($O66&lt;=AN$2,0,IF($G66&gt;=AO$2,0,IF($K66&gt;=$J66,0,IF($O66&lt;=AO$2,($J66-(SUM($K66,SUM($Z66:AN66)))),IF($L66=$D$161,(($J66-$K66)/$P66),(($J66-SUM($Z66:AN66))*$Q66))*IF($V66&lt;=AO$2,(DATEDIF(AN$2,$V66,"D")/365),IF($G66&gt;AN$2,(DATEDIF($G66,AO$2,"D")/365),1)))))))</f>
        <v>0</v>
      </c>
      <c r="AP66" s="53">
        <f>IF($V66&lt;=AO$2,0,IF($O66&lt;=AO$2,0,IF($G66&gt;=AP$2,0,IF($K66&gt;=$J66,0,IF($O66&lt;=AP$2,($J66-(SUM($K66,SUM($Z66:AO66)))),IF($L66=$D$161,(($J66-$K66)/$P66),(($J66-SUM($Z66:AO66))*$Q66))*IF($V66&lt;=AP$2,(DATEDIF(AO$2,$V66,"D")/365),IF($G66&gt;AO$2,(DATEDIF($G66,AP$2,"D")/365),1)))))))</f>
        <v>0</v>
      </c>
      <c r="AQ66" s="53">
        <f>IF($V66&lt;=AP$2,0,IF($O66&lt;=AP$2,0,IF($G66&gt;=AQ$2,0,IF($K66&gt;=$J66,0,IF($O66&lt;=AQ$2,($J66-(SUM($K66,SUM($Z66:AP66)))),IF($L66=$D$161,(($J66-$K66)/$P66),(($J66-SUM($Z66:AP66))*$Q66))*IF($V66&lt;=AQ$2,(DATEDIF(AP$2,$V66,"D")/365),IF($G66&gt;AP$2,(DATEDIF($G66,AQ$2,"D")/365),1)))))))</f>
        <v>0</v>
      </c>
      <c r="AR66" s="53">
        <f>IF($V66&lt;=AQ$2,0,IF($O66&lt;=AQ$2,0,IF($G66&gt;=AR$2,0,IF($K66&gt;=$J66,0,IF($O66&lt;=AR$2,($J66-(SUM($K66,SUM($Z66:AQ66)))),IF($L66=$D$161,(($J66-$K66)/$P66),(($J66-SUM($Z66:AQ66))*$Q66))*IF($V66&lt;=AR$2,(DATEDIF(AQ$2,$V66,"D")/365),IF($G66&gt;AQ$2,(DATEDIF($G66,AR$2,"D")/365),1)))))))</f>
        <v>0</v>
      </c>
      <c r="AS66" s="53">
        <f>IF($V66&lt;=AR$2,0,IF($O66&lt;=AR$2,0,IF($G66&gt;=AS$2,0,IF($K66&gt;=$J66,0,IF($O66&lt;=AS$2,($J66-(SUM($K66,SUM($Z66:AR66)))),IF($L66=$D$161,(($J66-$K66)/$P66),(($J66-SUM($Z66:AR66))*$Q66))*IF($V66&lt;=AS$2,(DATEDIF(AR$2,$V66,"D")/365),IF($G66&gt;AR$2,(DATEDIF($G66,AS$2,"D")/365),1)))))))</f>
        <v>0</v>
      </c>
      <c r="AT66" s="53">
        <f>IF($V66&lt;=AS$2,0,IF($O66&lt;=AS$2,0,IF($G66&gt;=AT$2,0,IF($K66&gt;=$J66,0,IF($O66&lt;=AT$2,($J66-(SUM($K66,SUM($Z66:AS66)))),IF($L66=$D$161,(($J66-$K66)/$P66),(($J66-SUM($Z66:AS66))*$Q66))*IF($V66&lt;=AT$2,(DATEDIF(AS$2,$V66,"D")/365),IF($G66&gt;AS$2,(DATEDIF($G66,AT$2,"D")/365),1)))))))</f>
        <v>0</v>
      </c>
      <c r="AU66" s="53">
        <f>IF($V66&lt;=AT$2,0,IF($O66&lt;=AT$2,0,IF($G66&gt;=AU$2,0,IF($K66&gt;=$J66,0,IF($O66&lt;=AU$2,($J66-(SUM($K66,SUM($Z66:AT66)))),IF($L66=$D$161,(($J66-$K66)/$P66),(($J66-SUM($Z66:AT66))*$Q66))*IF($V66&lt;=AU$2,(DATEDIF(AT$2,$V66,"D")/365),IF($G66&gt;AT$2,(DATEDIF($G66,AU$2,"D")/365),1)))))))</f>
        <v>0</v>
      </c>
      <c r="AV66" s="53">
        <f>IF($V66&lt;=AU$2,0,IF($O66&lt;=AU$2,0,IF($G66&gt;=AV$2,0,IF($K66&gt;=$J66,0,IF($O66&lt;=AV$2,($J66-(SUM($K66,SUM($Z66:AU66)))),IF($L66=$D$161,(($J66-$K66)/$P66),(($J66-SUM($Z66:AU66))*$Q66))*IF($V66&lt;=AV$2,(DATEDIF(AU$2,$V66,"D")/365),IF($G66&gt;AU$2,(DATEDIF($G66,AV$2,"D")/365),1)))))))</f>
        <v>0</v>
      </c>
      <c r="AW66" s="53">
        <f>IF($V66&lt;=AV$2,0,IF($O66&lt;=AV$2,0,IF($G66&gt;=AW$2,0,IF($K66&gt;=$J66,0,IF($O66&lt;=AW$2,($J66-(SUM($K66,SUM($Z66:AV66)))),IF($L66=$D$161,(($J66-$K66)/$P66),(($J66-SUM($Z66:AV66))*$Q66))*IF($V66&lt;=AW$2,(DATEDIF(AV$2,$V66,"D")/365),IF($G66&gt;AV$2,(DATEDIF($G66,AW$2,"D")/365),1)))))))</f>
        <v>0</v>
      </c>
      <c r="AX66" s="53">
        <f>IF($V66&lt;=AW$2,0,IF($O66&lt;=AW$2,0,IF($G66&gt;=AX$2,0,IF($K66&gt;=$J66,0,IF($O66&lt;=AX$2,($J66-(SUM($K66,SUM($Z66:AW66)))),IF($L66=$D$161,(($J66-$K66)/$P66),(($J66-SUM($Z66:AW66))*$Q66))*IF($V66&lt;=AX$2,(DATEDIF(AW$2,$V66,"D")/365),IF($G66&gt;AW$2,(DATEDIF($G66,AX$2,"D")/365),1)))))))</f>
        <v>0</v>
      </c>
      <c r="AY66" s="53">
        <f>IF($V66&lt;=AX$2,0,IF($O66&lt;=AX$2,0,IF($G66&gt;=AY$2,0,IF($K66&gt;=$J66,0,IF($O66&lt;=AY$2,($J66-(SUM($K66,SUM($Z66:AX66)))),IF($L66=$D$161,(($J66-$K66)/$P66),(($J66-SUM($Z66:AX66))*$Q66))*IF($V66&lt;=AY$2,(DATEDIF(AX$2,$V66,"D")/365),IF($G66&gt;AX$2,(DATEDIF($G66,AY$2,"D")/365),1)))))))</f>
        <v>0</v>
      </c>
      <c r="AZ66" s="52"/>
      <c r="BA66" s="52"/>
      <c r="BB66" s="126">
        <f>IF($V66&lt;=BB$2,0,IF($G66&gt;=BB$2,0,IF($G66&gt;$W$3,(J66-Z66),IF($G66&lt;=$W$3,J66-SUM(W66,$Z66:Z66),0))))</f>
        <v>0</v>
      </c>
      <c r="BC66" s="53">
        <f t="shared" si="361"/>
        <v>0</v>
      </c>
      <c r="BD66" s="52">
        <f t="shared" si="362"/>
        <v>0</v>
      </c>
      <c r="BE66" s="53">
        <f t="shared" si="363"/>
        <v>0</v>
      </c>
      <c r="BF66" s="52">
        <f t="shared" si="364"/>
        <v>0</v>
      </c>
      <c r="BG66" s="53">
        <f t="shared" si="365"/>
        <v>0</v>
      </c>
      <c r="BH66" s="52">
        <f t="shared" si="366"/>
        <v>0</v>
      </c>
      <c r="BI66" s="53">
        <f t="shared" si="367"/>
        <v>0</v>
      </c>
      <c r="BJ66" s="52">
        <f t="shared" si="368"/>
        <v>0</v>
      </c>
      <c r="BK66" s="53">
        <f t="shared" si="369"/>
        <v>0</v>
      </c>
      <c r="BL66" s="52">
        <f t="shared" si="370"/>
        <v>0</v>
      </c>
      <c r="BM66" s="53">
        <f t="shared" si="371"/>
        <v>0</v>
      </c>
      <c r="BN66" s="52">
        <f t="shared" si="372"/>
        <v>0</v>
      </c>
      <c r="BO66" s="53">
        <f t="shared" si="373"/>
        <v>0</v>
      </c>
      <c r="BP66" s="52">
        <f t="shared" si="374"/>
        <v>0</v>
      </c>
      <c r="BQ66" s="53">
        <f t="shared" si="375"/>
        <v>0</v>
      </c>
      <c r="BR66" s="52">
        <f t="shared" si="376"/>
        <v>0</v>
      </c>
      <c r="BS66" s="53">
        <f t="shared" si="377"/>
        <v>0</v>
      </c>
      <c r="BT66" s="52">
        <f t="shared" si="378"/>
        <v>0</v>
      </c>
      <c r="BU66" s="53">
        <f t="shared" si="379"/>
        <v>0</v>
      </c>
      <c r="BV66" s="52">
        <f t="shared" si="380"/>
        <v>0</v>
      </c>
      <c r="BW66" s="53">
        <f t="shared" si="381"/>
        <v>0</v>
      </c>
      <c r="BX66" s="52">
        <f t="shared" si="382"/>
        <v>0</v>
      </c>
      <c r="BY66" s="53">
        <f t="shared" si="383"/>
        <v>0</v>
      </c>
      <c r="BZ66" s="52">
        <f t="shared" si="384"/>
        <v>0</v>
      </c>
      <c r="CA66" s="53">
        <f t="shared" si="385"/>
        <v>0</v>
      </c>
      <c r="CB66" s="74"/>
      <c r="CC66" s="74"/>
      <c r="CD66" s="74"/>
      <c r="CE66" s="74"/>
      <c r="CF66" s="74"/>
      <c r="CG66" s="74"/>
      <c r="CH66" s="74"/>
      <c r="CI66" s="74"/>
      <c r="CJ66" s="74"/>
      <c r="CK66" s="74"/>
      <c r="CL66" s="74"/>
    </row>
    <row r="67" spans="1:90">
      <c r="A67" s="20">
        <v>66</v>
      </c>
      <c r="B67" s="20" t="s">
        <v>89</v>
      </c>
      <c r="C67" s="20" t="s">
        <v>153</v>
      </c>
      <c r="D67" s="2">
        <v>1985</v>
      </c>
      <c r="E67" s="3">
        <v>4</v>
      </c>
      <c r="F67" s="2">
        <v>1</v>
      </c>
      <c r="G67" s="55">
        <f t="shared" si="354"/>
        <v>31137</v>
      </c>
      <c r="H67" s="4">
        <v>0</v>
      </c>
      <c r="I67" s="1">
        <v>0</v>
      </c>
      <c r="J67" s="51">
        <f t="shared" si="355"/>
        <v>0</v>
      </c>
      <c r="K67" s="54">
        <f t="shared" si="356"/>
        <v>0</v>
      </c>
      <c r="L67" s="4" t="s">
        <v>96</v>
      </c>
      <c r="M67" s="54">
        <f t="shared" si="357"/>
        <v>15</v>
      </c>
      <c r="N67" s="53">
        <f t="shared" si="358"/>
        <v>15</v>
      </c>
      <c r="O67" s="55">
        <f t="shared" si="359"/>
        <v>36616</v>
      </c>
      <c r="P67" s="53">
        <f t="shared" si="318"/>
        <v>0</v>
      </c>
      <c r="Q67" s="119">
        <f t="shared" si="6"/>
        <v>0</v>
      </c>
      <c r="R67" s="45" t="s">
        <v>130</v>
      </c>
      <c r="S67" s="138">
        <v>17</v>
      </c>
      <c r="T67" s="139">
        <v>4</v>
      </c>
      <c r="U67" s="138">
        <v>2035</v>
      </c>
      <c r="V67" s="55">
        <f t="shared" si="319"/>
        <v>54878</v>
      </c>
      <c r="W67" s="51">
        <f t="shared" si="360"/>
        <v>0</v>
      </c>
      <c r="X67" s="53">
        <f t="shared" si="213"/>
        <v>0</v>
      </c>
      <c r="Y67" s="53">
        <f t="shared" si="214"/>
        <v>0</v>
      </c>
      <c r="Z67" s="53">
        <f t="shared" si="215"/>
        <v>0</v>
      </c>
      <c r="AA67" s="53">
        <f>IF($V67&lt;=Z$2,0,IF($O67&lt;=Z$2,0,IF($G67&gt;=AA$2,0,IF($K67&gt;=$J67,0,IF($O67&lt;=AA$2,($J67-(SUM($K67,SUM($Z67:Z67)))),IF($L67=$D$161,(($J67-$K67)/$P67),(($J67-SUM($Z67:Z67))*$Q67))*IF($V67&lt;=AA$2,(DATEDIF(Z$2,$V67,"D")/365),IF($G67&gt;Z$2,(DATEDIF($G67,AA$2,"D")/365),1)))))))</f>
        <v>0</v>
      </c>
      <c r="AB67" s="53">
        <f>IF($V67&lt;=AA$2,0,IF($O67&lt;=AA$2,0,IF($G67&gt;=AB$2,0,IF($K67&gt;=$J67,0,IF($O67&lt;=AB$2,($J67-(SUM($K67,SUM($Z67:AA67)))),IF($L67=$D$161,(($J67-$K67)/$P67),(($J67-SUM($Z67:AA67))*$Q67))*IF($V67&lt;=AB$2,(DATEDIF(AA$2,$V67,"D")/365),IF($G67&gt;AA$2,(DATEDIF($G67,AB$2,"D")/365),1)))))))</f>
        <v>0</v>
      </c>
      <c r="AC67" s="53">
        <f>IF($V67&lt;=AB$2,0,IF($O67&lt;=AB$2,0,IF($G67&gt;=AC$2,0,IF($K67&gt;=$J67,0,IF($O67&lt;=AC$2,($J67-(SUM($K67,SUM($Z67:AB67)))),IF($L67=$D$161,(($J67-$K67)/$P67),(($J67-SUM($Z67:AB67))*$Q67))*IF($V67&lt;=AC$2,(DATEDIF(AB$2,$V67,"D")/365),IF($G67&gt;AB$2,(DATEDIF($G67,AC$2,"D")/365),1)))))))</f>
        <v>0</v>
      </c>
      <c r="AD67" s="53">
        <f>IF($V67&lt;=AC$2,0,IF($O67&lt;=AC$2,0,IF($G67&gt;=AD$2,0,IF($K67&gt;=$J67,0,IF($O67&lt;=AD$2,($J67-(SUM($K67,SUM($Z67:AC67)))),IF($L67=$D$161,(($J67-$K67)/$P67),(($J67-SUM($Z67:AC67))*$Q67))*IF($V67&lt;=AD$2,(DATEDIF(AC$2,$V67,"D")/365),IF($G67&gt;AC$2,(DATEDIF($G67,AD$2,"D")/365),1)))))))</f>
        <v>0</v>
      </c>
      <c r="AE67" s="53">
        <f>IF($V67&lt;=AD$2,0,IF($O67&lt;=AD$2,0,IF($G67&gt;=AE$2,0,IF($K67&gt;=$J67,0,IF($O67&lt;=AE$2,($J67-(SUM($K67,SUM($Z67:AD67)))),IF($L67=$D$161,(($J67-$K67)/$P67),(($J67-SUM($Z67:AD67))*$Q67))*IF($V67&lt;=AE$2,(DATEDIF(AD$2,$V67,"D")/365),IF($G67&gt;AD$2,(DATEDIF($G67,AE$2,"D")/365),1)))))))</f>
        <v>0</v>
      </c>
      <c r="AF67" s="53">
        <f>IF($V67&lt;=AE$2,0,IF($O67&lt;=AE$2,0,IF($G67&gt;=AF$2,0,IF($K67&gt;=$J67,0,IF($O67&lt;=AF$2,($J67-(SUM($K67,SUM($Z67:AE67)))),IF($L67=$D$161,(($J67-$K67)/$P67),(($J67-SUM($Z67:AE67))*$Q67))*IF($V67&lt;=AF$2,(DATEDIF(AE$2,$V67,"D")/365),IF($G67&gt;AE$2,(DATEDIF($G67,AF$2,"D")/365),1)))))))</f>
        <v>0</v>
      </c>
      <c r="AG67" s="53">
        <f>IF($V67&lt;=AF$2,0,IF($O67&lt;=AF$2,0,IF($G67&gt;=AG$2,0,IF($K67&gt;=$J67,0,IF($O67&lt;=AG$2,($J67-(SUM($K67,SUM($Z67:AF67)))),IF($L67=$D$161,(($J67-$K67)/$P67),(($J67-SUM($Z67:AF67))*$Q67))*IF($V67&lt;=AG$2,(DATEDIF(AF$2,$V67,"D")/365),IF($G67&gt;AF$2,(DATEDIF($G67,AG$2,"D")/365),1)))))))</f>
        <v>0</v>
      </c>
      <c r="AH67" s="53">
        <f>IF($V67&lt;=AG$2,0,IF($O67&lt;=AG$2,0,IF($G67&gt;=AH$2,0,IF($K67&gt;=$J67,0,IF($O67&lt;=AH$2,($J67-(SUM($K67,SUM($Z67:AG67)))),IF($L67=$D$161,(($J67-$K67)/$P67),(($J67-SUM($Z67:AG67))*$Q67))*IF($V67&lt;=AH$2,(DATEDIF(AG$2,$V67,"D")/365),IF($G67&gt;AG$2,(DATEDIF($G67,AH$2,"D")/365),1)))))))</f>
        <v>0</v>
      </c>
      <c r="AI67" s="53">
        <f>IF($V67&lt;=AH$2,0,IF($O67&lt;=AH$2,0,IF($G67&gt;=AI$2,0,IF($K67&gt;=$J67,0,IF($O67&lt;=AI$2,($J67-(SUM($K67,SUM($Z67:AH67)))),IF($L67=$D$161,(($J67-$K67)/$P67),(($J67-SUM($Z67:AH67))*$Q67))*IF($V67&lt;=AI$2,(DATEDIF(AH$2,$V67,"D")/365),IF($G67&gt;AH$2,(DATEDIF($G67,AI$2,"D")/365),1)))))))</f>
        <v>0</v>
      </c>
      <c r="AJ67" s="53">
        <f>IF($V67&lt;=AI$2,0,IF($O67&lt;=AI$2,0,IF($G67&gt;=AJ$2,0,IF($K67&gt;=$J67,0,IF($O67&lt;=AJ$2,($J67-(SUM($K67,SUM($Z67:AI67)))),IF($L67=$D$161,(($J67-$K67)/$P67),(($J67-SUM($Z67:AI67))*$Q67))*IF($V67&lt;=AJ$2,(DATEDIF(AI$2,$V67,"D")/365),IF($G67&gt;AI$2,(DATEDIF($G67,AJ$2,"D")/365),1)))))))</f>
        <v>0</v>
      </c>
      <c r="AK67" s="53">
        <f>IF($V67&lt;=AJ$2,0,IF($O67&lt;=AJ$2,0,IF($G67&gt;=AK$2,0,IF($K67&gt;=$J67,0,IF($O67&lt;=AK$2,($J67-(SUM($K67,SUM($Z67:AJ67)))),IF($L67=$D$161,(($J67-$K67)/$P67),(($J67-SUM($Z67:AJ67))*$Q67))*IF($V67&lt;=AK$2,(DATEDIF(AJ$2,$V67,"D")/365),IF($G67&gt;AJ$2,(DATEDIF($G67,AK$2,"D")/365),1)))))))</f>
        <v>0</v>
      </c>
      <c r="AL67" s="53">
        <f>IF($V67&lt;=AK$2,0,IF($O67&lt;=AK$2,0,IF($G67&gt;=AL$2,0,IF($K67&gt;=$J67,0,IF($O67&lt;=AL$2,($J67-(SUM($K67,SUM($Z67:AK67)))),IF($L67=$D$161,(($J67-$K67)/$P67),(($J67-SUM($Z67:AK67))*$Q67))*IF($V67&lt;=AL$2,(DATEDIF(AK$2,$V67,"D")/365),IF($G67&gt;AK$2,(DATEDIF($G67,AL$2,"D")/365),1)))))))</f>
        <v>0</v>
      </c>
      <c r="AM67" s="53">
        <f>IF($V67&lt;=AL$2,0,IF($O67&lt;=AL$2,0,IF($G67&gt;=AM$2,0,IF($K67&gt;=$J67,0,IF($O67&lt;=AM$2,($J67-(SUM($K67,SUM($Z67:AL67)))),IF($L67=$D$161,(($J67-$K67)/$P67),(($J67-SUM($Z67:AL67))*$Q67))*IF($V67&lt;=AM$2,(DATEDIF(AL$2,$V67,"D")/365),IF($G67&gt;AL$2,(DATEDIF($G67,AM$2,"D")/365),1)))))))</f>
        <v>0</v>
      </c>
      <c r="AN67" s="53">
        <f>IF($V67&lt;=AM$2,0,IF($O67&lt;=AM$2,0,IF($G67&gt;=AN$2,0,IF($K67&gt;=$J67,0,IF($O67&lt;=AN$2,($J67-(SUM($K67,SUM($Z67:AM67)))),IF($L67=$D$161,(($J67-$K67)/$P67),(($J67-SUM($Z67:AM67))*$Q67))*IF($V67&lt;=AN$2,(DATEDIF(AM$2,$V67,"D")/365),IF($G67&gt;AM$2,(DATEDIF($G67,AN$2,"D")/365),1)))))))</f>
        <v>0</v>
      </c>
      <c r="AO67" s="53">
        <f>IF($V67&lt;=AN$2,0,IF($O67&lt;=AN$2,0,IF($G67&gt;=AO$2,0,IF($K67&gt;=$J67,0,IF($O67&lt;=AO$2,($J67-(SUM($K67,SUM($Z67:AN67)))),IF($L67=$D$161,(($J67-$K67)/$P67),(($J67-SUM($Z67:AN67))*$Q67))*IF($V67&lt;=AO$2,(DATEDIF(AN$2,$V67,"D")/365),IF($G67&gt;AN$2,(DATEDIF($G67,AO$2,"D")/365),1)))))))</f>
        <v>0</v>
      </c>
      <c r="AP67" s="53">
        <f>IF($V67&lt;=AO$2,0,IF($O67&lt;=AO$2,0,IF($G67&gt;=AP$2,0,IF($K67&gt;=$J67,0,IF($O67&lt;=AP$2,($J67-(SUM($K67,SUM($Z67:AO67)))),IF($L67=$D$161,(($J67-$K67)/$P67),(($J67-SUM($Z67:AO67))*$Q67))*IF($V67&lt;=AP$2,(DATEDIF(AO$2,$V67,"D")/365),IF($G67&gt;AO$2,(DATEDIF($G67,AP$2,"D")/365),1)))))))</f>
        <v>0</v>
      </c>
      <c r="AQ67" s="53">
        <f>IF($V67&lt;=AP$2,0,IF($O67&lt;=AP$2,0,IF($G67&gt;=AQ$2,0,IF($K67&gt;=$J67,0,IF($O67&lt;=AQ$2,($J67-(SUM($K67,SUM($Z67:AP67)))),IF($L67=$D$161,(($J67-$K67)/$P67),(($J67-SUM($Z67:AP67))*$Q67))*IF($V67&lt;=AQ$2,(DATEDIF(AP$2,$V67,"D")/365),IF($G67&gt;AP$2,(DATEDIF($G67,AQ$2,"D")/365),1)))))))</f>
        <v>0</v>
      </c>
      <c r="AR67" s="53">
        <f>IF($V67&lt;=AQ$2,0,IF($O67&lt;=AQ$2,0,IF($G67&gt;=AR$2,0,IF($K67&gt;=$J67,0,IF($O67&lt;=AR$2,($J67-(SUM($K67,SUM($Z67:AQ67)))),IF($L67=$D$161,(($J67-$K67)/$P67),(($J67-SUM($Z67:AQ67))*$Q67))*IF($V67&lt;=AR$2,(DATEDIF(AQ$2,$V67,"D")/365),IF($G67&gt;AQ$2,(DATEDIF($G67,AR$2,"D")/365),1)))))))</f>
        <v>0</v>
      </c>
      <c r="AS67" s="53">
        <f>IF($V67&lt;=AR$2,0,IF($O67&lt;=AR$2,0,IF($G67&gt;=AS$2,0,IF($K67&gt;=$J67,0,IF($O67&lt;=AS$2,($J67-(SUM($K67,SUM($Z67:AR67)))),IF($L67=$D$161,(($J67-$K67)/$P67),(($J67-SUM($Z67:AR67))*$Q67))*IF($V67&lt;=AS$2,(DATEDIF(AR$2,$V67,"D")/365),IF($G67&gt;AR$2,(DATEDIF($G67,AS$2,"D")/365),1)))))))</f>
        <v>0</v>
      </c>
      <c r="AT67" s="53">
        <f>IF($V67&lt;=AS$2,0,IF($O67&lt;=AS$2,0,IF($G67&gt;=AT$2,0,IF($K67&gt;=$J67,0,IF($O67&lt;=AT$2,($J67-(SUM($K67,SUM($Z67:AS67)))),IF($L67=$D$161,(($J67-$K67)/$P67),(($J67-SUM($Z67:AS67))*$Q67))*IF($V67&lt;=AT$2,(DATEDIF(AS$2,$V67,"D")/365),IF($G67&gt;AS$2,(DATEDIF($G67,AT$2,"D")/365),1)))))))</f>
        <v>0</v>
      </c>
      <c r="AU67" s="53">
        <f>IF($V67&lt;=AT$2,0,IF($O67&lt;=AT$2,0,IF($G67&gt;=AU$2,0,IF($K67&gt;=$J67,0,IF($O67&lt;=AU$2,($J67-(SUM($K67,SUM($Z67:AT67)))),IF($L67=$D$161,(($J67-$K67)/$P67),(($J67-SUM($Z67:AT67))*$Q67))*IF($V67&lt;=AU$2,(DATEDIF(AT$2,$V67,"D")/365),IF($G67&gt;AT$2,(DATEDIF($G67,AU$2,"D")/365),1)))))))</f>
        <v>0</v>
      </c>
      <c r="AV67" s="53">
        <f>IF($V67&lt;=AU$2,0,IF($O67&lt;=AU$2,0,IF($G67&gt;=AV$2,0,IF($K67&gt;=$J67,0,IF($O67&lt;=AV$2,($J67-(SUM($K67,SUM($Z67:AU67)))),IF($L67=$D$161,(($J67-$K67)/$P67),(($J67-SUM($Z67:AU67))*$Q67))*IF($V67&lt;=AV$2,(DATEDIF(AU$2,$V67,"D")/365),IF($G67&gt;AU$2,(DATEDIF($G67,AV$2,"D")/365),1)))))))</f>
        <v>0</v>
      </c>
      <c r="AW67" s="53">
        <f>IF($V67&lt;=AV$2,0,IF($O67&lt;=AV$2,0,IF($G67&gt;=AW$2,0,IF($K67&gt;=$J67,0,IF($O67&lt;=AW$2,($J67-(SUM($K67,SUM($Z67:AV67)))),IF($L67=$D$161,(($J67-$K67)/$P67),(($J67-SUM($Z67:AV67))*$Q67))*IF($V67&lt;=AW$2,(DATEDIF(AV$2,$V67,"D")/365),IF($G67&gt;AV$2,(DATEDIF($G67,AW$2,"D")/365),1)))))))</f>
        <v>0</v>
      </c>
      <c r="AX67" s="53">
        <f>IF($V67&lt;=AW$2,0,IF($O67&lt;=AW$2,0,IF($G67&gt;=AX$2,0,IF($K67&gt;=$J67,0,IF($O67&lt;=AX$2,($J67-(SUM($K67,SUM($Z67:AW67)))),IF($L67=$D$161,(($J67-$K67)/$P67),(($J67-SUM($Z67:AW67))*$Q67))*IF($V67&lt;=AX$2,(DATEDIF(AW$2,$V67,"D")/365),IF($G67&gt;AW$2,(DATEDIF($G67,AX$2,"D")/365),1)))))))</f>
        <v>0</v>
      </c>
      <c r="AY67" s="53">
        <f>IF($V67&lt;=AX$2,0,IF($O67&lt;=AX$2,0,IF($G67&gt;=AY$2,0,IF($K67&gt;=$J67,0,IF($O67&lt;=AY$2,($J67-(SUM($K67,SUM($Z67:AX67)))),IF($L67=$D$161,(($J67-$K67)/$P67),(($J67-SUM($Z67:AX67))*$Q67))*IF($V67&lt;=AY$2,(DATEDIF(AX$2,$V67,"D")/365),IF($G67&gt;AX$2,(DATEDIF($G67,AY$2,"D")/365),1)))))))</f>
        <v>0</v>
      </c>
      <c r="AZ67" s="52"/>
      <c r="BA67" s="52"/>
      <c r="BB67" s="126">
        <f>IF($V67&lt;=BB$2,0,IF($G67&gt;=BB$2,0,IF($G67&gt;$W$3,(J67-Z67),IF($G67&lt;=$W$3,J67-SUM(W67,$Z67:Z67),0))))</f>
        <v>0</v>
      </c>
      <c r="BC67" s="53">
        <f t="shared" si="361"/>
        <v>0</v>
      </c>
      <c r="BD67" s="52">
        <f t="shared" si="362"/>
        <v>0</v>
      </c>
      <c r="BE67" s="53">
        <f t="shared" si="363"/>
        <v>0</v>
      </c>
      <c r="BF67" s="52">
        <f t="shared" si="364"/>
        <v>0</v>
      </c>
      <c r="BG67" s="53">
        <f t="shared" si="365"/>
        <v>0</v>
      </c>
      <c r="BH67" s="52">
        <f t="shared" si="366"/>
        <v>0</v>
      </c>
      <c r="BI67" s="53">
        <f t="shared" si="367"/>
        <v>0</v>
      </c>
      <c r="BJ67" s="52">
        <f t="shared" si="368"/>
        <v>0</v>
      </c>
      <c r="BK67" s="53">
        <f t="shared" si="369"/>
        <v>0</v>
      </c>
      <c r="BL67" s="52">
        <f t="shared" si="370"/>
        <v>0</v>
      </c>
      <c r="BM67" s="53">
        <f t="shared" si="371"/>
        <v>0</v>
      </c>
      <c r="BN67" s="52">
        <f t="shared" si="372"/>
        <v>0</v>
      </c>
      <c r="BO67" s="53">
        <f t="shared" si="373"/>
        <v>0</v>
      </c>
      <c r="BP67" s="52">
        <f t="shared" si="374"/>
        <v>0</v>
      </c>
      <c r="BQ67" s="53">
        <f t="shared" si="375"/>
        <v>0</v>
      </c>
      <c r="BR67" s="52">
        <f t="shared" si="376"/>
        <v>0</v>
      </c>
      <c r="BS67" s="53">
        <f t="shared" si="377"/>
        <v>0</v>
      </c>
      <c r="BT67" s="52">
        <f t="shared" si="378"/>
        <v>0</v>
      </c>
      <c r="BU67" s="53">
        <f t="shared" si="379"/>
        <v>0</v>
      </c>
      <c r="BV67" s="52">
        <f t="shared" si="380"/>
        <v>0</v>
      </c>
      <c r="BW67" s="53">
        <f t="shared" si="381"/>
        <v>0</v>
      </c>
      <c r="BX67" s="52">
        <f t="shared" si="382"/>
        <v>0</v>
      </c>
      <c r="BY67" s="53">
        <f t="shared" si="383"/>
        <v>0</v>
      </c>
      <c r="BZ67" s="52">
        <f t="shared" si="384"/>
        <v>0</v>
      </c>
      <c r="CA67" s="53">
        <f t="shared" si="385"/>
        <v>0</v>
      </c>
      <c r="CB67" s="74"/>
      <c r="CC67" s="74"/>
      <c r="CD67" s="74"/>
      <c r="CE67" s="74"/>
      <c r="CF67" s="74"/>
      <c r="CG67" s="74"/>
      <c r="CH67" s="74"/>
      <c r="CI67" s="74"/>
      <c r="CJ67" s="74"/>
      <c r="CK67" s="74"/>
      <c r="CL67" s="74"/>
    </row>
    <row r="68" spans="1:90">
      <c r="A68" s="20">
        <v>67</v>
      </c>
      <c r="B68" s="20" t="s">
        <v>89</v>
      </c>
      <c r="C68" s="20" t="s">
        <v>153</v>
      </c>
      <c r="D68" s="2">
        <v>1985</v>
      </c>
      <c r="E68" s="3">
        <v>4</v>
      </c>
      <c r="F68" s="2">
        <v>1</v>
      </c>
      <c r="G68" s="55">
        <f t="shared" si="354"/>
        <v>31137</v>
      </c>
      <c r="H68" s="4">
        <v>0</v>
      </c>
      <c r="I68" s="1">
        <v>0</v>
      </c>
      <c r="J68" s="51">
        <f t="shared" si="355"/>
        <v>0</v>
      </c>
      <c r="K68" s="54">
        <f t="shared" si="356"/>
        <v>0</v>
      </c>
      <c r="L68" s="4" t="s">
        <v>96</v>
      </c>
      <c r="M68" s="54">
        <f t="shared" si="357"/>
        <v>15</v>
      </c>
      <c r="N68" s="53">
        <f t="shared" si="358"/>
        <v>15</v>
      </c>
      <c r="O68" s="55">
        <f t="shared" si="359"/>
        <v>36616</v>
      </c>
      <c r="P68" s="53">
        <f t="shared" si="318"/>
        <v>0</v>
      </c>
      <c r="Q68" s="119">
        <f t="shared" si="6"/>
        <v>0</v>
      </c>
      <c r="R68" s="45" t="s">
        <v>130</v>
      </c>
      <c r="S68" s="138">
        <v>17</v>
      </c>
      <c r="T68" s="139">
        <v>4</v>
      </c>
      <c r="U68" s="138">
        <v>2035</v>
      </c>
      <c r="V68" s="55">
        <f t="shared" si="319"/>
        <v>54878</v>
      </c>
      <c r="W68" s="51">
        <f t="shared" si="360"/>
        <v>0</v>
      </c>
      <c r="X68" s="53">
        <f t="shared" si="213"/>
        <v>0</v>
      </c>
      <c r="Y68" s="53">
        <f t="shared" si="214"/>
        <v>0</v>
      </c>
      <c r="Z68" s="53">
        <f t="shared" si="215"/>
        <v>0</v>
      </c>
      <c r="AA68" s="53">
        <f>IF($V68&lt;=Z$2,0,IF($O68&lt;=Z$2,0,IF($G68&gt;=AA$2,0,IF($K68&gt;=$J68,0,IF($O68&lt;=AA$2,($J68-(SUM($K68,SUM($Z68:Z68)))),IF($L68=$D$161,(($J68-$K68)/$P68),(($J68-SUM($Z68:Z68))*$Q68))*IF($V68&lt;=AA$2,(DATEDIF(Z$2,$V68,"D")/365),IF($G68&gt;Z$2,(DATEDIF($G68,AA$2,"D")/365),1)))))))</f>
        <v>0</v>
      </c>
      <c r="AB68" s="53">
        <f>IF($V68&lt;=AA$2,0,IF($O68&lt;=AA$2,0,IF($G68&gt;=AB$2,0,IF($K68&gt;=$J68,0,IF($O68&lt;=AB$2,($J68-(SUM($K68,SUM($Z68:AA68)))),IF($L68=$D$161,(($J68-$K68)/$P68),(($J68-SUM($Z68:AA68))*$Q68))*IF($V68&lt;=AB$2,(DATEDIF(AA$2,$V68,"D")/365),IF($G68&gt;AA$2,(DATEDIF($G68,AB$2,"D")/365),1)))))))</f>
        <v>0</v>
      </c>
      <c r="AC68" s="53">
        <f>IF($V68&lt;=AB$2,0,IF($O68&lt;=AB$2,0,IF($G68&gt;=AC$2,0,IF($K68&gt;=$J68,0,IF($O68&lt;=AC$2,($J68-(SUM($K68,SUM($Z68:AB68)))),IF($L68=$D$161,(($J68-$K68)/$P68),(($J68-SUM($Z68:AB68))*$Q68))*IF($V68&lt;=AC$2,(DATEDIF(AB$2,$V68,"D")/365),IF($G68&gt;AB$2,(DATEDIF($G68,AC$2,"D")/365),1)))))))</f>
        <v>0</v>
      </c>
      <c r="AD68" s="53">
        <f>IF($V68&lt;=AC$2,0,IF($O68&lt;=AC$2,0,IF($G68&gt;=AD$2,0,IF($K68&gt;=$J68,0,IF($O68&lt;=AD$2,($J68-(SUM($K68,SUM($Z68:AC68)))),IF($L68=$D$161,(($J68-$K68)/$P68),(($J68-SUM($Z68:AC68))*$Q68))*IF($V68&lt;=AD$2,(DATEDIF(AC$2,$V68,"D")/365),IF($G68&gt;AC$2,(DATEDIF($G68,AD$2,"D")/365),1)))))))</f>
        <v>0</v>
      </c>
      <c r="AE68" s="53">
        <f>IF($V68&lt;=AD$2,0,IF($O68&lt;=AD$2,0,IF($G68&gt;=AE$2,0,IF($K68&gt;=$J68,0,IF($O68&lt;=AE$2,($J68-(SUM($K68,SUM($Z68:AD68)))),IF($L68=$D$161,(($J68-$K68)/$P68),(($J68-SUM($Z68:AD68))*$Q68))*IF($V68&lt;=AE$2,(DATEDIF(AD$2,$V68,"D")/365),IF($G68&gt;AD$2,(DATEDIF($G68,AE$2,"D")/365),1)))))))</f>
        <v>0</v>
      </c>
      <c r="AF68" s="53">
        <f>IF($V68&lt;=AE$2,0,IF($O68&lt;=AE$2,0,IF($G68&gt;=AF$2,0,IF($K68&gt;=$J68,0,IF($O68&lt;=AF$2,($J68-(SUM($K68,SUM($Z68:AE68)))),IF($L68=$D$161,(($J68-$K68)/$P68),(($J68-SUM($Z68:AE68))*$Q68))*IF($V68&lt;=AF$2,(DATEDIF(AE$2,$V68,"D")/365),IF($G68&gt;AE$2,(DATEDIF($G68,AF$2,"D")/365),1)))))))</f>
        <v>0</v>
      </c>
      <c r="AG68" s="53">
        <f>IF($V68&lt;=AF$2,0,IF($O68&lt;=AF$2,0,IF($G68&gt;=AG$2,0,IF($K68&gt;=$J68,0,IF($O68&lt;=AG$2,($J68-(SUM($K68,SUM($Z68:AF68)))),IF($L68=$D$161,(($J68-$K68)/$P68),(($J68-SUM($Z68:AF68))*$Q68))*IF($V68&lt;=AG$2,(DATEDIF(AF$2,$V68,"D")/365),IF($G68&gt;AF$2,(DATEDIF($G68,AG$2,"D")/365),1)))))))</f>
        <v>0</v>
      </c>
      <c r="AH68" s="53">
        <f>IF($V68&lt;=AG$2,0,IF($O68&lt;=AG$2,0,IF($G68&gt;=AH$2,0,IF($K68&gt;=$J68,0,IF($O68&lt;=AH$2,($J68-(SUM($K68,SUM($Z68:AG68)))),IF($L68=$D$161,(($J68-$K68)/$P68),(($J68-SUM($Z68:AG68))*$Q68))*IF($V68&lt;=AH$2,(DATEDIF(AG$2,$V68,"D")/365),IF($G68&gt;AG$2,(DATEDIF($G68,AH$2,"D")/365),1)))))))</f>
        <v>0</v>
      </c>
      <c r="AI68" s="53">
        <f>IF($V68&lt;=AH$2,0,IF($O68&lt;=AH$2,0,IF($G68&gt;=AI$2,0,IF($K68&gt;=$J68,0,IF($O68&lt;=AI$2,($J68-(SUM($K68,SUM($Z68:AH68)))),IF($L68=$D$161,(($J68-$K68)/$P68),(($J68-SUM($Z68:AH68))*$Q68))*IF($V68&lt;=AI$2,(DATEDIF(AH$2,$V68,"D")/365),IF($G68&gt;AH$2,(DATEDIF($G68,AI$2,"D")/365),1)))))))</f>
        <v>0</v>
      </c>
      <c r="AJ68" s="53">
        <f>IF($V68&lt;=AI$2,0,IF($O68&lt;=AI$2,0,IF($G68&gt;=AJ$2,0,IF($K68&gt;=$J68,0,IF($O68&lt;=AJ$2,($J68-(SUM($K68,SUM($Z68:AI68)))),IF($L68=$D$161,(($J68-$K68)/$P68),(($J68-SUM($Z68:AI68))*$Q68))*IF($V68&lt;=AJ$2,(DATEDIF(AI$2,$V68,"D")/365),IF($G68&gt;AI$2,(DATEDIF($G68,AJ$2,"D")/365),1)))))))</f>
        <v>0</v>
      </c>
      <c r="AK68" s="53">
        <f>IF($V68&lt;=AJ$2,0,IF($O68&lt;=AJ$2,0,IF($G68&gt;=AK$2,0,IF($K68&gt;=$J68,0,IF($O68&lt;=AK$2,($J68-(SUM($K68,SUM($Z68:AJ68)))),IF($L68=$D$161,(($J68-$K68)/$P68),(($J68-SUM($Z68:AJ68))*$Q68))*IF($V68&lt;=AK$2,(DATEDIF(AJ$2,$V68,"D")/365),IF($G68&gt;AJ$2,(DATEDIF($G68,AK$2,"D")/365),1)))))))</f>
        <v>0</v>
      </c>
      <c r="AL68" s="53">
        <f>IF($V68&lt;=AK$2,0,IF($O68&lt;=AK$2,0,IF($G68&gt;=AL$2,0,IF($K68&gt;=$J68,0,IF($O68&lt;=AL$2,($J68-(SUM($K68,SUM($Z68:AK68)))),IF($L68=$D$161,(($J68-$K68)/$P68),(($J68-SUM($Z68:AK68))*$Q68))*IF($V68&lt;=AL$2,(DATEDIF(AK$2,$V68,"D")/365),IF($G68&gt;AK$2,(DATEDIF($G68,AL$2,"D")/365),1)))))))</f>
        <v>0</v>
      </c>
      <c r="AM68" s="53">
        <f>IF($V68&lt;=AL$2,0,IF($O68&lt;=AL$2,0,IF($G68&gt;=AM$2,0,IF($K68&gt;=$J68,0,IF($O68&lt;=AM$2,($J68-(SUM($K68,SUM($Z68:AL68)))),IF($L68=$D$161,(($J68-$K68)/$P68),(($J68-SUM($Z68:AL68))*$Q68))*IF($V68&lt;=AM$2,(DATEDIF(AL$2,$V68,"D")/365),IF($G68&gt;AL$2,(DATEDIF($G68,AM$2,"D")/365),1)))))))</f>
        <v>0</v>
      </c>
      <c r="AN68" s="53">
        <f>IF($V68&lt;=AM$2,0,IF($O68&lt;=AM$2,0,IF($G68&gt;=AN$2,0,IF($K68&gt;=$J68,0,IF($O68&lt;=AN$2,($J68-(SUM($K68,SUM($Z68:AM68)))),IF($L68=$D$161,(($J68-$K68)/$P68),(($J68-SUM($Z68:AM68))*$Q68))*IF($V68&lt;=AN$2,(DATEDIF(AM$2,$V68,"D")/365),IF($G68&gt;AM$2,(DATEDIF($G68,AN$2,"D")/365),1)))))))</f>
        <v>0</v>
      </c>
      <c r="AO68" s="53">
        <f>IF($V68&lt;=AN$2,0,IF($O68&lt;=AN$2,0,IF($G68&gt;=AO$2,0,IF($K68&gt;=$J68,0,IF($O68&lt;=AO$2,($J68-(SUM($K68,SUM($Z68:AN68)))),IF($L68=$D$161,(($J68-$K68)/$P68),(($J68-SUM($Z68:AN68))*$Q68))*IF($V68&lt;=AO$2,(DATEDIF(AN$2,$V68,"D")/365),IF($G68&gt;AN$2,(DATEDIF($G68,AO$2,"D")/365),1)))))))</f>
        <v>0</v>
      </c>
      <c r="AP68" s="53">
        <f>IF($V68&lt;=AO$2,0,IF($O68&lt;=AO$2,0,IF($G68&gt;=AP$2,0,IF($K68&gt;=$J68,0,IF($O68&lt;=AP$2,($J68-(SUM($K68,SUM($Z68:AO68)))),IF($L68=$D$161,(($J68-$K68)/$P68),(($J68-SUM($Z68:AO68))*$Q68))*IF($V68&lt;=AP$2,(DATEDIF(AO$2,$V68,"D")/365),IF($G68&gt;AO$2,(DATEDIF($G68,AP$2,"D")/365),1)))))))</f>
        <v>0</v>
      </c>
      <c r="AQ68" s="53">
        <f>IF($V68&lt;=AP$2,0,IF($O68&lt;=AP$2,0,IF($G68&gt;=AQ$2,0,IF($K68&gt;=$J68,0,IF($O68&lt;=AQ$2,($J68-(SUM($K68,SUM($Z68:AP68)))),IF($L68=$D$161,(($J68-$K68)/$P68),(($J68-SUM($Z68:AP68))*$Q68))*IF($V68&lt;=AQ$2,(DATEDIF(AP$2,$V68,"D")/365),IF($G68&gt;AP$2,(DATEDIF($G68,AQ$2,"D")/365),1)))))))</f>
        <v>0</v>
      </c>
      <c r="AR68" s="53">
        <f>IF($V68&lt;=AQ$2,0,IF($O68&lt;=AQ$2,0,IF($G68&gt;=AR$2,0,IF($K68&gt;=$J68,0,IF($O68&lt;=AR$2,($J68-(SUM($K68,SUM($Z68:AQ68)))),IF($L68=$D$161,(($J68-$K68)/$P68),(($J68-SUM($Z68:AQ68))*$Q68))*IF($V68&lt;=AR$2,(DATEDIF(AQ$2,$V68,"D")/365),IF($G68&gt;AQ$2,(DATEDIF($G68,AR$2,"D")/365),1)))))))</f>
        <v>0</v>
      </c>
      <c r="AS68" s="53">
        <f>IF($V68&lt;=AR$2,0,IF($O68&lt;=AR$2,0,IF($G68&gt;=AS$2,0,IF($K68&gt;=$J68,0,IF($O68&lt;=AS$2,($J68-(SUM($K68,SUM($Z68:AR68)))),IF($L68=$D$161,(($J68-$K68)/$P68),(($J68-SUM($Z68:AR68))*$Q68))*IF($V68&lt;=AS$2,(DATEDIF(AR$2,$V68,"D")/365),IF($G68&gt;AR$2,(DATEDIF($G68,AS$2,"D")/365),1)))))))</f>
        <v>0</v>
      </c>
      <c r="AT68" s="53">
        <f>IF($V68&lt;=AS$2,0,IF($O68&lt;=AS$2,0,IF($G68&gt;=AT$2,0,IF($K68&gt;=$J68,0,IF($O68&lt;=AT$2,($J68-(SUM($K68,SUM($Z68:AS68)))),IF($L68=$D$161,(($J68-$K68)/$P68),(($J68-SUM($Z68:AS68))*$Q68))*IF($V68&lt;=AT$2,(DATEDIF(AS$2,$V68,"D")/365),IF($G68&gt;AS$2,(DATEDIF($G68,AT$2,"D")/365),1)))))))</f>
        <v>0</v>
      </c>
      <c r="AU68" s="53">
        <f>IF($V68&lt;=AT$2,0,IF($O68&lt;=AT$2,0,IF($G68&gt;=AU$2,0,IF($K68&gt;=$J68,0,IF($O68&lt;=AU$2,($J68-(SUM($K68,SUM($Z68:AT68)))),IF($L68=$D$161,(($J68-$K68)/$P68),(($J68-SUM($Z68:AT68))*$Q68))*IF($V68&lt;=AU$2,(DATEDIF(AT$2,$V68,"D")/365),IF($G68&gt;AT$2,(DATEDIF($G68,AU$2,"D")/365),1)))))))</f>
        <v>0</v>
      </c>
      <c r="AV68" s="53">
        <f>IF($V68&lt;=AU$2,0,IF($O68&lt;=AU$2,0,IF($G68&gt;=AV$2,0,IF($K68&gt;=$J68,0,IF($O68&lt;=AV$2,($J68-(SUM($K68,SUM($Z68:AU68)))),IF($L68=$D$161,(($J68-$K68)/$P68),(($J68-SUM($Z68:AU68))*$Q68))*IF($V68&lt;=AV$2,(DATEDIF(AU$2,$V68,"D")/365),IF($G68&gt;AU$2,(DATEDIF($G68,AV$2,"D")/365),1)))))))</f>
        <v>0</v>
      </c>
      <c r="AW68" s="53">
        <f>IF($V68&lt;=AV$2,0,IF($O68&lt;=AV$2,0,IF($G68&gt;=AW$2,0,IF($K68&gt;=$J68,0,IF($O68&lt;=AW$2,($J68-(SUM($K68,SUM($Z68:AV68)))),IF($L68=$D$161,(($J68-$K68)/$P68),(($J68-SUM($Z68:AV68))*$Q68))*IF($V68&lt;=AW$2,(DATEDIF(AV$2,$V68,"D")/365),IF($G68&gt;AV$2,(DATEDIF($G68,AW$2,"D")/365),1)))))))</f>
        <v>0</v>
      </c>
      <c r="AX68" s="53">
        <f>IF($V68&lt;=AW$2,0,IF($O68&lt;=AW$2,0,IF($G68&gt;=AX$2,0,IF($K68&gt;=$J68,0,IF($O68&lt;=AX$2,($J68-(SUM($K68,SUM($Z68:AW68)))),IF($L68=$D$161,(($J68-$K68)/$P68),(($J68-SUM($Z68:AW68))*$Q68))*IF($V68&lt;=AX$2,(DATEDIF(AW$2,$V68,"D")/365),IF($G68&gt;AW$2,(DATEDIF($G68,AX$2,"D")/365),1)))))))</f>
        <v>0</v>
      </c>
      <c r="AY68" s="53">
        <f>IF($V68&lt;=AX$2,0,IF($O68&lt;=AX$2,0,IF($G68&gt;=AY$2,0,IF($K68&gt;=$J68,0,IF($O68&lt;=AY$2,($J68-(SUM($K68,SUM($Z68:AX68)))),IF($L68=$D$161,(($J68-$K68)/$P68),(($J68-SUM($Z68:AX68))*$Q68))*IF($V68&lt;=AY$2,(DATEDIF(AX$2,$V68,"D")/365),IF($G68&gt;AX$2,(DATEDIF($G68,AY$2,"D")/365),1)))))))</f>
        <v>0</v>
      </c>
      <c r="AZ68" s="52"/>
      <c r="BA68" s="52"/>
      <c r="BB68" s="126">
        <f>IF($V68&lt;=BB$2,0,IF($G68&gt;=BB$2,0,IF($G68&gt;$W$3,(J68-Z68),IF($G68&lt;=$W$3,J68-SUM(W68,$Z68:Z68),0))))</f>
        <v>0</v>
      </c>
      <c r="BC68" s="53">
        <f t="shared" si="361"/>
        <v>0</v>
      </c>
      <c r="BD68" s="52">
        <f t="shared" si="362"/>
        <v>0</v>
      </c>
      <c r="BE68" s="53">
        <f t="shared" si="363"/>
        <v>0</v>
      </c>
      <c r="BF68" s="52">
        <f t="shared" si="364"/>
        <v>0</v>
      </c>
      <c r="BG68" s="53">
        <f t="shared" si="365"/>
        <v>0</v>
      </c>
      <c r="BH68" s="52">
        <f t="shared" si="366"/>
        <v>0</v>
      </c>
      <c r="BI68" s="53">
        <f t="shared" si="367"/>
        <v>0</v>
      </c>
      <c r="BJ68" s="52">
        <f t="shared" si="368"/>
        <v>0</v>
      </c>
      <c r="BK68" s="53">
        <f t="shared" si="369"/>
        <v>0</v>
      </c>
      <c r="BL68" s="52">
        <f t="shared" si="370"/>
        <v>0</v>
      </c>
      <c r="BM68" s="53">
        <f t="shared" si="371"/>
        <v>0</v>
      </c>
      <c r="BN68" s="52">
        <f t="shared" si="372"/>
        <v>0</v>
      </c>
      <c r="BO68" s="53">
        <f t="shared" si="373"/>
        <v>0</v>
      </c>
      <c r="BP68" s="52">
        <f t="shared" si="374"/>
        <v>0</v>
      </c>
      <c r="BQ68" s="53">
        <f t="shared" si="375"/>
        <v>0</v>
      </c>
      <c r="BR68" s="52">
        <f t="shared" si="376"/>
        <v>0</v>
      </c>
      <c r="BS68" s="53">
        <f t="shared" si="377"/>
        <v>0</v>
      </c>
      <c r="BT68" s="52">
        <f t="shared" si="378"/>
        <v>0</v>
      </c>
      <c r="BU68" s="53">
        <f t="shared" si="379"/>
        <v>0</v>
      </c>
      <c r="BV68" s="52">
        <f t="shared" si="380"/>
        <v>0</v>
      </c>
      <c r="BW68" s="53">
        <f t="shared" si="381"/>
        <v>0</v>
      </c>
      <c r="BX68" s="52">
        <f t="shared" si="382"/>
        <v>0</v>
      </c>
      <c r="BY68" s="53">
        <f t="shared" si="383"/>
        <v>0</v>
      </c>
      <c r="BZ68" s="52">
        <f t="shared" si="384"/>
        <v>0</v>
      </c>
      <c r="CA68" s="53">
        <f t="shared" si="385"/>
        <v>0</v>
      </c>
      <c r="CB68" s="74"/>
      <c r="CC68" s="74"/>
      <c r="CD68" s="74"/>
      <c r="CE68" s="74"/>
      <c r="CF68" s="74"/>
      <c r="CG68" s="74"/>
      <c r="CH68" s="74"/>
      <c r="CI68" s="74"/>
      <c r="CJ68" s="74"/>
      <c r="CK68" s="74"/>
      <c r="CL68" s="74"/>
    </row>
    <row r="69" spans="1:90">
      <c r="A69" s="20">
        <v>68</v>
      </c>
      <c r="B69" s="20" t="s">
        <v>89</v>
      </c>
      <c r="C69" s="20" t="s">
        <v>153</v>
      </c>
      <c r="D69" s="2">
        <v>1985</v>
      </c>
      <c r="E69" s="3">
        <v>4</v>
      </c>
      <c r="F69" s="2">
        <v>1</v>
      </c>
      <c r="G69" s="55">
        <f t="shared" si="354"/>
        <v>31137</v>
      </c>
      <c r="H69" s="4">
        <v>0</v>
      </c>
      <c r="I69" s="1">
        <v>0</v>
      </c>
      <c r="J69" s="51">
        <f t="shared" si="355"/>
        <v>0</v>
      </c>
      <c r="K69" s="54">
        <f t="shared" si="356"/>
        <v>0</v>
      </c>
      <c r="L69" s="4" t="s">
        <v>96</v>
      </c>
      <c r="M69" s="54">
        <f t="shared" si="357"/>
        <v>15</v>
      </c>
      <c r="N69" s="53">
        <f t="shared" si="358"/>
        <v>15</v>
      </c>
      <c r="O69" s="55">
        <f t="shared" si="359"/>
        <v>36616</v>
      </c>
      <c r="P69" s="53">
        <f t="shared" si="318"/>
        <v>0</v>
      </c>
      <c r="Q69" s="119">
        <f t="shared" si="6"/>
        <v>0</v>
      </c>
      <c r="R69" s="45" t="s">
        <v>130</v>
      </c>
      <c r="S69" s="138">
        <v>17</v>
      </c>
      <c r="T69" s="139">
        <v>4</v>
      </c>
      <c r="U69" s="138">
        <v>2035</v>
      </c>
      <c r="V69" s="55">
        <f t="shared" si="319"/>
        <v>54878</v>
      </c>
      <c r="W69" s="51">
        <f t="shared" si="360"/>
        <v>0</v>
      </c>
      <c r="X69" s="53">
        <f t="shared" ref="X69:X100" si="386">HLOOKUP(X$2,$Z$2:$AY$127,A69,FALSE)</f>
        <v>0</v>
      </c>
      <c r="Y69" s="53">
        <f t="shared" ref="Y69:Y100" si="387">HLOOKUP($Y$2,$BB$2:$CA$127,A69,FALSE)</f>
        <v>0</v>
      </c>
      <c r="Z69" s="53">
        <f t="shared" ref="Z69:Z100" si="388">IF($O69&lt;=$W$3,0,IF($G69&gt;=Z$2,0,IF($K69&gt;=$J69,0,IF($P69&lt;=1,$J69-$K69,IF($L69=$D$161,(($J69-$K69)/$P69),($J69*Q69))*IF($V69&lt;=Z$2,(DATEDIF($W$3,$V69,"D")/365),IF($G69&gt;$W$3,(DATEDIF($G69,$Z$2,"D")/365),1))))))</f>
        <v>0</v>
      </c>
      <c r="AA69" s="53">
        <f>IF($V69&lt;=Z$2,0,IF($O69&lt;=Z$2,0,IF($G69&gt;=AA$2,0,IF($K69&gt;=$J69,0,IF($O69&lt;=AA$2,($J69-(SUM($K69,SUM($Z69:Z69)))),IF($L69=$D$161,(($J69-$K69)/$P69),(($J69-SUM($Z69:Z69))*$Q69))*IF($V69&lt;=AA$2,(DATEDIF(Z$2,$V69,"D")/365),IF($G69&gt;Z$2,(DATEDIF($G69,AA$2,"D")/365),1)))))))</f>
        <v>0</v>
      </c>
      <c r="AB69" s="53">
        <f>IF($V69&lt;=AA$2,0,IF($O69&lt;=AA$2,0,IF($G69&gt;=AB$2,0,IF($K69&gt;=$J69,0,IF($O69&lt;=AB$2,($J69-(SUM($K69,SUM($Z69:AA69)))),IF($L69=$D$161,(($J69-$K69)/$P69),(($J69-SUM($Z69:AA69))*$Q69))*IF($V69&lt;=AB$2,(DATEDIF(AA$2,$V69,"D")/365),IF($G69&gt;AA$2,(DATEDIF($G69,AB$2,"D")/365),1)))))))</f>
        <v>0</v>
      </c>
      <c r="AC69" s="53">
        <f>IF($V69&lt;=AB$2,0,IF($O69&lt;=AB$2,0,IF($G69&gt;=AC$2,0,IF($K69&gt;=$J69,0,IF($O69&lt;=AC$2,($J69-(SUM($K69,SUM($Z69:AB69)))),IF($L69=$D$161,(($J69-$K69)/$P69),(($J69-SUM($Z69:AB69))*$Q69))*IF($V69&lt;=AC$2,(DATEDIF(AB$2,$V69,"D")/365),IF($G69&gt;AB$2,(DATEDIF($G69,AC$2,"D")/365),1)))))))</f>
        <v>0</v>
      </c>
      <c r="AD69" s="53">
        <f>IF($V69&lt;=AC$2,0,IF($O69&lt;=AC$2,0,IF($G69&gt;=AD$2,0,IF($K69&gt;=$J69,0,IF($O69&lt;=AD$2,($J69-(SUM($K69,SUM($Z69:AC69)))),IF($L69=$D$161,(($J69-$K69)/$P69),(($J69-SUM($Z69:AC69))*$Q69))*IF($V69&lt;=AD$2,(DATEDIF(AC$2,$V69,"D")/365),IF($G69&gt;AC$2,(DATEDIF($G69,AD$2,"D")/365),1)))))))</f>
        <v>0</v>
      </c>
      <c r="AE69" s="53">
        <f>IF($V69&lt;=AD$2,0,IF($O69&lt;=AD$2,0,IF($G69&gt;=AE$2,0,IF($K69&gt;=$J69,0,IF($O69&lt;=AE$2,($J69-(SUM($K69,SUM($Z69:AD69)))),IF($L69=$D$161,(($J69-$K69)/$P69),(($J69-SUM($Z69:AD69))*$Q69))*IF($V69&lt;=AE$2,(DATEDIF(AD$2,$V69,"D")/365),IF($G69&gt;AD$2,(DATEDIF($G69,AE$2,"D")/365),1)))))))</f>
        <v>0</v>
      </c>
      <c r="AF69" s="53">
        <f>IF($V69&lt;=AE$2,0,IF($O69&lt;=AE$2,0,IF($G69&gt;=AF$2,0,IF($K69&gt;=$J69,0,IF($O69&lt;=AF$2,($J69-(SUM($K69,SUM($Z69:AE69)))),IF($L69=$D$161,(($J69-$K69)/$P69),(($J69-SUM($Z69:AE69))*$Q69))*IF($V69&lt;=AF$2,(DATEDIF(AE$2,$V69,"D")/365),IF($G69&gt;AE$2,(DATEDIF($G69,AF$2,"D")/365),1)))))))</f>
        <v>0</v>
      </c>
      <c r="AG69" s="53">
        <f>IF($V69&lt;=AF$2,0,IF($O69&lt;=AF$2,0,IF($G69&gt;=AG$2,0,IF($K69&gt;=$J69,0,IF($O69&lt;=AG$2,($J69-(SUM($K69,SUM($Z69:AF69)))),IF($L69=$D$161,(($J69-$K69)/$P69),(($J69-SUM($Z69:AF69))*$Q69))*IF($V69&lt;=AG$2,(DATEDIF(AF$2,$V69,"D")/365),IF($G69&gt;AF$2,(DATEDIF($G69,AG$2,"D")/365),1)))))))</f>
        <v>0</v>
      </c>
      <c r="AH69" s="53">
        <f>IF($V69&lt;=AG$2,0,IF($O69&lt;=AG$2,0,IF($G69&gt;=AH$2,0,IF($K69&gt;=$J69,0,IF($O69&lt;=AH$2,($J69-(SUM($K69,SUM($Z69:AG69)))),IF($L69=$D$161,(($J69-$K69)/$P69),(($J69-SUM($Z69:AG69))*$Q69))*IF($V69&lt;=AH$2,(DATEDIF(AG$2,$V69,"D")/365),IF($G69&gt;AG$2,(DATEDIF($G69,AH$2,"D")/365),1)))))))</f>
        <v>0</v>
      </c>
      <c r="AI69" s="53">
        <f>IF($V69&lt;=AH$2,0,IF($O69&lt;=AH$2,0,IF($G69&gt;=AI$2,0,IF($K69&gt;=$J69,0,IF($O69&lt;=AI$2,($J69-(SUM($K69,SUM($Z69:AH69)))),IF($L69=$D$161,(($J69-$K69)/$P69),(($J69-SUM($Z69:AH69))*$Q69))*IF($V69&lt;=AI$2,(DATEDIF(AH$2,$V69,"D")/365),IF($G69&gt;AH$2,(DATEDIF($G69,AI$2,"D")/365),1)))))))</f>
        <v>0</v>
      </c>
      <c r="AJ69" s="53">
        <f>IF($V69&lt;=AI$2,0,IF($O69&lt;=AI$2,0,IF($G69&gt;=AJ$2,0,IF($K69&gt;=$J69,0,IF($O69&lt;=AJ$2,($J69-(SUM($K69,SUM($Z69:AI69)))),IF($L69=$D$161,(($J69-$K69)/$P69),(($J69-SUM($Z69:AI69))*$Q69))*IF($V69&lt;=AJ$2,(DATEDIF(AI$2,$V69,"D")/365),IF($G69&gt;AI$2,(DATEDIF($G69,AJ$2,"D")/365),1)))))))</f>
        <v>0</v>
      </c>
      <c r="AK69" s="53">
        <f>IF($V69&lt;=AJ$2,0,IF($O69&lt;=AJ$2,0,IF($G69&gt;=AK$2,0,IF($K69&gt;=$J69,0,IF($O69&lt;=AK$2,($J69-(SUM($K69,SUM($Z69:AJ69)))),IF($L69=$D$161,(($J69-$K69)/$P69),(($J69-SUM($Z69:AJ69))*$Q69))*IF($V69&lt;=AK$2,(DATEDIF(AJ$2,$V69,"D")/365),IF($G69&gt;AJ$2,(DATEDIF($G69,AK$2,"D")/365),1)))))))</f>
        <v>0</v>
      </c>
      <c r="AL69" s="53">
        <f>IF($V69&lt;=AK$2,0,IF($O69&lt;=AK$2,0,IF($G69&gt;=AL$2,0,IF($K69&gt;=$J69,0,IF($O69&lt;=AL$2,($J69-(SUM($K69,SUM($Z69:AK69)))),IF($L69=$D$161,(($J69-$K69)/$P69),(($J69-SUM($Z69:AK69))*$Q69))*IF($V69&lt;=AL$2,(DATEDIF(AK$2,$V69,"D")/365),IF($G69&gt;AK$2,(DATEDIF($G69,AL$2,"D")/365),1)))))))</f>
        <v>0</v>
      </c>
      <c r="AM69" s="53">
        <f>IF($V69&lt;=AL$2,0,IF($O69&lt;=AL$2,0,IF($G69&gt;=AM$2,0,IF($K69&gt;=$J69,0,IF($O69&lt;=AM$2,($J69-(SUM($K69,SUM($Z69:AL69)))),IF($L69=$D$161,(($J69-$K69)/$P69),(($J69-SUM($Z69:AL69))*$Q69))*IF($V69&lt;=AM$2,(DATEDIF(AL$2,$V69,"D")/365),IF($G69&gt;AL$2,(DATEDIF($G69,AM$2,"D")/365),1)))))))</f>
        <v>0</v>
      </c>
      <c r="AN69" s="53">
        <f>IF($V69&lt;=AM$2,0,IF($O69&lt;=AM$2,0,IF($G69&gt;=AN$2,0,IF($K69&gt;=$J69,0,IF($O69&lt;=AN$2,($J69-(SUM($K69,SUM($Z69:AM69)))),IF($L69=$D$161,(($J69-$K69)/$P69),(($J69-SUM($Z69:AM69))*$Q69))*IF($V69&lt;=AN$2,(DATEDIF(AM$2,$V69,"D")/365),IF($G69&gt;AM$2,(DATEDIF($G69,AN$2,"D")/365),1)))))))</f>
        <v>0</v>
      </c>
      <c r="AO69" s="53">
        <f>IF($V69&lt;=AN$2,0,IF($O69&lt;=AN$2,0,IF($G69&gt;=AO$2,0,IF($K69&gt;=$J69,0,IF($O69&lt;=AO$2,($J69-(SUM($K69,SUM($Z69:AN69)))),IF($L69=$D$161,(($J69-$K69)/$P69),(($J69-SUM($Z69:AN69))*$Q69))*IF($V69&lt;=AO$2,(DATEDIF(AN$2,$V69,"D")/365),IF($G69&gt;AN$2,(DATEDIF($G69,AO$2,"D")/365),1)))))))</f>
        <v>0</v>
      </c>
      <c r="AP69" s="53">
        <f>IF($V69&lt;=AO$2,0,IF($O69&lt;=AO$2,0,IF($G69&gt;=AP$2,0,IF($K69&gt;=$J69,0,IF($O69&lt;=AP$2,($J69-(SUM($K69,SUM($Z69:AO69)))),IF($L69=$D$161,(($J69-$K69)/$P69),(($J69-SUM($Z69:AO69))*$Q69))*IF($V69&lt;=AP$2,(DATEDIF(AO$2,$V69,"D")/365),IF($G69&gt;AO$2,(DATEDIF($G69,AP$2,"D")/365),1)))))))</f>
        <v>0</v>
      </c>
      <c r="AQ69" s="53">
        <f>IF($V69&lt;=AP$2,0,IF($O69&lt;=AP$2,0,IF($G69&gt;=AQ$2,0,IF($K69&gt;=$J69,0,IF($O69&lt;=AQ$2,($J69-(SUM($K69,SUM($Z69:AP69)))),IF($L69=$D$161,(($J69-$K69)/$P69),(($J69-SUM($Z69:AP69))*$Q69))*IF($V69&lt;=AQ$2,(DATEDIF(AP$2,$V69,"D")/365),IF($G69&gt;AP$2,(DATEDIF($G69,AQ$2,"D")/365),1)))))))</f>
        <v>0</v>
      </c>
      <c r="AR69" s="53">
        <f>IF($V69&lt;=AQ$2,0,IF($O69&lt;=AQ$2,0,IF($G69&gt;=AR$2,0,IF($K69&gt;=$J69,0,IF($O69&lt;=AR$2,($J69-(SUM($K69,SUM($Z69:AQ69)))),IF($L69=$D$161,(($J69-$K69)/$P69),(($J69-SUM($Z69:AQ69))*$Q69))*IF($V69&lt;=AR$2,(DATEDIF(AQ$2,$V69,"D")/365),IF($G69&gt;AQ$2,(DATEDIF($G69,AR$2,"D")/365),1)))))))</f>
        <v>0</v>
      </c>
      <c r="AS69" s="53">
        <f>IF($V69&lt;=AR$2,0,IF($O69&lt;=AR$2,0,IF($G69&gt;=AS$2,0,IF($K69&gt;=$J69,0,IF($O69&lt;=AS$2,($J69-(SUM($K69,SUM($Z69:AR69)))),IF($L69=$D$161,(($J69-$K69)/$P69),(($J69-SUM($Z69:AR69))*$Q69))*IF($V69&lt;=AS$2,(DATEDIF(AR$2,$V69,"D")/365),IF($G69&gt;AR$2,(DATEDIF($G69,AS$2,"D")/365),1)))))))</f>
        <v>0</v>
      </c>
      <c r="AT69" s="53">
        <f>IF($V69&lt;=AS$2,0,IF($O69&lt;=AS$2,0,IF($G69&gt;=AT$2,0,IF($K69&gt;=$J69,0,IF($O69&lt;=AT$2,($J69-(SUM($K69,SUM($Z69:AS69)))),IF($L69=$D$161,(($J69-$K69)/$P69),(($J69-SUM($Z69:AS69))*$Q69))*IF($V69&lt;=AT$2,(DATEDIF(AS$2,$V69,"D")/365),IF($G69&gt;AS$2,(DATEDIF($G69,AT$2,"D")/365),1)))))))</f>
        <v>0</v>
      </c>
      <c r="AU69" s="53">
        <f>IF($V69&lt;=AT$2,0,IF($O69&lt;=AT$2,0,IF($G69&gt;=AU$2,0,IF($K69&gt;=$J69,0,IF($O69&lt;=AU$2,($J69-(SUM($K69,SUM($Z69:AT69)))),IF($L69=$D$161,(($J69-$K69)/$P69),(($J69-SUM($Z69:AT69))*$Q69))*IF($V69&lt;=AU$2,(DATEDIF(AT$2,$V69,"D")/365),IF($G69&gt;AT$2,(DATEDIF($G69,AU$2,"D")/365),1)))))))</f>
        <v>0</v>
      </c>
      <c r="AV69" s="53">
        <f>IF($V69&lt;=AU$2,0,IF($O69&lt;=AU$2,0,IF($G69&gt;=AV$2,0,IF($K69&gt;=$J69,0,IF($O69&lt;=AV$2,($J69-(SUM($K69,SUM($Z69:AU69)))),IF($L69=$D$161,(($J69-$K69)/$P69),(($J69-SUM($Z69:AU69))*$Q69))*IF($V69&lt;=AV$2,(DATEDIF(AU$2,$V69,"D")/365),IF($G69&gt;AU$2,(DATEDIF($G69,AV$2,"D")/365),1)))))))</f>
        <v>0</v>
      </c>
      <c r="AW69" s="53">
        <f>IF($V69&lt;=AV$2,0,IF($O69&lt;=AV$2,0,IF($G69&gt;=AW$2,0,IF($K69&gt;=$J69,0,IF($O69&lt;=AW$2,($J69-(SUM($K69,SUM($Z69:AV69)))),IF($L69=$D$161,(($J69-$K69)/$P69),(($J69-SUM($Z69:AV69))*$Q69))*IF($V69&lt;=AW$2,(DATEDIF(AV$2,$V69,"D")/365),IF($G69&gt;AV$2,(DATEDIF($G69,AW$2,"D")/365),1)))))))</f>
        <v>0</v>
      </c>
      <c r="AX69" s="53">
        <f>IF($V69&lt;=AW$2,0,IF($O69&lt;=AW$2,0,IF($G69&gt;=AX$2,0,IF($K69&gt;=$J69,0,IF($O69&lt;=AX$2,($J69-(SUM($K69,SUM($Z69:AW69)))),IF($L69=$D$161,(($J69-$K69)/$P69),(($J69-SUM($Z69:AW69))*$Q69))*IF($V69&lt;=AX$2,(DATEDIF(AW$2,$V69,"D")/365),IF($G69&gt;AW$2,(DATEDIF($G69,AX$2,"D")/365),1)))))))</f>
        <v>0</v>
      </c>
      <c r="AY69" s="53">
        <f>IF($V69&lt;=AX$2,0,IF($O69&lt;=AX$2,0,IF($G69&gt;=AY$2,0,IF($K69&gt;=$J69,0,IF($O69&lt;=AY$2,($J69-(SUM($K69,SUM($Z69:AX69)))),IF($L69=$D$161,(($J69-$K69)/$P69),(($J69-SUM($Z69:AX69))*$Q69))*IF($V69&lt;=AY$2,(DATEDIF(AX$2,$V69,"D")/365),IF($G69&gt;AX$2,(DATEDIF($G69,AY$2,"D")/365),1)))))))</f>
        <v>0</v>
      </c>
      <c r="AZ69" s="52"/>
      <c r="BA69" s="52"/>
      <c r="BB69" s="126">
        <f>IF($V69&lt;=BB$2,0,IF($G69&gt;=BB$2,0,IF($G69&gt;$W$3,(J69-Z69),IF($G69&lt;=$W$3,J69-SUM(W69,$Z69:Z69),0))))</f>
        <v>0</v>
      </c>
      <c r="BC69" s="53">
        <f t="shared" si="361"/>
        <v>0</v>
      </c>
      <c r="BD69" s="52">
        <f t="shared" si="362"/>
        <v>0</v>
      </c>
      <c r="BE69" s="53">
        <f t="shared" si="363"/>
        <v>0</v>
      </c>
      <c r="BF69" s="52">
        <f t="shared" si="364"/>
        <v>0</v>
      </c>
      <c r="BG69" s="53">
        <f t="shared" si="365"/>
        <v>0</v>
      </c>
      <c r="BH69" s="52">
        <f t="shared" si="366"/>
        <v>0</v>
      </c>
      <c r="BI69" s="53">
        <f t="shared" si="367"/>
        <v>0</v>
      </c>
      <c r="BJ69" s="52">
        <f t="shared" si="368"/>
        <v>0</v>
      </c>
      <c r="BK69" s="53">
        <f t="shared" si="369"/>
        <v>0</v>
      </c>
      <c r="BL69" s="52">
        <f t="shared" si="370"/>
        <v>0</v>
      </c>
      <c r="BM69" s="53">
        <f t="shared" si="371"/>
        <v>0</v>
      </c>
      <c r="BN69" s="52">
        <f t="shared" si="372"/>
        <v>0</v>
      </c>
      <c r="BO69" s="53">
        <f t="shared" si="373"/>
        <v>0</v>
      </c>
      <c r="BP69" s="52">
        <f t="shared" si="374"/>
        <v>0</v>
      </c>
      <c r="BQ69" s="53">
        <f t="shared" si="375"/>
        <v>0</v>
      </c>
      <c r="BR69" s="52">
        <f t="shared" si="376"/>
        <v>0</v>
      </c>
      <c r="BS69" s="53">
        <f t="shared" si="377"/>
        <v>0</v>
      </c>
      <c r="BT69" s="52">
        <f t="shared" si="378"/>
        <v>0</v>
      </c>
      <c r="BU69" s="53">
        <f t="shared" si="379"/>
        <v>0</v>
      </c>
      <c r="BV69" s="52">
        <f t="shared" si="380"/>
        <v>0</v>
      </c>
      <c r="BW69" s="53">
        <f t="shared" si="381"/>
        <v>0</v>
      </c>
      <c r="BX69" s="52">
        <f t="shared" si="382"/>
        <v>0</v>
      </c>
      <c r="BY69" s="53">
        <f t="shared" si="383"/>
        <v>0</v>
      </c>
      <c r="BZ69" s="52">
        <f t="shared" si="384"/>
        <v>0</v>
      </c>
      <c r="CA69" s="53">
        <f t="shared" si="385"/>
        <v>0</v>
      </c>
      <c r="CB69" s="74"/>
      <c r="CC69" s="74"/>
      <c r="CD69" s="74"/>
      <c r="CE69" s="74"/>
      <c r="CF69" s="74"/>
      <c r="CG69" s="74"/>
      <c r="CH69" s="74"/>
      <c r="CI69" s="74"/>
      <c r="CJ69" s="74"/>
      <c r="CK69" s="74"/>
      <c r="CL69" s="74"/>
    </row>
    <row r="70" spans="1:90">
      <c r="A70" s="20">
        <v>69</v>
      </c>
      <c r="B70" s="20" t="s">
        <v>89</v>
      </c>
      <c r="C70" s="20" t="s">
        <v>153</v>
      </c>
      <c r="D70" s="2">
        <v>1985</v>
      </c>
      <c r="E70" s="3">
        <v>4</v>
      </c>
      <c r="F70" s="2">
        <v>1</v>
      </c>
      <c r="G70" s="55">
        <f t="shared" si="354"/>
        <v>31137</v>
      </c>
      <c r="H70" s="4">
        <v>0</v>
      </c>
      <c r="I70" s="1">
        <v>0</v>
      </c>
      <c r="J70" s="51">
        <f t="shared" si="355"/>
        <v>0</v>
      </c>
      <c r="K70" s="54">
        <f t="shared" si="356"/>
        <v>0</v>
      </c>
      <c r="L70" s="4" t="s">
        <v>96</v>
      </c>
      <c r="M70" s="54">
        <f t="shared" si="357"/>
        <v>15</v>
      </c>
      <c r="N70" s="53">
        <f t="shared" si="358"/>
        <v>15</v>
      </c>
      <c r="O70" s="55">
        <f t="shared" si="359"/>
        <v>36616</v>
      </c>
      <c r="P70" s="53">
        <f t="shared" si="318"/>
        <v>0</v>
      </c>
      <c r="Q70" s="119">
        <f t="shared" si="6"/>
        <v>0</v>
      </c>
      <c r="R70" s="45" t="s">
        <v>130</v>
      </c>
      <c r="S70" s="138">
        <v>17</v>
      </c>
      <c r="T70" s="139">
        <v>4</v>
      </c>
      <c r="U70" s="138">
        <v>2035</v>
      </c>
      <c r="V70" s="55">
        <f t="shared" si="319"/>
        <v>54878</v>
      </c>
      <c r="W70" s="51">
        <f t="shared" si="360"/>
        <v>0</v>
      </c>
      <c r="X70" s="53">
        <f t="shared" si="386"/>
        <v>0</v>
      </c>
      <c r="Y70" s="53">
        <f t="shared" si="387"/>
        <v>0</v>
      </c>
      <c r="Z70" s="53">
        <f t="shared" si="388"/>
        <v>0</v>
      </c>
      <c r="AA70" s="53">
        <f>IF($V70&lt;=Z$2,0,IF($O70&lt;=Z$2,0,IF($G70&gt;=AA$2,0,IF($K70&gt;=$J70,0,IF($O70&lt;=AA$2,($J70-(SUM($K70,SUM($Z70:Z70)))),IF($L70=$D$161,(($J70-$K70)/$P70),(($J70-SUM($Z70:Z70))*$Q70))*IF($V70&lt;=AA$2,(DATEDIF(Z$2,$V70,"D")/365),IF($G70&gt;Z$2,(DATEDIF($G70,AA$2,"D")/365),1)))))))</f>
        <v>0</v>
      </c>
      <c r="AB70" s="53">
        <f>IF($V70&lt;=AA$2,0,IF($O70&lt;=AA$2,0,IF($G70&gt;=AB$2,0,IF($K70&gt;=$J70,0,IF($O70&lt;=AB$2,($J70-(SUM($K70,SUM($Z70:AA70)))),IF($L70=$D$161,(($J70-$K70)/$P70),(($J70-SUM($Z70:AA70))*$Q70))*IF($V70&lt;=AB$2,(DATEDIF(AA$2,$V70,"D")/365),IF($G70&gt;AA$2,(DATEDIF($G70,AB$2,"D")/365),1)))))))</f>
        <v>0</v>
      </c>
      <c r="AC70" s="53">
        <f>IF($V70&lt;=AB$2,0,IF($O70&lt;=AB$2,0,IF($G70&gt;=AC$2,0,IF($K70&gt;=$J70,0,IF($O70&lt;=AC$2,($J70-(SUM($K70,SUM($Z70:AB70)))),IF($L70=$D$161,(($J70-$K70)/$P70),(($J70-SUM($Z70:AB70))*$Q70))*IF($V70&lt;=AC$2,(DATEDIF(AB$2,$V70,"D")/365),IF($G70&gt;AB$2,(DATEDIF($G70,AC$2,"D")/365),1)))))))</f>
        <v>0</v>
      </c>
      <c r="AD70" s="53">
        <f>IF($V70&lt;=AC$2,0,IF($O70&lt;=AC$2,0,IF($G70&gt;=AD$2,0,IF($K70&gt;=$J70,0,IF($O70&lt;=AD$2,($J70-(SUM($K70,SUM($Z70:AC70)))),IF($L70=$D$161,(($J70-$K70)/$P70),(($J70-SUM($Z70:AC70))*$Q70))*IF($V70&lt;=AD$2,(DATEDIF(AC$2,$V70,"D")/365),IF($G70&gt;AC$2,(DATEDIF($G70,AD$2,"D")/365),1)))))))</f>
        <v>0</v>
      </c>
      <c r="AE70" s="53">
        <f>IF($V70&lt;=AD$2,0,IF($O70&lt;=AD$2,0,IF($G70&gt;=AE$2,0,IF($K70&gt;=$J70,0,IF($O70&lt;=AE$2,($J70-(SUM($K70,SUM($Z70:AD70)))),IF($L70=$D$161,(($J70-$K70)/$P70),(($J70-SUM($Z70:AD70))*$Q70))*IF($V70&lt;=AE$2,(DATEDIF(AD$2,$V70,"D")/365),IF($G70&gt;AD$2,(DATEDIF($G70,AE$2,"D")/365),1)))))))</f>
        <v>0</v>
      </c>
      <c r="AF70" s="53">
        <f>IF($V70&lt;=AE$2,0,IF($O70&lt;=AE$2,0,IF($G70&gt;=AF$2,0,IF($K70&gt;=$J70,0,IF($O70&lt;=AF$2,($J70-(SUM($K70,SUM($Z70:AE70)))),IF($L70=$D$161,(($J70-$K70)/$P70),(($J70-SUM($Z70:AE70))*$Q70))*IF($V70&lt;=AF$2,(DATEDIF(AE$2,$V70,"D")/365),IF($G70&gt;AE$2,(DATEDIF($G70,AF$2,"D")/365),1)))))))</f>
        <v>0</v>
      </c>
      <c r="AG70" s="53">
        <f>IF($V70&lt;=AF$2,0,IF($O70&lt;=AF$2,0,IF($G70&gt;=AG$2,0,IF($K70&gt;=$J70,0,IF($O70&lt;=AG$2,($J70-(SUM($K70,SUM($Z70:AF70)))),IF($L70=$D$161,(($J70-$K70)/$P70),(($J70-SUM($Z70:AF70))*$Q70))*IF($V70&lt;=AG$2,(DATEDIF(AF$2,$V70,"D")/365),IF($G70&gt;AF$2,(DATEDIF($G70,AG$2,"D")/365),1)))))))</f>
        <v>0</v>
      </c>
      <c r="AH70" s="53">
        <f>IF($V70&lt;=AG$2,0,IF($O70&lt;=AG$2,0,IF($G70&gt;=AH$2,0,IF($K70&gt;=$J70,0,IF($O70&lt;=AH$2,($J70-(SUM($K70,SUM($Z70:AG70)))),IF($L70=$D$161,(($J70-$K70)/$P70),(($J70-SUM($Z70:AG70))*$Q70))*IF($V70&lt;=AH$2,(DATEDIF(AG$2,$V70,"D")/365),IF($G70&gt;AG$2,(DATEDIF($G70,AH$2,"D")/365),1)))))))</f>
        <v>0</v>
      </c>
      <c r="AI70" s="53">
        <f>IF($V70&lt;=AH$2,0,IF($O70&lt;=AH$2,0,IF($G70&gt;=AI$2,0,IF($K70&gt;=$J70,0,IF($O70&lt;=AI$2,($J70-(SUM($K70,SUM($Z70:AH70)))),IF($L70=$D$161,(($J70-$K70)/$P70),(($J70-SUM($Z70:AH70))*$Q70))*IF($V70&lt;=AI$2,(DATEDIF(AH$2,$V70,"D")/365),IF($G70&gt;AH$2,(DATEDIF($G70,AI$2,"D")/365),1)))))))</f>
        <v>0</v>
      </c>
      <c r="AJ70" s="53">
        <f>IF($V70&lt;=AI$2,0,IF($O70&lt;=AI$2,0,IF($G70&gt;=AJ$2,0,IF($K70&gt;=$J70,0,IF($O70&lt;=AJ$2,($J70-(SUM($K70,SUM($Z70:AI70)))),IF($L70=$D$161,(($J70-$K70)/$P70),(($J70-SUM($Z70:AI70))*$Q70))*IF($V70&lt;=AJ$2,(DATEDIF(AI$2,$V70,"D")/365),IF($G70&gt;AI$2,(DATEDIF($G70,AJ$2,"D")/365),1)))))))</f>
        <v>0</v>
      </c>
      <c r="AK70" s="53">
        <f>IF($V70&lt;=AJ$2,0,IF($O70&lt;=AJ$2,0,IF($G70&gt;=AK$2,0,IF($K70&gt;=$J70,0,IF($O70&lt;=AK$2,($J70-(SUM($K70,SUM($Z70:AJ70)))),IF($L70=$D$161,(($J70-$K70)/$P70),(($J70-SUM($Z70:AJ70))*$Q70))*IF($V70&lt;=AK$2,(DATEDIF(AJ$2,$V70,"D")/365),IF($G70&gt;AJ$2,(DATEDIF($G70,AK$2,"D")/365),1)))))))</f>
        <v>0</v>
      </c>
      <c r="AL70" s="53">
        <f>IF($V70&lt;=AK$2,0,IF($O70&lt;=AK$2,0,IF($G70&gt;=AL$2,0,IF($K70&gt;=$J70,0,IF($O70&lt;=AL$2,($J70-(SUM($K70,SUM($Z70:AK70)))),IF($L70=$D$161,(($J70-$K70)/$P70),(($J70-SUM($Z70:AK70))*$Q70))*IF($V70&lt;=AL$2,(DATEDIF(AK$2,$V70,"D")/365),IF($G70&gt;AK$2,(DATEDIF($G70,AL$2,"D")/365),1)))))))</f>
        <v>0</v>
      </c>
      <c r="AM70" s="53">
        <f>IF($V70&lt;=AL$2,0,IF($O70&lt;=AL$2,0,IF($G70&gt;=AM$2,0,IF($K70&gt;=$J70,0,IF($O70&lt;=AM$2,($J70-(SUM($K70,SUM($Z70:AL70)))),IF($L70=$D$161,(($J70-$K70)/$P70),(($J70-SUM($Z70:AL70))*$Q70))*IF($V70&lt;=AM$2,(DATEDIF(AL$2,$V70,"D")/365),IF($G70&gt;AL$2,(DATEDIF($G70,AM$2,"D")/365),1)))))))</f>
        <v>0</v>
      </c>
      <c r="AN70" s="53">
        <f>IF($V70&lt;=AM$2,0,IF($O70&lt;=AM$2,0,IF($G70&gt;=AN$2,0,IF($K70&gt;=$J70,0,IF($O70&lt;=AN$2,($J70-(SUM($K70,SUM($Z70:AM70)))),IF($L70=$D$161,(($J70-$K70)/$P70),(($J70-SUM($Z70:AM70))*$Q70))*IF($V70&lt;=AN$2,(DATEDIF(AM$2,$V70,"D")/365),IF($G70&gt;AM$2,(DATEDIF($G70,AN$2,"D")/365),1)))))))</f>
        <v>0</v>
      </c>
      <c r="AO70" s="53">
        <f>IF($V70&lt;=AN$2,0,IF($O70&lt;=AN$2,0,IF($G70&gt;=AO$2,0,IF($K70&gt;=$J70,0,IF($O70&lt;=AO$2,($J70-(SUM($K70,SUM($Z70:AN70)))),IF($L70=$D$161,(($J70-$K70)/$P70),(($J70-SUM($Z70:AN70))*$Q70))*IF($V70&lt;=AO$2,(DATEDIF(AN$2,$V70,"D")/365),IF($G70&gt;AN$2,(DATEDIF($G70,AO$2,"D")/365),1)))))))</f>
        <v>0</v>
      </c>
      <c r="AP70" s="53">
        <f>IF($V70&lt;=AO$2,0,IF($O70&lt;=AO$2,0,IF($G70&gt;=AP$2,0,IF($K70&gt;=$J70,0,IF($O70&lt;=AP$2,($J70-(SUM($K70,SUM($Z70:AO70)))),IF($L70=$D$161,(($J70-$K70)/$P70),(($J70-SUM($Z70:AO70))*$Q70))*IF($V70&lt;=AP$2,(DATEDIF(AO$2,$V70,"D")/365),IF($G70&gt;AO$2,(DATEDIF($G70,AP$2,"D")/365),1)))))))</f>
        <v>0</v>
      </c>
      <c r="AQ70" s="53">
        <f>IF($V70&lt;=AP$2,0,IF($O70&lt;=AP$2,0,IF($G70&gt;=AQ$2,0,IF($K70&gt;=$J70,0,IF($O70&lt;=AQ$2,($J70-(SUM($K70,SUM($Z70:AP70)))),IF($L70=$D$161,(($J70-$K70)/$P70),(($J70-SUM($Z70:AP70))*$Q70))*IF($V70&lt;=AQ$2,(DATEDIF(AP$2,$V70,"D")/365),IF($G70&gt;AP$2,(DATEDIF($G70,AQ$2,"D")/365),1)))))))</f>
        <v>0</v>
      </c>
      <c r="AR70" s="53">
        <f>IF($V70&lt;=AQ$2,0,IF($O70&lt;=AQ$2,0,IF($G70&gt;=AR$2,0,IF($K70&gt;=$J70,0,IF($O70&lt;=AR$2,($J70-(SUM($K70,SUM($Z70:AQ70)))),IF($L70=$D$161,(($J70-$K70)/$P70),(($J70-SUM($Z70:AQ70))*$Q70))*IF($V70&lt;=AR$2,(DATEDIF(AQ$2,$V70,"D")/365),IF($G70&gt;AQ$2,(DATEDIF($G70,AR$2,"D")/365),1)))))))</f>
        <v>0</v>
      </c>
      <c r="AS70" s="53">
        <f>IF($V70&lt;=AR$2,0,IF($O70&lt;=AR$2,0,IF($G70&gt;=AS$2,0,IF($K70&gt;=$J70,0,IF($O70&lt;=AS$2,($J70-(SUM($K70,SUM($Z70:AR70)))),IF($L70=$D$161,(($J70-$K70)/$P70),(($J70-SUM($Z70:AR70))*$Q70))*IF($V70&lt;=AS$2,(DATEDIF(AR$2,$V70,"D")/365),IF($G70&gt;AR$2,(DATEDIF($G70,AS$2,"D")/365),1)))))))</f>
        <v>0</v>
      </c>
      <c r="AT70" s="53">
        <f>IF($V70&lt;=AS$2,0,IF($O70&lt;=AS$2,0,IF($G70&gt;=AT$2,0,IF($K70&gt;=$J70,0,IF($O70&lt;=AT$2,($J70-(SUM($K70,SUM($Z70:AS70)))),IF($L70=$D$161,(($J70-$K70)/$P70),(($J70-SUM($Z70:AS70))*$Q70))*IF($V70&lt;=AT$2,(DATEDIF(AS$2,$V70,"D")/365),IF($G70&gt;AS$2,(DATEDIF($G70,AT$2,"D")/365),1)))))))</f>
        <v>0</v>
      </c>
      <c r="AU70" s="53">
        <f>IF($V70&lt;=AT$2,0,IF($O70&lt;=AT$2,0,IF($G70&gt;=AU$2,0,IF($K70&gt;=$J70,0,IF($O70&lt;=AU$2,($J70-(SUM($K70,SUM($Z70:AT70)))),IF($L70=$D$161,(($J70-$K70)/$P70),(($J70-SUM($Z70:AT70))*$Q70))*IF($V70&lt;=AU$2,(DATEDIF(AT$2,$V70,"D")/365),IF($G70&gt;AT$2,(DATEDIF($G70,AU$2,"D")/365),1)))))))</f>
        <v>0</v>
      </c>
      <c r="AV70" s="53">
        <f>IF($V70&lt;=AU$2,0,IF($O70&lt;=AU$2,0,IF($G70&gt;=AV$2,0,IF($K70&gt;=$J70,0,IF($O70&lt;=AV$2,($J70-(SUM($K70,SUM($Z70:AU70)))),IF($L70=$D$161,(($J70-$K70)/$P70),(($J70-SUM($Z70:AU70))*$Q70))*IF($V70&lt;=AV$2,(DATEDIF(AU$2,$V70,"D")/365),IF($G70&gt;AU$2,(DATEDIF($G70,AV$2,"D")/365),1)))))))</f>
        <v>0</v>
      </c>
      <c r="AW70" s="53">
        <f>IF($V70&lt;=AV$2,0,IF($O70&lt;=AV$2,0,IF($G70&gt;=AW$2,0,IF($K70&gt;=$J70,0,IF($O70&lt;=AW$2,($J70-(SUM($K70,SUM($Z70:AV70)))),IF($L70=$D$161,(($J70-$K70)/$P70),(($J70-SUM($Z70:AV70))*$Q70))*IF($V70&lt;=AW$2,(DATEDIF(AV$2,$V70,"D")/365),IF($G70&gt;AV$2,(DATEDIF($G70,AW$2,"D")/365),1)))))))</f>
        <v>0</v>
      </c>
      <c r="AX70" s="53">
        <f>IF($V70&lt;=AW$2,0,IF($O70&lt;=AW$2,0,IF($G70&gt;=AX$2,0,IF($K70&gt;=$J70,0,IF($O70&lt;=AX$2,($J70-(SUM($K70,SUM($Z70:AW70)))),IF($L70=$D$161,(($J70-$K70)/$P70),(($J70-SUM($Z70:AW70))*$Q70))*IF($V70&lt;=AX$2,(DATEDIF(AW$2,$V70,"D")/365),IF($G70&gt;AW$2,(DATEDIF($G70,AX$2,"D")/365),1)))))))</f>
        <v>0</v>
      </c>
      <c r="AY70" s="53">
        <f>IF($V70&lt;=AX$2,0,IF($O70&lt;=AX$2,0,IF($G70&gt;=AY$2,0,IF($K70&gt;=$J70,0,IF($O70&lt;=AY$2,($J70-(SUM($K70,SUM($Z70:AX70)))),IF($L70=$D$161,(($J70-$K70)/$P70),(($J70-SUM($Z70:AX70))*$Q70))*IF($V70&lt;=AY$2,(DATEDIF(AX$2,$V70,"D")/365),IF($G70&gt;AX$2,(DATEDIF($G70,AY$2,"D")/365),1)))))))</f>
        <v>0</v>
      </c>
      <c r="AZ70" s="52"/>
      <c r="BA70" s="52"/>
      <c r="BB70" s="126">
        <f>IF($V70&lt;=BB$2,0,IF($G70&gt;=BB$2,0,IF($G70&gt;$W$3,(J70-Z70),IF($G70&lt;=$W$3,J70-SUM(W70,$Z70:Z70),0))))</f>
        <v>0</v>
      </c>
      <c r="BC70" s="53">
        <f t="shared" si="361"/>
        <v>0</v>
      </c>
      <c r="BD70" s="52">
        <f t="shared" si="362"/>
        <v>0</v>
      </c>
      <c r="BE70" s="53">
        <f t="shared" si="363"/>
        <v>0</v>
      </c>
      <c r="BF70" s="52">
        <f t="shared" si="364"/>
        <v>0</v>
      </c>
      <c r="BG70" s="53">
        <f t="shared" si="365"/>
        <v>0</v>
      </c>
      <c r="BH70" s="52">
        <f t="shared" si="366"/>
        <v>0</v>
      </c>
      <c r="BI70" s="53">
        <f t="shared" si="367"/>
        <v>0</v>
      </c>
      <c r="BJ70" s="52">
        <f t="shared" si="368"/>
        <v>0</v>
      </c>
      <c r="BK70" s="53">
        <f t="shared" si="369"/>
        <v>0</v>
      </c>
      <c r="BL70" s="52">
        <f t="shared" si="370"/>
        <v>0</v>
      </c>
      <c r="BM70" s="53">
        <f t="shared" si="371"/>
        <v>0</v>
      </c>
      <c r="BN70" s="52">
        <f t="shared" si="372"/>
        <v>0</v>
      </c>
      <c r="BO70" s="53">
        <f t="shared" si="373"/>
        <v>0</v>
      </c>
      <c r="BP70" s="52">
        <f t="shared" si="374"/>
        <v>0</v>
      </c>
      <c r="BQ70" s="53">
        <f t="shared" si="375"/>
        <v>0</v>
      </c>
      <c r="BR70" s="52">
        <f t="shared" si="376"/>
        <v>0</v>
      </c>
      <c r="BS70" s="53">
        <f t="shared" si="377"/>
        <v>0</v>
      </c>
      <c r="BT70" s="52">
        <f t="shared" si="378"/>
        <v>0</v>
      </c>
      <c r="BU70" s="53">
        <f t="shared" si="379"/>
        <v>0</v>
      </c>
      <c r="BV70" s="52">
        <f t="shared" si="380"/>
        <v>0</v>
      </c>
      <c r="BW70" s="53">
        <f t="shared" si="381"/>
        <v>0</v>
      </c>
      <c r="BX70" s="52">
        <f t="shared" si="382"/>
        <v>0</v>
      </c>
      <c r="BY70" s="53">
        <f t="shared" si="383"/>
        <v>0</v>
      </c>
      <c r="BZ70" s="52">
        <f t="shared" si="384"/>
        <v>0</v>
      </c>
      <c r="CA70" s="53">
        <f t="shared" si="385"/>
        <v>0</v>
      </c>
      <c r="CB70" s="74"/>
      <c r="CC70" s="74"/>
      <c r="CD70" s="74"/>
      <c r="CE70" s="74"/>
      <c r="CF70" s="74"/>
      <c r="CG70" s="74"/>
      <c r="CH70" s="74"/>
      <c r="CI70" s="74"/>
      <c r="CJ70" s="74"/>
      <c r="CK70" s="74"/>
      <c r="CL70" s="74"/>
    </row>
    <row r="71" spans="1:90">
      <c r="A71" s="20">
        <v>70</v>
      </c>
      <c r="B71" s="20" t="s">
        <v>89</v>
      </c>
      <c r="C71" s="20" t="s">
        <v>153</v>
      </c>
      <c r="D71" s="2">
        <v>1985</v>
      </c>
      <c r="E71" s="3">
        <v>4</v>
      </c>
      <c r="F71" s="2">
        <v>1</v>
      </c>
      <c r="G71" s="55">
        <f t="shared" si="354"/>
        <v>31137</v>
      </c>
      <c r="H71" s="4">
        <v>0</v>
      </c>
      <c r="I71" s="1">
        <v>0</v>
      </c>
      <c r="J71" s="51">
        <f t="shared" si="355"/>
        <v>0</v>
      </c>
      <c r="K71" s="54">
        <f t="shared" si="356"/>
        <v>0</v>
      </c>
      <c r="L71" s="4" t="s">
        <v>96</v>
      </c>
      <c r="M71" s="54">
        <f t="shared" si="357"/>
        <v>15</v>
      </c>
      <c r="N71" s="53">
        <f t="shared" si="358"/>
        <v>15</v>
      </c>
      <c r="O71" s="55">
        <f t="shared" si="359"/>
        <v>36616</v>
      </c>
      <c r="P71" s="53">
        <f t="shared" si="318"/>
        <v>0</v>
      </c>
      <c r="Q71" s="119">
        <f t="shared" si="6"/>
        <v>0</v>
      </c>
      <c r="R71" s="45" t="s">
        <v>130</v>
      </c>
      <c r="S71" s="138">
        <v>17</v>
      </c>
      <c r="T71" s="139">
        <v>4</v>
      </c>
      <c r="U71" s="138">
        <v>2035</v>
      </c>
      <c r="V71" s="55">
        <f t="shared" si="319"/>
        <v>54878</v>
      </c>
      <c r="W71" s="51">
        <f t="shared" si="360"/>
        <v>0</v>
      </c>
      <c r="X71" s="53">
        <f t="shared" si="386"/>
        <v>0</v>
      </c>
      <c r="Y71" s="53">
        <f t="shared" si="387"/>
        <v>0</v>
      </c>
      <c r="Z71" s="53">
        <f t="shared" si="388"/>
        <v>0</v>
      </c>
      <c r="AA71" s="53">
        <f>IF($V71&lt;=Z$2,0,IF($O71&lt;=Z$2,0,IF($G71&gt;=AA$2,0,IF($K71&gt;=$J71,0,IF($O71&lt;=AA$2,($J71-(SUM($K71,SUM($Z71:Z71)))),IF($L71=$D$161,(($J71-$K71)/$P71),(($J71-SUM($Z71:Z71))*$Q71))*IF($V71&lt;=AA$2,(DATEDIF(Z$2,$V71,"D")/365),IF($G71&gt;Z$2,(DATEDIF($G71,AA$2,"D")/365),1)))))))</f>
        <v>0</v>
      </c>
      <c r="AB71" s="53">
        <f>IF($V71&lt;=AA$2,0,IF($O71&lt;=AA$2,0,IF($G71&gt;=AB$2,0,IF($K71&gt;=$J71,0,IF($O71&lt;=AB$2,($J71-(SUM($K71,SUM($Z71:AA71)))),IF($L71=$D$161,(($J71-$K71)/$P71),(($J71-SUM($Z71:AA71))*$Q71))*IF($V71&lt;=AB$2,(DATEDIF(AA$2,$V71,"D")/365),IF($G71&gt;AA$2,(DATEDIF($G71,AB$2,"D")/365),1)))))))</f>
        <v>0</v>
      </c>
      <c r="AC71" s="53">
        <f>IF($V71&lt;=AB$2,0,IF($O71&lt;=AB$2,0,IF($G71&gt;=AC$2,0,IF($K71&gt;=$J71,0,IF($O71&lt;=AC$2,($J71-(SUM($K71,SUM($Z71:AB71)))),IF($L71=$D$161,(($J71-$K71)/$P71),(($J71-SUM($Z71:AB71))*$Q71))*IF($V71&lt;=AC$2,(DATEDIF(AB$2,$V71,"D")/365),IF($G71&gt;AB$2,(DATEDIF($G71,AC$2,"D")/365),1)))))))</f>
        <v>0</v>
      </c>
      <c r="AD71" s="53">
        <f>IF($V71&lt;=AC$2,0,IF($O71&lt;=AC$2,0,IF($G71&gt;=AD$2,0,IF($K71&gt;=$J71,0,IF($O71&lt;=AD$2,($J71-(SUM($K71,SUM($Z71:AC71)))),IF($L71=$D$161,(($J71-$K71)/$P71),(($J71-SUM($Z71:AC71))*$Q71))*IF($V71&lt;=AD$2,(DATEDIF(AC$2,$V71,"D")/365),IF($G71&gt;AC$2,(DATEDIF($G71,AD$2,"D")/365),1)))))))</f>
        <v>0</v>
      </c>
      <c r="AE71" s="53">
        <f>IF($V71&lt;=AD$2,0,IF($O71&lt;=AD$2,0,IF($G71&gt;=AE$2,0,IF($K71&gt;=$J71,0,IF($O71&lt;=AE$2,($J71-(SUM($K71,SUM($Z71:AD71)))),IF($L71=$D$161,(($J71-$K71)/$P71),(($J71-SUM($Z71:AD71))*$Q71))*IF($V71&lt;=AE$2,(DATEDIF(AD$2,$V71,"D")/365),IF($G71&gt;AD$2,(DATEDIF($G71,AE$2,"D")/365),1)))))))</f>
        <v>0</v>
      </c>
      <c r="AF71" s="53">
        <f>IF($V71&lt;=AE$2,0,IF($O71&lt;=AE$2,0,IF($G71&gt;=AF$2,0,IF($K71&gt;=$J71,0,IF($O71&lt;=AF$2,($J71-(SUM($K71,SUM($Z71:AE71)))),IF($L71=$D$161,(($J71-$K71)/$P71),(($J71-SUM($Z71:AE71))*$Q71))*IF($V71&lt;=AF$2,(DATEDIF(AE$2,$V71,"D")/365),IF($G71&gt;AE$2,(DATEDIF($G71,AF$2,"D")/365),1)))))))</f>
        <v>0</v>
      </c>
      <c r="AG71" s="53">
        <f>IF($V71&lt;=AF$2,0,IF($O71&lt;=AF$2,0,IF($G71&gt;=AG$2,0,IF($K71&gt;=$J71,0,IF($O71&lt;=AG$2,($J71-(SUM($K71,SUM($Z71:AF71)))),IF($L71=$D$161,(($J71-$K71)/$P71),(($J71-SUM($Z71:AF71))*$Q71))*IF($V71&lt;=AG$2,(DATEDIF(AF$2,$V71,"D")/365),IF($G71&gt;AF$2,(DATEDIF($G71,AG$2,"D")/365),1)))))))</f>
        <v>0</v>
      </c>
      <c r="AH71" s="53">
        <f>IF($V71&lt;=AG$2,0,IF($O71&lt;=AG$2,0,IF($G71&gt;=AH$2,0,IF($K71&gt;=$J71,0,IF($O71&lt;=AH$2,($J71-(SUM($K71,SUM($Z71:AG71)))),IF($L71=$D$161,(($J71-$K71)/$P71),(($J71-SUM($Z71:AG71))*$Q71))*IF($V71&lt;=AH$2,(DATEDIF(AG$2,$V71,"D")/365),IF($G71&gt;AG$2,(DATEDIF($G71,AH$2,"D")/365),1)))))))</f>
        <v>0</v>
      </c>
      <c r="AI71" s="53">
        <f>IF($V71&lt;=AH$2,0,IF($O71&lt;=AH$2,0,IF($G71&gt;=AI$2,0,IF($K71&gt;=$J71,0,IF($O71&lt;=AI$2,($J71-(SUM($K71,SUM($Z71:AH71)))),IF($L71=$D$161,(($J71-$K71)/$P71),(($J71-SUM($Z71:AH71))*$Q71))*IF($V71&lt;=AI$2,(DATEDIF(AH$2,$V71,"D")/365),IF($G71&gt;AH$2,(DATEDIF($G71,AI$2,"D")/365),1)))))))</f>
        <v>0</v>
      </c>
      <c r="AJ71" s="53">
        <f>IF($V71&lt;=AI$2,0,IF($O71&lt;=AI$2,0,IF($G71&gt;=AJ$2,0,IF($K71&gt;=$J71,0,IF($O71&lt;=AJ$2,($J71-(SUM($K71,SUM($Z71:AI71)))),IF($L71=$D$161,(($J71-$K71)/$P71),(($J71-SUM($Z71:AI71))*$Q71))*IF($V71&lt;=AJ$2,(DATEDIF(AI$2,$V71,"D")/365),IF($G71&gt;AI$2,(DATEDIF($G71,AJ$2,"D")/365),1)))))))</f>
        <v>0</v>
      </c>
      <c r="AK71" s="53">
        <f>IF($V71&lt;=AJ$2,0,IF($O71&lt;=AJ$2,0,IF($G71&gt;=AK$2,0,IF($K71&gt;=$J71,0,IF($O71&lt;=AK$2,($J71-(SUM($K71,SUM($Z71:AJ71)))),IF($L71=$D$161,(($J71-$K71)/$P71),(($J71-SUM($Z71:AJ71))*$Q71))*IF($V71&lt;=AK$2,(DATEDIF(AJ$2,$V71,"D")/365),IF($G71&gt;AJ$2,(DATEDIF($G71,AK$2,"D")/365),1)))))))</f>
        <v>0</v>
      </c>
      <c r="AL71" s="53">
        <f>IF($V71&lt;=AK$2,0,IF($O71&lt;=AK$2,0,IF($G71&gt;=AL$2,0,IF($K71&gt;=$J71,0,IF($O71&lt;=AL$2,($J71-(SUM($K71,SUM($Z71:AK71)))),IF($L71=$D$161,(($J71-$K71)/$P71),(($J71-SUM($Z71:AK71))*$Q71))*IF($V71&lt;=AL$2,(DATEDIF(AK$2,$V71,"D")/365),IF($G71&gt;AK$2,(DATEDIF($G71,AL$2,"D")/365),1)))))))</f>
        <v>0</v>
      </c>
      <c r="AM71" s="53">
        <f>IF($V71&lt;=AL$2,0,IF($O71&lt;=AL$2,0,IF($G71&gt;=AM$2,0,IF($K71&gt;=$J71,0,IF($O71&lt;=AM$2,($J71-(SUM($K71,SUM($Z71:AL71)))),IF($L71=$D$161,(($J71-$K71)/$P71),(($J71-SUM($Z71:AL71))*$Q71))*IF($V71&lt;=AM$2,(DATEDIF(AL$2,$V71,"D")/365),IF($G71&gt;AL$2,(DATEDIF($G71,AM$2,"D")/365),1)))))))</f>
        <v>0</v>
      </c>
      <c r="AN71" s="53">
        <f>IF($V71&lt;=AM$2,0,IF($O71&lt;=AM$2,0,IF($G71&gt;=AN$2,0,IF($K71&gt;=$J71,0,IF($O71&lt;=AN$2,($J71-(SUM($K71,SUM($Z71:AM71)))),IF($L71=$D$161,(($J71-$K71)/$P71),(($J71-SUM($Z71:AM71))*$Q71))*IF($V71&lt;=AN$2,(DATEDIF(AM$2,$V71,"D")/365),IF($G71&gt;AM$2,(DATEDIF($G71,AN$2,"D")/365),1)))))))</f>
        <v>0</v>
      </c>
      <c r="AO71" s="53">
        <f>IF($V71&lt;=AN$2,0,IF($O71&lt;=AN$2,0,IF($G71&gt;=AO$2,0,IF($K71&gt;=$J71,0,IF($O71&lt;=AO$2,($J71-(SUM($K71,SUM($Z71:AN71)))),IF($L71=$D$161,(($J71-$K71)/$P71),(($J71-SUM($Z71:AN71))*$Q71))*IF($V71&lt;=AO$2,(DATEDIF(AN$2,$V71,"D")/365),IF($G71&gt;AN$2,(DATEDIF($G71,AO$2,"D")/365),1)))))))</f>
        <v>0</v>
      </c>
      <c r="AP71" s="53">
        <f>IF($V71&lt;=AO$2,0,IF($O71&lt;=AO$2,0,IF($G71&gt;=AP$2,0,IF($K71&gt;=$J71,0,IF($O71&lt;=AP$2,($J71-(SUM($K71,SUM($Z71:AO71)))),IF($L71=$D$161,(($J71-$K71)/$P71),(($J71-SUM($Z71:AO71))*$Q71))*IF($V71&lt;=AP$2,(DATEDIF(AO$2,$V71,"D")/365),IF($G71&gt;AO$2,(DATEDIF($G71,AP$2,"D")/365),1)))))))</f>
        <v>0</v>
      </c>
      <c r="AQ71" s="53">
        <f>IF($V71&lt;=AP$2,0,IF($O71&lt;=AP$2,0,IF($G71&gt;=AQ$2,0,IF($K71&gt;=$J71,0,IF($O71&lt;=AQ$2,($J71-(SUM($K71,SUM($Z71:AP71)))),IF($L71=$D$161,(($J71-$K71)/$P71),(($J71-SUM($Z71:AP71))*$Q71))*IF($V71&lt;=AQ$2,(DATEDIF(AP$2,$V71,"D")/365),IF($G71&gt;AP$2,(DATEDIF($G71,AQ$2,"D")/365),1)))))))</f>
        <v>0</v>
      </c>
      <c r="AR71" s="53">
        <f>IF($V71&lt;=AQ$2,0,IF($O71&lt;=AQ$2,0,IF($G71&gt;=AR$2,0,IF($K71&gt;=$J71,0,IF($O71&lt;=AR$2,($J71-(SUM($K71,SUM($Z71:AQ71)))),IF($L71=$D$161,(($J71-$K71)/$P71),(($J71-SUM($Z71:AQ71))*$Q71))*IF($V71&lt;=AR$2,(DATEDIF(AQ$2,$V71,"D")/365),IF($G71&gt;AQ$2,(DATEDIF($G71,AR$2,"D")/365),1)))))))</f>
        <v>0</v>
      </c>
      <c r="AS71" s="53">
        <f>IF($V71&lt;=AR$2,0,IF($O71&lt;=AR$2,0,IF($G71&gt;=AS$2,0,IF($K71&gt;=$J71,0,IF($O71&lt;=AS$2,($J71-(SUM($K71,SUM($Z71:AR71)))),IF($L71=$D$161,(($J71-$K71)/$P71),(($J71-SUM($Z71:AR71))*$Q71))*IF($V71&lt;=AS$2,(DATEDIF(AR$2,$V71,"D")/365),IF($G71&gt;AR$2,(DATEDIF($G71,AS$2,"D")/365),1)))))))</f>
        <v>0</v>
      </c>
      <c r="AT71" s="53">
        <f>IF($V71&lt;=AS$2,0,IF($O71&lt;=AS$2,0,IF($G71&gt;=AT$2,0,IF($K71&gt;=$J71,0,IF($O71&lt;=AT$2,($J71-(SUM($K71,SUM($Z71:AS71)))),IF($L71=$D$161,(($J71-$K71)/$P71),(($J71-SUM($Z71:AS71))*$Q71))*IF($V71&lt;=AT$2,(DATEDIF(AS$2,$V71,"D")/365),IF($G71&gt;AS$2,(DATEDIF($G71,AT$2,"D")/365),1)))))))</f>
        <v>0</v>
      </c>
      <c r="AU71" s="53">
        <f>IF($V71&lt;=AT$2,0,IF($O71&lt;=AT$2,0,IF($G71&gt;=AU$2,0,IF($K71&gt;=$J71,0,IF($O71&lt;=AU$2,($J71-(SUM($K71,SUM($Z71:AT71)))),IF($L71=$D$161,(($J71-$K71)/$P71),(($J71-SUM($Z71:AT71))*$Q71))*IF($V71&lt;=AU$2,(DATEDIF(AT$2,$V71,"D")/365),IF($G71&gt;AT$2,(DATEDIF($G71,AU$2,"D")/365),1)))))))</f>
        <v>0</v>
      </c>
      <c r="AV71" s="53">
        <f>IF($V71&lt;=AU$2,0,IF($O71&lt;=AU$2,0,IF($G71&gt;=AV$2,0,IF($K71&gt;=$J71,0,IF($O71&lt;=AV$2,($J71-(SUM($K71,SUM($Z71:AU71)))),IF($L71=$D$161,(($J71-$K71)/$P71),(($J71-SUM($Z71:AU71))*$Q71))*IF($V71&lt;=AV$2,(DATEDIF(AU$2,$V71,"D")/365),IF($G71&gt;AU$2,(DATEDIF($G71,AV$2,"D")/365),1)))))))</f>
        <v>0</v>
      </c>
      <c r="AW71" s="53">
        <f>IF($V71&lt;=AV$2,0,IF($O71&lt;=AV$2,0,IF($G71&gt;=AW$2,0,IF($K71&gt;=$J71,0,IF($O71&lt;=AW$2,($J71-(SUM($K71,SUM($Z71:AV71)))),IF($L71=$D$161,(($J71-$K71)/$P71),(($J71-SUM($Z71:AV71))*$Q71))*IF($V71&lt;=AW$2,(DATEDIF(AV$2,$V71,"D")/365),IF($G71&gt;AV$2,(DATEDIF($G71,AW$2,"D")/365),1)))))))</f>
        <v>0</v>
      </c>
      <c r="AX71" s="53">
        <f>IF($V71&lt;=AW$2,0,IF($O71&lt;=AW$2,0,IF($G71&gt;=AX$2,0,IF($K71&gt;=$J71,0,IF($O71&lt;=AX$2,($J71-(SUM($K71,SUM($Z71:AW71)))),IF($L71=$D$161,(($J71-$K71)/$P71),(($J71-SUM($Z71:AW71))*$Q71))*IF($V71&lt;=AX$2,(DATEDIF(AW$2,$V71,"D")/365),IF($G71&gt;AW$2,(DATEDIF($G71,AX$2,"D")/365),1)))))))</f>
        <v>0</v>
      </c>
      <c r="AY71" s="53">
        <f>IF($V71&lt;=AX$2,0,IF($O71&lt;=AX$2,0,IF($G71&gt;=AY$2,0,IF($K71&gt;=$J71,0,IF($O71&lt;=AY$2,($J71-(SUM($K71,SUM($Z71:AX71)))),IF($L71=$D$161,(($J71-$K71)/$P71),(($J71-SUM($Z71:AX71))*$Q71))*IF($V71&lt;=AY$2,(DATEDIF(AX$2,$V71,"D")/365),IF($G71&gt;AX$2,(DATEDIF($G71,AY$2,"D")/365),1)))))))</f>
        <v>0</v>
      </c>
      <c r="AZ71" s="52"/>
      <c r="BA71" s="52"/>
      <c r="BB71" s="126">
        <f>IF($V71&lt;=BB$2,0,IF($G71&gt;=BB$2,0,IF($G71&gt;$W$3,(J71-Z71),IF($G71&lt;=$W$3,J71-SUM(W71,$Z71:Z71),0))))</f>
        <v>0</v>
      </c>
      <c r="BC71" s="53">
        <f t="shared" si="361"/>
        <v>0</v>
      </c>
      <c r="BD71" s="52">
        <f t="shared" si="362"/>
        <v>0</v>
      </c>
      <c r="BE71" s="53">
        <f t="shared" si="363"/>
        <v>0</v>
      </c>
      <c r="BF71" s="52">
        <f t="shared" si="364"/>
        <v>0</v>
      </c>
      <c r="BG71" s="53">
        <f t="shared" si="365"/>
        <v>0</v>
      </c>
      <c r="BH71" s="52">
        <f t="shared" si="366"/>
        <v>0</v>
      </c>
      <c r="BI71" s="53">
        <f t="shared" si="367"/>
        <v>0</v>
      </c>
      <c r="BJ71" s="52">
        <f t="shared" si="368"/>
        <v>0</v>
      </c>
      <c r="BK71" s="53">
        <f t="shared" si="369"/>
        <v>0</v>
      </c>
      <c r="BL71" s="52">
        <f t="shared" si="370"/>
        <v>0</v>
      </c>
      <c r="BM71" s="53">
        <f t="shared" si="371"/>
        <v>0</v>
      </c>
      <c r="BN71" s="52">
        <f t="shared" si="372"/>
        <v>0</v>
      </c>
      <c r="BO71" s="53">
        <f t="shared" si="373"/>
        <v>0</v>
      </c>
      <c r="BP71" s="52">
        <f t="shared" si="374"/>
        <v>0</v>
      </c>
      <c r="BQ71" s="53">
        <f t="shared" si="375"/>
        <v>0</v>
      </c>
      <c r="BR71" s="52">
        <f t="shared" si="376"/>
        <v>0</v>
      </c>
      <c r="BS71" s="53">
        <f t="shared" si="377"/>
        <v>0</v>
      </c>
      <c r="BT71" s="52">
        <f t="shared" si="378"/>
        <v>0</v>
      </c>
      <c r="BU71" s="53">
        <f t="shared" si="379"/>
        <v>0</v>
      </c>
      <c r="BV71" s="52">
        <f t="shared" si="380"/>
        <v>0</v>
      </c>
      <c r="BW71" s="53">
        <f t="shared" si="381"/>
        <v>0</v>
      </c>
      <c r="BX71" s="52">
        <f t="shared" si="382"/>
        <v>0</v>
      </c>
      <c r="BY71" s="53">
        <f t="shared" si="383"/>
        <v>0</v>
      </c>
      <c r="BZ71" s="52">
        <f t="shared" si="384"/>
        <v>0</v>
      </c>
      <c r="CA71" s="53">
        <f t="shared" si="385"/>
        <v>0</v>
      </c>
      <c r="CB71" s="74"/>
      <c r="CC71" s="74"/>
      <c r="CD71" s="74"/>
      <c r="CE71" s="74"/>
      <c r="CF71" s="74"/>
      <c r="CG71" s="74"/>
      <c r="CH71" s="74"/>
      <c r="CI71" s="74"/>
      <c r="CJ71" s="74"/>
      <c r="CK71" s="74"/>
      <c r="CL71" s="74"/>
    </row>
    <row r="72" spans="1:90">
      <c r="A72" s="20">
        <v>71</v>
      </c>
      <c r="B72" s="20" t="s">
        <v>89</v>
      </c>
      <c r="C72" s="20" t="s">
        <v>153</v>
      </c>
      <c r="D72" s="2">
        <v>1985</v>
      </c>
      <c r="E72" s="3">
        <v>4</v>
      </c>
      <c r="F72" s="2">
        <v>1</v>
      </c>
      <c r="G72" s="55">
        <f t="shared" si="354"/>
        <v>31137</v>
      </c>
      <c r="H72" s="4">
        <v>0</v>
      </c>
      <c r="I72" s="1">
        <v>0</v>
      </c>
      <c r="J72" s="51">
        <f t="shared" si="355"/>
        <v>0</v>
      </c>
      <c r="K72" s="54">
        <f t="shared" si="356"/>
        <v>0</v>
      </c>
      <c r="L72" s="4" t="s">
        <v>96</v>
      </c>
      <c r="M72" s="54">
        <f t="shared" si="357"/>
        <v>15</v>
      </c>
      <c r="N72" s="53">
        <f t="shared" si="358"/>
        <v>15</v>
      </c>
      <c r="O72" s="55">
        <f t="shared" si="359"/>
        <v>36616</v>
      </c>
      <c r="P72" s="53">
        <f t="shared" si="318"/>
        <v>0</v>
      </c>
      <c r="Q72" s="119">
        <f t="shared" si="6"/>
        <v>0</v>
      </c>
      <c r="R72" s="45" t="s">
        <v>130</v>
      </c>
      <c r="S72" s="138">
        <v>17</v>
      </c>
      <c r="T72" s="139">
        <v>4</v>
      </c>
      <c r="U72" s="138">
        <v>2035</v>
      </c>
      <c r="V72" s="55">
        <f t="shared" si="319"/>
        <v>54878</v>
      </c>
      <c r="W72" s="51">
        <f t="shared" si="360"/>
        <v>0</v>
      </c>
      <c r="X72" s="53">
        <f t="shared" si="386"/>
        <v>0</v>
      </c>
      <c r="Y72" s="53">
        <f t="shared" si="387"/>
        <v>0</v>
      </c>
      <c r="Z72" s="53">
        <f t="shared" si="388"/>
        <v>0</v>
      </c>
      <c r="AA72" s="53">
        <f>IF($V72&lt;=Z$2,0,IF($O72&lt;=Z$2,0,IF($G72&gt;=AA$2,0,IF($K72&gt;=$J72,0,IF($O72&lt;=AA$2,($J72-(SUM($K72,SUM($Z72:Z72)))),IF($L72=$D$161,(($J72-$K72)/$P72),(($J72-SUM($Z72:Z72))*$Q72))*IF($V72&lt;=AA$2,(DATEDIF(Z$2,$V72,"D")/365),IF($G72&gt;Z$2,(DATEDIF($G72,AA$2,"D")/365),1)))))))</f>
        <v>0</v>
      </c>
      <c r="AB72" s="53">
        <f>IF($V72&lt;=AA$2,0,IF($O72&lt;=AA$2,0,IF($G72&gt;=AB$2,0,IF($K72&gt;=$J72,0,IF($O72&lt;=AB$2,($J72-(SUM($K72,SUM($Z72:AA72)))),IF($L72=$D$161,(($J72-$K72)/$P72),(($J72-SUM($Z72:AA72))*$Q72))*IF($V72&lt;=AB$2,(DATEDIF(AA$2,$V72,"D")/365),IF($G72&gt;AA$2,(DATEDIF($G72,AB$2,"D")/365),1)))))))</f>
        <v>0</v>
      </c>
      <c r="AC72" s="53">
        <f>IF($V72&lt;=AB$2,0,IF($O72&lt;=AB$2,0,IF($G72&gt;=AC$2,0,IF($K72&gt;=$J72,0,IF($O72&lt;=AC$2,($J72-(SUM($K72,SUM($Z72:AB72)))),IF($L72=$D$161,(($J72-$K72)/$P72),(($J72-SUM($Z72:AB72))*$Q72))*IF($V72&lt;=AC$2,(DATEDIF(AB$2,$V72,"D")/365),IF($G72&gt;AB$2,(DATEDIF($G72,AC$2,"D")/365),1)))))))</f>
        <v>0</v>
      </c>
      <c r="AD72" s="53">
        <f>IF($V72&lt;=AC$2,0,IF($O72&lt;=AC$2,0,IF($G72&gt;=AD$2,0,IF($K72&gt;=$J72,0,IF($O72&lt;=AD$2,($J72-(SUM($K72,SUM($Z72:AC72)))),IF($L72=$D$161,(($J72-$K72)/$P72),(($J72-SUM($Z72:AC72))*$Q72))*IF($V72&lt;=AD$2,(DATEDIF(AC$2,$V72,"D")/365),IF($G72&gt;AC$2,(DATEDIF($G72,AD$2,"D")/365),1)))))))</f>
        <v>0</v>
      </c>
      <c r="AE72" s="53">
        <f>IF($V72&lt;=AD$2,0,IF($O72&lt;=AD$2,0,IF($G72&gt;=AE$2,0,IF($K72&gt;=$J72,0,IF($O72&lt;=AE$2,($J72-(SUM($K72,SUM($Z72:AD72)))),IF($L72=$D$161,(($J72-$K72)/$P72),(($J72-SUM($Z72:AD72))*$Q72))*IF($V72&lt;=AE$2,(DATEDIF(AD$2,$V72,"D")/365),IF($G72&gt;AD$2,(DATEDIF($G72,AE$2,"D")/365),1)))))))</f>
        <v>0</v>
      </c>
      <c r="AF72" s="53">
        <f>IF($V72&lt;=AE$2,0,IF($O72&lt;=AE$2,0,IF($G72&gt;=AF$2,0,IF($K72&gt;=$J72,0,IF($O72&lt;=AF$2,($J72-(SUM($K72,SUM($Z72:AE72)))),IF($L72=$D$161,(($J72-$K72)/$P72),(($J72-SUM($Z72:AE72))*$Q72))*IF($V72&lt;=AF$2,(DATEDIF(AE$2,$V72,"D")/365),IF($G72&gt;AE$2,(DATEDIF($G72,AF$2,"D")/365),1)))))))</f>
        <v>0</v>
      </c>
      <c r="AG72" s="53">
        <f>IF($V72&lt;=AF$2,0,IF($O72&lt;=AF$2,0,IF($G72&gt;=AG$2,0,IF($K72&gt;=$J72,0,IF($O72&lt;=AG$2,($J72-(SUM($K72,SUM($Z72:AF72)))),IF($L72=$D$161,(($J72-$K72)/$P72),(($J72-SUM($Z72:AF72))*$Q72))*IF($V72&lt;=AG$2,(DATEDIF(AF$2,$V72,"D")/365),IF($G72&gt;AF$2,(DATEDIF($G72,AG$2,"D")/365),1)))))))</f>
        <v>0</v>
      </c>
      <c r="AH72" s="53">
        <f>IF($V72&lt;=AG$2,0,IF($O72&lt;=AG$2,0,IF($G72&gt;=AH$2,0,IF($K72&gt;=$J72,0,IF($O72&lt;=AH$2,($J72-(SUM($K72,SUM($Z72:AG72)))),IF($L72=$D$161,(($J72-$K72)/$P72),(($J72-SUM($Z72:AG72))*$Q72))*IF($V72&lt;=AH$2,(DATEDIF(AG$2,$V72,"D")/365),IF($G72&gt;AG$2,(DATEDIF($G72,AH$2,"D")/365),1)))))))</f>
        <v>0</v>
      </c>
      <c r="AI72" s="53">
        <f>IF($V72&lt;=AH$2,0,IF($O72&lt;=AH$2,0,IF($G72&gt;=AI$2,0,IF($K72&gt;=$J72,0,IF($O72&lt;=AI$2,($J72-(SUM($K72,SUM($Z72:AH72)))),IF($L72=$D$161,(($J72-$K72)/$P72),(($J72-SUM($Z72:AH72))*$Q72))*IF($V72&lt;=AI$2,(DATEDIF(AH$2,$V72,"D")/365),IF($G72&gt;AH$2,(DATEDIF($G72,AI$2,"D")/365),1)))))))</f>
        <v>0</v>
      </c>
      <c r="AJ72" s="53">
        <f>IF($V72&lt;=AI$2,0,IF($O72&lt;=AI$2,0,IF($G72&gt;=AJ$2,0,IF($K72&gt;=$J72,0,IF($O72&lt;=AJ$2,($J72-(SUM($K72,SUM($Z72:AI72)))),IF($L72=$D$161,(($J72-$K72)/$P72),(($J72-SUM($Z72:AI72))*$Q72))*IF($V72&lt;=AJ$2,(DATEDIF(AI$2,$V72,"D")/365),IF($G72&gt;AI$2,(DATEDIF($G72,AJ$2,"D")/365),1)))))))</f>
        <v>0</v>
      </c>
      <c r="AK72" s="53">
        <f>IF($V72&lt;=AJ$2,0,IF($O72&lt;=AJ$2,0,IF($G72&gt;=AK$2,0,IF($K72&gt;=$J72,0,IF($O72&lt;=AK$2,($J72-(SUM($K72,SUM($Z72:AJ72)))),IF($L72=$D$161,(($J72-$K72)/$P72),(($J72-SUM($Z72:AJ72))*$Q72))*IF($V72&lt;=AK$2,(DATEDIF(AJ$2,$V72,"D")/365),IF($G72&gt;AJ$2,(DATEDIF($G72,AK$2,"D")/365),1)))))))</f>
        <v>0</v>
      </c>
      <c r="AL72" s="53">
        <f>IF($V72&lt;=AK$2,0,IF($O72&lt;=AK$2,0,IF($G72&gt;=AL$2,0,IF($K72&gt;=$J72,0,IF($O72&lt;=AL$2,($J72-(SUM($K72,SUM($Z72:AK72)))),IF($L72=$D$161,(($J72-$K72)/$P72),(($J72-SUM($Z72:AK72))*$Q72))*IF($V72&lt;=AL$2,(DATEDIF(AK$2,$V72,"D")/365),IF($G72&gt;AK$2,(DATEDIF($G72,AL$2,"D")/365),1)))))))</f>
        <v>0</v>
      </c>
      <c r="AM72" s="53">
        <f>IF($V72&lt;=AL$2,0,IF($O72&lt;=AL$2,0,IF($G72&gt;=AM$2,0,IF($K72&gt;=$J72,0,IF($O72&lt;=AM$2,($J72-(SUM($K72,SUM($Z72:AL72)))),IF($L72=$D$161,(($J72-$K72)/$P72),(($J72-SUM($Z72:AL72))*$Q72))*IF($V72&lt;=AM$2,(DATEDIF(AL$2,$V72,"D")/365),IF($G72&gt;AL$2,(DATEDIF($G72,AM$2,"D")/365),1)))))))</f>
        <v>0</v>
      </c>
      <c r="AN72" s="53">
        <f>IF($V72&lt;=AM$2,0,IF($O72&lt;=AM$2,0,IF($G72&gt;=AN$2,0,IF($K72&gt;=$J72,0,IF($O72&lt;=AN$2,($J72-(SUM($K72,SUM($Z72:AM72)))),IF($L72=$D$161,(($J72-$K72)/$P72),(($J72-SUM($Z72:AM72))*$Q72))*IF($V72&lt;=AN$2,(DATEDIF(AM$2,$V72,"D")/365),IF($G72&gt;AM$2,(DATEDIF($G72,AN$2,"D")/365),1)))))))</f>
        <v>0</v>
      </c>
      <c r="AO72" s="53">
        <f>IF($V72&lt;=AN$2,0,IF($O72&lt;=AN$2,0,IF($G72&gt;=AO$2,0,IF($K72&gt;=$J72,0,IF($O72&lt;=AO$2,($J72-(SUM($K72,SUM($Z72:AN72)))),IF($L72=$D$161,(($J72-$K72)/$P72),(($J72-SUM($Z72:AN72))*$Q72))*IF($V72&lt;=AO$2,(DATEDIF(AN$2,$V72,"D")/365),IF($G72&gt;AN$2,(DATEDIF($G72,AO$2,"D")/365),1)))))))</f>
        <v>0</v>
      </c>
      <c r="AP72" s="53">
        <f>IF($V72&lt;=AO$2,0,IF($O72&lt;=AO$2,0,IF($G72&gt;=AP$2,0,IF($K72&gt;=$J72,0,IF($O72&lt;=AP$2,($J72-(SUM($K72,SUM($Z72:AO72)))),IF($L72=$D$161,(($J72-$K72)/$P72),(($J72-SUM($Z72:AO72))*$Q72))*IF($V72&lt;=AP$2,(DATEDIF(AO$2,$V72,"D")/365),IF($G72&gt;AO$2,(DATEDIF($G72,AP$2,"D")/365),1)))))))</f>
        <v>0</v>
      </c>
      <c r="AQ72" s="53">
        <f>IF($V72&lt;=AP$2,0,IF($O72&lt;=AP$2,0,IF($G72&gt;=AQ$2,0,IF($K72&gt;=$J72,0,IF($O72&lt;=AQ$2,($J72-(SUM($K72,SUM($Z72:AP72)))),IF($L72=$D$161,(($J72-$K72)/$P72),(($J72-SUM($Z72:AP72))*$Q72))*IF($V72&lt;=AQ$2,(DATEDIF(AP$2,$V72,"D")/365),IF($G72&gt;AP$2,(DATEDIF($G72,AQ$2,"D")/365),1)))))))</f>
        <v>0</v>
      </c>
      <c r="AR72" s="53">
        <f>IF($V72&lt;=AQ$2,0,IF($O72&lt;=AQ$2,0,IF($G72&gt;=AR$2,0,IF($K72&gt;=$J72,0,IF($O72&lt;=AR$2,($J72-(SUM($K72,SUM($Z72:AQ72)))),IF($L72=$D$161,(($J72-$K72)/$P72),(($J72-SUM($Z72:AQ72))*$Q72))*IF($V72&lt;=AR$2,(DATEDIF(AQ$2,$V72,"D")/365),IF($G72&gt;AQ$2,(DATEDIF($G72,AR$2,"D")/365),1)))))))</f>
        <v>0</v>
      </c>
      <c r="AS72" s="53">
        <f>IF($V72&lt;=AR$2,0,IF($O72&lt;=AR$2,0,IF($G72&gt;=AS$2,0,IF($K72&gt;=$J72,0,IF($O72&lt;=AS$2,($J72-(SUM($K72,SUM($Z72:AR72)))),IF($L72=$D$161,(($J72-$K72)/$P72),(($J72-SUM($Z72:AR72))*$Q72))*IF($V72&lt;=AS$2,(DATEDIF(AR$2,$V72,"D")/365),IF($G72&gt;AR$2,(DATEDIF($G72,AS$2,"D")/365),1)))))))</f>
        <v>0</v>
      </c>
      <c r="AT72" s="53">
        <f>IF($V72&lt;=AS$2,0,IF($O72&lt;=AS$2,0,IF($G72&gt;=AT$2,0,IF($K72&gt;=$J72,0,IF($O72&lt;=AT$2,($J72-(SUM($K72,SUM($Z72:AS72)))),IF($L72=$D$161,(($J72-$K72)/$P72),(($J72-SUM($Z72:AS72))*$Q72))*IF($V72&lt;=AT$2,(DATEDIF(AS$2,$V72,"D")/365),IF($G72&gt;AS$2,(DATEDIF($G72,AT$2,"D")/365),1)))))))</f>
        <v>0</v>
      </c>
      <c r="AU72" s="53">
        <f>IF($V72&lt;=AT$2,0,IF($O72&lt;=AT$2,0,IF($G72&gt;=AU$2,0,IF($K72&gt;=$J72,0,IF($O72&lt;=AU$2,($J72-(SUM($K72,SUM($Z72:AT72)))),IF($L72=$D$161,(($J72-$K72)/$P72),(($J72-SUM($Z72:AT72))*$Q72))*IF($V72&lt;=AU$2,(DATEDIF(AT$2,$V72,"D")/365),IF($G72&gt;AT$2,(DATEDIF($G72,AU$2,"D")/365),1)))))))</f>
        <v>0</v>
      </c>
      <c r="AV72" s="53">
        <f>IF($V72&lt;=AU$2,0,IF($O72&lt;=AU$2,0,IF($G72&gt;=AV$2,0,IF($K72&gt;=$J72,0,IF($O72&lt;=AV$2,($J72-(SUM($K72,SUM($Z72:AU72)))),IF($L72=$D$161,(($J72-$K72)/$P72),(($J72-SUM($Z72:AU72))*$Q72))*IF($V72&lt;=AV$2,(DATEDIF(AU$2,$V72,"D")/365),IF($G72&gt;AU$2,(DATEDIF($G72,AV$2,"D")/365),1)))))))</f>
        <v>0</v>
      </c>
      <c r="AW72" s="53">
        <f>IF($V72&lt;=AV$2,0,IF($O72&lt;=AV$2,0,IF($G72&gt;=AW$2,0,IF($K72&gt;=$J72,0,IF($O72&lt;=AW$2,($J72-(SUM($K72,SUM($Z72:AV72)))),IF($L72=$D$161,(($J72-$K72)/$P72),(($J72-SUM($Z72:AV72))*$Q72))*IF($V72&lt;=AW$2,(DATEDIF(AV$2,$V72,"D")/365),IF($G72&gt;AV$2,(DATEDIF($G72,AW$2,"D")/365),1)))))))</f>
        <v>0</v>
      </c>
      <c r="AX72" s="53">
        <f>IF($V72&lt;=AW$2,0,IF($O72&lt;=AW$2,0,IF($G72&gt;=AX$2,0,IF($K72&gt;=$J72,0,IF($O72&lt;=AX$2,($J72-(SUM($K72,SUM($Z72:AW72)))),IF($L72=$D$161,(($J72-$K72)/$P72),(($J72-SUM($Z72:AW72))*$Q72))*IF($V72&lt;=AX$2,(DATEDIF(AW$2,$V72,"D")/365),IF($G72&gt;AW$2,(DATEDIF($G72,AX$2,"D")/365),1)))))))</f>
        <v>0</v>
      </c>
      <c r="AY72" s="53">
        <f>IF($V72&lt;=AX$2,0,IF($O72&lt;=AX$2,0,IF($G72&gt;=AY$2,0,IF($K72&gt;=$J72,0,IF($O72&lt;=AY$2,($J72-(SUM($K72,SUM($Z72:AX72)))),IF($L72=$D$161,(($J72-$K72)/$P72),(($J72-SUM($Z72:AX72))*$Q72))*IF($V72&lt;=AY$2,(DATEDIF(AX$2,$V72,"D")/365),IF($G72&gt;AX$2,(DATEDIF($G72,AY$2,"D")/365),1)))))))</f>
        <v>0</v>
      </c>
      <c r="AZ72" s="52"/>
      <c r="BA72" s="52"/>
      <c r="BB72" s="126">
        <f>IF($V72&lt;=BB$2,0,IF($G72&gt;=BB$2,0,IF($G72&gt;$W$3,(J72-Z72),IF($G72&lt;=$W$3,J72-SUM(W72,$Z72:Z72),0))))</f>
        <v>0</v>
      </c>
      <c r="BC72" s="53">
        <f t="shared" si="361"/>
        <v>0</v>
      </c>
      <c r="BD72" s="52">
        <f t="shared" si="362"/>
        <v>0</v>
      </c>
      <c r="BE72" s="53">
        <f t="shared" si="363"/>
        <v>0</v>
      </c>
      <c r="BF72" s="52">
        <f t="shared" si="364"/>
        <v>0</v>
      </c>
      <c r="BG72" s="53">
        <f t="shared" si="365"/>
        <v>0</v>
      </c>
      <c r="BH72" s="52">
        <f t="shared" si="366"/>
        <v>0</v>
      </c>
      <c r="BI72" s="53">
        <f t="shared" si="367"/>
        <v>0</v>
      </c>
      <c r="BJ72" s="52">
        <f t="shared" si="368"/>
        <v>0</v>
      </c>
      <c r="BK72" s="53">
        <f t="shared" si="369"/>
        <v>0</v>
      </c>
      <c r="BL72" s="52">
        <f t="shared" si="370"/>
        <v>0</v>
      </c>
      <c r="BM72" s="53">
        <f t="shared" si="371"/>
        <v>0</v>
      </c>
      <c r="BN72" s="52">
        <f t="shared" si="372"/>
        <v>0</v>
      </c>
      <c r="BO72" s="53">
        <f t="shared" si="373"/>
        <v>0</v>
      </c>
      <c r="BP72" s="52">
        <f t="shared" si="374"/>
        <v>0</v>
      </c>
      <c r="BQ72" s="53">
        <f t="shared" si="375"/>
        <v>0</v>
      </c>
      <c r="BR72" s="52">
        <f t="shared" si="376"/>
        <v>0</v>
      </c>
      <c r="BS72" s="53">
        <f t="shared" si="377"/>
        <v>0</v>
      </c>
      <c r="BT72" s="52">
        <f t="shared" si="378"/>
        <v>0</v>
      </c>
      <c r="BU72" s="53">
        <f t="shared" si="379"/>
        <v>0</v>
      </c>
      <c r="BV72" s="52">
        <f t="shared" si="380"/>
        <v>0</v>
      </c>
      <c r="BW72" s="53">
        <f t="shared" si="381"/>
        <v>0</v>
      </c>
      <c r="BX72" s="52">
        <f t="shared" si="382"/>
        <v>0</v>
      </c>
      <c r="BY72" s="53">
        <f t="shared" si="383"/>
        <v>0</v>
      </c>
      <c r="BZ72" s="52">
        <f t="shared" si="384"/>
        <v>0</v>
      </c>
      <c r="CA72" s="53">
        <f t="shared" si="385"/>
        <v>0</v>
      </c>
      <c r="CB72" s="74"/>
      <c r="CC72" s="74"/>
      <c r="CD72" s="74"/>
      <c r="CE72" s="74"/>
      <c r="CF72" s="74"/>
      <c r="CG72" s="74"/>
      <c r="CH72" s="74"/>
      <c r="CI72" s="74"/>
      <c r="CJ72" s="74"/>
      <c r="CK72" s="74"/>
      <c r="CL72" s="74"/>
    </row>
    <row r="73" spans="1:90">
      <c r="A73" s="20">
        <v>72</v>
      </c>
      <c r="B73" s="20" t="s">
        <v>89</v>
      </c>
      <c r="C73" s="20" t="s">
        <v>153</v>
      </c>
      <c r="D73" s="2">
        <v>1985</v>
      </c>
      <c r="E73" s="3">
        <v>4</v>
      </c>
      <c r="F73" s="2">
        <v>1</v>
      </c>
      <c r="G73" s="55">
        <f t="shared" si="354"/>
        <v>31137</v>
      </c>
      <c r="H73" s="4">
        <v>0</v>
      </c>
      <c r="I73" s="1">
        <v>0</v>
      </c>
      <c r="J73" s="51">
        <f t="shared" si="355"/>
        <v>0</v>
      </c>
      <c r="K73" s="54">
        <f t="shared" si="356"/>
        <v>0</v>
      </c>
      <c r="L73" s="4" t="s">
        <v>96</v>
      </c>
      <c r="M73" s="54">
        <f t="shared" si="357"/>
        <v>15</v>
      </c>
      <c r="N73" s="53">
        <f t="shared" si="358"/>
        <v>15</v>
      </c>
      <c r="O73" s="55">
        <f t="shared" si="359"/>
        <v>36616</v>
      </c>
      <c r="P73" s="53">
        <f t="shared" si="318"/>
        <v>0</v>
      </c>
      <c r="Q73" s="119">
        <f t="shared" si="6"/>
        <v>0</v>
      </c>
      <c r="R73" s="45" t="s">
        <v>130</v>
      </c>
      <c r="S73" s="138">
        <v>17</v>
      </c>
      <c r="T73" s="139">
        <v>4</v>
      </c>
      <c r="U73" s="138">
        <v>2035</v>
      </c>
      <c r="V73" s="55">
        <f t="shared" si="319"/>
        <v>54878</v>
      </c>
      <c r="W73" s="51">
        <f t="shared" si="360"/>
        <v>0</v>
      </c>
      <c r="X73" s="53">
        <f t="shared" si="386"/>
        <v>0</v>
      </c>
      <c r="Y73" s="53">
        <f t="shared" si="387"/>
        <v>0</v>
      </c>
      <c r="Z73" s="53">
        <f t="shared" si="388"/>
        <v>0</v>
      </c>
      <c r="AA73" s="53">
        <f>IF($V73&lt;=Z$2,0,IF($O73&lt;=Z$2,0,IF($G73&gt;=AA$2,0,IF($K73&gt;=$J73,0,IF($O73&lt;=AA$2,($J73-(SUM($K73,SUM($Z73:Z73)))),IF($L73=$D$161,(($J73-$K73)/$P73),(($J73-SUM($Z73:Z73))*$Q73))*IF($V73&lt;=AA$2,(DATEDIF(Z$2,$V73,"D")/365),IF($G73&gt;Z$2,(DATEDIF($G73,AA$2,"D")/365),1)))))))</f>
        <v>0</v>
      </c>
      <c r="AB73" s="53">
        <f>IF($V73&lt;=AA$2,0,IF($O73&lt;=AA$2,0,IF($G73&gt;=AB$2,0,IF($K73&gt;=$J73,0,IF($O73&lt;=AB$2,($J73-(SUM($K73,SUM($Z73:AA73)))),IF($L73=$D$161,(($J73-$K73)/$P73),(($J73-SUM($Z73:AA73))*$Q73))*IF($V73&lt;=AB$2,(DATEDIF(AA$2,$V73,"D")/365),IF($G73&gt;AA$2,(DATEDIF($G73,AB$2,"D")/365),1)))))))</f>
        <v>0</v>
      </c>
      <c r="AC73" s="53">
        <f>IF($V73&lt;=AB$2,0,IF($O73&lt;=AB$2,0,IF($G73&gt;=AC$2,0,IF($K73&gt;=$J73,0,IF($O73&lt;=AC$2,($J73-(SUM($K73,SUM($Z73:AB73)))),IF($L73=$D$161,(($J73-$K73)/$P73),(($J73-SUM($Z73:AB73))*$Q73))*IF($V73&lt;=AC$2,(DATEDIF(AB$2,$V73,"D")/365),IF($G73&gt;AB$2,(DATEDIF($G73,AC$2,"D")/365),1)))))))</f>
        <v>0</v>
      </c>
      <c r="AD73" s="53">
        <f>IF($V73&lt;=AC$2,0,IF($O73&lt;=AC$2,0,IF($G73&gt;=AD$2,0,IF($K73&gt;=$J73,0,IF($O73&lt;=AD$2,($J73-(SUM($K73,SUM($Z73:AC73)))),IF($L73=$D$161,(($J73-$K73)/$P73),(($J73-SUM($Z73:AC73))*$Q73))*IF($V73&lt;=AD$2,(DATEDIF(AC$2,$V73,"D")/365),IF($G73&gt;AC$2,(DATEDIF($G73,AD$2,"D")/365),1)))))))</f>
        <v>0</v>
      </c>
      <c r="AE73" s="53">
        <f>IF($V73&lt;=AD$2,0,IF($O73&lt;=AD$2,0,IF($G73&gt;=AE$2,0,IF($K73&gt;=$J73,0,IF($O73&lt;=AE$2,($J73-(SUM($K73,SUM($Z73:AD73)))),IF($L73=$D$161,(($J73-$K73)/$P73),(($J73-SUM($Z73:AD73))*$Q73))*IF($V73&lt;=AE$2,(DATEDIF(AD$2,$V73,"D")/365),IF($G73&gt;AD$2,(DATEDIF($G73,AE$2,"D")/365),1)))))))</f>
        <v>0</v>
      </c>
      <c r="AF73" s="53">
        <f>IF($V73&lt;=AE$2,0,IF($O73&lt;=AE$2,0,IF($G73&gt;=AF$2,0,IF($K73&gt;=$J73,0,IF($O73&lt;=AF$2,($J73-(SUM($K73,SUM($Z73:AE73)))),IF($L73=$D$161,(($J73-$K73)/$P73),(($J73-SUM($Z73:AE73))*$Q73))*IF($V73&lt;=AF$2,(DATEDIF(AE$2,$V73,"D")/365),IF($G73&gt;AE$2,(DATEDIF($G73,AF$2,"D")/365),1)))))))</f>
        <v>0</v>
      </c>
      <c r="AG73" s="53">
        <f>IF($V73&lt;=AF$2,0,IF($O73&lt;=AF$2,0,IF($G73&gt;=AG$2,0,IF($K73&gt;=$J73,0,IF($O73&lt;=AG$2,($J73-(SUM($K73,SUM($Z73:AF73)))),IF($L73=$D$161,(($J73-$K73)/$P73),(($J73-SUM($Z73:AF73))*$Q73))*IF($V73&lt;=AG$2,(DATEDIF(AF$2,$V73,"D")/365),IF($G73&gt;AF$2,(DATEDIF($G73,AG$2,"D")/365),1)))))))</f>
        <v>0</v>
      </c>
      <c r="AH73" s="53">
        <f>IF($V73&lt;=AG$2,0,IF($O73&lt;=AG$2,0,IF($G73&gt;=AH$2,0,IF($K73&gt;=$J73,0,IF($O73&lt;=AH$2,($J73-(SUM($K73,SUM($Z73:AG73)))),IF($L73=$D$161,(($J73-$K73)/$P73),(($J73-SUM($Z73:AG73))*$Q73))*IF($V73&lt;=AH$2,(DATEDIF(AG$2,$V73,"D")/365),IF($G73&gt;AG$2,(DATEDIF($G73,AH$2,"D")/365),1)))))))</f>
        <v>0</v>
      </c>
      <c r="AI73" s="53">
        <f>IF($V73&lt;=AH$2,0,IF($O73&lt;=AH$2,0,IF($G73&gt;=AI$2,0,IF($K73&gt;=$J73,0,IF($O73&lt;=AI$2,($J73-(SUM($K73,SUM($Z73:AH73)))),IF($L73=$D$161,(($J73-$K73)/$P73),(($J73-SUM($Z73:AH73))*$Q73))*IF($V73&lt;=AI$2,(DATEDIF(AH$2,$V73,"D")/365),IF($G73&gt;AH$2,(DATEDIF($G73,AI$2,"D")/365),1)))))))</f>
        <v>0</v>
      </c>
      <c r="AJ73" s="53">
        <f>IF($V73&lt;=AI$2,0,IF($O73&lt;=AI$2,0,IF($G73&gt;=AJ$2,0,IF($K73&gt;=$J73,0,IF($O73&lt;=AJ$2,($J73-(SUM($K73,SUM($Z73:AI73)))),IF($L73=$D$161,(($J73-$K73)/$P73),(($J73-SUM($Z73:AI73))*$Q73))*IF($V73&lt;=AJ$2,(DATEDIF(AI$2,$V73,"D")/365),IF($G73&gt;AI$2,(DATEDIF($G73,AJ$2,"D")/365),1)))))))</f>
        <v>0</v>
      </c>
      <c r="AK73" s="53">
        <f>IF($V73&lt;=AJ$2,0,IF($O73&lt;=AJ$2,0,IF($G73&gt;=AK$2,0,IF($K73&gt;=$J73,0,IF($O73&lt;=AK$2,($J73-(SUM($K73,SUM($Z73:AJ73)))),IF($L73=$D$161,(($J73-$K73)/$P73),(($J73-SUM($Z73:AJ73))*$Q73))*IF($V73&lt;=AK$2,(DATEDIF(AJ$2,$V73,"D")/365),IF($G73&gt;AJ$2,(DATEDIF($G73,AK$2,"D")/365),1)))))))</f>
        <v>0</v>
      </c>
      <c r="AL73" s="53">
        <f>IF($V73&lt;=AK$2,0,IF($O73&lt;=AK$2,0,IF($G73&gt;=AL$2,0,IF($K73&gt;=$J73,0,IF($O73&lt;=AL$2,($J73-(SUM($K73,SUM($Z73:AK73)))),IF($L73=$D$161,(($J73-$K73)/$P73),(($J73-SUM($Z73:AK73))*$Q73))*IF($V73&lt;=AL$2,(DATEDIF(AK$2,$V73,"D")/365),IF($G73&gt;AK$2,(DATEDIF($G73,AL$2,"D")/365),1)))))))</f>
        <v>0</v>
      </c>
      <c r="AM73" s="53">
        <f>IF($V73&lt;=AL$2,0,IF($O73&lt;=AL$2,0,IF($G73&gt;=AM$2,0,IF($K73&gt;=$J73,0,IF($O73&lt;=AM$2,($J73-(SUM($K73,SUM($Z73:AL73)))),IF($L73=$D$161,(($J73-$K73)/$P73),(($J73-SUM($Z73:AL73))*$Q73))*IF($V73&lt;=AM$2,(DATEDIF(AL$2,$V73,"D")/365),IF($G73&gt;AL$2,(DATEDIF($G73,AM$2,"D")/365),1)))))))</f>
        <v>0</v>
      </c>
      <c r="AN73" s="53">
        <f>IF($V73&lt;=AM$2,0,IF($O73&lt;=AM$2,0,IF($G73&gt;=AN$2,0,IF($K73&gt;=$J73,0,IF($O73&lt;=AN$2,($J73-(SUM($K73,SUM($Z73:AM73)))),IF($L73=$D$161,(($J73-$K73)/$P73),(($J73-SUM($Z73:AM73))*$Q73))*IF($V73&lt;=AN$2,(DATEDIF(AM$2,$V73,"D")/365),IF($G73&gt;AM$2,(DATEDIF($G73,AN$2,"D")/365),1)))))))</f>
        <v>0</v>
      </c>
      <c r="AO73" s="53">
        <f>IF($V73&lt;=AN$2,0,IF($O73&lt;=AN$2,0,IF($G73&gt;=AO$2,0,IF($K73&gt;=$J73,0,IF($O73&lt;=AO$2,($J73-(SUM($K73,SUM($Z73:AN73)))),IF($L73=$D$161,(($J73-$K73)/$P73),(($J73-SUM($Z73:AN73))*$Q73))*IF($V73&lt;=AO$2,(DATEDIF(AN$2,$V73,"D")/365),IF($G73&gt;AN$2,(DATEDIF($G73,AO$2,"D")/365),1)))))))</f>
        <v>0</v>
      </c>
      <c r="AP73" s="53">
        <f>IF($V73&lt;=AO$2,0,IF($O73&lt;=AO$2,0,IF($G73&gt;=AP$2,0,IF($K73&gt;=$J73,0,IF($O73&lt;=AP$2,($J73-(SUM($K73,SUM($Z73:AO73)))),IF($L73=$D$161,(($J73-$K73)/$P73),(($J73-SUM($Z73:AO73))*$Q73))*IF($V73&lt;=AP$2,(DATEDIF(AO$2,$V73,"D")/365),IF($G73&gt;AO$2,(DATEDIF($G73,AP$2,"D")/365),1)))))))</f>
        <v>0</v>
      </c>
      <c r="AQ73" s="53">
        <f>IF($V73&lt;=AP$2,0,IF($O73&lt;=AP$2,0,IF($G73&gt;=AQ$2,0,IF($K73&gt;=$J73,0,IF($O73&lt;=AQ$2,($J73-(SUM($K73,SUM($Z73:AP73)))),IF($L73=$D$161,(($J73-$K73)/$P73),(($J73-SUM($Z73:AP73))*$Q73))*IF($V73&lt;=AQ$2,(DATEDIF(AP$2,$V73,"D")/365),IF($G73&gt;AP$2,(DATEDIF($G73,AQ$2,"D")/365),1)))))))</f>
        <v>0</v>
      </c>
      <c r="AR73" s="53">
        <f>IF($V73&lt;=AQ$2,0,IF($O73&lt;=AQ$2,0,IF($G73&gt;=AR$2,0,IF($K73&gt;=$J73,0,IF($O73&lt;=AR$2,($J73-(SUM($K73,SUM($Z73:AQ73)))),IF($L73=$D$161,(($J73-$K73)/$P73),(($J73-SUM($Z73:AQ73))*$Q73))*IF($V73&lt;=AR$2,(DATEDIF(AQ$2,$V73,"D")/365),IF($G73&gt;AQ$2,(DATEDIF($G73,AR$2,"D")/365),1)))))))</f>
        <v>0</v>
      </c>
      <c r="AS73" s="53">
        <f>IF($V73&lt;=AR$2,0,IF($O73&lt;=AR$2,0,IF($G73&gt;=AS$2,0,IF($K73&gt;=$J73,0,IF($O73&lt;=AS$2,($J73-(SUM($K73,SUM($Z73:AR73)))),IF($L73=$D$161,(($J73-$K73)/$P73),(($J73-SUM($Z73:AR73))*$Q73))*IF($V73&lt;=AS$2,(DATEDIF(AR$2,$V73,"D")/365),IF($G73&gt;AR$2,(DATEDIF($G73,AS$2,"D")/365),1)))))))</f>
        <v>0</v>
      </c>
      <c r="AT73" s="53">
        <f>IF($V73&lt;=AS$2,0,IF($O73&lt;=AS$2,0,IF($G73&gt;=AT$2,0,IF($K73&gt;=$J73,0,IF($O73&lt;=AT$2,($J73-(SUM($K73,SUM($Z73:AS73)))),IF($L73=$D$161,(($J73-$K73)/$P73),(($J73-SUM($Z73:AS73))*$Q73))*IF($V73&lt;=AT$2,(DATEDIF(AS$2,$V73,"D")/365),IF($G73&gt;AS$2,(DATEDIF($G73,AT$2,"D")/365),1)))))))</f>
        <v>0</v>
      </c>
      <c r="AU73" s="53">
        <f>IF($V73&lt;=AT$2,0,IF($O73&lt;=AT$2,0,IF($G73&gt;=AU$2,0,IF($K73&gt;=$J73,0,IF($O73&lt;=AU$2,($J73-(SUM($K73,SUM($Z73:AT73)))),IF($L73=$D$161,(($J73-$K73)/$P73),(($J73-SUM($Z73:AT73))*$Q73))*IF($V73&lt;=AU$2,(DATEDIF(AT$2,$V73,"D")/365),IF($G73&gt;AT$2,(DATEDIF($G73,AU$2,"D")/365),1)))))))</f>
        <v>0</v>
      </c>
      <c r="AV73" s="53">
        <f>IF($V73&lt;=AU$2,0,IF($O73&lt;=AU$2,0,IF($G73&gt;=AV$2,0,IF($K73&gt;=$J73,0,IF($O73&lt;=AV$2,($J73-(SUM($K73,SUM($Z73:AU73)))),IF($L73=$D$161,(($J73-$K73)/$P73),(($J73-SUM($Z73:AU73))*$Q73))*IF($V73&lt;=AV$2,(DATEDIF(AU$2,$V73,"D")/365),IF($G73&gt;AU$2,(DATEDIF($G73,AV$2,"D")/365),1)))))))</f>
        <v>0</v>
      </c>
      <c r="AW73" s="53">
        <f>IF($V73&lt;=AV$2,0,IF($O73&lt;=AV$2,0,IF($G73&gt;=AW$2,0,IF($K73&gt;=$J73,0,IF($O73&lt;=AW$2,($J73-(SUM($K73,SUM($Z73:AV73)))),IF($L73=$D$161,(($J73-$K73)/$P73),(($J73-SUM($Z73:AV73))*$Q73))*IF($V73&lt;=AW$2,(DATEDIF(AV$2,$V73,"D")/365),IF($G73&gt;AV$2,(DATEDIF($G73,AW$2,"D")/365),1)))))))</f>
        <v>0</v>
      </c>
      <c r="AX73" s="53">
        <f>IF($V73&lt;=AW$2,0,IF($O73&lt;=AW$2,0,IF($G73&gt;=AX$2,0,IF($K73&gt;=$J73,0,IF($O73&lt;=AX$2,($J73-(SUM($K73,SUM($Z73:AW73)))),IF($L73=$D$161,(($J73-$K73)/$P73),(($J73-SUM($Z73:AW73))*$Q73))*IF($V73&lt;=AX$2,(DATEDIF(AW$2,$V73,"D")/365),IF($G73&gt;AW$2,(DATEDIF($G73,AX$2,"D")/365),1)))))))</f>
        <v>0</v>
      </c>
      <c r="AY73" s="53">
        <f>IF($V73&lt;=AX$2,0,IF($O73&lt;=AX$2,0,IF($G73&gt;=AY$2,0,IF($K73&gt;=$J73,0,IF($O73&lt;=AY$2,($J73-(SUM($K73,SUM($Z73:AX73)))),IF($L73=$D$161,(($J73-$K73)/$P73),(($J73-SUM($Z73:AX73))*$Q73))*IF($V73&lt;=AY$2,(DATEDIF(AX$2,$V73,"D")/365),IF($G73&gt;AX$2,(DATEDIF($G73,AY$2,"D")/365),1)))))))</f>
        <v>0</v>
      </c>
      <c r="AZ73" s="52"/>
      <c r="BA73" s="52"/>
      <c r="BB73" s="126">
        <f>IF($V73&lt;=BB$2,0,IF($G73&gt;=BB$2,0,IF($G73&gt;$W$3,(J73-Z73),IF($G73&lt;=$W$3,J73-SUM(W73,$Z73:Z73),0))))</f>
        <v>0</v>
      </c>
      <c r="BC73" s="53">
        <f t="shared" si="361"/>
        <v>0</v>
      </c>
      <c r="BD73" s="52">
        <f t="shared" si="362"/>
        <v>0</v>
      </c>
      <c r="BE73" s="53">
        <f t="shared" si="363"/>
        <v>0</v>
      </c>
      <c r="BF73" s="52">
        <f t="shared" si="364"/>
        <v>0</v>
      </c>
      <c r="BG73" s="53">
        <f t="shared" si="365"/>
        <v>0</v>
      </c>
      <c r="BH73" s="52">
        <f t="shared" si="366"/>
        <v>0</v>
      </c>
      <c r="BI73" s="53">
        <f t="shared" si="367"/>
        <v>0</v>
      </c>
      <c r="BJ73" s="52">
        <f t="shared" si="368"/>
        <v>0</v>
      </c>
      <c r="BK73" s="53">
        <f t="shared" si="369"/>
        <v>0</v>
      </c>
      <c r="BL73" s="52">
        <f t="shared" si="370"/>
        <v>0</v>
      </c>
      <c r="BM73" s="53">
        <f t="shared" si="371"/>
        <v>0</v>
      </c>
      <c r="BN73" s="52">
        <f t="shared" si="372"/>
        <v>0</v>
      </c>
      <c r="BO73" s="53">
        <f t="shared" si="373"/>
        <v>0</v>
      </c>
      <c r="BP73" s="52">
        <f t="shared" si="374"/>
        <v>0</v>
      </c>
      <c r="BQ73" s="53">
        <f t="shared" si="375"/>
        <v>0</v>
      </c>
      <c r="BR73" s="52">
        <f t="shared" si="376"/>
        <v>0</v>
      </c>
      <c r="BS73" s="53">
        <f t="shared" si="377"/>
        <v>0</v>
      </c>
      <c r="BT73" s="52">
        <f t="shared" si="378"/>
        <v>0</v>
      </c>
      <c r="BU73" s="53">
        <f t="shared" si="379"/>
        <v>0</v>
      </c>
      <c r="BV73" s="52">
        <f t="shared" si="380"/>
        <v>0</v>
      </c>
      <c r="BW73" s="53">
        <f t="shared" si="381"/>
        <v>0</v>
      </c>
      <c r="BX73" s="52">
        <f t="shared" si="382"/>
        <v>0</v>
      </c>
      <c r="BY73" s="53">
        <f t="shared" si="383"/>
        <v>0</v>
      </c>
      <c r="BZ73" s="52">
        <f t="shared" si="384"/>
        <v>0</v>
      </c>
      <c r="CA73" s="53">
        <f t="shared" si="385"/>
        <v>0</v>
      </c>
      <c r="CB73" s="74"/>
      <c r="CC73" s="74"/>
      <c r="CD73" s="74"/>
      <c r="CE73" s="74"/>
      <c r="CF73" s="74"/>
      <c r="CG73" s="74"/>
      <c r="CH73" s="74"/>
      <c r="CI73" s="74"/>
      <c r="CJ73" s="74"/>
      <c r="CK73" s="74"/>
      <c r="CL73" s="74"/>
    </row>
    <row r="74" spans="1:90">
      <c r="A74" s="20">
        <v>73</v>
      </c>
      <c r="B74" s="20" t="s">
        <v>89</v>
      </c>
      <c r="C74" s="20" t="s">
        <v>153</v>
      </c>
      <c r="D74" s="2">
        <v>1985</v>
      </c>
      <c r="E74" s="3">
        <v>4</v>
      </c>
      <c r="F74" s="2">
        <v>1</v>
      </c>
      <c r="G74" s="55">
        <f t="shared" si="354"/>
        <v>31137</v>
      </c>
      <c r="H74" s="4">
        <v>0</v>
      </c>
      <c r="I74" s="1">
        <v>0</v>
      </c>
      <c r="J74" s="51">
        <f t="shared" si="355"/>
        <v>0</v>
      </c>
      <c r="K74" s="54">
        <f t="shared" si="356"/>
        <v>0</v>
      </c>
      <c r="L74" s="4" t="s">
        <v>96</v>
      </c>
      <c r="M74" s="54">
        <f t="shared" si="357"/>
        <v>15</v>
      </c>
      <c r="N74" s="53">
        <f t="shared" si="358"/>
        <v>15</v>
      </c>
      <c r="O74" s="55">
        <f t="shared" si="359"/>
        <v>36616</v>
      </c>
      <c r="P74" s="53">
        <f t="shared" si="318"/>
        <v>0</v>
      </c>
      <c r="Q74" s="119">
        <f t="shared" si="6"/>
        <v>0</v>
      </c>
      <c r="R74" s="45" t="s">
        <v>130</v>
      </c>
      <c r="S74" s="138">
        <v>17</v>
      </c>
      <c r="T74" s="139">
        <v>4</v>
      </c>
      <c r="U74" s="138">
        <v>2035</v>
      </c>
      <c r="V74" s="55">
        <f t="shared" si="319"/>
        <v>54878</v>
      </c>
      <c r="W74" s="51">
        <f t="shared" si="360"/>
        <v>0</v>
      </c>
      <c r="X74" s="53">
        <f t="shared" si="386"/>
        <v>0</v>
      </c>
      <c r="Y74" s="53">
        <f t="shared" si="387"/>
        <v>0</v>
      </c>
      <c r="Z74" s="53">
        <f t="shared" si="388"/>
        <v>0</v>
      </c>
      <c r="AA74" s="53">
        <f>IF($V74&lt;=Z$2,0,IF($O74&lt;=Z$2,0,IF($G74&gt;=AA$2,0,IF($K74&gt;=$J74,0,IF($O74&lt;=AA$2,($J74-(SUM($K74,SUM($Z74:Z74)))),IF($L74=$D$161,(($J74-$K74)/$P74),(($J74-SUM($Z74:Z74))*$Q74))*IF($V74&lt;=AA$2,(DATEDIF(Z$2,$V74,"D")/365),IF($G74&gt;Z$2,(DATEDIF($G74,AA$2,"D")/365),1)))))))</f>
        <v>0</v>
      </c>
      <c r="AB74" s="53">
        <f>IF($V74&lt;=AA$2,0,IF($O74&lt;=AA$2,0,IF($G74&gt;=AB$2,0,IF($K74&gt;=$J74,0,IF($O74&lt;=AB$2,($J74-(SUM($K74,SUM($Z74:AA74)))),IF($L74=$D$161,(($J74-$K74)/$P74),(($J74-SUM($Z74:AA74))*$Q74))*IF($V74&lt;=AB$2,(DATEDIF(AA$2,$V74,"D")/365),IF($G74&gt;AA$2,(DATEDIF($G74,AB$2,"D")/365),1)))))))</f>
        <v>0</v>
      </c>
      <c r="AC74" s="53">
        <f>IF($V74&lt;=AB$2,0,IF($O74&lt;=AB$2,0,IF($G74&gt;=AC$2,0,IF($K74&gt;=$J74,0,IF($O74&lt;=AC$2,($J74-(SUM($K74,SUM($Z74:AB74)))),IF($L74=$D$161,(($J74-$K74)/$P74),(($J74-SUM($Z74:AB74))*$Q74))*IF($V74&lt;=AC$2,(DATEDIF(AB$2,$V74,"D")/365),IF($G74&gt;AB$2,(DATEDIF($G74,AC$2,"D")/365),1)))))))</f>
        <v>0</v>
      </c>
      <c r="AD74" s="53">
        <f>IF($V74&lt;=AC$2,0,IF($O74&lt;=AC$2,0,IF($G74&gt;=AD$2,0,IF($K74&gt;=$J74,0,IF($O74&lt;=AD$2,($J74-(SUM($K74,SUM($Z74:AC74)))),IF($L74=$D$161,(($J74-$K74)/$P74),(($J74-SUM($Z74:AC74))*$Q74))*IF($V74&lt;=AD$2,(DATEDIF(AC$2,$V74,"D")/365),IF($G74&gt;AC$2,(DATEDIF($G74,AD$2,"D")/365),1)))))))</f>
        <v>0</v>
      </c>
      <c r="AE74" s="53">
        <f>IF($V74&lt;=AD$2,0,IF($O74&lt;=AD$2,0,IF($G74&gt;=AE$2,0,IF($K74&gt;=$J74,0,IF($O74&lt;=AE$2,($J74-(SUM($K74,SUM($Z74:AD74)))),IF($L74=$D$161,(($J74-$K74)/$P74),(($J74-SUM($Z74:AD74))*$Q74))*IF($V74&lt;=AE$2,(DATEDIF(AD$2,$V74,"D")/365),IF($G74&gt;AD$2,(DATEDIF($G74,AE$2,"D")/365),1)))))))</f>
        <v>0</v>
      </c>
      <c r="AF74" s="53">
        <f>IF($V74&lt;=AE$2,0,IF($O74&lt;=AE$2,0,IF($G74&gt;=AF$2,0,IF($K74&gt;=$J74,0,IF($O74&lt;=AF$2,($J74-(SUM($K74,SUM($Z74:AE74)))),IF($L74=$D$161,(($J74-$K74)/$P74),(($J74-SUM($Z74:AE74))*$Q74))*IF($V74&lt;=AF$2,(DATEDIF(AE$2,$V74,"D")/365),IF($G74&gt;AE$2,(DATEDIF($G74,AF$2,"D")/365),1)))))))</f>
        <v>0</v>
      </c>
      <c r="AG74" s="53">
        <f>IF($V74&lt;=AF$2,0,IF($O74&lt;=AF$2,0,IF($G74&gt;=AG$2,0,IF($K74&gt;=$J74,0,IF($O74&lt;=AG$2,($J74-(SUM($K74,SUM($Z74:AF74)))),IF($L74=$D$161,(($J74-$K74)/$P74),(($J74-SUM($Z74:AF74))*$Q74))*IF($V74&lt;=AG$2,(DATEDIF(AF$2,$V74,"D")/365),IF($G74&gt;AF$2,(DATEDIF($G74,AG$2,"D")/365),1)))))))</f>
        <v>0</v>
      </c>
      <c r="AH74" s="53">
        <f>IF($V74&lt;=AG$2,0,IF($O74&lt;=AG$2,0,IF($G74&gt;=AH$2,0,IF($K74&gt;=$J74,0,IF($O74&lt;=AH$2,($J74-(SUM($K74,SUM($Z74:AG74)))),IF($L74=$D$161,(($J74-$K74)/$P74),(($J74-SUM($Z74:AG74))*$Q74))*IF($V74&lt;=AH$2,(DATEDIF(AG$2,$V74,"D")/365),IF($G74&gt;AG$2,(DATEDIF($G74,AH$2,"D")/365),1)))))))</f>
        <v>0</v>
      </c>
      <c r="AI74" s="53">
        <f>IF($V74&lt;=AH$2,0,IF($O74&lt;=AH$2,0,IF($G74&gt;=AI$2,0,IF($K74&gt;=$J74,0,IF($O74&lt;=AI$2,($J74-(SUM($K74,SUM($Z74:AH74)))),IF($L74=$D$161,(($J74-$K74)/$P74),(($J74-SUM($Z74:AH74))*$Q74))*IF($V74&lt;=AI$2,(DATEDIF(AH$2,$V74,"D")/365),IF($G74&gt;AH$2,(DATEDIF($G74,AI$2,"D")/365),1)))))))</f>
        <v>0</v>
      </c>
      <c r="AJ74" s="53">
        <f>IF($V74&lt;=AI$2,0,IF($O74&lt;=AI$2,0,IF($G74&gt;=AJ$2,0,IF($K74&gt;=$J74,0,IF($O74&lt;=AJ$2,($J74-(SUM($K74,SUM($Z74:AI74)))),IF($L74=$D$161,(($J74-$K74)/$P74),(($J74-SUM($Z74:AI74))*$Q74))*IF($V74&lt;=AJ$2,(DATEDIF(AI$2,$V74,"D")/365),IF($G74&gt;AI$2,(DATEDIF($G74,AJ$2,"D")/365),1)))))))</f>
        <v>0</v>
      </c>
      <c r="AK74" s="53">
        <f>IF($V74&lt;=AJ$2,0,IF($O74&lt;=AJ$2,0,IF($G74&gt;=AK$2,0,IF($K74&gt;=$J74,0,IF($O74&lt;=AK$2,($J74-(SUM($K74,SUM($Z74:AJ74)))),IF($L74=$D$161,(($J74-$K74)/$P74),(($J74-SUM($Z74:AJ74))*$Q74))*IF($V74&lt;=AK$2,(DATEDIF(AJ$2,$V74,"D")/365),IF($G74&gt;AJ$2,(DATEDIF($G74,AK$2,"D")/365),1)))))))</f>
        <v>0</v>
      </c>
      <c r="AL74" s="53">
        <f>IF($V74&lt;=AK$2,0,IF($O74&lt;=AK$2,0,IF($G74&gt;=AL$2,0,IF($K74&gt;=$J74,0,IF($O74&lt;=AL$2,($J74-(SUM($K74,SUM($Z74:AK74)))),IF($L74=$D$161,(($J74-$K74)/$P74),(($J74-SUM($Z74:AK74))*$Q74))*IF($V74&lt;=AL$2,(DATEDIF(AK$2,$V74,"D")/365),IF($G74&gt;AK$2,(DATEDIF($G74,AL$2,"D")/365),1)))))))</f>
        <v>0</v>
      </c>
      <c r="AM74" s="53">
        <f>IF($V74&lt;=AL$2,0,IF($O74&lt;=AL$2,0,IF($G74&gt;=AM$2,0,IF($K74&gt;=$J74,0,IF($O74&lt;=AM$2,($J74-(SUM($K74,SUM($Z74:AL74)))),IF($L74=$D$161,(($J74-$K74)/$P74),(($J74-SUM($Z74:AL74))*$Q74))*IF($V74&lt;=AM$2,(DATEDIF(AL$2,$V74,"D")/365),IF($G74&gt;AL$2,(DATEDIF($G74,AM$2,"D")/365),1)))))))</f>
        <v>0</v>
      </c>
      <c r="AN74" s="53">
        <f>IF($V74&lt;=AM$2,0,IF($O74&lt;=AM$2,0,IF($G74&gt;=AN$2,0,IF($K74&gt;=$J74,0,IF($O74&lt;=AN$2,($J74-(SUM($K74,SUM($Z74:AM74)))),IF($L74=$D$161,(($J74-$K74)/$P74),(($J74-SUM($Z74:AM74))*$Q74))*IF($V74&lt;=AN$2,(DATEDIF(AM$2,$V74,"D")/365),IF($G74&gt;AM$2,(DATEDIF($G74,AN$2,"D")/365),1)))))))</f>
        <v>0</v>
      </c>
      <c r="AO74" s="53">
        <f>IF($V74&lt;=AN$2,0,IF($O74&lt;=AN$2,0,IF($G74&gt;=AO$2,0,IF($K74&gt;=$J74,0,IF($O74&lt;=AO$2,($J74-(SUM($K74,SUM($Z74:AN74)))),IF($L74=$D$161,(($J74-$K74)/$P74),(($J74-SUM($Z74:AN74))*$Q74))*IF($V74&lt;=AO$2,(DATEDIF(AN$2,$V74,"D")/365),IF($G74&gt;AN$2,(DATEDIF($G74,AO$2,"D")/365),1)))))))</f>
        <v>0</v>
      </c>
      <c r="AP74" s="53">
        <f>IF($V74&lt;=AO$2,0,IF($O74&lt;=AO$2,0,IF($G74&gt;=AP$2,0,IF($K74&gt;=$J74,0,IF($O74&lt;=AP$2,($J74-(SUM($K74,SUM($Z74:AO74)))),IF($L74=$D$161,(($J74-$K74)/$P74),(($J74-SUM($Z74:AO74))*$Q74))*IF($V74&lt;=AP$2,(DATEDIF(AO$2,$V74,"D")/365),IF($G74&gt;AO$2,(DATEDIF($G74,AP$2,"D")/365),1)))))))</f>
        <v>0</v>
      </c>
      <c r="AQ74" s="53">
        <f>IF($V74&lt;=AP$2,0,IF($O74&lt;=AP$2,0,IF($G74&gt;=AQ$2,0,IF($K74&gt;=$J74,0,IF($O74&lt;=AQ$2,($J74-(SUM($K74,SUM($Z74:AP74)))),IF($L74=$D$161,(($J74-$K74)/$P74),(($J74-SUM($Z74:AP74))*$Q74))*IF($V74&lt;=AQ$2,(DATEDIF(AP$2,$V74,"D")/365),IF($G74&gt;AP$2,(DATEDIF($G74,AQ$2,"D")/365),1)))))))</f>
        <v>0</v>
      </c>
      <c r="AR74" s="53">
        <f>IF($V74&lt;=AQ$2,0,IF($O74&lt;=AQ$2,0,IF($G74&gt;=AR$2,0,IF($K74&gt;=$J74,0,IF($O74&lt;=AR$2,($J74-(SUM($K74,SUM($Z74:AQ74)))),IF($L74=$D$161,(($J74-$K74)/$P74),(($J74-SUM($Z74:AQ74))*$Q74))*IF($V74&lt;=AR$2,(DATEDIF(AQ$2,$V74,"D")/365),IF($G74&gt;AQ$2,(DATEDIF($G74,AR$2,"D")/365),1)))))))</f>
        <v>0</v>
      </c>
      <c r="AS74" s="53">
        <f>IF($V74&lt;=AR$2,0,IF($O74&lt;=AR$2,0,IF($G74&gt;=AS$2,0,IF($K74&gt;=$J74,0,IF($O74&lt;=AS$2,($J74-(SUM($K74,SUM($Z74:AR74)))),IF($L74=$D$161,(($J74-$K74)/$P74),(($J74-SUM($Z74:AR74))*$Q74))*IF($V74&lt;=AS$2,(DATEDIF(AR$2,$V74,"D")/365),IF($G74&gt;AR$2,(DATEDIF($G74,AS$2,"D")/365),1)))))))</f>
        <v>0</v>
      </c>
      <c r="AT74" s="53">
        <f>IF($V74&lt;=AS$2,0,IF($O74&lt;=AS$2,0,IF($G74&gt;=AT$2,0,IF($K74&gt;=$J74,0,IF($O74&lt;=AT$2,($J74-(SUM($K74,SUM($Z74:AS74)))),IF($L74=$D$161,(($J74-$K74)/$P74),(($J74-SUM($Z74:AS74))*$Q74))*IF($V74&lt;=AT$2,(DATEDIF(AS$2,$V74,"D")/365),IF($G74&gt;AS$2,(DATEDIF($G74,AT$2,"D")/365),1)))))))</f>
        <v>0</v>
      </c>
      <c r="AU74" s="53">
        <f>IF($V74&lt;=AT$2,0,IF($O74&lt;=AT$2,0,IF($G74&gt;=AU$2,0,IF($K74&gt;=$J74,0,IF($O74&lt;=AU$2,($J74-(SUM($K74,SUM($Z74:AT74)))),IF($L74=$D$161,(($J74-$K74)/$P74),(($J74-SUM($Z74:AT74))*$Q74))*IF($V74&lt;=AU$2,(DATEDIF(AT$2,$V74,"D")/365),IF($G74&gt;AT$2,(DATEDIF($G74,AU$2,"D")/365),1)))))))</f>
        <v>0</v>
      </c>
      <c r="AV74" s="53">
        <f>IF($V74&lt;=AU$2,0,IF($O74&lt;=AU$2,0,IF($G74&gt;=AV$2,0,IF($K74&gt;=$J74,0,IF($O74&lt;=AV$2,($J74-(SUM($K74,SUM($Z74:AU74)))),IF($L74=$D$161,(($J74-$K74)/$P74),(($J74-SUM($Z74:AU74))*$Q74))*IF($V74&lt;=AV$2,(DATEDIF(AU$2,$V74,"D")/365),IF($G74&gt;AU$2,(DATEDIF($G74,AV$2,"D")/365),1)))))))</f>
        <v>0</v>
      </c>
      <c r="AW74" s="53">
        <f>IF($V74&lt;=AV$2,0,IF($O74&lt;=AV$2,0,IF($G74&gt;=AW$2,0,IF($K74&gt;=$J74,0,IF($O74&lt;=AW$2,($J74-(SUM($K74,SUM($Z74:AV74)))),IF($L74=$D$161,(($J74-$K74)/$P74),(($J74-SUM($Z74:AV74))*$Q74))*IF($V74&lt;=AW$2,(DATEDIF(AV$2,$V74,"D")/365),IF($G74&gt;AV$2,(DATEDIF($G74,AW$2,"D")/365),1)))))))</f>
        <v>0</v>
      </c>
      <c r="AX74" s="53">
        <f>IF($V74&lt;=AW$2,0,IF($O74&lt;=AW$2,0,IF($G74&gt;=AX$2,0,IF($K74&gt;=$J74,0,IF($O74&lt;=AX$2,($J74-(SUM($K74,SUM($Z74:AW74)))),IF($L74=$D$161,(($J74-$K74)/$P74),(($J74-SUM($Z74:AW74))*$Q74))*IF($V74&lt;=AX$2,(DATEDIF(AW$2,$V74,"D")/365),IF($G74&gt;AW$2,(DATEDIF($G74,AX$2,"D")/365),1)))))))</f>
        <v>0</v>
      </c>
      <c r="AY74" s="53">
        <f>IF($V74&lt;=AX$2,0,IF($O74&lt;=AX$2,0,IF($G74&gt;=AY$2,0,IF($K74&gt;=$J74,0,IF($O74&lt;=AY$2,($J74-(SUM($K74,SUM($Z74:AX74)))),IF($L74=$D$161,(($J74-$K74)/$P74),(($J74-SUM($Z74:AX74))*$Q74))*IF($V74&lt;=AY$2,(DATEDIF(AX$2,$V74,"D")/365),IF($G74&gt;AX$2,(DATEDIF($G74,AY$2,"D")/365),1)))))))</f>
        <v>0</v>
      </c>
      <c r="AZ74" s="52"/>
      <c r="BA74" s="52"/>
      <c r="BB74" s="126">
        <f>IF($V74&lt;=BB$2,0,IF($G74&gt;=BB$2,0,IF($G74&gt;$W$3,(J74-Z74),IF($G74&lt;=$W$3,J74-SUM(W74,$Z74:Z74),0))))</f>
        <v>0</v>
      </c>
      <c r="BC74" s="53">
        <f t="shared" si="361"/>
        <v>0</v>
      </c>
      <c r="BD74" s="52">
        <f t="shared" si="362"/>
        <v>0</v>
      </c>
      <c r="BE74" s="53">
        <f t="shared" si="363"/>
        <v>0</v>
      </c>
      <c r="BF74" s="52">
        <f t="shared" si="364"/>
        <v>0</v>
      </c>
      <c r="BG74" s="53">
        <f t="shared" si="365"/>
        <v>0</v>
      </c>
      <c r="BH74" s="52">
        <f t="shared" si="366"/>
        <v>0</v>
      </c>
      <c r="BI74" s="53">
        <f t="shared" si="367"/>
        <v>0</v>
      </c>
      <c r="BJ74" s="52">
        <f t="shared" si="368"/>
        <v>0</v>
      </c>
      <c r="BK74" s="53">
        <f t="shared" si="369"/>
        <v>0</v>
      </c>
      <c r="BL74" s="52">
        <f t="shared" si="370"/>
        <v>0</v>
      </c>
      <c r="BM74" s="53">
        <f t="shared" si="371"/>
        <v>0</v>
      </c>
      <c r="BN74" s="52">
        <f t="shared" si="372"/>
        <v>0</v>
      </c>
      <c r="BO74" s="53">
        <f t="shared" si="373"/>
        <v>0</v>
      </c>
      <c r="BP74" s="52">
        <f t="shared" si="374"/>
        <v>0</v>
      </c>
      <c r="BQ74" s="53">
        <f t="shared" si="375"/>
        <v>0</v>
      </c>
      <c r="BR74" s="52">
        <f t="shared" si="376"/>
        <v>0</v>
      </c>
      <c r="BS74" s="53">
        <f t="shared" si="377"/>
        <v>0</v>
      </c>
      <c r="BT74" s="52">
        <f t="shared" si="378"/>
        <v>0</v>
      </c>
      <c r="BU74" s="53">
        <f t="shared" si="379"/>
        <v>0</v>
      </c>
      <c r="BV74" s="52">
        <f t="shared" si="380"/>
        <v>0</v>
      </c>
      <c r="BW74" s="53">
        <f t="shared" si="381"/>
        <v>0</v>
      </c>
      <c r="BX74" s="52">
        <f t="shared" si="382"/>
        <v>0</v>
      </c>
      <c r="BY74" s="53">
        <f t="shared" si="383"/>
        <v>0</v>
      </c>
      <c r="BZ74" s="52">
        <f t="shared" si="384"/>
        <v>0</v>
      </c>
      <c r="CA74" s="53">
        <f t="shared" si="385"/>
        <v>0</v>
      </c>
      <c r="CB74" s="74"/>
      <c r="CC74" s="74"/>
      <c r="CD74" s="74"/>
      <c r="CE74" s="74"/>
      <c r="CF74" s="74"/>
      <c r="CG74" s="74"/>
      <c r="CH74" s="74"/>
      <c r="CI74" s="74"/>
      <c r="CJ74" s="74"/>
      <c r="CK74" s="74"/>
      <c r="CL74" s="74"/>
    </row>
    <row r="75" spans="1:90">
      <c r="A75" s="20">
        <v>74</v>
      </c>
      <c r="B75" s="20" t="s">
        <v>89</v>
      </c>
      <c r="C75" s="20" t="s">
        <v>153</v>
      </c>
      <c r="D75" s="2">
        <v>1985</v>
      </c>
      <c r="E75" s="3">
        <v>4</v>
      </c>
      <c r="F75" s="2">
        <v>1</v>
      </c>
      <c r="G75" s="55">
        <f t="shared" si="354"/>
        <v>31137</v>
      </c>
      <c r="H75" s="4">
        <v>0</v>
      </c>
      <c r="I75" s="1">
        <v>0</v>
      </c>
      <c r="J75" s="51">
        <f t="shared" si="355"/>
        <v>0</v>
      </c>
      <c r="K75" s="54">
        <f t="shared" si="356"/>
        <v>0</v>
      </c>
      <c r="L75" s="4" t="s">
        <v>96</v>
      </c>
      <c r="M75" s="54">
        <f>VLOOKUP(B75,$B$161:$C$260,2,FALSE)</f>
        <v>15</v>
      </c>
      <c r="N75" s="53">
        <f t="shared" si="358"/>
        <v>15</v>
      </c>
      <c r="O75" s="55">
        <f t="shared" si="359"/>
        <v>36616</v>
      </c>
      <c r="P75" s="53">
        <f t="shared" si="318"/>
        <v>0</v>
      </c>
      <c r="Q75" s="119">
        <f t="shared" ref="Q75:Q80" si="389">ROUND(IF(J75&gt;K75,IF(P75&gt;0,(1-((K75/J75)^(1/P75))),0),0),4)</f>
        <v>0</v>
      </c>
      <c r="R75" s="45" t="s">
        <v>130</v>
      </c>
      <c r="S75" s="138">
        <v>17</v>
      </c>
      <c r="T75" s="139">
        <v>4</v>
      </c>
      <c r="U75" s="138">
        <v>2035</v>
      </c>
      <c r="V75" s="55">
        <f t="shared" ref="V75:V80" si="390">IF($R75=$Q$135,DATE($U75,$T75,$S75),DATE(2050,3,31))</f>
        <v>54878</v>
      </c>
      <c r="W75" s="51">
        <f t="shared" si="360"/>
        <v>0</v>
      </c>
      <c r="X75" s="53">
        <f t="shared" si="386"/>
        <v>0</v>
      </c>
      <c r="Y75" s="53">
        <f t="shared" si="387"/>
        <v>0</v>
      </c>
      <c r="Z75" s="53">
        <f t="shared" si="388"/>
        <v>0</v>
      </c>
      <c r="AA75" s="53">
        <f>IF($V75&lt;=Z$2,0,IF($O75&lt;=Z$2,0,IF($G75&gt;=AA$2,0,IF($K75&gt;=$J75,0,IF($O75&lt;=AA$2,($J75-(SUM($K75,SUM($Z75:Z75)))),IF($L75=$D$161,(($J75-$K75)/$P75),(($J75-SUM($Z75:Z75))*$Q75))*IF($V75&lt;=AA$2,(DATEDIF(Z$2,$V75,"D")/365),IF($G75&gt;Z$2,(DATEDIF($G75,AA$2,"D")/365),1)))))))</f>
        <v>0</v>
      </c>
      <c r="AB75" s="53">
        <f>IF($V75&lt;=AA$2,0,IF($O75&lt;=AA$2,0,IF($G75&gt;=AB$2,0,IF($K75&gt;=$J75,0,IF($O75&lt;=AB$2,($J75-(SUM($K75,SUM($Z75:AA75)))),IF($L75=$D$161,(($J75-$K75)/$P75),(($J75-SUM($Z75:AA75))*$Q75))*IF($V75&lt;=AB$2,(DATEDIF(AA$2,$V75,"D")/365),IF($G75&gt;AA$2,(DATEDIF($G75,AB$2,"D")/365),1)))))))</f>
        <v>0</v>
      </c>
      <c r="AC75" s="53">
        <f>IF($V75&lt;=AB$2,0,IF($O75&lt;=AB$2,0,IF($G75&gt;=AC$2,0,IF($K75&gt;=$J75,0,IF($O75&lt;=AC$2,($J75-(SUM($K75,SUM($Z75:AB75)))),IF($L75=$D$161,(($J75-$K75)/$P75),(($J75-SUM($Z75:AB75))*$Q75))*IF($V75&lt;=AC$2,(DATEDIF(AB$2,$V75,"D")/365),IF($G75&gt;AB$2,(DATEDIF($G75,AC$2,"D")/365),1)))))))</f>
        <v>0</v>
      </c>
      <c r="AD75" s="53">
        <f>IF($V75&lt;=AC$2,0,IF($O75&lt;=AC$2,0,IF($G75&gt;=AD$2,0,IF($K75&gt;=$J75,0,IF($O75&lt;=AD$2,($J75-(SUM($K75,SUM($Z75:AC75)))),IF($L75=$D$161,(($J75-$K75)/$P75),(($J75-SUM($Z75:AC75))*$Q75))*IF($V75&lt;=AD$2,(DATEDIF(AC$2,$V75,"D")/365),IF($G75&gt;AC$2,(DATEDIF($G75,AD$2,"D")/365),1)))))))</f>
        <v>0</v>
      </c>
      <c r="AE75" s="53">
        <f>IF($V75&lt;=AD$2,0,IF($O75&lt;=AD$2,0,IF($G75&gt;=AE$2,0,IF($K75&gt;=$J75,0,IF($O75&lt;=AE$2,($J75-(SUM($K75,SUM($Z75:AD75)))),IF($L75=$D$161,(($J75-$K75)/$P75),(($J75-SUM($Z75:AD75))*$Q75))*IF($V75&lt;=AE$2,(DATEDIF(AD$2,$V75,"D")/365),IF($G75&gt;AD$2,(DATEDIF($G75,AE$2,"D")/365),1)))))))</f>
        <v>0</v>
      </c>
      <c r="AF75" s="53">
        <f>IF($V75&lt;=AE$2,0,IF($O75&lt;=AE$2,0,IF($G75&gt;=AF$2,0,IF($K75&gt;=$J75,0,IF($O75&lt;=AF$2,($J75-(SUM($K75,SUM($Z75:AE75)))),IF($L75=$D$161,(($J75-$K75)/$P75),(($J75-SUM($Z75:AE75))*$Q75))*IF($V75&lt;=AF$2,(DATEDIF(AE$2,$V75,"D")/365),IF($G75&gt;AE$2,(DATEDIF($G75,AF$2,"D")/365),1)))))))</f>
        <v>0</v>
      </c>
      <c r="AG75" s="53">
        <f>IF($V75&lt;=AF$2,0,IF($O75&lt;=AF$2,0,IF($G75&gt;=AG$2,0,IF($K75&gt;=$J75,0,IF($O75&lt;=AG$2,($J75-(SUM($K75,SUM($Z75:AF75)))),IF($L75=$D$161,(($J75-$K75)/$P75),(($J75-SUM($Z75:AF75))*$Q75))*IF($V75&lt;=AG$2,(DATEDIF(AF$2,$V75,"D")/365),IF($G75&gt;AF$2,(DATEDIF($G75,AG$2,"D")/365),1)))))))</f>
        <v>0</v>
      </c>
      <c r="AH75" s="53">
        <f>IF($V75&lt;=AG$2,0,IF($O75&lt;=AG$2,0,IF($G75&gt;=AH$2,0,IF($K75&gt;=$J75,0,IF($O75&lt;=AH$2,($J75-(SUM($K75,SUM($Z75:AG75)))),IF($L75=$D$161,(($J75-$K75)/$P75),(($J75-SUM($Z75:AG75))*$Q75))*IF($V75&lt;=AH$2,(DATEDIF(AG$2,$V75,"D")/365),IF($G75&gt;AG$2,(DATEDIF($G75,AH$2,"D")/365),1)))))))</f>
        <v>0</v>
      </c>
      <c r="AI75" s="53">
        <f>IF($V75&lt;=AH$2,0,IF($O75&lt;=AH$2,0,IF($G75&gt;=AI$2,0,IF($K75&gt;=$J75,0,IF($O75&lt;=AI$2,($J75-(SUM($K75,SUM($Z75:AH75)))),IF($L75=$D$161,(($J75-$K75)/$P75),(($J75-SUM($Z75:AH75))*$Q75))*IF($V75&lt;=AI$2,(DATEDIF(AH$2,$V75,"D")/365),IF($G75&gt;AH$2,(DATEDIF($G75,AI$2,"D")/365),1)))))))</f>
        <v>0</v>
      </c>
      <c r="AJ75" s="53">
        <f>IF($V75&lt;=AI$2,0,IF($O75&lt;=AI$2,0,IF($G75&gt;=AJ$2,0,IF($K75&gt;=$J75,0,IF($O75&lt;=AJ$2,($J75-(SUM($K75,SUM($Z75:AI75)))),IF($L75=$D$161,(($J75-$K75)/$P75),(($J75-SUM($Z75:AI75))*$Q75))*IF($V75&lt;=AJ$2,(DATEDIF(AI$2,$V75,"D")/365),IF($G75&gt;AI$2,(DATEDIF($G75,AJ$2,"D")/365),1)))))))</f>
        <v>0</v>
      </c>
      <c r="AK75" s="53">
        <f>IF($V75&lt;=AJ$2,0,IF($O75&lt;=AJ$2,0,IF($G75&gt;=AK$2,0,IF($K75&gt;=$J75,0,IF($O75&lt;=AK$2,($J75-(SUM($K75,SUM($Z75:AJ75)))),IF($L75=$D$161,(($J75-$K75)/$P75),(($J75-SUM($Z75:AJ75))*$Q75))*IF($V75&lt;=AK$2,(DATEDIF(AJ$2,$V75,"D")/365),IF($G75&gt;AJ$2,(DATEDIF($G75,AK$2,"D")/365),1)))))))</f>
        <v>0</v>
      </c>
      <c r="AL75" s="53">
        <f>IF($V75&lt;=AK$2,0,IF($O75&lt;=AK$2,0,IF($G75&gt;=AL$2,0,IF($K75&gt;=$J75,0,IF($O75&lt;=AL$2,($J75-(SUM($K75,SUM($Z75:AK75)))),IF($L75=$D$161,(($J75-$K75)/$P75),(($J75-SUM($Z75:AK75))*$Q75))*IF($V75&lt;=AL$2,(DATEDIF(AK$2,$V75,"D")/365),IF($G75&gt;AK$2,(DATEDIF($G75,AL$2,"D")/365),1)))))))</f>
        <v>0</v>
      </c>
      <c r="AM75" s="53">
        <f>IF($V75&lt;=AL$2,0,IF($O75&lt;=AL$2,0,IF($G75&gt;=AM$2,0,IF($K75&gt;=$J75,0,IF($O75&lt;=AM$2,($J75-(SUM($K75,SUM($Z75:AL75)))),IF($L75=$D$161,(($J75-$K75)/$P75),(($J75-SUM($Z75:AL75))*$Q75))*IF($V75&lt;=AM$2,(DATEDIF(AL$2,$V75,"D")/365),IF($G75&gt;AL$2,(DATEDIF($G75,AM$2,"D")/365),1)))))))</f>
        <v>0</v>
      </c>
      <c r="AN75" s="53">
        <f>IF($V75&lt;=AM$2,0,IF($O75&lt;=AM$2,0,IF($G75&gt;=AN$2,0,IF($K75&gt;=$J75,0,IF($O75&lt;=AN$2,($J75-(SUM($K75,SUM($Z75:AM75)))),IF($L75=$D$161,(($J75-$K75)/$P75),(($J75-SUM($Z75:AM75))*$Q75))*IF($V75&lt;=AN$2,(DATEDIF(AM$2,$V75,"D")/365),IF($G75&gt;AM$2,(DATEDIF($G75,AN$2,"D")/365),1)))))))</f>
        <v>0</v>
      </c>
      <c r="AO75" s="53">
        <f>IF($V75&lt;=AN$2,0,IF($O75&lt;=AN$2,0,IF($G75&gt;=AO$2,0,IF($K75&gt;=$J75,0,IF($O75&lt;=AO$2,($J75-(SUM($K75,SUM($Z75:AN75)))),IF($L75=$D$161,(($J75-$K75)/$P75),(($J75-SUM($Z75:AN75))*$Q75))*IF($V75&lt;=AO$2,(DATEDIF(AN$2,$V75,"D")/365),IF($G75&gt;AN$2,(DATEDIF($G75,AO$2,"D")/365),1)))))))</f>
        <v>0</v>
      </c>
      <c r="AP75" s="53">
        <f>IF($V75&lt;=AO$2,0,IF($O75&lt;=AO$2,0,IF($G75&gt;=AP$2,0,IF($K75&gt;=$J75,0,IF($O75&lt;=AP$2,($J75-(SUM($K75,SUM($Z75:AO75)))),IF($L75=$D$161,(($J75-$K75)/$P75),(($J75-SUM($Z75:AO75))*$Q75))*IF($V75&lt;=AP$2,(DATEDIF(AO$2,$V75,"D")/365),IF($G75&gt;AO$2,(DATEDIF($G75,AP$2,"D")/365),1)))))))</f>
        <v>0</v>
      </c>
      <c r="AQ75" s="53">
        <f>IF($V75&lt;=AP$2,0,IF($O75&lt;=AP$2,0,IF($G75&gt;=AQ$2,0,IF($K75&gt;=$J75,0,IF($O75&lt;=AQ$2,($J75-(SUM($K75,SUM($Z75:AP75)))),IF($L75=$D$161,(($J75-$K75)/$P75),(($J75-SUM($Z75:AP75))*$Q75))*IF($V75&lt;=AQ$2,(DATEDIF(AP$2,$V75,"D")/365),IF($G75&gt;AP$2,(DATEDIF($G75,AQ$2,"D")/365),1)))))))</f>
        <v>0</v>
      </c>
      <c r="AR75" s="53">
        <f>IF($V75&lt;=AQ$2,0,IF($O75&lt;=AQ$2,0,IF($G75&gt;=AR$2,0,IF($K75&gt;=$J75,0,IF($O75&lt;=AR$2,($J75-(SUM($K75,SUM($Z75:AQ75)))),IF($L75=$D$161,(($J75-$K75)/$P75),(($J75-SUM($Z75:AQ75))*$Q75))*IF($V75&lt;=AR$2,(DATEDIF(AQ$2,$V75,"D")/365),IF($G75&gt;AQ$2,(DATEDIF($G75,AR$2,"D")/365),1)))))))</f>
        <v>0</v>
      </c>
      <c r="AS75" s="53">
        <f>IF($V75&lt;=AR$2,0,IF($O75&lt;=AR$2,0,IF($G75&gt;=AS$2,0,IF($K75&gt;=$J75,0,IF($O75&lt;=AS$2,($J75-(SUM($K75,SUM($Z75:AR75)))),IF($L75=$D$161,(($J75-$K75)/$P75),(($J75-SUM($Z75:AR75))*$Q75))*IF($V75&lt;=AS$2,(DATEDIF(AR$2,$V75,"D")/365),IF($G75&gt;AR$2,(DATEDIF($G75,AS$2,"D")/365),1)))))))</f>
        <v>0</v>
      </c>
      <c r="AT75" s="53">
        <f>IF($V75&lt;=AS$2,0,IF($O75&lt;=AS$2,0,IF($G75&gt;=AT$2,0,IF($K75&gt;=$J75,0,IF($O75&lt;=AT$2,($J75-(SUM($K75,SUM($Z75:AS75)))),IF($L75=$D$161,(($J75-$K75)/$P75),(($J75-SUM($Z75:AS75))*$Q75))*IF($V75&lt;=AT$2,(DATEDIF(AS$2,$V75,"D")/365),IF($G75&gt;AS$2,(DATEDIF($G75,AT$2,"D")/365),1)))))))</f>
        <v>0</v>
      </c>
      <c r="AU75" s="53">
        <f>IF($V75&lt;=AT$2,0,IF($O75&lt;=AT$2,0,IF($G75&gt;=AU$2,0,IF($K75&gt;=$J75,0,IF($O75&lt;=AU$2,($J75-(SUM($K75,SUM($Z75:AT75)))),IF($L75=$D$161,(($J75-$K75)/$P75),(($J75-SUM($Z75:AT75))*$Q75))*IF($V75&lt;=AU$2,(DATEDIF(AT$2,$V75,"D")/365),IF($G75&gt;AT$2,(DATEDIF($G75,AU$2,"D")/365),1)))))))</f>
        <v>0</v>
      </c>
      <c r="AV75" s="53">
        <f>IF($V75&lt;=AU$2,0,IF($O75&lt;=AU$2,0,IF($G75&gt;=AV$2,0,IF($K75&gt;=$J75,0,IF($O75&lt;=AV$2,($J75-(SUM($K75,SUM($Z75:AU75)))),IF($L75=$D$161,(($J75-$K75)/$P75),(($J75-SUM($Z75:AU75))*$Q75))*IF($V75&lt;=AV$2,(DATEDIF(AU$2,$V75,"D")/365),IF($G75&gt;AU$2,(DATEDIF($G75,AV$2,"D")/365),1)))))))</f>
        <v>0</v>
      </c>
      <c r="AW75" s="53">
        <f>IF($V75&lt;=AV$2,0,IF($O75&lt;=AV$2,0,IF($G75&gt;=AW$2,0,IF($K75&gt;=$J75,0,IF($O75&lt;=AW$2,($J75-(SUM($K75,SUM($Z75:AV75)))),IF($L75=$D$161,(($J75-$K75)/$P75),(($J75-SUM($Z75:AV75))*$Q75))*IF($V75&lt;=AW$2,(DATEDIF(AV$2,$V75,"D")/365),IF($G75&gt;AV$2,(DATEDIF($G75,AW$2,"D")/365),1)))))))</f>
        <v>0</v>
      </c>
      <c r="AX75" s="53">
        <f>IF($V75&lt;=AW$2,0,IF($O75&lt;=AW$2,0,IF($G75&gt;=AX$2,0,IF($K75&gt;=$J75,0,IF($O75&lt;=AX$2,($J75-(SUM($K75,SUM($Z75:AW75)))),IF($L75=$D$161,(($J75-$K75)/$P75),(($J75-SUM($Z75:AW75))*$Q75))*IF($V75&lt;=AX$2,(DATEDIF(AW$2,$V75,"D")/365),IF($G75&gt;AW$2,(DATEDIF($G75,AX$2,"D")/365),1)))))))</f>
        <v>0</v>
      </c>
      <c r="AY75" s="53">
        <f>IF($V75&lt;=AX$2,0,IF($O75&lt;=AX$2,0,IF($G75&gt;=AY$2,0,IF($K75&gt;=$J75,0,IF($O75&lt;=AY$2,($J75-(SUM($K75,SUM($Z75:AX75)))),IF($L75=$D$161,(($J75-$K75)/$P75),(($J75-SUM($Z75:AX75))*$Q75))*IF($V75&lt;=AY$2,(DATEDIF(AX$2,$V75,"D")/365),IF($G75&gt;AX$2,(DATEDIF($G75,AY$2,"D")/365),1)))))))</f>
        <v>0</v>
      </c>
      <c r="AZ75" s="52"/>
      <c r="BA75" s="52"/>
      <c r="BB75" s="126">
        <f>IF($V75&lt;=BB$2,0,IF($G75&gt;=BB$2,0,IF($G75&gt;$W$3,(J75-Z75),IF($G75&lt;=$W$3,J75-SUM(W75,$Z75:Z75),0))))</f>
        <v>0</v>
      </c>
      <c r="BC75" s="53">
        <f t="shared" si="361"/>
        <v>0</v>
      </c>
      <c r="BD75" s="52">
        <f t="shared" si="362"/>
        <v>0</v>
      </c>
      <c r="BE75" s="53">
        <f t="shared" si="363"/>
        <v>0</v>
      </c>
      <c r="BF75" s="52">
        <f t="shared" si="364"/>
        <v>0</v>
      </c>
      <c r="BG75" s="53">
        <f t="shared" si="365"/>
        <v>0</v>
      </c>
      <c r="BH75" s="52">
        <f t="shared" si="366"/>
        <v>0</v>
      </c>
      <c r="BI75" s="53">
        <f t="shared" si="367"/>
        <v>0</v>
      </c>
      <c r="BJ75" s="52">
        <f t="shared" si="368"/>
        <v>0</v>
      </c>
      <c r="BK75" s="53">
        <f t="shared" si="369"/>
        <v>0</v>
      </c>
      <c r="BL75" s="52">
        <f t="shared" si="370"/>
        <v>0</v>
      </c>
      <c r="BM75" s="53">
        <f t="shared" si="371"/>
        <v>0</v>
      </c>
      <c r="BN75" s="52">
        <f t="shared" si="372"/>
        <v>0</v>
      </c>
      <c r="BO75" s="53">
        <f t="shared" si="373"/>
        <v>0</v>
      </c>
      <c r="BP75" s="52">
        <f t="shared" si="374"/>
        <v>0</v>
      </c>
      <c r="BQ75" s="53">
        <f t="shared" si="375"/>
        <v>0</v>
      </c>
      <c r="BR75" s="52">
        <f t="shared" si="376"/>
        <v>0</v>
      </c>
      <c r="BS75" s="53">
        <f t="shared" si="377"/>
        <v>0</v>
      </c>
      <c r="BT75" s="52">
        <f t="shared" si="378"/>
        <v>0</v>
      </c>
      <c r="BU75" s="53">
        <f t="shared" si="379"/>
        <v>0</v>
      </c>
      <c r="BV75" s="52">
        <f t="shared" si="380"/>
        <v>0</v>
      </c>
      <c r="BW75" s="53">
        <f t="shared" si="381"/>
        <v>0</v>
      </c>
      <c r="BX75" s="52">
        <f t="shared" si="382"/>
        <v>0</v>
      </c>
      <c r="BY75" s="53">
        <f t="shared" si="383"/>
        <v>0</v>
      </c>
      <c r="BZ75" s="52">
        <f t="shared" si="384"/>
        <v>0</v>
      </c>
      <c r="CA75" s="53">
        <f t="shared" si="385"/>
        <v>0</v>
      </c>
      <c r="CB75" s="74"/>
      <c r="CC75" s="74"/>
      <c r="CD75" s="74"/>
      <c r="CE75" s="74"/>
      <c r="CF75" s="74"/>
      <c r="CG75" s="74"/>
      <c r="CH75" s="74"/>
      <c r="CI75" s="74"/>
      <c r="CJ75" s="74"/>
      <c r="CK75" s="74"/>
      <c r="CL75" s="74"/>
    </row>
    <row r="76" spans="1:90">
      <c r="A76" s="20">
        <v>75</v>
      </c>
      <c r="B76" s="20" t="s">
        <v>42</v>
      </c>
      <c r="C76" s="20" t="s">
        <v>153</v>
      </c>
      <c r="D76" s="2">
        <v>1985</v>
      </c>
      <c r="E76" s="3">
        <v>4</v>
      </c>
      <c r="F76" s="2">
        <v>1</v>
      </c>
      <c r="G76" s="55">
        <f t="shared" si="354"/>
        <v>31137</v>
      </c>
      <c r="H76" s="4">
        <v>0</v>
      </c>
      <c r="I76" s="1">
        <v>0</v>
      </c>
      <c r="J76" s="51">
        <f t="shared" si="355"/>
        <v>0</v>
      </c>
      <c r="K76" s="54">
        <f t="shared" si="356"/>
        <v>0</v>
      </c>
      <c r="L76" s="4" t="s">
        <v>96</v>
      </c>
      <c r="M76" s="54">
        <f t="shared" ref="M76:M79" si="391">VLOOKUP(B76,$B$161:$C$260,2,FALSE)</f>
        <v>15</v>
      </c>
      <c r="N76" s="53">
        <f t="shared" si="358"/>
        <v>15</v>
      </c>
      <c r="O76" s="55">
        <f t="shared" si="359"/>
        <v>36616</v>
      </c>
      <c r="P76" s="53">
        <f t="shared" si="318"/>
        <v>0</v>
      </c>
      <c r="Q76" s="119">
        <f t="shared" si="389"/>
        <v>0</v>
      </c>
      <c r="R76" s="45" t="s">
        <v>130</v>
      </c>
      <c r="S76" s="138">
        <v>17</v>
      </c>
      <c r="T76" s="139">
        <v>4</v>
      </c>
      <c r="U76" s="138">
        <v>2035</v>
      </c>
      <c r="V76" s="55">
        <f t="shared" si="390"/>
        <v>54878</v>
      </c>
      <c r="W76" s="51">
        <f t="shared" si="360"/>
        <v>0</v>
      </c>
      <c r="X76" s="53">
        <f t="shared" si="386"/>
        <v>0</v>
      </c>
      <c r="Y76" s="53">
        <f t="shared" si="387"/>
        <v>0</v>
      </c>
      <c r="Z76" s="53">
        <f t="shared" si="388"/>
        <v>0</v>
      </c>
      <c r="AA76" s="53">
        <f>IF($V76&lt;=Z$2,0,IF($O76&lt;=Z$2,0,IF($G76&gt;=AA$2,0,IF($K76&gt;=$J76,0,IF($O76&lt;=AA$2,($J76-(SUM($K76,SUM($Z76:Z76)))),IF($L76=$D$161,(($J76-$K76)/$P76),(($J76-SUM($Z76:Z76))*$Q76))*IF($V76&lt;=AA$2,(DATEDIF(Z$2,$V76,"D")/365),IF($G76&gt;Z$2,(DATEDIF($G76,AA$2,"D")/365),1)))))))</f>
        <v>0</v>
      </c>
      <c r="AB76" s="53">
        <f>IF($V76&lt;=AA$2,0,IF($O76&lt;=AA$2,0,IF($G76&gt;=AB$2,0,IF($K76&gt;=$J76,0,IF($O76&lt;=AB$2,($J76-(SUM($K76,SUM($Z76:AA76)))),IF($L76=$D$161,(($J76-$K76)/$P76),(($J76-SUM($Z76:AA76))*$Q76))*IF($V76&lt;=AB$2,(DATEDIF(AA$2,$V76,"D")/365),IF($G76&gt;AA$2,(DATEDIF($G76,AB$2,"D")/365),1)))))))</f>
        <v>0</v>
      </c>
      <c r="AC76" s="53">
        <f>IF($V76&lt;=AB$2,0,IF($O76&lt;=AB$2,0,IF($G76&gt;=AC$2,0,IF($K76&gt;=$J76,0,IF($O76&lt;=AC$2,($J76-(SUM($K76,SUM($Z76:AB76)))),IF($L76=$D$161,(($J76-$K76)/$P76),(($J76-SUM($Z76:AB76))*$Q76))*IF($V76&lt;=AC$2,(DATEDIF(AB$2,$V76,"D")/365),IF($G76&gt;AB$2,(DATEDIF($G76,AC$2,"D")/365),1)))))))</f>
        <v>0</v>
      </c>
      <c r="AD76" s="53">
        <f>IF($V76&lt;=AC$2,0,IF($O76&lt;=AC$2,0,IF($G76&gt;=AD$2,0,IF($K76&gt;=$J76,0,IF($O76&lt;=AD$2,($J76-(SUM($K76,SUM($Z76:AC76)))),IF($L76=$D$161,(($J76-$K76)/$P76),(($J76-SUM($Z76:AC76))*$Q76))*IF($V76&lt;=AD$2,(DATEDIF(AC$2,$V76,"D")/365),IF($G76&gt;AC$2,(DATEDIF($G76,AD$2,"D")/365),1)))))))</f>
        <v>0</v>
      </c>
      <c r="AE76" s="53">
        <f>IF($V76&lt;=AD$2,0,IF($O76&lt;=AD$2,0,IF($G76&gt;=AE$2,0,IF($K76&gt;=$J76,0,IF($O76&lt;=AE$2,($J76-(SUM($K76,SUM($Z76:AD76)))),IF($L76=$D$161,(($J76-$K76)/$P76),(($J76-SUM($Z76:AD76))*$Q76))*IF($V76&lt;=AE$2,(DATEDIF(AD$2,$V76,"D")/365),IF($G76&gt;AD$2,(DATEDIF($G76,AE$2,"D")/365),1)))))))</f>
        <v>0</v>
      </c>
      <c r="AF76" s="53">
        <f>IF($V76&lt;=AE$2,0,IF($O76&lt;=AE$2,0,IF($G76&gt;=AF$2,0,IF($K76&gt;=$J76,0,IF($O76&lt;=AF$2,($J76-(SUM($K76,SUM($Z76:AE76)))),IF($L76=$D$161,(($J76-$K76)/$P76),(($J76-SUM($Z76:AE76))*$Q76))*IF($V76&lt;=AF$2,(DATEDIF(AE$2,$V76,"D")/365),IF($G76&gt;AE$2,(DATEDIF($G76,AF$2,"D")/365),1)))))))</f>
        <v>0</v>
      </c>
      <c r="AG76" s="53">
        <f>IF($V76&lt;=AF$2,0,IF($O76&lt;=AF$2,0,IF($G76&gt;=AG$2,0,IF($K76&gt;=$J76,0,IF($O76&lt;=AG$2,($J76-(SUM($K76,SUM($Z76:AF76)))),IF($L76=$D$161,(($J76-$K76)/$P76),(($J76-SUM($Z76:AF76))*$Q76))*IF($V76&lt;=AG$2,(DATEDIF(AF$2,$V76,"D")/365),IF($G76&gt;AF$2,(DATEDIF($G76,AG$2,"D")/365),1)))))))</f>
        <v>0</v>
      </c>
      <c r="AH76" s="53">
        <f>IF($V76&lt;=AG$2,0,IF($O76&lt;=AG$2,0,IF($G76&gt;=AH$2,0,IF($K76&gt;=$J76,0,IF($O76&lt;=AH$2,($J76-(SUM($K76,SUM($Z76:AG76)))),IF($L76=$D$161,(($J76-$K76)/$P76),(($J76-SUM($Z76:AG76))*$Q76))*IF($V76&lt;=AH$2,(DATEDIF(AG$2,$V76,"D")/365),IF($G76&gt;AG$2,(DATEDIF($G76,AH$2,"D")/365),1)))))))</f>
        <v>0</v>
      </c>
      <c r="AI76" s="53">
        <f>IF($V76&lt;=AH$2,0,IF($O76&lt;=AH$2,0,IF($G76&gt;=AI$2,0,IF($K76&gt;=$J76,0,IF($O76&lt;=AI$2,($J76-(SUM($K76,SUM($Z76:AH76)))),IF($L76=$D$161,(($J76-$K76)/$P76),(($J76-SUM($Z76:AH76))*$Q76))*IF($V76&lt;=AI$2,(DATEDIF(AH$2,$V76,"D")/365),IF($G76&gt;AH$2,(DATEDIF($G76,AI$2,"D")/365),1)))))))</f>
        <v>0</v>
      </c>
      <c r="AJ76" s="53">
        <f>IF($V76&lt;=AI$2,0,IF($O76&lt;=AI$2,0,IF($G76&gt;=AJ$2,0,IF($K76&gt;=$J76,0,IF($O76&lt;=AJ$2,($J76-(SUM($K76,SUM($Z76:AI76)))),IF($L76=$D$161,(($J76-$K76)/$P76),(($J76-SUM($Z76:AI76))*$Q76))*IF($V76&lt;=AJ$2,(DATEDIF(AI$2,$V76,"D")/365),IF($G76&gt;AI$2,(DATEDIF($G76,AJ$2,"D")/365),1)))))))</f>
        <v>0</v>
      </c>
      <c r="AK76" s="53">
        <f>IF($V76&lt;=AJ$2,0,IF($O76&lt;=AJ$2,0,IF($G76&gt;=AK$2,0,IF($K76&gt;=$J76,0,IF($O76&lt;=AK$2,($J76-(SUM($K76,SUM($Z76:AJ76)))),IF($L76=$D$161,(($J76-$K76)/$P76),(($J76-SUM($Z76:AJ76))*$Q76))*IF($V76&lt;=AK$2,(DATEDIF(AJ$2,$V76,"D")/365),IF($G76&gt;AJ$2,(DATEDIF($G76,AK$2,"D")/365),1)))))))</f>
        <v>0</v>
      </c>
      <c r="AL76" s="53">
        <f>IF($V76&lt;=AK$2,0,IF($O76&lt;=AK$2,0,IF($G76&gt;=AL$2,0,IF($K76&gt;=$J76,0,IF($O76&lt;=AL$2,($J76-(SUM($K76,SUM($Z76:AK76)))),IF($L76=$D$161,(($J76-$K76)/$P76),(($J76-SUM($Z76:AK76))*$Q76))*IF($V76&lt;=AL$2,(DATEDIF(AK$2,$V76,"D")/365),IF($G76&gt;AK$2,(DATEDIF($G76,AL$2,"D")/365),1)))))))</f>
        <v>0</v>
      </c>
      <c r="AM76" s="53">
        <f>IF($V76&lt;=AL$2,0,IF($O76&lt;=AL$2,0,IF($G76&gt;=AM$2,0,IF($K76&gt;=$J76,0,IF($O76&lt;=AM$2,($J76-(SUM($K76,SUM($Z76:AL76)))),IF($L76=$D$161,(($J76-$K76)/$P76),(($J76-SUM($Z76:AL76))*$Q76))*IF($V76&lt;=AM$2,(DATEDIF(AL$2,$V76,"D")/365),IF($G76&gt;AL$2,(DATEDIF($G76,AM$2,"D")/365),1)))))))</f>
        <v>0</v>
      </c>
      <c r="AN76" s="53">
        <f>IF($V76&lt;=AM$2,0,IF($O76&lt;=AM$2,0,IF($G76&gt;=AN$2,0,IF($K76&gt;=$J76,0,IF($O76&lt;=AN$2,($J76-(SUM($K76,SUM($Z76:AM76)))),IF($L76=$D$161,(($J76-$K76)/$P76),(($J76-SUM($Z76:AM76))*$Q76))*IF($V76&lt;=AN$2,(DATEDIF(AM$2,$V76,"D")/365),IF($G76&gt;AM$2,(DATEDIF($G76,AN$2,"D")/365),1)))))))</f>
        <v>0</v>
      </c>
      <c r="AO76" s="53">
        <f>IF($V76&lt;=AN$2,0,IF($O76&lt;=AN$2,0,IF($G76&gt;=AO$2,0,IF($K76&gt;=$J76,0,IF($O76&lt;=AO$2,($J76-(SUM($K76,SUM($Z76:AN76)))),IF($L76=$D$161,(($J76-$K76)/$P76),(($J76-SUM($Z76:AN76))*$Q76))*IF($V76&lt;=AO$2,(DATEDIF(AN$2,$V76,"D")/365),IF($G76&gt;AN$2,(DATEDIF($G76,AO$2,"D")/365),1)))))))</f>
        <v>0</v>
      </c>
      <c r="AP76" s="53">
        <f>IF($V76&lt;=AO$2,0,IF($O76&lt;=AO$2,0,IF($G76&gt;=AP$2,0,IF($K76&gt;=$J76,0,IF($O76&lt;=AP$2,($J76-(SUM($K76,SUM($Z76:AO76)))),IF($L76=$D$161,(($J76-$K76)/$P76),(($J76-SUM($Z76:AO76))*$Q76))*IF($V76&lt;=AP$2,(DATEDIF(AO$2,$V76,"D")/365),IF($G76&gt;AO$2,(DATEDIF($G76,AP$2,"D")/365),1)))))))</f>
        <v>0</v>
      </c>
      <c r="AQ76" s="53">
        <f>IF($V76&lt;=AP$2,0,IF($O76&lt;=AP$2,0,IF($G76&gt;=AQ$2,0,IF($K76&gt;=$J76,0,IF($O76&lt;=AQ$2,($J76-(SUM($K76,SUM($Z76:AP76)))),IF($L76=$D$161,(($J76-$K76)/$P76),(($J76-SUM($Z76:AP76))*$Q76))*IF($V76&lt;=AQ$2,(DATEDIF(AP$2,$V76,"D")/365),IF($G76&gt;AP$2,(DATEDIF($G76,AQ$2,"D")/365),1)))))))</f>
        <v>0</v>
      </c>
      <c r="AR76" s="53">
        <f>IF($V76&lt;=AQ$2,0,IF($O76&lt;=AQ$2,0,IF($G76&gt;=AR$2,0,IF($K76&gt;=$J76,0,IF($O76&lt;=AR$2,($J76-(SUM($K76,SUM($Z76:AQ76)))),IF($L76=$D$161,(($J76-$K76)/$P76),(($J76-SUM($Z76:AQ76))*$Q76))*IF($V76&lt;=AR$2,(DATEDIF(AQ$2,$V76,"D")/365),IF($G76&gt;AQ$2,(DATEDIF($G76,AR$2,"D")/365),1)))))))</f>
        <v>0</v>
      </c>
      <c r="AS76" s="53">
        <f>IF($V76&lt;=AR$2,0,IF($O76&lt;=AR$2,0,IF($G76&gt;=AS$2,0,IF($K76&gt;=$J76,0,IF($O76&lt;=AS$2,($J76-(SUM($K76,SUM($Z76:AR76)))),IF($L76=$D$161,(($J76-$K76)/$P76),(($J76-SUM($Z76:AR76))*$Q76))*IF($V76&lt;=AS$2,(DATEDIF(AR$2,$V76,"D")/365),IF($G76&gt;AR$2,(DATEDIF($G76,AS$2,"D")/365),1)))))))</f>
        <v>0</v>
      </c>
      <c r="AT76" s="53">
        <f>IF($V76&lt;=AS$2,0,IF($O76&lt;=AS$2,0,IF($G76&gt;=AT$2,0,IF($K76&gt;=$J76,0,IF($O76&lt;=AT$2,($J76-(SUM($K76,SUM($Z76:AS76)))),IF($L76=$D$161,(($J76-$K76)/$P76),(($J76-SUM($Z76:AS76))*$Q76))*IF($V76&lt;=AT$2,(DATEDIF(AS$2,$V76,"D")/365),IF($G76&gt;AS$2,(DATEDIF($G76,AT$2,"D")/365),1)))))))</f>
        <v>0</v>
      </c>
      <c r="AU76" s="53">
        <f>IF($V76&lt;=AT$2,0,IF($O76&lt;=AT$2,0,IF($G76&gt;=AU$2,0,IF($K76&gt;=$J76,0,IF($O76&lt;=AU$2,($J76-(SUM($K76,SUM($Z76:AT76)))),IF($L76=$D$161,(($J76-$K76)/$P76),(($J76-SUM($Z76:AT76))*$Q76))*IF($V76&lt;=AU$2,(DATEDIF(AT$2,$V76,"D")/365),IF($G76&gt;AT$2,(DATEDIF($G76,AU$2,"D")/365),1)))))))</f>
        <v>0</v>
      </c>
      <c r="AV76" s="53">
        <f>IF($V76&lt;=AU$2,0,IF($O76&lt;=AU$2,0,IF($G76&gt;=AV$2,0,IF($K76&gt;=$J76,0,IF($O76&lt;=AV$2,($J76-(SUM($K76,SUM($Z76:AU76)))),IF($L76=$D$161,(($J76-$K76)/$P76),(($J76-SUM($Z76:AU76))*$Q76))*IF($V76&lt;=AV$2,(DATEDIF(AU$2,$V76,"D")/365),IF($G76&gt;AU$2,(DATEDIF($G76,AV$2,"D")/365),1)))))))</f>
        <v>0</v>
      </c>
      <c r="AW76" s="53">
        <f>IF($V76&lt;=AV$2,0,IF($O76&lt;=AV$2,0,IF($G76&gt;=AW$2,0,IF($K76&gt;=$J76,0,IF($O76&lt;=AW$2,($J76-(SUM($K76,SUM($Z76:AV76)))),IF($L76=$D$161,(($J76-$K76)/$P76),(($J76-SUM($Z76:AV76))*$Q76))*IF($V76&lt;=AW$2,(DATEDIF(AV$2,$V76,"D")/365),IF($G76&gt;AV$2,(DATEDIF($G76,AW$2,"D")/365),1)))))))</f>
        <v>0</v>
      </c>
      <c r="AX76" s="53">
        <f>IF($V76&lt;=AW$2,0,IF($O76&lt;=AW$2,0,IF($G76&gt;=AX$2,0,IF($K76&gt;=$J76,0,IF($O76&lt;=AX$2,($J76-(SUM($K76,SUM($Z76:AW76)))),IF($L76=$D$161,(($J76-$K76)/$P76),(($J76-SUM($Z76:AW76))*$Q76))*IF($V76&lt;=AX$2,(DATEDIF(AW$2,$V76,"D")/365),IF($G76&gt;AW$2,(DATEDIF($G76,AX$2,"D")/365),1)))))))</f>
        <v>0</v>
      </c>
      <c r="AY76" s="53">
        <f>IF($V76&lt;=AX$2,0,IF($O76&lt;=AX$2,0,IF($G76&gt;=AY$2,0,IF($K76&gt;=$J76,0,IF($O76&lt;=AY$2,($J76-(SUM($K76,SUM($Z76:AX76)))),IF($L76=$D$161,(($J76-$K76)/$P76),(($J76-SUM($Z76:AX76))*$Q76))*IF($V76&lt;=AY$2,(DATEDIF(AX$2,$V76,"D")/365),IF($G76&gt;AX$2,(DATEDIF($G76,AY$2,"D")/365),1)))))))</f>
        <v>0</v>
      </c>
      <c r="AZ76" s="52"/>
      <c r="BA76" s="52"/>
      <c r="BB76" s="126">
        <f>IF($V76&lt;=BB$2,0,IF($G76&gt;=BB$2,0,IF($G76&gt;$W$3,(J76-Z76),IF($G76&lt;=$W$3,J76-SUM(W76,$Z76:Z76),0))))</f>
        <v>0</v>
      </c>
      <c r="BC76" s="53">
        <f t="shared" si="361"/>
        <v>0</v>
      </c>
      <c r="BD76" s="52">
        <f t="shared" si="362"/>
        <v>0</v>
      </c>
      <c r="BE76" s="53">
        <f t="shared" si="363"/>
        <v>0</v>
      </c>
      <c r="BF76" s="52">
        <f t="shared" si="364"/>
        <v>0</v>
      </c>
      <c r="BG76" s="53">
        <f t="shared" si="365"/>
        <v>0</v>
      </c>
      <c r="BH76" s="52">
        <f t="shared" si="366"/>
        <v>0</v>
      </c>
      <c r="BI76" s="53">
        <f t="shared" si="367"/>
        <v>0</v>
      </c>
      <c r="BJ76" s="52">
        <f t="shared" si="368"/>
        <v>0</v>
      </c>
      <c r="BK76" s="53">
        <f t="shared" si="369"/>
        <v>0</v>
      </c>
      <c r="BL76" s="52">
        <f t="shared" si="370"/>
        <v>0</v>
      </c>
      <c r="BM76" s="53">
        <f t="shared" si="371"/>
        <v>0</v>
      </c>
      <c r="BN76" s="52">
        <f t="shared" si="372"/>
        <v>0</v>
      </c>
      <c r="BO76" s="53">
        <f t="shared" si="373"/>
        <v>0</v>
      </c>
      <c r="BP76" s="52">
        <f t="shared" si="374"/>
        <v>0</v>
      </c>
      <c r="BQ76" s="53">
        <f t="shared" si="375"/>
        <v>0</v>
      </c>
      <c r="BR76" s="52">
        <f t="shared" si="376"/>
        <v>0</v>
      </c>
      <c r="BS76" s="53">
        <f t="shared" si="377"/>
        <v>0</v>
      </c>
      <c r="BT76" s="52">
        <f t="shared" si="378"/>
        <v>0</v>
      </c>
      <c r="BU76" s="53">
        <f t="shared" si="379"/>
        <v>0</v>
      </c>
      <c r="BV76" s="52">
        <f t="shared" si="380"/>
        <v>0</v>
      </c>
      <c r="BW76" s="53">
        <f t="shared" si="381"/>
        <v>0</v>
      </c>
      <c r="BX76" s="52">
        <f t="shared" si="382"/>
        <v>0</v>
      </c>
      <c r="BY76" s="53">
        <f t="shared" si="383"/>
        <v>0</v>
      </c>
      <c r="BZ76" s="52">
        <f t="shared" si="384"/>
        <v>0</v>
      </c>
      <c r="CA76" s="53">
        <f t="shared" si="385"/>
        <v>0</v>
      </c>
      <c r="CB76" s="74"/>
      <c r="CC76" s="74"/>
      <c r="CD76" s="74"/>
      <c r="CE76" s="74"/>
      <c r="CF76" s="74"/>
      <c r="CG76" s="74"/>
      <c r="CH76" s="74"/>
      <c r="CI76" s="74"/>
      <c r="CJ76" s="74"/>
      <c r="CK76" s="74"/>
      <c r="CL76" s="74"/>
    </row>
    <row r="77" spans="1:90">
      <c r="A77" s="20">
        <v>76</v>
      </c>
      <c r="B77" s="20" t="s">
        <v>89</v>
      </c>
      <c r="C77" s="20" t="s">
        <v>153</v>
      </c>
      <c r="D77" s="2">
        <v>1985</v>
      </c>
      <c r="E77" s="3">
        <v>4</v>
      </c>
      <c r="F77" s="2">
        <v>1</v>
      </c>
      <c r="G77" s="55">
        <f t="shared" si="354"/>
        <v>31137</v>
      </c>
      <c r="H77" s="4">
        <v>0</v>
      </c>
      <c r="I77" s="1">
        <v>0</v>
      </c>
      <c r="J77" s="51">
        <f t="shared" si="355"/>
        <v>0</v>
      </c>
      <c r="K77" s="54">
        <f t="shared" si="356"/>
        <v>0</v>
      </c>
      <c r="L77" s="4" t="s">
        <v>96</v>
      </c>
      <c r="M77" s="54">
        <f t="shared" si="391"/>
        <v>15</v>
      </c>
      <c r="N77" s="53">
        <f t="shared" si="358"/>
        <v>15</v>
      </c>
      <c r="O77" s="55">
        <f t="shared" si="359"/>
        <v>36616</v>
      </c>
      <c r="P77" s="53">
        <f t="shared" si="318"/>
        <v>0</v>
      </c>
      <c r="Q77" s="119">
        <f t="shared" si="389"/>
        <v>0</v>
      </c>
      <c r="R77" s="45" t="s">
        <v>130</v>
      </c>
      <c r="S77" s="138">
        <v>17</v>
      </c>
      <c r="T77" s="139">
        <v>4</v>
      </c>
      <c r="U77" s="138">
        <v>2035</v>
      </c>
      <c r="V77" s="55">
        <f t="shared" si="390"/>
        <v>54878</v>
      </c>
      <c r="W77" s="51">
        <f t="shared" si="360"/>
        <v>0</v>
      </c>
      <c r="X77" s="53">
        <f t="shared" si="386"/>
        <v>0</v>
      </c>
      <c r="Y77" s="53">
        <f t="shared" si="387"/>
        <v>0</v>
      </c>
      <c r="Z77" s="53">
        <f t="shared" si="388"/>
        <v>0</v>
      </c>
      <c r="AA77" s="53">
        <f>IF($V77&lt;=Z$2,0,IF($O77&lt;=Z$2,0,IF($G77&gt;=AA$2,0,IF($K77&gt;=$J77,0,IF($O77&lt;=AA$2,($J77-(SUM($K77,SUM($Z77:Z77)))),IF($L77=$D$161,(($J77-$K77)/$P77),(($J77-SUM($Z77:Z77))*$Q77))*IF($V77&lt;=AA$2,(DATEDIF(Z$2,$V77,"D")/365),IF($G77&gt;Z$2,(DATEDIF($G77,AA$2,"D")/365),1)))))))</f>
        <v>0</v>
      </c>
      <c r="AB77" s="53">
        <f>IF($V77&lt;=AA$2,0,IF($O77&lt;=AA$2,0,IF($G77&gt;=AB$2,0,IF($K77&gt;=$J77,0,IF($O77&lt;=AB$2,($J77-(SUM($K77,SUM($Z77:AA77)))),IF($L77=$D$161,(($J77-$K77)/$P77),(($J77-SUM($Z77:AA77))*$Q77))*IF($V77&lt;=AB$2,(DATEDIF(AA$2,$V77,"D")/365),IF($G77&gt;AA$2,(DATEDIF($G77,AB$2,"D")/365),1)))))))</f>
        <v>0</v>
      </c>
      <c r="AC77" s="53">
        <f>IF($V77&lt;=AB$2,0,IF($O77&lt;=AB$2,0,IF($G77&gt;=AC$2,0,IF($K77&gt;=$J77,0,IF($O77&lt;=AC$2,($J77-(SUM($K77,SUM($Z77:AB77)))),IF($L77=$D$161,(($J77-$K77)/$P77),(($J77-SUM($Z77:AB77))*$Q77))*IF($V77&lt;=AC$2,(DATEDIF(AB$2,$V77,"D")/365),IF($G77&gt;AB$2,(DATEDIF($G77,AC$2,"D")/365),1)))))))</f>
        <v>0</v>
      </c>
      <c r="AD77" s="53">
        <f>IF($V77&lt;=AC$2,0,IF($O77&lt;=AC$2,0,IF($G77&gt;=AD$2,0,IF($K77&gt;=$J77,0,IF($O77&lt;=AD$2,($J77-(SUM($K77,SUM($Z77:AC77)))),IF($L77=$D$161,(($J77-$K77)/$P77),(($J77-SUM($Z77:AC77))*$Q77))*IF($V77&lt;=AD$2,(DATEDIF(AC$2,$V77,"D")/365),IF($G77&gt;AC$2,(DATEDIF($G77,AD$2,"D")/365),1)))))))</f>
        <v>0</v>
      </c>
      <c r="AE77" s="53">
        <f>IF($V77&lt;=AD$2,0,IF($O77&lt;=AD$2,0,IF($G77&gt;=AE$2,0,IF($K77&gt;=$J77,0,IF($O77&lt;=AE$2,($J77-(SUM($K77,SUM($Z77:AD77)))),IF($L77=$D$161,(($J77-$K77)/$P77),(($J77-SUM($Z77:AD77))*$Q77))*IF($V77&lt;=AE$2,(DATEDIF(AD$2,$V77,"D")/365),IF($G77&gt;AD$2,(DATEDIF($G77,AE$2,"D")/365),1)))))))</f>
        <v>0</v>
      </c>
      <c r="AF77" s="53">
        <f>IF($V77&lt;=AE$2,0,IF($O77&lt;=AE$2,0,IF($G77&gt;=AF$2,0,IF($K77&gt;=$J77,0,IF($O77&lt;=AF$2,($J77-(SUM($K77,SUM($Z77:AE77)))),IF($L77=$D$161,(($J77-$K77)/$P77),(($J77-SUM($Z77:AE77))*$Q77))*IF($V77&lt;=AF$2,(DATEDIF(AE$2,$V77,"D")/365),IF($G77&gt;AE$2,(DATEDIF($G77,AF$2,"D")/365),1)))))))</f>
        <v>0</v>
      </c>
      <c r="AG77" s="53">
        <f>IF($V77&lt;=AF$2,0,IF($O77&lt;=AF$2,0,IF($G77&gt;=AG$2,0,IF($K77&gt;=$J77,0,IF($O77&lt;=AG$2,($J77-(SUM($K77,SUM($Z77:AF77)))),IF($L77=$D$161,(($J77-$K77)/$P77),(($J77-SUM($Z77:AF77))*$Q77))*IF($V77&lt;=AG$2,(DATEDIF(AF$2,$V77,"D")/365),IF($G77&gt;AF$2,(DATEDIF($G77,AG$2,"D")/365),1)))))))</f>
        <v>0</v>
      </c>
      <c r="AH77" s="53">
        <f>IF($V77&lt;=AG$2,0,IF($O77&lt;=AG$2,0,IF($G77&gt;=AH$2,0,IF($K77&gt;=$J77,0,IF($O77&lt;=AH$2,($J77-(SUM($K77,SUM($Z77:AG77)))),IF($L77=$D$161,(($J77-$K77)/$P77),(($J77-SUM($Z77:AG77))*$Q77))*IF($V77&lt;=AH$2,(DATEDIF(AG$2,$V77,"D")/365),IF($G77&gt;AG$2,(DATEDIF($G77,AH$2,"D")/365),1)))))))</f>
        <v>0</v>
      </c>
      <c r="AI77" s="53">
        <f>IF($V77&lt;=AH$2,0,IF($O77&lt;=AH$2,0,IF($G77&gt;=AI$2,0,IF($K77&gt;=$J77,0,IF($O77&lt;=AI$2,($J77-(SUM($K77,SUM($Z77:AH77)))),IF($L77=$D$161,(($J77-$K77)/$P77),(($J77-SUM($Z77:AH77))*$Q77))*IF($V77&lt;=AI$2,(DATEDIF(AH$2,$V77,"D")/365),IF($G77&gt;AH$2,(DATEDIF($G77,AI$2,"D")/365),1)))))))</f>
        <v>0</v>
      </c>
      <c r="AJ77" s="53">
        <f>IF($V77&lt;=AI$2,0,IF($O77&lt;=AI$2,0,IF($G77&gt;=AJ$2,0,IF($K77&gt;=$J77,0,IF($O77&lt;=AJ$2,($J77-(SUM($K77,SUM($Z77:AI77)))),IF($L77=$D$161,(($J77-$K77)/$P77),(($J77-SUM($Z77:AI77))*$Q77))*IF($V77&lt;=AJ$2,(DATEDIF(AI$2,$V77,"D")/365),IF($G77&gt;AI$2,(DATEDIF($G77,AJ$2,"D")/365),1)))))))</f>
        <v>0</v>
      </c>
      <c r="AK77" s="53">
        <f>IF($V77&lt;=AJ$2,0,IF($O77&lt;=AJ$2,0,IF($G77&gt;=AK$2,0,IF($K77&gt;=$J77,0,IF($O77&lt;=AK$2,($J77-(SUM($K77,SUM($Z77:AJ77)))),IF($L77=$D$161,(($J77-$K77)/$P77),(($J77-SUM($Z77:AJ77))*$Q77))*IF($V77&lt;=AK$2,(DATEDIF(AJ$2,$V77,"D")/365),IF($G77&gt;AJ$2,(DATEDIF($G77,AK$2,"D")/365),1)))))))</f>
        <v>0</v>
      </c>
      <c r="AL77" s="53">
        <f>IF($V77&lt;=AK$2,0,IF($O77&lt;=AK$2,0,IF($G77&gt;=AL$2,0,IF($K77&gt;=$J77,0,IF($O77&lt;=AL$2,($J77-(SUM($K77,SUM($Z77:AK77)))),IF($L77=$D$161,(($J77-$K77)/$P77),(($J77-SUM($Z77:AK77))*$Q77))*IF($V77&lt;=AL$2,(DATEDIF(AK$2,$V77,"D")/365),IF($G77&gt;AK$2,(DATEDIF($G77,AL$2,"D")/365),1)))))))</f>
        <v>0</v>
      </c>
      <c r="AM77" s="53">
        <f>IF($V77&lt;=AL$2,0,IF($O77&lt;=AL$2,0,IF($G77&gt;=AM$2,0,IF($K77&gt;=$J77,0,IF($O77&lt;=AM$2,($J77-(SUM($K77,SUM($Z77:AL77)))),IF($L77=$D$161,(($J77-$K77)/$P77),(($J77-SUM($Z77:AL77))*$Q77))*IF($V77&lt;=AM$2,(DATEDIF(AL$2,$V77,"D")/365),IF($G77&gt;AL$2,(DATEDIF($G77,AM$2,"D")/365),1)))))))</f>
        <v>0</v>
      </c>
      <c r="AN77" s="53">
        <f>IF($V77&lt;=AM$2,0,IF($O77&lt;=AM$2,0,IF($G77&gt;=AN$2,0,IF($K77&gt;=$J77,0,IF($O77&lt;=AN$2,($J77-(SUM($K77,SUM($Z77:AM77)))),IF($L77=$D$161,(($J77-$K77)/$P77),(($J77-SUM($Z77:AM77))*$Q77))*IF($V77&lt;=AN$2,(DATEDIF(AM$2,$V77,"D")/365),IF($G77&gt;AM$2,(DATEDIF($G77,AN$2,"D")/365),1)))))))</f>
        <v>0</v>
      </c>
      <c r="AO77" s="53">
        <f>IF($V77&lt;=AN$2,0,IF($O77&lt;=AN$2,0,IF($G77&gt;=AO$2,0,IF($K77&gt;=$J77,0,IF($O77&lt;=AO$2,($J77-(SUM($K77,SUM($Z77:AN77)))),IF($L77=$D$161,(($J77-$K77)/$P77),(($J77-SUM($Z77:AN77))*$Q77))*IF($V77&lt;=AO$2,(DATEDIF(AN$2,$V77,"D")/365),IF($G77&gt;AN$2,(DATEDIF($G77,AO$2,"D")/365),1)))))))</f>
        <v>0</v>
      </c>
      <c r="AP77" s="53">
        <f>IF($V77&lt;=AO$2,0,IF($O77&lt;=AO$2,0,IF($G77&gt;=AP$2,0,IF($K77&gt;=$J77,0,IF($O77&lt;=AP$2,($J77-(SUM($K77,SUM($Z77:AO77)))),IF($L77=$D$161,(($J77-$K77)/$P77),(($J77-SUM($Z77:AO77))*$Q77))*IF($V77&lt;=AP$2,(DATEDIF(AO$2,$V77,"D")/365),IF($G77&gt;AO$2,(DATEDIF($G77,AP$2,"D")/365),1)))))))</f>
        <v>0</v>
      </c>
      <c r="AQ77" s="53">
        <f>IF($V77&lt;=AP$2,0,IF($O77&lt;=AP$2,0,IF($G77&gt;=AQ$2,0,IF($K77&gt;=$J77,0,IF($O77&lt;=AQ$2,($J77-(SUM($K77,SUM($Z77:AP77)))),IF($L77=$D$161,(($J77-$K77)/$P77),(($J77-SUM($Z77:AP77))*$Q77))*IF($V77&lt;=AQ$2,(DATEDIF(AP$2,$V77,"D")/365),IF($G77&gt;AP$2,(DATEDIF($G77,AQ$2,"D")/365),1)))))))</f>
        <v>0</v>
      </c>
      <c r="AR77" s="53">
        <f>IF($V77&lt;=AQ$2,0,IF($O77&lt;=AQ$2,0,IF($G77&gt;=AR$2,0,IF($K77&gt;=$J77,0,IF($O77&lt;=AR$2,($J77-(SUM($K77,SUM($Z77:AQ77)))),IF($L77=$D$161,(($J77-$K77)/$P77),(($J77-SUM($Z77:AQ77))*$Q77))*IF($V77&lt;=AR$2,(DATEDIF(AQ$2,$V77,"D")/365),IF($G77&gt;AQ$2,(DATEDIF($G77,AR$2,"D")/365),1)))))))</f>
        <v>0</v>
      </c>
      <c r="AS77" s="53">
        <f>IF($V77&lt;=AR$2,0,IF($O77&lt;=AR$2,0,IF($G77&gt;=AS$2,0,IF($K77&gt;=$J77,0,IF($O77&lt;=AS$2,($J77-(SUM($K77,SUM($Z77:AR77)))),IF($L77=$D$161,(($J77-$K77)/$P77),(($J77-SUM($Z77:AR77))*$Q77))*IF($V77&lt;=AS$2,(DATEDIF(AR$2,$V77,"D")/365),IF($G77&gt;AR$2,(DATEDIF($G77,AS$2,"D")/365),1)))))))</f>
        <v>0</v>
      </c>
      <c r="AT77" s="53">
        <f>IF($V77&lt;=AS$2,0,IF($O77&lt;=AS$2,0,IF($G77&gt;=AT$2,0,IF($K77&gt;=$J77,0,IF($O77&lt;=AT$2,($J77-(SUM($K77,SUM($Z77:AS77)))),IF($L77=$D$161,(($J77-$K77)/$P77),(($J77-SUM($Z77:AS77))*$Q77))*IF($V77&lt;=AT$2,(DATEDIF(AS$2,$V77,"D")/365),IF($G77&gt;AS$2,(DATEDIF($G77,AT$2,"D")/365),1)))))))</f>
        <v>0</v>
      </c>
      <c r="AU77" s="53">
        <f>IF($V77&lt;=AT$2,0,IF($O77&lt;=AT$2,0,IF($G77&gt;=AU$2,0,IF($K77&gt;=$J77,0,IF($O77&lt;=AU$2,($J77-(SUM($K77,SUM($Z77:AT77)))),IF($L77=$D$161,(($J77-$K77)/$P77),(($J77-SUM($Z77:AT77))*$Q77))*IF($V77&lt;=AU$2,(DATEDIF(AT$2,$V77,"D")/365),IF($G77&gt;AT$2,(DATEDIF($G77,AU$2,"D")/365),1)))))))</f>
        <v>0</v>
      </c>
      <c r="AV77" s="53">
        <f>IF($V77&lt;=AU$2,0,IF($O77&lt;=AU$2,0,IF($G77&gt;=AV$2,0,IF($K77&gt;=$J77,0,IF($O77&lt;=AV$2,($J77-(SUM($K77,SUM($Z77:AU77)))),IF($L77=$D$161,(($J77-$K77)/$P77),(($J77-SUM($Z77:AU77))*$Q77))*IF($V77&lt;=AV$2,(DATEDIF(AU$2,$V77,"D")/365),IF($G77&gt;AU$2,(DATEDIF($G77,AV$2,"D")/365),1)))))))</f>
        <v>0</v>
      </c>
      <c r="AW77" s="53">
        <f>IF($V77&lt;=AV$2,0,IF($O77&lt;=AV$2,0,IF($G77&gt;=AW$2,0,IF($K77&gt;=$J77,0,IF($O77&lt;=AW$2,($J77-(SUM($K77,SUM($Z77:AV77)))),IF($L77=$D$161,(($J77-$K77)/$P77),(($J77-SUM($Z77:AV77))*$Q77))*IF($V77&lt;=AW$2,(DATEDIF(AV$2,$V77,"D")/365),IF($G77&gt;AV$2,(DATEDIF($G77,AW$2,"D")/365),1)))))))</f>
        <v>0</v>
      </c>
      <c r="AX77" s="53">
        <f>IF($V77&lt;=AW$2,0,IF($O77&lt;=AW$2,0,IF($G77&gt;=AX$2,0,IF($K77&gt;=$J77,0,IF($O77&lt;=AX$2,($J77-(SUM($K77,SUM($Z77:AW77)))),IF($L77=$D$161,(($J77-$K77)/$P77),(($J77-SUM($Z77:AW77))*$Q77))*IF($V77&lt;=AX$2,(DATEDIF(AW$2,$V77,"D")/365),IF($G77&gt;AW$2,(DATEDIF($G77,AX$2,"D")/365),1)))))))</f>
        <v>0</v>
      </c>
      <c r="AY77" s="53">
        <f>IF($V77&lt;=AX$2,0,IF($O77&lt;=AX$2,0,IF($G77&gt;=AY$2,0,IF($K77&gt;=$J77,0,IF($O77&lt;=AY$2,($J77-(SUM($K77,SUM($Z77:AX77)))),IF($L77=$D$161,(($J77-$K77)/$P77),(($J77-SUM($Z77:AX77))*$Q77))*IF($V77&lt;=AY$2,(DATEDIF(AX$2,$V77,"D")/365),IF($G77&gt;AX$2,(DATEDIF($G77,AY$2,"D")/365),1)))))))</f>
        <v>0</v>
      </c>
      <c r="AZ77" s="52"/>
      <c r="BA77" s="52"/>
      <c r="BB77" s="126">
        <f>IF($V77&lt;=BB$2,0,IF($G77&gt;=BB$2,0,IF($G77&gt;$W$3,(J77-Z77),IF($G77&lt;=$W$3,J77-SUM(W77,$Z77:Z77),0))))</f>
        <v>0</v>
      </c>
      <c r="BC77" s="53">
        <f t="shared" si="361"/>
        <v>0</v>
      </c>
      <c r="BD77" s="52">
        <f t="shared" si="362"/>
        <v>0</v>
      </c>
      <c r="BE77" s="53">
        <f t="shared" si="362"/>
        <v>0</v>
      </c>
      <c r="BF77" s="52">
        <f t="shared" si="362"/>
        <v>0</v>
      </c>
      <c r="BG77" s="53">
        <f t="shared" si="362"/>
        <v>0</v>
      </c>
      <c r="BH77" s="52">
        <f t="shared" si="362"/>
        <v>0</v>
      </c>
      <c r="BI77" s="53">
        <f t="shared" si="362"/>
        <v>0</v>
      </c>
      <c r="BJ77" s="52">
        <f t="shared" si="362"/>
        <v>0</v>
      </c>
      <c r="BK77" s="53">
        <f t="shared" si="362"/>
        <v>0</v>
      </c>
      <c r="BL77" s="52">
        <f t="shared" si="362"/>
        <v>0</v>
      </c>
      <c r="BM77" s="53">
        <f t="shared" si="362"/>
        <v>0</v>
      </c>
      <c r="BN77" s="52">
        <f t="shared" si="362"/>
        <v>0</v>
      </c>
      <c r="BO77" s="53">
        <f t="shared" si="362"/>
        <v>0</v>
      </c>
      <c r="BP77" s="52">
        <f t="shared" si="362"/>
        <v>0</v>
      </c>
      <c r="BQ77" s="53">
        <f t="shared" si="362"/>
        <v>0</v>
      </c>
      <c r="BR77" s="52">
        <f t="shared" si="362"/>
        <v>0</v>
      </c>
      <c r="BS77" s="53">
        <f t="shared" si="362"/>
        <v>0</v>
      </c>
      <c r="BT77" s="52">
        <f t="shared" si="378"/>
        <v>0</v>
      </c>
      <c r="BU77" s="53">
        <f t="shared" si="379"/>
        <v>0</v>
      </c>
      <c r="BV77" s="52">
        <f t="shared" si="380"/>
        <v>0</v>
      </c>
      <c r="BW77" s="53">
        <f t="shared" si="381"/>
        <v>0</v>
      </c>
      <c r="BX77" s="52">
        <f t="shared" si="382"/>
        <v>0</v>
      </c>
      <c r="BY77" s="53">
        <f t="shared" si="383"/>
        <v>0</v>
      </c>
      <c r="BZ77" s="52">
        <f t="shared" si="384"/>
        <v>0</v>
      </c>
      <c r="CA77" s="53">
        <f t="shared" si="385"/>
        <v>0</v>
      </c>
      <c r="CB77" s="74"/>
      <c r="CC77" s="74"/>
      <c r="CD77" s="74"/>
      <c r="CE77" s="74"/>
      <c r="CF77" s="74"/>
      <c r="CG77" s="74"/>
      <c r="CH77" s="74"/>
      <c r="CI77" s="74"/>
      <c r="CJ77" s="74"/>
      <c r="CK77" s="74"/>
      <c r="CL77" s="74"/>
    </row>
    <row r="78" spans="1:90">
      <c r="A78" s="20">
        <v>77</v>
      </c>
      <c r="B78" s="20" t="s">
        <v>89</v>
      </c>
      <c r="C78" s="20" t="s">
        <v>153</v>
      </c>
      <c r="D78" s="2">
        <v>1985</v>
      </c>
      <c r="E78" s="3">
        <v>4</v>
      </c>
      <c r="F78" s="2">
        <v>1</v>
      </c>
      <c r="G78" s="55">
        <f t="shared" si="354"/>
        <v>31137</v>
      </c>
      <c r="H78" s="4">
        <v>0</v>
      </c>
      <c r="I78" s="1">
        <v>0</v>
      </c>
      <c r="J78" s="51">
        <f t="shared" si="355"/>
        <v>0</v>
      </c>
      <c r="K78" s="54">
        <f t="shared" si="356"/>
        <v>0</v>
      </c>
      <c r="L78" s="4" t="s">
        <v>96</v>
      </c>
      <c r="M78" s="54">
        <f t="shared" si="391"/>
        <v>15</v>
      </c>
      <c r="N78" s="53">
        <f t="shared" si="358"/>
        <v>15</v>
      </c>
      <c r="O78" s="55">
        <f t="shared" si="359"/>
        <v>36616</v>
      </c>
      <c r="P78" s="53">
        <f t="shared" si="318"/>
        <v>0</v>
      </c>
      <c r="Q78" s="119">
        <f t="shared" si="389"/>
        <v>0</v>
      </c>
      <c r="R78" s="45" t="s">
        <v>130</v>
      </c>
      <c r="S78" s="138">
        <v>17</v>
      </c>
      <c r="T78" s="139">
        <v>4</v>
      </c>
      <c r="U78" s="138">
        <v>2035</v>
      </c>
      <c r="V78" s="55">
        <f t="shared" si="390"/>
        <v>54878</v>
      </c>
      <c r="W78" s="51">
        <f t="shared" si="360"/>
        <v>0</v>
      </c>
      <c r="X78" s="53">
        <f t="shared" si="386"/>
        <v>0</v>
      </c>
      <c r="Y78" s="53">
        <f t="shared" si="387"/>
        <v>0</v>
      </c>
      <c r="Z78" s="53">
        <f t="shared" si="388"/>
        <v>0</v>
      </c>
      <c r="AA78" s="53">
        <f>IF($V78&lt;=Z$2,0,IF($O78&lt;=Z$2,0,IF($G78&gt;=AA$2,0,IF($K78&gt;=$J78,0,IF($O78&lt;=AA$2,($J78-(SUM($K78,SUM($Z78:Z78)))),IF($L78=$D$161,(($J78-$K78)/$P78),(($J78-SUM($Z78:Z78))*$Q78))*IF($V78&lt;=AA$2,(DATEDIF(Z$2,$V78,"D")/365),IF($G78&gt;Z$2,(DATEDIF($G78,AA$2,"D")/365),1)))))))</f>
        <v>0</v>
      </c>
      <c r="AB78" s="53">
        <f>IF($V78&lt;=AA$2,0,IF($O78&lt;=AA$2,0,IF($G78&gt;=AB$2,0,IF($K78&gt;=$J78,0,IF($O78&lt;=AB$2,($J78-(SUM($K78,SUM($Z78:AA78)))),IF($L78=$D$161,(($J78-$K78)/$P78),(($J78-SUM($Z78:AA78))*$Q78))*IF($V78&lt;=AB$2,(DATEDIF(AA$2,$V78,"D")/365),IF($G78&gt;AA$2,(DATEDIF($G78,AB$2,"D")/365),1)))))))</f>
        <v>0</v>
      </c>
      <c r="AC78" s="53">
        <f>IF($V78&lt;=AB$2,0,IF($O78&lt;=AB$2,0,IF($G78&gt;=AC$2,0,IF($K78&gt;=$J78,0,IF($O78&lt;=AC$2,($J78-(SUM($K78,SUM($Z78:AB78)))),IF($L78=$D$161,(($J78-$K78)/$P78),(($J78-SUM($Z78:AB78))*$Q78))*IF($V78&lt;=AC$2,(DATEDIF(AB$2,$V78,"D")/365),IF($G78&gt;AB$2,(DATEDIF($G78,AC$2,"D")/365),1)))))))</f>
        <v>0</v>
      </c>
      <c r="AD78" s="53">
        <f>IF($V78&lt;=AC$2,0,IF($O78&lt;=AC$2,0,IF($G78&gt;=AD$2,0,IF($K78&gt;=$J78,0,IF($O78&lt;=AD$2,($J78-(SUM($K78,SUM($Z78:AC78)))),IF($L78=$D$161,(($J78-$K78)/$P78),(($J78-SUM($Z78:AC78))*$Q78))*IF($V78&lt;=AD$2,(DATEDIF(AC$2,$V78,"D")/365),IF($G78&gt;AC$2,(DATEDIF($G78,AD$2,"D")/365),1)))))))</f>
        <v>0</v>
      </c>
      <c r="AE78" s="53">
        <f>IF($V78&lt;=AD$2,0,IF($O78&lt;=AD$2,0,IF($G78&gt;=AE$2,0,IF($K78&gt;=$J78,0,IF($O78&lt;=AE$2,($J78-(SUM($K78,SUM($Z78:AD78)))),IF($L78=$D$161,(($J78-$K78)/$P78),(($J78-SUM($Z78:AD78))*$Q78))*IF($V78&lt;=AE$2,(DATEDIF(AD$2,$V78,"D")/365),IF($G78&gt;AD$2,(DATEDIF($G78,AE$2,"D")/365),1)))))))</f>
        <v>0</v>
      </c>
      <c r="AF78" s="53">
        <f>IF($V78&lt;=AE$2,0,IF($O78&lt;=AE$2,0,IF($G78&gt;=AF$2,0,IF($K78&gt;=$J78,0,IF($O78&lt;=AF$2,($J78-(SUM($K78,SUM($Z78:AE78)))),IF($L78=$D$161,(($J78-$K78)/$P78),(($J78-SUM($Z78:AE78))*$Q78))*IF($V78&lt;=AF$2,(DATEDIF(AE$2,$V78,"D")/365),IF($G78&gt;AE$2,(DATEDIF($G78,AF$2,"D")/365),1)))))))</f>
        <v>0</v>
      </c>
      <c r="AG78" s="53">
        <f>IF($V78&lt;=AF$2,0,IF($O78&lt;=AF$2,0,IF($G78&gt;=AG$2,0,IF($K78&gt;=$J78,0,IF($O78&lt;=AG$2,($J78-(SUM($K78,SUM($Z78:AF78)))),IF($L78=$D$161,(($J78-$K78)/$P78),(($J78-SUM($Z78:AF78))*$Q78))*IF($V78&lt;=AG$2,(DATEDIF(AF$2,$V78,"D")/365),IF($G78&gt;AF$2,(DATEDIF($G78,AG$2,"D")/365),1)))))))</f>
        <v>0</v>
      </c>
      <c r="AH78" s="53">
        <f>IF($V78&lt;=AG$2,0,IF($O78&lt;=AG$2,0,IF($G78&gt;=AH$2,0,IF($K78&gt;=$J78,0,IF($O78&lt;=AH$2,($J78-(SUM($K78,SUM($Z78:AG78)))),IF($L78=$D$161,(($J78-$K78)/$P78),(($J78-SUM($Z78:AG78))*$Q78))*IF($V78&lt;=AH$2,(DATEDIF(AG$2,$V78,"D")/365),IF($G78&gt;AG$2,(DATEDIF($G78,AH$2,"D")/365),1)))))))</f>
        <v>0</v>
      </c>
      <c r="AI78" s="53">
        <f>IF($V78&lt;=AH$2,0,IF($O78&lt;=AH$2,0,IF($G78&gt;=AI$2,0,IF($K78&gt;=$J78,0,IF($O78&lt;=AI$2,($J78-(SUM($K78,SUM($Z78:AH78)))),IF($L78=$D$161,(($J78-$K78)/$P78),(($J78-SUM($Z78:AH78))*$Q78))*IF($V78&lt;=AI$2,(DATEDIF(AH$2,$V78,"D")/365),IF($G78&gt;AH$2,(DATEDIF($G78,AI$2,"D")/365),1)))))))</f>
        <v>0</v>
      </c>
      <c r="AJ78" s="53">
        <f>IF($V78&lt;=AI$2,0,IF($O78&lt;=AI$2,0,IF($G78&gt;=AJ$2,0,IF($K78&gt;=$J78,0,IF($O78&lt;=AJ$2,($J78-(SUM($K78,SUM($Z78:AI78)))),IF($L78=$D$161,(($J78-$K78)/$P78),(($J78-SUM($Z78:AI78))*$Q78))*IF($V78&lt;=AJ$2,(DATEDIF(AI$2,$V78,"D")/365),IF($G78&gt;AI$2,(DATEDIF($G78,AJ$2,"D")/365),1)))))))</f>
        <v>0</v>
      </c>
      <c r="AK78" s="53">
        <f>IF($V78&lt;=AJ$2,0,IF($O78&lt;=AJ$2,0,IF($G78&gt;=AK$2,0,IF($K78&gt;=$J78,0,IF($O78&lt;=AK$2,($J78-(SUM($K78,SUM($Z78:AJ78)))),IF($L78=$D$161,(($J78-$K78)/$P78),(($J78-SUM($Z78:AJ78))*$Q78))*IF($V78&lt;=AK$2,(DATEDIF(AJ$2,$V78,"D")/365),IF($G78&gt;AJ$2,(DATEDIF($G78,AK$2,"D")/365),1)))))))</f>
        <v>0</v>
      </c>
      <c r="AL78" s="53">
        <f>IF($V78&lt;=AK$2,0,IF($O78&lt;=AK$2,0,IF($G78&gt;=AL$2,0,IF($K78&gt;=$J78,0,IF($O78&lt;=AL$2,($J78-(SUM($K78,SUM($Z78:AK78)))),IF($L78=$D$161,(($J78-$K78)/$P78),(($J78-SUM($Z78:AK78))*$Q78))*IF($V78&lt;=AL$2,(DATEDIF(AK$2,$V78,"D")/365),IF($G78&gt;AK$2,(DATEDIF($G78,AL$2,"D")/365),1)))))))</f>
        <v>0</v>
      </c>
      <c r="AM78" s="53">
        <f>IF($V78&lt;=AL$2,0,IF($O78&lt;=AL$2,0,IF($G78&gt;=AM$2,0,IF($K78&gt;=$J78,0,IF($O78&lt;=AM$2,($J78-(SUM($K78,SUM($Z78:AL78)))),IF($L78=$D$161,(($J78-$K78)/$P78),(($J78-SUM($Z78:AL78))*$Q78))*IF($V78&lt;=AM$2,(DATEDIF(AL$2,$V78,"D")/365),IF($G78&gt;AL$2,(DATEDIF($G78,AM$2,"D")/365),1)))))))</f>
        <v>0</v>
      </c>
      <c r="AN78" s="53">
        <f>IF($V78&lt;=AM$2,0,IF($O78&lt;=AM$2,0,IF($G78&gt;=AN$2,0,IF($K78&gt;=$J78,0,IF($O78&lt;=AN$2,($J78-(SUM($K78,SUM($Z78:AM78)))),IF($L78=$D$161,(($J78-$K78)/$P78),(($J78-SUM($Z78:AM78))*$Q78))*IF($V78&lt;=AN$2,(DATEDIF(AM$2,$V78,"D")/365),IF($G78&gt;AM$2,(DATEDIF($G78,AN$2,"D")/365),1)))))))</f>
        <v>0</v>
      </c>
      <c r="AO78" s="53">
        <f>IF($V78&lt;=AN$2,0,IF($O78&lt;=AN$2,0,IF($G78&gt;=AO$2,0,IF($K78&gt;=$J78,0,IF($O78&lt;=AO$2,($J78-(SUM($K78,SUM($Z78:AN78)))),IF($L78=$D$161,(($J78-$K78)/$P78),(($J78-SUM($Z78:AN78))*$Q78))*IF($V78&lt;=AO$2,(DATEDIF(AN$2,$V78,"D")/365),IF($G78&gt;AN$2,(DATEDIF($G78,AO$2,"D")/365),1)))))))</f>
        <v>0</v>
      </c>
      <c r="AP78" s="53">
        <f>IF($V78&lt;=AO$2,0,IF($O78&lt;=AO$2,0,IF($G78&gt;=AP$2,0,IF($K78&gt;=$J78,0,IF($O78&lt;=AP$2,($J78-(SUM($K78,SUM($Z78:AO78)))),IF($L78=$D$161,(($J78-$K78)/$P78),(($J78-SUM($Z78:AO78))*$Q78))*IF($V78&lt;=AP$2,(DATEDIF(AO$2,$V78,"D")/365),IF($G78&gt;AO$2,(DATEDIF($G78,AP$2,"D")/365),1)))))))</f>
        <v>0</v>
      </c>
      <c r="AQ78" s="53">
        <f>IF($V78&lt;=AP$2,0,IF($O78&lt;=AP$2,0,IF($G78&gt;=AQ$2,0,IF($K78&gt;=$J78,0,IF($O78&lt;=AQ$2,($J78-(SUM($K78,SUM($Z78:AP78)))),IF($L78=$D$161,(($J78-$K78)/$P78),(($J78-SUM($Z78:AP78))*$Q78))*IF($V78&lt;=AQ$2,(DATEDIF(AP$2,$V78,"D")/365),IF($G78&gt;AP$2,(DATEDIF($G78,AQ$2,"D")/365),1)))))))</f>
        <v>0</v>
      </c>
      <c r="AR78" s="53">
        <f>IF($V78&lt;=AQ$2,0,IF($O78&lt;=AQ$2,0,IF($G78&gt;=AR$2,0,IF($K78&gt;=$J78,0,IF($O78&lt;=AR$2,($J78-(SUM($K78,SUM($Z78:AQ78)))),IF($L78=$D$161,(($J78-$K78)/$P78),(($J78-SUM($Z78:AQ78))*$Q78))*IF($V78&lt;=AR$2,(DATEDIF(AQ$2,$V78,"D")/365),IF($G78&gt;AQ$2,(DATEDIF($G78,AR$2,"D")/365),1)))))))</f>
        <v>0</v>
      </c>
      <c r="AS78" s="53">
        <f>IF($V78&lt;=AR$2,0,IF($O78&lt;=AR$2,0,IF($G78&gt;=AS$2,0,IF($K78&gt;=$J78,0,IF($O78&lt;=AS$2,($J78-(SUM($K78,SUM($Z78:AR78)))),IF($L78=$D$161,(($J78-$K78)/$P78),(($J78-SUM($Z78:AR78))*$Q78))*IF($V78&lt;=AS$2,(DATEDIF(AR$2,$V78,"D")/365),IF($G78&gt;AR$2,(DATEDIF($G78,AS$2,"D")/365),1)))))))</f>
        <v>0</v>
      </c>
      <c r="AT78" s="53">
        <f>IF($V78&lt;=AS$2,0,IF($O78&lt;=AS$2,0,IF($G78&gt;=AT$2,0,IF($K78&gt;=$J78,0,IF($O78&lt;=AT$2,($J78-(SUM($K78,SUM($Z78:AS78)))),IF($L78=$D$161,(($J78-$K78)/$P78),(($J78-SUM($Z78:AS78))*$Q78))*IF($V78&lt;=AT$2,(DATEDIF(AS$2,$V78,"D")/365),IF($G78&gt;AS$2,(DATEDIF($G78,AT$2,"D")/365),1)))))))</f>
        <v>0</v>
      </c>
      <c r="AU78" s="53">
        <f>IF($V78&lt;=AT$2,0,IF($O78&lt;=AT$2,0,IF($G78&gt;=AU$2,0,IF($K78&gt;=$J78,0,IF($O78&lt;=AU$2,($J78-(SUM($K78,SUM($Z78:AT78)))),IF($L78=$D$161,(($J78-$K78)/$P78),(($J78-SUM($Z78:AT78))*$Q78))*IF($V78&lt;=AU$2,(DATEDIF(AT$2,$V78,"D")/365),IF($G78&gt;AT$2,(DATEDIF($G78,AU$2,"D")/365),1)))))))</f>
        <v>0</v>
      </c>
      <c r="AV78" s="53">
        <f>IF($V78&lt;=AU$2,0,IF($O78&lt;=AU$2,0,IF($G78&gt;=AV$2,0,IF($K78&gt;=$J78,0,IF($O78&lt;=AV$2,($J78-(SUM($K78,SUM($Z78:AU78)))),IF($L78=$D$161,(($J78-$K78)/$P78),(($J78-SUM($Z78:AU78))*$Q78))*IF($V78&lt;=AV$2,(DATEDIF(AU$2,$V78,"D")/365),IF($G78&gt;AU$2,(DATEDIF($G78,AV$2,"D")/365),1)))))))</f>
        <v>0</v>
      </c>
      <c r="AW78" s="53">
        <f>IF($V78&lt;=AV$2,0,IF($O78&lt;=AV$2,0,IF($G78&gt;=AW$2,0,IF($K78&gt;=$J78,0,IF($O78&lt;=AW$2,($J78-(SUM($K78,SUM($Z78:AV78)))),IF($L78=$D$161,(($J78-$K78)/$P78),(($J78-SUM($Z78:AV78))*$Q78))*IF($V78&lt;=AW$2,(DATEDIF(AV$2,$V78,"D")/365),IF($G78&gt;AV$2,(DATEDIF($G78,AW$2,"D")/365),1)))))))</f>
        <v>0</v>
      </c>
      <c r="AX78" s="53">
        <f>IF($V78&lt;=AW$2,0,IF($O78&lt;=AW$2,0,IF($G78&gt;=AX$2,0,IF($K78&gt;=$J78,0,IF($O78&lt;=AX$2,($J78-(SUM($K78,SUM($Z78:AW78)))),IF($L78=$D$161,(($J78-$K78)/$P78),(($J78-SUM($Z78:AW78))*$Q78))*IF($V78&lt;=AX$2,(DATEDIF(AW$2,$V78,"D")/365),IF($G78&gt;AW$2,(DATEDIF($G78,AX$2,"D")/365),1)))))))</f>
        <v>0</v>
      </c>
      <c r="AY78" s="53">
        <f>IF($V78&lt;=AX$2,0,IF($O78&lt;=AX$2,0,IF($G78&gt;=AY$2,0,IF($K78&gt;=$J78,0,IF($O78&lt;=AY$2,($J78-(SUM($K78,SUM($Z78:AX78)))),IF($L78=$D$161,(($J78-$K78)/$P78),(($J78-SUM($Z78:AX78))*$Q78))*IF($V78&lt;=AY$2,(DATEDIF(AX$2,$V78,"D")/365),IF($G78&gt;AX$2,(DATEDIF($G78,AY$2,"D")/365),1)))))))</f>
        <v>0</v>
      </c>
      <c r="AZ78" s="52"/>
      <c r="BA78" s="52"/>
      <c r="BB78" s="126">
        <f>IF($V78&lt;=BB$2,0,IF($G78&gt;=BB$2,0,IF($G78&gt;$W$3,(J78-Z78),IF($G78&lt;=$W$3,J78-SUM(W78,$Z78:Z78),0))))</f>
        <v>0</v>
      </c>
      <c r="BC78" s="53">
        <f t="shared" si="361"/>
        <v>0</v>
      </c>
      <c r="BD78" s="52">
        <f t="shared" si="362"/>
        <v>0</v>
      </c>
      <c r="BE78" s="53">
        <f t="shared" si="362"/>
        <v>0</v>
      </c>
      <c r="BF78" s="52">
        <f t="shared" si="362"/>
        <v>0</v>
      </c>
      <c r="BG78" s="53">
        <f t="shared" si="362"/>
        <v>0</v>
      </c>
      <c r="BH78" s="52">
        <f t="shared" si="362"/>
        <v>0</v>
      </c>
      <c r="BI78" s="53">
        <f t="shared" si="362"/>
        <v>0</v>
      </c>
      <c r="BJ78" s="52">
        <f t="shared" si="362"/>
        <v>0</v>
      </c>
      <c r="BK78" s="53">
        <f t="shared" si="362"/>
        <v>0</v>
      </c>
      <c r="BL78" s="52">
        <f t="shared" si="362"/>
        <v>0</v>
      </c>
      <c r="BM78" s="53">
        <f t="shared" si="362"/>
        <v>0</v>
      </c>
      <c r="BN78" s="52">
        <f t="shared" si="362"/>
        <v>0</v>
      </c>
      <c r="BO78" s="53">
        <f t="shared" si="362"/>
        <v>0</v>
      </c>
      <c r="BP78" s="52">
        <f t="shared" si="362"/>
        <v>0</v>
      </c>
      <c r="BQ78" s="53">
        <f t="shared" si="362"/>
        <v>0</v>
      </c>
      <c r="BR78" s="52">
        <f t="shared" si="362"/>
        <v>0</v>
      </c>
      <c r="BS78" s="53">
        <f t="shared" si="362"/>
        <v>0</v>
      </c>
      <c r="BT78" s="52">
        <f t="shared" si="378"/>
        <v>0</v>
      </c>
      <c r="BU78" s="53">
        <f t="shared" si="379"/>
        <v>0</v>
      </c>
      <c r="BV78" s="52">
        <f t="shared" si="380"/>
        <v>0</v>
      </c>
      <c r="BW78" s="53">
        <f t="shared" si="381"/>
        <v>0</v>
      </c>
      <c r="BX78" s="52">
        <f t="shared" si="382"/>
        <v>0</v>
      </c>
      <c r="BY78" s="53">
        <f t="shared" si="383"/>
        <v>0</v>
      </c>
      <c r="BZ78" s="52">
        <f t="shared" si="384"/>
        <v>0</v>
      </c>
      <c r="CA78" s="53">
        <f t="shared" si="385"/>
        <v>0</v>
      </c>
      <c r="CB78" s="74"/>
      <c r="CC78" s="74"/>
      <c r="CD78" s="74"/>
      <c r="CE78" s="74"/>
      <c r="CF78" s="74"/>
      <c r="CG78" s="74"/>
      <c r="CH78" s="74"/>
      <c r="CI78" s="74"/>
      <c r="CJ78" s="74"/>
      <c r="CK78" s="74"/>
      <c r="CL78" s="74"/>
    </row>
    <row r="79" spans="1:90">
      <c r="A79" s="20">
        <v>78</v>
      </c>
      <c r="B79" s="20" t="s">
        <v>89</v>
      </c>
      <c r="C79" s="20" t="s">
        <v>153</v>
      </c>
      <c r="D79" s="2">
        <v>1985</v>
      </c>
      <c r="E79" s="3">
        <v>4</v>
      </c>
      <c r="F79" s="2">
        <v>1</v>
      </c>
      <c r="G79" s="55">
        <f t="shared" si="354"/>
        <v>31137</v>
      </c>
      <c r="H79" s="4">
        <v>0</v>
      </c>
      <c r="I79" s="1">
        <v>0</v>
      </c>
      <c r="J79" s="51">
        <f t="shared" si="355"/>
        <v>0</v>
      </c>
      <c r="K79" s="54">
        <f t="shared" si="356"/>
        <v>0</v>
      </c>
      <c r="L79" s="4" t="s">
        <v>96</v>
      </c>
      <c r="M79" s="54">
        <f t="shared" si="391"/>
        <v>15</v>
      </c>
      <c r="N79" s="53">
        <f t="shared" si="358"/>
        <v>15</v>
      </c>
      <c r="O79" s="55">
        <f t="shared" si="359"/>
        <v>36616</v>
      </c>
      <c r="P79" s="53">
        <f t="shared" si="318"/>
        <v>0</v>
      </c>
      <c r="Q79" s="119">
        <f t="shared" si="389"/>
        <v>0</v>
      </c>
      <c r="R79" s="45" t="s">
        <v>130</v>
      </c>
      <c r="S79" s="138">
        <v>17</v>
      </c>
      <c r="T79" s="139">
        <v>4</v>
      </c>
      <c r="U79" s="138">
        <v>2035</v>
      </c>
      <c r="V79" s="55">
        <f t="shared" si="390"/>
        <v>54878</v>
      </c>
      <c r="W79" s="51">
        <f t="shared" si="360"/>
        <v>0</v>
      </c>
      <c r="X79" s="53">
        <f t="shared" si="386"/>
        <v>0</v>
      </c>
      <c r="Y79" s="53">
        <f t="shared" si="387"/>
        <v>0</v>
      </c>
      <c r="Z79" s="53">
        <f t="shared" si="388"/>
        <v>0</v>
      </c>
      <c r="AA79" s="53">
        <f>IF($V79&lt;=Z$2,0,IF($O79&lt;=Z$2,0,IF($G79&gt;=AA$2,0,IF($K79&gt;=$J79,0,IF($O79&lt;=AA$2,($J79-(SUM($K79,SUM($Z79:Z79)))),IF($L79=$D$161,(($J79-$K79)/$P79),(($J79-SUM($Z79:Z79))*$Q79))*IF($V79&lt;=AA$2,(DATEDIF(Z$2,$V79,"D")/365),IF($G79&gt;Z$2,(DATEDIF($G79,AA$2,"D")/365),1)))))))</f>
        <v>0</v>
      </c>
      <c r="AB79" s="53">
        <f>IF($V79&lt;=AA$2,0,IF($O79&lt;=AA$2,0,IF($G79&gt;=AB$2,0,IF($K79&gt;=$J79,0,IF($O79&lt;=AB$2,($J79-(SUM($K79,SUM($Z79:AA79)))),IF($L79=$D$161,(($J79-$K79)/$P79),(($J79-SUM($Z79:AA79))*$Q79))*IF($V79&lt;=AB$2,(DATEDIF(AA$2,$V79,"D")/365),IF($G79&gt;AA$2,(DATEDIF($G79,AB$2,"D")/365),1)))))))</f>
        <v>0</v>
      </c>
      <c r="AC79" s="53">
        <f>IF($V79&lt;=AB$2,0,IF($O79&lt;=AB$2,0,IF($G79&gt;=AC$2,0,IF($K79&gt;=$J79,0,IF($O79&lt;=AC$2,($J79-(SUM($K79,SUM($Z79:AB79)))),IF($L79=$D$161,(($J79-$K79)/$P79),(($J79-SUM($Z79:AB79))*$Q79))*IF($V79&lt;=AC$2,(DATEDIF(AB$2,$V79,"D")/365),IF($G79&gt;AB$2,(DATEDIF($G79,AC$2,"D")/365),1)))))))</f>
        <v>0</v>
      </c>
      <c r="AD79" s="53">
        <f>IF($V79&lt;=AC$2,0,IF($O79&lt;=AC$2,0,IF($G79&gt;=AD$2,0,IF($K79&gt;=$J79,0,IF($O79&lt;=AD$2,($J79-(SUM($K79,SUM($Z79:AC79)))),IF($L79=$D$161,(($J79-$K79)/$P79),(($J79-SUM($Z79:AC79))*$Q79))*IF($V79&lt;=AD$2,(DATEDIF(AC$2,$V79,"D")/365),IF($G79&gt;AC$2,(DATEDIF($G79,AD$2,"D")/365),1)))))))</f>
        <v>0</v>
      </c>
      <c r="AE79" s="53">
        <f>IF($V79&lt;=AD$2,0,IF($O79&lt;=AD$2,0,IF($G79&gt;=AE$2,0,IF($K79&gt;=$J79,0,IF($O79&lt;=AE$2,($J79-(SUM($K79,SUM($Z79:AD79)))),IF($L79=$D$161,(($J79-$K79)/$P79),(($J79-SUM($Z79:AD79))*$Q79))*IF($V79&lt;=AE$2,(DATEDIF(AD$2,$V79,"D")/365),IF($G79&gt;AD$2,(DATEDIF($G79,AE$2,"D")/365),1)))))))</f>
        <v>0</v>
      </c>
      <c r="AF79" s="53">
        <f>IF($V79&lt;=AE$2,0,IF($O79&lt;=AE$2,0,IF($G79&gt;=AF$2,0,IF($K79&gt;=$J79,0,IF($O79&lt;=AF$2,($J79-(SUM($K79,SUM($Z79:AE79)))),IF($L79=$D$161,(($J79-$K79)/$P79),(($J79-SUM($Z79:AE79))*$Q79))*IF($V79&lt;=AF$2,(DATEDIF(AE$2,$V79,"D")/365),IF($G79&gt;AE$2,(DATEDIF($G79,AF$2,"D")/365),1)))))))</f>
        <v>0</v>
      </c>
      <c r="AG79" s="53">
        <f>IF($V79&lt;=AF$2,0,IF($O79&lt;=AF$2,0,IF($G79&gt;=AG$2,0,IF($K79&gt;=$J79,0,IF($O79&lt;=AG$2,($J79-(SUM($K79,SUM($Z79:AF79)))),IF($L79=$D$161,(($J79-$K79)/$P79),(($J79-SUM($Z79:AF79))*$Q79))*IF($V79&lt;=AG$2,(DATEDIF(AF$2,$V79,"D")/365),IF($G79&gt;AF$2,(DATEDIF($G79,AG$2,"D")/365),1)))))))</f>
        <v>0</v>
      </c>
      <c r="AH79" s="53">
        <f>IF($V79&lt;=AG$2,0,IF($O79&lt;=AG$2,0,IF($G79&gt;=AH$2,0,IF($K79&gt;=$J79,0,IF($O79&lt;=AH$2,($J79-(SUM($K79,SUM($Z79:AG79)))),IF($L79=$D$161,(($J79-$K79)/$P79),(($J79-SUM($Z79:AG79))*$Q79))*IF($V79&lt;=AH$2,(DATEDIF(AG$2,$V79,"D")/365),IF($G79&gt;AG$2,(DATEDIF($G79,AH$2,"D")/365),1)))))))</f>
        <v>0</v>
      </c>
      <c r="AI79" s="53">
        <f>IF($V79&lt;=AH$2,0,IF($O79&lt;=AH$2,0,IF($G79&gt;=AI$2,0,IF($K79&gt;=$J79,0,IF($O79&lt;=AI$2,($J79-(SUM($K79,SUM($Z79:AH79)))),IF($L79=$D$161,(($J79-$K79)/$P79),(($J79-SUM($Z79:AH79))*$Q79))*IF($V79&lt;=AI$2,(DATEDIF(AH$2,$V79,"D")/365),IF($G79&gt;AH$2,(DATEDIF($G79,AI$2,"D")/365),1)))))))</f>
        <v>0</v>
      </c>
      <c r="AJ79" s="53">
        <f>IF($V79&lt;=AI$2,0,IF($O79&lt;=AI$2,0,IF($G79&gt;=AJ$2,0,IF($K79&gt;=$J79,0,IF($O79&lt;=AJ$2,($J79-(SUM($K79,SUM($Z79:AI79)))),IF($L79=$D$161,(($J79-$K79)/$P79),(($J79-SUM($Z79:AI79))*$Q79))*IF($V79&lt;=AJ$2,(DATEDIF(AI$2,$V79,"D")/365),IF($G79&gt;AI$2,(DATEDIF($G79,AJ$2,"D")/365),1)))))))</f>
        <v>0</v>
      </c>
      <c r="AK79" s="53">
        <f>IF($V79&lt;=AJ$2,0,IF($O79&lt;=AJ$2,0,IF($G79&gt;=AK$2,0,IF($K79&gt;=$J79,0,IF($O79&lt;=AK$2,($J79-(SUM($K79,SUM($Z79:AJ79)))),IF($L79=$D$161,(($J79-$K79)/$P79),(($J79-SUM($Z79:AJ79))*$Q79))*IF($V79&lt;=AK$2,(DATEDIF(AJ$2,$V79,"D")/365),IF($G79&gt;AJ$2,(DATEDIF($G79,AK$2,"D")/365),1)))))))</f>
        <v>0</v>
      </c>
      <c r="AL79" s="53">
        <f>IF($V79&lt;=AK$2,0,IF($O79&lt;=AK$2,0,IF($G79&gt;=AL$2,0,IF($K79&gt;=$J79,0,IF($O79&lt;=AL$2,($J79-(SUM($K79,SUM($Z79:AK79)))),IF($L79=$D$161,(($J79-$K79)/$P79),(($J79-SUM($Z79:AK79))*$Q79))*IF($V79&lt;=AL$2,(DATEDIF(AK$2,$V79,"D")/365),IF($G79&gt;AK$2,(DATEDIF($G79,AL$2,"D")/365),1)))))))</f>
        <v>0</v>
      </c>
      <c r="AM79" s="53">
        <f>IF($V79&lt;=AL$2,0,IF($O79&lt;=AL$2,0,IF($G79&gt;=AM$2,0,IF($K79&gt;=$J79,0,IF($O79&lt;=AM$2,($J79-(SUM($K79,SUM($Z79:AL79)))),IF($L79=$D$161,(($J79-$K79)/$P79),(($J79-SUM($Z79:AL79))*$Q79))*IF($V79&lt;=AM$2,(DATEDIF(AL$2,$V79,"D")/365),IF($G79&gt;AL$2,(DATEDIF($G79,AM$2,"D")/365),1)))))))</f>
        <v>0</v>
      </c>
      <c r="AN79" s="53">
        <f>IF($V79&lt;=AM$2,0,IF($O79&lt;=AM$2,0,IF($G79&gt;=AN$2,0,IF($K79&gt;=$J79,0,IF($O79&lt;=AN$2,($J79-(SUM($K79,SUM($Z79:AM79)))),IF($L79=$D$161,(($J79-$K79)/$P79),(($J79-SUM($Z79:AM79))*$Q79))*IF($V79&lt;=AN$2,(DATEDIF(AM$2,$V79,"D")/365),IF($G79&gt;AM$2,(DATEDIF($G79,AN$2,"D")/365),1)))))))</f>
        <v>0</v>
      </c>
      <c r="AO79" s="53">
        <f>IF($V79&lt;=AN$2,0,IF($O79&lt;=AN$2,0,IF($G79&gt;=AO$2,0,IF($K79&gt;=$J79,0,IF($O79&lt;=AO$2,($J79-(SUM($K79,SUM($Z79:AN79)))),IF($L79=$D$161,(($J79-$K79)/$P79),(($J79-SUM($Z79:AN79))*$Q79))*IF($V79&lt;=AO$2,(DATEDIF(AN$2,$V79,"D")/365),IF($G79&gt;AN$2,(DATEDIF($G79,AO$2,"D")/365),1)))))))</f>
        <v>0</v>
      </c>
      <c r="AP79" s="53">
        <f>IF($V79&lt;=AO$2,0,IF($O79&lt;=AO$2,0,IF($G79&gt;=AP$2,0,IF($K79&gt;=$J79,0,IF($O79&lt;=AP$2,($J79-(SUM($K79,SUM($Z79:AO79)))),IF($L79=$D$161,(($J79-$K79)/$P79),(($J79-SUM($Z79:AO79))*$Q79))*IF($V79&lt;=AP$2,(DATEDIF(AO$2,$V79,"D")/365),IF($G79&gt;AO$2,(DATEDIF($G79,AP$2,"D")/365),1)))))))</f>
        <v>0</v>
      </c>
      <c r="AQ79" s="53">
        <f>IF($V79&lt;=AP$2,0,IF($O79&lt;=AP$2,0,IF($G79&gt;=AQ$2,0,IF($K79&gt;=$J79,0,IF($O79&lt;=AQ$2,($J79-(SUM($K79,SUM($Z79:AP79)))),IF($L79=$D$161,(($J79-$K79)/$P79),(($J79-SUM($Z79:AP79))*$Q79))*IF($V79&lt;=AQ$2,(DATEDIF(AP$2,$V79,"D")/365),IF($G79&gt;AP$2,(DATEDIF($G79,AQ$2,"D")/365),1)))))))</f>
        <v>0</v>
      </c>
      <c r="AR79" s="53">
        <f>IF($V79&lt;=AQ$2,0,IF($O79&lt;=AQ$2,0,IF($G79&gt;=AR$2,0,IF($K79&gt;=$J79,0,IF($O79&lt;=AR$2,($J79-(SUM($K79,SUM($Z79:AQ79)))),IF($L79=$D$161,(($J79-$K79)/$P79),(($J79-SUM($Z79:AQ79))*$Q79))*IF($V79&lt;=AR$2,(DATEDIF(AQ$2,$V79,"D")/365),IF($G79&gt;AQ$2,(DATEDIF($G79,AR$2,"D")/365),1)))))))</f>
        <v>0</v>
      </c>
      <c r="AS79" s="53">
        <f>IF($V79&lt;=AR$2,0,IF($O79&lt;=AR$2,0,IF($G79&gt;=AS$2,0,IF($K79&gt;=$J79,0,IF($O79&lt;=AS$2,($J79-(SUM($K79,SUM($Z79:AR79)))),IF($L79=$D$161,(($J79-$K79)/$P79),(($J79-SUM($Z79:AR79))*$Q79))*IF($V79&lt;=AS$2,(DATEDIF(AR$2,$V79,"D")/365),IF($G79&gt;AR$2,(DATEDIF($G79,AS$2,"D")/365),1)))))))</f>
        <v>0</v>
      </c>
      <c r="AT79" s="53">
        <f>IF($V79&lt;=AS$2,0,IF($O79&lt;=AS$2,0,IF($G79&gt;=AT$2,0,IF($K79&gt;=$J79,0,IF($O79&lt;=AT$2,($J79-(SUM($K79,SUM($Z79:AS79)))),IF($L79=$D$161,(($J79-$K79)/$P79),(($J79-SUM($Z79:AS79))*$Q79))*IF($V79&lt;=AT$2,(DATEDIF(AS$2,$V79,"D")/365),IF($G79&gt;AS$2,(DATEDIF($G79,AT$2,"D")/365),1)))))))</f>
        <v>0</v>
      </c>
      <c r="AU79" s="53">
        <f>IF($V79&lt;=AT$2,0,IF($O79&lt;=AT$2,0,IF($G79&gt;=AU$2,0,IF($K79&gt;=$J79,0,IF($O79&lt;=AU$2,($J79-(SUM($K79,SUM($Z79:AT79)))),IF($L79=$D$161,(($J79-$K79)/$P79),(($J79-SUM($Z79:AT79))*$Q79))*IF($V79&lt;=AU$2,(DATEDIF(AT$2,$V79,"D")/365),IF($G79&gt;AT$2,(DATEDIF($G79,AU$2,"D")/365),1)))))))</f>
        <v>0</v>
      </c>
      <c r="AV79" s="53">
        <f>IF($V79&lt;=AU$2,0,IF($O79&lt;=AU$2,0,IF($G79&gt;=AV$2,0,IF($K79&gt;=$J79,0,IF($O79&lt;=AV$2,($J79-(SUM($K79,SUM($Z79:AU79)))),IF($L79=$D$161,(($J79-$K79)/$P79),(($J79-SUM($Z79:AU79))*$Q79))*IF($V79&lt;=AV$2,(DATEDIF(AU$2,$V79,"D")/365),IF($G79&gt;AU$2,(DATEDIF($G79,AV$2,"D")/365),1)))))))</f>
        <v>0</v>
      </c>
      <c r="AW79" s="53">
        <f>IF($V79&lt;=AV$2,0,IF($O79&lt;=AV$2,0,IF($G79&gt;=AW$2,0,IF($K79&gt;=$J79,0,IF($O79&lt;=AW$2,($J79-(SUM($K79,SUM($Z79:AV79)))),IF($L79=$D$161,(($J79-$K79)/$P79),(($J79-SUM($Z79:AV79))*$Q79))*IF($V79&lt;=AW$2,(DATEDIF(AV$2,$V79,"D")/365),IF($G79&gt;AV$2,(DATEDIF($G79,AW$2,"D")/365),1)))))))</f>
        <v>0</v>
      </c>
      <c r="AX79" s="53">
        <f>IF($V79&lt;=AW$2,0,IF($O79&lt;=AW$2,0,IF($G79&gt;=AX$2,0,IF($K79&gt;=$J79,0,IF($O79&lt;=AX$2,($J79-(SUM($K79,SUM($Z79:AW79)))),IF($L79=$D$161,(($J79-$K79)/$P79),(($J79-SUM($Z79:AW79))*$Q79))*IF($V79&lt;=AX$2,(DATEDIF(AW$2,$V79,"D")/365),IF($G79&gt;AW$2,(DATEDIF($G79,AX$2,"D")/365),1)))))))</f>
        <v>0</v>
      </c>
      <c r="AY79" s="53">
        <f>IF($V79&lt;=AX$2,0,IF($O79&lt;=AX$2,0,IF($G79&gt;=AY$2,0,IF($K79&gt;=$J79,0,IF($O79&lt;=AY$2,($J79-(SUM($K79,SUM($Z79:AX79)))),IF($L79=$D$161,(($J79-$K79)/$P79),(($J79-SUM($Z79:AX79))*$Q79))*IF($V79&lt;=AY$2,(DATEDIF(AX$2,$V79,"D")/365),IF($G79&gt;AX$2,(DATEDIF($G79,AY$2,"D")/365),1)))))))</f>
        <v>0</v>
      </c>
      <c r="AZ79" s="52"/>
      <c r="BA79" s="52"/>
      <c r="BB79" s="126">
        <f>IF($V79&lt;=BB$2,0,IF($G79&gt;=BB$2,0,IF($G79&gt;$W$3,(J79-Z79),IF($G79&lt;=$W$3,J79-SUM(W79,$Z79:Z79),0))))</f>
        <v>0</v>
      </c>
      <c r="BC79" s="53">
        <f t="shared" si="361"/>
        <v>0</v>
      </c>
      <c r="BD79" s="52">
        <f t="shared" si="362"/>
        <v>0</v>
      </c>
      <c r="BE79" s="53">
        <f t="shared" si="362"/>
        <v>0</v>
      </c>
      <c r="BF79" s="52">
        <f t="shared" si="362"/>
        <v>0</v>
      </c>
      <c r="BG79" s="53">
        <f t="shared" si="362"/>
        <v>0</v>
      </c>
      <c r="BH79" s="52">
        <f t="shared" si="362"/>
        <v>0</v>
      </c>
      <c r="BI79" s="53">
        <f t="shared" si="362"/>
        <v>0</v>
      </c>
      <c r="BJ79" s="52">
        <f t="shared" si="362"/>
        <v>0</v>
      </c>
      <c r="BK79" s="53">
        <f t="shared" si="362"/>
        <v>0</v>
      </c>
      <c r="BL79" s="52">
        <f t="shared" si="362"/>
        <v>0</v>
      </c>
      <c r="BM79" s="53">
        <f t="shared" si="362"/>
        <v>0</v>
      </c>
      <c r="BN79" s="52">
        <f t="shared" si="362"/>
        <v>0</v>
      </c>
      <c r="BO79" s="53">
        <f t="shared" si="362"/>
        <v>0</v>
      </c>
      <c r="BP79" s="52">
        <f t="shared" si="362"/>
        <v>0</v>
      </c>
      <c r="BQ79" s="53">
        <f t="shared" si="362"/>
        <v>0</v>
      </c>
      <c r="BR79" s="52">
        <f t="shared" si="362"/>
        <v>0</v>
      </c>
      <c r="BS79" s="53">
        <f t="shared" si="362"/>
        <v>0</v>
      </c>
      <c r="BT79" s="52">
        <f t="shared" si="378"/>
        <v>0</v>
      </c>
      <c r="BU79" s="53">
        <f t="shared" si="379"/>
        <v>0</v>
      </c>
      <c r="BV79" s="52">
        <f t="shared" si="380"/>
        <v>0</v>
      </c>
      <c r="BW79" s="53">
        <f t="shared" si="381"/>
        <v>0</v>
      </c>
      <c r="BX79" s="52">
        <f t="shared" si="382"/>
        <v>0</v>
      </c>
      <c r="BY79" s="53">
        <f t="shared" si="383"/>
        <v>0</v>
      </c>
      <c r="BZ79" s="52">
        <f t="shared" si="384"/>
        <v>0</v>
      </c>
      <c r="CA79" s="53">
        <f t="shared" si="385"/>
        <v>0</v>
      </c>
      <c r="CB79" s="74"/>
      <c r="CC79" s="74"/>
      <c r="CD79" s="74"/>
      <c r="CE79" s="74"/>
      <c r="CF79" s="74"/>
      <c r="CG79" s="74"/>
      <c r="CH79" s="74"/>
      <c r="CI79" s="74"/>
      <c r="CJ79" s="74"/>
      <c r="CK79" s="74"/>
      <c r="CL79" s="74"/>
    </row>
    <row r="80" spans="1:90">
      <c r="A80" s="20">
        <v>79</v>
      </c>
      <c r="B80" s="20" t="s">
        <v>42</v>
      </c>
      <c r="C80" s="20" t="s">
        <v>153</v>
      </c>
      <c r="D80" s="2">
        <v>1985</v>
      </c>
      <c r="E80" s="3">
        <v>4</v>
      </c>
      <c r="F80" s="2">
        <v>1</v>
      </c>
      <c r="G80" s="55">
        <f t="shared" si="354"/>
        <v>31137</v>
      </c>
      <c r="H80" s="4">
        <v>0</v>
      </c>
      <c r="I80" s="1">
        <v>0</v>
      </c>
      <c r="J80" s="51">
        <f t="shared" si="355"/>
        <v>0</v>
      </c>
      <c r="K80" s="54">
        <f t="shared" si="356"/>
        <v>0</v>
      </c>
      <c r="L80" s="4" t="s">
        <v>96</v>
      </c>
      <c r="M80" s="54">
        <f>VLOOKUP(B80,$B$161:$C$260,2,FALSE)</f>
        <v>15</v>
      </c>
      <c r="N80" s="53">
        <f t="shared" si="358"/>
        <v>15</v>
      </c>
      <c r="O80" s="55">
        <f t="shared" si="359"/>
        <v>36616</v>
      </c>
      <c r="P80" s="53">
        <f t="shared" si="318"/>
        <v>0</v>
      </c>
      <c r="Q80" s="119">
        <f t="shared" si="389"/>
        <v>0</v>
      </c>
      <c r="R80" s="45" t="s">
        <v>130</v>
      </c>
      <c r="S80" s="138">
        <v>17</v>
      </c>
      <c r="T80" s="139">
        <v>4</v>
      </c>
      <c r="U80" s="138">
        <v>2035</v>
      </c>
      <c r="V80" s="55">
        <f t="shared" si="390"/>
        <v>54878</v>
      </c>
      <c r="W80" s="51">
        <f t="shared" si="360"/>
        <v>0</v>
      </c>
      <c r="X80" s="53">
        <f t="shared" si="386"/>
        <v>0</v>
      </c>
      <c r="Y80" s="53">
        <f t="shared" si="387"/>
        <v>0</v>
      </c>
      <c r="Z80" s="53">
        <f t="shared" si="388"/>
        <v>0</v>
      </c>
      <c r="AA80" s="53">
        <f>IF($V80&lt;=Z$2,0,IF($O80&lt;=Z$2,0,IF($G80&gt;=AA$2,0,IF($K80&gt;=$J80,0,IF($O80&lt;=AA$2,($J80-(SUM($K80,SUM($Z80:Z80)))),IF($L80=$D$161,(($J80-$K80)/$P80),(($J80-SUM($Z80:Z80))*$Q80))*IF($V80&lt;=AA$2,(DATEDIF(Z$2,$V80,"D")/365),IF($G80&gt;Z$2,(DATEDIF($G80,AA$2,"D")/365),1)))))))</f>
        <v>0</v>
      </c>
      <c r="AB80" s="53">
        <f>IF($V80&lt;=AA$2,0,IF($O80&lt;=AA$2,0,IF($G80&gt;=AB$2,0,IF($K80&gt;=$J80,0,IF($O80&lt;=AB$2,($J80-(SUM($K80,SUM($Z80:AA80)))),IF($L80=$D$161,(($J80-$K80)/$P80),(($J80-SUM($Z80:AA80))*$Q80))*IF($V80&lt;=AB$2,(DATEDIF(AA$2,$V80,"D")/365),IF($G80&gt;AA$2,(DATEDIF($G80,AB$2,"D")/365),1)))))))</f>
        <v>0</v>
      </c>
      <c r="AC80" s="53">
        <f>IF($V80&lt;=AB$2,0,IF($O80&lt;=AB$2,0,IF($G80&gt;=AC$2,0,IF($K80&gt;=$J80,0,IF($O80&lt;=AC$2,($J80-(SUM($K80,SUM($Z80:AB80)))),IF($L80=$D$161,(($J80-$K80)/$P80),(($J80-SUM($Z80:AB80))*$Q80))*IF($V80&lt;=AC$2,(DATEDIF(AB$2,$V80,"D")/365),IF($G80&gt;AB$2,(DATEDIF($G80,AC$2,"D")/365),1)))))))</f>
        <v>0</v>
      </c>
      <c r="AD80" s="53">
        <f>IF($V80&lt;=AC$2,0,IF($O80&lt;=AC$2,0,IF($G80&gt;=AD$2,0,IF($K80&gt;=$J80,0,IF($O80&lt;=AD$2,($J80-(SUM($K80,SUM($Z80:AC80)))),IF($L80=$D$161,(($J80-$K80)/$P80),(($J80-SUM($Z80:AC80))*$Q80))*IF($V80&lt;=AD$2,(DATEDIF(AC$2,$V80,"D")/365),IF($G80&gt;AC$2,(DATEDIF($G80,AD$2,"D")/365),1)))))))</f>
        <v>0</v>
      </c>
      <c r="AE80" s="53">
        <f>IF($V80&lt;=AD$2,0,IF($O80&lt;=AD$2,0,IF($G80&gt;=AE$2,0,IF($K80&gt;=$J80,0,IF($O80&lt;=AE$2,($J80-(SUM($K80,SUM($Z80:AD80)))),IF($L80=$D$161,(($J80-$K80)/$P80),(($J80-SUM($Z80:AD80))*$Q80))*IF($V80&lt;=AE$2,(DATEDIF(AD$2,$V80,"D")/365),IF($G80&gt;AD$2,(DATEDIF($G80,AE$2,"D")/365),1)))))))</f>
        <v>0</v>
      </c>
      <c r="AF80" s="53">
        <f>IF($V80&lt;=AE$2,0,IF($O80&lt;=AE$2,0,IF($G80&gt;=AF$2,0,IF($K80&gt;=$J80,0,IF($O80&lt;=AF$2,($J80-(SUM($K80,SUM($Z80:AE80)))),IF($L80=$D$161,(($J80-$K80)/$P80),(($J80-SUM($Z80:AE80))*$Q80))*IF($V80&lt;=AF$2,(DATEDIF(AE$2,$V80,"D")/365),IF($G80&gt;AE$2,(DATEDIF($G80,AF$2,"D")/365),1)))))))</f>
        <v>0</v>
      </c>
      <c r="AG80" s="53">
        <f>IF($V80&lt;=AF$2,0,IF($O80&lt;=AF$2,0,IF($G80&gt;=AG$2,0,IF($K80&gt;=$J80,0,IF($O80&lt;=AG$2,($J80-(SUM($K80,SUM($Z80:AF80)))),IF($L80=$D$161,(($J80-$K80)/$P80),(($J80-SUM($Z80:AF80))*$Q80))*IF($V80&lt;=AG$2,(DATEDIF(AF$2,$V80,"D")/365),IF($G80&gt;AF$2,(DATEDIF($G80,AG$2,"D")/365),1)))))))</f>
        <v>0</v>
      </c>
      <c r="AH80" s="53">
        <f>IF($V80&lt;=AG$2,0,IF($O80&lt;=AG$2,0,IF($G80&gt;=AH$2,0,IF($K80&gt;=$J80,0,IF($O80&lt;=AH$2,($J80-(SUM($K80,SUM($Z80:AG80)))),IF($L80=$D$161,(($J80-$K80)/$P80),(($J80-SUM($Z80:AG80))*$Q80))*IF($V80&lt;=AH$2,(DATEDIF(AG$2,$V80,"D")/365),IF($G80&gt;AG$2,(DATEDIF($G80,AH$2,"D")/365),1)))))))</f>
        <v>0</v>
      </c>
      <c r="AI80" s="53">
        <f>IF($V80&lt;=AH$2,0,IF($O80&lt;=AH$2,0,IF($G80&gt;=AI$2,0,IF($K80&gt;=$J80,0,IF($O80&lt;=AI$2,($J80-(SUM($K80,SUM($Z80:AH80)))),IF($L80=$D$161,(($J80-$K80)/$P80),(($J80-SUM($Z80:AH80))*$Q80))*IF($V80&lt;=AI$2,(DATEDIF(AH$2,$V80,"D")/365),IF($G80&gt;AH$2,(DATEDIF($G80,AI$2,"D")/365),1)))))))</f>
        <v>0</v>
      </c>
      <c r="AJ80" s="53">
        <f>IF($V80&lt;=AI$2,0,IF($O80&lt;=AI$2,0,IF($G80&gt;=AJ$2,0,IF($K80&gt;=$J80,0,IF($O80&lt;=AJ$2,($J80-(SUM($K80,SUM($Z80:AI80)))),IF($L80=$D$161,(($J80-$K80)/$P80),(($J80-SUM($Z80:AI80))*$Q80))*IF($V80&lt;=AJ$2,(DATEDIF(AI$2,$V80,"D")/365),IF($G80&gt;AI$2,(DATEDIF($G80,AJ$2,"D")/365),1)))))))</f>
        <v>0</v>
      </c>
      <c r="AK80" s="53">
        <f>IF($V80&lt;=AJ$2,0,IF($O80&lt;=AJ$2,0,IF($G80&gt;=AK$2,0,IF($K80&gt;=$J80,0,IF($O80&lt;=AK$2,($J80-(SUM($K80,SUM($Z80:AJ80)))),IF($L80=$D$161,(($J80-$K80)/$P80),(($J80-SUM($Z80:AJ80))*$Q80))*IF($V80&lt;=AK$2,(DATEDIF(AJ$2,$V80,"D")/365),IF($G80&gt;AJ$2,(DATEDIF($G80,AK$2,"D")/365),1)))))))</f>
        <v>0</v>
      </c>
      <c r="AL80" s="53">
        <f>IF($V80&lt;=AK$2,0,IF($O80&lt;=AK$2,0,IF($G80&gt;=AL$2,0,IF($K80&gt;=$J80,0,IF($O80&lt;=AL$2,($J80-(SUM($K80,SUM($Z80:AK80)))),IF($L80=$D$161,(($J80-$K80)/$P80),(($J80-SUM($Z80:AK80))*$Q80))*IF($V80&lt;=AL$2,(DATEDIF(AK$2,$V80,"D")/365),IF($G80&gt;AK$2,(DATEDIF($G80,AL$2,"D")/365),1)))))))</f>
        <v>0</v>
      </c>
      <c r="AM80" s="53">
        <f>IF($V80&lt;=AL$2,0,IF($O80&lt;=AL$2,0,IF($G80&gt;=AM$2,0,IF($K80&gt;=$J80,0,IF($O80&lt;=AM$2,($J80-(SUM($K80,SUM($Z80:AL80)))),IF($L80=$D$161,(($J80-$K80)/$P80),(($J80-SUM($Z80:AL80))*$Q80))*IF($V80&lt;=AM$2,(DATEDIF(AL$2,$V80,"D")/365),IF($G80&gt;AL$2,(DATEDIF($G80,AM$2,"D")/365),1)))))))</f>
        <v>0</v>
      </c>
      <c r="AN80" s="53">
        <f>IF($V80&lt;=AM$2,0,IF($O80&lt;=AM$2,0,IF($G80&gt;=AN$2,0,IF($K80&gt;=$J80,0,IF($O80&lt;=AN$2,($J80-(SUM($K80,SUM($Z80:AM80)))),IF($L80=$D$161,(($J80-$K80)/$P80),(($J80-SUM($Z80:AM80))*$Q80))*IF($V80&lt;=AN$2,(DATEDIF(AM$2,$V80,"D")/365),IF($G80&gt;AM$2,(DATEDIF($G80,AN$2,"D")/365),1)))))))</f>
        <v>0</v>
      </c>
      <c r="AO80" s="53">
        <f>IF($V80&lt;=AN$2,0,IF($O80&lt;=AN$2,0,IF($G80&gt;=AO$2,0,IF($K80&gt;=$J80,0,IF($O80&lt;=AO$2,($J80-(SUM($K80,SUM($Z80:AN80)))),IF($L80=$D$161,(($J80-$K80)/$P80),(($J80-SUM($Z80:AN80))*$Q80))*IF($V80&lt;=AO$2,(DATEDIF(AN$2,$V80,"D")/365),IF($G80&gt;AN$2,(DATEDIF($G80,AO$2,"D")/365),1)))))))</f>
        <v>0</v>
      </c>
      <c r="AP80" s="53">
        <f>IF($V80&lt;=AO$2,0,IF($O80&lt;=AO$2,0,IF($G80&gt;=AP$2,0,IF($K80&gt;=$J80,0,IF($O80&lt;=AP$2,($J80-(SUM($K80,SUM($Z80:AO80)))),IF($L80=$D$161,(($J80-$K80)/$P80),(($J80-SUM($Z80:AO80))*$Q80))*IF($V80&lt;=AP$2,(DATEDIF(AO$2,$V80,"D")/365),IF($G80&gt;AO$2,(DATEDIF($G80,AP$2,"D")/365),1)))))))</f>
        <v>0</v>
      </c>
      <c r="AQ80" s="53">
        <f>IF($V80&lt;=AP$2,0,IF($O80&lt;=AP$2,0,IF($G80&gt;=AQ$2,0,IF($K80&gt;=$J80,0,IF($O80&lt;=AQ$2,($J80-(SUM($K80,SUM($Z80:AP80)))),IF($L80=$D$161,(($J80-$K80)/$P80),(($J80-SUM($Z80:AP80))*$Q80))*IF($V80&lt;=AQ$2,(DATEDIF(AP$2,$V80,"D")/365),IF($G80&gt;AP$2,(DATEDIF($G80,AQ$2,"D")/365),1)))))))</f>
        <v>0</v>
      </c>
      <c r="AR80" s="53">
        <f>IF($V80&lt;=AQ$2,0,IF($O80&lt;=AQ$2,0,IF($G80&gt;=AR$2,0,IF($K80&gt;=$J80,0,IF($O80&lt;=AR$2,($J80-(SUM($K80,SUM($Z80:AQ80)))),IF($L80=$D$161,(($J80-$K80)/$P80),(($J80-SUM($Z80:AQ80))*$Q80))*IF($V80&lt;=AR$2,(DATEDIF(AQ$2,$V80,"D")/365),IF($G80&gt;AQ$2,(DATEDIF($G80,AR$2,"D")/365),1)))))))</f>
        <v>0</v>
      </c>
      <c r="AS80" s="53">
        <f>IF($V80&lt;=AR$2,0,IF($O80&lt;=AR$2,0,IF($G80&gt;=AS$2,0,IF($K80&gt;=$J80,0,IF($O80&lt;=AS$2,($J80-(SUM($K80,SUM($Z80:AR80)))),IF($L80=$D$161,(($J80-$K80)/$P80),(($J80-SUM($Z80:AR80))*$Q80))*IF($V80&lt;=AS$2,(DATEDIF(AR$2,$V80,"D")/365),IF($G80&gt;AR$2,(DATEDIF($G80,AS$2,"D")/365),1)))))))</f>
        <v>0</v>
      </c>
      <c r="AT80" s="53">
        <f>IF($V80&lt;=AS$2,0,IF($O80&lt;=AS$2,0,IF($G80&gt;=AT$2,0,IF($K80&gt;=$J80,0,IF($O80&lt;=AT$2,($J80-(SUM($K80,SUM($Z80:AS80)))),IF($L80=$D$161,(($J80-$K80)/$P80),(($J80-SUM($Z80:AS80))*$Q80))*IF($V80&lt;=AT$2,(DATEDIF(AS$2,$V80,"D")/365),IF($G80&gt;AS$2,(DATEDIF($G80,AT$2,"D")/365),1)))))))</f>
        <v>0</v>
      </c>
      <c r="AU80" s="53">
        <f>IF($V80&lt;=AT$2,0,IF($O80&lt;=AT$2,0,IF($G80&gt;=AU$2,0,IF($K80&gt;=$J80,0,IF($O80&lt;=AU$2,($J80-(SUM($K80,SUM($Z80:AT80)))),IF($L80=$D$161,(($J80-$K80)/$P80),(($J80-SUM($Z80:AT80))*$Q80))*IF($V80&lt;=AU$2,(DATEDIF(AT$2,$V80,"D")/365),IF($G80&gt;AT$2,(DATEDIF($G80,AU$2,"D")/365),1)))))))</f>
        <v>0</v>
      </c>
      <c r="AV80" s="53">
        <f>IF($V80&lt;=AU$2,0,IF($O80&lt;=AU$2,0,IF($G80&gt;=AV$2,0,IF($K80&gt;=$J80,0,IF($O80&lt;=AV$2,($J80-(SUM($K80,SUM($Z80:AU80)))),IF($L80=$D$161,(($J80-$K80)/$P80),(($J80-SUM($Z80:AU80))*$Q80))*IF($V80&lt;=AV$2,(DATEDIF(AU$2,$V80,"D")/365),IF($G80&gt;AU$2,(DATEDIF($G80,AV$2,"D")/365),1)))))))</f>
        <v>0</v>
      </c>
      <c r="AW80" s="53">
        <f>IF($V80&lt;=AV$2,0,IF($O80&lt;=AV$2,0,IF($G80&gt;=AW$2,0,IF($K80&gt;=$J80,0,IF($O80&lt;=AW$2,($J80-(SUM($K80,SUM($Z80:AV80)))),IF($L80=$D$161,(($J80-$K80)/$P80),(($J80-SUM($Z80:AV80))*$Q80))*IF($V80&lt;=AW$2,(DATEDIF(AV$2,$V80,"D")/365),IF($G80&gt;AV$2,(DATEDIF($G80,AW$2,"D")/365),1)))))))</f>
        <v>0</v>
      </c>
      <c r="AX80" s="53">
        <f>IF($V80&lt;=AW$2,0,IF($O80&lt;=AW$2,0,IF($G80&gt;=AX$2,0,IF($K80&gt;=$J80,0,IF($O80&lt;=AX$2,($J80-(SUM($K80,SUM($Z80:AW80)))),IF($L80=$D$161,(($J80-$K80)/$P80),(($J80-SUM($Z80:AW80))*$Q80))*IF($V80&lt;=AX$2,(DATEDIF(AW$2,$V80,"D")/365),IF($G80&gt;AW$2,(DATEDIF($G80,AX$2,"D")/365),1)))))))</f>
        <v>0</v>
      </c>
      <c r="AY80" s="53">
        <f>IF($V80&lt;=AX$2,0,IF($O80&lt;=AX$2,0,IF($G80&gt;=AY$2,0,IF($K80&gt;=$J80,0,IF($O80&lt;=AY$2,($J80-(SUM($K80,SUM($Z80:AX80)))),IF($L80=$D$161,(($J80-$K80)/$P80),(($J80-SUM($Z80:AX80))*$Q80))*IF($V80&lt;=AY$2,(DATEDIF(AX$2,$V80,"D")/365),IF($G80&gt;AX$2,(DATEDIF($G80,AY$2,"D")/365),1)))))))</f>
        <v>0</v>
      </c>
      <c r="AZ80" s="52"/>
      <c r="BA80" s="52"/>
      <c r="BB80" s="126">
        <f>IF($V80&lt;=BB$2,0,IF($G80&gt;=BB$2,0,IF($G80&gt;$W$3,(J80-Z80),IF($G80&lt;=$W$3,J80-SUM(W80,$Z80:Z80),0))))</f>
        <v>0</v>
      </c>
      <c r="BC80" s="53">
        <f t="shared" si="361"/>
        <v>0</v>
      </c>
      <c r="BD80" s="52">
        <f t="shared" si="362"/>
        <v>0</v>
      </c>
      <c r="BE80" s="53">
        <f t="shared" si="362"/>
        <v>0</v>
      </c>
      <c r="BF80" s="52">
        <f t="shared" si="362"/>
        <v>0</v>
      </c>
      <c r="BG80" s="53">
        <f t="shared" si="362"/>
        <v>0</v>
      </c>
      <c r="BH80" s="52">
        <f t="shared" si="362"/>
        <v>0</v>
      </c>
      <c r="BI80" s="53">
        <f t="shared" si="362"/>
        <v>0</v>
      </c>
      <c r="BJ80" s="52">
        <f t="shared" si="362"/>
        <v>0</v>
      </c>
      <c r="BK80" s="53">
        <f t="shared" si="362"/>
        <v>0</v>
      </c>
      <c r="BL80" s="52">
        <f t="shared" si="362"/>
        <v>0</v>
      </c>
      <c r="BM80" s="53">
        <f t="shared" si="362"/>
        <v>0</v>
      </c>
      <c r="BN80" s="52">
        <f t="shared" si="362"/>
        <v>0</v>
      </c>
      <c r="BO80" s="53">
        <f t="shared" si="362"/>
        <v>0</v>
      </c>
      <c r="BP80" s="52">
        <f t="shared" si="362"/>
        <v>0</v>
      </c>
      <c r="BQ80" s="53">
        <f t="shared" si="362"/>
        <v>0</v>
      </c>
      <c r="BR80" s="52">
        <f t="shared" si="362"/>
        <v>0</v>
      </c>
      <c r="BS80" s="53">
        <f t="shared" si="362"/>
        <v>0</v>
      </c>
      <c r="BT80" s="52">
        <f t="shared" si="378"/>
        <v>0</v>
      </c>
      <c r="BU80" s="53">
        <f t="shared" si="379"/>
        <v>0</v>
      </c>
      <c r="BV80" s="52">
        <f t="shared" si="380"/>
        <v>0</v>
      </c>
      <c r="BW80" s="53">
        <f t="shared" si="381"/>
        <v>0</v>
      </c>
      <c r="BX80" s="52">
        <f t="shared" si="382"/>
        <v>0</v>
      </c>
      <c r="BY80" s="53">
        <f t="shared" si="383"/>
        <v>0</v>
      </c>
      <c r="BZ80" s="52">
        <f t="shared" si="384"/>
        <v>0</v>
      </c>
      <c r="CA80" s="53">
        <f t="shared" si="385"/>
        <v>0</v>
      </c>
      <c r="CB80" s="74"/>
      <c r="CC80" s="74"/>
      <c r="CD80" s="74"/>
      <c r="CE80" s="74"/>
      <c r="CF80" s="74"/>
      <c r="CG80" s="74"/>
      <c r="CH80" s="74"/>
      <c r="CI80" s="74"/>
      <c r="CJ80" s="74"/>
      <c r="CK80" s="74"/>
      <c r="CL80" s="74"/>
    </row>
    <row r="81" spans="1:90">
      <c r="A81" s="20">
        <v>80</v>
      </c>
      <c r="B81" s="20" t="s">
        <v>89</v>
      </c>
      <c r="C81" s="20" t="s">
        <v>153</v>
      </c>
      <c r="D81" s="2">
        <v>1985</v>
      </c>
      <c r="E81" s="3">
        <v>4</v>
      </c>
      <c r="F81" s="2">
        <v>1</v>
      </c>
      <c r="G81" s="55">
        <f t="shared" si="354"/>
        <v>31137</v>
      </c>
      <c r="H81" s="4">
        <v>0</v>
      </c>
      <c r="I81" s="1">
        <v>0</v>
      </c>
      <c r="J81" s="51">
        <f t="shared" si="355"/>
        <v>0</v>
      </c>
      <c r="K81" s="54">
        <f t="shared" si="356"/>
        <v>0</v>
      </c>
      <c r="L81" s="4" t="s">
        <v>96</v>
      </c>
      <c r="M81" s="54">
        <f t="shared" si="357"/>
        <v>15</v>
      </c>
      <c r="N81" s="53">
        <f t="shared" si="358"/>
        <v>15</v>
      </c>
      <c r="O81" s="55">
        <f t="shared" si="359"/>
        <v>36616</v>
      </c>
      <c r="P81" s="53">
        <f t="shared" si="318"/>
        <v>0</v>
      </c>
      <c r="Q81" s="119">
        <f t="shared" si="6"/>
        <v>0</v>
      </c>
      <c r="R81" s="45" t="s">
        <v>130</v>
      </c>
      <c r="S81" s="138">
        <v>17</v>
      </c>
      <c r="T81" s="139">
        <v>4</v>
      </c>
      <c r="U81" s="138">
        <v>2035</v>
      </c>
      <c r="V81" s="55">
        <f t="shared" si="319"/>
        <v>54878</v>
      </c>
      <c r="W81" s="51">
        <f t="shared" si="360"/>
        <v>0</v>
      </c>
      <c r="X81" s="53">
        <f t="shared" si="386"/>
        <v>0</v>
      </c>
      <c r="Y81" s="53">
        <f t="shared" si="387"/>
        <v>0</v>
      </c>
      <c r="Z81" s="53">
        <f t="shared" si="388"/>
        <v>0</v>
      </c>
      <c r="AA81" s="53">
        <f>IF($V81&lt;=Z$2,0,IF($O81&lt;=Z$2,0,IF($G81&gt;=AA$2,0,IF($K81&gt;=$J81,0,IF($O81&lt;=AA$2,($J81-(SUM($K81,SUM($Z81:Z81)))),IF($L81=$D$161,(($J81-$K81)/$P81),(($J81-SUM($Z81:Z81))*$Q81))*IF($V81&lt;=AA$2,(DATEDIF(Z$2,$V81,"D")/365),IF($G81&gt;Z$2,(DATEDIF($G81,AA$2,"D")/365),1)))))))</f>
        <v>0</v>
      </c>
      <c r="AB81" s="53">
        <f>IF($V81&lt;=AA$2,0,IF($O81&lt;=AA$2,0,IF($G81&gt;=AB$2,0,IF($K81&gt;=$J81,0,IF($O81&lt;=AB$2,($J81-(SUM($K81,SUM($Z81:AA81)))),IF($L81=$D$161,(($J81-$K81)/$P81),(($J81-SUM($Z81:AA81))*$Q81))*IF($V81&lt;=AB$2,(DATEDIF(AA$2,$V81,"D")/365),IF($G81&gt;AA$2,(DATEDIF($G81,AB$2,"D")/365),1)))))))</f>
        <v>0</v>
      </c>
      <c r="AC81" s="53">
        <f>IF($V81&lt;=AB$2,0,IF($O81&lt;=AB$2,0,IF($G81&gt;=AC$2,0,IF($K81&gt;=$J81,0,IF($O81&lt;=AC$2,($J81-(SUM($K81,SUM($Z81:AB81)))),IF($L81=$D$161,(($J81-$K81)/$P81),(($J81-SUM($Z81:AB81))*$Q81))*IF($V81&lt;=AC$2,(DATEDIF(AB$2,$V81,"D")/365),IF($G81&gt;AB$2,(DATEDIF($G81,AC$2,"D")/365),1)))))))</f>
        <v>0</v>
      </c>
      <c r="AD81" s="53">
        <f>IF($V81&lt;=AC$2,0,IF($O81&lt;=AC$2,0,IF($G81&gt;=AD$2,0,IF($K81&gt;=$J81,0,IF($O81&lt;=AD$2,($J81-(SUM($K81,SUM($Z81:AC81)))),IF($L81=$D$161,(($J81-$K81)/$P81),(($J81-SUM($Z81:AC81))*$Q81))*IF($V81&lt;=AD$2,(DATEDIF(AC$2,$V81,"D")/365),IF($G81&gt;AC$2,(DATEDIF($G81,AD$2,"D")/365),1)))))))</f>
        <v>0</v>
      </c>
      <c r="AE81" s="53">
        <f>IF($V81&lt;=AD$2,0,IF($O81&lt;=AD$2,0,IF($G81&gt;=AE$2,0,IF($K81&gt;=$J81,0,IF($O81&lt;=AE$2,($J81-(SUM($K81,SUM($Z81:AD81)))),IF($L81=$D$161,(($J81-$K81)/$P81),(($J81-SUM($Z81:AD81))*$Q81))*IF($V81&lt;=AE$2,(DATEDIF(AD$2,$V81,"D")/365),IF($G81&gt;AD$2,(DATEDIF($G81,AE$2,"D")/365),1)))))))</f>
        <v>0</v>
      </c>
      <c r="AF81" s="53">
        <f>IF($V81&lt;=AE$2,0,IF($O81&lt;=AE$2,0,IF($G81&gt;=AF$2,0,IF($K81&gt;=$J81,0,IF($O81&lt;=AF$2,($J81-(SUM($K81,SUM($Z81:AE81)))),IF($L81=$D$161,(($J81-$K81)/$P81),(($J81-SUM($Z81:AE81))*$Q81))*IF($V81&lt;=AF$2,(DATEDIF(AE$2,$V81,"D")/365),IF($G81&gt;AE$2,(DATEDIF($G81,AF$2,"D")/365),1)))))))</f>
        <v>0</v>
      </c>
      <c r="AG81" s="53">
        <f>IF($V81&lt;=AF$2,0,IF($O81&lt;=AF$2,0,IF($G81&gt;=AG$2,0,IF($K81&gt;=$J81,0,IF($O81&lt;=AG$2,($J81-(SUM($K81,SUM($Z81:AF81)))),IF($L81=$D$161,(($J81-$K81)/$P81),(($J81-SUM($Z81:AF81))*$Q81))*IF($V81&lt;=AG$2,(DATEDIF(AF$2,$V81,"D")/365),IF($G81&gt;AF$2,(DATEDIF($G81,AG$2,"D")/365),1)))))))</f>
        <v>0</v>
      </c>
      <c r="AH81" s="53">
        <f>IF($V81&lt;=AG$2,0,IF($O81&lt;=AG$2,0,IF($G81&gt;=AH$2,0,IF($K81&gt;=$J81,0,IF($O81&lt;=AH$2,($J81-(SUM($K81,SUM($Z81:AG81)))),IF($L81=$D$161,(($J81-$K81)/$P81),(($J81-SUM($Z81:AG81))*$Q81))*IF($V81&lt;=AH$2,(DATEDIF(AG$2,$V81,"D")/365),IF($G81&gt;AG$2,(DATEDIF($G81,AH$2,"D")/365),1)))))))</f>
        <v>0</v>
      </c>
      <c r="AI81" s="53">
        <f>IF($V81&lt;=AH$2,0,IF($O81&lt;=AH$2,0,IF($G81&gt;=AI$2,0,IF($K81&gt;=$J81,0,IF($O81&lt;=AI$2,($J81-(SUM($K81,SUM($Z81:AH81)))),IF($L81=$D$161,(($J81-$K81)/$P81),(($J81-SUM($Z81:AH81))*$Q81))*IF($V81&lt;=AI$2,(DATEDIF(AH$2,$V81,"D")/365),IF($G81&gt;AH$2,(DATEDIF($G81,AI$2,"D")/365),1)))))))</f>
        <v>0</v>
      </c>
      <c r="AJ81" s="53">
        <f>IF($V81&lt;=AI$2,0,IF($O81&lt;=AI$2,0,IF($G81&gt;=AJ$2,0,IF($K81&gt;=$J81,0,IF($O81&lt;=AJ$2,($J81-(SUM($K81,SUM($Z81:AI81)))),IF($L81=$D$161,(($J81-$K81)/$P81),(($J81-SUM($Z81:AI81))*$Q81))*IF($V81&lt;=AJ$2,(DATEDIF(AI$2,$V81,"D")/365),IF($G81&gt;AI$2,(DATEDIF($G81,AJ$2,"D")/365),1)))))))</f>
        <v>0</v>
      </c>
      <c r="AK81" s="53">
        <f>IF($V81&lt;=AJ$2,0,IF($O81&lt;=AJ$2,0,IF($G81&gt;=AK$2,0,IF($K81&gt;=$J81,0,IF($O81&lt;=AK$2,($J81-(SUM($K81,SUM($Z81:AJ81)))),IF($L81=$D$161,(($J81-$K81)/$P81),(($J81-SUM($Z81:AJ81))*$Q81))*IF($V81&lt;=AK$2,(DATEDIF(AJ$2,$V81,"D")/365),IF($G81&gt;AJ$2,(DATEDIF($G81,AK$2,"D")/365),1)))))))</f>
        <v>0</v>
      </c>
      <c r="AL81" s="53">
        <f>IF($V81&lt;=AK$2,0,IF($O81&lt;=AK$2,0,IF($G81&gt;=AL$2,0,IF($K81&gt;=$J81,0,IF($O81&lt;=AL$2,($J81-(SUM($K81,SUM($Z81:AK81)))),IF($L81=$D$161,(($J81-$K81)/$P81),(($J81-SUM($Z81:AK81))*$Q81))*IF($V81&lt;=AL$2,(DATEDIF(AK$2,$V81,"D")/365),IF($G81&gt;AK$2,(DATEDIF($G81,AL$2,"D")/365),1)))))))</f>
        <v>0</v>
      </c>
      <c r="AM81" s="53">
        <f>IF($V81&lt;=AL$2,0,IF($O81&lt;=AL$2,0,IF($G81&gt;=AM$2,0,IF($K81&gt;=$J81,0,IF($O81&lt;=AM$2,($J81-(SUM($K81,SUM($Z81:AL81)))),IF($L81=$D$161,(($J81-$K81)/$P81),(($J81-SUM($Z81:AL81))*$Q81))*IF($V81&lt;=AM$2,(DATEDIF(AL$2,$V81,"D")/365),IF($G81&gt;AL$2,(DATEDIF($G81,AM$2,"D")/365),1)))))))</f>
        <v>0</v>
      </c>
      <c r="AN81" s="53">
        <f>IF($V81&lt;=AM$2,0,IF($O81&lt;=AM$2,0,IF($G81&gt;=AN$2,0,IF($K81&gt;=$J81,0,IF($O81&lt;=AN$2,($J81-(SUM($K81,SUM($Z81:AM81)))),IF($L81=$D$161,(($J81-$K81)/$P81),(($J81-SUM($Z81:AM81))*$Q81))*IF($V81&lt;=AN$2,(DATEDIF(AM$2,$V81,"D")/365),IF($G81&gt;AM$2,(DATEDIF($G81,AN$2,"D")/365),1)))))))</f>
        <v>0</v>
      </c>
      <c r="AO81" s="53">
        <f>IF($V81&lt;=AN$2,0,IF($O81&lt;=AN$2,0,IF($G81&gt;=AO$2,0,IF($K81&gt;=$J81,0,IF($O81&lt;=AO$2,($J81-(SUM($K81,SUM($Z81:AN81)))),IF($L81=$D$161,(($J81-$K81)/$P81),(($J81-SUM($Z81:AN81))*$Q81))*IF($V81&lt;=AO$2,(DATEDIF(AN$2,$V81,"D")/365),IF($G81&gt;AN$2,(DATEDIF($G81,AO$2,"D")/365),1)))))))</f>
        <v>0</v>
      </c>
      <c r="AP81" s="53">
        <f>IF($V81&lt;=AO$2,0,IF($O81&lt;=AO$2,0,IF($G81&gt;=AP$2,0,IF($K81&gt;=$J81,0,IF($O81&lt;=AP$2,($J81-(SUM($K81,SUM($Z81:AO81)))),IF($L81=$D$161,(($J81-$K81)/$P81),(($J81-SUM($Z81:AO81))*$Q81))*IF($V81&lt;=AP$2,(DATEDIF(AO$2,$V81,"D")/365),IF($G81&gt;AO$2,(DATEDIF($G81,AP$2,"D")/365),1)))))))</f>
        <v>0</v>
      </c>
      <c r="AQ81" s="53">
        <f>IF($V81&lt;=AP$2,0,IF($O81&lt;=AP$2,0,IF($G81&gt;=AQ$2,0,IF($K81&gt;=$J81,0,IF($O81&lt;=AQ$2,($J81-(SUM($K81,SUM($Z81:AP81)))),IF($L81=$D$161,(($J81-$K81)/$P81),(($J81-SUM($Z81:AP81))*$Q81))*IF($V81&lt;=AQ$2,(DATEDIF(AP$2,$V81,"D")/365),IF($G81&gt;AP$2,(DATEDIF($G81,AQ$2,"D")/365),1)))))))</f>
        <v>0</v>
      </c>
      <c r="AR81" s="53">
        <f>IF($V81&lt;=AQ$2,0,IF($O81&lt;=AQ$2,0,IF($G81&gt;=AR$2,0,IF($K81&gt;=$J81,0,IF($O81&lt;=AR$2,($J81-(SUM($K81,SUM($Z81:AQ81)))),IF($L81=$D$161,(($J81-$K81)/$P81),(($J81-SUM($Z81:AQ81))*$Q81))*IF($V81&lt;=AR$2,(DATEDIF(AQ$2,$V81,"D")/365),IF($G81&gt;AQ$2,(DATEDIF($G81,AR$2,"D")/365),1)))))))</f>
        <v>0</v>
      </c>
      <c r="AS81" s="53">
        <f>IF($V81&lt;=AR$2,0,IF($O81&lt;=AR$2,0,IF($G81&gt;=AS$2,0,IF($K81&gt;=$J81,0,IF($O81&lt;=AS$2,($J81-(SUM($K81,SUM($Z81:AR81)))),IF($L81=$D$161,(($J81-$K81)/$P81),(($J81-SUM($Z81:AR81))*$Q81))*IF($V81&lt;=AS$2,(DATEDIF(AR$2,$V81,"D")/365),IF($G81&gt;AR$2,(DATEDIF($G81,AS$2,"D")/365),1)))))))</f>
        <v>0</v>
      </c>
      <c r="AT81" s="53">
        <f>IF($V81&lt;=AS$2,0,IF($O81&lt;=AS$2,0,IF($G81&gt;=AT$2,0,IF($K81&gt;=$J81,0,IF($O81&lt;=AT$2,($J81-(SUM($K81,SUM($Z81:AS81)))),IF($L81=$D$161,(($J81-$K81)/$P81),(($J81-SUM($Z81:AS81))*$Q81))*IF($V81&lt;=AT$2,(DATEDIF(AS$2,$V81,"D")/365),IF($G81&gt;AS$2,(DATEDIF($G81,AT$2,"D")/365),1)))))))</f>
        <v>0</v>
      </c>
      <c r="AU81" s="53">
        <f>IF($V81&lt;=AT$2,0,IF($O81&lt;=AT$2,0,IF($G81&gt;=AU$2,0,IF($K81&gt;=$J81,0,IF($O81&lt;=AU$2,($J81-(SUM($K81,SUM($Z81:AT81)))),IF($L81=$D$161,(($J81-$K81)/$P81),(($J81-SUM($Z81:AT81))*$Q81))*IF($V81&lt;=AU$2,(DATEDIF(AT$2,$V81,"D")/365),IF($G81&gt;AT$2,(DATEDIF($G81,AU$2,"D")/365),1)))))))</f>
        <v>0</v>
      </c>
      <c r="AV81" s="53">
        <f>IF($V81&lt;=AU$2,0,IF($O81&lt;=AU$2,0,IF($G81&gt;=AV$2,0,IF($K81&gt;=$J81,0,IF($O81&lt;=AV$2,($J81-(SUM($K81,SUM($Z81:AU81)))),IF($L81=$D$161,(($J81-$K81)/$P81),(($J81-SUM($Z81:AU81))*$Q81))*IF($V81&lt;=AV$2,(DATEDIF(AU$2,$V81,"D")/365),IF($G81&gt;AU$2,(DATEDIF($G81,AV$2,"D")/365),1)))))))</f>
        <v>0</v>
      </c>
      <c r="AW81" s="53">
        <f>IF($V81&lt;=AV$2,0,IF($O81&lt;=AV$2,0,IF($G81&gt;=AW$2,0,IF($K81&gt;=$J81,0,IF($O81&lt;=AW$2,($J81-(SUM($K81,SUM($Z81:AV81)))),IF($L81=$D$161,(($J81-$K81)/$P81),(($J81-SUM($Z81:AV81))*$Q81))*IF($V81&lt;=AW$2,(DATEDIF(AV$2,$V81,"D")/365),IF($G81&gt;AV$2,(DATEDIF($G81,AW$2,"D")/365),1)))))))</f>
        <v>0</v>
      </c>
      <c r="AX81" s="53">
        <f>IF($V81&lt;=AW$2,0,IF($O81&lt;=AW$2,0,IF($G81&gt;=AX$2,0,IF($K81&gt;=$J81,0,IF($O81&lt;=AX$2,($J81-(SUM($K81,SUM($Z81:AW81)))),IF($L81=$D$161,(($J81-$K81)/$P81),(($J81-SUM($Z81:AW81))*$Q81))*IF($V81&lt;=AX$2,(DATEDIF(AW$2,$V81,"D")/365),IF($G81&gt;AW$2,(DATEDIF($G81,AX$2,"D")/365),1)))))))</f>
        <v>0</v>
      </c>
      <c r="AY81" s="53">
        <f>IF($V81&lt;=AX$2,0,IF($O81&lt;=AX$2,0,IF($G81&gt;=AY$2,0,IF($K81&gt;=$J81,0,IF($O81&lt;=AY$2,($J81-(SUM($K81,SUM($Z81:AX81)))),IF($L81=$D$161,(($J81-$K81)/$P81),(($J81-SUM($Z81:AX81))*$Q81))*IF($V81&lt;=AY$2,(DATEDIF(AX$2,$V81,"D")/365),IF($G81&gt;AX$2,(DATEDIF($G81,AY$2,"D")/365),1)))))))</f>
        <v>0</v>
      </c>
      <c r="AZ81" s="52"/>
      <c r="BA81" s="52"/>
      <c r="BB81" s="126">
        <f>IF($V81&lt;=BB$2,0,IF($G81&gt;=BB$2,0,IF($G81&gt;$W$3,(J81-Z81),IF($G81&lt;=$W$3,J81-SUM(W81,$Z81:Z81),0))))</f>
        <v>0</v>
      </c>
      <c r="BC81" s="53">
        <f t="shared" si="361"/>
        <v>0</v>
      </c>
      <c r="BD81" s="52">
        <f t="shared" si="362"/>
        <v>0</v>
      </c>
      <c r="BE81" s="53">
        <f t="shared" si="363"/>
        <v>0</v>
      </c>
      <c r="BF81" s="52">
        <f t="shared" si="364"/>
        <v>0</v>
      </c>
      <c r="BG81" s="53">
        <f t="shared" si="365"/>
        <v>0</v>
      </c>
      <c r="BH81" s="52">
        <f t="shared" si="366"/>
        <v>0</v>
      </c>
      <c r="BI81" s="53">
        <f t="shared" si="367"/>
        <v>0</v>
      </c>
      <c r="BJ81" s="52">
        <f t="shared" si="368"/>
        <v>0</v>
      </c>
      <c r="BK81" s="53">
        <f t="shared" si="369"/>
        <v>0</v>
      </c>
      <c r="BL81" s="52">
        <f t="shared" si="370"/>
        <v>0</v>
      </c>
      <c r="BM81" s="53">
        <f t="shared" si="371"/>
        <v>0</v>
      </c>
      <c r="BN81" s="52">
        <f t="shared" si="372"/>
        <v>0</v>
      </c>
      <c r="BO81" s="53">
        <f t="shared" si="373"/>
        <v>0</v>
      </c>
      <c r="BP81" s="52">
        <f t="shared" si="374"/>
        <v>0</v>
      </c>
      <c r="BQ81" s="53">
        <f t="shared" si="375"/>
        <v>0</v>
      </c>
      <c r="BR81" s="52">
        <f t="shared" si="376"/>
        <v>0</v>
      </c>
      <c r="BS81" s="53">
        <f t="shared" si="377"/>
        <v>0</v>
      </c>
      <c r="BT81" s="52">
        <f t="shared" si="378"/>
        <v>0</v>
      </c>
      <c r="BU81" s="53">
        <f t="shared" si="379"/>
        <v>0</v>
      </c>
      <c r="BV81" s="52">
        <f t="shared" si="380"/>
        <v>0</v>
      </c>
      <c r="BW81" s="53">
        <f t="shared" si="381"/>
        <v>0</v>
      </c>
      <c r="BX81" s="52">
        <f t="shared" si="382"/>
        <v>0</v>
      </c>
      <c r="BY81" s="53">
        <f t="shared" si="383"/>
        <v>0</v>
      </c>
      <c r="BZ81" s="52">
        <f t="shared" si="384"/>
        <v>0</v>
      </c>
      <c r="CA81" s="53">
        <f t="shared" si="385"/>
        <v>0</v>
      </c>
      <c r="CB81" s="74"/>
      <c r="CC81" s="74"/>
      <c r="CD81" s="74"/>
      <c r="CE81" s="74"/>
      <c r="CF81" s="74"/>
      <c r="CG81" s="74"/>
      <c r="CH81" s="74"/>
      <c r="CI81" s="74"/>
      <c r="CJ81" s="74"/>
      <c r="CK81" s="74"/>
      <c r="CL81" s="74"/>
    </row>
    <row r="82" spans="1:90">
      <c r="A82" s="20">
        <v>81</v>
      </c>
      <c r="B82" s="20" t="s">
        <v>89</v>
      </c>
      <c r="C82" s="20" t="s">
        <v>153</v>
      </c>
      <c r="D82" s="2">
        <v>1985</v>
      </c>
      <c r="E82" s="3">
        <v>4</v>
      </c>
      <c r="F82" s="2">
        <v>1</v>
      </c>
      <c r="G82" s="55">
        <f t="shared" si="354"/>
        <v>31137</v>
      </c>
      <c r="H82" s="4">
        <v>0</v>
      </c>
      <c r="I82" s="1">
        <v>0</v>
      </c>
      <c r="J82" s="51">
        <f t="shared" si="355"/>
        <v>0</v>
      </c>
      <c r="K82" s="54">
        <f t="shared" si="356"/>
        <v>0</v>
      </c>
      <c r="L82" s="4" t="s">
        <v>96</v>
      </c>
      <c r="M82" s="54">
        <f t="shared" si="357"/>
        <v>15</v>
      </c>
      <c r="N82" s="53">
        <f t="shared" si="358"/>
        <v>15</v>
      </c>
      <c r="O82" s="55">
        <f t="shared" si="359"/>
        <v>36616</v>
      </c>
      <c r="P82" s="53">
        <f t="shared" si="318"/>
        <v>0</v>
      </c>
      <c r="Q82" s="119">
        <f t="shared" si="6"/>
        <v>0</v>
      </c>
      <c r="R82" s="45" t="s">
        <v>130</v>
      </c>
      <c r="S82" s="138">
        <v>17</v>
      </c>
      <c r="T82" s="139">
        <v>4</v>
      </c>
      <c r="U82" s="138">
        <v>2035</v>
      </c>
      <c r="V82" s="55">
        <f t="shared" si="319"/>
        <v>54878</v>
      </c>
      <c r="W82" s="51">
        <f t="shared" si="360"/>
        <v>0</v>
      </c>
      <c r="X82" s="53">
        <f t="shared" si="386"/>
        <v>0</v>
      </c>
      <c r="Y82" s="53">
        <f t="shared" si="387"/>
        <v>0</v>
      </c>
      <c r="Z82" s="53">
        <f t="shared" si="388"/>
        <v>0</v>
      </c>
      <c r="AA82" s="53">
        <f>IF($V82&lt;=Z$2,0,IF($O82&lt;=Z$2,0,IF($G82&gt;=AA$2,0,IF($K82&gt;=$J82,0,IF($O82&lt;=AA$2,($J82-(SUM($K82,SUM($Z82:Z82)))),IF($L82=$D$161,(($J82-$K82)/$P82),(($J82-SUM($Z82:Z82))*$Q82))*IF($V82&lt;=AA$2,(DATEDIF(Z$2,$V82,"D")/365),IF($G82&gt;Z$2,(DATEDIF($G82,AA$2,"D")/365),1)))))))</f>
        <v>0</v>
      </c>
      <c r="AB82" s="53">
        <f>IF($V82&lt;=AA$2,0,IF($O82&lt;=AA$2,0,IF($G82&gt;=AB$2,0,IF($K82&gt;=$J82,0,IF($O82&lt;=AB$2,($J82-(SUM($K82,SUM($Z82:AA82)))),IF($L82=$D$161,(($J82-$K82)/$P82),(($J82-SUM($Z82:AA82))*$Q82))*IF($V82&lt;=AB$2,(DATEDIF(AA$2,$V82,"D")/365),IF($G82&gt;AA$2,(DATEDIF($G82,AB$2,"D")/365),1)))))))</f>
        <v>0</v>
      </c>
      <c r="AC82" s="53">
        <f>IF($V82&lt;=AB$2,0,IF($O82&lt;=AB$2,0,IF($G82&gt;=AC$2,0,IF($K82&gt;=$J82,0,IF($O82&lt;=AC$2,($J82-(SUM($K82,SUM($Z82:AB82)))),IF($L82=$D$161,(($J82-$K82)/$P82),(($J82-SUM($Z82:AB82))*$Q82))*IF($V82&lt;=AC$2,(DATEDIF(AB$2,$V82,"D")/365),IF($G82&gt;AB$2,(DATEDIF($G82,AC$2,"D")/365),1)))))))</f>
        <v>0</v>
      </c>
      <c r="AD82" s="53">
        <f>IF($V82&lt;=AC$2,0,IF($O82&lt;=AC$2,0,IF($G82&gt;=AD$2,0,IF($K82&gt;=$J82,0,IF($O82&lt;=AD$2,($J82-(SUM($K82,SUM($Z82:AC82)))),IF($L82=$D$161,(($J82-$K82)/$P82),(($J82-SUM($Z82:AC82))*$Q82))*IF($V82&lt;=AD$2,(DATEDIF(AC$2,$V82,"D")/365),IF($G82&gt;AC$2,(DATEDIF($G82,AD$2,"D")/365),1)))))))</f>
        <v>0</v>
      </c>
      <c r="AE82" s="53">
        <f>IF($V82&lt;=AD$2,0,IF($O82&lt;=AD$2,0,IF($G82&gt;=AE$2,0,IF($K82&gt;=$J82,0,IF($O82&lt;=AE$2,($J82-(SUM($K82,SUM($Z82:AD82)))),IF($L82=$D$161,(($J82-$K82)/$P82),(($J82-SUM($Z82:AD82))*$Q82))*IF($V82&lt;=AE$2,(DATEDIF(AD$2,$V82,"D")/365),IF($G82&gt;AD$2,(DATEDIF($G82,AE$2,"D")/365),1)))))))</f>
        <v>0</v>
      </c>
      <c r="AF82" s="53">
        <f>IF($V82&lt;=AE$2,0,IF($O82&lt;=AE$2,0,IF($G82&gt;=AF$2,0,IF($K82&gt;=$J82,0,IF($O82&lt;=AF$2,($J82-(SUM($K82,SUM($Z82:AE82)))),IF($L82=$D$161,(($J82-$K82)/$P82),(($J82-SUM($Z82:AE82))*$Q82))*IF($V82&lt;=AF$2,(DATEDIF(AE$2,$V82,"D")/365),IF($G82&gt;AE$2,(DATEDIF($G82,AF$2,"D")/365),1)))))))</f>
        <v>0</v>
      </c>
      <c r="AG82" s="53">
        <f>IF($V82&lt;=AF$2,0,IF($O82&lt;=AF$2,0,IF($G82&gt;=AG$2,0,IF($K82&gt;=$J82,0,IF($O82&lt;=AG$2,($J82-(SUM($K82,SUM($Z82:AF82)))),IF($L82=$D$161,(($J82-$K82)/$P82),(($J82-SUM($Z82:AF82))*$Q82))*IF($V82&lt;=AG$2,(DATEDIF(AF$2,$V82,"D")/365),IF($G82&gt;AF$2,(DATEDIF($G82,AG$2,"D")/365),1)))))))</f>
        <v>0</v>
      </c>
      <c r="AH82" s="53">
        <f>IF($V82&lt;=AG$2,0,IF($O82&lt;=AG$2,0,IF($G82&gt;=AH$2,0,IF($K82&gt;=$J82,0,IF($O82&lt;=AH$2,($J82-(SUM($K82,SUM($Z82:AG82)))),IF($L82=$D$161,(($J82-$K82)/$P82),(($J82-SUM($Z82:AG82))*$Q82))*IF($V82&lt;=AH$2,(DATEDIF(AG$2,$V82,"D")/365),IF($G82&gt;AG$2,(DATEDIF($G82,AH$2,"D")/365),1)))))))</f>
        <v>0</v>
      </c>
      <c r="AI82" s="53">
        <f>IF($V82&lt;=AH$2,0,IF($O82&lt;=AH$2,0,IF($G82&gt;=AI$2,0,IF($K82&gt;=$J82,0,IF($O82&lt;=AI$2,($J82-(SUM($K82,SUM($Z82:AH82)))),IF($L82=$D$161,(($J82-$K82)/$P82),(($J82-SUM($Z82:AH82))*$Q82))*IF($V82&lt;=AI$2,(DATEDIF(AH$2,$V82,"D")/365),IF($G82&gt;AH$2,(DATEDIF($G82,AI$2,"D")/365),1)))))))</f>
        <v>0</v>
      </c>
      <c r="AJ82" s="53">
        <f>IF($V82&lt;=AI$2,0,IF($O82&lt;=AI$2,0,IF($G82&gt;=AJ$2,0,IF($K82&gt;=$J82,0,IF($O82&lt;=AJ$2,($J82-(SUM($K82,SUM($Z82:AI82)))),IF($L82=$D$161,(($J82-$K82)/$P82),(($J82-SUM($Z82:AI82))*$Q82))*IF($V82&lt;=AJ$2,(DATEDIF(AI$2,$V82,"D")/365),IF($G82&gt;AI$2,(DATEDIF($G82,AJ$2,"D")/365),1)))))))</f>
        <v>0</v>
      </c>
      <c r="AK82" s="53">
        <f>IF($V82&lt;=AJ$2,0,IF($O82&lt;=AJ$2,0,IF($G82&gt;=AK$2,0,IF($K82&gt;=$J82,0,IF($O82&lt;=AK$2,($J82-(SUM($K82,SUM($Z82:AJ82)))),IF($L82=$D$161,(($J82-$K82)/$P82),(($J82-SUM($Z82:AJ82))*$Q82))*IF($V82&lt;=AK$2,(DATEDIF(AJ$2,$V82,"D")/365),IF($G82&gt;AJ$2,(DATEDIF($G82,AK$2,"D")/365),1)))))))</f>
        <v>0</v>
      </c>
      <c r="AL82" s="53">
        <f>IF($V82&lt;=AK$2,0,IF($O82&lt;=AK$2,0,IF($G82&gt;=AL$2,0,IF($K82&gt;=$J82,0,IF($O82&lt;=AL$2,($J82-(SUM($K82,SUM($Z82:AK82)))),IF($L82=$D$161,(($J82-$K82)/$P82),(($J82-SUM($Z82:AK82))*$Q82))*IF($V82&lt;=AL$2,(DATEDIF(AK$2,$V82,"D")/365),IF($G82&gt;AK$2,(DATEDIF($G82,AL$2,"D")/365),1)))))))</f>
        <v>0</v>
      </c>
      <c r="AM82" s="53">
        <f>IF($V82&lt;=AL$2,0,IF($O82&lt;=AL$2,0,IF($G82&gt;=AM$2,0,IF($K82&gt;=$J82,0,IF($O82&lt;=AM$2,($J82-(SUM($K82,SUM($Z82:AL82)))),IF($L82=$D$161,(($J82-$K82)/$P82),(($J82-SUM($Z82:AL82))*$Q82))*IF($V82&lt;=AM$2,(DATEDIF(AL$2,$V82,"D")/365),IF($G82&gt;AL$2,(DATEDIF($G82,AM$2,"D")/365),1)))))))</f>
        <v>0</v>
      </c>
      <c r="AN82" s="53">
        <f>IF($V82&lt;=AM$2,0,IF($O82&lt;=AM$2,0,IF($G82&gt;=AN$2,0,IF($K82&gt;=$J82,0,IF($O82&lt;=AN$2,($J82-(SUM($K82,SUM($Z82:AM82)))),IF($L82=$D$161,(($J82-$K82)/$P82),(($J82-SUM($Z82:AM82))*$Q82))*IF($V82&lt;=AN$2,(DATEDIF(AM$2,$V82,"D")/365),IF($G82&gt;AM$2,(DATEDIF($G82,AN$2,"D")/365),1)))))))</f>
        <v>0</v>
      </c>
      <c r="AO82" s="53">
        <f>IF($V82&lt;=AN$2,0,IF($O82&lt;=AN$2,0,IF($G82&gt;=AO$2,0,IF($K82&gt;=$J82,0,IF($O82&lt;=AO$2,($J82-(SUM($K82,SUM($Z82:AN82)))),IF($L82=$D$161,(($J82-$K82)/$P82),(($J82-SUM($Z82:AN82))*$Q82))*IF($V82&lt;=AO$2,(DATEDIF(AN$2,$V82,"D")/365),IF($G82&gt;AN$2,(DATEDIF($G82,AO$2,"D")/365),1)))))))</f>
        <v>0</v>
      </c>
      <c r="AP82" s="53">
        <f>IF($V82&lt;=AO$2,0,IF($O82&lt;=AO$2,0,IF($G82&gt;=AP$2,0,IF($K82&gt;=$J82,0,IF($O82&lt;=AP$2,($J82-(SUM($K82,SUM($Z82:AO82)))),IF($L82=$D$161,(($J82-$K82)/$P82),(($J82-SUM($Z82:AO82))*$Q82))*IF($V82&lt;=AP$2,(DATEDIF(AO$2,$V82,"D")/365),IF($G82&gt;AO$2,(DATEDIF($G82,AP$2,"D")/365),1)))))))</f>
        <v>0</v>
      </c>
      <c r="AQ82" s="53">
        <f>IF($V82&lt;=AP$2,0,IF($O82&lt;=AP$2,0,IF($G82&gt;=AQ$2,0,IF($K82&gt;=$J82,0,IF($O82&lt;=AQ$2,($J82-(SUM($K82,SUM($Z82:AP82)))),IF($L82=$D$161,(($J82-$K82)/$P82),(($J82-SUM($Z82:AP82))*$Q82))*IF($V82&lt;=AQ$2,(DATEDIF(AP$2,$V82,"D")/365),IF($G82&gt;AP$2,(DATEDIF($G82,AQ$2,"D")/365),1)))))))</f>
        <v>0</v>
      </c>
      <c r="AR82" s="53">
        <f>IF($V82&lt;=AQ$2,0,IF($O82&lt;=AQ$2,0,IF($G82&gt;=AR$2,0,IF($K82&gt;=$J82,0,IF($O82&lt;=AR$2,($J82-(SUM($K82,SUM($Z82:AQ82)))),IF($L82=$D$161,(($J82-$K82)/$P82),(($J82-SUM($Z82:AQ82))*$Q82))*IF($V82&lt;=AR$2,(DATEDIF(AQ$2,$V82,"D")/365),IF($G82&gt;AQ$2,(DATEDIF($G82,AR$2,"D")/365),1)))))))</f>
        <v>0</v>
      </c>
      <c r="AS82" s="53">
        <f>IF($V82&lt;=AR$2,0,IF($O82&lt;=AR$2,0,IF($G82&gt;=AS$2,0,IF($K82&gt;=$J82,0,IF($O82&lt;=AS$2,($J82-(SUM($K82,SUM($Z82:AR82)))),IF($L82=$D$161,(($J82-$K82)/$P82),(($J82-SUM($Z82:AR82))*$Q82))*IF($V82&lt;=AS$2,(DATEDIF(AR$2,$V82,"D")/365),IF($G82&gt;AR$2,(DATEDIF($G82,AS$2,"D")/365),1)))))))</f>
        <v>0</v>
      </c>
      <c r="AT82" s="53">
        <f>IF($V82&lt;=AS$2,0,IF($O82&lt;=AS$2,0,IF($G82&gt;=AT$2,0,IF($K82&gt;=$J82,0,IF($O82&lt;=AT$2,($J82-(SUM($K82,SUM($Z82:AS82)))),IF($L82=$D$161,(($J82-$K82)/$P82),(($J82-SUM($Z82:AS82))*$Q82))*IF($V82&lt;=AT$2,(DATEDIF(AS$2,$V82,"D")/365),IF($G82&gt;AS$2,(DATEDIF($G82,AT$2,"D")/365),1)))))))</f>
        <v>0</v>
      </c>
      <c r="AU82" s="53">
        <f>IF($V82&lt;=AT$2,0,IF($O82&lt;=AT$2,0,IF($G82&gt;=AU$2,0,IF($K82&gt;=$J82,0,IF($O82&lt;=AU$2,($J82-(SUM($K82,SUM($Z82:AT82)))),IF($L82=$D$161,(($J82-$K82)/$P82),(($J82-SUM($Z82:AT82))*$Q82))*IF($V82&lt;=AU$2,(DATEDIF(AT$2,$V82,"D")/365),IF($G82&gt;AT$2,(DATEDIF($G82,AU$2,"D")/365),1)))))))</f>
        <v>0</v>
      </c>
      <c r="AV82" s="53">
        <f>IF($V82&lt;=AU$2,0,IF($O82&lt;=AU$2,0,IF($G82&gt;=AV$2,0,IF($K82&gt;=$J82,0,IF($O82&lt;=AV$2,($J82-(SUM($K82,SUM($Z82:AU82)))),IF($L82=$D$161,(($J82-$K82)/$P82),(($J82-SUM($Z82:AU82))*$Q82))*IF($V82&lt;=AV$2,(DATEDIF(AU$2,$V82,"D")/365),IF($G82&gt;AU$2,(DATEDIF($G82,AV$2,"D")/365),1)))))))</f>
        <v>0</v>
      </c>
      <c r="AW82" s="53">
        <f>IF($V82&lt;=AV$2,0,IF($O82&lt;=AV$2,0,IF($G82&gt;=AW$2,0,IF($K82&gt;=$J82,0,IF($O82&lt;=AW$2,($J82-(SUM($K82,SUM($Z82:AV82)))),IF($L82=$D$161,(($J82-$K82)/$P82),(($J82-SUM($Z82:AV82))*$Q82))*IF($V82&lt;=AW$2,(DATEDIF(AV$2,$V82,"D")/365),IF($G82&gt;AV$2,(DATEDIF($G82,AW$2,"D")/365),1)))))))</f>
        <v>0</v>
      </c>
      <c r="AX82" s="53">
        <f>IF($V82&lt;=AW$2,0,IF($O82&lt;=AW$2,0,IF($G82&gt;=AX$2,0,IF($K82&gt;=$J82,0,IF($O82&lt;=AX$2,($J82-(SUM($K82,SUM($Z82:AW82)))),IF($L82=$D$161,(($J82-$K82)/$P82),(($J82-SUM($Z82:AW82))*$Q82))*IF($V82&lt;=AX$2,(DATEDIF(AW$2,$V82,"D")/365),IF($G82&gt;AW$2,(DATEDIF($G82,AX$2,"D")/365),1)))))))</f>
        <v>0</v>
      </c>
      <c r="AY82" s="53">
        <f>IF($V82&lt;=AX$2,0,IF($O82&lt;=AX$2,0,IF($G82&gt;=AY$2,0,IF($K82&gt;=$J82,0,IF($O82&lt;=AY$2,($J82-(SUM($K82,SUM($Z82:AX82)))),IF($L82=$D$161,(($J82-$K82)/$P82),(($J82-SUM($Z82:AX82))*$Q82))*IF($V82&lt;=AY$2,(DATEDIF(AX$2,$V82,"D")/365),IF($G82&gt;AX$2,(DATEDIF($G82,AY$2,"D")/365),1)))))))</f>
        <v>0</v>
      </c>
      <c r="AZ82" s="52"/>
      <c r="BA82" s="52"/>
      <c r="BB82" s="126">
        <f>IF($V82&lt;=BB$2,0,IF($G82&gt;=BB$2,0,IF($G82&gt;$W$3,(J82-Z82),IF($G82&lt;=$W$3,J82-SUM(W82,$Z82:Z82),0))))</f>
        <v>0</v>
      </c>
      <c r="BC82" s="53">
        <f t="shared" si="361"/>
        <v>0</v>
      </c>
      <c r="BD82" s="52">
        <f t="shared" si="362"/>
        <v>0</v>
      </c>
      <c r="BE82" s="53">
        <f t="shared" si="363"/>
        <v>0</v>
      </c>
      <c r="BF82" s="52">
        <f t="shared" si="364"/>
        <v>0</v>
      </c>
      <c r="BG82" s="53">
        <f t="shared" si="365"/>
        <v>0</v>
      </c>
      <c r="BH82" s="52">
        <f t="shared" si="366"/>
        <v>0</v>
      </c>
      <c r="BI82" s="53">
        <f t="shared" si="367"/>
        <v>0</v>
      </c>
      <c r="BJ82" s="52">
        <f t="shared" si="368"/>
        <v>0</v>
      </c>
      <c r="BK82" s="53">
        <f t="shared" si="369"/>
        <v>0</v>
      </c>
      <c r="BL82" s="52">
        <f t="shared" si="370"/>
        <v>0</v>
      </c>
      <c r="BM82" s="53">
        <f t="shared" si="371"/>
        <v>0</v>
      </c>
      <c r="BN82" s="52">
        <f t="shared" si="372"/>
        <v>0</v>
      </c>
      <c r="BO82" s="53">
        <f t="shared" si="373"/>
        <v>0</v>
      </c>
      <c r="BP82" s="52">
        <f t="shared" si="374"/>
        <v>0</v>
      </c>
      <c r="BQ82" s="53">
        <f t="shared" si="375"/>
        <v>0</v>
      </c>
      <c r="BR82" s="52">
        <f t="shared" si="376"/>
        <v>0</v>
      </c>
      <c r="BS82" s="53">
        <f t="shared" si="377"/>
        <v>0</v>
      </c>
      <c r="BT82" s="52">
        <f t="shared" si="378"/>
        <v>0</v>
      </c>
      <c r="BU82" s="53">
        <f t="shared" si="379"/>
        <v>0</v>
      </c>
      <c r="BV82" s="52">
        <f t="shared" si="380"/>
        <v>0</v>
      </c>
      <c r="BW82" s="53">
        <f t="shared" si="381"/>
        <v>0</v>
      </c>
      <c r="BX82" s="52">
        <f t="shared" si="382"/>
        <v>0</v>
      </c>
      <c r="BY82" s="53">
        <f t="shared" si="383"/>
        <v>0</v>
      </c>
      <c r="BZ82" s="52">
        <f t="shared" si="384"/>
        <v>0</v>
      </c>
      <c r="CA82" s="53">
        <f t="shared" si="385"/>
        <v>0</v>
      </c>
      <c r="CB82" s="74"/>
      <c r="CC82" s="74"/>
      <c r="CD82" s="74"/>
      <c r="CE82" s="74"/>
      <c r="CF82" s="74"/>
      <c r="CG82" s="74"/>
      <c r="CH82" s="74"/>
      <c r="CI82" s="74"/>
      <c r="CJ82" s="74"/>
      <c r="CK82" s="74"/>
      <c r="CL82" s="74"/>
    </row>
    <row r="83" spans="1:90">
      <c r="A83" s="20">
        <v>82</v>
      </c>
      <c r="B83" s="20" t="s">
        <v>89</v>
      </c>
      <c r="C83" s="20" t="s">
        <v>153</v>
      </c>
      <c r="D83" s="2">
        <v>1985</v>
      </c>
      <c r="E83" s="3">
        <v>4</v>
      </c>
      <c r="F83" s="2">
        <v>1</v>
      </c>
      <c r="G83" s="55">
        <f t="shared" si="354"/>
        <v>31137</v>
      </c>
      <c r="H83" s="4">
        <v>0</v>
      </c>
      <c r="I83" s="1">
        <v>0</v>
      </c>
      <c r="J83" s="51">
        <f t="shared" si="355"/>
        <v>0</v>
      </c>
      <c r="K83" s="54">
        <f t="shared" si="356"/>
        <v>0</v>
      </c>
      <c r="L83" s="4" t="s">
        <v>96</v>
      </c>
      <c r="M83" s="54">
        <f t="shared" si="357"/>
        <v>15</v>
      </c>
      <c r="N83" s="53">
        <f t="shared" si="358"/>
        <v>15</v>
      </c>
      <c r="O83" s="55">
        <f t="shared" si="359"/>
        <v>36616</v>
      </c>
      <c r="P83" s="53">
        <f t="shared" si="318"/>
        <v>0</v>
      </c>
      <c r="Q83" s="119">
        <f t="shared" si="6"/>
        <v>0</v>
      </c>
      <c r="R83" s="45" t="s">
        <v>130</v>
      </c>
      <c r="S83" s="138">
        <v>17</v>
      </c>
      <c r="T83" s="139">
        <v>4</v>
      </c>
      <c r="U83" s="138">
        <v>2035</v>
      </c>
      <c r="V83" s="55">
        <f t="shared" si="319"/>
        <v>54878</v>
      </c>
      <c r="W83" s="51">
        <f t="shared" si="360"/>
        <v>0</v>
      </c>
      <c r="X83" s="53">
        <f t="shared" si="386"/>
        <v>0</v>
      </c>
      <c r="Y83" s="53">
        <f t="shared" si="387"/>
        <v>0</v>
      </c>
      <c r="Z83" s="53">
        <f t="shared" si="388"/>
        <v>0</v>
      </c>
      <c r="AA83" s="53">
        <f>IF($V83&lt;=Z$2,0,IF($O83&lt;=Z$2,0,IF($G83&gt;=AA$2,0,IF($K83&gt;=$J83,0,IF($O83&lt;=AA$2,($J83-(SUM($K83,SUM($Z83:Z83)))),IF($L83=$D$161,(($J83-$K83)/$P83),(($J83-SUM($Z83:Z83))*$Q83))*IF($V83&lt;=AA$2,(DATEDIF(Z$2,$V83,"D")/365),IF($G83&gt;Z$2,(DATEDIF($G83,AA$2,"D")/365),1)))))))</f>
        <v>0</v>
      </c>
      <c r="AB83" s="53">
        <f>IF($V83&lt;=AA$2,0,IF($O83&lt;=AA$2,0,IF($G83&gt;=AB$2,0,IF($K83&gt;=$J83,0,IF($O83&lt;=AB$2,($J83-(SUM($K83,SUM($Z83:AA83)))),IF($L83=$D$161,(($J83-$K83)/$P83),(($J83-SUM($Z83:AA83))*$Q83))*IF($V83&lt;=AB$2,(DATEDIF(AA$2,$V83,"D")/365),IF($G83&gt;AA$2,(DATEDIF($G83,AB$2,"D")/365),1)))))))</f>
        <v>0</v>
      </c>
      <c r="AC83" s="53">
        <f>IF($V83&lt;=AB$2,0,IF($O83&lt;=AB$2,0,IF($G83&gt;=AC$2,0,IF($K83&gt;=$J83,0,IF($O83&lt;=AC$2,($J83-(SUM($K83,SUM($Z83:AB83)))),IF($L83=$D$161,(($J83-$K83)/$P83),(($J83-SUM($Z83:AB83))*$Q83))*IF($V83&lt;=AC$2,(DATEDIF(AB$2,$V83,"D")/365),IF($G83&gt;AB$2,(DATEDIF($G83,AC$2,"D")/365),1)))))))</f>
        <v>0</v>
      </c>
      <c r="AD83" s="53">
        <f>IF($V83&lt;=AC$2,0,IF($O83&lt;=AC$2,0,IF($G83&gt;=AD$2,0,IF($K83&gt;=$J83,0,IF($O83&lt;=AD$2,($J83-(SUM($K83,SUM($Z83:AC83)))),IF($L83=$D$161,(($J83-$K83)/$P83),(($J83-SUM($Z83:AC83))*$Q83))*IF($V83&lt;=AD$2,(DATEDIF(AC$2,$V83,"D")/365),IF($G83&gt;AC$2,(DATEDIF($G83,AD$2,"D")/365),1)))))))</f>
        <v>0</v>
      </c>
      <c r="AE83" s="53">
        <f>IF($V83&lt;=AD$2,0,IF($O83&lt;=AD$2,0,IF($G83&gt;=AE$2,0,IF($K83&gt;=$J83,0,IF($O83&lt;=AE$2,($J83-(SUM($K83,SUM($Z83:AD83)))),IF($L83=$D$161,(($J83-$K83)/$P83),(($J83-SUM($Z83:AD83))*$Q83))*IF($V83&lt;=AE$2,(DATEDIF(AD$2,$V83,"D")/365),IF($G83&gt;AD$2,(DATEDIF($G83,AE$2,"D")/365),1)))))))</f>
        <v>0</v>
      </c>
      <c r="AF83" s="53">
        <f>IF($V83&lt;=AE$2,0,IF($O83&lt;=AE$2,0,IF($G83&gt;=AF$2,0,IF($K83&gt;=$J83,0,IF($O83&lt;=AF$2,($J83-(SUM($K83,SUM($Z83:AE83)))),IF($L83=$D$161,(($J83-$K83)/$P83),(($J83-SUM($Z83:AE83))*$Q83))*IF($V83&lt;=AF$2,(DATEDIF(AE$2,$V83,"D")/365),IF($G83&gt;AE$2,(DATEDIF($G83,AF$2,"D")/365),1)))))))</f>
        <v>0</v>
      </c>
      <c r="AG83" s="53">
        <f>IF($V83&lt;=AF$2,0,IF($O83&lt;=AF$2,0,IF($G83&gt;=AG$2,0,IF($K83&gt;=$J83,0,IF($O83&lt;=AG$2,($J83-(SUM($K83,SUM($Z83:AF83)))),IF($L83=$D$161,(($J83-$K83)/$P83),(($J83-SUM($Z83:AF83))*$Q83))*IF($V83&lt;=AG$2,(DATEDIF(AF$2,$V83,"D")/365),IF($G83&gt;AF$2,(DATEDIF($G83,AG$2,"D")/365),1)))))))</f>
        <v>0</v>
      </c>
      <c r="AH83" s="53">
        <f>IF($V83&lt;=AG$2,0,IF($O83&lt;=AG$2,0,IF($G83&gt;=AH$2,0,IF($K83&gt;=$J83,0,IF($O83&lt;=AH$2,($J83-(SUM($K83,SUM($Z83:AG83)))),IF($L83=$D$161,(($J83-$K83)/$P83),(($J83-SUM($Z83:AG83))*$Q83))*IF($V83&lt;=AH$2,(DATEDIF(AG$2,$V83,"D")/365),IF($G83&gt;AG$2,(DATEDIF($G83,AH$2,"D")/365),1)))))))</f>
        <v>0</v>
      </c>
      <c r="AI83" s="53">
        <f>IF($V83&lt;=AH$2,0,IF($O83&lt;=AH$2,0,IF($G83&gt;=AI$2,0,IF($K83&gt;=$J83,0,IF($O83&lt;=AI$2,($J83-(SUM($K83,SUM($Z83:AH83)))),IF($L83=$D$161,(($J83-$K83)/$P83),(($J83-SUM($Z83:AH83))*$Q83))*IF($V83&lt;=AI$2,(DATEDIF(AH$2,$V83,"D")/365),IF($G83&gt;AH$2,(DATEDIF($G83,AI$2,"D")/365),1)))))))</f>
        <v>0</v>
      </c>
      <c r="AJ83" s="53">
        <f>IF($V83&lt;=AI$2,0,IF($O83&lt;=AI$2,0,IF($G83&gt;=AJ$2,0,IF($K83&gt;=$J83,0,IF($O83&lt;=AJ$2,($J83-(SUM($K83,SUM($Z83:AI83)))),IF($L83=$D$161,(($J83-$K83)/$P83),(($J83-SUM($Z83:AI83))*$Q83))*IF($V83&lt;=AJ$2,(DATEDIF(AI$2,$V83,"D")/365),IF($G83&gt;AI$2,(DATEDIF($G83,AJ$2,"D")/365),1)))))))</f>
        <v>0</v>
      </c>
      <c r="AK83" s="53">
        <f>IF($V83&lt;=AJ$2,0,IF($O83&lt;=AJ$2,0,IF($G83&gt;=AK$2,0,IF($K83&gt;=$J83,0,IF($O83&lt;=AK$2,($J83-(SUM($K83,SUM($Z83:AJ83)))),IF($L83=$D$161,(($J83-$K83)/$P83),(($J83-SUM($Z83:AJ83))*$Q83))*IF($V83&lt;=AK$2,(DATEDIF(AJ$2,$V83,"D")/365),IF($G83&gt;AJ$2,(DATEDIF($G83,AK$2,"D")/365),1)))))))</f>
        <v>0</v>
      </c>
      <c r="AL83" s="53">
        <f>IF($V83&lt;=AK$2,0,IF($O83&lt;=AK$2,0,IF($G83&gt;=AL$2,0,IF($K83&gt;=$J83,0,IF($O83&lt;=AL$2,($J83-(SUM($K83,SUM($Z83:AK83)))),IF($L83=$D$161,(($J83-$K83)/$P83),(($J83-SUM($Z83:AK83))*$Q83))*IF($V83&lt;=AL$2,(DATEDIF(AK$2,$V83,"D")/365),IF($G83&gt;AK$2,(DATEDIF($G83,AL$2,"D")/365),1)))))))</f>
        <v>0</v>
      </c>
      <c r="AM83" s="53">
        <f>IF($V83&lt;=AL$2,0,IF($O83&lt;=AL$2,0,IF($G83&gt;=AM$2,0,IF($K83&gt;=$J83,0,IF($O83&lt;=AM$2,($J83-(SUM($K83,SUM($Z83:AL83)))),IF($L83=$D$161,(($J83-$K83)/$P83),(($J83-SUM($Z83:AL83))*$Q83))*IF($V83&lt;=AM$2,(DATEDIF(AL$2,$V83,"D")/365),IF($G83&gt;AL$2,(DATEDIF($G83,AM$2,"D")/365),1)))))))</f>
        <v>0</v>
      </c>
      <c r="AN83" s="53">
        <f>IF($V83&lt;=AM$2,0,IF($O83&lt;=AM$2,0,IF($G83&gt;=AN$2,0,IF($K83&gt;=$J83,0,IF($O83&lt;=AN$2,($J83-(SUM($K83,SUM($Z83:AM83)))),IF($L83=$D$161,(($J83-$K83)/$P83),(($J83-SUM($Z83:AM83))*$Q83))*IF($V83&lt;=AN$2,(DATEDIF(AM$2,$V83,"D")/365),IF($G83&gt;AM$2,(DATEDIF($G83,AN$2,"D")/365),1)))))))</f>
        <v>0</v>
      </c>
      <c r="AO83" s="53">
        <f>IF($V83&lt;=AN$2,0,IF($O83&lt;=AN$2,0,IF($G83&gt;=AO$2,0,IF($K83&gt;=$J83,0,IF($O83&lt;=AO$2,($J83-(SUM($K83,SUM($Z83:AN83)))),IF($L83=$D$161,(($J83-$K83)/$P83),(($J83-SUM($Z83:AN83))*$Q83))*IF($V83&lt;=AO$2,(DATEDIF(AN$2,$V83,"D")/365),IF($G83&gt;AN$2,(DATEDIF($G83,AO$2,"D")/365),1)))))))</f>
        <v>0</v>
      </c>
      <c r="AP83" s="53">
        <f>IF($V83&lt;=AO$2,0,IF($O83&lt;=AO$2,0,IF($G83&gt;=AP$2,0,IF($K83&gt;=$J83,0,IF($O83&lt;=AP$2,($J83-(SUM($K83,SUM($Z83:AO83)))),IF($L83=$D$161,(($J83-$K83)/$P83),(($J83-SUM($Z83:AO83))*$Q83))*IF($V83&lt;=AP$2,(DATEDIF(AO$2,$V83,"D")/365),IF($G83&gt;AO$2,(DATEDIF($G83,AP$2,"D")/365),1)))))))</f>
        <v>0</v>
      </c>
      <c r="AQ83" s="53">
        <f>IF($V83&lt;=AP$2,0,IF($O83&lt;=AP$2,0,IF($G83&gt;=AQ$2,0,IF($K83&gt;=$J83,0,IF($O83&lt;=AQ$2,($J83-(SUM($K83,SUM($Z83:AP83)))),IF($L83=$D$161,(($J83-$K83)/$P83),(($J83-SUM($Z83:AP83))*$Q83))*IF($V83&lt;=AQ$2,(DATEDIF(AP$2,$V83,"D")/365),IF($G83&gt;AP$2,(DATEDIF($G83,AQ$2,"D")/365),1)))))))</f>
        <v>0</v>
      </c>
      <c r="AR83" s="53">
        <f>IF($V83&lt;=AQ$2,0,IF($O83&lt;=AQ$2,0,IF($G83&gt;=AR$2,0,IF($K83&gt;=$J83,0,IF($O83&lt;=AR$2,($J83-(SUM($K83,SUM($Z83:AQ83)))),IF($L83=$D$161,(($J83-$K83)/$P83),(($J83-SUM($Z83:AQ83))*$Q83))*IF($V83&lt;=AR$2,(DATEDIF(AQ$2,$V83,"D")/365),IF($G83&gt;AQ$2,(DATEDIF($G83,AR$2,"D")/365),1)))))))</f>
        <v>0</v>
      </c>
      <c r="AS83" s="53">
        <f>IF($V83&lt;=AR$2,0,IF($O83&lt;=AR$2,0,IF($G83&gt;=AS$2,0,IF($K83&gt;=$J83,0,IF($O83&lt;=AS$2,($J83-(SUM($K83,SUM($Z83:AR83)))),IF($L83=$D$161,(($J83-$K83)/$P83),(($J83-SUM($Z83:AR83))*$Q83))*IF($V83&lt;=AS$2,(DATEDIF(AR$2,$V83,"D")/365),IF($G83&gt;AR$2,(DATEDIF($G83,AS$2,"D")/365),1)))))))</f>
        <v>0</v>
      </c>
      <c r="AT83" s="53">
        <f>IF($V83&lt;=AS$2,0,IF($O83&lt;=AS$2,0,IF($G83&gt;=AT$2,0,IF($K83&gt;=$J83,0,IF($O83&lt;=AT$2,($J83-(SUM($K83,SUM($Z83:AS83)))),IF($L83=$D$161,(($J83-$K83)/$P83),(($J83-SUM($Z83:AS83))*$Q83))*IF($V83&lt;=AT$2,(DATEDIF(AS$2,$V83,"D")/365),IF($G83&gt;AS$2,(DATEDIF($G83,AT$2,"D")/365),1)))))))</f>
        <v>0</v>
      </c>
      <c r="AU83" s="53">
        <f>IF($V83&lt;=AT$2,0,IF($O83&lt;=AT$2,0,IF($G83&gt;=AU$2,0,IF($K83&gt;=$J83,0,IF($O83&lt;=AU$2,($J83-(SUM($K83,SUM($Z83:AT83)))),IF($L83=$D$161,(($J83-$K83)/$P83),(($J83-SUM($Z83:AT83))*$Q83))*IF($V83&lt;=AU$2,(DATEDIF(AT$2,$V83,"D")/365),IF($G83&gt;AT$2,(DATEDIF($G83,AU$2,"D")/365),1)))))))</f>
        <v>0</v>
      </c>
      <c r="AV83" s="53">
        <f>IF($V83&lt;=AU$2,0,IF($O83&lt;=AU$2,0,IF($G83&gt;=AV$2,0,IF($K83&gt;=$J83,0,IF($O83&lt;=AV$2,($J83-(SUM($K83,SUM($Z83:AU83)))),IF($L83=$D$161,(($J83-$K83)/$P83),(($J83-SUM($Z83:AU83))*$Q83))*IF($V83&lt;=AV$2,(DATEDIF(AU$2,$V83,"D")/365),IF($G83&gt;AU$2,(DATEDIF($G83,AV$2,"D")/365),1)))))))</f>
        <v>0</v>
      </c>
      <c r="AW83" s="53">
        <f>IF($V83&lt;=AV$2,0,IF($O83&lt;=AV$2,0,IF($G83&gt;=AW$2,0,IF($K83&gt;=$J83,0,IF($O83&lt;=AW$2,($J83-(SUM($K83,SUM($Z83:AV83)))),IF($L83=$D$161,(($J83-$K83)/$P83),(($J83-SUM($Z83:AV83))*$Q83))*IF($V83&lt;=AW$2,(DATEDIF(AV$2,$V83,"D")/365),IF($G83&gt;AV$2,(DATEDIF($G83,AW$2,"D")/365),1)))))))</f>
        <v>0</v>
      </c>
      <c r="AX83" s="53">
        <f>IF($V83&lt;=AW$2,0,IF($O83&lt;=AW$2,0,IF($G83&gt;=AX$2,0,IF($K83&gt;=$J83,0,IF($O83&lt;=AX$2,($J83-(SUM($K83,SUM($Z83:AW83)))),IF($L83=$D$161,(($J83-$K83)/$P83),(($J83-SUM($Z83:AW83))*$Q83))*IF($V83&lt;=AX$2,(DATEDIF(AW$2,$V83,"D")/365),IF($G83&gt;AW$2,(DATEDIF($G83,AX$2,"D")/365),1)))))))</f>
        <v>0</v>
      </c>
      <c r="AY83" s="53">
        <f>IF($V83&lt;=AX$2,0,IF($O83&lt;=AX$2,0,IF($G83&gt;=AY$2,0,IF($K83&gt;=$J83,0,IF($O83&lt;=AY$2,($J83-(SUM($K83,SUM($Z83:AX83)))),IF($L83=$D$161,(($J83-$K83)/$P83),(($J83-SUM($Z83:AX83))*$Q83))*IF($V83&lt;=AY$2,(DATEDIF(AX$2,$V83,"D")/365),IF($G83&gt;AX$2,(DATEDIF($G83,AY$2,"D")/365),1)))))))</f>
        <v>0</v>
      </c>
      <c r="AZ83" s="52"/>
      <c r="BA83" s="52"/>
      <c r="BB83" s="126">
        <f>IF($V83&lt;=BB$2,0,IF($G83&gt;=BB$2,0,IF($G83&gt;$W$3,(J83-Z83),IF($G83&lt;=$W$3,J83-SUM(W83,$Z83:Z83),0))))</f>
        <v>0</v>
      </c>
      <c r="BC83" s="53">
        <f t="shared" si="361"/>
        <v>0</v>
      </c>
      <c r="BD83" s="52">
        <f t="shared" si="362"/>
        <v>0</v>
      </c>
      <c r="BE83" s="53">
        <f t="shared" si="363"/>
        <v>0</v>
      </c>
      <c r="BF83" s="52">
        <f t="shared" si="364"/>
        <v>0</v>
      </c>
      <c r="BG83" s="53">
        <f t="shared" si="365"/>
        <v>0</v>
      </c>
      <c r="BH83" s="52">
        <f t="shared" si="366"/>
        <v>0</v>
      </c>
      <c r="BI83" s="53">
        <f t="shared" si="367"/>
        <v>0</v>
      </c>
      <c r="BJ83" s="52">
        <f t="shared" si="368"/>
        <v>0</v>
      </c>
      <c r="BK83" s="53">
        <f t="shared" si="369"/>
        <v>0</v>
      </c>
      <c r="BL83" s="52">
        <f t="shared" si="370"/>
        <v>0</v>
      </c>
      <c r="BM83" s="53">
        <f t="shared" si="371"/>
        <v>0</v>
      </c>
      <c r="BN83" s="52">
        <f t="shared" si="372"/>
        <v>0</v>
      </c>
      <c r="BO83" s="53">
        <f t="shared" si="373"/>
        <v>0</v>
      </c>
      <c r="BP83" s="52">
        <f t="shared" si="374"/>
        <v>0</v>
      </c>
      <c r="BQ83" s="53">
        <f t="shared" si="375"/>
        <v>0</v>
      </c>
      <c r="BR83" s="52">
        <f t="shared" si="376"/>
        <v>0</v>
      </c>
      <c r="BS83" s="53">
        <f t="shared" si="377"/>
        <v>0</v>
      </c>
      <c r="BT83" s="52">
        <f t="shared" si="378"/>
        <v>0</v>
      </c>
      <c r="BU83" s="53">
        <f t="shared" si="379"/>
        <v>0</v>
      </c>
      <c r="BV83" s="52">
        <f t="shared" si="380"/>
        <v>0</v>
      </c>
      <c r="BW83" s="53">
        <f t="shared" si="381"/>
        <v>0</v>
      </c>
      <c r="BX83" s="52">
        <f t="shared" si="382"/>
        <v>0</v>
      </c>
      <c r="BY83" s="53">
        <f t="shared" si="383"/>
        <v>0</v>
      </c>
      <c r="BZ83" s="52">
        <f t="shared" si="384"/>
        <v>0</v>
      </c>
      <c r="CA83" s="53">
        <f t="shared" si="385"/>
        <v>0</v>
      </c>
      <c r="CB83" s="74"/>
      <c r="CC83" s="74"/>
      <c r="CD83" s="74"/>
      <c r="CE83" s="74"/>
      <c r="CF83" s="74"/>
      <c r="CG83" s="74"/>
      <c r="CH83" s="74"/>
      <c r="CI83" s="74"/>
      <c r="CJ83" s="74"/>
      <c r="CK83" s="74"/>
      <c r="CL83" s="74"/>
    </row>
    <row r="84" spans="1:90">
      <c r="A84" s="20">
        <v>83</v>
      </c>
      <c r="B84" s="20" t="s">
        <v>89</v>
      </c>
      <c r="C84" s="20" t="s">
        <v>153</v>
      </c>
      <c r="D84" s="2">
        <v>1985</v>
      </c>
      <c r="E84" s="3">
        <v>4</v>
      </c>
      <c r="F84" s="2">
        <v>1</v>
      </c>
      <c r="G84" s="55">
        <f t="shared" si="354"/>
        <v>31137</v>
      </c>
      <c r="H84" s="4">
        <v>0</v>
      </c>
      <c r="I84" s="1">
        <v>0</v>
      </c>
      <c r="J84" s="51">
        <f t="shared" si="355"/>
        <v>0</v>
      </c>
      <c r="K84" s="54">
        <f t="shared" si="356"/>
        <v>0</v>
      </c>
      <c r="L84" s="4" t="s">
        <v>96</v>
      </c>
      <c r="M84" s="54">
        <f t="shared" si="357"/>
        <v>15</v>
      </c>
      <c r="N84" s="53">
        <f t="shared" si="358"/>
        <v>15</v>
      </c>
      <c r="O84" s="55">
        <f t="shared" si="359"/>
        <v>36616</v>
      </c>
      <c r="P84" s="53">
        <f t="shared" si="318"/>
        <v>0</v>
      </c>
      <c r="Q84" s="119">
        <f t="shared" si="6"/>
        <v>0</v>
      </c>
      <c r="R84" s="45" t="s">
        <v>130</v>
      </c>
      <c r="S84" s="138">
        <v>17</v>
      </c>
      <c r="T84" s="139">
        <v>4</v>
      </c>
      <c r="U84" s="138">
        <v>2035</v>
      </c>
      <c r="V84" s="55">
        <f t="shared" si="319"/>
        <v>54878</v>
      </c>
      <c r="W84" s="51">
        <f t="shared" si="360"/>
        <v>0</v>
      </c>
      <c r="X84" s="53">
        <f t="shared" si="386"/>
        <v>0</v>
      </c>
      <c r="Y84" s="53">
        <f t="shared" si="387"/>
        <v>0</v>
      </c>
      <c r="Z84" s="53">
        <f t="shared" si="388"/>
        <v>0</v>
      </c>
      <c r="AA84" s="53">
        <f>IF($V84&lt;=Z$2,0,IF($O84&lt;=Z$2,0,IF($G84&gt;=AA$2,0,IF($K84&gt;=$J84,0,IF($O84&lt;=AA$2,($J84-(SUM($K84,SUM($Z84:Z84)))),IF($L84=$D$161,(($J84-$K84)/$P84),(($J84-SUM($Z84:Z84))*$Q84))*IF($V84&lt;=AA$2,(DATEDIF(Z$2,$V84,"D")/365),IF($G84&gt;Z$2,(DATEDIF($G84,AA$2,"D")/365),1)))))))</f>
        <v>0</v>
      </c>
      <c r="AB84" s="53">
        <f>IF($V84&lt;=AA$2,0,IF($O84&lt;=AA$2,0,IF($G84&gt;=AB$2,0,IF($K84&gt;=$J84,0,IF($O84&lt;=AB$2,($J84-(SUM($K84,SUM($Z84:AA84)))),IF($L84=$D$161,(($J84-$K84)/$P84),(($J84-SUM($Z84:AA84))*$Q84))*IF($V84&lt;=AB$2,(DATEDIF(AA$2,$V84,"D")/365),IF($G84&gt;AA$2,(DATEDIF($G84,AB$2,"D")/365),1)))))))</f>
        <v>0</v>
      </c>
      <c r="AC84" s="53">
        <f>IF($V84&lt;=AB$2,0,IF($O84&lt;=AB$2,0,IF($G84&gt;=AC$2,0,IF($K84&gt;=$J84,0,IF($O84&lt;=AC$2,($J84-(SUM($K84,SUM($Z84:AB84)))),IF($L84=$D$161,(($J84-$K84)/$P84),(($J84-SUM($Z84:AB84))*$Q84))*IF($V84&lt;=AC$2,(DATEDIF(AB$2,$V84,"D")/365),IF($G84&gt;AB$2,(DATEDIF($G84,AC$2,"D")/365),1)))))))</f>
        <v>0</v>
      </c>
      <c r="AD84" s="53">
        <f>IF($V84&lt;=AC$2,0,IF($O84&lt;=AC$2,0,IF($G84&gt;=AD$2,0,IF($K84&gt;=$J84,0,IF($O84&lt;=AD$2,($J84-(SUM($K84,SUM($Z84:AC84)))),IF($L84=$D$161,(($J84-$K84)/$P84),(($J84-SUM($Z84:AC84))*$Q84))*IF($V84&lt;=AD$2,(DATEDIF(AC$2,$V84,"D")/365),IF($G84&gt;AC$2,(DATEDIF($G84,AD$2,"D")/365),1)))))))</f>
        <v>0</v>
      </c>
      <c r="AE84" s="53">
        <f>IF($V84&lt;=AD$2,0,IF($O84&lt;=AD$2,0,IF($G84&gt;=AE$2,0,IF($K84&gt;=$J84,0,IF($O84&lt;=AE$2,($J84-(SUM($K84,SUM($Z84:AD84)))),IF($L84=$D$161,(($J84-$K84)/$P84),(($J84-SUM($Z84:AD84))*$Q84))*IF($V84&lt;=AE$2,(DATEDIF(AD$2,$V84,"D")/365),IF($G84&gt;AD$2,(DATEDIF($G84,AE$2,"D")/365),1)))))))</f>
        <v>0</v>
      </c>
      <c r="AF84" s="53">
        <f>IF($V84&lt;=AE$2,0,IF($O84&lt;=AE$2,0,IF($G84&gt;=AF$2,0,IF($K84&gt;=$J84,0,IF($O84&lt;=AF$2,($J84-(SUM($K84,SUM($Z84:AE84)))),IF($L84=$D$161,(($J84-$K84)/$P84),(($J84-SUM($Z84:AE84))*$Q84))*IF($V84&lt;=AF$2,(DATEDIF(AE$2,$V84,"D")/365),IF($G84&gt;AE$2,(DATEDIF($G84,AF$2,"D")/365),1)))))))</f>
        <v>0</v>
      </c>
      <c r="AG84" s="53">
        <f>IF($V84&lt;=AF$2,0,IF($O84&lt;=AF$2,0,IF($G84&gt;=AG$2,0,IF($K84&gt;=$J84,0,IF($O84&lt;=AG$2,($J84-(SUM($K84,SUM($Z84:AF84)))),IF($L84=$D$161,(($J84-$K84)/$P84),(($J84-SUM($Z84:AF84))*$Q84))*IF($V84&lt;=AG$2,(DATEDIF(AF$2,$V84,"D")/365),IF($G84&gt;AF$2,(DATEDIF($G84,AG$2,"D")/365),1)))))))</f>
        <v>0</v>
      </c>
      <c r="AH84" s="53">
        <f>IF($V84&lt;=AG$2,0,IF($O84&lt;=AG$2,0,IF($G84&gt;=AH$2,0,IF($K84&gt;=$J84,0,IF($O84&lt;=AH$2,($J84-(SUM($K84,SUM($Z84:AG84)))),IF($L84=$D$161,(($J84-$K84)/$P84),(($J84-SUM($Z84:AG84))*$Q84))*IF($V84&lt;=AH$2,(DATEDIF(AG$2,$V84,"D")/365),IF($G84&gt;AG$2,(DATEDIF($G84,AH$2,"D")/365),1)))))))</f>
        <v>0</v>
      </c>
      <c r="AI84" s="53">
        <f>IF($V84&lt;=AH$2,0,IF($O84&lt;=AH$2,0,IF($G84&gt;=AI$2,0,IF($K84&gt;=$J84,0,IF($O84&lt;=AI$2,($J84-(SUM($K84,SUM($Z84:AH84)))),IF($L84=$D$161,(($J84-$K84)/$P84),(($J84-SUM($Z84:AH84))*$Q84))*IF($V84&lt;=AI$2,(DATEDIF(AH$2,$V84,"D")/365),IF($G84&gt;AH$2,(DATEDIF($G84,AI$2,"D")/365),1)))))))</f>
        <v>0</v>
      </c>
      <c r="AJ84" s="53">
        <f>IF($V84&lt;=AI$2,0,IF($O84&lt;=AI$2,0,IF($G84&gt;=AJ$2,0,IF($K84&gt;=$J84,0,IF($O84&lt;=AJ$2,($J84-(SUM($K84,SUM($Z84:AI84)))),IF($L84=$D$161,(($J84-$K84)/$P84),(($J84-SUM($Z84:AI84))*$Q84))*IF($V84&lt;=AJ$2,(DATEDIF(AI$2,$V84,"D")/365),IF($G84&gt;AI$2,(DATEDIF($G84,AJ$2,"D")/365),1)))))))</f>
        <v>0</v>
      </c>
      <c r="AK84" s="53">
        <f>IF($V84&lt;=AJ$2,0,IF($O84&lt;=AJ$2,0,IF($G84&gt;=AK$2,0,IF($K84&gt;=$J84,0,IF($O84&lt;=AK$2,($J84-(SUM($K84,SUM($Z84:AJ84)))),IF($L84=$D$161,(($J84-$K84)/$P84),(($J84-SUM($Z84:AJ84))*$Q84))*IF($V84&lt;=AK$2,(DATEDIF(AJ$2,$V84,"D")/365),IF($G84&gt;AJ$2,(DATEDIF($G84,AK$2,"D")/365),1)))))))</f>
        <v>0</v>
      </c>
      <c r="AL84" s="53">
        <f>IF($V84&lt;=AK$2,0,IF($O84&lt;=AK$2,0,IF($G84&gt;=AL$2,0,IF($K84&gt;=$J84,0,IF($O84&lt;=AL$2,($J84-(SUM($K84,SUM($Z84:AK84)))),IF($L84=$D$161,(($J84-$K84)/$P84),(($J84-SUM($Z84:AK84))*$Q84))*IF($V84&lt;=AL$2,(DATEDIF(AK$2,$V84,"D")/365),IF($G84&gt;AK$2,(DATEDIF($G84,AL$2,"D")/365),1)))))))</f>
        <v>0</v>
      </c>
      <c r="AM84" s="53">
        <f>IF($V84&lt;=AL$2,0,IF($O84&lt;=AL$2,0,IF($G84&gt;=AM$2,0,IF($K84&gt;=$J84,0,IF($O84&lt;=AM$2,($J84-(SUM($K84,SUM($Z84:AL84)))),IF($L84=$D$161,(($J84-$K84)/$P84),(($J84-SUM($Z84:AL84))*$Q84))*IF($V84&lt;=AM$2,(DATEDIF(AL$2,$V84,"D")/365),IF($G84&gt;AL$2,(DATEDIF($G84,AM$2,"D")/365),1)))))))</f>
        <v>0</v>
      </c>
      <c r="AN84" s="53">
        <f>IF($V84&lt;=AM$2,0,IF($O84&lt;=AM$2,0,IF($G84&gt;=AN$2,0,IF($K84&gt;=$J84,0,IF($O84&lt;=AN$2,($J84-(SUM($K84,SUM($Z84:AM84)))),IF($L84=$D$161,(($J84-$K84)/$P84),(($J84-SUM($Z84:AM84))*$Q84))*IF($V84&lt;=AN$2,(DATEDIF(AM$2,$V84,"D")/365),IF($G84&gt;AM$2,(DATEDIF($G84,AN$2,"D")/365),1)))))))</f>
        <v>0</v>
      </c>
      <c r="AO84" s="53">
        <f>IF($V84&lt;=AN$2,0,IF($O84&lt;=AN$2,0,IF($G84&gt;=AO$2,0,IF($K84&gt;=$J84,0,IF($O84&lt;=AO$2,($J84-(SUM($K84,SUM($Z84:AN84)))),IF($L84=$D$161,(($J84-$K84)/$P84),(($J84-SUM($Z84:AN84))*$Q84))*IF($V84&lt;=AO$2,(DATEDIF(AN$2,$V84,"D")/365),IF($G84&gt;AN$2,(DATEDIF($G84,AO$2,"D")/365),1)))))))</f>
        <v>0</v>
      </c>
      <c r="AP84" s="53">
        <f>IF($V84&lt;=AO$2,0,IF($O84&lt;=AO$2,0,IF($G84&gt;=AP$2,0,IF($K84&gt;=$J84,0,IF($O84&lt;=AP$2,($J84-(SUM($K84,SUM($Z84:AO84)))),IF($L84=$D$161,(($J84-$K84)/$P84),(($J84-SUM($Z84:AO84))*$Q84))*IF($V84&lt;=AP$2,(DATEDIF(AO$2,$V84,"D")/365),IF($G84&gt;AO$2,(DATEDIF($G84,AP$2,"D")/365),1)))))))</f>
        <v>0</v>
      </c>
      <c r="AQ84" s="53">
        <f>IF($V84&lt;=AP$2,0,IF($O84&lt;=AP$2,0,IF($G84&gt;=AQ$2,0,IF($K84&gt;=$J84,0,IF($O84&lt;=AQ$2,($J84-(SUM($K84,SUM($Z84:AP84)))),IF($L84=$D$161,(($J84-$K84)/$P84),(($J84-SUM($Z84:AP84))*$Q84))*IF($V84&lt;=AQ$2,(DATEDIF(AP$2,$V84,"D")/365),IF($G84&gt;AP$2,(DATEDIF($G84,AQ$2,"D")/365),1)))))))</f>
        <v>0</v>
      </c>
      <c r="AR84" s="53">
        <f>IF($V84&lt;=AQ$2,0,IF($O84&lt;=AQ$2,0,IF($G84&gt;=AR$2,0,IF($K84&gt;=$J84,0,IF($O84&lt;=AR$2,($J84-(SUM($K84,SUM($Z84:AQ84)))),IF($L84=$D$161,(($J84-$K84)/$P84),(($J84-SUM($Z84:AQ84))*$Q84))*IF($V84&lt;=AR$2,(DATEDIF(AQ$2,$V84,"D")/365),IF($G84&gt;AQ$2,(DATEDIF($G84,AR$2,"D")/365),1)))))))</f>
        <v>0</v>
      </c>
      <c r="AS84" s="53">
        <f>IF($V84&lt;=AR$2,0,IF($O84&lt;=AR$2,0,IF($G84&gt;=AS$2,0,IF($K84&gt;=$J84,0,IF($O84&lt;=AS$2,($J84-(SUM($K84,SUM($Z84:AR84)))),IF($L84=$D$161,(($J84-$K84)/$P84),(($J84-SUM($Z84:AR84))*$Q84))*IF($V84&lt;=AS$2,(DATEDIF(AR$2,$V84,"D")/365),IF($G84&gt;AR$2,(DATEDIF($G84,AS$2,"D")/365),1)))))))</f>
        <v>0</v>
      </c>
      <c r="AT84" s="53">
        <f>IF($V84&lt;=AS$2,0,IF($O84&lt;=AS$2,0,IF($G84&gt;=AT$2,0,IF($K84&gt;=$J84,0,IF($O84&lt;=AT$2,($J84-(SUM($K84,SUM($Z84:AS84)))),IF($L84=$D$161,(($J84-$K84)/$P84),(($J84-SUM($Z84:AS84))*$Q84))*IF($V84&lt;=AT$2,(DATEDIF(AS$2,$V84,"D")/365),IF($G84&gt;AS$2,(DATEDIF($G84,AT$2,"D")/365),1)))))))</f>
        <v>0</v>
      </c>
      <c r="AU84" s="53">
        <f>IF($V84&lt;=AT$2,0,IF($O84&lt;=AT$2,0,IF($G84&gt;=AU$2,0,IF($K84&gt;=$J84,0,IF($O84&lt;=AU$2,($J84-(SUM($K84,SUM($Z84:AT84)))),IF($L84=$D$161,(($J84-$K84)/$P84),(($J84-SUM($Z84:AT84))*$Q84))*IF($V84&lt;=AU$2,(DATEDIF(AT$2,$V84,"D")/365),IF($G84&gt;AT$2,(DATEDIF($G84,AU$2,"D")/365),1)))))))</f>
        <v>0</v>
      </c>
      <c r="AV84" s="53">
        <f>IF($V84&lt;=AU$2,0,IF($O84&lt;=AU$2,0,IF($G84&gt;=AV$2,0,IF($K84&gt;=$J84,0,IF($O84&lt;=AV$2,($J84-(SUM($K84,SUM($Z84:AU84)))),IF($L84=$D$161,(($J84-$K84)/$P84),(($J84-SUM($Z84:AU84))*$Q84))*IF($V84&lt;=AV$2,(DATEDIF(AU$2,$V84,"D")/365),IF($G84&gt;AU$2,(DATEDIF($G84,AV$2,"D")/365),1)))))))</f>
        <v>0</v>
      </c>
      <c r="AW84" s="53">
        <f>IF($V84&lt;=AV$2,0,IF($O84&lt;=AV$2,0,IF($G84&gt;=AW$2,0,IF($K84&gt;=$J84,0,IF($O84&lt;=AW$2,($J84-(SUM($K84,SUM($Z84:AV84)))),IF($L84=$D$161,(($J84-$K84)/$P84),(($J84-SUM($Z84:AV84))*$Q84))*IF($V84&lt;=AW$2,(DATEDIF(AV$2,$V84,"D")/365),IF($G84&gt;AV$2,(DATEDIF($G84,AW$2,"D")/365),1)))))))</f>
        <v>0</v>
      </c>
      <c r="AX84" s="53">
        <f>IF($V84&lt;=AW$2,0,IF($O84&lt;=AW$2,0,IF($G84&gt;=AX$2,0,IF($K84&gt;=$J84,0,IF($O84&lt;=AX$2,($J84-(SUM($K84,SUM($Z84:AW84)))),IF($L84=$D$161,(($J84-$K84)/$P84),(($J84-SUM($Z84:AW84))*$Q84))*IF($V84&lt;=AX$2,(DATEDIF(AW$2,$V84,"D")/365),IF($G84&gt;AW$2,(DATEDIF($G84,AX$2,"D")/365),1)))))))</f>
        <v>0</v>
      </c>
      <c r="AY84" s="53">
        <f>IF($V84&lt;=AX$2,0,IF($O84&lt;=AX$2,0,IF($G84&gt;=AY$2,0,IF($K84&gt;=$J84,0,IF($O84&lt;=AY$2,($J84-(SUM($K84,SUM($Z84:AX84)))),IF($L84=$D$161,(($J84-$K84)/$P84),(($J84-SUM($Z84:AX84))*$Q84))*IF($V84&lt;=AY$2,(DATEDIF(AX$2,$V84,"D")/365),IF($G84&gt;AX$2,(DATEDIF($G84,AY$2,"D")/365),1)))))))</f>
        <v>0</v>
      </c>
      <c r="AZ84" s="52"/>
      <c r="BA84" s="52"/>
      <c r="BB84" s="126">
        <f>IF($V84&lt;=BB$2,0,IF($G84&gt;=BB$2,0,IF($G84&gt;$W$3,(J84-Z84),IF($G84&lt;=$W$3,J84-SUM(W84,$Z84:Z84),0))))</f>
        <v>0</v>
      </c>
      <c r="BC84" s="53">
        <f t="shared" si="361"/>
        <v>0</v>
      </c>
      <c r="BD84" s="52">
        <f t="shared" si="362"/>
        <v>0</v>
      </c>
      <c r="BE84" s="53">
        <f t="shared" si="363"/>
        <v>0</v>
      </c>
      <c r="BF84" s="52">
        <f t="shared" si="364"/>
        <v>0</v>
      </c>
      <c r="BG84" s="53">
        <f t="shared" si="365"/>
        <v>0</v>
      </c>
      <c r="BH84" s="52">
        <f t="shared" si="366"/>
        <v>0</v>
      </c>
      <c r="BI84" s="53">
        <f t="shared" si="367"/>
        <v>0</v>
      </c>
      <c r="BJ84" s="52">
        <f t="shared" si="368"/>
        <v>0</v>
      </c>
      <c r="BK84" s="53">
        <f t="shared" si="369"/>
        <v>0</v>
      </c>
      <c r="BL84" s="52">
        <f t="shared" si="370"/>
        <v>0</v>
      </c>
      <c r="BM84" s="53">
        <f t="shared" si="371"/>
        <v>0</v>
      </c>
      <c r="BN84" s="52">
        <f t="shared" si="372"/>
        <v>0</v>
      </c>
      <c r="BO84" s="53">
        <f t="shared" si="373"/>
        <v>0</v>
      </c>
      <c r="BP84" s="52">
        <f t="shared" si="374"/>
        <v>0</v>
      </c>
      <c r="BQ84" s="53">
        <f t="shared" si="375"/>
        <v>0</v>
      </c>
      <c r="BR84" s="52">
        <f t="shared" si="376"/>
        <v>0</v>
      </c>
      <c r="BS84" s="53">
        <f t="shared" si="377"/>
        <v>0</v>
      </c>
      <c r="BT84" s="52">
        <f t="shared" si="378"/>
        <v>0</v>
      </c>
      <c r="BU84" s="53">
        <f t="shared" si="379"/>
        <v>0</v>
      </c>
      <c r="BV84" s="52">
        <f t="shared" si="380"/>
        <v>0</v>
      </c>
      <c r="BW84" s="53">
        <f t="shared" si="381"/>
        <v>0</v>
      </c>
      <c r="BX84" s="52">
        <f t="shared" si="382"/>
        <v>0</v>
      </c>
      <c r="BY84" s="53">
        <f t="shared" si="383"/>
        <v>0</v>
      </c>
      <c r="BZ84" s="52">
        <f t="shared" si="384"/>
        <v>0</v>
      </c>
      <c r="CA84" s="53">
        <f t="shared" si="385"/>
        <v>0</v>
      </c>
      <c r="CB84" s="74"/>
      <c r="CC84" s="74"/>
      <c r="CD84" s="74"/>
      <c r="CE84" s="74"/>
      <c r="CF84" s="74"/>
      <c r="CG84" s="74"/>
      <c r="CH84" s="74"/>
      <c r="CI84" s="74"/>
      <c r="CJ84" s="74"/>
      <c r="CK84" s="74"/>
      <c r="CL84" s="74"/>
    </row>
    <row r="85" spans="1:90">
      <c r="A85" s="20">
        <v>84</v>
      </c>
      <c r="B85" s="20" t="s">
        <v>89</v>
      </c>
      <c r="C85" s="20" t="s">
        <v>153</v>
      </c>
      <c r="D85" s="2">
        <v>1985</v>
      </c>
      <c r="E85" s="3">
        <v>4</v>
      </c>
      <c r="F85" s="2">
        <v>1</v>
      </c>
      <c r="G85" s="55">
        <f t="shared" si="354"/>
        <v>31137</v>
      </c>
      <c r="H85" s="4">
        <v>0</v>
      </c>
      <c r="I85" s="1">
        <v>0</v>
      </c>
      <c r="J85" s="51">
        <f t="shared" si="355"/>
        <v>0</v>
      </c>
      <c r="K85" s="54">
        <f t="shared" si="356"/>
        <v>0</v>
      </c>
      <c r="L85" s="4" t="s">
        <v>96</v>
      </c>
      <c r="M85" s="54">
        <f t="shared" si="357"/>
        <v>15</v>
      </c>
      <c r="N85" s="53">
        <f t="shared" si="358"/>
        <v>15</v>
      </c>
      <c r="O85" s="55">
        <f t="shared" si="359"/>
        <v>36616</v>
      </c>
      <c r="P85" s="53">
        <f t="shared" si="318"/>
        <v>0</v>
      </c>
      <c r="Q85" s="119">
        <f t="shared" si="6"/>
        <v>0</v>
      </c>
      <c r="R85" s="45" t="s">
        <v>130</v>
      </c>
      <c r="S85" s="138">
        <v>17</v>
      </c>
      <c r="T85" s="139">
        <v>4</v>
      </c>
      <c r="U85" s="138">
        <v>2035</v>
      </c>
      <c r="V85" s="55">
        <f t="shared" si="319"/>
        <v>54878</v>
      </c>
      <c r="W85" s="51">
        <f t="shared" si="360"/>
        <v>0</v>
      </c>
      <c r="X85" s="53">
        <f t="shared" si="386"/>
        <v>0</v>
      </c>
      <c r="Y85" s="53">
        <f t="shared" si="387"/>
        <v>0</v>
      </c>
      <c r="Z85" s="53">
        <f t="shared" si="388"/>
        <v>0</v>
      </c>
      <c r="AA85" s="53">
        <f>IF($V85&lt;=Z$2,0,IF($O85&lt;=Z$2,0,IF($G85&gt;=AA$2,0,IF($K85&gt;=$J85,0,IF($O85&lt;=AA$2,($J85-(SUM($K85,SUM($Z85:Z85)))),IF($L85=$D$161,(($J85-$K85)/$P85),(($J85-SUM($Z85:Z85))*$Q85))*IF($V85&lt;=AA$2,(DATEDIF(Z$2,$V85,"D")/365),IF($G85&gt;Z$2,(DATEDIF($G85,AA$2,"D")/365),1)))))))</f>
        <v>0</v>
      </c>
      <c r="AB85" s="53">
        <f>IF($V85&lt;=AA$2,0,IF($O85&lt;=AA$2,0,IF($G85&gt;=AB$2,0,IF($K85&gt;=$J85,0,IF($O85&lt;=AB$2,($J85-(SUM($K85,SUM($Z85:AA85)))),IF($L85=$D$161,(($J85-$K85)/$P85),(($J85-SUM($Z85:AA85))*$Q85))*IF($V85&lt;=AB$2,(DATEDIF(AA$2,$V85,"D")/365),IF($G85&gt;AA$2,(DATEDIF($G85,AB$2,"D")/365),1)))))))</f>
        <v>0</v>
      </c>
      <c r="AC85" s="53">
        <f>IF($V85&lt;=AB$2,0,IF($O85&lt;=AB$2,0,IF($G85&gt;=AC$2,0,IF($K85&gt;=$J85,0,IF($O85&lt;=AC$2,($J85-(SUM($K85,SUM($Z85:AB85)))),IF($L85=$D$161,(($J85-$K85)/$P85),(($J85-SUM($Z85:AB85))*$Q85))*IF($V85&lt;=AC$2,(DATEDIF(AB$2,$V85,"D")/365),IF($G85&gt;AB$2,(DATEDIF($G85,AC$2,"D")/365),1)))))))</f>
        <v>0</v>
      </c>
      <c r="AD85" s="53">
        <f>IF($V85&lt;=AC$2,0,IF($O85&lt;=AC$2,0,IF($G85&gt;=AD$2,0,IF($K85&gt;=$J85,0,IF($O85&lt;=AD$2,($J85-(SUM($K85,SUM($Z85:AC85)))),IF($L85=$D$161,(($J85-$K85)/$P85),(($J85-SUM($Z85:AC85))*$Q85))*IF($V85&lt;=AD$2,(DATEDIF(AC$2,$V85,"D")/365),IF($G85&gt;AC$2,(DATEDIF($G85,AD$2,"D")/365),1)))))))</f>
        <v>0</v>
      </c>
      <c r="AE85" s="53">
        <f>IF($V85&lt;=AD$2,0,IF($O85&lt;=AD$2,0,IF($G85&gt;=AE$2,0,IF($K85&gt;=$J85,0,IF($O85&lt;=AE$2,($J85-(SUM($K85,SUM($Z85:AD85)))),IF($L85=$D$161,(($J85-$K85)/$P85),(($J85-SUM($Z85:AD85))*$Q85))*IF($V85&lt;=AE$2,(DATEDIF(AD$2,$V85,"D")/365),IF($G85&gt;AD$2,(DATEDIF($G85,AE$2,"D")/365),1)))))))</f>
        <v>0</v>
      </c>
      <c r="AF85" s="53">
        <f>IF($V85&lt;=AE$2,0,IF($O85&lt;=AE$2,0,IF($G85&gt;=AF$2,0,IF($K85&gt;=$J85,0,IF($O85&lt;=AF$2,($J85-(SUM($K85,SUM($Z85:AE85)))),IF($L85=$D$161,(($J85-$K85)/$P85),(($J85-SUM($Z85:AE85))*$Q85))*IF($V85&lt;=AF$2,(DATEDIF(AE$2,$V85,"D")/365),IF($G85&gt;AE$2,(DATEDIF($G85,AF$2,"D")/365),1)))))))</f>
        <v>0</v>
      </c>
      <c r="AG85" s="53">
        <f>IF($V85&lt;=AF$2,0,IF($O85&lt;=AF$2,0,IF($G85&gt;=AG$2,0,IF($K85&gt;=$J85,0,IF($O85&lt;=AG$2,($J85-(SUM($K85,SUM($Z85:AF85)))),IF($L85=$D$161,(($J85-$K85)/$P85),(($J85-SUM($Z85:AF85))*$Q85))*IF($V85&lt;=AG$2,(DATEDIF(AF$2,$V85,"D")/365),IF($G85&gt;AF$2,(DATEDIF($G85,AG$2,"D")/365),1)))))))</f>
        <v>0</v>
      </c>
      <c r="AH85" s="53">
        <f>IF($V85&lt;=AG$2,0,IF($O85&lt;=AG$2,0,IF($G85&gt;=AH$2,0,IF($K85&gt;=$J85,0,IF($O85&lt;=AH$2,($J85-(SUM($K85,SUM($Z85:AG85)))),IF($L85=$D$161,(($J85-$K85)/$P85),(($J85-SUM($Z85:AG85))*$Q85))*IF($V85&lt;=AH$2,(DATEDIF(AG$2,$V85,"D")/365),IF($G85&gt;AG$2,(DATEDIF($G85,AH$2,"D")/365),1)))))))</f>
        <v>0</v>
      </c>
      <c r="AI85" s="53">
        <f>IF($V85&lt;=AH$2,0,IF($O85&lt;=AH$2,0,IF($G85&gt;=AI$2,0,IF($K85&gt;=$J85,0,IF($O85&lt;=AI$2,($J85-(SUM($K85,SUM($Z85:AH85)))),IF($L85=$D$161,(($J85-$K85)/$P85),(($J85-SUM($Z85:AH85))*$Q85))*IF($V85&lt;=AI$2,(DATEDIF(AH$2,$V85,"D")/365),IF($G85&gt;AH$2,(DATEDIF($G85,AI$2,"D")/365),1)))))))</f>
        <v>0</v>
      </c>
      <c r="AJ85" s="53">
        <f>IF($V85&lt;=AI$2,0,IF($O85&lt;=AI$2,0,IF($G85&gt;=AJ$2,0,IF($K85&gt;=$J85,0,IF($O85&lt;=AJ$2,($J85-(SUM($K85,SUM($Z85:AI85)))),IF($L85=$D$161,(($J85-$K85)/$P85),(($J85-SUM($Z85:AI85))*$Q85))*IF($V85&lt;=AJ$2,(DATEDIF(AI$2,$V85,"D")/365),IF($G85&gt;AI$2,(DATEDIF($G85,AJ$2,"D")/365),1)))))))</f>
        <v>0</v>
      </c>
      <c r="AK85" s="53">
        <f>IF($V85&lt;=AJ$2,0,IF($O85&lt;=AJ$2,0,IF($G85&gt;=AK$2,0,IF($K85&gt;=$J85,0,IF($O85&lt;=AK$2,($J85-(SUM($K85,SUM($Z85:AJ85)))),IF($L85=$D$161,(($J85-$K85)/$P85),(($J85-SUM($Z85:AJ85))*$Q85))*IF($V85&lt;=AK$2,(DATEDIF(AJ$2,$V85,"D")/365),IF($G85&gt;AJ$2,(DATEDIF($G85,AK$2,"D")/365),1)))))))</f>
        <v>0</v>
      </c>
      <c r="AL85" s="53">
        <f>IF($V85&lt;=AK$2,0,IF($O85&lt;=AK$2,0,IF($G85&gt;=AL$2,0,IF($K85&gt;=$J85,0,IF($O85&lt;=AL$2,($J85-(SUM($K85,SUM($Z85:AK85)))),IF($L85=$D$161,(($J85-$K85)/$P85),(($J85-SUM($Z85:AK85))*$Q85))*IF($V85&lt;=AL$2,(DATEDIF(AK$2,$V85,"D")/365),IF($G85&gt;AK$2,(DATEDIF($G85,AL$2,"D")/365),1)))))))</f>
        <v>0</v>
      </c>
      <c r="AM85" s="53">
        <f>IF($V85&lt;=AL$2,0,IF($O85&lt;=AL$2,0,IF($G85&gt;=AM$2,0,IF($K85&gt;=$J85,0,IF($O85&lt;=AM$2,($J85-(SUM($K85,SUM($Z85:AL85)))),IF($L85=$D$161,(($J85-$K85)/$P85),(($J85-SUM($Z85:AL85))*$Q85))*IF($V85&lt;=AM$2,(DATEDIF(AL$2,$V85,"D")/365),IF($G85&gt;AL$2,(DATEDIF($G85,AM$2,"D")/365),1)))))))</f>
        <v>0</v>
      </c>
      <c r="AN85" s="53">
        <f>IF($V85&lt;=AM$2,0,IF($O85&lt;=AM$2,0,IF($G85&gt;=AN$2,0,IF($K85&gt;=$J85,0,IF($O85&lt;=AN$2,($J85-(SUM($K85,SUM($Z85:AM85)))),IF($L85=$D$161,(($J85-$K85)/$P85),(($J85-SUM($Z85:AM85))*$Q85))*IF($V85&lt;=AN$2,(DATEDIF(AM$2,$V85,"D")/365),IF($G85&gt;AM$2,(DATEDIF($G85,AN$2,"D")/365),1)))))))</f>
        <v>0</v>
      </c>
      <c r="AO85" s="53">
        <f>IF($V85&lt;=AN$2,0,IF($O85&lt;=AN$2,0,IF($G85&gt;=AO$2,0,IF($K85&gt;=$J85,0,IF($O85&lt;=AO$2,($J85-(SUM($K85,SUM($Z85:AN85)))),IF($L85=$D$161,(($J85-$K85)/$P85),(($J85-SUM($Z85:AN85))*$Q85))*IF($V85&lt;=AO$2,(DATEDIF(AN$2,$V85,"D")/365),IF($G85&gt;AN$2,(DATEDIF($G85,AO$2,"D")/365),1)))))))</f>
        <v>0</v>
      </c>
      <c r="AP85" s="53">
        <f>IF($V85&lt;=AO$2,0,IF($O85&lt;=AO$2,0,IF($G85&gt;=AP$2,0,IF($K85&gt;=$J85,0,IF($O85&lt;=AP$2,($J85-(SUM($K85,SUM($Z85:AO85)))),IF($L85=$D$161,(($J85-$K85)/$P85),(($J85-SUM($Z85:AO85))*$Q85))*IF($V85&lt;=AP$2,(DATEDIF(AO$2,$V85,"D")/365),IF($G85&gt;AO$2,(DATEDIF($G85,AP$2,"D")/365),1)))))))</f>
        <v>0</v>
      </c>
      <c r="AQ85" s="53">
        <f>IF($V85&lt;=AP$2,0,IF($O85&lt;=AP$2,0,IF($G85&gt;=AQ$2,0,IF($K85&gt;=$J85,0,IF($O85&lt;=AQ$2,($J85-(SUM($K85,SUM($Z85:AP85)))),IF($L85=$D$161,(($J85-$K85)/$P85),(($J85-SUM($Z85:AP85))*$Q85))*IF($V85&lt;=AQ$2,(DATEDIF(AP$2,$V85,"D")/365),IF($G85&gt;AP$2,(DATEDIF($G85,AQ$2,"D")/365),1)))))))</f>
        <v>0</v>
      </c>
      <c r="AR85" s="53">
        <f>IF($V85&lt;=AQ$2,0,IF($O85&lt;=AQ$2,0,IF($G85&gt;=AR$2,0,IF($K85&gt;=$J85,0,IF($O85&lt;=AR$2,($J85-(SUM($K85,SUM($Z85:AQ85)))),IF($L85=$D$161,(($J85-$K85)/$P85),(($J85-SUM($Z85:AQ85))*$Q85))*IF($V85&lt;=AR$2,(DATEDIF(AQ$2,$V85,"D")/365),IF($G85&gt;AQ$2,(DATEDIF($G85,AR$2,"D")/365),1)))))))</f>
        <v>0</v>
      </c>
      <c r="AS85" s="53">
        <f>IF($V85&lt;=AR$2,0,IF($O85&lt;=AR$2,0,IF($G85&gt;=AS$2,0,IF($K85&gt;=$J85,0,IF($O85&lt;=AS$2,($J85-(SUM($K85,SUM($Z85:AR85)))),IF($L85=$D$161,(($J85-$K85)/$P85),(($J85-SUM($Z85:AR85))*$Q85))*IF($V85&lt;=AS$2,(DATEDIF(AR$2,$V85,"D")/365),IF($G85&gt;AR$2,(DATEDIF($G85,AS$2,"D")/365),1)))))))</f>
        <v>0</v>
      </c>
      <c r="AT85" s="53">
        <f>IF($V85&lt;=AS$2,0,IF($O85&lt;=AS$2,0,IF($G85&gt;=AT$2,0,IF($K85&gt;=$J85,0,IF($O85&lt;=AT$2,($J85-(SUM($K85,SUM($Z85:AS85)))),IF($L85=$D$161,(($J85-$K85)/$P85),(($J85-SUM($Z85:AS85))*$Q85))*IF($V85&lt;=AT$2,(DATEDIF(AS$2,$V85,"D")/365),IF($G85&gt;AS$2,(DATEDIF($G85,AT$2,"D")/365),1)))))))</f>
        <v>0</v>
      </c>
      <c r="AU85" s="53">
        <f>IF($V85&lt;=AT$2,0,IF($O85&lt;=AT$2,0,IF($G85&gt;=AU$2,0,IF($K85&gt;=$J85,0,IF($O85&lt;=AU$2,($J85-(SUM($K85,SUM($Z85:AT85)))),IF($L85=$D$161,(($J85-$K85)/$P85),(($J85-SUM($Z85:AT85))*$Q85))*IF($V85&lt;=AU$2,(DATEDIF(AT$2,$V85,"D")/365),IF($G85&gt;AT$2,(DATEDIF($G85,AU$2,"D")/365),1)))))))</f>
        <v>0</v>
      </c>
      <c r="AV85" s="53">
        <f>IF($V85&lt;=AU$2,0,IF($O85&lt;=AU$2,0,IF($G85&gt;=AV$2,0,IF($K85&gt;=$J85,0,IF($O85&lt;=AV$2,($J85-(SUM($K85,SUM($Z85:AU85)))),IF($L85=$D$161,(($J85-$K85)/$P85),(($J85-SUM($Z85:AU85))*$Q85))*IF($V85&lt;=AV$2,(DATEDIF(AU$2,$V85,"D")/365),IF($G85&gt;AU$2,(DATEDIF($G85,AV$2,"D")/365),1)))))))</f>
        <v>0</v>
      </c>
      <c r="AW85" s="53">
        <f>IF($V85&lt;=AV$2,0,IF($O85&lt;=AV$2,0,IF($G85&gt;=AW$2,0,IF($K85&gt;=$J85,0,IF($O85&lt;=AW$2,($J85-(SUM($K85,SUM($Z85:AV85)))),IF($L85=$D$161,(($J85-$K85)/$P85),(($J85-SUM($Z85:AV85))*$Q85))*IF($V85&lt;=AW$2,(DATEDIF(AV$2,$V85,"D")/365),IF($G85&gt;AV$2,(DATEDIF($G85,AW$2,"D")/365),1)))))))</f>
        <v>0</v>
      </c>
      <c r="AX85" s="53">
        <f>IF($V85&lt;=AW$2,0,IF($O85&lt;=AW$2,0,IF($G85&gt;=AX$2,0,IF($K85&gt;=$J85,0,IF($O85&lt;=AX$2,($J85-(SUM($K85,SUM($Z85:AW85)))),IF($L85=$D$161,(($J85-$K85)/$P85),(($J85-SUM($Z85:AW85))*$Q85))*IF($V85&lt;=AX$2,(DATEDIF(AW$2,$V85,"D")/365),IF($G85&gt;AW$2,(DATEDIF($G85,AX$2,"D")/365),1)))))))</f>
        <v>0</v>
      </c>
      <c r="AY85" s="53">
        <f>IF($V85&lt;=AX$2,0,IF($O85&lt;=AX$2,0,IF($G85&gt;=AY$2,0,IF($K85&gt;=$J85,0,IF($O85&lt;=AY$2,($J85-(SUM($K85,SUM($Z85:AX85)))),IF($L85=$D$161,(($J85-$K85)/$P85),(($J85-SUM($Z85:AX85))*$Q85))*IF($V85&lt;=AY$2,(DATEDIF(AX$2,$V85,"D")/365),IF($G85&gt;AX$2,(DATEDIF($G85,AY$2,"D")/365),1)))))))</f>
        <v>0</v>
      </c>
      <c r="AZ85" s="52"/>
      <c r="BA85" s="52"/>
      <c r="BB85" s="126">
        <f>IF($V85&lt;=BB$2,0,IF($G85&gt;=BB$2,0,IF($G85&gt;$W$3,(J85-Z85),IF($G85&lt;=$W$3,J85-SUM(W85,$Z85:Z85),0))))</f>
        <v>0</v>
      </c>
      <c r="BC85" s="53">
        <f t="shared" si="361"/>
        <v>0</v>
      </c>
      <c r="BD85" s="52">
        <f t="shared" si="362"/>
        <v>0</v>
      </c>
      <c r="BE85" s="53">
        <f t="shared" si="363"/>
        <v>0</v>
      </c>
      <c r="BF85" s="52">
        <f t="shared" si="364"/>
        <v>0</v>
      </c>
      <c r="BG85" s="53">
        <f t="shared" si="365"/>
        <v>0</v>
      </c>
      <c r="BH85" s="52">
        <f t="shared" si="366"/>
        <v>0</v>
      </c>
      <c r="BI85" s="53">
        <f t="shared" si="367"/>
        <v>0</v>
      </c>
      <c r="BJ85" s="52">
        <f t="shared" si="368"/>
        <v>0</v>
      </c>
      <c r="BK85" s="53">
        <f t="shared" si="369"/>
        <v>0</v>
      </c>
      <c r="BL85" s="52">
        <f t="shared" si="370"/>
        <v>0</v>
      </c>
      <c r="BM85" s="53">
        <f t="shared" si="371"/>
        <v>0</v>
      </c>
      <c r="BN85" s="52">
        <f t="shared" si="372"/>
        <v>0</v>
      </c>
      <c r="BO85" s="53">
        <f t="shared" si="373"/>
        <v>0</v>
      </c>
      <c r="BP85" s="52">
        <f t="shared" si="374"/>
        <v>0</v>
      </c>
      <c r="BQ85" s="53">
        <f t="shared" si="375"/>
        <v>0</v>
      </c>
      <c r="BR85" s="52">
        <f t="shared" si="376"/>
        <v>0</v>
      </c>
      <c r="BS85" s="53">
        <f t="shared" si="377"/>
        <v>0</v>
      </c>
      <c r="BT85" s="52">
        <f t="shared" si="378"/>
        <v>0</v>
      </c>
      <c r="BU85" s="53">
        <f t="shared" si="379"/>
        <v>0</v>
      </c>
      <c r="BV85" s="52">
        <f t="shared" si="380"/>
        <v>0</v>
      </c>
      <c r="BW85" s="53">
        <f t="shared" si="381"/>
        <v>0</v>
      </c>
      <c r="BX85" s="52">
        <f t="shared" si="382"/>
        <v>0</v>
      </c>
      <c r="BY85" s="53">
        <f t="shared" si="383"/>
        <v>0</v>
      </c>
      <c r="BZ85" s="52">
        <f t="shared" si="384"/>
        <v>0</v>
      </c>
      <c r="CA85" s="53">
        <f t="shared" si="385"/>
        <v>0</v>
      </c>
      <c r="CB85" s="74"/>
      <c r="CC85" s="74"/>
      <c r="CD85" s="74"/>
      <c r="CE85" s="74"/>
      <c r="CF85" s="74"/>
      <c r="CG85" s="74"/>
      <c r="CH85" s="74"/>
      <c r="CI85" s="74"/>
      <c r="CJ85" s="74"/>
      <c r="CK85" s="74"/>
      <c r="CL85" s="74"/>
    </row>
    <row r="86" spans="1:90">
      <c r="A86" s="20">
        <v>85</v>
      </c>
      <c r="B86" s="20" t="s">
        <v>89</v>
      </c>
      <c r="C86" s="20" t="s">
        <v>153</v>
      </c>
      <c r="D86" s="2">
        <v>1985</v>
      </c>
      <c r="E86" s="3">
        <v>4</v>
      </c>
      <c r="F86" s="2">
        <v>1</v>
      </c>
      <c r="G86" s="55">
        <f t="shared" si="354"/>
        <v>31137</v>
      </c>
      <c r="H86" s="4">
        <v>0</v>
      </c>
      <c r="I86" s="1">
        <v>0</v>
      </c>
      <c r="J86" s="51">
        <f t="shared" si="355"/>
        <v>0</v>
      </c>
      <c r="K86" s="54">
        <f t="shared" si="356"/>
        <v>0</v>
      </c>
      <c r="L86" s="4" t="s">
        <v>96</v>
      </c>
      <c r="M86" s="54">
        <f t="shared" si="357"/>
        <v>15</v>
      </c>
      <c r="N86" s="53">
        <f t="shared" si="358"/>
        <v>15</v>
      </c>
      <c r="O86" s="55">
        <f t="shared" si="359"/>
        <v>36616</v>
      </c>
      <c r="P86" s="53">
        <f t="shared" si="318"/>
        <v>0</v>
      </c>
      <c r="Q86" s="119">
        <f t="shared" si="6"/>
        <v>0</v>
      </c>
      <c r="R86" s="45" t="s">
        <v>130</v>
      </c>
      <c r="S86" s="138">
        <v>17</v>
      </c>
      <c r="T86" s="139">
        <v>4</v>
      </c>
      <c r="U86" s="138">
        <v>2035</v>
      </c>
      <c r="V86" s="55">
        <f t="shared" si="319"/>
        <v>54878</v>
      </c>
      <c r="W86" s="51">
        <f t="shared" si="360"/>
        <v>0</v>
      </c>
      <c r="X86" s="53">
        <f t="shared" si="386"/>
        <v>0</v>
      </c>
      <c r="Y86" s="53">
        <f t="shared" si="387"/>
        <v>0</v>
      </c>
      <c r="Z86" s="53">
        <f t="shared" si="388"/>
        <v>0</v>
      </c>
      <c r="AA86" s="53">
        <f>IF($V86&lt;=Z$2,0,IF($O86&lt;=Z$2,0,IF($G86&gt;=AA$2,0,IF($K86&gt;=$J86,0,IF($O86&lt;=AA$2,($J86-(SUM($K86,SUM($Z86:Z86)))),IF($L86=$D$161,(($J86-$K86)/$P86),(($J86-SUM($Z86:Z86))*$Q86))*IF($V86&lt;=AA$2,(DATEDIF(Z$2,$V86,"D")/365),IF($G86&gt;Z$2,(DATEDIF($G86,AA$2,"D")/365),1)))))))</f>
        <v>0</v>
      </c>
      <c r="AB86" s="53">
        <f>IF($V86&lt;=AA$2,0,IF($O86&lt;=AA$2,0,IF($G86&gt;=AB$2,0,IF($K86&gt;=$J86,0,IF($O86&lt;=AB$2,($J86-(SUM($K86,SUM($Z86:AA86)))),IF($L86=$D$161,(($J86-$K86)/$P86),(($J86-SUM($Z86:AA86))*$Q86))*IF($V86&lt;=AB$2,(DATEDIF(AA$2,$V86,"D")/365),IF($G86&gt;AA$2,(DATEDIF($G86,AB$2,"D")/365),1)))))))</f>
        <v>0</v>
      </c>
      <c r="AC86" s="53">
        <f>IF($V86&lt;=AB$2,0,IF($O86&lt;=AB$2,0,IF($G86&gt;=AC$2,0,IF($K86&gt;=$J86,0,IF($O86&lt;=AC$2,($J86-(SUM($K86,SUM($Z86:AB86)))),IF($L86=$D$161,(($J86-$K86)/$P86),(($J86-SUM($Z86:AB86))*$Q86))*IF($V86&lt;=AC$2,(DATEDIF(AB$2,$V86,"D")/365),IF($G86&gt;AB$2,(DATEDIF($G86,AC$2,"D")/365),1)))))))</f>
        <v>0</v>
      </c>
      <c r="AD86" s="53">
        <f>IF($V86&lt;=AC$2,0,IF($O86&lt;=AC$2,0,IF($G86&gt;=AD$2,0,IF($K86&gt;=$J86,0,IF($O86&lt;=AD$2,($J86-(SUM($K86,SUM($Z86:AC86)))),IF($L86=$D$161,(($J86-$K86)/$P86),(($J86-SUM($Z86:AC86))*$Q86))*IF($V86&lt;=AD$2,(DATEDIF(AC$2,$V86,"D")/365),IF($G86&gt;AC$2,(DATEDIF($G86,AD$2,"D")/365),1)))))))</f>
        <v>0</v>
      </c>
      <c r="AE86" s="53">
        <f>IF($V86&lt;=AD$2,0,IF($O86&lt;=AD$2,0,IF($G86&gt;=AE$2,0,IF($K86&gt;=$J86,0,IF($O86&lt;=AE$2,($J86-(SUM($K86,SUM($Z86:AD86)))),IF($L86=$D$161,(($J86-$K86)/$P86),(($J86-SUM($Z86:AD86))*$Q86))*IF($V86&lt;=AE$2,(DATEDIF(AD$2,$V86,"D")/365),IF($G86&gt;AD$2,(DATEDIF($G86,AE$2,"D")/365),1)))))))</f>
        <v>0</v>
      </c>
      <c r="AF86" s="53">
        <f>IF($V86&lt;=AE$2,0,IF($O86&lt;=AE$2,0,IF($G86&gt;=AF$2,0,IF($K86&gt;=$J86,0,IF($O86&lt;=AF$2,($J86-(SUM($K86,SUM($Z86:AE86)))),IF($L86=$D$161,(($J86-$K86)/$P86),(($J86-SUM($Z86:AE86))*$Q86))*IF($V86&lt;=AF$2,(DATEDIF(AE$2,$V86,"D")/365),IF($G86&gt;AE$2,(DATEDIF($G86,AF$2,"D")/365),1)))))))</f>
        <v>0</v>
      </c>
      <c r="AG86" s="53">
        <f>IF($V86&lt;=AF$2,0,IF($O86&lt;=AF$2,0,IF($G86&gt;=AG$2,0,IF($K86&gt;=$J86,0,IF($O86&lt;=AG$2,($J86-(SUM($K86,SUM($Z86:AF86)))),IF($L86=$D$161,(($J86-$K86)/$P86),(($J86-SUM($Z86:AF86))*$Q86))*IF($V86&lt;=AG$2,(DATEDIF(AF$2,$V86,"D")/365),IF($G86&gt;AF$2,(DATEDIF($G86,AG$2,"D")/365),1)))))))</f>
        <v>0</v>
      </c>
      <c r="AH86" s="53">
        <f>IF($V86&lt;=AG$2,0,IF($O86&lt;=AG$2,0,IF($G86&gt;=AH$2,0,IF($K86&gt;=$J86,0,IF($O86&lt;=AH$2,($J86-(SUM($K86,SUM($Z86:AG86)))),IF($L86=$D$161,(($J86-$K86)/$P86),(($J86-SUM($Z86:AG86))*$Q86))*IF($V86&lt;=AH$2,(DATEDIF(AG$2,$V86,"D")/365),IF($G86&gt;AG$2,(DATEDIF($G86,AH$2,"D")/365),1)))))))</f>
        <v>0</v>
      </c>
      <c r="AI86" s="53">
        <f>IF($V86&lt;=AH$2,0,IF($O86&lt;=AH$2,0,IF($G86&gt;=AI$2,0,IF($K86&gt;=$J86,0,IF($O86&lt;=AI$2,($J86-(SUM($K86,SUM($Z86:AH86)))),IF($L86=$D$161,(($J86-$K86)/$P86),(($J86-SUM($Z86:AH86))*$Q86))*IF($V86&lt;=AI$2,(DATEDIF(AH$2,$V86,"D")/365),IF($G86&gt;AH$2,(DATEDIF($G86,AI$2,"D")/365),1)))))))</f>
        <v>0</v>
      </c>
      <c r="AJ86" s="53">
        <f>IF($V86&lt;=AI$2,0,IF($O86&lt;=AI$2,0,IF($G86&gt;=AJ$2,0,IF($K86&gt;=$J86,0,IF($O86&lt;=AJ$2,($J86-(SUM($K86,SUM($Z86:AI86)))),IF($L86=$D$161,(($J86-$K86)/$P86),(($J86-SUM($Z86:AI86))*$Q86))*IF($V86&lt;=AJ$2,(DATEDIF(AI$2,$V86,"D")/365),IF($G86&gt;AI$2,(DATEDIF($G86,AJ$2,"D")/365),1)))))))</f>
        <v>0</v>
      </c>
      <c r="AK86" s="53">
        <f>IF($V86&lt;=AJ$2,0,IF($O86&lt;=AJ$2,0,IF($G86&gt;=AK$2,0,IF($K86&gt;=$J86,0,IF($O86&lt;=AK$2,($J86-(SUM($K86,SUM($Z86:AJ86)))),IF($L86=$D$161,(($J86-$K86)/$P86),(($J86-SUM($Z86:AJ86))*$Q86))*IF($V86&lt;=AK$2,(DATEDIF(AJ$2,$V86,"D")/365),IF($G86&gt;AJ$2,(DATEDIF($G86,AK$2,"D")/365),1)))))))</f>
        <v>0</v>
      </c>
      <c r="AL86" s="53">
        <f>IF($V86&lt;=AK$2,0,IF($O86&lt;=AK$2,0,IF($G86&gt;=AL$2,0,IF($K86&gt;=$J86,0,IF($O86&lt;=AL$2,($J86-(SUM($K86,SUM($Z86:AK86)))),IF($L86=$D$161,(($J86-$K86)/$P86),(($J86-SUM($Z86:AK86))*$Q86))*IF($V86&lt;=AL$2,(DATEDIF(AK$2,$V86,"D")/365),IF($G86&gt;AK$2,(DATEDIF($G86,AL$2,"D")/365),1)))))))</f>
        <v>0</v>
      </c>
      <c r="AM86" s="53">
        <f>IF($V86&lt;=AL$2,0,IF($O86&lt;=AL$2,0,IF($G86&gt;=AM$2,0,IF($K86&gt;=$J86,0,IF($O86&lt;=AM$2,($J86-(SUM($K86,SUM($Z86:AL86)))),IF($L86=$D$161,(($J86-$K86)/$P86),(($J86-SUM($Z86:AL86))*$Q86))*IF($V86&lt;=AM$2,(DATEDIF(AL$2,$V86,"D")/365),IF($G86&gt;AL$2,(DATEDIF($G86,AM$2,"D")/365),1)))))))</f>
        <v>0</v>
      </c>
      <c r="AN86" s="53">
        <f>IF($V86&lt;=AM$2,0,IF($O86&lt;=AM$2,0,IF($G86&gt;=AN$2,0,IF($K86&gt;=$J86,0,IF($O86&lt;=AN$2,($J86-(SUM($K86,SUM($Z86:AM86)))),IF($L86=$D$161,(($J86-$K86)/$P86),(($J86-SUM($Z86:AM86))*$Q86))*IF($V86&lt;=AN$2,(DATEDIF(AM$2,$V86,"D")/365),IF($G86&gt;AM$2,(DATEDIF($G86,AN$2,"D")/365),1)))))))</f>
        <v>0</v>
      </c>
      <c r="AO86" s="53">
        <f>IF($V86&lt;=AN$2,0,IF($O86&lt;=AN$2,0,IF($G86&gt;=AO$2,0,IF($K86&gt;=$J86,0,IF($O86&lt;=AO$2,($J86-(SUM($K86,SUM($Z86:AN86)))),IF($L86=$D$161,(($J86-$K86)/$P86),(($J86-SUM($Z86:AN86))*$Q86))*IF($V86&lt;=AO$2,(DATEDIF(AN$2,$V86,"D")/365),IF($G86&gt;AN$2,(DATEDIF($G86,AO$2,"D")/365),1)))))))</f>
        <v>0</v>
      </c>
      <c r="AP86" s="53">
        <f>IF($V86&lt;=AO$2,0,IF($O86&lt;=AO$2,0,IF($G86&gt;=AP$2,0,IF($K86&gt;=$J86,0,IF($O86&lt;=AP$2,($J86-(SUM($K86,SUM($Z86:AO86)))),IF($L86=$D$161,(($J86-$K86)/$P86),(($J86-SUM($Z86:AO86))*$Q86))*IF($V86&lt;=AP$2,(DATEDIF(AO$2,$V86,"D")/365),IF($G86&gt;AO$2,(DATEDIF($G86,AP$2,"D")/365),1)))))))</f>
        <v>0</v>
      </c>
      <c r="AQ86" s="53">
        <f>IF($V86&lt;=AP$2,0,IF($O86&lt;=AP$2,0,IF($G86&gt;=AQ$2,0,IF($K86&gt;=$J86,0,IF($O86&lt;=AQ$2,($J86-(SUM($K86,SUM($Z86:AP86)))),IF($L86=$D$161,(($J86-$K86)/$P86),(($J86-SUM($Z86:AP86))*$Q86))*IF($V86&lt;=AQ$2,(DATEDIF(AP$2,$V86,"D")/365),IF($G86&gt;AP$2,(DATEDIF($G86,AQ$2,"D")/365),1)))))))</f>
        <v>0</v>
      </c>
      <c r="AR86" s="53">
        <f>IF($V86&lt;=AQ$2,0,IF($O86&lt;=AQ$2,0,IF($G86&gt;=AR$2,0,IF($K86&gt;=$J86,0,IF($O86&lt;=AR$2,($J86-(SUM($K86,SUM($Z86:AQ86)))),IF($L86=$D$161,(($J86-$K86)/$P86),(($J86-SUM($Z86:AQ86))*$Q86))*IF($V86&lt;=AR$2,(DATEDIF(AQ$2,$V86,"D")/365),IF($G86&gt;AQ$2,(DATEDIF($G86,AR$2,"D")/365),1)))))))</f>
        <v>0</v>
      </c>
      <c r="AS86" s="53">
        <f>IF($V86&lt;=AR$2,0,IF($O86&lt;=AR$2,0,IF($G86&gt;=AS$2,0,IF($K86&gt;=$J86,0,IF($O86&lt;=AS$2,($J86-(SUM($K86,SUM($Z86:AR86)))),IF($L86=$D$161,(($J86-$K86)/$P86),(($J86-SUM($Z86:AR86))*$Q86))*IF($V86&lt;=AS$2,(DATEDIF(AR$2,$V86,"D")/365),IF($G86&gt;AR$2,(DATEDIF($G86,AS$2,"D")/365),1)))))))</f>
        <v>0</v>
      </c>
      <c r="AT86" s="53">
        <f>IF($V86&lt;=AS$2,0,IF($O86&lt;=AS$2,0,IF($G86&gt;=AT$2,0,IF($K86&gt;=$J86,0,IF($O86&lt;=AT$2,($J86-(SUM($K86,SUM($Z86:AS86)))),IF($L86=$D$161,(($J86-$K86)/$P86),(($J86-SUM($Z86:AS86))*$Q86))*IF($V86&lt;=AT$2,(DATEDIF(AS$2,$V86,"D")/365),IF($G86&gt;AS$2,(DATEDIF($G86,AT$2,"D")/365),1)))))))</f>
        <v>0</v>
      </c>
      <c r="AU86" s="53">
        <f>IF($V86&lt;=AT$2,0,IF($O86&lt;=AT$2,0,IF($G86&gt;=AU$2,0,IF($K86&gt;=$J86,0,IF($O86&lt;=AU$2,($J86-(SUM($K86,SUM($Z86:AT86)))),IF($L86=$D$161,(($J86-$K86)/$P86),(($J86-SUM($Z86:AT86))*$Q86))*IF($V86&lt;=AU$2,(DATEDIF(AT$2,$V86,"D")/365),IF($G86&gt;AT$2,(DATEDIF($G86,AU$2,"D")/365),1)))))))</f>
        <v>0</v>
      </c>
      <c r="AV86" s="53">
        <f>IF($V86&lt;=AU$2,0,IF($O86&lt;=AU$2,0,IF($G86&gt;=AV$2,0,IF($K86&gt;=$J86,0,IF($O86&lt;=AV$2,($J86-(SUM($K86,SUM($Z86:AU86)))),IF($L86=$D$161,(($J86-$K86)/$P86),(($J86-SUM($Z86:AU86))*$Q86))*IF($V86&lt;=AV$2,(DATEDIF(AU$2,$V86,"D")/365),IF($G86&gt;AU$2,(DATEDIF($G86,AV$2,"D")/365),1)))))))</f>
        <v>0</v>
      </c>
      <c r="AW86" s="53">
        <f>IF($V86&lt;=AV$2,0,IF($O86&lt;=AV$2,0,IF($G86&gt;=AW$2,0,IF($K86&gt;=$J86,0,IF($O86&lt;=AW$2,($J86-(SUM($K86,SUM($Z86:AV86)))),IF($L86=$D$161,(($J86-$K86)/$P86),(($J86-SUM($Z86:AV86))*$Q86))*IF($V86&lt;=AW$2,(DATEDIF(AV$2,$V86,"D")/365),IF($G86&gt;AV$2,(DATEDIF($G86,AW$2,"D")/365),1)))))))</f>
        <v>0</v>
      </c>
      <c r="AX86" s="53">
        <f>IF($V86&lt;=AW$2,0,IF($O86&lt;=AW$2,0,IF($G86&gt;=AX$2,0,IF($K86&gt;=$J86,0,IF($O86&lt;=AX$2,($J86-(SUM($K86,SUM($Z86:AW86)))),IF($L86=$D$161,(($J86-$K86)/$P86),(($J86-SUM($Z86:AW86))*$Q86))*IF($V86&lt;=AX$2,(DATEDIF(AW$2,$V86,"D")/365),IF($G86&gt;AW$2,(DATEDIF($G86,AX$2,"D")/365),1)))))))</f>
        <v>0</v>
      </c>
      <c r="AY86" s="53">
        <f>IF($V86&lt;=AX$2,0,IF($O86&lt;=AX$2,0,IF($G86&gt;=AY$2,0,IF($K86&gt;=$J86,0,IF($O86&lt;=AY$2,($J86-(SUM($K86,SUM($Z86:AX86)))),IF($L86=$D$161,(($J86-$K86)/$P86),(($J86-SUM($Z86:AX86))*$Q86))*IF($V86&lt;=AY$2,(DATEDIF(AX$2,$V86,"D")/365),IF($G86&gt;AX$2,(DATEDIF($G86,AY$2,"D")/365),1)))))))</f>
        <v>0</v>
      </c>
      <c r="AZ86" s="52"/>
      <c r="BA86" s="52"/>
      <c r="BB86" s="126">
        <f>IF($V86&lt;=BB$2,0,IF($G86&gt;=BB$2,0,IF($G86&gt;$W$3,(J86-Z86),IF($G86&lt;=$W$3,J86-SUM(W86,$Z86:Z86),0))))</f>
        <v>0</v>
      </c>
      <c r="BC86" s="53">
        <f t="shared" si="361"/>
        <v>0</v>
      </c>
      <c r="BD86" s="52">
        <f t="shared" si="362"/>
        <v>0</v>
      </c>
      <c r="BE86" s="53">
        <f t="shared" si="363"/>
        <v>0</v>
      </c>
      <c r="BF86" s="52">
        <f t="shared" si="364"/>
        <v>0</v>
      </c>
      <c r="BG86" s="53">
        <f t="shared" si="365"/>
        <v>0</v>
      </c>
      <c r="BH86" s="52">
        <f t="shared" si="366"/>
        <v>0</v>
      </c>
      <c r="BI86" s="53">
        <f t="shared" si="367"/>
        <v>0</v>
      </c>
      <c r="BJ86" s="52">
        <f t="shared" si="368"/>
        <v>0</v>
      </c>
      <c r="BK86" s="53">
        <f t="shared" si="369"/>
        <v>0</v>
      </c>
      <c r="BL86" s="52">
        <f t="shared" si="370"/>
        <v>0</v>
      </c>
      <c r="BM86" s="53">
        <f t="shared" si="371"/>
        <v>0</v>
      </c>
      <c r="BN86" s="52">
        <f t="shared" si="372"/>
        <v>0</v>
      </c>
      <c r="BO86" s="53">
        <f t="shared" si="373"/>
        <v>0</v>
      </c>
      <c r="BP86" s="52">
        <f t="shared" si="374"/>
        <v>0</v>
      </c>
      <c r="BQ86" s="53">
        <f t="shared" si="375"/>
        <v>0</v>
      </c>
      <c r="BR86" s="52">
        <f t="shared" si="376"/>
        <v>0</v>
      </c>
      <c r="BS86" s="53">
        <f t="shared" si="377"/>
        <v>0</v>
      </c>
      <c r="BT86" s="52">
        <f t="shared" si="378"/>
        <v>0</v>
      </c>
      <c r="BU86" s="53">
        <f t="shared" si="379"/>
        <v>0</v>
      </c>
      <c r="BV86" s="52">
        <f t="shared" si="380"/>
        <v>0</v>
      </c>
      <c r="BW86" s="53">
        <f t="shared" si="381"/>
        <v>0</v>
      </c>
      <c r="BX86" s="52">
        <f t="shared" si="382"/>
        <v>0</v>
      </c>
      <c r="BY86" s="53">
        <f t="shared" si="383"/>
        <v>0</v>
      </c>
      <c r="BZ86" s="52">
        <f t="shared" si="384"/>
        <v>0</v>
      </c>
      <c r="CA86" s="53">
        <f t="shared" si="385"/>
        <v>0</v>
      </c>
      <c r="CB86" s="74"/>
      <c r="CC86" s="74"/>
      <c r="CD86" s="74"/>
      <c r="CE86" s="74"/>
      <c r="CF86" s="74"/>
      <c r="CG86" s="74"/>
      <c r="CH86" s="74"/>
      <c r="CI86" s="74"/>
      <c r="CJ86" s="74"/>
      <c r="CK86" s="74"/>
      <c r="CL86" s="74"/>
    </row>
    <row r="87" spans="1:90">
      <c r="A87" s="20">
        <v>86</v>
      </c>
      <c r="B87" s="20" t="s">
        <v>89</v>
      </c>
      <c r="C87" s="20" t="s">
        <v>153</v>
      </c>
      <c r="D87" s="2">
        <v>1985</v>
      </c>
      <c r="E87" s="3">
        <v>4</v>
      </c>
      <c r="F87" s="2">
        <v>1</v>
      </c>
      <c r="G87" s="55">
        <f t="shared" si="354"/>
        <v>31137</v>
      </c>
      <c r="H87" s="4">
        <v>0</v>
      </c>
      <c r="I87" s="1">
        <v>0</v>
      </c>
      <c r="J87" s="51">
        <f t="shared" si="355"/>
        <v>0</v>
      </c>
      <c r="K87" s="54">
        <f t="shared" si="356"/>
        <v>0</v>
      </c>
      <c r="L87" s="4" t="s">
        <v>96</v>
      </c>
      <c r="M87" s="54">
        <f t="shared" si="357"/>
        <v>15</v>
      </c>
      <c r="N87" s="53">
        <f t="shared" si="358"/>
        <v>15</v>
      </c>
      <c r="O87" s="55">
        <f t="shared" si="359"/>
        <v>36616</v>
      </c>
      <c r="P87" s="53">
        <f t="shared" si="318"/>
        <v>0</v>
      </c>
      <c r="Q87" s="119">
        <f t="shared" si="6"/>
        <v>0</v>
      </c>
      <c r="R87" s="45" t="s">
        <v>130</v>
      </c>
      <c r="S87" s="138">
        <v>17</v>
      </c>
      <c r="T87" s="139">
        <v>4</v>
      </c>
      <c r="U87" s="138">
        <v>2035</v>
      </c>
      <c r="V87" s="55">
        <f t="shared" si="319"/>
        <v>54878</v>
      </c>
      <c r="W87" s="51">
        <f t="shared" si="360"/>
        <v>0</v>
      </c>
      <c r="X87" s="53">
        <f t="shared" si="386"/>
        <v>0</v>
      </c>
      <c r="Y87" s="53">
        <f t="shared" si="387"/>
        <v>0</v>
      </c>
      <c r="Z87" s="53">
        <f t="shared" si="388"/>
        <v>0</v>
      </c>
      <c r="AA87" s="53">
        <f>IF($V87&lt;=Z$2,0,IF($O87&lt;=Z$2,0,IF($G87&gt;=AA$2,0,IF($K87&gt;=$J87,0,IF($O87&lt;=AA$2,($J87-(SUM($K87,SUM($Z87:Z87)))),IF($L87=$D$161,(($J87-$K87)/$P87),(($J87-SUM($Z87:Z87))*$Q87))*IF($V87&lt;=AA$2,(DATEDIF(Z$2,$V87,"D")/365),IF($G87&gt;Z$2,(DATEDIF($G87,AA$2,"D")/365),1)))))))</f>
        <v>0</v>
      </c>
      <c r="AB87" s="53">
        <f>IF($V87&lt;=AA$2,0,IF($O87&lt;=AA$2,0,IF($G87&gt;=AB$2,0,IF($K87&gt;=$J87,0,IF($O87&lt;=AB$2,($J87-(SUM($K87,SUM($Z87:AA87)))),IF($L87=$D$161,(($J87-$K87)/$P87),(($J87-SUM($Z87:AA87))*$Q87))*IF($V87&lt;=AB$2,(DATEDIF(AA$2,$V87,"D")/365),IF($G87&gt;AA$2,(DATEDIF($G87,AB$2,"D")/365),1)))))))</f>
        <v>0</v>
      </c>
      <c r="AC87" s="53">
        <f>IF($V87&lt;=AB$2,0,IF($O87&lt;=AB$2,0,IF($G87&gt;=AC$2,0,IF($K87&gt;=$J87,0,IF($O87&lt;=AC$2,($J87-(SUM($K87,SUM($Z87:AB87)))),IF($L87=$D$161,(($J87-$K87)/$P87),(($J87-SUM($Z87:AB87))*$Q87))*IF($V87&lt;=AC$2,(DATEDIF(AB$2,$V87,"D")/365),IF($G87&gt;AB$2,(DATEDIF($G87,AC$2,"D")/365),1)))))))</f>
        <v>0</v>
      </c>
      <c r="AD87" s="53">
        <f>IF($V87&lt;=AC$2,0,IF($O87&lt;=AC$2,0,IF($G87&gt;=AD$2,0,IF($K87&gt;=$J87,0,IF($O87&lt;=AD$2,($J87-(SUM($K87,SUM($Z87:AC87)))),IF($L87=$D$161,(($J87-$K87)/$P87),(($J87-SUM($Z87:AC87))*$Q87))*IF($V87&lt;=AD$2,(DATEDIF(AC$2,$V87,"D")/365),IF($G87&gt;AC$2,(DATEDIF($G87,AD$2,"D")/365),1)))))))</f>
        <v>0</v>
      </c>
      <c r="AE87" s="53">
        <f>IF($V87&lt;=AD$2,0,IF($O87&lt;=AD$2,0,IF($G87&gt;=AE$2,0,IF($K87&gt;=$J87,0,IF($O87&lt;=AE$2,($J87-(SUM($K87,SUM($Z87:AD87)))),IF($L87=$D$161,(($J87-$K87)/$P87),(($J87-SUM($Z87:AD87))*$Q87))*IF($V87&lt;=AE$2,(DATEDIF(AD$2,$V87,"D")/365),IF($G87&gt;AD$2,(DATEDIF($G87,AE$2,"D")/365),1)))))))</f>
        <v>0</v>
      </c>
      <c r="AF87" s="53">
        <f>IF($V87&lt;=AE$2,0,IF($O87&lt;=AE$2,0,IF($G87&gt;=AF$2,0,IF($K87&gt;=$J87,0,IF($O87&lt;=AF$2,($J87-(SUM($K87,SUM($Z87:AE87)))),IF($L87=$D$161,(($J87-$K87)/$P87),(($J87-SUM($Z87:AE87))*$Q87))*IF($V87&lt;=AF$2,(DATEDIF(AE$2,$V87,"D")/365),IF($G87&gt;AE$2,(DATEDIF($G87,AF$2,"D")/365),1)))))))</f>
        <v>0</v>
      </c>
      <c r="AG87" s="53">
        <f>IF($V87&lt;=AF$2,0,IF($O87&lt;=AF$2,0,IF($G87&gt;=AG$2,0,IF($K87&gt;=$J87,0,IF($O87&lt;=AG$2,($J87-(SUM($K87,SUM($Z87:AF87)))),IF($L87=$D$161,(($J87-$K87)/$P87),(($J87-SUM($Z87:AF87))*$Q87))*IF($V87&lt;=AG$2,(DATEDIF(AF$2,$V87,"D")/365),IF($G87&gt;AF$2,(DATEDIF($G87,AG$2,"D")/365),1)))))))</f>
        <v>0</v>
      </c>
      <c r="AH87" s="53">
        <f>IF($V87&lt;=AG$2,0,IF($O87&lt;=AG$2,0,IF($G87&gt;=AH$2,0,IF($K87&gt;=$J87,0,IF($O87&lt;=AH$2,($J87-(SUM($K87,SUM($Z87:AG87)))),IF($L87=$D$161,(($J87-$K87)/$P87),(($J87-SUM($Z87:AG87))*$Q87))*IF($V87&lt;=AH$2,(DATEDIF(AG$2,$V87,"D")/365),IF($G87&gt;AG$2,(DATEDIF($G87,AH$2,"D")/365),1)))))))</f>
        <v>0</v>
      </c>
      <c r="AI87" s="53">
        <f>IF($V87&lt;=AH$2,0,IF($O87&lt;=AH$2,0,IF($G87&gt;=AI$2,0,IF($K87&gt;=$J87,0,IF($O87&lt;=AI$2,($J87-(SUM($K87,SUM($Z87:AH87)))),IF($L87=$D$161,(($J87-$K87)/$P87),(($J87-SUM($Z87:AH87))*$Q87))*IF($V87&lt;=AI$2,(DATEDIF(AH$2,$V87,"D")/365),IF($G87&gt;AH$2,(DATEDIF($G87,AI$2,"D")/365),1)))))))</f>
        <v>0</v>
      </c>
      <c r="AJ87" s="53">
        <f>IF($V87&lt;=AI$2,0,IF($O87&lt;=AI$2,0,IF($G87&gt;=AJ$2,0,IF($K87&gt;=$J87,0,IF($O87&lt;=AJ$2,($J87-(SUM($K87,SUM($Z87:AI87)))),IF($L87=$D$161,(($J87-$K87)/$P87),(($J87-SUM($Z87:AI87))*$Q87))*IF($V87&lt;=AJ$2,(DATEDIF(AI$2,$V87,"D")/365),IF($G87&gt;AI$2,(DATEDIF($G87,AJ$2,"D")/365),1)))))))</f>
        <v>0</v>
      </c>
      <c r="AK87" s="53">
        <f>IF($V87&lt;=AJ$2,0,IF($O87&lt;=AJ$2,0,IF($G87&gt;=AK$2,0,IF($K87&gt;=$J87,0,IF($O87&lt;=AK$2,($J87-(SUM($K87,SUM($Z87:AJ87)))),IF($L87=$D$161,(($J87-$K87)/$P87),(($J87-SUM($Z87:AJ87))*$Q87))*IF($V87&lt;=AK$2,(DATEDIF(AJ$2,$V87,"D")/365),IF($G87&gt;AJ$2,(DATEDIF($G87,AK$2,"D")/365),1)))))))</f>
        <v>0</v>
      </c>
      <c r="AL87" s="53">
        <f>IF($V87&lt;=AK$2,0,IF($O87&lt;=AK$2,0,IF($G87&gt;=AL$2,0,IF($K87&gt;=$J87,0,IF($O87&lt;=AL$2,($J87-(SUM($K87,SUM($Z87:AK87)))),IF($L87=$D$161,(($J87-$K87)/$P87),(($J87-SUM($Z87:AK87))*$Q87))*IF($V87&lt;=AL$2,(DATEDIF(AK$2,$V87,"D")/365),IF($G87&gt;AK$2,(DATEDIF($G87,AL$2,"D")/365),1)))))))</f>
        <v>0</v>
      </c>
      <c r="AM87" s="53">
        <f>IF($V87&lt;=AL$2,0,IF($O87&lt;=AL$2,0,IF($G87&gt;=AM$2,0,IF($K87&gt;=$J87,0,IF($O87&lt;=AM$2,($J87-(SUM($K87,SUM($Z87:AL87)))),IF($L87=$D$161,(($J87-$K87)/$P87),(($J87-SUM($Z87:AL87))*$Q87))*IF($V87&lt;=AM$2,(DATEDIF(AL$2,$V87,"D")/365),IF($G87&gt;AL$2,(DATEDIF($G87,AM$2,"D")/365),1)))))))</f>
        <v>0</v>
      </c>
      <c r="AN87" s="53">
        <f>IF($V87&lt;=AM$2,0,IF($O87&lt;=AM$2,0,IF($G87&gt;=AN$2,0,IF($K87&gt;=$J87,0,IF($O87&lt;=AN$2,($J87-(SUM($K87,SUM($Z87:AM87)))),IF($L87=$D$161,(($J87-$K87)/$P87),(($J87-SUM($Z87:AM87))*$Q87))*IF($V87&lt;=AN$2,(DATEDIF(AM$2,$V87,"D")/365),IF($G87&gt;AM$2,(DATEDIF($G87,AN$2,"D")/365),1)))))))</f>
        <v>0</v>
      </c>
      <c r="AO87" s="53">
        <f>IF($V87&lt;=AN$2,0,IF($O87&lt;=AN$2,0,IF($G87&gt;=AO$2,0,IF($K87&gt;=$J87,0,IF($O87&lt;=AO$2,($J87-(SUM($K87,SUM($Z87:AN87)))),IF($L87=$D$161,(($J87-$K87)/$P87),(($J87-SUM($Z87:AN87))*$Q87))*IF($V87&lt;=AO$2,(DATEDIF(AN$2,$V87,"D")/365),IF($G87&gt;AN$2,(DATEDIF($G87,AO$2,"D")/365),1)))))))</f>
        <v>0</v>
      </c>
      <c r="AP87" s="53">
        <f>IF($V87&lt;=AO$2,0,IF($O87&lt;=AO$2,0,IF($G87&gt;=AP$2,0,IF($K87&gt;=$J87,0,IF($O87&lt;=AP$2,($J87-(SUM($K87,SUM($Z87:AO87)))),IF($L87=$D$161,(($J87-$K87)/$P87),(($J87-SUM($Z87:AO87))*$Q87))*IF($V87&lt;=AP$2,(DATEDIF(AO$2,$V87,"D")/365),IF($G87&gt;AO$2,(DATEDIF($G87,AP$2,"D")/365),1)))))))</f>
        <v>0</v>
      </c>
      <c r="AQ87" s="53">
        <f>IF($V87&lt;=AP$2,0,IF($O87&lt;=AP$2,0,IF($G87&gt;=AQ$2,0,IF($K87&gt;=$J87,0,IF($O87&lt;=AQ$2,($J87-(SUM($K87,SUM($Z87:AP87)))),IF($L87=$D$161,(($J87-$K87)/$P87),(($J87-SUM($Z87:AP87))*$Q87))*IF($V87&lt;=AQ$2,(DATEDIF(AP$2,$V87,"D")/365),IF($G87&gt;AP$2,(DATEDIF($G87,AQ$2,"D")/365),1)))))))</f>
        <v>0</v>
      </c>
      <c r="AR87" s="53">
        <f>IF($V87&lt;=AQ$2,0,IF($O87&lt;=AQ$2,0,IF($G87&gt;=AR$2,0,IF($K87&gt;=$J87,0,IF($O87&lt;=AR$2,($J87-(SUM($K87,SUM($Z87:AQ87)))),IF($L87=$D$161,(($J87-$K87)/$P87),(($J87-SUM($Z87:AQ87))*$Q87))*IF($V87&lt;=AR$2,(DATEDIF(AQ$2,$V87,"D")/365),IF($G87&gt;AQ$2,(DATEDIF($G87,AR$2,"D")/365),1)))))))</f>
        <v>0</v>
      </c>
      <c r="AS87" s="53">
        <f>IF($V87&lt;=AR$2,0,IF($O87&lt;=AR$2,0,IF($G87&gt;=AS$2,0,IF($K87&gt;=$J87,0,IF($O87&lt;=AS$2,($J87-(SUM($K87,SUM($Z87:AR87)))),IF($L87=$D$161,(($J87-$K87)/$P87),(($J87-SUM($Z87:AR87))*$Q87))*IF($V87&lt;=AS$2,(DATEDIF(AR$2,$V87,"D")/365),IF($G87&gt;AR$2,(DATEDIF($G87,AS$2,"D")/365),1)))))))</f>
        <v>0</v>
      </c>
      <c r="AT87" s="53">
        <f>IF($V87&lt;=AS$2,0,IF($O87&lt;=AS$2,0,IF($G87&gt;=AT$2,0,IF($K87&gt;=$J87,0,IF($O87&lt;=AT$2,($J87-(SUM($K87,SUM($Z87:AS87)))),IF($L87=$D$161,(($J87-$K87)/$P87),(($J87-SUM($Z87:AS87))*$Q87))*IF($V87&lt;=AT$2,(DATEDIF(AS$2,$V87,"D")/365),IF($G87&gt;AS$2,(DATEDIF($G87,AT$2,"D")/365),1)))))))</f>
        <v>0</v>
      </c>
      <c r="AU87" s="53">
        <f>IF($V87&lt;=AT$2,0,IF($O87&lt;=AT$2,0,IF($G87&gt;=AU$2,0,IF($K87&gt;=$J87,0,IF($O87&lt;=AU$2,($J87-(SUM($K87,SUM($Z87:AT87)))),IF($L87=$D$161,(($J87-$K87)/$P87),(($J87-SUM($Z87:AT87))*$Q87))*IF($V87&lt;=AU$2,(DATEDIF(AT$2,$V87,"D")/365),IF($G87&gt;AT$2,(DATEDIF($G87,AU$2,"D")/365),1)))))))</f>
        <v>0</v>
      </c>
      <c r="AV87" s="53">
        <f>IF($V87&lt;=AU$2,0,IF($O87&lt;=AU$2,0,IF($G87&gt;=AV$2,0,IF($K87&gt;=$J87,0,IF($O87&lt;=AV$2,($J87-(SUM($K87,SUM($Z87:AU87)))),IF($L87=$D$161,(($J87-$K87)/$P87),(($J87-SUM($Z87:AU87))*$Q87))*IF($V87&lt;=AV$2,(DATEDIF(AU$2,$V87,"D")/365),IF($G87&gt;AU$2,(DATEDIF($G87,AV$2,"D")/365),1)))))))</f>
        <v>0</v>
      </c>
      <c r="AW87" s="53">
        <f>IF($V87&lt;=AV$2,0,IF($O87&lt;=AV$2,0,IF($G87&gt;=AW$2,0,IF($K87&gt;=$J87,0,IF($O87&lt;=AW$2,($J87-(SUM($K87,SUM($Z87:AV87)))),IF($L87=$D$161,(($J87-$K87)/$P87),(($J87-SUM($Z87:AV87))*$Q87))*IF($V87&lt;=AW$2,(DATEDIF(AV$2,$V87,"D")/365),IF($G87&gt;AV$2,(DATEDIF($G87,AW$2,"D")/365),1)))))))</f>
        <v>0</v>
      </c>
      <c r="AX87" s="53">
        <f>IF($V87&lt;=AW$2,0,IF($O87&lt;=AW$2,0,IF($G87&gt;=AX$2,0,IF($K87&gt;=$J87,0,IF($O87&lt;=AX$2,($J87-(SUM($K87,SUM($Z87:AW87)))),IF($L87=$D$161,(($J87-$K87)/$P87),(($J87-SUM($Z87:AW87))*$Q87))*IF($V87&lt;=AX$2,(DATEDIF(AW$2,$V87,"D")/365),IF($G87&gt;AW$2,(DATEDIF($G87,AX$2,"D")/365),1)))))))</f>
        <v>0</v>
      </c>
      <c r="AY87" s="53">
        <f>IF($V87&lt;=AX$2,0,IF($O87&lt;=AX$2,0,IF($G87&gt;=AY$2,0,IF($K87&gt;=$J87,0,IF($O87&lt;=AY$2,($J87-(SUM($K87,SUM($Z87:AX87)))),IF($L87=$D$161,(($J87-$K87)/$P87),(($J87-SUM($Z87:AX87))*$Q87))*IF($V87&lt;=AY$2,(DATEDIF(AX$2,$V87,"D")/365),IF($G87&gt;AX$2,(DATEDIF($G87,AY$2,"D")/365),1)))))))</f>
        <v>0</v>
      </c>
      <c r="AZ87" s="52"/>
      <c r="BA87" s="52"/>
      <c r="BB87" s="126">
        <f>IF($V87&lt;=BB$2,0,IF($G87&gt;=BB$2,0,IF($G87&gt;$W$3,(J87-Z87),IF($G87&lt;=$W$3,J87-SUM(W87,$Z87:Z87),0))))</f>
        <v>0</v>
      </c>
      <c r="BC87" s="53">
        <f t="shared" si="361"/>
        <v>0</v>
      </c>
      <c r="BD87" s="52">
        <f t="shared" si="362"/>
        <v>0</v>
      </c>
      <c r="BE87" s="53">
        <f t="shared" si="363"/>
        <v>0</v>
      </c>
      <c r="BF87" s="52">
        <f t="shared" si="364"/>
        <v>0</v>
      </c>
      <c r="BG87" s="53">
        <f t="shared" si="365"/>
        <v>0</v>
      </c>
      <c r="BH87" s="52">
        <f t="shared" si="366"/>
        <v>0</v>
      </c>
      <c r="BI87" s="53">
        <f t="shared" si="367"/>
        <v>0</v>
      </c>
      <c r="BJ87" s="52">
        <f t="shared" si="368"/>
        <v>0</v>
      </c>
      <c r="BK87" s="53">
        <f t="shared" si="369"/>
        <v>0</v>
      </c>
      <c r="BL87" s="52">
        <f t="shared" si="370"/>
        <v>0</v>
      </c>
      <c r="BM87" s="53">
        <f t="shared" si="371"/>
        <v>0</v>
      </c>
      <c r="BN87" s="52">
        <f t="shared" si="372"/>
        <v>0</v>
      </c>
      <c r="BO87" s="53">
        <f t="shared" si="373"/>
        <v>0</v>
      </c>
      <c r="BP87" s="52">
        <f t="shared" si="374"/>
        <v>0</v>
      </c>
      <c r="BQ87" s="53">
        <f t="shared" si="375"/>
        <v>0</v>
      </c>
      <c r="BR87" s="52">
        <f t="shared" si="376"/>
        <v>0</v>
      </c>
      <c r="BS87" s="53">
        <f t="shared" si="377"/>
        <v>0</v>
      </c>
      <c r="BT87" s="52">
        <f t="shared" si="378"/>
        <v>0</v>
      </c>
      <c r="BU87" s="53">
        <f t="shared" si="379"/>
        <v>0</v>
      </c>
      <c r="BV87" s="52">
        <f t="shared" si="380"/>
        <v>0</v>
      </c>
      <c r="BW87" s="53">
        <f t="shared" si="381"/>
        <v>0</v>
      </c>
      <c r="BX87" s="52">
        <f t="shared" si="382"/>
        <v>0</v>
      </c>
      <c r="BY87" s="53">
        <f t="shared" si="383"/>
        <v>0</v>
      </c>
      <c r="BZ87" s="52">
        <f t="shared" si="384"/>
        <v>0</v>
      </c>
      <c r="CA87" s="53">
        <f t="shared" si="385"/>
        <v>0</v>
      </c>
      <c r="CB87" s="74"/>
      <c r="CC87" s="74"/>
      <c r="CD87" s="74"/>
      <c r="CE87" s="74"/>
      <c r="CF87" s="74"/>
      <c r="CG87" s="74"/>
      <c r="CH87" s="74"/>
      <c r="CI87" s="74"/>
      <c r="CJ87" s="74"/>
      <c r="CK87" s="74"/>
      <c r="CL87" s="74"/>
    </row>
    <row r="88" spans="1:90">
      <c r="A88" s="20">
        <v>87</v>
      </c>
      <c r="B88" s="20" t="s">
        <v>89</v>
      </c>
      <c r="C88" s="20" t="s">
        <v>153</v>
      </c>
      <c r="D88" s="2">
        <v>1985</v>
      </c>
      <c r="E88" s="3">
        <v>4</v>
      </c>
      <c r="F88" s="2">
        <v>1</v>
      </c>
      <c r="G88" s="55">
        <f t="shared" si="354"/>
        <v>31137</v>
      </c>
      <c r="H88" s="4">
        <v>0</v>
      </c>
      <c r="I88" s="1">
        <v>0</v>
      </c>
      <c r="J88" s="51">
        <f t="shared" si="355"/>
        <v>0</v>
      </c>
      <c r="K88" s="54">
        <f t="shared" si="356"/>
        <v>0</v>
      </c>
      <c r="L88" s="4" t="s">
        <v>96</v>
      </c>
      <c r="M88" s="54">
        <f>VLOOKUP(B88,$B$161:$C$260,2,FALSE)</f>
        <v>15</v>
      </c>
      <c r="N88" s="53">
        <f t="shared" si="358"/>
        <v>15</v>
      </c>
      <c r="O88" s="55">
        <f t="shared" si="359"/>
        <v>36616</v>
      </c>
      <c r="P88" s="53">
        <f t="shared" si="318"/>
        <v>0</v>
      </c>
      <c r="Q88" s="119">
        <f t="shared" ref="Q88" si="392">ROUND(IF(J88&gt;K88,IF(P88&gt;0,(1-((K88/J88)^(1/P88))),0),0),4)</f>
        <v>0</v>
      </c>
      <c r="R88" s="45" t="s">
        <v>130</v>
      </c>
      <c r="S88" s="138">
        <v>17</v>
      </c>
      <c r="T88" s="139">
        <v>4</v>
      </c>
      <c r="U88" s="138">
        <v>2035</v>
      </c>
      <c r="V88" s="55">
        <f>IF($R88=$Q$135,DATE($U88,$T88,$S88),DATE(2050,3,31))</f>
        <v>54878</v>
      </c>
      <c r="W88" s="51">
        <f t="shared" si="360"/>
        <v>0</v>
      </c>
      <c r="X88" s="53">
        <f t="shared" si="386"/>
        <v>0</v>
      </c>
      <c r="Y88" s="53">
        <f t="shared" si="387"/>
        <v>0</v>
      </c>
      <c r="Z88" s="53">
        <f t="shared" si="388"/>
        <v>0</v>
      </c>
      <c r="AA88" s="53">
        <f>IF($V88&lt;=Z$2,0,IF($O88&lt;=Z$2,0,IF($G88&gt;=AA$2,0,IF($K88&gt;=$J88,0,IF($O88&lt;=AA$2,($J88-(SUM($K88,SUM($Z88:Z88)))),IF($L88=$D$161,(($J88-$K88)/$P88),(($J88-SUM($Z88:Z88))*$Q88))*IF($V88&lt;=AA$2,(DATEDIF(Z$2,$V88,"D")/365),IF($G88&gt;Z$2,(DATEDIF($G88,AA$2,"D")/365),1)))))))</f>
        <v>0</v>
      </c>
      <c r="AB88" s="53">
        <f>IF($V88&lt;=AA$2,0,IF($O88&lt;=AA$2,0,IF($G88&gt;=AB$2,0,IF($K88&gt;=$J88,0,IF($O88&lt;=AB$2,($J88-(SUM($K88,SUM($Z88:AA88)))),IF($L88=$D$161,(($J88-$K88)/$P88),(($J88-SUM($Z88:AA88))*$Q88))*IF($V88&lt;=AB$2,(DATEDIF(AA$2,$V88,"D")/365),IF($G88&gt;AA$2,(DATEDIF($G88,AB$2,"D")/365),1)))))))</f>
        <v>0</v>
      </c>
      <c r="AC88" s="53">
        <f>IF($V88&lt;=AB$2,0,IF($O88&lt;=AB$2,0,IF($G88&gt;=AC$2,0,IF($K88&gt;=$J88,0,IF($O88&lt;=AC$2,($J88-(SUM($K88,SUM($Z88:AB88)))),IF($L88=$D$161,(($J88-$K88)/$P88),(($J88-SUM($Z88:AB88))*$Q88))*IF($V88&lt;=AC$2,(DATEDIF(AB$2,$V88,"D")/365),IF($G88&gt;AB$2,(DATEDIF($G88,AC$2,"D")/365),1)))))))</f>
        <v>0</v>
      </c>
      <c r="AD88" s="53">
        <f>IF($V88&lt;=AC$2,0,IF($O88&lt;=AC$2,0,IF($G88&gt;=AD$2,0,IF($K88&gt;=$J88,0,IF($O88&lt;=AD$2,($J88-(SUM($K88,SUM($Z88:AC88)))),IF($L88=$D$161,(($J88-$K88)/$P88),(($J88-SUM($Z88:AC88))*$Q88))*IF($V88&lt;=AD$2,(DATEDIF(AC$2,$V88,"D")/365),IF($G88&gt;AC$2,(DATEDIF($G88,AD$2,"D")/365),1)))))))</f>
        <v>0</v>
      </c>
      <c r="AE88" s="53">
        <f>IF($V88&lt;=AD$2,0,IF($O88&lt;=AD$2,0,IF($G88&gt;=AE$2,0,IF($K88&gt;=$J88,0,IF($O88&lt;=AE$2,($J88-(SUM($K88,SUM($Z88:AD88)))),IF($L88=$D$161,(($J88-$K88)/$P88),(($J88-SUM($Z88:AD88))*$Q88))*IF($V88&lt;=AE$2,(DATEDIF(AD$2,$V88,"D")/365),IF($G88&gt;AD$2,(DATEDIF($G88,AE$2,"D")/365),1)))))))</f>
        <v>0</v>
      </c>
      <c r="AF88" s="53">
        <f>IF($V88&lt;=AE$2,0,IF($O88&lt;=AE$2,0,IF($G88&gt;=AF$2,0,IF($K88&gt;=$J88,0,IF($O88&lt;=AF$2,($J88-(SUM($K88,SUM($Z88:AE88)))),IF($L88=$D$161,(($J88-$K88)/$P88),(($J88-SUM($Z88:AE88))*$Q88))*IF($V88&lt;=AF$2,(DATEDIF(AE$2,$V88,"D")/365),IF($G88&gt;AE$2,(DATEDIF($G88,AF$2,"D")/365),1)))))))</f>
        <v>0</v>
      </c>
      <c r="AG88" s="53">
        <f>IF($V88&lt;=AF$2,0,IF($O88&lt;=AF$2,0,IF($G88&gt;=AG$2,0,IF($K88&gt;=$J88,0,IF($O88&lt;=AG$2,($J88-(SUM($K88,SUM($Z88:AF88)))),IF($L88=$D$161,(($J88-$K88)/$P88),(($J88-SUM($Z88:AF88))*$Q88))*IF($V88&lt;=AG$2,(DATEDIF(AF$2,$V88,"D")/365),IF($G88&gt;AF$2,(DATEDIF($G88,AG$2,"D")/365),1)))))))</f>
        <v>0</v>
      </c>
      <c r="AH88" s="53">
        <f>IF($V88&lt;=AG$2,0,IF($O88&lt;=AG$2,0,IF($G88&gt;=AH$2,0,IF($K88&gt;=$J88,0,IF($O88&lt;=AH$2,($J88-(SUM($K88,SUM($Z88:AG88)))),IF($L88=$D$161,(($J88-$K88)/$P88),(($J88-SUM($Z88:AG88))*$Q88))*IF($V88&lt;=AH$2,(DATEDIF(AG$2,$V88,"D")/365),IF($G88&gt;AG$2,(DATEDIF($G88,AH$2,"D")/365),1)))))))</f>
        <v>0</v>
      </c>
      <c r="AI88" s="53">
        <f>IF($V88&lt;=AH$2,0,IF($O88&lt;=AH$2,0,IF($G88&gt;=AI$2,0,IF($K88&gt;=$J88,0,IF($O88&lt;=AI$2,($J88-(SUM($K88,SUM($Z88:AH88)))),IF($L88=$D$161,(($J88-$K88)/$P88),(($J88-SUM($Z88:AH88))*$Q88))*IF($V88&lt;=AI$2,(DATEDIF(AH$2,$V88,"D")/365),IF($G88&gt;AH$2,(DATEDIF($G88,AI$2,"D")/365),1)))))))</f>
        <v>0</v>
      </c>
      <c r="AJ88" s="53">
        <f>IF($V88&lt;=AI$2,0,IF($O88&lt;=AI$2,0,IF($G88&gt;=AJ$2,0,IF($K88&gt;=$J88,0,IF($O88&lt;=AJ$2,($J88-(SUM($K88,SUM($Z88:AI88)))),IF($L88=$D$161,(($J88-$K88)/$P88),(($J88-SUM($Z88:AI88))*$Q88))*IF($V88&lt;=AJ$2,(DATEDIF(AI$2,$V88,"D")/365),IF($G88&gt;AI$2,(DATEDIF($G88,AJ$2,"D")/365),1)))))))</f>
        <v>0</v>
      </c>
      <c r="AK88" s="53">
        <f>IF($V88&lt;=AJ$2,0,IF($O88&lt;=AJ$2,0,IF($G88&gt;=AK$2,0,IF($K88&gt;=$J88,0,IF($O88&lt;=AK$2,($J88-(SUM($K88,SUM($Z88:AJ88)))),IF($L88=$D$161,(($J88-$K88)/$P88),(($J88-SUM($Z88:AJ88))*$Q88))*IF($V88&lt;=AK$2,(DATEDIF(AJ$2,$V88,"D")/365),IF($G88&gt;AJ$2,(DATEDIF($G88,AK$2,"D")/365),1)))))))</f>
        <v>0</v>
      </c>
      <c r="AL88" s="53">
        <f>IF($V88&lt;=AK$2,0,IF($O88&lt;=AK$2,0,IF($G88&gt;=AL$2,0,IF($K88&gt;=$J88,0,IF($O88&lt;=AL$2,($J88-(SUM($K88,SUM($Z88:AK88)))),IF($L88=$D$161,(($J88-$K88)/$P88),(($J88-SUM($Z88:AK88))*$Q88))*IF($V88&lt;=AL$2,(DATEDIF(AK$2,$V88,"D")/365),IF($G88&gt;AK$2,(DATEDIF($G88,AL$2,"D")/365),1)))))))</f>
        <v>0</v>
      </c>
      <c r="AM88" s="53">
        <f>IF($V88&lt;=AL$2,0,IF($O88&lt;=AL$2,0,IF($G88&gt;=AM$2,0,IF($K88&gt;=$J88,0,IF($O88&lt;=AM$2,($J88-(SUM($K88,SUM($Z88:AL88)))),IF($L88=$D$161,(($J88-$K88)/$P88),(($J88-SUM($Z88:AL88))*$Q88))*IF($V88&lt;=AM$2,(DATEDIF(AL$2,$V88,"D")/365),IF($G88&gt;AL$2,(DATEDIF($G88,AM$2,"D")/365),1)))))))</f>
        <v>0</v>
      </c>
      <c r="AN88" s="53">
        <f>IF($V88&lt;=AM$2,0,IF($O88&lt;=AM$2,0,IF($G88&gt;=AN$2,0,IF($K88&gt;=$J88,0,IF($O88&lt;=AN$2,($J88-(SUM($K88,SUM($Z88:AM88)))),IF($L88=$D$161,(($J88-$K88)/$P88),(($J88-SUM($Z88:AM88))*$Q88))*IF($V88&lt;=AN$2,(DATEDIF(AM$2,$V88,"D")/365),IF($G88&gt;AM$2,(DATEDIF($G88,AN$2,"D")/365),1)))))))</f>
        <v>0</v>
      </c>
      <c r="AO88" s="53">
        <f>IF($V88&lt;=AN$2,0,IF($O88&lt;=AN$2,0,IF($G88&gt;=AO$2,0,IF($K88&gt;=$J88,0,IF($O88&lt;=AO$2,($J88-(SUM($K88,SUM($Z88:AN88)))),IF($L88=$D$161,(($J88-$K88)/$P88),(($J88-SUM($Z88:AN88))*$Q88))*IF($V88&lt;=AO$2,(DATEDIF(AN$2,$V88,"D")/365),IF($G88&gt;AN$2,(DATEDIF($G88,AO$2,"D")/365),1)))))))</f>
        <v>0</v>
      </c>
      <c r="AP88" s="53">
        <f>IF($V88&lt;=AO$2,0,IF($O88&lt;=AO$2,0,IF($G88&gt;=AP$2,0,IF($K88&gt;=$J88,0,IF($O88&lt;=AP$2,($J88-(SUM($K88,SUM($Z88:AO88)))),IF($L88=$D$161,(($J88-$K88)/$P88),(($J88-SUM($Z88:AO88))*$Q88))*IF($V88&lt;=AP$2,(DATEDIF(AO$2,$V88,"D")/365),IF($G88&gt;AO$2,(DATEDIF($G88,AP$2,"D")/365),1)))))))</f>
        <v>0</v>
      </c>
      <c r="AQ88" s="53">
        <f>IF($V88&lt;=AP$2,0,IF($O88&lt;=AP$2,0,IF($G88&gt;=AQ$2,0,IF($K88&gt;=$J88,0,IF($O88&lt;=AQ$2,($J88-(SUM($K88,SUM($Z88:AP88)))),IF($L88=$D$161,(($J88-$K88)/$P88),(($J88-SUM($Z88:AP88))*$Q88))*IF($V88&lt;=AQ$2,(DATEDIF(AP$2,$V88,"D")/365),IF($G88&gt;AP$2,(DATEDIF($G88,AQ$2,"D")/365),1)))))))</f>
        <v>0</v>
      </c>
      <c r="AR88" s="53">
        <f>IF($V88&lt;=AQ$2,0,IF($O88&lt;=AQ$2,0,IF($G88&gt;=AR$2,0,IF($K88&gt;=$J88,0,IF($O88&lt;=AR$2,($J88-(SUM($K88,SUM($Z88:AQ88)))),IF($L88=$D$161,(($J88-$K88)/$P88),(($J88-SUM($Z88:AQ88))*$Q88))*IF($V88&lt;=AR$2,(DATEDIF(AQ$2,$V88,"D")/365),IF($G88&gt;AQ$2,(DATEDIF($G88,AR$2,"D")/365),1)))))))</f>
        <v>0</v>
      </c>
      <c r="AS88" s="53">
        <f>IF($V88&lt;=AR$2,0,IF($O88&lt;=AR$2,0,IF($G88&gt;=AS$2,0,IF($K88&gt;=$J88,0,IF($O88&lt;=AS$2,($J88-(SUM($K88,SUM($Z88:AR88)))),IF($L88=$D$161,(($J88-$K88)/$P88),(($J88-SUM($Z88:AR88))*$Q88))*IF($V88&lt;=AS$2,(DATEDIF(AR$2,$V88,"D")/365),IF($G88&gt;AR$2,(DATEDIF($G88,AS$2,"D")/365),1)))))))</f>
        <v>0</v>
      </c>
      <c r="AT88" s="53">
        <f>IF($V88&lt;=AS$2,0,IF($O88&lt;=AS$2,0,IF($G88&gt;=AT$2,0,IF($K88&gt;=$J88,0,IF($O88&lt;=AT$2,($J88-(SUM($K88,SUM($Z88:AS88)))),IF($L88=$D$161,(($J88-$K88)/$P88),(($J88-SUM($Z88:AS88))*$Q88))*IF($V88&lt;=AT$2,(DATEDIF(AS$2,$V88,"D")/365),IF($G88&gt;AS$2,(DATEDIF($G88,AT$2,"D")/365),1)))))))</f>
        <v>0</v>
      </c>
      <c r="AU88" s="53">
        <f>IF($V88&lt;=AT$2,0,IF($O88&lt;=AT$2,0,IF($G88&gt;=AU$2,0,IF($K88&gt;=$J88,0,IF($O88&lt;=AU$2,($J88-(SUM($K88,SUM($Z88:AT88)))),IF($L88=$D$161,(($J88-$K88)/$P88),(($J88-SUM($Z88:AT88))*$Q88))*IF($V88&lt;=AU$2,(DATEDIF(AT$2,$V88,"D")/365),IF($G88&gt;AT$2,(DATEDIF($G88,AU$2,"D")/365),1)))))))</f>
        <v>0</v>
      </c>
      <c r="AV88" s="53">
        <f>IF($V88&lt;=AU$2,0,IF($O88&lt;=AU$2,0,IF($G88&gt;=AV$2,0,IF($K88&gt;=$J88,0,IF($O88&lt;=AV$2,($J88-(SUM($K88,SUM($Z88:AU88)))),IF($L88=$D$161,(($J88-$K88)/$P88),(($J88-SUM($Z88:AU88))*$Q88))*IF($V88&lt;=AV$2,(DATEDIF(AU$2,$V88,"D")/365),IF($G88&gt;AU$2,(DATEDIF($G88,AV$2,"D")/365),1)))))))</f>
        <v>0</v>
      </c>
      <c r="AW88" s="53">
        <f>IF($V88&lt;=AV$2,0,IF($O88&lt;=AV$2,0,IF($G88&gt;=AW$2,0,IF($K88&gt;=$J88,0,IF($O88&lt;=AW$2,($J88-(SUM($K88,SUM($Z88:AV88)))),IF($L88=$D$161,(($J88-$K88)/$P88),(($J88-SUM($Z88:AV88))*$Q88))*IF($V88&lt;=AW$2,(DATEDIF(AV$2,$V88,"D")/365),IF($G88&gt;AV$2,(DATEDIF($G88,AW$2,"D")/365),1)))))))</f>
        <v>0</v>
      </c>
      <c r="AX88" s="53">
        <f>IF($V88&lt;=AW$2,0,IF($O88&lt;=AW$2,0,IF($G88&gt;=AX$2,0,IF($K88&gt;=$J88,0,IF($O88&lt;=AX$2,($J88-(SUM($K88,SUM($Z88:AW88)))),IF($L88=$D$161,(($J88-$K88)/$P88),(($J88-SUM($Z88:AW88))*$Q88))*IF($V88&lt;=AX$2,(DATEDIF(AW$2,$V88,"D")/365),IF($G88&gt;AW$2,(DATEDIF($G88,AX$2,"D")/365),1)))))))</f>
        <v>0</v>
      </c>
      <c r="AY88" s="53">
        <f>IF($V88&lt;=AX$2,0,IF($O88&lt;=AX$2,0,IF($G88&gt;=AY$2,0,IF($K88&gt;=$J88,0,IF($O88&lt;=AY$2,($J88-(SUM($K88,SUM($Z88:AX88)))),IF($L88=$D$161,(($J88-$K88)/$P88),(($J88-SUM($Z88:AX88))*$Q88))*IF($V88&lt;=AY$2,(DATEDIF(AX$2,$V88,"D")/365),IF($G88&gt;AX$2,(DATEDIF($G88,AY$2,"D")/365),1)))))))</f>
        <v>0</v>
      </c>
      <c r="AZ88" s="52"/>
      <c r="BA88" s="52"/>
      <c r="BB88" s="126">
        <f>IF($V88&lt;=BB$2,0,IF($G88&gt;=BB$2,0,IF($G88&gt;$W$3,(J88-Z88),IF($G88&lt;=$W$3,J88-SUM(W88,$Z88:Z88),0))))</f>
        <v>0</v>
      </c>
      <c r="BC88" s="53">
        <f t="shared" si="361"/>
        <v>0</v>
      </c>
      <c r="BD88" s="52">
        <f t="shared" si="362"/>
        <v>0</v>
      </c>
      <c r="BE88" s="53">
        <f t="shared" si="363"/>
        <v>0</v>
      </c>
      <c r="BF88" s="52">
        <f t="shared" si="364"/>
        <v>0</v>
      </c>
      <c r="BG88" s="53">
        <f t="shared" si="365"/>
        <v>0</v>
      </c>
      <c r="BH88" s="52">
        <f t="shared" si="366"/>
        <v>0</v>
      </c>
      <c r="BI88" s="53">
        <f t="shared" si="367"/>
        <v>0</v>
      </c>
      <c r="BJ88" s="52">
        <f t="shared" si="368"/>
        <v>0</v>
      </c>
      <c r="BK88" s="53">
        <f t="shared" si="369"/>
        <v>0</v>
      </c>
      <c r="BL88" s="52">
        <f t="shared" si="370"/>
        <v>0</v>
      </c>
      <c r="BM88" s="53">
        <f t="shared" si="371"/>
        <v>0</v>
      </c>
      <c r="BN88" s="52">
        <f t="shared" si="372"/>
        <v>0</v>
      </c>
      <c r="BO88" s="53">
        <f t="shared" si="373"/>
        <v>0</v>
      </c>
      <c r="BP88" s="52">
        <f t="shared" si="374"/>
        <v>0</v>
      </c>
      <c r="BQ88" s="53">
        <f t="shared" si="375"/>
        <v>0</v>
      </c>
      <c r="BR88" s="52">
        <f t="shared" si="376"/>
        <v>0</v>
      </c>
      <c r="BS88" s="53">
        <f t="shared" si="377"/>
        <v>0</v>
      </c>
      <c r="BT88" s="52">
        <f t="shared" si="378"/>
        <v>0</v>
      </c>
      <c r="BU88" s="53">
        <f t="shared" si="379"/>
        <v>0</v>
      </c>
      <c r="BV88" s="52">
        <f t="shared" si="380"/>
        <v>0</v>
      </c>
      <c r="BW88" s="53">
        <f t="shared" si="381"/>
        <v>0</v>
      </c>
      <c r="BX88" s="52">
        <f t="shared" si="382"/>
        <v>0</v>
      </c>
      <c r="BY88" s="53">
        <f t="shared" si="383"/>
        <v>0</v>
      </c>
      <c r="BZ88" s="52">
        <f t="shared" si="384"/>
        <v>0</v>
      </c>
      <c r="CA88" s="53">
        <f t="shared" si="385"/>
        <v>0</v>
      </c>
      <c r="CB88" s="74"/>
      <c r="CC88" s="74"/>
      <c r="CD88" s="74"/>
      <c r="CE88" s="74"/>
      <c r="CF88" s="74"/>
      <c r="CG88" s="74"/>
      <c r="CH88" s="74"/>
      <c r="CI88" s="74"/>
      <c r="CJ88" s="74"/>
      <c r="CK88" s="74"/>
      <c r="CL88" s="74"/>
    </row>
    <row r="89" spans="1:90">
      <c r="A89" s="20">
        <v>88</v>
      </c>
      <c r="B89" s="20" t="s">
        <v>89</v>
      </c>
      <c r="C89" s="20" t="s">
        <v>153</v>
      </c>
      <c r="D89" s="2">
        <v>1985</v>
      </c>
      <c r="E89" s="3">
        <v>4</v>
      </c>
      <c r="F89" s="2">
        <v>1</v>
      </c>
      <c r="G89" s="55">
        <f t="shared" si="354"/>
        <v>31137</v>
      </c>
      <c r="H89" s="4">
        <v>0</v>
      </c>
      <c r="I89" s="1">
        <v>0</v>
      </c>
      <c r="J89" s="51">
        <f t="shared" si="355"/>
        <v>0</v>
      </c>
      <c r="K89" s="54">
        <f t="shared" si="356"/>
        <v>0</v>
      </c>
      <c r="L89" s="4" t="s">
        <v>96</v>
      </c>
      <c r="M89" s="54">
        <f t="shared" si="357"/>
        <v>15</v>
      </c>
      <c r="N89" s="53">
        <f t="shared" si="358"/>
        <v>15</v>
      </c>
      <c r="O89" s="55">
        <f t="shared" si="359"/>
        <v>36616</v>
      </c>
      <c r="P89" s="53">
        <f t="shared" si="318"/>
        <v>0</v>
      </c>
      <c r="Q89" s="119">
        <f t="shared" si="6"/>
        <v>0</v>
      </c>
      <c r="R89" s="45" t="s">
        <v>130</v>
      </c>
      <c r="S89" s="138">
        <v>17</v>
      </c>
      <c r="T89" s="139">
        <v>4</v>
      </c>
      <c r="U89" s="138">
        <v>2035</v>
      </c>
      <c r="V89" s="55">
        <f t="shared" si="319"/>
        <v>54878</v>
      </c>
      <c r="W89" s="51">
        <f t="shared" si="360"/>
        <v>0</v>
      </c>
      <c r="X89" s="53">
        <f t="shared" si="386"/>
        <v>0</v>
      </c>
      <c r="Y89" s="53">
        <f t="shared" si="387"/>
        <v>0</v>
      </c>
      <c r="Z89" s="53">
        <f t="shared" si="388"/>
        <v>0</v>
      </c>
      <c r="AA89" s="53">
        <f>IF($V89&lt;=Z$2,0,IF($O89&lt;=Z$2,0,IF($G89&gt;=AA$2,0,IF($K89&gt;=$J89,0,IF($O89&lt;=AA$2,($J89-(SUM($K89,SUM($Z89:Z89)))),IF($L89=$D$161,(($J89-$K89)/$P89),(($J89-SUM($Z89:Z89))*$Q89))*IF($V89&lt;=AA$2,(DATEDIF(Z$2,$V89,"D")/365),IF($G89&gt;Z$2,(DATEDIF($G89,AA$2,"D")/365),1)))))))</f>
        <v>0</v>
      </c>
      <c r="AB89" s="53">
        <f>IF($V89&lt;=AA$2,0,IF($O89&lt;=AA$2,0,IF($G89&gt;=AB$2,0,IF($K89&gt;=$J89,0,IF($O89&lt;=AB$2,($J89-(SUM($K89,SUM($Z89:AA89)))),IF($L89=$D$161,(($J89-$K89)/$P89),(($J89-SUM($Z89:AA89))*$Q89))*IF($V89&lt;=AB$2,(DATEDIF(AA$2,$V89,"D")/365),IF($G89&gt;AA$2,(DATEDIF($G89,AB$2,"D")/365),1)))))))</f>
        <v>0</v>
      </c>
      <c r="AC89" s="53">
        <f>IF($V89&lt;=AB$2,0,IF($O89&lt;=AB$2,0,IF($G89&gt;=AC$2,0,IF($K89&gt;=$J89,0,IF($O89&lt;=AC$2,($J89-(SUM($K89,SUM($Z89:AB89)))),IF($L89=$D$161,(($J89-$K89)/$P89),(($J89-SUM($Z89:AB89))*$Q89))*IF($V89&lt;=AC$2,(DATEDIF(AB$2,$V89,"D")/365),IF($G89&gt;AB$2,(DATEDIF($G89,AC$2,"D")/365),1)))))))</f>
        <v>0</v>
      </c>
      <c r="AD89" s="53">
        <f>IF($V89&lt;=AC$2,0,IF($O89&lt;=AC$2,0,IF($G89&gt;=AD$2,0,IF($K89&gt;=$J89,0,IF($O89&lt;=AD$2,($J89-(SUM($K89,SUM($Z89:AC89)))),IF($L89=$D$161,(($J89-$K89)/$P89),(($J89-SUM($Z89:AC89))*$Q89))*IF($V89&lt;=AD$2,(DATEDIF(AC$2,$V89,"D")/365),IF($G89&gt;AC$2,(DATEDIF($G89,AD$2,"D")/365),1)))))))</f>
        <v>0</v>
      </c>
      <c r="AE89" s="53">
        <f>IF($V89&lt;=AD$2,0,IF($O89&lt;=AD$2,0,IF($G89&gt;=AE$2,0,IF($K89&gt;=$J89,0,IF($O89&lt;=AE$2,($J89-(SUM($K89,SUM($Z89:AD89)))),IF($L89=$D$161,(($J89-$K89)/$P89),(($J89-SUM($Z89:AD89))*$Q89))*IF($V89&lt;=AE$2,(DATEDIF(AD$2,$V89,"D")/365),IF($G89&gt;AD$2,(DATEDIF($G89,AE$2,"D")/365),1)))))))</f>
        <v>0</v>
      </c>
      <c r="AF89" s="53">
        <f>IF($V89&lt;=AE$2,0,IF($O89&lt;=AE$2,0,IF($G89&gt;=AF$2,0,IF($K89&gt;=$J89,0,IF($O89&lt;=AF$2,($J89-(SUM($K89,SUM($Z89:AE89)))),IF($L89=$D$161,(($J89-$K89)/$P89),(($J89-SUM($Z89:AE89))*$Q89))*IF($V89&lt;=AF$2,(DATEDIF(AE$2,$V89,"D")/365),IF($G89&gt;AE$2,(DATEDIF($G89,AF$2,"D")/365),1)))))))</f>
        <v>0</v>
      </c>
      <c r="AG89" s="53">
        <f>IF($V89&lt;=AF$2,0,IF($O89&lt;=AF$2,0,IF($G89&gt;=AG$2,0,IF($K89&gt;=$J89,0,IF($O89&lt;=AG$2,($J89-(SUM($K89,SUM($Z89:AF89)))),IF($L89=$D$161,(($J89-$K89)/$P89),(($J89-SUM($Z89:AF89))*$Q89))*IF($V89&lt;=AG$2,(DATEDIF(AF$2,$V89,"D")/365),IF($G89&gt;AF$2,(DATEDIF($G89,AG$2,"D")/365),1)))))))</f>
        <v>0</v>
      </c>
      <c r="AH89" s="53">
        <f>IF($V89&lt;=AG$2,0,IF($O89&lt;=AG$2,0,IF($G89&gt;=AH$2,0,IF($K89&gt;=$J89,0,IF($O89&lt;=AH$2,($J89-(SUM($K89,SUM($Z89:AG89)))),IF($L89=$D$161,(($J89-$K89)/$P89),(($J89-SUM($Z89:AG89))*$Q89))*IF($V89&lt;=AH$2,(DATEDIF(AG$2,$V89,"D")/365),IF($G89&gt;AG$2,(DATEDIF($G89,AH$2,"D")/365),1)))))))</f>
        <v>0</v>
      </c>
      <c r="AI89" s="53">
        <f>IF($V89&lt;=AH$2,0,IF($O89&lt;=AH$2,0,IF($G89&gt;=AI$2,0,IF($K89&gt;=$J89,0,IF($O89&lt;=AI$2,($J89-(SUM($K89,SUM($Z89:AH89)))),IF($L89=$D$161,(($J89-$K89)/$P89),(($J89-SUM($Z89:AH89))*$Q89))*IF($V89&lt;=AI$2,(DATEDIF(AH$2,$V89,"D")/365),IF($G89&gt;AH$2,(DATEDIF($G89,AI$2,"D")/365),1)))))))</f>
        <v>0</v>
      </c>
      <c r="AJ89" s="53">
        <f>IF($V89&lt;=AI$2,0,IF($O89&lt;=AI$2,0,IF($G89&gt;=AJ$2,0,IF($K89&gt;=$J89,0,IF($O89&lt;=AJ$2,($J89-(SUM($K89,SUM($Z89:AI89)))),IF($L89=$D$161,(($J89-$K89)/$P89),(($J89-SUM($Z89:AI89))*$Q89))*IF($V89&lt;=AJ$2,(DATEDIF(AI$2,$V89,"D")/365),IF($G89&gt;AI$2,(DATEDIF($G89,AJ$2,"D")/365),1)))))))</f>
        <v>0</v>
      </c>
      <c r="AK89" s="53">
        <f>IF($V89&lt;=AJ$2,0,IF($O89&lt;=AJ$2,0,IF($G89&gt;=AK$2,0,IF($K89&gt;=$J89,0,IF($O89&lt;=AK$2,($J89-(SUM($K89,SUM($Z89:AJ89)))),IF($L89=$D$161,(($J89-$K89)/$P89),(($J89-SUM($Z89:AJ89))*$Q89))*IF($V89&lt;=AK$2,(DATEDIF(AJ$2,$V89,"D")/365),IF($G89&gt;AJ$2,(DATEDIF($G89,AK$2,"D")/365),1)))))))</f>
        <v>0</v>
      </c>
      <c r="AL89" s="53">
        <f>IF($V89&lt;=AK$2,0,IF($O89&lt;=AK$2,0,IF($G89&gt;=AL$2,0,IF($K89&gt;=$J89,0,IF($O89&lt;=AL$2,($J89-(SUM($K89,SUM($Z89:AK89)))),IF($L89=$D$161,(($J89-$K89)/$P89),(($J89-SUM($Z89:AK89))*$Q89))*IF($V89&lt;=AL$2,(DATEDIF(AK$2,$V89,"D")/365),IF($G89&gt;AK$2,(DATEDIF($G89,AL$2,"D")/365),1)))))))</f>
        <v>0</v>
      </c>
      <c r="AM89" s="53">
        <f>IF($V89&lt;=AL$2,0,IF($O89&lt;=AL$2,0,IF($G89&gt;=AM$2,0,IF($K89&gt;=$J89,0,IF($O89&lt;=AM$2,($J89-(SUM($K89,SUM($Z89:AL89)))),IF($L89=$D$161,(($J89-$K89)/$P89),(($J89-SUM($Z89:AL89))*$Q89))*IF($V89&lt;=AM$2,(DATEDIF(AL$2,$V89,"D")/365),IF($G89&gt;AL$2,(DATEDIF($G89,AM$2,"D")/365),1)))))))</f>
        <v>0</v>
      </c>
      <c r="AN89" s="53">
        <f>IF($V89&lt;=AM$2,0,IF($O89&lt;=AM$2,0,IF($G89&gt;=AN$2,0,IF($K89&gt;=$J89,0,IF($O89&lt;=AN$2,($J89-(SUM($K89,SUM($Z89:AM89)))),IF($L89=$D$161,(($J89-$K89)/$P89),(($J89-SUM($Z89:AM89))*$Q89))*IF($V89&lt;=AN$2,(DATEDIF(AM$2,$V89,"D")/365),IF($G89&gt;AM$2,(DATEDIF($G89,AN$2,"D")/365),1)))))))</f>
        <v>0</v>
      </c>
      <c r="AO89" s="53">
        <f>IF($V89&lt;=AN$2,0,IF($O89&lt;=AN$2,0,IF($G89&gt;=AO$2,0,IF($K89&gt;=$J89,0,IF($O89&lt;=AO$2,($J89-(SUM($K89,SUM($Z89:AN89)))),IF($L89=$D$161,(($J89-$K89)/$P89),(($J89-SUM($Z89:AN89))*$Q89))*IF($V89&lt;=AO$2,(DATEDIF(AN$2,$V89,"D")/365),IF($G89&gt;AN$2,(DATEDIF($G89,AO$2,"D")/365),1)))))))</f>
        <v>0</v>
      </c>
      <c r="AP89" s="53">
        <f>IF($V89&lt;=AO$2,0,IF($O89&lt;=AO$2,0,IF($G89&gt;=AP$2,0,IF($K89&gt;=$J89,0,IF($O89&lt;=AP$2,($J89-(SUM($K89,SUM($Z89:AO89)))),IF($L89=$D$161,(($J89-$K89)/$P89),(($J89-SUM($Z89:AO89))*$Q89))*IF($V89&lt;=AP$2,(DATEDIF(AO$2,$V89,"D")/365),IF($G89&gt;AO$2,(DATEDIF($G89,AP$2,"D")/365),1)))))))</f>
        <v>0</v>
      </c>
      <c r="AQ89" s="53">
        <f>IF($V89&lt;=AP$2,0,IF($O89&lt;=AP$2,0,IF($G89&gt;=AQ$2,0,IF($K89&gt;=$J89,0,IF($O89&lt;=AQ$2,($J89-(SUM($K89,SUM($Z89:AP89)))),IF($L89=$D$161,(($J89-$K89)/$P89),(($J89-SUM($Z89:AP89))*$Q89))*IF($V89&lt;=AQ$2,(DATEDIF(AP$2,$V89,"D")/365),IF($G89&gt;AP$2,(DATEDIF($G89,AQ$2,"D")/365),1)))))))</f>
        <v>0</v>
      </c>
      <c r="AR89" s="53">
        <f>IF($V89&lt;=AQ$2,0,IF($O89&lt;=AQ$2,0,IF($G89&gt;=AR$2,0,IF($K89&gt;=$J89,0,IF($O89&lt;=AR$2,($J89-(SUM($K89,SUM($Z89:AQ89)))),IF($L89=$D$161,(($J89-$K89)/$P89),(($J89-SUM($Z89:AQ89))*$Q89))*IF($V89&lt;=AR$2,(DATEDIF(AQ$2,$V89,"D")/365),IF($G89&gt;AQ$2,(DATEDIF($G89,AR$2,"D")/365),1)))))))</f>
        <v>0</v>
      </c>
      <c r="AS89" s="53">
        <f>IF($V89&lt;=AR$2,0,IF($O89&lt;=AR$2,0,IF($G89&gt;=AS$2,0,IF($K89&gt;=$J89,0,IF($O89&lt;=AS$2,($J89-(SUM($K89,SUM($Z89:AR89)))),IF($L89=$D$161,(($J89-$K89)/$P89),(($J89-SUM($Z89:AR89))*$Q89))*IF($V89&lt;=AS$2,(DATEDIF(AR$2,$V89,"D")/365),IF($G89&gt;AR$2,(DATEDIF($G89,AS$2,"D")/365),1)))))))</f>
        <v>0</v>
      </c>
      <c r="AT89" s="53">
        <f>IF($V89&lt;=AS$2,0,IF($O89&lt;=AS$2,0,IF($G89&gt;=AT$2,0,IF($K89&gt;=$J89,0,IF($O89&lt;=AT$2,($J89-(SUM($K89,SUM($Z89:AS89)))),IF($L89=$D$161,(($J89-$K89)/$P89),(($J89-SUM($Z89:AS89))*$Q89))*IF($V89&lt;=AT$2,(DATEDIF(AS$2,$V89,"D")/365),IF($G89&gt;AS$2,(DATEDIF($G89,AT$2,"D")/365),1)))))))</f>
        <v>0</v>
      </c>
      <c r="AU89" s="53">
        <f>IF($V89&lt;=AT$2,0,IF($O89&lt;=AT$2,0,IF($G89&gt;=AU$2,0,IF($K89&gt;=$J89,0,IF($O89&lt;=AU$2,($J89-(SUM($K89,SUM($Z89:AT89)))),IF($L89=$D$161,(($J89-$K89)/$P89),(($J89-SUM($Z89:AT89))*$Q89))*IF($V89&lt;=AU$2,(DATEDIF(AT$2,$V89,"D")/365),IF($G89&gt;AT$2,(DATEDIF($G89,AU$2,"D")/365),1)))))))</f>
        <v>0</v>
      </c>
      <c r="AV89" s="53">
        <f>IF($V89&lt;=AU$2,0,IF($O89&lt;=AU$2,0,IF($G89&gt;=AV$2,0,IF($K89&gt;=$J89,0,IF($O89&lt;=AV$2,($J89-(SUM($K89,SUM($Z89:AU89)))),IF($L89=$D$161,(($J89-$K89)/$P89),(($J89-SUM($Z89:AU89))*$Q89))*IF($V89&lt;=AV$2,(DATEDIF(AU$2,$V89,"D")/365),IF($G89&gt;AU$2,(DATEDIF($G89,AV$2,"D")/365),1)))))))</f>
        <v>0</v>
      </c>
      <c r="AW89" s="53">
        <f>IF($V89&lt;=AV$2,0,IF($O89&lt;=AV$2,0,IF($G89&gt;=AW$2,0,IF($K89&gt;=$J89,0,IF($O89&lt;=AW$2,($J89-(SUM($K89,SUM($Z89:AV89)))),IF($L89=$D$161,(($J89-$K89)/$P89),(($J89-SUM($Z89:AV89))*$Q89))*IF($V89&lt;=AW$2,(DATEDIF(AV$2,$V89,"D")/365),IF($G89&gt;AV$2,(DATEDIF($G89,AW$2,"D")/365),1)))))))</f>
        <v>0</v>
      </c>
      <c r="AX89" s="53">
        <f>IF($V89&lt;=AW$2,0,IF($O89&lt;=AW$2,0,IF($G89&gt;=AX$2,0,IF($K89&gt;=$J89,0,IF($O89&lt;=AX$2,($J89-(SUM($K89,SUM($Z89:AW89)))),IF($L89=$D$161,(($J89-$K89)/$P89),(($J89-SUM($Z89:AW89))*$Q89))*IF($V89&lt;=AX$2,(DATEDIF(AW$2,$V89,"D")/365),IF($G89&gt;AW$2,(DATEDIF($G89,AX$2,"D")/365),1)))))))</f>
        <v>0</v>
      </c>
      <c r="AY89" s="53">
        <f>IF($V89&lt;=AX$2,0,IF($O89&lt;=AX$2,0,IF($G89&gt;=AY$2,0,IF($K89&gt;=$J89,0,IF($O89&lt;=AY$2,($J89-(SUM($K89,SUM($Z89:AX89)))),IF($L89=$D$161,(($J89-$K89)/$P89),(($J89-SUM($Z89:AX89))*$Q89))*IF($V89&lt;=AY$2,(DATEDIF(AX$2,$V89,"D")/365),IF($G89&gt;AX$2,(DATEDIF($G89,AY$2,"D")/365),1)))))))</f>
        <v>0</v>
      </c>
      <c r="AZ89" s="52"/>
      <c r="BA89" s="52"/>
      <c r="BB89" s="126">
        <f>IF($V89&lt;=BB$2,0,IF($G89&gt;=BB$2,0,IF($G89&gt;$W$3,(J89-Z89),IF($G89&lt;=$W$3,J89-SUM(W89,$Z89:Z89),0))))</f>
        <v>0</v>
      </c>
      <c r="BC89" s="53">
        <f t="shared" si="361"/>
        <v>0</v>
      </c>
      <c r="BD89" s="52">
        <f t="shared" si="362"/>
        <v>0</v>
      </c>
      <c r="BE89" s="53">
        <f t="shared" si="363"/>
        <v>0</v>
      </c>
      <c r="BF89" s="52">
        <f t="shared" si="364"/>
        <v>0</v>
      </c>
      <c r="BG89" s="53">
        <f t="shared" si="365"/>
        <v>0</v>
      </c>
      <c r="BH89" s="52">
        <f t="shared" si="366"/>
        <v>0</v>
      </c>
      <c r="BI89" s="53">
        <f t="shared" si="367"/>
        <v>0</v>
      </c>
      <c r="BJ89" s="52">
        <f t="shared" si="368"/>
        <v>0</v>
      </c>
      <c r="BK89" s="53">
        <f t="shared" si="369"/>
        <v>0</v>
      </c>
      <c r="BL89" s="52">
        <f t="shared" si="370"/>
        <v>0</v>
      </c>
      <c r="BM89" s="53">
        <f t="shared" si="371"/>
        <v>0</v>
      </c>
      <c r="BN89" s="52">
        <f t="shared" si="372"/>
        <v>0</v>
      </c>
      <c r="BO89" s="53">
        <f t="shared" si="373"/>
        <v>0</v>
      </c>
      <c r="BP89" s="52">
        <f t="shared" si="374"/>
        <v>0</v>
      </c>
      <c r="BQ89" s="53">
        <f t="shared" si="375"/>
        <v>0</v>
      </c>
      <c r="BR89" s="52">
        <f t="shared" si="376"/>
        <v>0</v>
      </c>
      <c r="BS89" s="53">
        <f t="shared" si="377"/>
        <v>0</v>
      </c>
      <c r="BT89" s="52">
        <f t="shared" si="378"/>
        <v>0</v>
      </c>
      <c r="BU89" s="53">
        <f t="shared" si="379"/>
        <v>0</v>
      </c>
      <c r="BV89" s="52">
        <f t="shared" si="380"/>
        <v>0</v>
      </c>
      <c r="BW89" s="53">
        <f t="shared" si="381"/>
        <v>0</v>
      </c>
      <c r="BX89" s="52">
        <f t="shared" si="382"/>
        <v>0</v>
      </c>
      <c r="BY89" s="53">
        <f t="shared" si="383"/>
        <v>0</v>
      </c>
      <c r="BZ89" s="52">
        <f t="shared" si="384"/>
        <v>0</v>
      </c>
      <c r="CA89" s="53">
        <f t="shared" si="385"/>
        <v>0</v>
      </c>
      <c r="CB89" s="74"/>
      <c r="CC89" s="74"/>
      <c r="CD89" s="74"/>
      <c r="CE89" s="74"/>
      <c r="CF89" s="74"/>
      <c r="CG89" s="74"/>
      <c r="CH89" s="74"/>
      <c r="CI89" s="74"/>
      <c r="CJ89" s="74"/>
      <c r="CK89" s="74"/>
      <c r="CL89" s="74"/>
    </row>
    <row r="90" spans="1:90">
      <c r="A90" s="20">
        <v>89</v>
      </c>
      <c r="B90" s="20" t="s">
        <v>89</v>
      </c>
      <c r="C90" s="20" t="s">
        <v>153</v>
      </c>
      <c r="D90" s="2">
        <v>1985</v>
      </c>
      <c r="E90" s="3">
        <v>4</v>
      </c>
      <c r="F90" s="2">
        <v>1</v>
      </c>
      <c r="G90" s="55">
        <f t="shared" si="354"/>
        <v>31137</v>
      </c>
      <c r="H90" s="4">
        <v>0</v>
      </c>
      <c r="I90" s="1">
        <v>0</v>
      </c>
      <c r="J90" s="51">
        <f t="shared" si="355"/>
        <v>0</v>
      </c>
      <c r="K90" s="54">
        <f t="shared" si="356"/>
        <v>0</v>
      </c>
      <c r="L90" s="4" t="s">
        <v>96</v>
      </c>
      <c r="M90" s="54">
        <f t="shared" si="357"/>
        <v>15</v>
      </c>
      <c r="N90" s="53">
        <f t="shared" si="358"/>
        <v>15</v>
      </c>
      <c r="O90" s="55">
        <f t="shared" si="359"/>
        <v>36616</v>
      </c>
      <c r="P90" s="53">
        <f t="shared" si="318"/>
        <v>0</v>
      </c>
      <c r="Q90" s="119">
        <f t="shared" si="6"/>
        <v>0</v>
      </c>
      <c r="R90" s="45" t="s">
        <v>130</v>
      </c>
      <c r="S90" s="138">
        <v>17</v>
      </c>
      <c r="T90" s="139">
        <v>4</v>
      </c>
      <c r="U90" s="138">
        <v>2035</v>
      </c>
      <c r="V90" s="55">
        <f t="shared" si="319"/>
        <v>54878</v>
      </c>
      <c r="W90" s="51">
        <f t="shared" si="360"/>
        <v>0</v>
      </c>
      <c r="X90" s="53">
        <f t="shared" si="386"/>
        <v>0</v>
      </c>
      <c r="Y90" s="53">
        <f t="shared" si="387"/>
        <v>0</v>
      </c>
      <c r="Z90" s="53">
        <f t="shared" si="388"/>
        <v>0</v>
      </c>
      <c r="AA90" s="53">
        <f>IF($V90&lt;=Z$2,0,IF($O90&lt;=Z$2,0,IF($G90&gt;=AA$2,0,IF($K90&gt;=$J90,0,IF($O90&lt;=AA$2,($J90-(SUM($K90,SUM($Z90:Z90)))),IF($L90=$D$161,(($J90-$K90)/$P90),(($J90-SUM($Z90:Z90))*$Q90))*IF($V90&lt;=AA$2,(DATEDIF(Z$2,$V90,"D")/365),IF($G90&gt;Z$2,(DATEDIF($G90,AA$2,"D")/365),1)))))))</f>
        <v>0</v>
      </c>
      <c r="AB90" s="53">
        <f>IF($V90&lt;=AA$2,0,IF($O90&lt;=AA$2,0,IF($G90&gt;=AB$2,0,IF($K90&gt;=$J90,0,IF($O90&lt;=AB$2,($J90-(SUM($K90,SUM($Z90:AA90)))),IF($L90=$D$161,(($J90-$K90)/$P90),(($J90-SUM($Z90:AA90))*$Q90))*IF($V90&lt;=AB$2,(DATEDIF(AA$2,$V90,"D")/365),IF($G90&gt;AA$2,(DATEDIF($G90,AB$2,"D")/365),1)))))))</f>
        <v>0</v>
      </c>
      <c r="AC90" s="53">
        <f>IF($V90&lt;=AB$2,0,IF($O90&lt;=AB$2,0,IF($G90&gt;=AC$2,0,IF($K90&gt;=$J90,0,IF($O90&lt;=AC$2,($J90-(SUM($K90,SUM($Z90:AB90)))),IF($L90=$D$161,(($J90-$K90)/$P90),(($J90-SUM($Z90:AB90))*$Q90))*IF($V90&lt;=AC$2,(DATEDIF(AB$2,$V90,"D")/365),IF($G90&gt;AB$2,(DATEDIF($G90,AC$2,"D")/365),1)))))))</f>
        <v>0</v>
      </c>
      <c r="AD90" s="53">
        <f>IF($V90&lt;=AC$2,0,IF($O90&lt;=AC$2,0,IF($G90&gt;=AD$2,0,IF($K90&gt;=$J90,0,IF($O90&lt;=AD$2,($J90-(SUM($K90,SUM($Z90:AC90)))),IF($L90=$D$161,(($J90-$K90)/$P90),(($J90-SUM($Z90:AC90))*$Q90))*IF($V90&lt;=AD$2,(DATEDIF(AC$2,$V90,"D")/365),IF($G90&gt;AC$2,(DATEDIF($G90,AD$2,"D")/365),1)))))))</f>
        <v>0</v>
      </c>
      <c r="AE90" s="53">
        <f>IF($V90&lt;=AD$2,0,IF($O90&lt;=AD$2,0,IF($G90&gt;=AE$2,0,IF($K90&gt;=$J90,0,IF($O90&lt;=AE$2,($J90-(SUM($K90,SUM($Z90:AD90)))),IF($L90=$D$161,(($J90-$K90)/$P90),(($J90-SUM($Z90:AD90))*$Q90))*IF($V90&lt;=AE$2,(DATEDIF(AD$2,$V90,"D")/365),IF($G90&gt;AD$2,(DATEDIF($G90,AE$2,"D")/365),1)))))))</f>
        <v>0</v>
      </c>
      <c r="AF90" s="53">
        <f>IF($V90&lt;=AE$2,0,IF($O90&lt;=AE$2,0,IF($G90&gt;=AF$2,0,IF($K90&gt;=$J90,0,IF($O90&lt;=AF$2,($J90-(SUM($K90,SUM($Z90:AE90)))),IF($L90=$D$161,(($J90-$K90)/$P90),(($J90-SUM($Z90:AE90))*$Q90))*IF($V90&lt;=AF$2,(DATEDIF(AE$2,$V90,"D")/365),IF($G90&gt;AE$2,(DATEDIF($G90,AF$2,"D")/365),1)))))))</f>
        <v>0</v>
      </c>
      <c r="AG90" s="53">
        <f>IF($V90&lt;=AF$2,0,IF($O90&lt;=AF$2,0,IF($G90&gt;=AG$2,0,IF($K90&gt;=$J90,0,IF($O90&lt;=AG$2,($J90-(SUM($K90,SUM($Z90:AF90)))),IF($L90=$D$161,(($J90-$K90)/$P90),(($J90-SUM($Z90:AF90))*$Q90))*IF($V90&lt;=AG$2,(DATEDIF(AF$2,$V90,"D")/365),IF($G90&gt;AF$2,(DATEDIF($G90,AG$2,"D")/365),1)))))))</f>
        <v>0</v>
      </c>
      <c r="AH90" s="53">
        <f>IF($V90&lt;=AG$2,0,IF($O90&lt;=AG$2,0,IF($G90&gt;=AH$2,0,IF($K90&gt;=$J90,0,IF($O90&lt;=AH$2,($J90-(SUM($K90,SUM($Z90:AG90)))),IF($L90=$D$161,(($J90-$K90)/$P90),(($J90-SUM($Z90:AG90))*$Q90))*IF($V90&lt;=AH$2,(DATEDIF(AG$2,$V90,"D")/365),IF($G90&gt;AG$2,(DATEDIF($G90,AH$2,"D")/365),1)))))))</f>
        <v>0</v>
      </c>
      <c r="AI90" s="53">
        <f>IF($V90&lt;=AH$2,0,IF($O90&lt;=AH$2,0,IF($G90&gt;=AI$2,0,IF($K90&gt;=$J90,0,IF($O90&lt;=AI$2,($J90-(SUM($K90,SUM($Z90:AH90)))),IF($L90=$D$161,(($J90-$K90)/$P90),(($J90-SUM($Z90:AH90))*$Q90))*IF($V90&lt;=AI$2,(DATEDIF(AH$2,$V90,"D")/365),IF($G90&gt;AH$2,(DATEDIF($G90,AI$2,"D")/365),1)))))))</f>
        <v>0</v>
      </c>
      <c r="AJ90" s="53">
        <f>IF($V90&lt;=AI$2,0,IF($O90&lt;=AI$2,0,IF($G90&gt;=AJ$2,0,IF($K90&gt;=$J90,0,IF($O90&lt;=AJ$2,($J90-(SUM($K90,SUM($Z90:AI90)))),IF($L90=$D$161,(($J90-$K90)/$P90),(($J90-SUM($Z90:AI90))*$Q90))*IF($V90&lt;=AJ$2,(DATEDIF(AI$2,$V90,"D")/365),IF($G90&gt;AI$2,(DATEDIF($G90,AJ$2,"D")/365),1)))))))</f>
        <v>0</v>
      </c>
      <c r="AK90" s="53">
        <f>IF($V90&lt;=AJ$2,0,IF($O90&lt;=AJ$2,0,IF($G90&gt;=AK$2,0,IF($K90&gt;=$J90,0,IF($O90&lt;=AK$2,($J90-(SUM($K90,SUM($Z90:AJ90)))),IF($L90=$D$161,(($J90-$K90)/$P90),(($J90-SUM($Z90:AJ90))*$Q90))*IF($V90&lt;=AK$2,(DATEDIF(AJ$2,$V90,"D")/365),IF($G90&gt;AJ$2,(DATEDIF($G90,AK$2,"D")/365),1)))))))</f>
        <v>0</v>
      </c>
      <c r="AL90" s="53">
        <f>IF($V90&lt;=AK$2,0,IF($O90&lt;=AK$2,0,IF($G90&gt;=AL$2,0,IF($K90&gt;=$J90,0,IF($O90&lt;=AL$2,($J90-(SUM($K90,SUM($Z90:AK90)))),IF($L90=$D$161,(($J90-$K90)/$P90),(($J90-SUM($Z90:AK90))*$Q90))*IF($V90&lt;=AL$2,(DATEDIF(AK$2,$V90,"D")/365),IF($G90&gt;AK$2,(DATEDIF($G90,AL$2,"D")/365),1)))))))</f>
        <v>0</v>
      </c>
      <c r="AM90" s="53">
        <f>IF($V90&lt;=AL$2,0,IF($O90&lt;=AL$2,0,IF($G90&gt;=AM$2,0,IF($K90&gt;=$J90,0,IF($O90&lt;=AM$2,($J90-(SUM($K90,SUM($Z90:AL90)))),IF($L90=$D$161,(($J90-$K90)/$P90),(($J90-SUM($Z90:AL90))*$Q90))*IF($V90&lt;=AM$2,(DATEDIF(AL$2,$V90,"D")/365),IF($G90&gt;AL$2,(DATEDIF($G90,AM$2,"D")/365),1)))))))</f>
        <v>0</v>
      </c>
      <c r="AN90" s="53">
        <f>IF($V90&lt;=AM$2,0,IF($O90&lt;=AM$2,0,IF($G90&gt;=AN$2,0,IF($K90&gt;=$J90,0,IF($O90&lt;=AN$2,($J90-(SUM($K90,SUM($Z90:AM90)))),IF($L90=$D$161,(($J90-$K90)/$P90),(($J90-SUM($Z90:AM90))*$Q90))*IF($V90&lt;=AN$2,(DATEDIF(AM$2,$V90,"D")/365),IF($G90&gt;AM$2,(DATEDIF($G90,AN$2,"D")/365),1)))))))</f>
        <v>0</v>
      </c>
      <c r="AO90" s="53">
        <f>IF($V90&lt;=AN$2,0,IF($O90&lt;=AN$2,0,IF($G90&gt;=AO$2,0,IF($K90&gt;=$J90,0,IF($O90&lt;=AO$2,($J90-(SUM($K90,SUM($Z90:AN90)))),IF($L90=$D$161,(($J90-$K90)/$P90),(($J90-SUM($Z90:AN90))*$Q90))*IF($V90&lt;=AO$2,(DATEDIF(AN$2,$V90,"D")/365),IF($G90&gt;AN$2,(DATEDIF($G90,AO$2,"D")/365),1)))))))</f>
        <v>0</v>
      </c>
      <c r="AP90" s="53">
        <f>IF($V90&lt;=AO$2,0,IF($O90&lt;=AO$2,0,IF($G90&gt;=AP$2,0,IF($K90&gt;=$J90,0,IF($O90&lt;=AP$2,($J90-(SUM($K90,SUM($Z90:AO90)))),IF($L90=$D$161,(($J90-$K90)/$P90),(($J90-SUM($Z90:AO90))*$Q90))*IF($V90&lt;=AP$2,(DATEDIF(AO$2,$V90,"D")/365),IF($G90&gt;AO$2,(DATEDIF($G90,AP$2,"D")/365),1)))))))</f>
        <v>0</v>
      </c>
      <c r="AQ90" s="53">
        <f>IF($V90&lt;=AP$2,0,IF($O90&lt;=AP$2,0,IF($G90&gt;=AQ$2,0,IF($K90&gt;=$J90,0,IF($O90&lt;=AQ$2,($J90-(SUM($K90,SUM($Z90:AP90)))),IF($L90=$D$161,(($J90-$K90)/$P90),(($J90-SUM($Z90:AP90))*$Q90))*IF($V90&lt;=AQ$2,(DATEDIF(AP$2,$V90,"D")/365),IF($G90&gt;AP$2,(DATEDIF($G90,AQ$2,"D")/365),1)))))))</f>
        <v>0</v>
      </c>
      <c r="AR90" s="53">
        <f>IF($V90&lt;=AQ$2,0,IF($O90&lt;=AQ$2,0,IF($G90&gt;=AR$2,0,IF($K90&gt;=$J90,0,IF($O90&lt;=AR$2,($J90-(SUM($K90,SUM($Z90:AQ90)))),IF($L90=$D$161,(($J90-$K90)/$P90),(($J90-SUM($Z90:AQ90))*$Q90))*IF($V90&lt;=AR$2,(DATEDIF(AQ$2,$V90,"D")/365),IF($G90&gt;AQ$2,(DATEDIF($G90,AR$2,"D")/365),1)))))))</f>
        <v>0</v>
      </c>
      <c r="AS90" s="53">
        <f>IF($V90&lt;=AR$2,0,IF($O90&lt;=AR$2,0,IF($G90&gt;=AS$2,0,IF($K90&gt;=$J90,0,IF($O90&lt;=AS$2,($J90-(SUM($K90,SUM($Z90:AR90)))),IF($L90=$D$161,(($J90-$K90)/$P90),(($J90-SUM($Z90:AR90))*$Q90))*IF($V90&lt;=AS$2,(DATEDIF(AR$2,$V90,"D")/365),IF($G90&gt;AR$2,(DATEDIF($G90,AS$2,"D")/365),1)))))))</f>
        <v>0</v>
      </c>
      <c r="AT90" s="53">
        <f>IF($V90&lt;=AS$2,0,IF($O90&lt;=AS$2,0,IF($G90&gt;=AT$2,0,IF($K90&gt;=$J90,0,IF($O90&lt;=AT$2,($J90-(SUM($K90,SUM($Z90:AS90)))),IF($L90=$D$161,(($J90-$K90)/$P90),(($J90-SUM($Z90:AS90))*$Q90))*IF($V90&lt;=AT$2,(DATEDIF(AS$2,$V90,"D")/365),IF($G90&gt;AS$2,(DATEDIF($G90,AT$2,"D")/365),1)))))))</f>
        <v>0</v>
      </c>
      <c r="AU90" s="53">
        <f>IF($V90&lt;=AT$2,0,IF($O90&lt;=AT$2,0,IF($G90&gt;=AU$2,0,IF($K90&gt;=$J90,0,IF($O90&lt;=AU$2,($J90-(SUM($K90,SUM($Z90:AT90)))),IF($L90=$D$161,(($J90-$K90)/$P90),(($J90-SUM($Z90:AT90))*$Q90))*IF($V90&lt;=AU$2,(DATEDIF(AT$2,$V90,"D")/365),IF($G90&gt;AT$2,(DATEDIF($G90,AU$2,"D")/365),1)))))))</f>
        <v>0</v>
      </c>
      <c r="AV90" s="53">
        <f>IF($V90&lt;=AU$2,0,IF($O90&lt;=AU$2,0,IF($G90&gt;=AV$2,0,IF($K90&gt;=$J90,0,IF($O90&lt;=AV$2,($J90-(SUM($K90,SUM($Z90:AU90)))),IF($L90=$D$161,(($J90-$K90)/$P90),(($J90-SUM($Z90:AU90))*$Q90))*IF($V90&lt;=AV$2,(DATEDIF(AU$2,$V90,"D")/365),IF($G90&gt;AU$2,(DATEDIF($G90,AV$2,"D")/365),1)))))))</f>
        <v>0</v>
      </c>
      <c r="AW90" s="53">
        <f>IF($V90&lt;=AV$2,0,IF($O90&lt;=AV$2,0,IF($G90&gt;=AW$2,0,IF($K90&gt;=$J90,0,IF($O90&lt;=AW$2,($J90-(SUM($K90,SUM($Z90:AV90)))),IF($L90=$D$161,(($J90-$K90)/$P90),(($J90-SUM($Z90:AV90))*$Q90))*IF($V90&lt;=AW$2,(DATEDIF(AV$2,$V90,"D")/365),IF($G90&gt;AV$2,(DATEDIF($G90,AW$2,"D")/365),1)))))))</f>
        <v>0</v>
      </c>
      <c r="AX90" s="53">
        <f>IF($V90&lt;=AW$2,0,IF($O90&lt;=AW$2,0,IF($G90&gt;=AX$2,0,IF($K90&gt;=$J90,0,IF($O90&lt;=AX$2,($J90-(SUM($K90,SUM($Z90:AW90)))),IF($L90=$D$161,(($J90-$K90)/$P90),(($J90-SUM($Z90:AW90))*$Q90))*IF($V90&lt;=AX$2,(DATEDIF(AW$2,$V90,"D")/365),IF($G90&gt;AW$2,(DATEDIF($G90,AX$2,"D")/365),1)))))))</f>
        <v>0</v>
      </c>
      <c r="AY90" s="53">
        <f>IF($V90&lt;=AX$2,0,IF($O90&lt;=AX$2,0,IF($G90&gt;=AY$2,0,IF($K90&gt;=$J90,0,IF($O90&lt;=AY$2,($J90-(SUM($K90,SUM($Z90:AX90)))),IF($L90=$D$161,(($J90-$K90)/$P90),(($J90-SUM($Z90:AX90))*$Q90))*IF($V90&lt;=AY$2,(DATEDIF(AX$2,$V90,"D")/365),IF($G90&gt;AX$2,(DATEDIF($G90,AY$2,"D")/365),1)))))))</f>
        <v>0</v>
      </c>
      <c r="AZ90" s="52"/>
      <c r="BA90" s="52"/>
      <c r="BB90" s="126">
        <f>IF($V90&lt;=BB$2,0,IF($G90&gt;=BB$2,0,IF($G90&gt;$W$3,(J90-Z90),IF($G90&lt;=$W$3,J90-SUM(W90,$Z90:Z90),0))))</f>
        <v>0</v>
      </c>
      <c r="BC90" s="53">
        <f t="shared" si="361"/>
        <v>0</v>
      </c>
      <c r="BD90" s="52">
        <f t="shared" si="362"/>
        <v>0</v>
      </c>
      <c r="BE90" s="53">
        <f t="shared" si="363"/>
        <v>0</v>
      </c>
      <c r="BF90" s="52">
        <f t="shared" si="364"/>
        <v>0</v>
      </c>
      <c r="BG90" s="53">
        <f t="shared" si="365"/>
        <v>0</v>
      </c>
      <c r="BH90" s="52">
        <f t="shared" si="366"/>
        <v>0</v>
      </c>
      <c r="BI90" s="53">
        <f t="shared" si="367"/>
        <v>0</v>
      </c>
      <c r="BJ90" s="52">
        <f t="shared" si="368"/>
        <v>0</v>
      </c>
      <c r="BK90" s="53">
        <f t="shared" si="369"/>
        <v>0</v>
      </c>
      <c r="BL90" s="52">
        <f t="shared" si="370"/>
        <v>0</v>
      </c>
      <c r="BM90" s="53">
        <f t="shared" si="371"/>
        <v>0</v>
      </c>
      <c r="BN90" s="52">
        <f t="shared" si="372"/>
        <v>0</v>
      </c>
      <c r="BO90" s="53">
        <f t="shared" si="373"/>
        <v>0</v>
      </c>
      <c r="BP90" s="52">
        <f t="shared" si="374"/>
        <v>0</v>
      </c>
      <c r="BQ90" s="53">
        <f t="shared" si="375"/>
        <v>0</v>
      </c>
      <c r="BR90" s="52">
        <f t="shared" si="376"/>
        <v>0</v>
      </c>
      <c r="BS90" s="53">
        <f t="shared" si="377"/>
        <v>0</v>
      </c>
      <c r="BT90" s="52">
        <f t="shared" si="378"/>
        <v>0</v>
      </c>
      <c r="BU90" s="53">
        <f t="shared" si="379"/>
        <v>0</v>
      </c>
      <c r="BV90" s="52">
        <f t="shared" si="380"/>
        <v>0</v>
      </c>
      <c r="BW90" s="53">
        <f t="shared" si="381"/>
        <v>0</v>
      </c>
      <c r="BX90" s="52">
        <f t="shared" si="382"/>
        <v>0</v>
      </c>
      <c r="BY90" s="53">
        <f t="shared" si="383"/>
        <v>0</v>
      </c>
      <c r="BZ90" s="52">
        <f t="shared" si="384"/>
        <v>0</v>
      </c>
      <c r="CA90" s="53">
        <f t="shared" si="385"/>
        <v>0</v>
      </c>
      <c r="CB90" s="74"/>
      <c r="CC90" s="74"/>
      <c r="CD90" s="74"/>
      <c r="CE90" s="74"/>
      <c r="CF90" s="74"/>
      <c r="CG90" s="74"/>
      <c r="CH90" s="74"/>
      <c r="CI90" s="74"/>
      <c r="CJ90" s="74"/>
      <c r="CK90" s="74"/>
      <c r="CL90" s="74"/>
    </row>
    <row r="91" spans="1:90">
      <c r="A91" s="20">
        <v>90</v>
      </c>
      <c r="B91" s="20" t="s">
        <v>89</v>
      </c>
      <c r="C91" s="20" t="s">
        <v>153</v>
      </c>
      <c r="D91" s="2">
        <v>1985</v>
      </c>
      <c r="E91" s="3">
        <v>4</v>
      </c>
      <c r="F91" s="2">
        <v>1</v>
      </c>
      <c r="G91" s="55">
        <f t="shared" si="354"/>
        <v>31137</v>
      </c>
      <c r="H91" s="4">
        <v>0</v>
      </c>
      <c r="I91" s="1">
        <v>0</v>
      </c>
      <c r="J91" s="51">
        <f t="shared" si="355"/>
        <v>0</v>
      </c>
      <c r="K91" s="54">
        <f t="shared" si="356"/>
        <v>0</v>
      </c>
      <c r="L91" s="4" t="s">
        <v>96</v>
      </c>
      <c r="M91" s="54">
        <f t="shared" si="357"/>
        <v>15</v>
      </c>
      <c r="N91" s="53">
        <f t="shared" si="358"/>
        <v>15</v>
      </c>
      <c r="O91" s="55">
        <f t="shared" si="359"/>
        <v>36616</v>
      </c>
      <c r="P91" s="53">
        <f t="shared" si="318"/>
        <v>0</v>
      </c>
      <c r="Q91" s="119">
        <f t="shared" si="6"/>
        <v>0</v>
      </c>
      <c r="R91" s="45" t="s">
        <v>130</v>
      </c>
      <c r="S91" s="138">
        <v>17</v>
      </c>
      <c r="T91" s="139">
        <v>4</v>
      </c>
      <c r="U91" s="138">
        <v>2035</v>
      </c>
      <c r="V91" s="55">
        <f t="shared" si="319"/>
        <v>54878</v>
      </c>
      <c r="W91" s="51">
        <f t="shared" si="360"/>
        <v>0</v>
      </c>
      <c r="X91" s="53">
        <f t="shared" si="386"/>
        <v>0</v>
      </c>
      <c r="Y91" s="53">
        <f t="shared" si="387"/>
        <v>0</v>
      </c>
      <c r="Z91" s="53">
        <f t="shared" si="388"/>
        <v>0</v>
      </c>
      <c r="AA91" s="53">
        <f>IF($V91&lt;=Z$2,0,IF($O91&lt;=Z$2,0,IF($G91&gt;=AA$2,0,IF($K91&gt;=$J91,0,IF($O91&lt;=AA$2,($J91-(SUM($K91,SUM($Z91:Z91)))),IF($L91=$D$161,(($J91-$K91)/$P91),(($J91-SUM($Z91:Z91))*$Q91))*IF($V91&lt;=AA$2,(DATEDIF(Z$2,$V91,"D")/365),IF($G91&gt;Z$2,(DATEDIF($G91,AA$2,"D")/365),1)))))))</f>
        <v>0</v>
      </c>
      <c r="AB91" s="53">
        <f>IF($V91&lt;=AA$2,0,IF($O91&lt;=AA$2,0,IF($G91&gt;=AB$2,0,IF($K91&gt;=$J91,0,IF($O91&lt;=AB$2,($J91-(SUM($K91,SUM($Z91:AA91)))),IF($L91=$D$161,(($J91-$K91)/$P91),(($J91-SUM($Z91:AA91))*$Q91))*IF($V91&lt;=AB$2,(DATEDIF(AA$2,$V91,"D")/365),IF($G91&gt;AA$2,(DATEDIF($G91,AB$2,"D")/365),1)))))))</f>
        <v>0</v>
      </c>
      <c r="AC91" s="53">
        <f>IF($V91&lt;=AB$2,0,IF($O91&lt;=AB$2,0,IF($G91&gt;=AC$2,0,IF($K91&gt;=$J91,0,IF($O91&lt;=AC$2,($J91-(SUM($K91,SUM($Z91:AB91)))),IF($L91=$D$161,(($J91-$K91)/$P91),(($J91-SUM($Z91:AB91))*$Q91))*IF($V91&lt;=AC$2,(DATEDIF(AB$2,$V91,"D")/365),IF($G91&gt;AB$2,(DATEDIF($G91,AC$2,"D")/365),1)))))))</f>
        <v>0</v>
      </c>
      <c r="AD91" s="53">
        <f>IF($V91&lt;=AC$2,0,IF($O91&lt;=AC$2,0,IF($G91&gt;=AD$2,0,IF($K91&gt;=$J91,0,IF($O91&lt;=AD$2,($J91-(SUM($K91,SUM($Z91:AC91)))),IF($L91=$D$161,(($J91-$K91)/$P91),(($J91-SUM($Z91:AC91))*$Q91))*IF($V91&lt;=AD$2,(DATEDIF(AC$2,$V91,"D")/365),IF($G91&gt;AC$2,(DATEDIF($G91,AD$2,"D")/365),1)))))))</f>
        <v>0</v>
      </c>
      <c r="AE91" s="53">
        <f>IF($V91&lt;=AD$2,0,IF($O91&lt;=AD$2,0,IF($G91&gt;=AE$2,0,IF($K91&gt;=$J91,0,IF($O91&lt;=AE$2,($J91-(SUM($K91,SUM($Z91:AD91)))),IF($L91=$D$161,(($J91-$K91)/$P91),(($J91-SUM($Z91:AD91))*$Q91))*IF($V91&lt;=AE$2,(DATEDIF(AD$2,$V91,"D")/365),IF($G91&gt;AD$2,(DATEDIF($G91,AE$2,"D")/365),1)))))))</f>
        <v>0</v>
      </c>
      <c r="AF91" s="53">
        <f>IF($V91&lt;=AE$2,0,IF($O91&lt;=AE$2,0,IF($G91&gt;=AF$2,0,IF($K91&gt;=$J91,0,IF($O91&lt;=AF$2,($J91-(SUM($K91,SUM($Z91:AE91)))),IF($L91=$D$161,(($J91-$K91)/$P91),(($J91-SUM($Z91:AE91))*$Q91))*IF($V91&lt;=AF$2,(DATEDIF(AE$2,$V91,"D")/365),IF($G91&gt;AE$2,(DATEDIF($G91,AF$2,"D")/365),1)))))))</f>
        <v>0</v>
      </c>
      <c r="AG91" s="53">
        <f>IF($V91&lt;=AF$2,0,IF($O91&lt;=AF$2,0,IF($G91&gt;=AG$2,0,IF($K91&gt;=$J91,0,IF($O91&lt;=AG$2,($J91-(SUM($K91,SUM($Z91:AF91)))),IF($L91=$D$161,(($J91-$K91)/$P91),(($J91-SUM($Z91:AF91))*$Q91))*IF($V91&lt;=AG$2,(DATEDIF(AF$2,$V91,"D")/365),IF($G91&gt;AF$2,(DATEDIF($G91,AG$2,"D")/365),1)))))))</f>
        <v>0</v>
      </c>
      <c r="AH91" s="53">
        <f>IF($V91&lt;=AG$2,0,IF($O91&lt;=AG$2,0,IF($G91&gt;=AH$2,0,IF($K91&gt;=$J91,0,IF($O91&lt;=AH$2,($J91-(SUM($K91,SUM($Z91:AG91)))),IF($L91=$D$161,(($J91-$K91)/$P91),(($J91-SUM($Z91:AG91))*$Q91))*IF($V91&lt;=AH$2,(DATEDIF(AG$2,$V91,"D")/365),IF($G91&gt;AG$2,(DATEDIF($G91,AH$2,"D")/365),1)))))))</f>
        <v>0</v>
      </c>
      <c r="AI91" s="53">
        <f>IF($V91&lt;=AH$2,0,IF($O91&lt;=AH$2,0,IF($G91&gt;=AI$2,0,IF($K91&gt;=$J91,0,IF($O91&lt;=AI$2,($J91-(SUM($K91,SUM($Z91:AH91)))),IF($L91=$D$161,(($J91-$K91)/$P91),(($J91-SUM($Z91:AH91))*$Q91))*IF($V91&lt;=AI$2,(DATEDIF(AH$2,$V91,"D")/365),IF($G91&gt;AH$2,(DATEDIF($G91,AI$2,"D")/365),1)))))))</f>
        <v>0</v>
      </c>
      <c r="AJ91" s="53">
        <f>IF($V91&lt;=AI$2,0,IF($O91&lt;=AI$2,0,IF($G91&gt;=AJ$2,0,IF($K91&gt;=$J91,0,IF($O91&lt;=AJ$2,($J91-(SUM($K91,SUM($Z91:AI91)))),IF($L91=$D$161,(($J91-$K91)/$P91),(($J91-SUM($Z91:AI91))*$Q91))*IF($V91&lt;=AJ$2,(DATEDIF(AI$2,$V91,"D")/365),IF($G91&gt;AI$2,(DATEDIF($G91,AJ$2,"D")/365),1)))))))</f>
        <v>0</v>
      </c>
      <c r="AK91" s="53">
        <f>IF($V91&lt;=AJ$2,0,IF($O91&lt;=AJ$2,0,IF($G91&gt;=AK$2,0,IF($K91&gt;=$J91,0,IF($O91&lt;=AK$2,($J91-(SUM($K91,SUM($Z91:AJ91)))),IF($L91=$D$161,(($J91-$K91)/$P91),(($J91-SUM($Z91:AJ91))*$Q91))*IF($V91&lt;=AK$2,(DATEDIF(AJ$2,$V91,"D")/365),IF($G91&gt;AJ$2,(DATEDIF($G91,AK$2,"D")/365),1)))))))</f>
        <v>0</v>
      </c>
      <c r="AL91" s="53">
        <f>IF($V91&lt;=AK$2,0,IF($O91&lt;=AK$2,0,IF($G91&gt;=AL$2,0,IF($K91&gt;=$J91,0,IF($O91&lt;=AL$2,($J91-(SUM($K91,SUM($Z91:AK91)))),IF($L91=$D$161,(($J91-$K91)/$P91),(($J91-SUM($Z91:AK91))*$Q91))*IF($V91&lt;=AL$2,(DATEDIF(AK$2,$V91,"D")/365),IF($G91&gt;AK$2,(DATEDIF($G91,AL$2,"D")/365),1)))))))</f>
        <v>0</v>
      </c>
      <c r="AM91" s="53">
        <f>IF($V91&lt;=AL$2,0,IF($O91&lt;=AL$2,0,IF($G91&gt;=AM$2,0,IF($K91&gt;=$J91,0,IF($O91&lt;=AM$2,($J91-(SUM($K91,SUM($Z91:AL91)))),IF($L91=$D$161,(($J91-$K91)/$P91),(($J91-SUM($Z91:AL91))*$Q91))*IF($V91&lt;=AM$2,(DATEDIF(AL$2,$V91,"D")/365),IF($G91&gt;AL$2,(DATEDIF($G91,AM$2,"D")/365),1)))))))</f>
        <v>0</v>
      </c>
      <c r="AN91" s="53">
        <f>IF($V91&lt;=AM$2,0,IF($O91&lt;=AM$2,0,IF($G91&gt;=AN$2,0,IF($K91&gt;=$J91,0,IF($O91&lt;=AN$2,($J91-(SUM($K91,SUM($Z91:AM91)))),IF($L91=$D$161,(($J91-$K91)/$P91),(($J91-SUM($Z91:AM91))*$Q91))*IF($V91&lt;=AN$2,(DATEDIF(AM$2,$V91,"D")/365),IF($G91&gt;AM$2,(DATEDIF($G91,AN$2,"D")/365),1)))))))</f>
        <v>0</v>
      </c>
      <c r="AO91" s="53">
        <f>IF($V91&lt;=AN$2,0,IF($O91&lt;=AN$2,0,IF($G91&gt;=AO$2,0,IF($K91&gt;=$J91,0,IF($O91&lt;=AO$2,($J91-(SUM($K91,SUM($Z91:AN91)))),IF($L91=$D$161,(($J91-$K91)/$P91),(($J91-SUM($Z91:AN91))*$Q91))*IF($V91&lt;=AO$2,(DATEDIF(AN$2,$V91,"D")/365),IF($G91&gt;AN$2,(DATEDIF($G91,AO$2,"D")/365),1)))))))</f>
        <v>0</v>
      </c>
      <c r="AP91" s="53">
        <f>IF($V91&lt;=AO$2,0,IF($O91&lt;=AO$2,0,IF($G91&gt;=AP$2,0,IF($K91&gt;=$J91,0,IF($O91&lt;=AP$2,($J91-(SUM($K91,SUM($Z91:AO91)))),IF($L91=$D$161,(($J91-$K91)/$P91),(($J91-SUM($Z91:AO91))*$Q91))*IF($V91&lt;=AP$2,(DATEDIF(AO$2,$V91,"D")/365),IF($G91&gt;AO$2,(DATEDIF($G91,AP$2,"D")/365),1)))))))</f>
        <v>0</v>
      </c>
      <c r="AQ91" s="53">
        <f>IF($V91&lt;=AP$2,0,IF($O91&lt;=AP$2,0,IF($G91&gt;=AQ$2,0,IF($K91&gt;=$J91,0,IF($O91&lt;=AQ$2,($J91-(SUM($K91,SUM($Z91:AP91)))),IF($L91=$D$161,(($J91-$K91)/$P91),(($J91-SUM($Z91:AP91))*$Q91))*IF($V91&lt;=AQ$2,(DATEDIF(AP$2,$V91,"D")/365),IF($G91&gt;AP$2,(DATEDIF($G91,AQ$2,"D")/365),1)))))))</f>
        <v>0</v>
      </c>
      <c r="AR91" s="53">
        <f>IF($V91&lt;=AQ$2,0,IF($O91&lt;=AQ$2,0,IF($G91&gt;=AR$2,0,IF($K91&gt;=$J91,0,IF($O91&lt;=AR$2,($J91-(SUM($K91,SUM($Z91:AQ91)))),IF($L91=$D$161,(($J91-$K91)/$P91),(($J91-SUM($Z91:AQ91))*$Q91))*IF($V91&lt;=AR$2,(DATEDIF(AQ$2,$V91,"D")/365),IF($G91&gt;AQ$2,(DATEDIF($G91,AR$2,"D")/365),1)))))))</f>
        <v>0</v>
      </c>
      <c r="AS91" s="53">
        <f>IF($V91&lt;=AR$2,0,IF($O91&lt;=AR$2,0,IF($G91&gt;=AS$2,0,IF($K91&gt;=$J91,0,IF($O91&lt;=AS$2,($J91-(SUM($K91,SUM($Z91:AR91)))),IF($L91=$D$161,(($J91-$K91)/$P91),(($J91-SUM($Z91:AR91))*$Q91))*IF($V91&lt;=AS$2,(DATEDIF(AR$2,$V91,"D")/365),IF($G91&gt;AR$2,(DATEDIF($G91,AS$2,"D")/365),1)))))))</f>
        <v>0</v>
      </c>
      <c r="AT91" s="53">
        <f>IF($V91&lt;=AS$2,0,IF($O91&lt;=AS$2,0,IF($G91&gt;=AT$2,0,IF($K91&gt;=$J91,0,IF($O91&lt;=AT$2,($J91-(SUM($K91,SUM($Z91:AS91)))),IF($L91=$D$161,(($J91-$K91)/$P91),(($J91-SUM($Z91:AS91))*$Q91))*IF($V91&lt;=AT$2,(DATEDIF(AS$2,$V91,"D")/365),IF($G91&gt;AS$2,(DATEDIF($G91,AT$2,"D")/365),1)))))))</f>
        <v>0</v>
      </c>
      <c r="AU91" s="53">
        <f>IF($V91&lt;=AT$2,0,IF($O91&lt;=AT$2,0,IF($G91&gt;=AU$2,0,IF($K91&gt;=$J91,0,IF($O91&lt;=AU$2,($J91-(SUM($K91,SUM($Z91:AT91)))),IF($L91=$D$161,(($J91-$K91)/$P91),(($J91-SUM($Z91:AT91))*$Q91))*IF($V91&lt;=AU$2,(DATEDIF(AT$2,$V91,"D")/365),IF($G91&gt;AT$2,(DATEDIF($G91,AU$2,"D")/365),1)))))))</f>
        <v>0</v>
      </c>
      <c r="AV91" s="53">
        <f>IF($V91&lt;=AU$2,0,IF($O91&lt;=AU$2,0,IF($G91&gt;=AV$2,0,IF($K91&gt;=$J91,0,IF($O91&lt;=AV$2,($J91-(SUM($K91,SUM($Z91:AU91)))),IF($L91=$D$161,(($J91-$K91)/$P91),(($J91-SUM($Z91:AU91))*$Q91))*IF($V91&lt;=AV$2,(DATEDIF(AU$2,$V91,"D")/365),IF($G91&gt;AU$2,(DATEDIF($G91,AV$2,"D")/365),1)))))))</f>
        <v>0</v>
      </c>
      <c r="AW91" s="53">
        <f>IF($V91&lt;=AV$2,0,IF($O91&lt;=AV$2,0,IF($G91&gt;=AW$2,0,IF($K91&gt;=$J91,0,IF($O91&lt;=AW$2,($J91-(SUM($K91,SUM($Z91:AV91)))),IF($L91=$D$161,(($J91-$K91)/$P91),(($J91-SUM($Z91:AV91))*$Q91))*IF($V91&lt;=AW$2,(DATEDIF(AV$2,$V91,"D")/365),IF($G91&gt;AV$2,(DATEDIF($G91,AW$2,"D")/365),1)))))))</f>
        <v>0</v>
      </c>
      <c r="AX91" s="53">
        <f>IF($V91&lt;=AW$2,0,IF($O91&lt;=AW$2,0,IF($G91&gt;=AX$2,0,IF($K91&gt;=$J91,0,IF($O91&lt;=AX$2,($J91-(SUM($K91,SUM($Z91:AW91)))),IF($L91=$D$161,(($J91-$K91)/$P91),(($J91-SUM($Z91:AW91))*$Q91))*IF($V91&lt;=AX$2,(DATEDIF(AW$2,$V91,"D")/365),IF($G91&gt;AW$2,(DATEDIF($G91,AX$2,"D")/365),1)))))))</f>
        <v>0</v>
      </c>
      <c r="AY91" s="53">
        <f>IF($V91&lt;=AX$2,0,IF($O91&lt;=AX$2,0,IF($G91&gt;=AY$2,0,IF($K91&gt;=$J91,0,IF($O91&lt;=AY$2,($J91-(SUM($K91,SUM($Z91:AX91)))),IF($L91=$D$161,(($J91-$K91)/$P91),(($J91-SUM($Z91:AX91))*$Q91))*IF($V91&lt;=AY$2,(DATEDIF(AX$2,$V91,"D")/365),IF($G91&gt;AX$2,(DATEDIF($G91,AY$2,"D")/365),1)))))))</f>
        <v>0</v>
      </c>
      <c r="AZ91" s="52"/>
      <c r="BA91" s="52"/>
      <c r="BB91" s="126">
        <f>IF($V91&lt;=BB$2,0,IF($G91&gt;=BB$2,0,IF($G91&gt;$W$3,(J91-Z91),IF($G91&lt;=$W$3,J91-SUM(W91,$Z91:Z91),0))))</f>
        <v>0</v>
      </c>
      <c r="BC91" s="53">
        <f t="shared" si="361"/>
        <v>0</v>
      </c>
      <c r="BD91" s="52">
        <f t="shared" si="362"/>
        <v>0</v>
      </c>
      <c r="BE91" s="53">
        <f t="shared" si="363"/>
        <v>0</v>
      </c>
      <c r="BF91" s="52">
        <f t="shared" si="364"/>
        <v>0</v>
      </c>
      <c r="BG91" s="53">
        <f t="shared" si="365"/>
        <v>0</v>
      </c>
      <c r="BH91" s="52">
        <f t="shared" si="366"/>
        <v>0</v>
      </c>
      <c r="BI91" s="53">
        <f t="shared" si="367"/>
        <v>0</v>
      </c>
      <c r="BJ91" s="52">
        <f t="shared" si="368"/>
        <v>0</v>
      </c>
      <c r="BK91" s="53">
        <f t="shared" si="369"/>
        <v>0</v>
      </c>
      <c r="BL91" s="52">
        <f t="shared" si="370"/>
        <v>0</v>
      </c>
      <c r="BM91" s="53">
        <f t="shared" si="371"/>
        <v>0</v>
      </c>
      <c r="BN91" s="52">
        <f t="shared" si="372"/>
        <v>0</v>
      </c>
      <c r="BO91" s="53">
        <f t="shared" si="373"/>
        <v>0</v>
      </c>
      <c r="BP91" s="52">
        <f t="shared" si="374"/>
        <v>0</v>
      </c>
      <c r="BQ91" s="53">
        <f t="shared" si="375"/>
        <v>0</v>
      </c>
      <c r="BR91" s="52">
        <f t="shared" si="376"/>
        <v>0</v>
      </c>
      <c r="BS91" s="53">
        <f t="shared" si="377"/>
        <v>0</v>
      </c>
      <c r="BT91" s="52">
        <f t="shared" si="378"/>
        <v>0</v>
      </c>
      <c r="BU91" s="53">
        <f t="shared" si="379"/>
        <v>0</v>
      </c>
      <c r="BV91" s="52">
        <f t="shared" si="380"/>
        <v>0</v>
      </c>
      <c r="BW91" s="53">
        <f t="shared" si="381"/>
        <v>0</v>
      </c>
      <c r="BX91" s="52">
        <f t="shared" si="382"/>
        <v>0</v>
      </c>
      <c r="BY91" s="53">
        <f t="shared" si="383"/>
        <v>0</v>
      </c>
      <c r="BZ91" s="52">
        <f t="shared" si="384"/>
        <v>0</v>
      </c>
      <c r="CA91" s="53">
        <f t="shared" si="385"/>
        <v>0</v>
      </c>
      <c r="CB91" s="74"/>
      <c r="CC91" s="74"/>
      <c r="CD91" s="74"/>
      <c r="CE91" s="74"/>
      <c r="CF91" s="74"/>
      <c r="CG91" s="74"/>
      <c r="CH91" s="74"/>
      <c r="CI91" s="74"/>
      <c r="CJ91" s="74"/>
      <c r="CK91" s="74"/>
      <c r="CL91" s="74"/>
    </row>
    <row r="92" spans="1:90">
      <c r="A92" s="20">
        <v>91</v>
      </c>
      <c r="B92" s="20" t="s">
        <v>89</v>
      </c>
      <c r="C92" s="20" t="s">
        <v>153</v>
      </c>
      <c r="D92" s="2">
        <v>1985</v>
      </c>
      <c r="E92" s="3">
        <v>4</v>
      </c>
      <c r="F92" s="2">
        <v>1</v>
      </c>
      <c r="G92" s="55">
        <f t="shared" si="354"/>
        <v>31137</v>
      </c>
      <c r="H92" s="4">
        <v>0</v>
      </c>
      <c r="I92" s="1">
        <v>0</v>
      </c>
      <c r="J92" s="51">
        <f t="shared" si="355"/>
        <v>0</v>
      </c>
      <c r="K92" s="54">
        <f t="shared" si="356"/>
        <v>0</v>
      </c>
      <c r="L92" s="4" t="s">
        <v>96</v>
      </c>
      <c r="M92" s="54">
        <f t="shared" si="357"/>
        <v>15</v>
      </c>
      <c r="N92" s="53">
        <f t="shared" si="358"/>
        <v>15</v>
      </c>
      <c r="O92" s="55">
        <f t="shared" si="359"/>
        <v>36616</v>
      </c>
      <c r="P92" s="53">
        <f t="shared" ref="P92:P127" si="393">IF($O92&gt;$W$5,M92-N92,0)</f>
        <v>0</v>
      </c>
      <c r="Q92" s="119">
        <f t="shared" ref="Q92:Q126" si="394">ROUND(IF(J92&gt;K92,IF(P92&gt;0,(1-((K92/J92)^(1/P92))),0),0),4)</f>
        <v>0</v>
      </c>
      <c r="R92" s="45" t="s">
        <v>130</v>
      </c>
      <c r="S92" s="138">
        <v>17</v>
      </c>
      <c r="T92" s="139">
        <v>4</v>
      </c>
      <c r="U92" s="138">
        <v>2035</v>
      </c>
      <c r="V92" s="55">
        <f t="shared" ref="V92:V127" si="395">IF($R92=$Q$135,DATE($U92,$T92,$S92),DATE(2050,3,31))</f>
        <v>54878</v>
      </c>
      <c r="W92" s="51">
        <f t="shared" si="360"/>
        <v>0</v>
      </c>
      <c r="X92" s="53">
        <f t="shared" si="386"/>
        <v>0</v>
      </c>
      <c r="Y92" s="53">
        <f t="shared" si="387"/>
        <v>0</v>
      </c>
      <c r="Z92" s="53">
        <f t="shared" si="388"/>
        <v>0</v>
      </c>
      <c r="AA92" s="53">
        <f>IF($V92&lt;=Z$2,0,IF($O92&lt;=Z$2,0,IF($G92&gt;=AA$2,0,IF($K92&gt;=$J92,0,IF($O92&lt;=AA$2,($J92-(SUM($K92,SUM($Z92:Z92)))),IF($L92=$D$161,(($J92-$K92)/$P92),(($J92-SUM($Z92:Z92))*$Q92))*IF($V92&lt;=AA$2,(DATEDIF(Z$2,$V92,"D")/365),IF($G92&gt;Z$2,(DATEDIF($G92,AA$2,"D")/365),1)))))))</f>
        <v>0</v>
      </c>
      <c r="AB92" s="53">
        <f>IF($V92&lt;=AA$2,0,IF($O92&lt;=AA$2,0,IF($G92&gt;=AB$2,0,IF($K92&gt;=$J92,0,IF($O92&lt;=AB$2,($J92-(SUM($K92,SUM($Z92:AA92)))),IF($L92=$D$161,(($J92-$K92)/$P92),(($J92-SUM($Z92:AA92))*$Q92))*IF($V92&lt;=AB$2,(DATEDIF(AA$2,$V92,"D")/365),IF($G92&gt;AA$2,(DATEDIF($G92,AB$2,"D")/365),1)))))))</f>
        <v>0</v>
      </c>
      <c r="AC92" s="53">
        <f>IF($V92&lt;=AB$2,0,IF($O92&lt;=AB$2,0,IF($G92&gt;=AC$2,0,IF($K92&gt;=$J92,0,IF($O92&lt;=AC$2,($J92-(SUM($K92,SUM($Z92:AB92)))),IF($L92=$D$161,(($J92-$K92)/$P92),(($J92-SUM($Z92:AB92))*$Q92))*IF($V92&lt;=AC$2,(DATEDIF(AB$2,$V92,"D")/365),IF($G92&gt;AB$2,(DATEDIF($G92,AC$2,"D")/365),1)))))))</f>
        <v>0</v>
      </c>
      <c r="AD92" s="53">
        <f>IF($V92&lt;=AC$2,0,IF($O92&lt;=AC$2,0,IF($G92&gt;=AD$2,0,IF($K92&gt;=$J92,0,IF($O92&lt;=AD$2,($J92-(SUM($K92,SUM($Z92:AC92)))),IF($L92=$D$161,(($J92-$K92)/$P92),(($J92-SUM($Z92:AC92))*$Q92))*IF($V92&lt;=AD$2,(DATEDIF(AC$2,$V92,"D")/365),IF($G92&gt;AC$2,(DATEDIF($G92,AD$2,"D")/365),1)))))))</f>
        <v>0</v>
      </c>
      <c r="AE92" s="53">
        <f>IF($V92&lt;=AD$2,0,IF($O92&lt;=AD$2,0,IF($G92&gt;=AE$2,0,IF($K92&gt;=$J92,0,IF($O92&lt;=AE$2,($J92-(SUM($K92,SUM($Z92:AD92)))),IF($L92=$D$161,(($J92-$K92)/$P92),(($J92-SUM($Z92:AD92))*$Q92))*IF($V92&lt;=AE$2,(DATEDIF(AD$2,$V92,"D")/365),IF($G92&gt;AD$2,(DATEDIF($G92,AE$2,"D")/365),1)))))))</f>
        <v>0</v>
      </c>
      <c r="AF92" s="53">
        <f>IF($V92&lt;=AE$2,0,IF($O92&lt;=AE$2,0,IF($G92&gt;=AF$2,0,IF($K92&gt;=$J92,0,IF($O92&lt;=AF$2,($J92-(SUM($K92,SUM($Z92:AE92)))),IF($L92=$D$161,(($J92-$K92)/$P92),(($J92-SUM($Z92:AE92))*$Q92))*IF($V92&lt;=AF$2,(DATEDIF(AE$2,$V92,"D")/365),IF($G92&gt;AE$2,(DATEDIF($G92,AF$2,"D")/365),1)))))))</f>
        <v>0</v>
      </c>
      <c r="AG92" s="53">
        <f>IF($V92&lt;=AF$2,0,IF($O92&lt;=AF$2,0,IF($G92&gt;=AG$2,0,IF($K92&gt;=$J92,0,IF($O92&lt;=AG$2,($J92-(SUM($K92,SUM($Z92:AF92)))),IF($L92=$D$161,(($J92-$K92)/$P92),(($J92-SUM($Z92:AF92))*$Q92))*IF($V92&lt;=AG$2,(DATEDIF(AF$2,$V92,"D")/365),IF($G92&gt;AF$2,(DATEDIF($G92,AG$2,"D")/365),1)))))))</f>
        <v>0</v>
      </c>
      <c r="AH92" s="53">
        <f>IF($V92&lt;=AG$2,0,IF($O92&lt;=AG$2,0,IF($G92&gt;=AH$2,0,IF($K92&gt;=$J92,0,IF($O92&lt;=AH$2,($J92-(SUM($K92,SUM($Z92:AG92)))),IF($L92=$D$161,(($J92-$K92)/$P92),(($J92-SUM($Z92:AG92))*$Q92))*IF($V92&lt;=AH$2,(DATEDIF(AG$2,$V92,"D")/365),IF($G92&gt;AG$2,(DATEDIF($G92,AH$2,"D")/365),1)))))))</f>
        <v>0</v>
      </c>
      <c r="AI92" s="53">
        <f>IF($V92&lt;=AH$2,0,IF($O92&lt;=AH$2,0,IF($G92&gt;=AI$2,0,IF($K92&gt;=$J92,0,IF($O92&lt;=AI$2,($J92-(SUM($K92,SUM($Z92:AH92)))),IF($L92=$D$161,(($J92-$K92)/$P92),(($J92-SUM($Z92:AH92))*$Q92))*IF($V92&lt;=AI$2,(DATEDIF(AH$2,$V92,"D")/365),IF($G92&gt;AH$2,(DATEDIF($G92,AI$2,"D")/365),1)))))))</f>
        <v>0</v>
      </c>
      <c r="AJ92" s="53">
        <f>IF($V92&lt;=AI$2,0,IF($O92&lt;=AI$2,0,IF($G92&gt;=AJ$2,0,IF($K92&gt;=$J92,0,IF($O92&lt;=AJ$2,($J92-(SUM($K92,SUM($Z92:AI92)))),IF($L92=$D$161,(($J92-$K92)/$P92),(($J92-SUM($Z92:AI92))*$Q92))*IF($V92&lt;=AJ$2,(DATEDIF(AI$2,$V92,"D")/365),IF($G92&gt;AI$2,(DATEDIF($G92,AJ$2,"D")/365),1)))))))</f>
        <v>0</v>
      </c>
      <c r="AK92" s="53">
        <f>IF($V92&lt;=AJ$2,0,IF($O92&lt;=AJ$2,0,IF($G92&gt;=AK$2,0,IF($K92&gt;=$J92,0,IF($O92&lt;=AK$2,($J92-(SUM($K92,SUM($Z92:AJ92)))),IF($L92=$D$161,(($J92-$K92)/$P92),(($J92-SUM($Z92:AJ92))*$Q92))*IF($V92&lt;=AK$2,(DATEDIF(AJ$2,$V92,"D")/365),IF($G92&gt;AJ$2,(DATEDIF($G92,AK$2,"D")/365),1)))))))</f>
        <v>0</v>
      </c>
      <c r="AL92" s="53">
        <f>IF($V92&lt;=AK$2,0,IF($O92&lt;=AK$2,0,IF($G92&gt;=AL$2,0,IF($K92&gt;=$J92,0,IF($O92&lt;=AL$2,($J92-(SUM($K92,SUM($Z92:AK92)))),IF($L92=$D$161,(($J92-$K92)/$P92),(($J92-SUM($Z92:AK92))*$Q92))*IF($V92&lt;=AL$2,(DATEDIF(AK$2,$V92,"D")/365),IF($G92&gt;AK$2,(DATEDIF($G92,AL$2,"D")/365),1)))))))</f>
        <v>0</v>
      </c>
      <c r="AM92" s="53">
        <f>IF($V92&lt;=AL$2,0,IF($O92&lt;=AL$2,0,IF($G92&gt;=AM$2,0,IF($K92&gt;=$J92,0,IF($O92&lt;=AM$2,($J92-(SUM($K92,SUM($Z92:AL92)))),IF($L92=$D$161,(($J92-$K92)/$P92),(($J92-SUM($Z92:AL92))*$Q92))*IF($V92&lt;=AM$2,(DATEDIF(AL$2,$V92,"D")/365),IF($G92&gt;AL$2,(DATEDIF($G92,AM$2,"D")/365),1)))))))</f>
        <v>0</v>
      </c>
      <c r="AN92" s="53">
        <f>IF($V92&lt;=AM$2,0,IF($O92&lt;=AM$2,0,IF($G92&gt;=AN$2,0,IF($K92&gt;=$J92,0,IF($O92&lt;=AN$2,($J92-(SUM($K92,SUM($Z92:AM92)))),IF($L92=$D$161,(($J92-$K92)/$P92),(($J92-SUM($Z92:AM92))*$Q92))*IF($V92&lt;=AN$2,(DATEDIF(AM$2,$V92,"D")/365),IF($G92&gt;AM$2,(DATEDIF($G92,AN$2,"D")/365),1)))))))</f>
        <v>0</v>
      </c>
      <c r="AO92" s="53">
        <f>IF($V92&lt;=AN$2,0,IF($O92&lt;=AN$2,0,IF($G92&gt;=AO$2,0,IF($K92&gt;=$J92,0,IF($O92&lt;=AO$2,($J92-(SUM($K92,SUM($Z92:AN92)))),IF($L92=$D$161,(($J92-$K92)/$P92),(($J92-SUM($Z92:AN92))*$Q92))*IF($V92&lt;=AO$2,(DATEDIF(AN$2,$V92,"D")/365),IF($G92&gt;AN$2,(DATEDIF($G92,AO$2,"D")/365),1)))))))</f>
        <v>0</v>
      </c>
      <c r="AP92" s="53">
        <f>IF($V92&lt;=AO$2,0,IF($O92&lt;=AO$2,0,IF($G92&gt;=AP$2,0,IF($K92&gt;=$J92,0,IF($O92&lt;=AP$2,($J92-(SUM($K92,SUM($Z92:AO92)))),IF($L92=$D$161,(($J92-$K92)/$P92),(($J92-SUM($Z92:AO92))*$Q92))*IF($V92&lt;=AP$2,(DATEDIF(AO$2,$V92,"D")/365),IF($G92&gt;AO$2,(DATEDIF($G92,AP$2,"D")/365),1)))))))</f>
        <v>0</v>
      </c>
      <c r="AQ92" s="53">
        <f>IF($V92&lt;=AP$2,0,IF($O92&lt;=AP$2,0,IF($G92&gt;=AQ$2,0,IF($K92&gt;=$J92,0,IF($O92&lt;=AQ$2,($J92-(SUM($K92,SUM($Z92:AP92)))),IF($L92=$D$161,(($J92-$K92)/$P92),(($J92-SUM($Z92:AP92))*$Q92))*IF($V92&lt;=AQ$2,(DATEDIF(AP$2,$V92,"D")/365),IF($G92&gt;AP$2,(DATEDIF($G92,AQ$2,"D")/365),1)))))))</f>
        <v>0</v>
      </c>
      <c r="AR92" s="53">
        <f>IF($V92&lt;=AQ$2,0,IF($O92&lt;=AQ$2,0,IF($G92&gt;=AR$2,0,IF($K92&gt;=$J92,0,IF($O92&lt;=AR$2,($J92-(SUM($K92,SUM($Z92:AQ92)))),IF($L92=$D$161,(($J92-$K92)/$P92),(($J92-SUM($Z92:AQ92))*$Q92))*IF($V92&lt;=AR$2,(DATEDIF(AQ$2,$V92,"D")/365),IF($G92&gt;AQ$2,(DATEDIF($G92,AR$2,"D")/365),1)))))))</f>
        <v>0</v>
      </c>
      <c r="AS92" s="53">
        <f>IF($V92&lt;=AR$2,0,IF($O92&lt;=AR$2,0,IF($G92&gt;=AS$2,0,IF($K92&gt;=$J92,0,IF($O92&lt;=AS$2,($J92-(SUM($K92,SUM($Z92:AR92)))),IF($L92=$D$161,(($J92-$K92)/$P92),(($J92-SUM($Z92:AR92))*$Q92))*IF($V92&lt;=AS$2,(DATEDIF(AR$2,$V92,"D")/365),IF($G92&gt;AR$2,(DATEDIF($G92,AS$2,"D")/365),1)))))))</f>
        <v>0</v>
      </c>
      <c r="AT92" s="53">
        <f>IF($V92&lt;=AS$2,0,IF($O92&lt;=AS$2,0,IF($G92&gt;=AT$2,0,IF($K92&gt;=$J92,0,IF($O92&lt;=AT$2,($J92-(SUM($K92,SUM($Z92:AS92)))),IF($L92=$D$161,(($J92-$K92)/$P92),(($J92-SUM($Z92:AS92))*$Q92))*IF($V92&lt;=AT$2,(DATEDIF(AS$2,$V92,"D")/365),IF($G92&gt;AS$2,(DATEDIF($G92,AT$2,"D")/365),1)))))))</f>
        <v>0</v>
      </c>
      <c r="AU92" s="53">
        <f>IF($V92&lt;=AT$2,0,IF($O92&lt;=AT$2,0,IF($G92&gt;=AU$2,0,IF($K92&gt;=$J92,0,IF($O92&lt;=AU$2,($J92-(SUM($K92,SUM($Z92:AT92)))),IF($L92=$D$161,(($J92-$K92)/$P92),(($J92-SUM($Z92:AT92))*$Q92))*IF($V92&lt;=AU$2,(DATEDIF(AT$2,$V92,"D")/365),IF($G92&gt;AT$2,(DATEDIF($G92,AU$2,"D")/365),1)))))))</f>
        <v>0</v>
      </c>
      <c r="AV92" s="53">
        <f>IF($V92&lt;=AU$2,0,IF($O92&lt;=AU$2,0,IF($G92&gt;=AV$2,0,IF($K92&gt;=$J92,0,IF($O92&lt;=AV$2,($J92-(SUM($K92,SUM($Z92:AU92)))),IF($L92=$D$161,(($J92-$K92)/$P92),(($J92-SUM($Z92:AU92))*$Q92))*IF($V92&lt;=AV$2,(DATEDIF(AU$2,$V92,"D")/365),IF($G92&gt;AU$2,(DATEDIF($G92,AV$2,"D")/365),1)))))))</f>
        <v>0</v>
      </c>
      <c r="AW92" s="53">
        <f>IF($V92&lt;=AV$2,0,IF($O92&lt;=AV$2,0,IF($G92&gt;=AW$2,0,IF($K92&gt;=$J92,0,IF($O92&lt;=AW$2,($J92-(SUM($K92,SUM($Z92:AV92)))),IF($L92=$D$161,(($J92-$K92)/$P92),(($J92-SUM($Z92:AV92))*$Q92))*IF($V92&lt;=AW$2,(DATEDIF(AV$2,$V92,"D")/365),IF($G92&gt;AV$2,(DATEDIF($G92,AW$2,"D")/365),1)))))))</f>
        <v>0</v>
      </c>
      <c r="AX92" s="53">
        <f>IF($V92&lt;=AW$2,0,IF($O92&lt;=AW$2,0,IF($G92&gt;=AX$2,0,IF($K92&gt;=$J92,0,IF($O92&lt;=AX$2,($J92-(SUM($K92,SUM($Z92:AW92)))),IF($L92=$D$161,(($J92-$K92)/$P92),(($J92-SUM($Z92:AW92))*$Q92))*IF($V92&lt;=AX$2,(DATEDIF(AW$2,$V92,"D")/365),IF($G92&gt;AW$2,(DATEDIF($G92,AX$2,"D")/365),1)))))))</f>
        <v>0</v>
      </c>
      <c r="AY92" s="53">
        <f>IF($V92&lt;=AX$2,0,IF($O92&lt;=AX$2,0,IF($G92&gt;=AY$2,0,IF($K92&gt;=$J92,0,IF($O92&lt;=AY$2,($J92-(SUM($K92,SUM($Z92:AX92)))),IF($L92=$D$161,(($J92-$K92)/$P92),(($J92-SUM($Z92:AX92))*$Q92))*IF($V92&lt;=AY$2,(DATEDIF(AX$2,$V92,"D")/365),IF($G92&gt;AX$2,(DATEDIF($G92,AY$2,"D")/365),1)))))))</f>
        <v>0</v>
      </c>
      <c r="AZ92" s="52"/>
      <c r="BA92" s="52"/>
      <c r="BB92" s="126">
        <f>IF($V92&lt;=BB$2,0,IF($G92&gt;=BB$2,0,IF($G92&gt;$W$3,(J92-Z92),IF($G92&lt;=$W$3,J92-SUM(W92,$Z92:Z92),0))))</f>
        <v>0</v>
      </c>
      <c r="BC92" s="53">
        <f t="shared" si="361"/>
        <v>0</v>
      </c>
      <c r="BD92" s="52">
        <f t="shared" si="362"/>
        <v>0</v>
      </c>
      <c r="BE92" s="53">
        <f t="shared" si="363"/>
        <v>0</v>
      </c>
      <c r="BF92" s="52">
        <f t="shared" si="364"/>
        <v>0</v>
      </c>
      <c r="BG92" s="53">
        <f t="shared" si="365"/>
        <v>0</v>
      </c>
      <c r="BH92" s="52">
        <f t="shared" si="366"/>
        <v>0</v>
      </c>
      <c r="BI92" s="53">
        <f t="shared" si="367"/>
        <v>0</v>
      </c>
      <c r="BJ92" s="52">
        <f t="shared" si="368"/>
        <v>0</v>
      </c>
      <c r="BK92" s="53">
        <f t="shared" si="369"/>
        <v>0</v>
      </c>
      <c r="BL92" s="52">
        <f t="shared" si="370"/>
        <v>0</v>
      </c>
      <c r="BM92" s="53">
        <f t="shared" si="371"/>
        <v>0</v>
      </c>
      <c r="BN92" s="52">
        <f t="shared" si="372"/>
        <v>0</v>
      </c>
      <c r="BO92" s="53">
        <f t="shared" si="373"/>
        <v>0</v>
      </c>
      <c r="BP92" s="52">
        <f t="shared" si="374"/>
        <v>0</v>
      </c>
      <c r="BQ92" s="53">
        <f t="shared" si="375"/>
        <v>0</v>
      </c>
      <c r="BR92" s="52">
        <f t="shared" si="376"/>
        <v>0</v>
      </c>
      <c r="BS92" s="53">
        <f t="shared" si="377"/>
        <v>0</v>
      </c>
      <c r="BT92" s="52">
        <f t="shared" si="378"/>
        <v>0</v>
      </c>
      <c r="BU92" s="53">
        <f t="shared" si="379"/>
        <v>0</v>
      </c>
      <c r="BV92" s="52">
        <f t="shared" si="380"/>
        <v>0</v>
      </c>
      <c r="BW92" s="53">
        <f t="shared" si="381"/>
        <v>0</v>
      </c>
      <c r="BX92" s="52">
        <f t="shared" si="382"/>
        <v>0</v>
      </c>
      <c r="BY92" s="53">
        <f t="shared" si="383"/>
        <v>0</v>
      </c>
      <c r="BZ92" s="52">
        <f t="shared" si="384"/>
        <v>0</v>
      </c>
      <c r="CA92" s="53">
        <f t="shared" si="385"/>
        <v>0</v>
      </c>
      <c r="CB92" s="74"/>
      <c r="CC92" s="74"/>
      <c r="CD92" s="74"/>
      <c r="CE92" s="74"/>
      <c r="CF92" s="74"/>
      <c r="CG92" s="74"/>
      <c r="CH92" s="74"/>
      <c r="CI92" s="74"/>
      <c r="CJ92" s="74"/>
      <c r="CK92" s="74"/>
      <c r="CL92" s="74"/>
    </row>
    <row r="93" spans="1:90">
      <c r="A93" s="20">
        <v>92</v>
      </c>
      <c r="B93" s="20" t="s">
        <v>89</v>
      </c>
      <c r="C93" s="20" t="s">
        <v>153</v>
      </c>
      <c r="D93" s="2">
        <v>1985</v>
      </c>
      <c r="E93" s="3">
        <v>4</v>
      </c>
      <c r="F93" s="2">
        <v>1</v>
      </c>
      <c r="G93" s="55">
        <f t="shared" si="354"/>
        <v>31137</v>
      </c>
      <c r="H93" s="4">
        <v>0</v>
      </c>
      <c r="I93" s="1">
        <v>0</v>
      </c>
      <c r="J93" s="51">
        <f t="shared" si="355"/>
        <v>0</v>
      </c>
      <c r="K93" s="54">
        <f t="shared" si="356"/>
        <v>0</v>
      </c>
      <c r="L93" s="4" t="s">
        <v>96</v>
      </c>
      <c r="M93" s="54">
        <f t="shared" si="357"/>
        <v>15</v>
      </c>
      <c r="N93" s="53">
        <f t="shared" si="358"/>
        <v>15</v>
      </c>
      <c r="O93" s="55">
        <f t="shared" si="359"/>
        <v>36616</v>
      </c>
      <c r="P93" s="53">
        <f t="shared" si="393"/>
        <v>0</v>
      </c>
      <c r="Q93" s="119">
        <f t="shared" si="394"/>
        <v>0</v>
      </c>
      <c r="R93" s="45" t="s">
        <v>130</v>
      </c>
      <c r="S93" s="138">
        <v>17</v>
      </c>
      <c r="T93" s="139">
        <v>4</v>
      </c>
      <c r="U93" s="138">
        <v>2035</v>
      </c>
      <c r="V93" s="55">
        <f t="shared" si="395"/>
        <v>54878</v>
      </c>
      <c r="W93" s="51">
        <f t="shared" si="360"/>
        <v>0</v>
      </c>
      <c r="X93" s="53">
        <f t="shared" si="386"/>
        <v>0</v>
      </c>
      <c r="Y93" s="53">
        <f t="shared" si="387"/>
        <v>0</v>
      </c>
      <c r="Z93" s="53">
        <f t="shared" si="388"/>
        <v>0</v>
      </c>
      <c r="AA93" s="53">
        <f>IF($V93&lt;=Z$2,0,IF($O93&lt;=Z$2,0,IF($G93&gt;=AA$2,0,IF($K93&gt;=$J93,0,IF($O93&lt;=AA$2,($J93-(SUM($K93,SUM($Z93:Z93)))),IF($L93=$D$161,(($J93-$K93)/$P93),(($J93-SUM($Z93:Z93))*$Q93))*IF($V93&lt;=AA$2,(DATEDIF(Z$2,$V93,"D")/365),IF($G93&gt;Z$2,(DATEDIF($G93,AA$2,"D")/365),1)))))))</f>
        <v>0</v>
      </c>
      <c r="AB93" s="53">
        <f>IF($V93&lt;=AA$2,0,IF($O93&lt;=AA$2,0,IF($G93&gt;=AB$2,0,IF($K93&gt;=$J93,0,IF($O93&lt;=AB$2,($J93-(SUM($K93,SUM($Z93:AA93)))),IF($L93=$D$161,(($J93-$K93)/$P93),(($J93-SUM($Z93:AA93))*$Q93))*IF($V93&lt;=AB$2,(DATEDIF(AA$2,$V93,"D")/365),IF($G93&gt;AA$2,(DATEDIF($G93,AB$2,"D")/365),1)))))))</f>
        <v>0</v>
      </c>
      <c r="AC93" s="53">
        <f>IF($V93&lt;=AB$2,0,IF($O93&lt;=AB$2,0,IF($G93&gt;=AC$2,0,IF($K93&gt;=$J93,0,IF($O93&lt;=AC$2,($J93-(SUM($K93,SUM($Z93:AB93)))),IF($L93=$D$161,(($J93-$K93)/$P93),(($J93-SUM($Z93:AB93))*$Q93))*IF($V93&lt;=AC$2,(DATEDIF(AB$2,$V93,"D")/365),IF($G93&gt;AB$2,(DATEDIF($G93,AC$2,"D")/365),1)))))))</f>
        <v>0</v>
      </c>
      <c r="AD93" s="53">
        <f>IF($V93&lt;=AC$2,0,IF($O93&lt;=AC$2,0,IF($G93&gt;=AD$2,0,IF($K93&gt;=$J93,0,IF($O93&lt;=AD$2,($J93-(SUM($K93,SUM($Z93:AC93)))),IF($L93=$D$161,(($J93-$K93)/$P93),(($J93-SUM($Z93:AC93))*$Q93))*IF($V93&lt;=AD$2,(DATEDIF(AC$2,$V93,"D")/365),IF($G93&gt;AC$2,(DATEDIF($G93,AD$2,"D")/365),1)))))))</f>
        <v>0</v>
      </c>
      <c r="AE93" s="53">
        <f>IF($V93&lt;=AD$2,0,IF($O93&lt;=AD$2,0,IF($G93&gt;=AE$2,0,IF($K93&gt;=$J93,0,IF($O93&lt;=AE$2,($J93-(SUM($K93,SUM($Z93:AD93)))),IF($L93=$D$161,(($J93-$K93)/$P93),(($J93-SUM($Z93:AD93))*$Q93))*IF($V93&lt;=AE$2,(DATEDIF(AD$2,$V93,"D")/365),IF($G93&gt;AD$2,(DATEDIF($G93,AE$2,"D")/365),1)))))))</f>
        <v>0</v>
      </c>
      <c r="AF93" s="53">
        <f>IF($V93&lt;=AE$2,0,IF($O93&lt;=AE$2,0,IF($G93&gt;=AF$2,0,IF($K93&gt;=$J93,0,IF($O93&lt;=AF$2,($J93-(SUM($K93,SUM($Z93:AE93)))),IF($L93=$D$161,(($J93-$K93)/$P93),(($J93-SUM($Z93:AE93))*$Q93))*IF($V93&lt;=AF$2,(DATEDIF(AE$2,$V93,"D")/365),IF($G93&gt;AE$2,(DATEDIF($G93,AF$2,"D")/365),1)))))))</f>
        <v>0</v>
      </c>
      <c r="AG93" s="53">
        <f>IF($V93&lt;=AF$2,0,IF($O93&lt;=AF$2,0,IF($G93&gt;=AG$2,0,IF($K93&gt;=$J93,0,IF($O93&lt;=AG$2,($J93-(SUM($K93,SUM($Z93:AF93)))),IF($L93=$D$161,(($J93-$K93)/$P93),(($J93-SUM($Z93:AF93))*$Q93))*IF($V93&lt;=AG$2,(DATEDIF(AF$2,$V93,"D")/365),IF($G93&gt;AF$2,(DATEDIF($G93,AG$2,"D")/365),1)))))))</f>
        <v>0</v>
      </c>
      <c r="AH93" s="53">
        <f>IF($V93&lt;=AG$2,0,IF($O93&lt;=AG$2,0,IF($G93&gt;=AH$2,0,IF($K93&gt;=$J93,0,IF($O93&lt;=AH$2,($J93-(SUM($K93,SUM($Z93:AG93)))),IF($L93=$D$161,(($J93-$K93)/$P93),(($J93-SUM($Z93:AG93))*$Q93))*IF($V93&lt;=AH$2,(DATEDIF(AG$2,$V93,"D")/365),IF($G93&gt;AG$2,(DATEDIF($G93,AH$2,"D")/365),1)))))))</f>
        <v>0</v>
      </c>
      <c r="AI93" s="53">
        <f>IF($V93&lt;=AH$2,0,IF($O93&lt;=AH$2,0,IF($G93&gt;=AI$2,0,IF($K93&gt;=$J93,0,IF($O93&lt;=AI$2,($J93-(SUM($K93,SUM($Z93:AH93)))),IF($L93=$D$161,(($J93-$K93)/$P93),(($J93-SUM($Z93:AH93))*$Q93))*IF($V93&lt;=AI$2,(DATEDIF(AH$2,$V93,"D")/365),IF($G93&gt;AH$2,(DATEDIF($G93,AI$2,"D")/365),1)))))))</f>
        <v>0</v>
      </c>
      <c r="AJ93" s="53">
        <f>IF($V93&lt;=AI$2,0,IF($O93&lt;=AI$2,0,IF($G93&gt;=AJ$2,0,IF($K93&gt;=$J93,0,IF($O93&lt;=AJ$2,($J93-(SUM($K93,SUM($Z93:AI93)))),IF($L93=$D$161,(($J93-$K93)/$P93),(($J93-SUM($Z93:AI93))*$Q93))*IF($V93&lt;=AJ$2,(DATEDIF(AI$2,$V93,"D")/365),IF($G93&gt;AI$2,(DATEDIF($G93,AJ$2,"D")/365),1)))))))</f>
        <v>0</v>
      </c>
      <c r="AK93" s="53">
        <f>IF($V93&lt;=AJ$2,0,IF($O93&lt;=AJ$2,0,IF($G93&gt;=AK$2,0,IF($K93&gt;=$J93,0,IF($O93&lt;=AK$2,($J93-(SUM($K93,SUM($Z93:AJ93)))),IF($L93=$D$161,(($J93-$K93)/$P93),(($J93-SUM($Z93:AJ93))*$Q93))*IF($V93&lt;=AK$2,(DATEDIF(AJ$2,$V93,"D")/365),IF($G93&gt;AJ$2,(DATEDIF($G93,AK$2,"D")/365),1)))))))</f>
        <v>0</v>
      </c>
      <c r="AL93" s="53">
        <f>IF($V93&lt;=AK$2,0,IF($O93&lt;=AK$2,0,IF($G93&gt;=AL$2,0,IF($K93&gt;=$J93,0,IF($O93&lt;=AL$2,($J93-(SUM($K93,SUM($Z93:AK93)))),IF($L93=$D$161,(($J93-$K93)/$P93),(($J93-SUM($Z93:AK93))*$Q93))*IF($V93&lt;=AL$2,(DATEDIF(AK$2,$V93,"D")/365),IF($G93&gt;AK$2,(DATEDIF($G93,AL$2,"D")/365),1)))))))</f>
        <v>0</v>
      </c>
      <c r="AM93" s="53">
        <f>IF($V93&lt;=AL$2,0,IF($O93&lt;=AL$2,0,IF($G93&gt;=AM$2,0,IF($K93&gt;=$J93,0,IF($O93&lt;=AM$2,($J93-(SUM($K93,SUM($Z93:AL93)))),IF($L93=$D$161,(($J93-$K93)/$P93),(($J93-SUM($Z93:AL93))*$Q93))*IF($V93&lt;=AM$2,(DATEDIF(AL$2,$V93,"D")/365),IF($G93&gt;AL$2,(DATEDIF($G93,AM$2,"D")/365),1)))))))</f>
        <v>0</v>
      </c>
      <c r="AN93" s="53">
        <f>IF($V93&lt;=AM$2,0,IF($O93&lt;=AM$2,0,IF($G93&gt;=AN$2,0,IF($K93&gt;=$J93,0,IF($O93&lt;=AN$2,($J93-(SUM($K93,SUM($Z93:AM93)))),IF($L93=$D$161,(($J93-$K93)/$P93),(($J93-SUM($Z93:AM93))*$Q93))*IF($V93&lt;=AN$2,(DATEDIF(AM$2,$V93,"D")/365),IF($G93&gt;AM$2,(DATEDIF($G93,AN$2,"D")/365),1)))))))</f>
        <v>0</v>
      </c>
      <c r="AO93" s="53">
        <f>IF($V93&lt;=AN$2,0,IF($O93&lt;=AN$2,0,IF($G93&gt;=AO$2,0,IF($K93&gt;=$J93,0,IF($O93&lt;=AO$2,($J93-(SUM($K93,SUM($Z93:AN93)))),IF($L93=$D$161,(($J93-$K93)/$P93),(($J93-SUM($Z93:AN93))*$Q93))*IF($V93&lt;=AO$2,(DATEDIF(AN$2,$V93,"D")/365),IF($G93&gt;AN$2,(DATEDIF($G93,AO$2,"D")/365),1)))))))</f>
        <v>0</v>
      </c>
      <c r="AP93" s="53">
        <f>IF($V93&lt;=AO$2,0,IF($O93&lt;=AO$2,0,IF($G93&gt;=AP$2,0,IF($K93&gt;=$J93,0,IF($O93&lt;=AP$2,($J93-(SUM($K93,SUM($Z93:AO93)))),IF($L93=$D$161,(($J93-$K93)/$P93),(($J93-SUM($Z93:AO93))*$Q93))*IF($V93&lt;=AP$2,(DATEDIF(AO$2,$V93,"D")/365),IF($G93&gt;AO$2,(DATEDIF($G93,AP$2,"D")/365),1)))))))</f>
        <v>0</v>
      </c>
      <c r="AQ93" s="53">
        <f>IF($V93&lt;=AP$2,0,IF($O93&lt;=AP$2,0,IF($G93&gt;=AQ$2,0,IF($K93&gt;=$J93,0,IF($O93&lt;=AQ$2,($J93-(SUM($K93,SUM($Z93:AP93)))),IF($L93=$D$161,(($J93-$K93)/$P93),(($J93-SUM($Z93:AP93))*$Q93))*IF($V93&lt;=AQ$2,(DATEDIF(AP$2,$V93,"D")/365),IF($G93&gt;AP$2,(DATEDIF($G93,AQ$2,"D")/365),1)))))))</f>
        <v>0</v>
      </c>
      <c r="AR93" s="53">
        <f>IF($V93&lt;=AQ$2,0,IF($O93&lt;=AQ$2,0,IF($G93&gt;=AR$2,0,IF($K93&gt;=$J93,0,IF($O93&lt;=AR$2,($J93-(SUM($K93,SUM($Z93:AQ93)))),IF($L93=$D$161,(($J93-$K93)/$P93),(($J93-SUM($Z93:AQ93))*$Q93))*IF($V93&lt;=AR$2,(DATEDIF(AQ$2,$V93,"D")/365),IF($G93&gt;AQ$2,(DATEDIF($G93,AR$2,"D")/365),1)))))))</f>
        <v>0</v>
      </c>
      <c r="AS93" s="53">
        <f>IF($V93&lt;=AR$2,0,IF($O93&lt;=AR$2,0,IF($G93&gt;=AS$2,0,IF($K93&gt;=$J93,0,IF($O93&lt;=AS$2,($J93-(SUM($K93,SUM($Z93:AR93)))),IF($L93=$D$161,(($J93-$K93)/$P93),(($J93-SUM($Z93:AR93))*$Q93))*IF($V93&lt;=AS$2,(DATEDIF(AR$2,$V93,"D")/365),IF($G93&gt;AR$2,(DATEDIF($G93,AS$2,"D")/365),1)))))))</f>
        <v>0</v>
      </c>
      <c r="AT93" s="53">
        <f>IF($V93&lt;=AS$2,0,IF($O93&lt;=AS$2,0,IF($G93&gt;=AT$2,0,IF($K93&gt;=$J93,0,IF($O93&lt;=AT$2,($J93-(SUM($K93,SUM($Z93:AS93)))),IF($L93=$D$161,(($J93-$K93)/$P93),(($J93-SUM($Z93:AS93))*$Q93))*IF($V93&lt;=AT$2,(DATEDIF(AS$2,$V93,"D")/365),IF($G93&gt;AS$2,(DATEDIF($G93,AT$2,"D")/365),1)))))))</f>
        <v>0</v>
      </c>
      <c r="AU93" s="53">
        <f>IF($V93&lt;=AT$2,0,IF($O93&lt;=AT$2,0,IF($G93&gt;=AU$2,0,IF($K93&gt;=$J93,0,IF($O93&lt;=AU$2,($J93-(SUM($K93,SUM($Z93:AT93)))),IF($L93=$D$161,(($J93-$K93)/$P93),(($J93-SUM($Z93:AT93))*$Q93))*IF($V93&lt;=AU$2,(DATEDIF(AT$2,$V93,"D")/365),IF($G93&gt;AT$2,(DATEDIF($G93,AU$2,"D")/365),1)))))))</f>
        <v>0</v>
      </c>
      <c r="AV93" s="53">
        <f>IF($V93&lt;=AU$2,0,IF($O93&lt;=AU$2,0,IF($G93&gt;=AV$2,0,IF($K93&gt;=$J93,0,IF($O93&lt;=AV$2,($J93-(SUM($K93,SUM($Z93:AU93)))),IF($L93=$D$161,(($J93-$K93)/$P93),(($J93-SUM($Z93:AU93))*$Q93))*IF($V93&lt;=AV$2,(DATEDIF(AU$2,$V93,"D")/365),IF($G93&gt;AU$2,(DATEDIF($G93,AV$2,"D")/365),1)))))))</f>
        <v>0</v>
      </c>
      <c r="AW93" s="53">
        <f>IF($V93&lt;=AV$2,0,IF($O93&lt;=AV$2,0,IF($G93&gt;=AW$2,0,IF($K93&gt;=$J93,0,IF($O93&lt;=AW$2,($J93-(SUM($K93,SUM($Z93:AV93)))),IF($L93=$D$161,(($J93-$K93)/$P93),(($J93-SUM($Z93:AV93))*$Q93))*IF($V93&lt;=AW$2,(DATEDIF(AV$2,$V93,"D")/365),IF($G93&gt;AV$2,(DATEDIF($G93,AW$2,"D")/365),1)))))))</f>
        <v>0</v>
      </c>
      <c r="AX93" s="53">
        <f>IF($V93&lt;=AW$2,0,IF($O93&lt;=AW$2,0,IF($G93&gt;=AX$2,0,IF($K93&gt;=$J93,0,IF($O93&lt;=AX$2,($J93-(SUM($K93,SUM($Z93:AW93)))),IF($L93=$D$161,(($J93-$K93)/$P93),(($J93-SUM($Z93:AW93))*$Q93))*IF($V93&lt;=AX$2,(DATEDIF(AW$2,$V93,"D")/365),IF($G93&gt;AW$2,(DATEDIF($G93,AX$2,"D")/365),1)))))))</f>
        <v>0</v>
      </c>
      <c r="AY93" s="53">
        <f>IF($V93&lt;=AX$2,0,IF($O93&lt;=AX$2,0,IF($G93&gt;=AY$2,0,IF($K93&gt;=$J93,0,IF($O93&lt;=AY$2,($J93-(SUM($K93,SUM($Z93:AX93)))),IF($L93=$D$161,(($J93-$K93)/$P93),(($J93-SUM($Z93:AX93))*$Q93))*IF($V93&lt;=AY$2,(DATEDIF(AX$2,$V93,"D")/365),IF($G93&gt;AX$2,(DATEDIF($G93,AY$2,"D")/365),1)))))))</f>
        <v>0</v>
      </c>
      <c r="AZ93" s="52"/>
      <c r="BA93" s="52"/>
      <c r="BB93" s="126">
        <f>IF($V93&lt;=BB$2,0,IF($G93&gt;=BB$2,0,IF($G93&gt;$W$3,(J93-Z93),IF($G93&lt;=$W$3,J93-SUM(W93,$Z93:Z93),0))))</f>
        <v>0</v>
      </c>
      <c r="BC93" s="53">
        <f t="shared" si="361"/>
        <v>0</v>
      </c>
      <c r="BD93" s="52">
        <f t="shared" si="362"/>
        <v>0</v>
      </c>
      <c r="BE93" s="53">
        <f t="shared" si="363"/>
        <v>0</v>
      </c>
      <c r="BF93" s="52">
        <f t="shared" si="364"/>
        <v>0</v>
      </c>
      <c r="BG93" s="53">
        <f t="shared" si="365"/>
        <v>0</v>
      </c>
      <c r="BH93" s="52">
        <f t="shared" si="366"/>
        <v>0</v>
      </c>
      <c r="BI93" s="53">
        <f t="shared" si="367"/>
        <v>0</v>
      </c>
      <c r="BJ93" s="52">
        <f t="shared" si="368"/>
        <v>0</v>
      </c>
      <c r="BK93" s="53">
        <f t="shared" si="369"/>
        <v>0</v>
      </c>
      <c r="BL93" s="52">
        <f t="shared" si="370"/>
        <v>0</v>
      </c>
      <c r="BM93" s="53">
        <f t="shared" si="371"/>
        <v>0</v>
      </c>
      <c r="BN93" s="52">
        <f t="shared" si="372"/>
        <v>0</v>
      </c>
      <c r="BO93" s="53">
        <f t="shared" si="373"/>
        <v>0</v>
      </c>
      <c r="BP93" s="52">
        <f t="shared" si="374"/>
        <v>0</v>
      </c>
      <c r="BQ93" s="53">
        <f t="shared" si="375"/>
        <v>0</v>
      </c>
      <c r="BR93" s="52">
        <f t="shared" si="376"/>
        <v>0</v>
      </c>
      <c r="BS93" s="53">
        <f t="shared" si="377"/>
        <v>0</v>
      </c>
      <c r="BT93" s="52">
        <f t="shared" si="378"/>
        <v>0</v>
      </c>
      <c r="BU93" s="53">
        <f t="shared" si="379"/>
        <v>0</v>
      </c>
      <c r="BV93" s="52">
        <f t="shared" si="380"/>
        <v>0</v>
      </c>
      <c r="BW93" s="53">
        <f t="shared" si="381"/>
        <v>0</v>
      </c>
      <c r="BX93" s="52">
        <f t="shared" si="382"/>
        <v>0</v>
      </c>
      <c r="BY93" s="53">
        <f t="shared" si="383"/>
        <v>0</v>
      </c>
      <c r="BZ93" s="52">
        <f t="shared" si="384"/>
        <v>0</v>
      </c>
      <c r="CA93" s="53">
        <f t="shared" si="385"/>
        <v>0</v>
      </c>
      <c r="CB93" s="74"/>
      <c r="CC93" s="74"/>
      <c r="CD93" s="74"/>
      <c r="CE93" s="74"/>
      <c r="CF93" s="74"/>
      <c r="CG93" s="74"/>
      <c r="CH93" s="74"/>
      <c r="CI93" s="74"/>
      <c r="CJ93" s="74"/>
      <c r="CK93" s="74"/>
      <c r="CL93" s="74"/>
    </row>
    <row r="94" spans="1:90">
      <c r="A94" s="20">
        <v>93</v>
      </c>
      <c r="B94" s="20" t="s">
        <v>89</v>
      </c>
      <c r="C94" s="20" t="s">
        <v>153</v>
      </c>
      <c r="D94" s="2">
        <v>1985</v>
      </c>
      <c r="E94" s="3">
        <v>4</v>
      </c>
      <c r="F94" s="2">
        <v>1</v>
      </c>
      <c r="G94" s="55">
        <f t="shared" si="354"/>
        <v>31137</v>
      </c>
      <c r="H94" s="4">
        <v>0</v>
      </c>
      <c r="I94" s="1">
        <v>0</v>
      </c>
      <c r="J94" s="51">
        <f t="shared" si="355"/>
        <v>0</v>
      </c>
      <c r="K94" s="54">
        <f t="shared" si="356"/>
        <v>0</v>
      </c>
      <c r="L94" s="4" t="s">
        <v>96</v>
      </c>
      <c r="M94" s="54">
        <f t="shared" si="357"/>
        <v>15</v>
      </c>
      <c r="N94" s="53">
        <f t="shared" si="358"/>
        <v>15</v>
      </c>
      <c r="O94" s="55">
        <f t="shared" si="359"/>
        <v>36616</v>
      </c>
      <c r="P94" s="53">
        <f t="shared" si="393"/>
        <v>0</v>
      </c>
      <c r="Q94" s="119">
        <f t="shared" si="394"/>
        <v>0</v>
      </c>
      <c r="R94" s="45" t="s">
        <v>130</v>
      </c>
      <c r="S94" s="138">
        <v>17</v>
      </c>
      <c r="T94" s="139">
        <v>4</v>
      </c>
      <c r="U94" s="138">
        <v>2035</v>
      </c>
      <c r="V94" s="55">
        <f t="shared" si="395"/>
        <v>54878</v>
      </c>
      <c r="W94" s="51">
        <f t="shared" si="360"/>
        <v>0</v>
      </c>
      <c r="X94" s="53">
        <f t="shared" si="386"/>
        <v>0</v>
      </c>
      <c r="Y94" s="53">
        <f t="shared" si="387"/>
        <v>0</v>
      </c>
      <c r="Z94" s="53">
        <f t="shared" si="388"/>
        <v>0</v>
      </c>
      <c r="AA94" s="53">
        <f>IF($V94&lt;=Z$2,0,IF($O94&lt;=Z$2,0,IF($G94&gt;=AA$2,0,IF($K94&gt;=$J94,0,IF($O94&lt;=AA$2,($J94-(SUM($K94,SUM($Z94:Z94)))),IF($L94=$D$161,(($J94-$K94)/$P94),(($J94-SUM($Z94:Z94))*$Q94))*IF($V94&lt;=AA$2,(DATEDIF(Z$2,$V94,"D")/365),IF($G94&gt;Z$2,(DATEDIF($G94,AA$2,"D")/365),1)))))))</f>
        <v>0</v>
      </c>
      <c r="AB94" s="53">
        <f>IF($V94&lt;=AA$2,0,IF($O94&lt;=AA$2,0,IF($G94&gt;=AB$2,0,IF($K94&gt;=$J94,0,IF($O94&lt;=AB$2,($J94-(SUM($K94,SUM($Z94:AA94)))),IF($L94=$D$161,(($J94-$K94)/$P94),(($J94-SUM($Z94:AA94))*$Q94))*IF($V94&lt;=AB$2,(DATEDIF(AA$2,$V94,"D")/365),IF($G94&gt;AA$2,(DATEDIF($G94,AB$2,"D")/365),1)))))))</f>
        <v>0</v>
      </c>
      <c r="AC94" s="53">
        <f>IF($V94&lt;=AB$2,0,IF($O94&lt;=AB$2,0,IF($G94&gt;=AC$2,0,IF($K94&gt;=$J94,0,IF($O94&lt;=AC$2,($J94-(SUM($K94,SUM($Z94:AB94)))),IF($L94=$D$161,(($J94-$K94)/$P94),(($J94-SUM($Z94:AB94))*$Q94))*IF($V94&lt;=AC$2,(DATEDIF(AB$2,$V94,"D")/365),IF($G94&gt;AB$2,(DATEDIF($G94,AC$2,"D")/365),1)))))))</f>
        <v>0</v>
      </c>
      <c r="AD94" s="53">
        <f>IF($V94&lt;=AC$2,0,IF($O94&lt;=AC$2,0,IF($G94&gt;=AD$2,0,IF($K94&gt;=$J94,0,IF($O94&lt;=AD$2,($J94-(SUM($K94,SUM($Z94:AC94)))),IF($L94=$D$161,(($J94-$K94)/$P94),(($J94-SUM($Z94:AC94))*$Q94))*IF($V94&lt;=AD$2,(DATEDIF(AC$2,$V94,"D")/365),IF($G94&gt;AC$2,(DATEDIF($G94,AD$2,"D")/365),1)))))))</f>
        <v>0</v>
      </c>
      <c r="AE94" s="53">
        <f>IF($V94&lt;=AD$2,0,IF($O94&lt;=AD$2,0,IF($G94&gt;=AE$2,0,IF($K94&gt;=$J94,0,IF($O94&lt;=AE$2,($J94-(SUM($K94,SUM($Z94:AD94)))),IF($L94=$D$161,(($J94-$K94)/$P94),(($J94-SUM($Z94:AD94))*$Q94))*IF($V94&lt;=AE$2,(DATEDIF(AD$2,$V94,"D")/365),IF($G94&gt;AD$2,(DATEDIF($G94,AE$2,"D")/365),1)))))))</f>
        <v>0</v>
      </c>
      <c r="AF94" s="53">
        <f>IF($V94&lt;=AE$2,0,IF($O94&lt;=AE$2,0,IF($G94&gt;=AF$2,0,IF($K94&gt;=$J94,0,IF($O94&lt;=AF$2,($J94-(SUM($K94,SUM($Z94:AE94)))),IF($L94=$D$161,(($J94-$K94)/$P94),(($J94-SUM($Z94:AE94))*$Q94))*IF($V94&lt;=AF$2,(DATEDIF(AE$2,$V94,"D")/365),IF($G94&gt;AE$2,(DATEDIF($G94,AF$2,"D")/365),1)))))))</f>
        <v>0</v>
      </c>
      <c r="AG94" s="53">
        <f>IF($V94&lt;=AF$2,0,IF($O94&lt;=AF$2,0,IF($G94&gt;=AG$2,0,IF($K94&gt;=$J94,0,IF($O94&lt;=AG$2,($J94-(SUM($K94,SUM($Z94:AF94)))),IF($L94=$D$161,(($J94-$K94)/$P94),(($J94-SUM($Z94:AF94))*$Q94))*IF($V94&lt;=AG$2,(DATEDIF(AF$2,$V94,"D")/365),IF($G94&gt;AF$2,(DATEDIF($G94,AG$2,"D")/365),1)))))))</f>
        <v>0</v>
      </c>
      <c r="AH94" s="53">
        <f>IF($V94&lt;=AG$2,0,IF($O94&lt;=AG$2,0,IF($G94&gt;=AH$2,0,IF($K94&gt;=$J94,0,IF($O94&lt;=AH$2,($J94-(SUM($K94,SUM($Z94:AG94)))),IF($L94=$D$161,(($J94-$K94)/$P94),(($J94-SUM($Z94:AG94))*$Q94))*IF($V94&lt;=AH$2,(DATEDIF(AG$2,$V94,"D")/365),IF($G94&gt;AG$2,(DATEDIF($G94,AH$2,"D")/365),1)))))))</f>
        <v>0</v>
      </c>
      <c r="AI94" s="53">
        <f>IF($V94&lt;=AH$2,0,IF($O94&lt;=AH$2,0,IF($G94&gt;=AI$2,0,IF($K94&gt;=$J94,0,IF($O94&lt;=AI$2,($J94-(SUM($K94,SUM($Z94:AH94)))),IF($L94=$D$161,(($J94-$K94)/$P94),(($J94-SUM($Z94:AH94))*$Q94))*IF($V94&lt;=AI$2,(DATEDIF(AH$2,$V94,"D")/365),IF($G94&gt;AH$2,(DATEDIF($G94,AI$2,"D")/365),1)))))))</f>
        <v>0</v>
      </c>
      <c r="AJ94" s="53">
        <f>IF($V94&lt;=AI$2,0,IF($O94&lt;=AI$2,0,IF($G94&gt;=AJ$2,0,IF($K94&gt;=$J94,0,IF($O94&lt;=AJ$2,($J94-(SUM($K94,SUM($Z94:AI94)))),IF($L94=$D$161,(($J94-$K94)/$P94),(($J94-SUM($Z94:AI94))*$Q94))*IF($V94&lt;=AJ$2,(DATEDIF(AI$2,$V94,"D")/365),IF($G94&gt;AI$2,(DATEDIF($G94,AJ$2,"D")/365),1)))))))</f>
        <v>0</v>
      </c>
      <c r="AK94" s="53">
        <f>IF($V94&lt;=AJ$2,0,IF($O94&lt;=AJ$2,0,IF($G94&gt;=AK$2,0,IF($K94&gt;=$J94,0,IF($O94&lt;=AK$2,($J94-(SUM($K94,SUM($Z94:AJ94)))),IF($L94=$D$161,(($J94-$K94)/$P94),(($J94-SUM($Z94:AJ94))*$Q94))*IF($V94&lt;=AK$2,(DATEDIF(AJ$2,$V94,"D")/365),IF($G94&gt;AJ$2,(DATEDIF($G94,AK$2,"D")/365),1)))))))</f>
        <v>0</v>
      </c>
      <c r="AL94" s="53">
        <f>IF($V94&lt;=AK$2,0,IF($O94&lt;=AK$2,0,IF($G94&gt;=AL$2,0,IF($K94&gt;=$J94,0,IF($O94&lt;=AL$2,($J94-(SUM($K94,SUM($Z94:AK94)))),IF($L94=$D$161,(($J94-$K94)/$P94),(($J94-SUM($Z94:AK94))*$Q94))*IF($V94&lt;=AL$2,(DATEDIF(AK$2,$V94,"D")/365),IF($G94&gt;AK$2,(DATEDIF($G94,AL$2,"D")/365),1)))))))</f>
        <v>0</v>
      </c>
      <c r="AM94" s="53">
        <f>IF($V94&lt;=AL$2,0,IF($O94&lt;=AL$2,0,IF($G94&gt;=AM$2,0,IF($K94&gt;=$J94,0,IF($O94&lt;=AM$2,($J94-(SUM($K94,SUM($Z94:AL94)))),IF($L94=$D$161,(($J94-$K94)/$P94),(($J94-SUM($Z94:AL94))*$Q94))*IF($V94&lt;=AM$2,(DATEDIF(AL$2,$V94,"D")/365),IF($G94&gt;AL$2,(DATEDIF($G94,AM$2,"D")/365),1)))))))</f>
        <v>0</v>
      </c>
      <c r="AN94" s="53">
        <f>IF($V94&lt;=AM$2,0,IF($O94&lt;=AM$2,0,IF($G94&gt;=AN$2,0,IF($K94&gt;=$J94,0,IF($O94&lt;=AN$2,($J94-(SUM($K94,SUM($Z94:AM94)))),IF($L94=$D$161,(($J94-$K94)/$P94),(($J94-SUM($Z94:AM94))*$Q94))*IF($V94&lt;=AN$2,(DATEDIF(AM$2,$V94,"D")/365),IF($G94&gt;AM$2,(DATEDIF($G94,AN$2,"D")/365),1)))))))</f>
        <v>0</v>
      </c>
      <c r="AO94" s="53">
        <f>IF($V94&lt;=AN$2,0,IF($O94&lt;=AN$2,0,IF($G94&gt;=AO$2,0,IF($K94&gt;=$J94,0,IF($O94&lt;=AO$2,($J94-(SUM($K94,SUM($Z94:AN94)))),IF($L94=$D$161,(($J94-$K94)/$P94),(($J94-SUM($Z94:AN94))*$Q94))*IF($V94&lt;=AO$2,(DATEDIF(AN$2,$V94,"D")/365),IF($G94&gt;AN$2,(DATEDIF($G94,AO$2,"D")/365),1)))))))</f>
        <v>0</v>
      </c>
      <c r="AP94" s="53">
        <f>IF($V94&lt;=AO$2,0,IF($O94&lt;=AO$2,0,IF($G94&gt;=AP$2,0,IF($K94&gt;=$J94,0,IF($O94&lt;=AP$2,($J94-(SUM($K94,SUM($Z94:AO94)))),IF($L94=$D$161,(($J94-$K94)/$P94),(($J94-SUM($Z94:AO94))*$Q94))*IF($V94&lt;=AP$2,(DATEDIF(AO$2,$V94,"D")/365),IF($G94&gt;AO$2,(DATEDIF($G94,AP$2,"D")/365),1)))))))</f>
        <v>0</v>
      </c>
      <c r="AQ94" s="53">
        <f>IF($V94&lt;=AP$2,0,IF($O94&lt;=AP$2,0,IF($G94&gt;=AQ$2,0,IF($K94&gt;=$J94,0,IF($O94&lt;=AQ$2,($J94-(SUM($K94,SUM($Z94:AP94)))),IF($L94=$D$161,(($J94-$K94)/$P94),(($J94-SUM($Z94:AP94))*$Q94))*IF($V94&lt;=AQ$2,(DATEDIF(AP$2,$V94,"D")/365),IF($G94&gt;AP$2,(DATEDIF($G94,AQ$2,"D")/365),1)))))))</f>
        <v>0</v>
      </c>
      <c r="AR94" s="53">
        <f>IF($V94&lt;=AQ$2,0,IF($O94&lt;=AQ$2,0,IF($G94&gt;=AR$2,0,IF($K94&gt;=$J94,0,IF($O94&lt;=AR$2,($J94-(SUM($K94,SUM($Z94:AQ94)))),IF($L94=$D$161,(($J94-$K94)/$P94),(($J94-SUM($Z94:AQ94))*$Q94))*IF($V94&lt;=AR$2,(DATEDIF(AQ$2,$V94,"D")/365),IF($G94&gt;AQ$2,(DATEDIF($G94,AR$2,"D")/365),1)))))))</f>
        <v>0</v>
      </c>
      <c r="AS94" s="53">
        <f>IF($V94&lt;=AR$2,0,IF($O94&lt;=AR$2,0,IF($G94&gt;=AS$2,0,IF($K94&gt;=$J94,0,IF($O94&lt;=AS$2,($J94-(SUM($K94,SUM($Z94:AR94)))),IF($L94=$D$161,(($J94-$K94)/$P94),(($J94-SUM($Z94:AR94))*$Q94))*IF($V94&lt;=AS$2,(DATEDIF(AR$2,$V94,"D")/365),IF($G94&gt;AR$2,(DATEDIF($G94,AS$2,"D")/365),1)))))))</f>
        <v>0</v>
      </c>
      <c r="AT94" s="53">
        <f>IF($V94&lt;=AS$2,0,IF($O94&lt;=AS$2,0,IF($G94&gt;=AT$2,0,IF($K94&gt;=$J94,0,IF($O94&lt;=AT$2,($J94-(SUM($K94,SUM($Z94:AS94)))),IF($L94=$D$161,(($J94-$K94)/$P94),(($J94-SUM($Z94:AS94))*$Q94))*IF($V94&lt;=AT$2,(DATEDIF(AS$2,$V94,"D")/365),IF($G94&gt;AS$2,(DATEDIF($G94,AT$2,"D")/365),1)))))))</f>
        <v>0</v>
      </c>
      <c r="AU94" s="53">
        <f>IF($V94&lt;=AT$2,0,IF($O94&lt;=AT$2,0,IF($G94&gt;=AU$2,0,IF($K94&gt;=$J94,0,IF($O94&lt;=AU$2,($J94-(SUM($K94,SUM($Z94:AT94)))),IF($L94=$D$161,(($J94-$K94)/$P94),(($J94-SUM($Z94:AT94))*$Q94))*IF($V94&lt;=AU$2,(DATEDIF(AT$2,$V94,"D")/365),IF($G94&gt;AT$2,(DATEDIF($G94,AU$2,"D")/365),1)))))))</f>
        <v>0</v>
      </c>
      <c r="AV94" s="53">
        <f>IF($V94&lt;=AU$2,0,IF($O94&lt;=AU$2,0,IF($G94&gt;=AV$2,0,IF($K94&gt;=$J94,0,IF($O94&lt;=AV$2,($J94-(SUM($K94,SUM($Z94:AU94)))),IF($L94=$D$161,(($J94-$K94)/$P94),(($J94-SUM($Z94:AU94))*$Q94))*IF($V94&lt;=AV$2,(DATEDIF(AU$2,$V94,"D")/365),IF($G94&gt;AU$2,(DATEDIF($G94,AV$2,"D")/365),1)))))))</f>
        <v>0</v>
      </c>
      <c r="AW94" s="53">
        <f>IF($V94&lt;=AV$2,0,IF($O94&lt;=AV$2,0,IF($G94&gt;=AW$2,0,IF($K94&gt;=$J94,0,IF($O94&lt;=AW$2,($J94-(SUM($K94,SUM($Z94:AV94)))),IF($L94=$D$161,(($J94-$K94)/$P94),(($J94-SUM($Z94:AV94))*$Q94))*IF($V94&lt;=AW$2,(DATEDIF(AV$2,$V94,"D")/365),IF($G94&gt;AV$2,(DATEDIF($G94,AW$2,"D")/365),1)))))))</f>
        <v>0</v>
      </c>
      <c r="AX94" s="53">
        <f>IF($V94&lt;=AW$2,0,IF($O94&lt;=AW$2,0,IF($G94&gt;=AX$2,0,IF($K94&gt;=$J94,0,IF($O94&lt;=AX$2,($J94-(SUM($K94,SUM($Z94:AW94)))),IF($L94=$D$161,(($J94-$K94)/$P94),(($J94-SUM($Z94:AW94))*$Q94))*IF($V94&lt;=AX$2,(DATEDIF(AW$2,$V94,"D")/365),IF($G94&gt;AW$2,(DATEDIF($G94,AX$2,"D")/365),1)))))))</f>
        <v>0</v>
      </c>
      <c r="AY94" s="53">
        <f>IF($V94&lt;=AX$2,0,IF($O94&lt;=AX$2,0,IF($G94&gt;=AY$2,0,IF($K94&gt;=$J94,0,IF($O94&lt;=AY$2,($J94-(SUM($K94,SUM($Z94:AX94)))),IF($L94=$D$161,(($J94-$K94)/$P94),(($J94-SUM($Z94:AX94))*$Q94))*IF($V94&lt;=AY$2,(DATEDIF(AX$2,$V94,"D")/365),IF($G94&gt;AX$2,(DATEDIF($G94,AY$2,"D")/365),1)))))))</f>
        <v>0</v>
      </c>
      <c r="AZ94" s="52"/>
      <c r="BA94" s="52"/>
      <c r="BB94" s="126">
        <f>IF($V94&lt;=BB$2,0,IF($G94&gt;=BB$2,0,IF($G94&gt;$W$3,(J94-Z94),IF($G94&lt;=$W$3,J94-SUM(W94,$Z94:Z94),0))))</f>
        <v>0</v>
      </c>
      <c r="BC94" s="53">
        <f t="shared" si="361"/>
        <v>0</v>
      </c>
      <c r="BD94" s="52">
        <f t="shared" si="362"/>
        <v>0</v>
      </c>
      <c r="BE94" s="53">
        <f t="shared" si="363"/>
        <v>0</v>
      </c>
      <c r="BF94" s="52">
        <f t="shared" si="364"/>
        <v>0</v>
      </c>
      <c r="BG94" s="53">
        <f t="shared" si="365"/>
        <v>0</v>
      </c>
      <c r="BH94" s="52">
        <f t="shared" si="366"/>
        <v>0</v>
      </c>
      <c r="BI94" s="53">
        <f t="shared" si="367"/>
        <v>0</v>
      </c>
      <c r="BJ94" s="52">
        <f t="shared" si="368"/>
        <v>0</v>
      </c>
      <c r="BK94" s="53">
        <f t="shared" si="369"/>
        <v>0</v>
      </c>
      <c r="BL94" s="52">
        <f t="shared" si="370"/>
        <v>0</v>
      </c>
      <c r="BM94" s="53">
        <f t="shared" si="371"/>
        <v>0</v>
      </c>
      <c r="BN94" s="52">
        <f t="shared" si="372"/>
        <v>0</v>
      </c>
      <c r="BO94" s="53">
        <f t="shared" si="373"/>
        <v>0</v>
      </c>
      <c r="BP94" s="52">
        <f t="shared" si="374"/>
        <v>0</v>
      </c>
      <c r="BQ94" s="53">
        <f t="shared" si="375"/>
        <v>0</v>
      </c>
      <c r="BR94" s="52">
        <f t="shared" si="376"/>
        <v>0</v>
      </c>
      <c r="BS94" s="53">
        <f t="shared" si="377"/>
        <v>0</v>
      </c>
      <c r="BT94" s="52">
        <f t="shared" si="378"/>
        <v>0</v>
      </c>
      <c r="BU94" s="53">
        <f t="shared" si="379"/>
        <v>0</v>
      </c>
      <c r="BV94" s="52">
        <f t="shared" si="380"/>
        <v>0</v>
      </c>
      <c r="BW94" s="53">
        <f t="shared" si="381"/>
        <v>0</v>
      </c>
      <c r="BX94" s="52">
        <f t="shared" si="382"/>
        <v>0</v>
      </c>
      <c r="BY94" s="53">
        <f t="shared" si="383"/>
        <v>0</v>
      </c>
      <c r="BZ94" s="52">
        <f t="shared" si="384"/>
        <v>0</v>
      </c>
      <c r="CA94" s="53">
        <f t="shared" si="385"/>
        <v>0</v>
      </c>
      <c r="CB94" s="74"/>
      <c r="CC94" s="74"/>
      <c r="CD94" s="74"/>
      <c r="CE94" s="74"/>
      <c r="CF94" s="74"/>
      <c r="CG94" s="74"/>
      <c r="CH94" s="74"/>
      <c r="CI94" s="74"/>
      <c r="CJ94" s="74"/>
      <c r="CK94" s="74"/>
      <c r="CL94" s="74"/>
    </row>
    <row r="95" spans="1:90">
      <c r="A95" s="20">
        <v>94</v>
      </c>
      <c r="B95" s="20" t="s">
        <v>89</v>
      </c>
      <c r="C95" s="20" t="s">
        <v>153</v>
      </c>
      <c r="D95" s="2">
        <v>1985</v>
      </c>
      <c r="E95" s="3">
        <v>4</v>
      </c>
      <c r="F95" s="2">
        <v>1</v>
      </c>
      <c r="G95" s="55">
        <f t="shared" si="354"/>
        <v>31137</v>
      </c>
      <c r="H95" s="4">
        <v>0</v>
      </c>
      <c r="I95" s="1">
        <v>0</v>
      </c>
      <c r="J95" s="51">
        <f t="shared" si="355"/>
        <v>0</v>
      </c>
      <c r="K95" s="54">
        <f t="shared" si="356"/>
        <v>0</v>
      </c>
      <c r="L95" s="4" t="s">
        <v>96</v>
      </c>
      <c r="M95" s="54">
        <f t="shared" si="357"/>
        <v>15</v>
      </c>
      <c r="N95" s="53">
        <f t="shared" si="358"/>
        <v>15</v>
      </c>
      <c r="O95" s="55">
        <f t="shared" si="359"/>
        <v>36616</v>
      </c>
      <c r="P95" s="53">
        <f t="shared" si="393"/>
        <v>0</v>
      </c>
      <c r="Q95" s="119">
        <f t="shared" si="394"/>
        <v>0</v>
      </c>
      <c r="R95" s="45" t="s">
        <v>130</v>
      </c>
      <c r="S95" s="138">
        <v>17</v>
      </c>
      <c r="T95" s="139">
        <v>4</v>
      </c>
      <c r="U95" s="138">
        <v>2035</v>
      </c>
      <c r="V95" s="55">
        <f t="shared" si="395"/>
        <v>54878</v>
      </c>
      <c r="W95" s="51">
        <f t="shared" si="360"/>
        <v>0</v>
      </c>
      <c r="X95" s="53">
        <f t="shared" si="386"/>
        <v>0</v>
      </c>
      <c r="Y95" s="53">
        <f t="shared" si="387"/>
        <v>0</v>
      </c>
      <c r="Z95" s="53">
        <f t="shared" si="388"/>
        <v>0</v>
      </c>
      <c r="AA95" s="53">
        <f>IF($V95&lt;=Z$2,0,IF($O95&lt;=Z$2,0,IF($G95&gt;=AA$2,0,IF($K95&gt;=$J95,0,IF($O95&lt;=AA$2,($J95-(SUM($K95,SUM($Z95:Z95)))),IF($L95=$D$161,(($J95-$K95)/$P95),(($J95-SUM($Z95:Z95))*$Q95))*IF($V95&lt;=AA$2,(DATEDIF(Z$2,$V95,"D")/365),IF($G95&gt;Z$2,(DATEDIF($G95,AA$2,"D")/365),1)))))))</f>
        <v>0</v>
      </c>
      <c r="AB95" s="53">
        <f>IF($V95&lt;=AA$2,0,IF($O95&lt;=AA$2,0,IF($G95&gt;=AB$2,0,IF($K95&gt;=$J95,0,IF($O95&lt;=AB$2,($J95-(SUM($K95,SUM($Z95:AA95)))),IF($L95=$D$161,(($J95-$K95)/$P95),(($J95-SUM($Z95:AA95))*$Q95))*IF($V95&lt;=AB$2,(DATEDIF(AA$2,$V95,"D")/365),IF($G95&gt;AA$2,(DATEDIF($G95,AB$2,"D")/365),1)))))))</f>
        <v>0</v>
      </c>
      <c r="AC95" s="53">
        <f>IF($V95&lt;=AB$2,0,IF($O95&lt;=AB$2,0,IF($G95&gt;=AC$2,0,IF($K95&gt;=$J95,0,IF($O95&lt;=AC$2,($J95-(SUM($K95,SUM($Z95:AB95)))),IF($L95=$D$161,(($J95-$K95)/$P95),(($J95-SUM($Z95:AB95))*$Q95))*IF($V95&lt;=AC$2,(DATEDIF(AB$2,$V95,"D")/365),IF($G95&gt;AB$2,(DATEDIF($G95,AC$2,"D")/365),1)))))))</f>
        <v>0</v>
      </c>
      <c r="AD95" s="53">
        <f>IF($V95&lt;=AC$2,0,IF($O95&lt;=AC$2,0,IF($G95&gt;=AD$2,0,IF($K95&gt;=$J95,0,IF($O95&lt;=AD$2,($J95-(SUM($K95,SUM($Z95:AC95)))),IF($L95=$D$161,(($J95-$K95)/$P95),(($J95-SUM($Z95:AC95))*$Q95))*IF($V95&lt;=AD$2,(DATEDIF(AC$2,$V95,"D")/365),IF($G95&gt;AC$2,(DATEDIF($G95,AD$2,"D")/365),1)))))))</f>
        <v>0</v>
      </c>
      <c r="AE95" s="53">
        <f>IF($V95&lt;=AD$2,0,IF($O95&lt;=AD$2,0,IF($G95&gt;=AE$2,0,IF($K95&gt;=$J95,0,IF($O95&lt;=AE$2,($J95-(SUM($K95,SUM($Z95:AD95)))),IF($L95=$D$161,(($J95-$K95)/$P95),(($J95-SUM($Z95:AD95))*$Q95))*IF($V95&lt;=AE$2,(DATEDIF(AD$2,$V95,"D")/365),IF($G95&gt;AD$2,(DATEDIF($G95,AE$2,"D")/365),1)))))))</f>
        <v>0</v>
      </c>
      <c r="AF95" s="53">
        <f>IF($V95&lt;=AE$2,0,IF($O95&lt;=AE$2,0,IF($G95&gt;=AF$2,0,IF($K95&gt;=$J95,0,IF($O95&lt;=AF$2,($J95-(SUM($K95,SUM($Z95:AE95)))),IF($L95=$D$161,(($J95-$K95)/$P95),(($J95-SUM($Z95:AE95))*$Q95))*IF($V95&lt;=AF$2,(DATEDIF(AE$2,$V95,"D")/365),IF($G95&gt;AE$2,(DATEDIF($G95,AF$2,"D")/365),1)))))))</f>
        <v>0</v>
      </c>
      <c r="AG95" s="53">
        <f>IF($V95&lt;=AF$2,0,IF($O95&lt;=AF$2,0,IF($G95&gt;=AG$2,0,IF($K95&gt;=$J95,0,IF($O95&lt;=AG$2,($J95-(SUM($K95,SUM($Z95:AF95)))),IF($L95=$D$161,(($J95-$K95)/$P95),(($J95-SUM($Z95:AF95))*$Q95))*IF($V95&lt;=AG$2,(DATEDIF(AF$2,$V95,"D")/365),IF($G95&gt;AF$2,(DATEDIF($G95,AG$2,"D")/365),1)))))))</f>
        <v>0</v>
      </c>
      <c r="AH95" s="53">
        <f>IF($V95&lt;=AG$2,0,IF($O95&lt;=AG$2,0,IF($G95&gt;=AH$2,0,IF($K95&gt;=$J95,0,IF($O95&lt;=AH$2,($J95-(SUM($K95,SUM($Z95:AG95)))),IF($L95=$D$161,(($J95-$K95)/$P95),(($J95-SUM($Z95:AG95))*$Q95))*IF($V95&lt;=AH$2,(DATEDIF(AG$2,$V95,"D")/365),IF($G95&gt;AG$2,(DATEDIF($G95,AH$2,"D")/365),1)))))))</f>
        <v>0</v>
      </c>
      <c r="AI95" s="53">
        <f>IF($V95&lt;=AH$2,0,IF($O95&lt;=AH$2,0,IF($G95&gt;=AI$2,0,IF($K95&gt;=$J95,0,IF($O95&lt;=AI$2,($J95-(SUM($K95,SUM($Z95:AH95)))),IF($L95=$D$161,(($J95-$K95)/$P95),(($J95-SUM($Z95:AH95))*$Q95))*IF($V95&lt;=AI$2,(DATEDIF(AH$2,$V95,"D")/365),IF($G95&gt;AH$2,(DATEDIF($G95,AI$2,"D")/365),1)))))))</f>
        <v>0</v>
      </c>
      <c r="AJ95" s="53">
        <f>IF($V95&lt;=AI$2,0,IF($O95&lt;=AI$2,0,IF($G95&gt;=AJ$2,0,IF($K95&gt;=$J95,0,IF($O95&lt;=AJ$2,($J95-(SUM($K95,SUM($Z95:AI95)))),IF($L95=$D$161,(($J95-$K95)/$P95),(($J95-SUM($Z95:AI95))*$Q95))*IF($V95&lt;=AJ$2,(DATEDIF(AI$2,$V95,"D")/365),IF($G95&gt;AI$2,(DATEDIF($G95,AJ$2,"D")/365),1)))))))</f>
        <v>0</v>
      </c>
      <c r="AK95" s="53">
        <f>IF($V95&lt;=AJ$2,0,IF($O95&lt;=AJ$2,0,IF($G95&gt;=AK$2,0,IF($K95&gt;=$J95,0,IF($O95&lt;=AK$2,($J95-(SUM($K95,SUM($Z95:AJ95)))),IF($L95=$D$161,(($J95-$K95)/$P95),(($J95-SUM($Z95:AJ95))*$Q95))*IF($V95&lt;=AK$2,(DATEDIF(AJ$2,$V95,"D")/365),IF($G95&gt;AJ$2,(DATEDIF($G95,AK$2,"D")/365),1)))))))</f>
        <v>0</v>
      </c>
      <c r="AL95" s="53">
        <f>IF($V95&lt;=AK$2,0,IF($O95&lt;=AK$2,0,IF($G95&gt;=AL$2,0,IF($K95&gt;=$J95,0,IF($O95&lt;=AL$2,($J95-(SUM($K95,SUM($Z95:AK95)))),IF($L95=$D$161,(($J95-$K95)/$P95),(($J95-SUM($Z95:AK95))*$Q95))*IF($V95&lt;=AL$2,(DATEDIF(AK$2,$V95,"D")/365),IF($G95&gt;AK$2,(DATEDIF($G95,AL$2,"D")/365),1)))))))</f>
        <v>0</v>
      </c>
      <c r="AM95" s="53">
        <f>IF($V95&lt;=AL$2,0,IF($O95&lt;=AL$2,0,IF($G95&gt;=AM$2,0,IF($K95&gt;=$J95,0,IF($O95&lt;=AM$2,($J95-(SUM($K95,SUM($Z95:AL95)))),IF($L95=$D$161,(($J95-$K95)/$P95),(($J95-SUM($Z95:AL95))*$Q95))*IF($V95&lt;=AM$2,(DATEDIF(AL$2,$V95,"D")/365),IF($G95&gt;AL$2,(DATEDIF($G95,AM$2,"D")/365),1)))))))</f>
        <v>0</v>
      </c>
      <c r="AN95" s="53">
        <f>IF($V95&lt;=AM$2,0,IF($O95&lt;=AM$2,0,IF($G95&gt;=AN$2,0,IF($K95&gt;=$J95,0,IF($O95&lt;=AN$2,($J95-(SUM($K95,SUM($Z95:AM95)))),IF($L95=$D$161,(($J95-$K95)/$P95),(($J95-SUM($Z95:AM95))*$Q95))*IF($V95&lt;=AN$2,(DATEDIF(AM$2,$V95,"D")/365),IF($G95&gt;AM$2,(DATEDIF($G95,AN$2,"D")/365),1)))))))</f>
        <v>0</v>
      </c>
      <c r="AO95" s="53">
        <f>IF($V95&lt;=AN$2,0,IF($O95&lt;=AN$2,0,IF($G95&gt;=AO$2,0,IF($K95&gt;=$J95,0,IF($O95&lt;=AO$2,($J95-(SUM($K95,SUM($Z95:AN95)))),IF($L95=$D$161,(($J95-$K95)/$P95),(($J95-SUM($Z95:AN95))*$Q95))*IF($V95&lt;=AO$2,(DATEDIF(AN$2,$V95,"D")/365),IF($G95&gt;AN$2,(DATEDIF($G95,AO$2,"D")/365),1)))))))</f>
        <v>0</v>
      </c>
      <c r="AP95" s="53">
        <f>IF($V95&lt;=AO$2,0,IF($O95&lt;=AO$2,0,IF($G95&gt;=AP$2,0,IF($K95&gt;=$J95,0,IF($O95&lt;=AP$2,($J95-(SUM($K95,SUM($Z95:AO95)))),IF($L95=$D$161,(($J95-$K95)/$P95),(($J95-SUM($Z95:AO95))*$Q95))*IF($V95&lt;=AP$2,(DATEDIF(AO$2,$V95,"D")/365),IF($G95&gt;AO$2,(DATEDIF($G95,AP$2,"D")/365),1)))))))</f>
        <v>0</v>
      </c>
      <c r="AQ95" s="53">
        <f>IF($V95&lt;=AP$2,0,IF($O95&lt;=AP$2,0,IF($G95&gt;=AQ$2,0,IF($K95&gt;=$J95,0,IF($O95&lt;=AQ$2,($J95-(SUM($K95,SUM($Z95:AP95)))),IF($L95=$D$161,(($J95-$K95)/$P95),(($J95-SUM($Z95:AP95))*$Q95))*IF($V95&lt;=AQ$2,(DATEDIF(AP$2,$V95,"D")/365),IF($G95&gt;AP$2,(DATEDIF($G95,AQ$2,"D")/365),1)))))))</f>
        <v>0</v>
      </c>
      <c r="AR95" s="53">
        <f>IF($V95&lt;=AQ$2,0,IF($O95&lt;=AQ$2,0,IF($G95&gt;=AR$2,0,IF($K95&gt;=$J95,0,IF($O95&lt;=AR$2,($J95-(SUM($K95,SUM($Z95:AQ95)))),IF($L95=$D$161,(($J95-$K95)/$P95),(($J95-SUM($Z95:AQ95))*$Q95))*IF($V95&lt;=AR$2,(DATEDIF(AQ$2,$V95,"D")/365),IF($G95&gt;AQ$2,(DATEDIF($G95,AR$2,"D")/365),1)))))))</f>
        <v>0</v>
      </c>
      <c r="AS95" s="53">
        <f>IF($V95&lt;=AR$2,0,IF($O95&lt;=AR$2,0,IF($G95&gt;=AS$2,0,IF($K95&gt;=$J95,0,IF($O95&lt;=AS$2,($J95-(SUM($K95,SUM($Z95:AR95)))),IF($L95=$D$161,(($J95-$K95)/$P95),(($J95-SUM($Z95:AR95))*$Q95))*IF($V95&lt;=AS$2,(DATEDIF(AR$2,$V95,"D")/365),IF($G95&gt;AR$2,(DATEDIF($G95,AS$2,"D")/365),1)))))))</f>
        <v>0</v>
      </c>
      <c r="AT95" s="53">
        <f>IF($V95&lt;=AS$2,0,IF($O95&lt;=AS$2,0,IF($G95&gt;=AT$2,0,IF($K95&gt;=$J95,0,IF($O95&lt;=AT$2,($J95-(SUM($K95,SUM($Z95:AS95)))),IF($L95=$D$161,(($J95-$K95)/$P95),(($J95-SUM($Z95:AS95))*$Q95))*IF($V95&lt;=AT$2,(DATEDIF(AS$2,$V95,"D")/365),IF($G95&gt;AS$2,(DATEDIF($G95,AT$2,"D")/365),1)))))))</f>
        <v>0</v>
      </c>
      <c r="AU95" s="53">
        <f>IF($V95&lt;=AT$2,0,IF($O95&lt;=AT$2,0,IF($G95&gt;=AU$2,0,IF($K95&gt;=$J95,0,IF($O95&lt;=AU$2,($J95-(SUM($K95,SUM($Z95:AT95)))),IF($L95=$D$161,(($J95-$K95)/$P95),(($J95-SUM($Z95:AT95))*$Q95))*IF($V95&lt;=AU$2,(DATEDIF(AT$2,$V95,"D")/365),IF($G95&gt;AT$2,(DATEDIF($G95,AU$2,"D")/365),1)))))))</f>
        <v>0</v>
      </c>
      <c r="AV95" s="53">
        <f>IF($V95&lt;=AU$2,0,IF($O95&lt;=AU$2,0,IF($G95&gt;=AV$2,0,IF($K95&gt;=$J95,0,IF($O95&lt;=AV$2,($J95-(SUM($K95,SUM($Z95:AU95)))),IF($L95=$D$161,(($J95-$K95)/$P95),(($J95-SUM($Z95:AU95))*$Q95))*IF($V95&lt;=AV$2,(DATEDIF(AU$2,$V95,"D")/365),IF($G95&gt;AU$2,(DATEDIF($G95,AV$2,"D")/365),1)))))))</f>
        <v>0</v>
      </c>
      <c r="AW95" s="53">
        <f>IF($V95&lt;=AV$2,0,IF($O95&lt;=AV$2,0,IF($G95&gt;=AW$2,0,IF($K95&gt;=$J95,0,IF($O95&lt;=AW$2,($J95-(SUM($K95,SUM($Z95:AV95)))),IF($L95=$D$161,(($J95-$K95)/$P95),(($J95-SUM($Z95:AV95))*$Q95))*IF($V95&lt;=AW$2,(DATEDIF(AV$2,$V95,"D")/365),IF($G95&gt;AV$2,(DATEDIF($G95,AW$2,"D")/365),1)))))))</f>
        <v>0</v>
      </c>
      <c r="AX95" s="53">
        <f>IF($V95&lt;=AW$2,0,IF($O95&lt;=AW$2,0,IF($G95&gt;=AX$2,0,IF($K95&gt;=$J95,0,IF($O95&lt;=AX$2,($J95-(SUM($K95,SUM($Z95:AW95)))),IF($L95=$D$161,(($J95-$K95)/$P95),(($J95-SUM($Z95:AW95))*$Q95))*IF($V95&lt;=AX$2,(DATEDIF(AW$2,$V95,"D")/365),IF($G95&gt;AW$2,(DATEDIF($G95,AX$2,"D")/365),1)))))))</f>
        <v>0</v>
      </c>
      <c r="AY95" s="53">
        <f>IF($V95&lt;=AX$2,0,IF($O95&lt;=AX$2,0,IF($G95&gt;=AY$2,0,IF($K95&gt;=$J95,0,IF($O95&lt;=AY$2,($J95-(SUM($K95,SUM($Z95:AX95)))),IF($L95=$D$161,(($J95-$K95)/$P95),(($J95-SUM($Z95:AX95))*$Q95))*IF($V95&lt;=AY$2,(DATEDIF(AX$2,$V95,"D")/365),IF($G95&gt;AX$2,(DATEDIF($G95,AY$2,"D")/365),1)))))))</f>
        <v>0</v>
      </c>
      <c r="AZ95" s="52"/>
      <c r="BA95" s="52"/>
      <c r="BB95" s="126">
        <f>IF($V95&lt;=BB$2,0,IF($G95&gt;=BB$2,0,IF($G95&gt;$W$3,(J95-Z95),IF($G95&lt;=$W$3,J95-SUM(W95,$Z95:Z95),0))))</f>
        <v>0</v>
      </c>
      <c r="BC95" s="53">
        <f t="shared" si="361"/>
        <v>0</v>
      </c>
      <c r="BD95" s="52">
        <f t="shared" si="362"/>
        <v>0</v>
      </c>
      <c r="BE95" s="53">
        <f t="shared" si="363"/>
        <v>0</v>
      </c>
      <c r="BF95" s="52">
        <f t="shared" si="364"/>
        <v>0</v>
      </c>
      <c r="BG95" s="53">
        <f t="shared" si="365"/>
        <v>0</v>
      </c>
      <c r="BH95" s="52">
        <f t="shared" si="366"/>
        <v>0</v>
      </c>
      <c r="BI95" s="53">
        <f t="shared" si="367"/>
        <v>0</v>
      </c>
      <c r="BJ95" s="52">
        <f t="shared" si="368"/>
        <v>0</v>
      </c>
      <c r="BK95" s="53">
        <f t="shared" si="369"/>
        <v>0</v>
      </c>
      <c r="BL95" s="52">
        <f t="shared" si="370"/>
        <v>0</v>
      </c>
      <c r="BM95" s="53">
        <f t="shared" si="371"/>
        <v>0</v>
      </c>
      <c r="BN95" s="52">
        <f t="shared" si="372"/>
        <v>0</v>
      </c>
      <c r="BO95" s="53">
        <f t="shared" si="373"/>
        <v>0</v>
      </c>
      <c r="BP95" s="52">
        <f t="shared" si="374"/>
        <v>0</v>
      </c>
      <c r="BQ95" s="53">
        <f t="shared" si="375"/>
        <v>0</v>
      </c>
      <c r="BR95" s="52">
        <f t="shared" si="376"/>
        <v>0</v>
      </c>
      <c r="BS95" s="53">
        <f t="shared" si="377"/>
        <v>0</v>
      </c>
      <c r="BT95" s="52">
        <f t="shared" si="378"/>
        <v>0</v>
      </c>
      <c r="BU95" s="53">
        <f t="shared" si="379"/>
        <v>0</v>
      </c>
      <c r="BV95" s="52">
        <f t="shared" si="380"/>
        <v>0</v>
      </c>
      <c r="BW95" s="53">
        <f t="shared" si="381"/>
        <v>0</v>
      </c>
      <c r="BX95" s="52">
        <f t="shared" si="382"/>
        <v>0</v>
      </c>
      <c r="BY95" s="53">
        <f t="shared" si="383"/>
        <v>0</v>
      </c>
      <c r="BZ95" s="52">
        <f t="shared" si="384"/>
        <v>0</v>
      </c>
      <c r="CA95" s="53">
        <f t="shared" si="385"/>
        <v>0</v>
      </c>
      <c r="CB95" s="74"/>
      <c r="CC95" s="74"/>
      <c r="CD95" s="74"/>
      <c r="CE95" s="74"/>
      <c r="CF95" s="74"/>
      <c r="CG95" s="74"/>
      <c r="CH95" s="74"/>
      <c r="CI95" s="74"/>
      <c r="CJ95" s="74"/>
      <c r="CK95" s="74"/>
      <c r="CL95" s="74"/>
    </row>
    <row r="96" spans="1:90">
      <c r="A96" s="20">
        <v>95</v>
      </c>
      <c r="B96" s="20" t="s">
        <v>89</v>
      </c>
      <c r="C96" s="20" t="s">
        <v>153</v>
      </c>
      <c r="D96" s="2">
        <v>1985</v>
      </c>
      <c r="E96" s="3">
        <v>4</v>
      </c>
      <c r="F96" s="2">
        <v>1</v>
      </c>
      <c r="G96" s="55">
        <f t="shared" si="354"/>
        <v>31137</v>
      </c>
      <c r="H96" s="4">
        <v>0</v>
      </c>
      <c r="I96" s="1">
        <v>0</v>
      </c>
      <c r="J96" s="51">
        <f t="shared" si="355"/>
        <v>0</v>
      </c>
      <c r="K96" s="54">
        <f t="shared" si="356"/>
        <v>0</v>
      </c>
      <c r="L96" s="4" t="s">
        <v>96</v>
      </c>
      <c r="M96" s="54">
        <f t="shared" si="357"/>
        <v>15</v>
      </c>
      <c r="N96" s="53">
        <f t="shared" si="358"/>
        <v>15</v>
      </c>
      <c r="O96" s="55">
        <f t="shared" si="359"/>
        <v>36616</v>
      </c>
      <c r="P96" s="53">
        <f t="shared" si="393"/>
        <v>0</v>
      </c>
      <c r="Q96" s="119">
        <f t="shared" si="394"/>
        <v>0</v>
      </c>
      <c r="R96" s="45" t="s">
        <v>130</v>
      </c>
      <c r="S96" s="138">
        <v>17</v>
      </c>
      <c r="T96" s="139">
        <v>4</v>
      </c>
      <c r="U96" s="138">
        <v>2035</v>
      </c>
      <c r="V96" s="55">
        <f t="shared" si="395"/>
        <v>54878</v>
      </c>
      <c r="W96" s="51">
        <f t="shared" si="360"/>
        <v>0</v>
      </c>
      <c r="X96" s="53">
        <f t="shared" si="386"/>
        <v>0</v>
      </c>
      <c r="Y96" s="53">
        <f t="shared" si="387"/>
        <v>0</v>
      </c>
      <c r="Z96" s="53">
        <f t="shared" si="388"/>
        <v>0</v>
      </c>
      <c r="AA96" s="53">
        <f>IF($V96&lt;=Z$2,0,IF($O96&lt;=Z$2,0,IF($G96&gt;=AA$2,0,IF($K96&gt;=$J96,0,IF($O96&lt;=AA$2,($J96-(SUM($K96,SUM($Z96:Z96)))),IF($L96=$D$161,(($J96-$K96)/$P96),(($J96-SUM($Z96:Z96))*$Q96))*IF($V96&lt;=AA$2,(DATEDIF(Z$2,$V96,"D")/365),IF($G96&gt;Z$2,(DATEDIF($G96,AA$2,"D")/365),1)))))))</f>
        <v>0</v>
      </c>
      <c r="AB96" s="53">
        <f>IF($V96&lt;=AA$2,0,IF($O96&lt;=AA$2,0,IF($G96&gt;=AB$2,0,IF($K96&gt;=$J96,0,IF($O96&lt;=AB$2,($J96-(SUM($K96,SUM($Z96:AA96)))),IF($L96=$D$161,(($J96-$K96)/$P96),(($J96-SUM($Z96:AA96))*$Q96))*IF($V96&lt;=AB$2,(DATEDIF(AA$2,$V96,"D")/365),IF($G96&gt;AA$2,(DATEDIF($G96,AB$2,"D")/365),1)))))))</f>
        <v>0</v>
      </c>
      <c r="AC96" s="53">
        <f>IF($V96&lt;=AB$2,0,IF($O96&lt;=AB$2,0,IF($G96&gt;=AC$2,0,IF($K96&gt;=$J96,0,IF($O96&lt;=AC$2,($J96-(SUM($K96,SUM($Z96:AB96)))),IF($L96=$D$161,(($J96-$K96)/$P96),(($J96-SUM($Z96:AB96))*$Q96))*IF($V96&lt;=AC$2,(DATEDIF(AB$2,$V96,"D")/365),IF($G96&gt;AB$2,(DATEDIF($G96,AC$2,"D")/365),1)))))))</f>
        <v>0</v>
      </c>
      <c r="AD96" s="53">
        <f>IF($V96&lt;=AC$2,0,IF($O96&lt;=AC$2,0,IF($G96&gt;=AD$2,0,IF($K96&gt;=$J96,0,IF($O96&lt;=AD$2,($J96-(SUM($K96,SUM($Z96:AC96)))),IF($L96=$D$161,(($J96-$K96)/$P96),(($J96-SUM($Z96:AC96))*$Q96))*IF($V96&lt;=AD$2,(DATEDIF(AC$2,$V96,"D")/365),IF($G96&gt;AC$2,(DATEDIF($G96,AD$2,"D")/365),1)))))))</f>
        <v>0</v>
      </c>
      <c r="AE96" s="53">
        <f>IF($V96&lt;=AD$2,0,IF($O96&lt;=AD$2,0,IF($G96&gt;=AE$2,0,IF($K96&gt;=$J96,0,IF($O96&lt;=AE$2,($J96-(SUM($K96,SUM($Z96:AD96)))),IF($L96=$D$161,(($J96-$K96)/$P96),(($J96-SUM($Z96:AD96))*$Q96))*IF($V96&lt;=AE$2,(DATEDIF(AD$2,$V96,"D")/365),IF($G96&gt;AD$2,(DATEDIF($G96,AE$2,"D")/365),1)))))))</f>
        <v>0</v>
      </c>
      <c r="AF96" s="53">
        <f>IF($V96&lt;=AE$2,0,IF($O96&lt;=AE$2,0,IF($G96&gt;=AF$2,0,IF($K96&gt;=$J96,0,IF($O96&lt;=AF$2,($J96-(SUM($K96,SUM($Z96:AE96)))),IF($L96=$D$161,(($J96-$K96)/$P96),(($J96-SUM($Z96:AE96))*$Q96))*IF($V96&lt;=AF$2,(DATEDIF(AE$2,$V96,"D")/365),IF($G96&gt;AE$2,(DATEDIF($G96,AF$2,"D")/365),1)))))))</f>
        <v>0</v>
      </c>
      <c r="AG96" s="53">
        <f>IF($V96&lt;=AF$2,0,IF($O96&lt;=AF$2,0,IF($G96&gt;=AG$2,0,IF($K96&gt;=$J96,0,IF($O96&lt;=AG$2,($J96-(SUM($K96,SUM($Z96:AF96)))),IF($L96=$D$161,(($J96-$K96)/$P96),(($J96-SUM($Z96:AF96))*$Q96))*IF($V96&lt;=AG$2,(DATEDIF(AF$2,$V96,"D")/365),IF($G96&gt;AF$2,(DATEDIF($G96,AG$2,"D")/365),1)))))))</f>
        <v>0</v>
      </c>
      <c r="AH96" s="53">
        <f>IF($V96&lt;=AG$2,0,IF($O96&lt;=AG$2,0,IF($G96&gt;=AH$2,0,IF($K96&gt;=$J96,0,IF($O96&lt;=AH$2,($J96-(SUM($K96,SUM($Z96:AG96)))),IF($L96=$D$161,(($J96-$K96)/$P96),(($J96-SUM($Z96:AG96))*$Q96))*IF($V96&lt;=AH$2,(DATEDIF(AG$2,$V96,"D")/365),IF($G96&gt;AG$2,(DATEDIF($G96,AH$2,"D")/365),1)))))))</f>
        <v>0</v>
      </c>
      <c r="AI96" s="53">
        <f>IF($V96&lt;=AH$2,0,IF($O96&lt;=AH$2,0,IF($G96&gt;=AI$2,0,IF($K96&gt;=$J96,0,IF($O96&lt;=AI$2,($J96-(SUM($K96,SUM($Z96:AH96)))),IF($L96=$D$161,(($J96-$K96)/$P96),(($J96-SUM($Z96:AH96))*$Q96))*IF($V96&lt;=AI$2,(DATEDIF(AH$2,$V96,"D")/365),IF($G96&gt;AH$2,(DATEDIF($G96,AI$2,"D")/365),1)))))))</f>
        <v>0</v>
      </c>
      <c r="AJ96" s="53">
        <f>IF($V96&lt;=AI$2,0,IF($O96&lt;=AI$2,0,IF($G96&gt;=AJ$2,0,IF($K96&gt;=$J96,0,IF($O96&lt;=AJ$2,($J96-(SUM($K96,SUM($Z96:AI96)))),IF($L96=$D$161,(($J96-$K96)/$P96),(($J96-SUM($Z96:AI96))*$Q96))*IF($V96&lt;=AJ$2,(DATEDIF(AI$2,$V96,"D")/365),IF($G96&gt;AI$2,(DATEDIF($G96,AJ$2,"D")/365),1)))))))</f>
        <v>0</v>
      </c>
      <c r="AK96" s="53">
        <f>IF($V96&lt;=AJ$2,0,IF($O96&lt;=AJ$2,0,IF($G96&gt;=AK$2,0,IF($K96&gt;=$J96,0,IF($O96&lt;=AK$2,($J96-(SUM($K96,SUM($Z96:AJ96)))),IF($L96=$D$161,(($J96-$K96)/$P96),(($J96-SUM($Z96:AJ96))*$Q96))*IF($V96&lt;=AK$2,(DATEDIF(AJ$2,$V96,"D")/365),IF($G96&gt;AJ$2,(DATEDIF($G96,AK$2,"D")/365),1)))))))</f>
        <v>0</v>
      </c>
      <c r="AL96" s="53">
        <f>IF($V96&lt;=AK$2,0,IF($O96&lt;=AK$2,0,IF($G96&gt;=AL$2,0,IF($K96&gt;=$J96,0,IF($O96&lt;=AL$2,($J96-(SUM($K96,SUM($Z96:AK96)))),IF($L96=$D$161,(($J96-$K96)/$P96),(($J96-SUM($Z96:AK96))*$Q96))*IF($V96&lt;=AL$2,(DATEDIF(AK$2,$V96,"D")/365),IF($G96&gt;AK$2,(DATEDIF($G96,AL$2,"D")/365),1)))))))</f>
        <v>0</v>
      </c>
      <c r="AM96" s="53">
        <f>IF($V96&lt;=AL$2,0,IF($O96&lt;=AL$2,0,IF($G96&gt;=AM$2,0,IF($K96&gt;=$J96,0,IF($O96&lt;=AM$2,($J96-(SUM($K96,SUM($Z96:AL96)))),IF($L96=$D$161,(($J96-$K96)/$P96),(($J96-SUM($Z96:AL96))*$Q96))*IF($V96&lt;=AM$2,(DATEDIF(AL$2,$V96,"D")/365),IF($G96&gt;AL$2,(DATEDIF($G96,AM$2,"D")/365),1)))))))</f>
        <v>0</v>
      </c>
      <c r="AN96" s="53">
        <f>IF($V96&lt;=AM$2,0,IF($O96&lt;=AM$2,0,IF($G96&gt;=AN$2,0,IF($K96&gt;=$J96,0,IF($O96&lt;=AN$2,($J96-(SUM($K96,SUM($Z96:AM96)))),IF($L96=$D$161,(($J96-$K96)/$P96),(($J96-SUM($Z96:AM96))*$Q96))*IF($V96&lt;=AN$2,(DATEDIF(AM$2,$V96,"D")/365),IF($G96&gt;AM$2,(DATEDIF($G96,AN$2,"D")/365),1)))))))</f>
        <v>0</v>
      </c>
      <c r="AO96" s="53">
        <f>IF($V96&lt;=AN$2,0,IF($O96&lt;=AN$2,0,IF($G96&gt;=AO$2,0,IF($K96&gt;=$J96,0,IF($O96&lt;=AO$2,($J96-(SUM($K96,SUM($Z96:AN96)))),IF($L96=$D$161,(($J96-$K96)/$P96),(($J96-SUM($Z96:AN96))*$Q96))*IF($V96&lt;=AO$2,(DATEDIF(AN$2,$V96,"D")/365),IF($G96&gt;AN$2,(DATEDIF($G96,AO$2,"D")/365),1)))))))</f>
        <v>0</v>
      </c>
      <c r="AP96" s="53">
        <f>IF($V96&lt;=AO$2,0,IF($O96&lt;=AO$2,0,IF($G96&gt;=AP$2,0,IF($K96&gt;=$J96,0,IF($O96&lt;=AP$2,($J96-(SUM($K96,SUM($Z96:AO96)))),IF($L96=$D$161,(($J96-$K96)/$P96),(($J96-SUM($Z96:AO96))*$Q96))*IF($V96&lt;=AP$2,(DATEDIF(AO$2,$V96,"D")/365),IF($G96&gt;AO$2,(DATEDIF($G96,AP$2,"D")/365),1)))))))</f>
        <v>0</v>
      </c>
      <c r="AQ96" s="53">
        <f>IF($V96&lt;=AP$2,0,IF($O96&lt;=AP$2,0,IF($G96&gt;=AQ$2,0,IF($K96&gt;=$J96,0,IF($O96&lt;=AQ$2,($J96-(SUM($K96,SUM($Z96:AP96)))),IF($L96=$D$161,(($J96-$K96)/$P96),(($J96-SUM($Z96:AP96))*$Q96))*IF($V96&lt;=AQ$2,(DATEDIF(AP$2,$V96,"D")/365),IF($G96&gt;AP$2,(DATEDIF($G96,AQ$2,"D")/365),1)))))))</f>
        <v>0</v>
      </c>
      <c r="AR96" s="53">
        <f>IF($V96&lt;=AQ$2,0,IF($O96&lt;=AQ$2,0,IF($G96&gt;=AR$2,0,IF($K96&gt;=$J96,0,IF($O96&lt;=AR$2,($J96-(SUM($K96,SUM($Z96:AQ96)))),IF($L96=$D$161,(($J96-$K96)/$P96),(($J96-SUM($Z96:AQ96))*$Q96))*IF($V96&lt;=AR$2,(DATEDIF(AQ$2,$V96,"D")/365),IF($G96&gt;AQ$2,(DATEDIF($G96,AR$2,"D")/365),1)))))))</f>
        <v>0</v>
      </c>
      <c r="AS96" s="53">
        <f>IF($V96&lt;=AR$2,0,IF($O96&lt;=AR$2,0,IF($G96&gt;=AS$2,0,IF($K96&gt;=$J96,0,IF($O96&lt;=AS$2,($J96-(SUM($K96,SUM($Z96:AR96)))),IF($L96=$D$161,(($J96-$K96)/$P96),(($J96-SUM($Z96:AR96))*$Q96))*IF($V96&lt;=AS$2,(DATEDIF(AR$2,$V96,"D")/365),IF($G96&gt;AR$2,(DATEDIF($G96,AS$2,"D")/365),1)))))))</f>
        <v>0</v>
      </c>
      <c r="AT96" s="53">
        <f>IF($V96&lt;=AS$2,0,IF($O96&lt;=AS$2,0,IF($G96&gt;=AT$2,0,IF($K96&gt;=$J96,0,IF($O96&lt;=AT$2,($J96-(SUM($K96,SUM($Z96:AS96)))),IF($L96=$D$161,(($J96-$K96)/$P96),(($J96-SUM($Z96:AS96))*$Q96))*IF($V96&lt;=AT$2,(DATEDIF(AS$2,$V96,"D")/365),IF($G96&gt;AS$2,(DATEDIF($G96,AT$2,"D")/365),1)))))))</f>
        <v>0</v>
      </c>
      <c r="AU96" s="53">
        <f>IF($V96&lt;=AT$2,0,IF($O96&lt;=AT$2,0,IF($G96&gt;=AU$2,0,IF($K96&gt;=$J96,0,IF($O96&lt;=AU$2,($J96-(SUM($K96,SUM($Z96:AT96)))),IF($L96=$D$161,(($J96-$K96)/$P96),(($J96-SUM($Z96:AT96))*$Q96))*IF($V96&lt;=AU$2,(DATEDIF(AT$2,$V96,"D")/365),IF($G96&gt;AT$2,(DATEDIF($G96,AU$2,"D")/365),1)))))))</f>
        <v>0</v>
      </c>
      <c r="AV96" s="53">
        <f>IF($V96&lt;=AU$2,0,IF($O96&lt;=AU$2,0,IF($G96&gt;=AV$2,0,IF($K96&gt;=$J96,0,IF($O96&lt;=AV$2,($J96-(SUM($K96,SUM($Z96:AU96)))),IF($L96=$D$161,(($J96-$K96)/$P96),(($J96-SUM($Z96:AU96))*$Q96))*IF($V96&lt;=AV$2,(DATEDIF(AU$2,$V96,"D")/365),IF($G96&gt;AU$2,(DATEDIF($G96,AV$2,"D")/365),1)))))))</f>
        <v>0</v>
      </c>
      <c r="AW96" s="53">
        <f>IF($V96&lt;=AV$2,0,IF($O96&lt;=AV$2,0,IF($G96&gt;=AW$2,0,IF($K96&gt;=$J96,0,IF($O96&lt;=AW$2,($J96-(SUM($K96,SUM($Z96:AV96)))),IF($L96=$D$161,(($J96-$K96)/$P96),(($J96-SUM($Z96:AV96))*$Q96))*IF($V96&lt;=AW$2,(DATEDIF(AV$2,$V96,"D")/365),IF($G96&gt;AV$2,(DATEDIF($G96,AW$2,"D")/365),1)))))))</f>
        <v>0</v>
      </c>
      <c r="AX96" s="53">
        <f>IF($V96&lt;=AW$2,0,IF($O96&lt;=AW$2,0,IF($G96&gt;=AX$2,0,IF($K96&gt;=$J96,0,IF($O96&lt;=AX$2,($J96-(SUM($K96,SUM($Z96:AW96)))),IF($L96=$D$161,(($J96-$K96)/$P96),(($J96-SUM($Z96:AW96))*$Q96))*IF($V96&lt;=AX$2,(DATEDIF(AW$2,$V96,"D")/365),IF($G96&gt;AW$2,(DATEDIF($G96,AX$2,"D")/365),1)))))))</f>
        <v>0</v>
      </c>
      <c r="AY96" s="53">
        <f>IF($V96&lt;=AX$2,0,IF($O96&lt;=AX$2,0,IF($G96&gt;=AY$2,0,IF($K96&gt;=$J96,0,IF($O96&lt;=AY$2,($J96-(SUM($K96,SUM($Z96:AX96)))),IF($L96=$D$161,(($J96-$K96)/$P96),(($J96-SUM($Z96:AX96))*$Q96))*IF($V96&lt;=AY$2,(DATEDIF(AX$2,$V96,"D")/365),IF($G96&gt;AX$2,(DATEDIF($G96,AY$2,"D")/365),1)))))))</f>
        <v>0</v>
      </c>
      <c r="AZ96" s="52"/>
      <c r="BA96" s="52"/>
      <c r="BB96" s="126">
        <f>IF($V96&lt;=BB$2,0,IF($G96&gt;=BB$2,0,IF($G96&gt;$W$3,(J96-Z96),IF($G96&lt;=$W$3,J96-SUM(W96,$Z96:Z96),0))))</f>
        <v>0</v>
      </c>
      <c r="BC96" s="53">
        <f t="shared" si="361"/>
        <v>0</v>
      </c>
      <c r="BD96" s="52">
        <f t="shared" si="362"/>
        <v>0</v>
      </c>
      <c r="BE96" s="53">
        <f t="shared" si="363"/>
        <v>0</v>
      </c>
      <c r="BF96" s="52">
        <f t="shared" si="364"/>
        <v>0</v>
      </c>
      <c r="BG96" s="53">
        <f t="shared" si="365"/>
        <v>0</v>
      </c>
      <c r="BH96" s="52">
        <f t="shared" si="366"/>
        <v>0</v>
      </c>
      <c r="BI96" s="53">
        <f t="shared" si="367"/>
        <v>0</v>
      </c>
      <c r="BJ96" s="52">
        <f t="shared" si="368"/>
        <v>0</v>
      </c>
      <c r="BK96" s="53">
        <f t="shared" si="369"/>
        <v>0</v>
      </c>
      <c r="BL96" s="52">
        <f t="shared" si="370"/>
        <v>0</v>
      </c>
      <c r="BM96" s="53">
        <f t="shared" si="371"/>
        <v>0</v>
      </c>
      <c r="BN96" s="52">
        <f t="shared" si="372"/>
        <v>0</v>
      </c>
      <c r="BO96" s="53">
        <f t="shared" si="373"/>
        <v>0</v>
      </c>
      <c r="BP96" s="52">
        <f t="shared" si="374"/>
        <v>0</v>
      </c>
      <c r="BQ96" s="53">
        <f t="shared" si="375"/>
        <v>0</v>
      </c>
      <c r="BR96" s="52">
        <f t="shared" si="376"/>
        <v>0</v>
      </c>
      <c r="BS96" s="53">
        <f t="shared" si="377"/>
        <v>0</v>
      </c>
      <c r="BT96" s="52">
        <f t="shared" si="378"/>
        <v>0</v>
      </c>
      <c r="BU96" s="53">
        <f t="shared" si="379"/>
        <v>0</v>
      </c>
      <c r="BV96" s="52">
        <f t="shared" si="380"/>
        <v>0</v>
      </c>
      <c r="BW96" s="53">
        <f t="shared" si="381"/>
        <v>0</v>
      </c>
      <c r="BX96" s="52">
        <f t="shared" si="382"/>
        <v>0</v>
      </c>
      <c r="BY96" s="53">
        <f t="shared" si="383"/>
        <v>0</v>
      </c>
      <c r="BZ96" s="52">
        <f t="shared" si="384"/>
        <v>0</v>
      </c>
      <c r="CA96" s="53">
        <f t="shared" si="385"/>
        <v>0</v>
      </c>
      <c r="CB96" s="74"/>
      <c r="CC96" s="74"/>
      <c r="CD96" s="74"/>
      <c r="CE96" s="74"/>
      <c r="CF96" s="74"/>
      <c r="CG96" s="74"/>
      <c r="CH96" s="74"/>
      <c r="CI96" s="74"/>
      <c r="CJ96" s="74"/>
      <c r="CK96" s="74"/>
      <c r="CL96" s="74"/>
    </row>
    <row r="97" spans="1:90">
      <c r="A97" s="20">
        <v>96</v>
      </c>
      <c r="B97" s="20" t="s">
        <v>89</v>
      </c>
      <c r="C97" s="20" t="s">
        <v>153</v>
      </c>
      <c r="D97" s="2">
        <v>1985</v>
      </c>
      <c r="E97" s="3">
        <v>4</v>
      </c>
      <c r="F97" s="2">
        <v>1</v>
      </c>
      <c r="G97" s="55">
        <f t="shared" si="354"/>
        <v>31137</v>
      </c>
      <c r="H97" s="4">
        <v>0</v>
      </c>
      <c r="I97" s="1">
        <v>0</v>
      </c>
      <c r="J97" s="51">
        <f t="shared" si="355"/>
        <v>0</v>
      </c>
      <c r="K97" s="54">
        <f t="shared" si="356"/>
        <v>0</v>
      </c>
      <c r="L97" s="4" t="s">
        <v>96</v>
      </c>
      <c r="M97" s="54">
        <f t="shared" si="357"/>
        <v>15</v>
      </c>
      <c r="N97" s="53">
        <f t="shared" si="358"/>
        <v>15</v>
      </c>
      <c r="O97" s="55">
        <f t="shared" si="359"/>
        <v>36616</v>
      </c>
      <c r="P97" s="53">
        <f t="shared" si="393"/>
        <v>0</v>
      </c>
      <c r="Q97" s="119">
        <f t="shared" si="394"/>
        <v>0</v>
      </c>
      <c r="R97" s="45" t="s">
        <v>130</v>
      </c>
      <c r="S97" s="138">
        <v>17</v>
      </c>
      <c r="T97" s="139">
        <v>4</v>
      </c>
      <c r="U97" s="138">
        <v>2035</v>
      </c>
      <c r="V97" s="55">
        <f t="shared" si="395"/>
        <v>54878</v>
      </c>
      <c r="W97" s="51">
        <f t="shared" si="360"/>
        <v>0</v>
      </c>
      <c r="X97" s="53">
        <f t="shared" si="386"/>
        <v>0</v>
      </c>
      <c r="Y97" s="53">
        <f t="shared" si="387"/>
        <v>0</v>
      </c>
      <c r="Z97" s="53">
        <f t="shared" si="388"/>
        <v>0</v>
      </c>
      <c r="AA97" s="53">
        <f>IF($V97&lt;=Z$2,0,IF($O97&lt;=Z$2,0,IF($G97&gt;=AA$2,0,IF($K97&gt;=$J97,0,IF($O97&lt;=AA$2,($J97-(SUM($K97,SUM($Z97:Z97)))),IF($L97=$D$161,(($J97-$K97)/$P97),(($J97-SUM($Z97:Z97))*$Q97))*IF($V97&lt;=AA$2,(DATEDIF(Z$2,$V97,"D")/365),IF($G97&gt;Z$2,(DATEDIF($G97,AA$2,"D")/365),1)))))))</f>
        <v>0</v>
      </c>
      <c r="AB97" s="53">
        <f>IF($V97&lt;=AA$2,0,IF($O97&lt;=AA$2,0,IF($G97&gt;=AB$2,0,IF($K97&gt;=$J97,0,IF($O97&lt;=AB$2,($J97-(SUM($K97,SUM($Z97:AA97)))),IF($L97=$D$161,(($J97-$K97)/$P97),(($J97-SUM($Z97:AA97))*$Q97))*IF($V97&lt;=AB$2,(DATEDIF(AA$2,$V97,"D")/365),IF($G97&gt;AA$2,(DATEDIF($G97,AB$2,"D")/365),1)))))))</f>
        <v>0</v>
      </c>
      <c r="AC97" s="53">
        <f>IF($V97&lt;=AB$2,0,IF($O97&lt;=AB$2,0,IF($G97&gt;=AC$2,0,IF($K97&gt;=$J97,0,IF($O97&lt;=AC$2,($J97-(SUM($K97,SUM($Z97:AB97)))),IF($L97=$D$161,(($J97-$K97)/$P97),(($J97-SUM($Z97:AB97))*$Q97))*IF($V97&lt;=AC$2,(DATEDIF(AB$2,$V97,"D")/365),IF($G97&gt;AB$2,(DATEDIF($G97,AC$2,"D")/365),1)))))))</f>
        <v>0</v>
      </c>
      <c r="AD97" s="53">
        <f>IF($V97&lt;=AC$2,0,IF($O97&lt;=AC$2,0,IF($G97&gt;=AD$2,0,IF($K97&gt;=$J97,0,IF($O97&lt;=AD$2,($J97-(SUM($K97,SUM($Z97:AC97)))),IF($L97=$D$161,(($J97-$K97)/$P97),(($J97-SUM($Z97:AC97))*$Q97))*IF($V97&lt;=AD$2,(DATEDIF(AC$2,$V97,"D")/365),IF($G97&gt;AC$2,(DATEDIF($G97,AD$2,"D")/365),1)))))))</f>
        <v>0</v>
      </c>
      <c r="AE97" s="53">
        <f>IF($V97&lt;=AD$2,0,IF($O97&lt;=AD$2,0,IF($G97&gt;=AE$2,0,IF($K97&gt;=$J97,0,IF($O97&lt;=AE$2,($J97-(SUM($K97,SUM($Z97:AD97)))),IF($L97=$D$161,(($J97-$K97)/$P97),(($J97-SUM($Z97:AD97))*$Q97))*IF($V97&lt;=AE$2,(DATEDIF(AD$2,$V97,"D")/365),IF($G97&gt;AD$2,(DATEDIF($G97,AE$2,"D")/365),1)))))))</f>
        <v>0</v>
      </c>
      <c r="AF97" s="53">
        <f>IF($V97&lt;=AE$2,0,IF($O97&lt;=AE$2,0,IF($G97&gt;=AF$2,0,IF($K97&gt;=$J97,0,IF($O97&lt;=AF$2,($J97-(SUM($K97,SUM($Z97:AE97)))),IF($L97=$D$161,(($J97-$K97)/$P97),(($J97-SUM($Z97:AE97))*$Q97))*IF($V97&lt;=AF$2,(DATEDIF(AE$2,$V97,"D")/365),IF($G97&gt;AE$2,(DATEDIF($G97,AF$2,"D")/365),1)))))))</f>
        <v>0</v>
      </c>
      <c r="AG97" s="53">
        <f>IF($V97&lt;=AF$2,0,IF($O97&lt;=AF$2,0,IF($G97&gt;=AG$2,0,IF($K97&gt;=$J97,0,IF($O97&lt;=AG$2,($J97-(SUM($K97,SUM($Z97:AF97)))),IF($L97=$D$161,(($J97-$K97)/$P97),(($J97-SUM($Z97:AF97))*$Q97))*IF($V97&lt;=AG$2,(DATEDIF(AF$2,$V97,"D")/365),IF($G97&gt;AF$2,(DATEDIF($G97,AG$2,"D")/365),1)))))))</f>
        <v>0</v>
      </c>
      <c r="AH97" s="53">
        <f>IF($V97&lt;=AG$2,0,IF($O97&lt;=AG$2,0,IF($G97&gt;=AH$2,0,IF($K97&gt;=$J97,0,IF($O97&lt;=AH$2,($J97-(SUM($K97,SUM($Z97:AG97)))),IF($L97=$D$161,(($J97-$K97)/$P97),(($J97-SUM($Z97:AG97))*$Q97))*IF($V97&lt;=AH$2,(DATEDIF(AG$2,$V97,"D")/365),IF($G97&gt;AG$2,(DATEDIF($G97,AH$2,"D")/365),1)))))))</f>
        <v>0</v>
      </c>
      <c r="AI97" s="53">
        <f>IF($V97&lt;=AH$2,0,IF($O97&lt;=AH$2,0,IF($G97&gt;=AI$2,0,IF($K97&gt;=$J97,0,IF($O97&lt;=AI$2,($J97-(SUM($K97,SUM($Z97:AH97)))),IF($L97=$D$161,(($J97-$K97)/$P97),(($J97-SUM($Z97:AH97))*$Q97))*IF($V97&lt;=AI$2,(DATEDIF(AH$2,$V97,"D")/365),IF($G97&gt;AH$2,(DATEDIF($G97,AI$2,"D")/365),1)))))))</f>
        <v>0</v>
      </c>
      <c r="AJ97" s="53">
        <f>IF($V97&lt;=AI$2,0,IF($O97&lt;=AI$2,0,IF($G97&gt;=AJ$2,0,IF($K97&gt;=$J97,0,IF($O97&lt;=AJ$2,($J97-(SUM($K97,SUM($Z97:AI97)))),IF($L97=$D$161,(($J97-$K97)/$P97),(($J97-SUM($Z97:AI97))*$Q97))*IF($V97&lt;=AJ$2,(DATEDIF(AI$2,$V97,"D")/365),IF($G97&gt;AI$2,(DATEDIF($G97,AJ$2,"D")/365),1)))))))</f>
        <v>0</v>
      </c>
      <c r="AK97" s="53">
        <f>IF($V97&lt;=AJ$2,0,IF($O97&lt;=AJ$2,0,IF($G97&gt;=AK$2,0,IF($K97&gt;=$J97,0,IF($O97&lt;=AK$2,($J97-(SUM($K97,SUM($Z97:AJ97)))),IF($L97=$D$161,(($J97-$K97)/$P97),(($J97-SUM($Z97:AJ97))*$Q97))*IF($V97&lt;=AK$2,(DATEDIF(AJ$2,$V97,"D")/365),IF($G97&gt;AJ$2,(DATEDIF($G97,AK$2,"D")/365),1)))))))</f>
        <v>0</v>
      </c>
      <c r="AL97" s="53">
        <f>IF($V97&lt;=AK$2,0,IF($O97&lt;=AK$2,0,IF($G97&gt;=AL$2,0,IF($K97&gt;=$J97,0,IF($O97&lt;=AL$2,($J97-(SUM($K97,SUM($Z97:AK97)))),IF($L97=$D$161,(($J97-$K97)/$P97),(($J97-SUM($Z97:AK97))*$Q97))*IF($V97&lt;=AL$2,(DATEDIF(AK$2,$V97,"D")/365),IF($G97&gt;AK$2,(DATEDIF($G97,AL$2,"D")/365),1)))))))</f>
        <v>0</v>
      </c>
      <c r="AM97" s="53">
        <f>IF($V97&lt;=AL$2,0,IF($O97&lt;=AL$2,0,IF($G97&gt;=AM$2,0,IF($K97&gt;=$J97,0,IF($O97&lt;=AM$2,($J97-(SUM($K97,SUM($Z97:AL97)))),IF($L97=$D$161,(($J97-$K97)/$P97),(($J97-SUM($Z97:AL97))*$Q97))*IF($V97&lt;=AM$2,(DATEDIF(AL$2,$V97,"D")/365),IF($G97&gt;AL$2,(DATEDIF($G97,AM$2,"D")/365),1)))))))</f>
        <v>0</v>
      </c>
      <c r="AN97" s="53">
        <f>IF($V97&lt;=AM$2,0,IF($O97&lt;=AM$2,0,IF($G97&gt;=AN$2,0,IF($K97&gt;=$J97,0,IF($O97&lt;=AN$2,($J97-(SUM($K97,SUM($Z97:AM97)))),IF($L97=$D$161,(($J97-$K97)/$P97),(($J97-SUM($Z97:AM97))*$Q97))*IF($V97&lt;=AN$2,(DATEDIF(AM$2,$V97,"D")/365),IF($G97&gt;AM$2,(DATEDIF($G97,AN$2,"D")/365),1)))))))</f>
        <v>0</v>
      </c>
      <c r="AO97" s="53">
        <f>IF($V97&lt;=AN$2,0,IF($O97&lt;=AN$2,0,IF($G97&gt;=AO$2,0,IF($K97&gt;=$J97,0,IF($O97&lt;=AO$2,($J97-(SUM($K97,SUM($Z97:AN97)))),IF($L97=$D$161,(($J97-$K97)/$P97),(($J97-SUM($Z97:AN97))*$Q97))*IF($V97&lt;=AO$2,(DATEDIF(AN$2,$V97,"D")/365),IF($G97&gt;AN$2,(DATEDIF($G97,AO$2,"D")/365),1)))))))</f>
        <v>0</v>
      </c>
      <c r="AP97" s="53">
        <f>IF($V97&lt;=AO$2,0,IF($O97&lt;=AO$2,0,IF($G97&gt;=AP$2,0,IF($K97&gt;=$J97,0,IF($O97&lt;=AP$2,($J97-(SUM($K97,SUM($Z97:AO97)))),IF($L97=$D$161,(($J97-$K97)/$P97),(($J97-SUM($Z97:AO97))*$Q97))*IF($V97&lt;=AP$2,(DATEDIF(AO$2,$V97,"D")/365),IF($G97&gt;AO$2,(DATEDIF($G97,AP$2,"D")/365),1)))))))</f>
        <v>0</v>
      </c>
      <c r="AQ97" s="53">
        <f>IF($V97&lt;=AP$2,0,IF($O97&lt;=AP$2,0,IF($G97&gt;=AQ$2,0,IF($K97&gt;=$J97,0,IF($O97&lt;=AQ$2,($J97-(SUM($K97,SUM($Z97:AP97)))),IF($L97=$D$161,(($J97-$K97)/$P97),(($J97-SUM($Z97:AP97))*$Q97))*IF($V97&lt;=AQ$2,(DATEDIF(AP$2,$V97,"D")/365),IF($G97&gt;AP$2,(DATEDIF($G97,AQ$2,"D")/365),1)))))))</f>
        <v>0</v>
      </c>
      <c r="AR97" s="53">
        <f>IF($V97&lt;=AQ$2,0,IF($O97&lt;=AQ$2,0,IF($G97&gt;=AR$2,0,IF($K97&gt;=$J97,0,IF($O97&lt;=AR$2,($J97-(SUM($K97,SUM($Z97:AQ97)))),IF($L97=$D$161,(($J97-$K97)/$P97),(($J97-SUM($Z97:AQ97))*$Q97))*IF($V97&lt;=AR$2,(DATEDIF(AQ$2,$V97,"D")/365),IF($G97&gt;AQ$2,(DATEDIF($G97,AR$2,"D")/365),1)))))))</f>
        <v>0</v>
      </c>
      <c r="AS97" s="53">
        <f>IF($V97&lt;=AR$2,0,IF($O97&lt;=AR$2,0,IF($G97&gt;=AS$2,0,IF($K97&gt;=$J97,0,IF($O97&lt;=AS$2,($J97-(SUM($K97,SUM($Z97:AR97)))),IF($L97=$D$161,(($J97-$K97)/$P97),(($J97-SUM($Z97:AR97))*$Q97))*IF($V97&lt;=AS$2,(DATEDIF(AR$2,$V97,"D")/365),IF($G97&gt;AR$2,(DATEDIF($G97,AS$2,"D")/365),1)))))))</f>
        <v>0</v>
      </c>
      <c r="AT97" s="53">
        <f>IF($V97&lt;=AS$2,0,IF($O97&lt;=AS$2,0,IF($G97&gt;=AT$2,0,IF($K97&gt;=$J97,0,IF($O97&lt;=AT$2,($J97-(SUM($K97,SUM($Z97:AS97)))),IF($L97=$D$161,(($J97-$K97)/$P97),(($J97-SUM($Z97:AS97))*$Q97))*IF($V97&lt;=AT$2,(DATEDIF(AS$2,$V97,"D")/365),IF($G97&gt;AS$2,(DATEDIF($G97,AT$2,"D")/365),1)))))))</f>
        <v>0</v>
      </c>
      <c r="AU97" s="53">
        <f>IF($V97&lt;=AT$2,0,IF($O97&lt;=AT$2,0,IF($G97&gt;=AU$2,0,IF($K97&gt;=$J97,0,IF($O97&lt;=AU$2,($J97-(SUM($K97,SUM($Z97:AT97)))),IF($L97=$D$161,(($J97-$K97)/$P97),(($J97-SUM($Z97:AT97))*$Q97))*IF($V97&lt;=AU$2,(DATEDIF(AT$2,$V97,"D")/365),IF($G97&gt;AT$2,(DATEDIF($G97,AU$2,"D")/365),1)))))))</f>
        <v>0</v>
      </c>
      <c r="AV97" s="53">
        <f>IF($V97&lt;=AU$2,0,IF($O97&lt;=AU$2,0,IF($G97&gt;=AV$2,0,IF($K97&gt;=$J97,0,IF($O97&lt;=AV$2,($J97-(SUM($K97,SUM($Z97:AU97)))),IF($L97=$D$161,(($J97-$K97)/$P97),(($J97-SUM($Z97:AU97))*$Q97))*IF($V97&lt;=AV$2,(DATEDIF(AU$2,$V97,"D")/365),IF($G97&gt;AU$2,(DATEDIF($G97,AV$2,"D")/365),1)))))))</f>
        <v>0</v>
      </c>
      <c r="AW97" s="53">
        <f>IF($V97&lt;=AV$2,0,IF($O97&lt;=AV$2,0,IF($G97&gt;=AW$2,0,IF($K97&gt;=$J97,0,IF($O97&lt;=AW$2,($J97-(SUM($K97,SUM($Z97:AV97)))),IF($L97=$D$161,(($J97-$K97)/$P97),(($J97-SUM($Z97:AV97))*$Q97))*IF($V97&lt;=AW$2,(DATEDIF(AV$2,$V97,"D")/365),IF($G97&gt;AV$2,(DATEDIF($G97,AW$2,"D")/365),1)))))))</f>
        <v>0</v>
      </c>
      <c r="AX97" s="53">
        <f>IF($V97&lt;=AW$2,0,IF($O97&lt;=AW$2,0,IF($G97&gt;=AX$2,0,IF($K97&gt;=$J97,0,IF($O97&lt;=AX$2,($J97-(SUM($K97,SUM($Z97:AW97)))),IF($L97=$D$161,(($J97-$K97)/$P97),(($J97-SUM($Z97:AW97))*$Q97))*IF($V97&lt;=AX$2,(DATEDIF(AW$2,$V97,"D")/365),IF($G97&gt;AW$2,(DATEDIF($G97,AX$2,"D")/365),1)))))))</f>
        <v>0</v>
      </c>
      <c r="AY97" s="53">
        <f>IF($V97&lt;=AX$2,0,IF($O97&lt;=AX$2,0,IF($G97&gt;=AY$2,0,IF($K97&gt;=$J97,0,IF($O97&lt;=AY$2,($J97-(SUM($K97,SUM($Z97:AX97)))),IF($L97=$D$161,(($J97-$K97)/$P97),(($J97-SUM($Z97:AX97))*$Q97))*IF($V97&lt;=AY$2,(DATEDIF(AX$2,$V97,"D")/365),IF($G97&gt;AX$2,(DATEDIF($G97,AY$2,"D")/365),1)))))))</f>
        <v>0</v>
      </c>
      <c r="AZ97" s="52"/>
      <c r="BA97" s="52"/>
      <c r="BB97" s="126">
        <f>IF($V97&lt;=BB$2,0,IF($G97&gt;=BB$2,0,IF($G97&gt;$W$3,(J97-Z97),IF($G97&lt;=$W$3,J97-SUM(W97,$Z97:Z97),0))))</f>
        <v>0</v>
      </c>
      <c r="BC97" s="53">
        <f t="shared" si="361"/>
        <v>0</v>
      </c>
      <c r="BD97" s="52">
        <f t="shared" si="362"/>
        <v>0</v>
      </c>
      <c r="BE97" s="53">
        <f t="shared" si="363"/>
        <v>0</v>
      </c>
      <c r="BF97" s="52">
        <f t="shared" si="364"/>
        <v>0</v>
      </c>
      <c r="BG97" s="53">
        <f t="shared" si="365"/>
        <v>0</v>
      </c>
      <c r="BH97" s="52">
        <f t="shared" si="366"/>
        <v>0</v>
      </c>
      <c r="BI97" s="53">
        <f t="shared" si="367"/>
        <v>0</v>
      </c>
      <c r="BJ97" s="52">
        <f t="shared" si="368"/>
        <v>0</v>
      </c>
      <c r="BK97" s="53">
        <f t="shared" si="369"/>
        <v>0</v>
      </c>
      <c r="BL97" s="52">
        <f t="shared" si="370"/>
        <v>0</v>
      </c>
      <c r="BM97" s="53">
        <f t="shared" si="371"/>
        <v>0</v>
      </c>
      <c r="BN97" s="52">
        <f t="shared" si="372"/>
        <v>0</v>
      </c>
      <c r="BO97" s="53">
        <f t="shared" si="373"/>
        <v>0</v>
      </c>
      <c r="BP97" s="52">
        <f t="shared" si="374"/>
        <v>0</v>
      </c>
      <c r="BQ97" s="53">
        <f t="shared" si="375"/>
        <v>0</v>
      </c>
      <c r="BR97" s="52">
        <f t="shared" si="376"/>
        <v>0</v>
      </c>
      <c r="BS97" s="53">
        <f t="shared" si="377"/>
        <v>0</v>
      </c>
      <c r="BT97" s="52">
        <f t="shared" si="378"/>
        <v>0</v>
      </c>
      <c r="BU97" s="53">
        <f t="shared" si="379"/>
        <v>0</v>
      </c>
      <c r="BV97" s="52">
        <f t="shared" si="380"/>
        <v>0</v>
      </c>
      <c r="BW97" s="53">
        <f t="shared" si="381"/>
        <v>0</v>
      </c>
      <c r="BX97" s="52">
        <f t="shared" si="382"/>
        <v>0</v>
      </c>
      <c r="BY97" s="53">
        <f t="shared" si="383"/>
        <v>0</v>
      </c>
      <c r="BZ97" s="52">
        <f t="shared" si="384"/>
        <v>0</v>
      </c>
      <c r="CA97" s="53">
        <f t="shared" si="385"/>
        <v>0</v>
      </c>
      <c r="CB97" s="74"/>
      <c r="CC97" s="74"/>
      <c r="CD97" s="74"/>
      <c r="CE97" s="74"/>
      <c r="CF97" s="74"/>
      <c r="CG97" s="74"/>
      <c r="CH97" s="74"/>
      <c r="CI97" s="74"/>
      <c r="CJ97" s="74"/>
      <c r="CK97" s="74"/>
      <c r="CL97" s="74"/>
    </row>
    <row r="98" spans="1:90">
      <c r="A98" s="20">
        <v>97</v>
      </c>
      <c r="B98" s="20" t="s">
        <v>42</v>
      </c>
      <c r="C98" s="20" t="s">
        <v>153</v>
      </c>
      <c r="D98" s="2">
        <v>1985</v>
      </c>
      <c r="E98" s="3">
        <v>4</v>
      </c>
      <c r="F98" s="2">
        <v>1</v>
      </c>
      <c r="G98" s="55">
        <f t="shared" si="354"/>
        <v>31137</v>
      </c>
      <c r="H98" s="4">
        <v>0</v>
      </c>
      <c r="I98" s="1">
        <v>0</v>
      </c>
      <c r="J98" s="51">
        <f t="shared" si="355"/>
        <v>0</v>
      </c>
      <c r="K98" s="54">
        <f t="shared" si="356"/>
        <v>0</v>
      </c>
      <c r="L98" s="4" t="s">
        <v>96</v>
      </c>
      <c r="M98" s="54">
        <f>VLOOKUP(B98,$B$161:$C$260,2,FALSE)</f>
        <v>15</v>
      </c>
      <c r="N98" s="53">
        <f t="shared" si="358"/>
        <v>15</v>
      </c>
      <c r="O98" s="55">
        <f t="shared" si="359"/>
        <v>36616</v>
      </c>
      <c r="P98" s="53">
        <f t="shared" si="393"/>
        <v>0</v>
      </c>
      <c r="Q98" s="119">
        <f t="shared" si="394"/>
        <v>0</v>
      </c>
      <c r="R98" s="45" t="s">
        <v>130</v>
      </c>
      <c r="S98" s="138">
        <v>17</v>
      </c>
      <c r="T98" s="139">
        <v>4</v>
      </c>
      <c r="U98" s="138">
        <v>2035</v>
      </c>
      <c r="V98" s="55">
        <f>IF($R98=$Q$135,DATE($U98,$T98,$S98),DATE(2050,3,31))</f>
        <v>54878</v>
      </c>
      <c r="W98" s="51">
        <f t="shared" si="360"/>
        <v>0</v>
      </c>
      <c r="X98" s="53">
        <f t="shared" si="386"/>
        <v>0</v>
      </c>
      <c r="Y98" s="53">
        <f t="shared" si="387"/>
        <v>0</v>
      </c>
      <c r="Z98" s="53">
        <f t="shared" si="388"/>
        <v>0</v>
      </c>
      <c r="AA98" s="53">
        <f>IF($V98&lt;=Z$2,0,IF($O98&lt;=Z$2,0,IF($G98&gt;=AA$2,0,IF($K98&gt;=$J98,0,IF($O98&lt;=AA$2,($J98-(SUM($K98,SUM($Z98:Z98)))),IF($L98=$D$161,(($J98-$K98)/$P98),(($J98-SUM($Z98:Z98))*$Q98))*IF($V98&lt;=AA$2,(DATEDIF(Z$2,$V98,"D")/365),IF($G98&gt;Z$2,(DATEDIF($G98,AA$2,"D")/365),1)))))))</f>
        <v>0</v>
      </c>
      <c r="AB98" s="53">
        <f>IF($V98&lt;=AA$2,0,IF($O98&lt;=AA$2,0,IF($G98&gt;=AB$2,0,IF($K98&gt;=$J98,0,IF($O98&lt;=AB$2,($J98-(SUM($K98,SUM($Z98:AA98)))),IF($L98=$D$161,(($J98-$K98)/$P98),(($J98-SUM($Z98:AA98))*$Q98))*IF($V98&lt;=AB$2,(DATEDIF(AA$2,$V98,"D")/365),IF($G98&gt;AA$2,(DATEDIF($G98,AB$2,"D")/365),1)))))))</f>
        <v>0</v>
      </c>
      <c r="AC98" s="53">
        <f>IF($V98&lt;=AB$2,0,IF($O98&lt;=AB$2,0,IF($G98&gt;=AC$2,0,IF($K98&gt;=$J98,0,IF($O98&lt;=AC$2,($J98-(SUM($K98,SUM($Z98:AB98)))),IF($L98=$D$161,(($J98-$K98)/$P98),(($J98-SUM($Z98:AB98))*$Q98))*IF($V98&lt;=AC$2,(DATEDIF(AB$2,$V98,"D")/365),IF($G98&gt;AB$2,(DATEDIF($G98,AC$2,"D")/365),1)))))))</f>
        <v>0</v>
      </c>
      <c r="AD98" s="53">
        <f>IF($V98&lt;=AC$2,0,IF($O98&lt;=AC$2,0,IF($G98&gt;=AD$2,0,IF($K98&gt;=$J98,0,IF($O98&lt;=AD$2,($J98-(SUM($K98,SUM($Z98:AC98)))),IF($L98=$D$161,(($J98-$K98)/$P98),(($J98-SUM($Z98:AC98))*$Q98))*IF($V98&lt;=AD$2,(DATEDIF(AC$2,$V98,"D")/365),IF($G98&gt;AC$2,(DATEDIF($G98,AD$2,"D")/365),1)))))))</f>
        <v>0</v>
      </c>
      <c r="AE98" s="53">
        <f>IF($V98&lt;=AD$2,0,IF($O98&lt;=AD$2,0,IF($G98&gt;=AE$2,0,IF($K98&gt;=$J98,0,IF($O98&lt;=AE$2,($J98-(SUM($K98,SUM($Z98:AD98)))),IF($L98=$D$161,(($J98-$K98)/$P98),(($J98-SUM($Z98:AD98))*$Q98))*IF($V98&lt;=AE$2,(DATEDIF(AD$2,$V98,"D")/365),IF($G98&gt;AD$2,(DATEDIF($G98,AE$2,"D")/365),1)))))))</f>
        <v>0</v>
      </c>
      <c r="AF98" s="53">
        <f>IF($V98&lt;=AE$2,0,IF($O98&lt;=AE$2,0,IF($G98&gt;=AF$2,0,IF($K98&gt;=$J98,0,IF($O98&lt;=AF$2,($J98-(SUM($K98,SUM($Z98:AE98)))),IF($L98=$D$161,(($J98-$K98)/$P98),(($J98-SUM($Z98:AE98))*$Q98))*IF($V98&lt;=AF$2,(DATEDIF(AE$2,$V98,"D")/365),IF($G98&gt;AE$2,(DATEDIF($G98,AF$2,"D")/365),1)))))))</f>
        <v>0</v>
      </c>
      <c r="AG98" s="53">
        <f>IF($V98&lt;=AF$2,0,IF($O98&lt;=AF$2,0,IF($G98&gt;=AG$2,0,IF($K98&gt;=$J98,0,IF($O98&lt;=AG$2,($J98-(SUM($K98,SUM($Z98:AF98)))),IF($L98=$D$161,(($J98-$K98)/$P98),(($J98-SUM($Z98:AF98))*$Q98))*IF($V98&lt;=AG$2,(DATEDIF(AF$2,$V98,"D")/365),IF($G98&gt;AF$2,(DATEDIF($G98,AG$2,"D")/365),1)))))))</f>
        <v>0</v>
      </c>
      <c r="AH98" s="53">
        <f>IF($V98&lt;=AG$2,0,IF($O98&lt;=AG$2,0,IF($G98&gt;=AH$2,0,IF($K98&gt;=$J98,0,IF($O98&lt;=AH$2,($J98-(SUM($K98,SUM($Z98:AG98)))),IF($L98=$D$161,(($J98-$K98)/$P98),(($J98-SUM($Z98:AG98))*$Q98))*IF($V98&lt;=AH$2,(DATEDIF(AG$2,$V98,"D")/365),IF($G98&gt;AG$2,(DATEDIF($G98,AH$2,"D")/365),1)))))))</f>
        <v>0</v>
      </c>
      <c r="AI98" s="53">
        <f>IF($V98&lt;=AH$2,0,IF($O98&lt;=AH$2,0,IF($G98&gt;=AI$2,0,IF($K98&gt;=$J98,0,IF($O98&lt;=AI$2,($J98-(SUM($K98,SUM($Z98:AH98)))),IF($L98=$D$161,(($J98-$K98)/$P98),(($J98-SUM($Z98:AH98))*$Q98))*IF($V98&lt;=AI$2,(DATEDIF(AH$2,$V98,"D")/365),IF($G98&gt;AH$2,(DATEDIF($G98,AI$2,"D")/365),1)))))))</f>
        <v>0</v>
      </c>
      <c r="AJ98" s="53">
        <f>IF($V98&lt;=AI$2,0,IF($O98&lt;=AI$2,0,IF($G98&gt;=AJ$2,0,IF($K98&gt;=$J98,0,IF($O98&lt;=AJ$2,($J98-(SUM($K98,SUM($Z98:AI98)))),IF($L98=$D$161,(($J98-$K98)/$P98),(($J98-SUM($Z98:AI98))*$Q98))*IF($V98&lt;=AJ$2,(DATEDIF(AI$2,$V98,"D")/365),IF($G98&gt;AI$2,(DATEDIF($G98,AJ$2,"D")/365),1)))))))</f>
        <v>0</v>
      </c>
      <c r="AK98" s="53">
        <f>IF($V98&lt;=AJ$2,0,IF($O98&lt;=AJ$2,0,IF($G98&gt;=AK$2,0,IF($K98&gt;=$J98,0,IF($O98&lt;=AK$2,($J98-(SUM($K98,SUM($Z98:AJ98)))),IF($L98=$D$161,(($J98-$K98)/$P98),(($J98-SUM($Z98:AJ98))*$Q98))*IF($V98&lt;=AK$2,(DATEDIF(AJ$2,$V98,"D")/365),IF($G98&gt;AJ$2,(DATEDIF($G98,AK$2,"D")/365),1)))))))</f>
        <v>0</v>
      </c>
      <c r="AL98" s="53">
        <f>IF($V98&lt;=AK$2,0,IF($O98&lt;=AK$2,0,IF($G98&gt;=AL$2,0,IF($K98&gt;=$J98,0,IF($O98&lt;=AL$2,($J98-(SUM($K98,SUM($Z98:AK98)))),IF($L98=$D$161,(($J98-$K98)/$P98),(($J98-SUM($Z98:AK98))*$Q98))*IF($V98&lt;=AL$2,(DATEDIF(AK$2,$V98,"D")/365),IF($G98&gt;AK$2,(DATEDIF($G98,AL$2,"D")/365),1)))))))</f>
        <v>0</v>
      </c>
      <c r="AM98" s="53">
        <f>IF($V98&lt;=AL$2,0,IF($O98&lt;=AL$2,0,IF($G98&gt;=AM$2,0,IF($K98&gt;=$J98,0,IF($O98&lt;=AM$2,($J98-(SUM($K98,SUM($Z98:AL98)))),IF($L98=$D$161,(($J98-$K98)/$P98),(($J98-SUM($Z98:AL98))*$Q98))*IF($V98&lt;=AM$2,(DATEDIF(AL$2,$V98,"D")/365),IF($G98&gt;AL$2,(DATEDIF($G98,AM$2,"D")/365),1)))))))</f>
        <v>0</v>
      </c>
      <c r="AN98" s="53">
        <f>IF($V98&lt;=AM$2,0,IF($O98&lt;=AM$2,0,IF($G98&gt;=AN$2,0,IF($K98&gt;=$J98,0,IF($O98&lt;=AN$2,($J98-(SUM($K98,SUM($Z98:AM98)))),IF($L98=$D$161,(($J98-$K98)/$P98),(($J98-SUM($Z98:AM98))*$Q98))*IF($V98&lt;=AN$2,(DATEDIF(AM$2,$V98,"D")/365),IF($G98&gt;AM$2,(DATEDIF($G98,AN$2,"D")/365),1)))))))</f>
        <v>0</v>
      </c>
      <c r="AO98" s="53">
        <f>IF($V98&lt;=AN$2,0,IF($O98&lt;=AN$2,0,IF($G98&gt;=AO$2,0,IF($K98&gt;=$J98,0,IF($O98&lt;=AO$2,($J98-(SUM($K98,SUM($Z98:AN98)))),IF($L98=$D$161,(($J98-$K98)/$P98),(($J98-SUM($Z98:AN98))*$Q98))*IF($V98&lt;=AO$2,(DATEDIF(AN$2,$V98,"D")/365),IF($G98&gt;AN$2,(DATEDIF($G98,AO$2,"D")/365),1)))))))</f>
        <v>0</v>
      </c>
      <c r="AP98" s="53">
        <f>IF($V98&lt;=AO$2,0,IF($O98&lt;=AO$2,0,IF($G98&gt;=AP$2,0,IF($K98&gt;=$J98,0,IF($O98&lt;=AP$2,($J98-(SUM($K98,SUM($Z98:AO98)))),IF($L98=$D$161,(($J98-$K98)/$P98),(($J98-SUM($Z98:AO98))*$Q98))*IF($V98&lt;=AP$2,(DATEDIF(AO$2,$V98,"D")/365),IF($G98&gt;AO$2,(DATEDIF($G98,AP$2,"D")/365),1)))))))</f>
        <v>0</v>
      </c>
      <c r="AQ98" s="53">
        <f>IF($V98&lt;=AP$2,0,IF($O98&lt;=AP$2,0,IF($G98&gt;=AQ$2,0,IF($K98&gt;=$J98,0,IF($O98&lt;=AQ$2,($J98-(SUM($K98,SUM($Z98:AP98)))),IF($L98=$D$161,(($J98-$K98)/$P98),(($J98-SUM($Z98:AP98))*$Q98))*IF($V98&lt;=AQ$2,(DATEDIF(AP$2,$V98,"D")/365),IF($G98&gt;AP$2,(DATEDIF($G98,AQ$2,"D")/365),1)))))))</f>
        <v>0</v>
      </c>
      <c r="AR98" s="53">
        <f>IF($V98&lt;=AQ$2,0,IF($O98&lt;=AQ$2,0,IF($G98&gt;=AR$2,0,IF($K98&gt;=$J98,0,IF($O98&lt;=AR$2,($J98-(SUM($K98,SUM($Z98:AQ98)))),IF($L98=$D$161,(($J98-$K98)/$P98),(($J98-SUM($Z98:AQ98))*$Q98))*IF($V98&lt;=AR$2,(DATEDIF(AQ$2,$V98,"D")/365),IF($G98&gt;AQ$2,(DATEDIF($G98,AR$2,"D")/365),1)))))))</f>
        <v>0</v>
      </c>
      <c r="AS98" s="53">
        <f>IF($V98&lt;=AR$2,0,IF($O98&lt;=AR$2,0,IF($G98&gt;=AS$2,0,IF($K98&gt;=$J98,0,IF($O98&lt;=AS$2,($J98-(SUM($K98,SUM($Z98:AR98)))),IF($L98=$D$161,(($J98-$K98)/$P98),(($J98-SUM($Z98:AR98))*$Q98))*IF($V98&lt;=AS$2,(DATEDIF(AR$2,$V98,"D")/365),IF($G98&gt;AR$2,(DATEDIF($G98,AS$2,"D")/365),1)))))))</f>
        <v>0</v>
      </c>
      <c r="AT98" s="53">
        <f>IF($V98&lt;=AS$2,0,IF($O98&lt;=AS$2,0,IF($G98&gt;=AT$2,0,IF($K98&gt;=$J98,0,IF($O98&lt;=AT$2,($J98-(SUM($K98,SUM($Z98:AS98)))),IF($L98=$D$161,(($J98-$K98)/$P98),(($J98-SUM($Z98:AS98))*$Q98))*IF($V98&lt;=AT$2,(DATEDIF(AS$2,$V98,"D")/365),IF($G98&gt;AS$2,(DATEDIF($G98,AT$2,"D")/365),1)))))))</f>
        <v>0</v>
      </c>
      <c r="AU98" s="53">
        <f>IF($V98&lt;=AT$2,0,IF($O98&lt;=AT$2,0,IF($G98&gt;=AU$2,0,IF($K98&gt;=$J98,0,IF($O98&lt;=AU$2,($J98-(SUM($K98,SUM($Z98:AT98)))),IF($L98=$D$161,(($J98-$K98)/$P98),(($J98-SUM($Z98:AT98))*$Q98))*IF($V98&lt;=AU$2,(DATEDIF(AT$2,$V98,"D")/365),IF($G98&gt;AT$2,(DATEDIF($G98,AU$2,"D")/365),1)))))))</f>
        <v>0</v>
      </c>
      <c r="AV98" s="53">
        <f>IF($V98&lt;=AU$2,0,IF($O98&lt;=AU$2,0,IF($G98&gt;=AV$2,0,IF($K98&gt;=$J98,0,IF($O98&lt;=AV$2,($J98-(SUM($K98,SUM($Z98:AU98)))),IF($L98=$D$161,(($J98-$K98)/$P98),(($J98-SUM($Z98:AU98))*$Q98))*IF($V98&lt;=AV$2,(DATEDIF(AU$2,$V98,"D")/365),IF($G98&gt;AU$2,(DATEDIF($G98,AV$2,"D")/365),1)))))))</f>
        <v>0</v>
      </c>
      <c r="AW98" s="53">
        <f>IF($V98&lt;=AV$2,0,IF($O98&lt;=AV$2,0,IF($G98&gt;=AW$2,0,IF($K98&gt;=$J98,0,IF($O98&lt;=AW$2,($J98-(SUM($K98,SUM($Z98:AV98)))),IF($L98=$D$161,(($J98-$K98)/$P98),(($J98-SUM($Z98:AV98))*$Q98))*IF($V98&lt;=AW$2,(DATEDIF(AV$2,$V98,"D")/365),IF($G98&gt;AV$2,(DATEDIF($G98,AW$2,"D")/365),1)))))))</f>
        <v>0</v>
      </c>
      <c r="AX98" s="53">
        <f>IF($V98&lt;=AW$2,0,IF($O98&lt;=AW$2,0,IF($G98&gt;=AX$2,0,IF($K98&gt;=$J98,0,IF($O98&lt;=AX$2,($J98-(SUM($K98,SUM($Z98:AW98)))),IF($L98=$D$161,(($J98-$K98)/$P98),(($J98-SUM($Z98:AW98))*$Q98))*IF($V98&lt;=AX$2,(DATEDIF(AW$2,$V98,"D")/365),IF($G98&gt;AW$2,(DATEDIF($G98,AX$2,"D")/365),1)))))))</f>
        <v>0</v>
      </c>
      <c r="AY98" s="53">
        <f>IF($V98&lt;=AX$2,0,IF($O98&lt;=AX$2,0,IF($G98&gt;=AY$2,0,IF($K98&gt;=$J98,0,IF($O98&lt;=AY$2,($J98-(SUM($K98,SUM($Z98:AX98)))),IF($L98=$D$161,(($J98-$K98)/$P98),(($J98-SUM($Z98:AX98))*$Q98))*IF($V98&lt;=AY$2,(DATEDIF(AX$2,$V98,"D")/365),IF($G98&gt;AX$2,(DATEDIF($G98,AY$2,"D")/365),1)))))))</f>
        <v>0</v>
      </c>
      <c r="AZ98" s="52"/>
      <c r="BA98" s="52"/>
      <c r="BB98" s="126">
        <f>IF($V98&lt;=BB$2,0,IF($G98&gt;=BB$2,0,IF($G98&gt;$W$3,(J98-Z98),IF($G98&lt;=$W$3,J98-SUM(W98,$Z98:Z98),0))))</f>
        <v>0</v>
      </c>
      <c r="BC98" s="53">
        <f t="shared" si="361"/>
        <v>0</v>
      </c>
      <c r="BD98" s="52">
        <f t="shared" si="362"/>
        <v>0</v>
      </c>
      <c r="BE98" s="53">
        <f t="shared" si="363"/>
        <v>0</v>
      </c>
      <c r="BF98" s="52">
        <f t="shared" si="364"/>
        <v>0</v>
      </c>
      <c r="BG98" s="53">
        <f t="shared" si="365"/>
        <v>0</v>
      </c>
      <c r="BH98" s="52">
        <f t="shared" si="366"/>
        <v>0</v>
      </c>
      <c r="BI98" s="53">
        <f t="shared" si="367"/>
        <v>0</v>
      </c>
      <c r="BJ98" s="52">
        <f t="shared" si="368"/>
        <v>0</v>
      </c>
      <c r="BK98" s="53">
        <f t="shared" si="369"/>
        <v>0</v>
      </c>
      <c r="BL98" s="52">
        <f t="shared" si="370"/>
        <v>0</v>
      </c>
      <c r="BM98" s="53">
        <f t="shared" si="371"/>
        <v>0</v>
      </c>
      <c r="BN98" s="52">
        <f t="shared" si="372"/>
        <v>0</v>
      </c>
      <c r="BO98" s="53">
        <f t="shared" si="373"/>
        <v>0</v>
      </c>
      <c r="BP98" s="52">
        <f t="shared" si="374"/>
        <v>0</v>
      </c>
      <c r="BQ98" s="53">
        <f t="shared" si="375"/>
        <v>0</v>
      </c>
      <c r="BR98" s="52">
        <f t="shared" si="376"/>
        <v>0</v>
      </c>
      <c r="BS98" s="53">
        <f t="shared" si="377"/>
        <v>0</v>
      </c>
      <c r="BT98" s="52">
        <f t="shared" si="378"/>
        <v>0</v>
      </c>
      <c r="BU98" s="53">
        <f t="shared" si="379"/>
        <v>0</v>
      </c>
      <c r="BV98" s="52">
        <f t="shared" si="380"/>
        <v>0</v>
      </c>
      <c r="BW98" s="53">
        <f t="shared" si="381"/>
        <v>0</v>
      </c>
      <c r="BX98" s="52">
        <f t="shared" si="382"/>
        <v>0</v>
      </c>
      <c r="BY98" s="53">
        <f t="shared" si="383"/>
        <v>0</v>
      </c>
      <c r="BZ98" s="52">
        <f t="shared" si="384"/>
        <v>0</v>
      </c>
      <c r="CA98" s="53">
        <f t="shared" si="385"/>
        <v>0</v>
      </c>
      <c r="CB98" s="74"/>
      <c r="CC98" s="74"/>
      <c r="CD98" s="74"/>
      <c r="CE98" s="74"/>
      <c r="CF98" s="74"/>
      <c r="CG98" s="74"/>
      <c r="CH98" s="74"/>
      <c r="CI98" s="74"/>
      <c r="CJ98" s="74"/>
      <c r="CK98" s="74"/>
      <c r="CL98" s="74"/>
    </row>
    <row r="99" spans="1:90">
      <c r="A99" s="20">
        <v>98</v>
      </c>
      <c r="B99" s="20" t="s">
        <v>42</v>
      </c>
      <c r="C99" s="20" t="s">
        <v>153</v>
      </c>
      <c r="D99" s="2">
        <v>1985</v>
      </c>
      <c r="E99" s="3">
        <v>4</v>
      </c>
      <c r="F99" s="2">
        <v>1</v>
      </c>
      <c r="G99" s="55">
        <f t="shared" si="354"/>
        <v>31137</v>
      </c>
      <c r="H99" s="4">
        <v>0</v>
      </c>
      <c r="I99" s="1">
        <v>0</v>
      </c>
      <c r="J99" s="51">
        <f t="shared" si="355"/>
        <v>0</v>
      </c>
      <c r="K99" s="54">
        <f t="shared" si="356"/>
        <v>0</v>
      </c>
      <c r="L99" s="4" t="s">
        <v>96</v>
      </c>
      <c r="M99" s="54">
        <f>VLOOKUP(B99,$B$161:$C$260,2,FALSE)</f>
        <v>15</v>
      </c>
      <c r="N99" s="53">
        <f t="shared" si="358"/>
        <v>15</v>
      </c>
      <c r="O99" s="55">
        <f t="shared" si="359"/>
        <v>36616</v>
      </c>
      <c r="P99" s="53">
        <f t="shared" si="393"/>
        <v>0</v>
      </c>
      <c r="Q99" s="119">
        <f t="shared" si="394"/>
        <v>0</v>
      </c>
      <c r="R99" s="45" t="s">
        <v>130</v>
      </c>
      <c r="S99" s="138">
        <v>17</v>
      </c>
      <c r="T99" s="139">
        <v>4</v>
      </c>
      <c r="U99" s="138">
        <v>2035</v>
      </c>
      <c r="V99" s="55">
        <f>IF($R99=$Q$135,DATE($U99,$T99,$S99),DATE(2050,3,31))</f>
        <v>54878</v>
      </c>
      <c r="W99" s="51">
        <f t="shared" si="360"/>
        <v>0</v>
      </c>
      <c r="X99" s="53">
        <f t="shared" si="386"/>
        <v>0</v>
      </c>
      <c r="Y99" s="53">
        <f t="shared" si="387"/>
        <v>0</v>
      </c>
      <c r="Z99" s="53">
        <f t="shared" si="388"/>
        <v>0</v>
      </c>
      <c r="AA99" s="53">
        <f>IF($V99&lt;=Z$2,0,IF($O99&lt;=Z$2,0,IF($G99&gt;=AA$2,0,IF($K99&gt;=$J99,0,IF($O99&lt;=AA$2,($J99-(SUM($K99,SUM($Z99:Z99)))),IF($L99=$D$161,(($J99-$K99)/$P99),(($J99-SUM($Z99:Z99))*$Q99))*IF($V99&lt;=AA$2,(DATEDIF(Z$2,$V99,"D")/365),IF($G99&gt;Z$2,(DATEDIF($G99,AA$2,"D")/365),1)))))))</f>
        <v>0</v>
      </c>
      <c r="AB99" s="53">
        <f>IF($V99&lt;=AA$2,0,IF($O99&lt;=AA$2,0,IF($G99&gt;=AB$2,0,IF($K99&gt;=$J99,0,IF($O99&lt;=AB$2,($J99-(SUM($K99,SUM($Z99:AA99)))),IF($L99=$D$161,(($J99-$K99)/$P99),(($J99-SUM($Z99:AA99))*$Q99))*IF($V99&lt;=AB$2,(DATEDIF(AA$2,$V99,"D")/365),IF($G99&gt;AA$2,(DATEDIF($G99,AB$2,"D")/365),1)))))))</f>
        <v>0</v>
      </c>
      <c r="AC99" s="53">
        <f>IF($V99&lt;=AB$2,0,IF($O99&lt;=AB$2,0,IF($G99&gt;=AC$2,0,IF($K99&gt;=$J99,0,IF($O99&lt;=AC$2,($J99-(SUM($K99,SUM($Z99:AB99)))),IF($L99=$D$161,(($J99-$K99)/$P99),(($J99-SUM($Z99:AB99))*$Q99))*IF($V99&lt;=AC$2,(DATEDIF(AB$2,$V99,"D")/365),IF($G99&gt;AB$2,(DATEDIF($G99,AC$2,"D")/365),1)))))))</f>
        <v>0</v>
      </c>
      <c r="AD99" s="53">
        <f>IF($V99&lt;=AC$2,0,IF($O99&lt;=AC$2,0,IF($G99&gt;=AD$2,0,IF($K99&gt;=$J99,0,IF($O99&lt;=AD$2,($J99-(SUM($K99,SUM($Z99:AC99)))),IF($L99=$D$161,(($J99-$K99)/$P99),(($J99-SUM($Z99:AC99))*$Q99))*IF($V99&lt;=AD$2,(DATEDIF(AC$2,$V99,"D")/365),IF($G99&gt;AC$2,(DATEDIF($G99,AD$2,"D")/365),1)))))))</f>
        <v>0</v>
      </c>
      <c r="AE99" s="53">
        <f>IF($V99&lt;=AD$2,0,IF($O99&lt;=AD$2,0,IF($G99&gt;=AE$2,0,IF($K99&gt;=$J99,0,IF($O99&lt;=AE$2,($J99-(SUM($K99,SUM($Z99:AD99)))),IF($L99=$D$161,(($J99-$K99)/$P99),(($J99-SUM($Z99:AD99))*$Q99))*IF($V99&lt;=AE$2,(DATEDIF(AD$2,$V99,"D")/365),IF($G99&gt;AD$2,(DATEDIF($G99,AE$2,"D")/365),1)))))))</f>
        <v>0</v>
      </c>
      <c r="AF99" s="53">
        <f>IF($V99&lt;=AE$2,0,IF($O99&lt;=AE$2,0,IF($G99&gt;=AF$2,0,IF($K99&gt;=$J99,0,IF($O99&lt;=AF$2,($J99-(SUM($K99,SUM($Z99:AE99)))),IF($L99=$D$161,(($J99-$K99)/$P99),(($J99-SUM($Z99:AE99))*$Q99))*IF($V99&lt;=AF$2,(DATEDIF(AE$2,$V99,"D")/365),IF($G99&gt;AE$2,(DATEDIF($G99,AF$2,"D")/365),1)))))))</f>
        <v>0</v>
      </c>
      <c r="AG99" s="53">
        <f>IF($V99&lt;=AF$2,0,IF($O99&lt;=AF$2,0,IF($G99&gt;=AG$2,0,IF($K99&gt;=$J99,0,IF($O99&lt;=AG$2,($J99-(SUM($K99,SUM($Z99:AF99)))),IF($L99=$D$161,(($J99-$K99)/$P99),(($J99-SUM($Z99:AF99))*$Q99))*IF($V99&lt;=AG$2,(DATEDIF(AF$2,$V99,"D")/365),IF($G99&gt;AF$2,(DATEDIF($G99,AG$2,"D")/365),1)))))))</f>
        <v>0</v>
      </c>
      <c r="AH99" s="53">
        <f>IF($V99&lt;=AG$2,0,IF($O99&lt;=AG$2,0,IF($G99&gt;=AH$2,0,IF($K99&gt;=$J99,0,IF($O99&lt;=AH$2,($J99-(SUM($K99,SUM($Z99:AG99)))),IF($L99=$D$161,(($J99-$K99)/$P99),(($J99-SUM($Z99:AG99))*$Q99))*IF($V99&lt;=AH$2,(DATEDIF(AG$2,$V99,"D")/365),IF($G99&gt;AG$2,(DATEDIF($G99,AH$2,"D")/365),1)))))))</f>
        <v>0</v>
      </c>
      <c r="AI99" s="53">
        <f>IF($V99&lt;=AH$2,0,IF($O99&lt;=AH$2,0,IF($G99&gt;=AI$2,0,IF($K99&gt;=$J99,0,IF($O99&lt;=AI$2,($J99-(SUM($K99,SUM($Z99:AH99)))),IF($L99=$D$161,(($J99-$K99)/$P99),(($J99-SUM($Z99:AH99))*$Q99))*IF($V99&lt;=AI$2,(DATEDIF(AH$2,$V99,"D")/365),IF($G99&gt;AH$2,(DATEDIF($G99,AI$2,"D")/365),1)))))))</f>
        <v>0</v>
      </c>
      <c r="AJ99" s="53">
        <f>IF($V99&lt;=AI$2,0,IF($O99&lt;=AI$2,0,IF($G99&gt;=AJ$2,0,IF($K99&gt;=$J99,0,IF($O99&lt;=AJ$2,($J99-(SUM($K99,SUM($Z99:AI99)))),IF($L99=$D$161,(($J99-$K99)/$P99),(($J99-SUM($Z99:AI99))*$Q99))*IF($V99&lt;=AJ$2,(DATEDIF(AI$2,$V99,"D")/365),IF($G99&gt;AI$2,(DATEDIF($G99,AJ$2,"D")/365),1)))))))</f>
        <v>0</v>
      </c>
      <c r="AK99" s="53">
        <f>IF($V99&lt;=AJ$2,0,IF($O99&lt;=AJ$2,0,IF($G99&gt;=AK$2,0,IF($K99&gt;=$J99,0,IF($O99&lt;=AK$2,($J99-(SUM($K99,SUM($Z99:AJ99)))),IF($L99=$D$161,(($J99-$K99)/$P99),(($J99-SUM($Z99:AJ99))*$Q99))*IF($V99&lt;=AK$2,(DATEDIF(AJ$2,$V99,"D")/365),IF($G99&gt;AJ$2,(DATEDIF($G99,AK$2,"D")/365),1)))))))</f>
        <v>0</v>
      </c>
      <c r="AL99" s="53">
        <f>IF($V99&lt;=AK$2,0,IF($O99&lt;=AK$2,0,IF($G99&gt;=AL$2,0,IF($K99&gt;=$J99,0,IF($O99&lt;=AL$2,($J99-(SUM($K99,SUM($Z99:AK99)))),IF($L99=$D$161,(($J99-$K99)/$P99),(($J99-SUM($Z99:AK99))*$Q99))*IF($V99&lt;=AL$2,(DATEDIF(AK$2,$V99,"D")/365),IF($G99&gt;AK$2,(DATEDIF($G99,AL$2,"D")/365),1)))))))</f>
        <v>0</v>
      </c>
      <c r="AM99" s="53">
        <f>IF($V99&lt;=AL$2,0,IF($O99&lt;=AL$2,0,IF($G99&gt;=AM$2,0,IF($K99&gt;=$J99,0,IF($O99&lt;=AM$2,($J99-(SUM($K99,SUM($Z99:AL99)))),IF($L99=$D$161,(($J99-$K99)/$P99),(($J99-SUM($Z99:AL99))*$Q99))*IF($V99&lt;=AM$2,(DATEDIF(AL$2,$V99,"D")/365),IF($G99&gt;AL$2,(DATEDIF($G99,AM$2,"D")/365),1)))))))</f>
        <v>0</v>
      </c>
      <c r="AN99" s="53">
        <f>IF($V99&lt;=AM$2,0,IF($O99&lt;=AM$2,0,IF($G99&gt;=AN$2,0,IF($K99&gt;=$J99,0,IF($O99&lt;=AN$2,($J99-(SUM($K99,SUM($Z99:AM99)))),IF($L99=$D$161,(($J99-$K99)/$P99),(($J99-SUM($Z99:AM99))*$Q99))*IF($V99&lt;=AN$2,(DATEDIF(AM$2,$V99,"D")/365),IF($G99&gt;AM$2,(DATEDIF($G99,AN$2,"D")/365),1)))))))</f>
        <v>0</v>
      </c>
      <c r="AO99" s="53">
        <f>IF($V99&lt;=AN$2,0,IF($O99&lt;=AN$2,0,IF($G99&gt;=AO$2,0,IF($K99&gt;=$J99,0,IF($O99&lt;=AO$2,($J99-(SUM($K99,SUM($Z99:AN99)))),IF($L99=$D$161,(($J99-$K99)/$P99),(($J99-SUM($Z99:AN99))*$Q99))*IF($V99&lt;=AO$2,(DATEDIF(AN$2,$V99,"D")/365),IF($G99&gt;AN$2,(DATEDIF($G99,AO$2,"D")/365),1)))))))</f>
        <v>0</v>
      </c>
      <c r="AP99" s="53">
        <f>IF($V99&lt;=AO$2,0,IF($O99&lt;=AO$2,0,IF($G99&gt;=AP$2,0,IF($K99&gt;=$J99,0,IF($O99&lt;=AP$2,($J99-(SUM($K99,SUM($Z99:AO99)))),IF($L99=$D$161,(($J99-$K99)/$P99),(($J99-SUM($Z99:AO99))*$Q99))*IF($V99&lt;=AP$2,(DATEDIF(AO$2,$V99,"D")/365),IF($G99&gt;AO$2,(DATEDIF($G99,AP$2,"D")/365),1)))))))</f>
        <v>0</v>
      </c>
      <c r="AQ99" s="53">
        <f>IF($V99&lt;=AP$2,0,IF($O99&lt;=AP$2,0,IF($G99&gt;=AQ$2,0,IF($K99&gt;=$J99,0,IF($O99&lt;=AQ$2,($J99-(SUM($K99,SUM($Z99:AP99)))),IF($L99=$D$161,(($J99-$K99)/$P99),(($J99-SUM($Z99:AP99))*$Q99))*IF($V99&lt;=AQ$2,(DATEDIF(AP$2,$V99,"D")/365),IF($G99&gt;AP$2,(DATEDIF($G99,AQ$2,"D")/365),1)))))))</f>
        <v>0</v>
      </c>
      <c r="AR99" s="53">
        <f>IF($V99&lt;=AQ$2,0,IF($O99&lt;=AQ$2,0,IF($G99&gt;=AR$2,0,IF($K99&gt;=$J99,0,IF($O99&lt;=AR$2,($J99-(SUM($K99,SUM($Z99:AQ99)))),IF($L99=$D$161,(($J99-$K99)/$P99),(($J99-SUM($Z99:AQ99))*$Q99))*IF($V99&lt;=AR$2,(DATEDIF(AQ$2,$V99,"D")/365),IF($G99&gt;AQ$2,(DATEDIF($G99,AR$2,"D")/365),1)))))))</f>
        <v>0</v>
      </c>
      <c r="AS99" s="53">
        <f>IF($V99&lt;=AR$2,0,IF($O99&lt;=AR$2,0,IF($G99&gt;=AS$2,0,IF($K99&gt;=$J99,0,IF($O99&lt;=AS$2,($J99-(SUM($K99,SUM($Z99:AR99)))),IF($L99=$D$161,(($J99-$K99)/$P99),(($J99-SUM($Z99:AR99))*$Q99))*IF($V99&lt;=AS$2,(DATEDIF(AR$2,$V99,"D")/365),IF($G99&gt;AR$2,(DATEDIF($G99,AS$2,"D")/365),1)))))))</f>
        <v>0</v>
      </c>
      <c r="AT99" s="53">
        <f>IF($V99&lt;=AS$2,0,IF($O99&lt;=AS$2,0,IF($G99&gt;=AT$2,0,IF($K99&gt;=$J99,0,IF($O99&lt;=AT$2,($J99-(SUM($K99,SUM($Z99:AS99)))),IF($L99=$D$161,(($J99-$K99)/$P99),(($J99-SUM($Z99:AS99))*$Q99))*IF($V99&lt;=AT$2,(DATEDIF(AS$2,$V99,"D")/365),IF($G99&gt;AS$2,(DATEDIF($G99,AT$2,"D")/365),1)))))))</f>
        <v>0</v>
      </c>
      <c r="AU99" s="53">
        <f>IF($V99&lt;=AT$2,0,IF($O99&lt;=AT$2,0,IF($G99&gt;=AU$2,0,IF($K99&gt;=$J99,0,IF($O99&lt;=AU$2,($J99-(SUM($K99,SUM($Z99:AT99)))),IF($L99=$D$161,(($J99-$K99)/$P99),(($J99-SUM($Z99:AT99))*$Q99))*IF($V99&lt;=AU$2,(DATEDIF(AT$2,$V99,"D")/365),IF($G99&gt;AT$2,(DATEDIF($G99,AU$2,"D")/365),1)))))))</f>
        <v>0</v>
      </c>
      <c r="AV99" s="53">
        <f>IF($V99&lt;=AU$2,0,IF($O99&lt;=AU$2,0,IF($G99&gt;=AV$2,0,IF($K99&gt;=$J99,0,IF($O99&lt;=AV$2,($J99-(SUM($K99,SUM($Z99:AU99)))),IF($L99=$D$161,(($J99-$K99)/$P99),(($J99-SUM($Z99:AU99))*$Q99))*IF($V99&lt;=AV$2,(DATEDIF(AU$2,$V99,"D")/365),IF($G99&gt;AU$2,(DATEDIF($G99,AV$2,"D")/365),1)))))))</f>
        <v>0</v>
      </c>
      <c r="AW99" s="53">
        <f>IF($V99&lt;=AV$2,0,IF($O99&lt;=AV$2,0,IF($G99&gt;=AW$2,0,IF($K99&gt;=$J99,0,IF($O99&lt;=AW$2,($J99-(SUM($K99,SUM($Z99:AV99)))),IF($L99=$D$161,(($J99-$K99)/$P99),(($J99-SUM($Z99:AV99))*$Q99))*IF($V99&lt;=AW$2,(DATEDIF(AV$2,$V99,"D")/365),IF($G99&gt;AV$2,(DATEDIF($G99,AW$2,"D")/365),1)))))))</f>
        <v>0</v>
      </c>
      <c r="AX99" s="53">
        <f>IF($V99&lt;=AW$2,0,IF($O99&lt;=AW$2,0,IF($G99&gt;=AX$2,0,IF($K99&gt;=$J99,0,IF($O99&lt;=AX$2,($J99-(SUM($K99,SUM($Z99:AW99)))),IF($L99=$D$161,(($J99-$K99)/$P99),(($J99-SUM($Z99:AW99))*$Q99))*IF($V99&lt;=AX$2,(DATEDIF(AW$2,$V99,"D")/365),IF($G99&gt;AW$2,(DATEDIF($G99,AX$2,"D")/365),1)))))))</f>
        <v>0</v>
      </c>
      <c r="AY99" s="53">
        <f>IF($V99&lt;=AX$2,0,IF($O99&lt;=AX$2,0,IF($G99&gt;=AY$2,0,IF($K99&gt;=$J99,0,IF($O99&lt;=AY$2,($J99-(SUM($K99,SUM($Z99:AX99)))),IF($L99=$D$161,(($J99-$K99)/$P99),(($J99-SUM($Z99:AX99))*$Q99))*IF($V99&lt;=AY$2,(DATEDIF(AX$2,$V99,"D")/365),IF($G99&gt;AX$2,(DATEDIF($G99,AY$2,"D")/365),1)))))))</f>
        <v>0</v>
      </c>
      <c r="AZ99" s="52"/>
      <c r="BA99" s="52"/>
      <c r="BB99" s="126">
        <f>IF($V99&lt;=BB$2,0,IF($G99&gt;=BB$2,0,IF($G99&gt;$W$3,(J99-Z99),IF($G99&lt;=$W$3,J99-SUM(W99,$Z99:Z99),0))))</f>
        <v>0</v>
      </c>
      <c r="BC99" s="53">
        <f t="shared" si="361"/>
        <v>0</v>
      </c>
      <c r="BD99" s="52">
        <f t="shared" si="362"/>
        <v>0</v>
      </c>
      <c r="BE99" s="53">
        <f t="shared" si="363"/>
        <v>0</v>
      </c>
      <c r="BF99" s="52">
        <f t="shared" si="364"/>
        <v>0</v>
      </c>
      <c r="BG99" s="53">
        <f t="shared" si="365"/>
        <v>0</v>
      </c>
      <c r="BH99" s="52">
        <f t="shared" si="366"/>
        <v>0</v>
      </c>
      <c r="BI99" s="53">
        <f t="shared" si="367"/>
        <v>0</v>
      </c>
      <c r="BJ99" s="52">
        <f t="shared" si="368"/>
        <v>0</v>
      </c>
      <c r="BK99" s="53">
        <f t="shared" si="369"/>
        <v>0</v>
      </c>
      <c r="BL99" s="52">
        <f t="shared" si="370"/>
        <v>0</v>
      </c>
      <c r="BM99" s="53">
        <f t="shared" si="371"/>
        <v>0</v>
      </c>
      <c r="BN99" s="52">
        <f t="shared" si="372"/>
        <v>0</v>
      </c>
      <c r="BO99" s="53">
        <f t="shared" si="373"/>
        <v>0</v>
      </c>
      <c r="BP99" s="52">
        <f t="shared" si="374"/>
        <v>0</v>
      </c>
      <c r="BQ99" s="53">
        <f t="shared" si="375"/>
        <v>0</v>
      </c>
      <c r="BR99" s="52">
        <f t="shared" si="376"/>
        <v>0</v>
      </c>
      <c r="BS99" s="53">
        <f t="shared" si="377"/>
        <v>0</v>
      </c>
      <c r="BT99" s="52">
        <f t="shared" si="378"/>
        <v>0</v>
      </c>
      <c r="BU99" s="53">
        <f t="shared" si="379"/>
        <v>0</v>
      </c>
      <c r="BV99" s="52">
        <f t="shared" si="380"/>
        <v>0</v>
      </c>
      <c r="BW99" s="53">
        <f t="shared" si="381"/>
        <v>0</v>
      </c>
      <c r="BX99" s="52">
        <f t="shared" si="382"/>
        <v>0</v>
      </c>
      <c r="BY99" s="53">
        <f t="shared" si="383"/>
        <v>0</v>
      </c>
      <c r="BZ99" s="52">
        <f t="shared" si="384"/>
        <v>0</v>
      </c>
      <c r="CA99" s="53">
        <f t="shared" si="385"/>
        <v>0</v>
      </c>
      <c r="CB99" s="74"/>
      <c r="CC99" s="74"/>
      <c r="CD99" s="74"/>
      <c r="CE99" s="74"/>
      <c r="CF99" s="74"/>
      <c r="CG99" s="74"/>
      <c r="CH99" s="74"/>
      <c r="CI99" s="74"/>
      <c r="CJ99" s="74"/>
      <c r="CK99" s="74"/>
      <c r="CL99" s="74"/>
    </row>
    <row r="100" spans="1:90">
      <c r="A100" s="20">
        <v>99</v>
      </c>
      <c r="B100" s="20" t="s">
        <v>42</v>
      </c>
      <c r="C100" s="20" t="s">
        <v>153</v>
      </c>
      <c r="D100" s="2">
        <v>1985</v>
      </c>
      <c r="E100" s="3">
        <v>4</v>
      </c>
      <c r="F100" s="2">
        <v>1</v>
      </c>
      <c r="G100" s="55">
        <f t="shared" si="354"/>
        <v>31137</v>
      </c>
      <c r="H100" s="4">
        <v>0</v>
      </c>
      <c r="I100" s="1">
        <v>0</v>
      </c>
      <c r="J100" s="51">
        <f t="shared" si="355"/>
        <v>0</v>
      </c>
      <c r="K100" s="54">
        <f t="shared" si="356"/>
        <v>0</v>
      </c>
      <c r="L100" s="4" t="s">
        <v>96</v>
      </c>
      <c r="M100" s="54">
        <f>VLOOKUP(B100,$B$161:$C$260,2,FALSE)</f>
        <v>15</v>
      </c>
      <c r="N100" s="53">
        <f t="shared" si="358"/>
        <v>15</v>
      </c>
      <c r="O100" s="55">
        <f t="shared" si="359"/>
        <v>36616</v>
      </c>
      <c r="P100" s="53">
        <f t="shared" si="393"/>
        <v>0</v>
      </c>
      <c r="Q100" s="119">
        <f t="shared" si="394"/>
        <v>0</v>
      </c>
      <c r="R100" s="45" t="s">
        <v>129</v>
      </c>
      <c r="S100" s="138">
        <v>17</v>
      </c>
      <c r="T100" s="139">
        <v>4</v>
      </c>
      <c r="U100" s="138">
        <v>2035</v>
      </c>
      <c r="V100" s="55">
        <f>IF($R100=$Q$135,DATE($U100,$T100,$S100),DATE(2050,3,31))</f>
        <v>49416</v>
      </c>
      <c r="W100" s="51">
        <f t="shared" si="360"/>
        <v>0</v>
      </c>
      <c r="X100" s="53">
        <f t="shared" si="386"/>
        <v>0</v>
      </c>
      <c r="Y100" s="53">
        <f t="shared" si="387"/>
        <v>0</v>
      </c>
      <c r="Z100" s="53">
        <f t="shared" si="388"/>
        <v>0</v>
      </c>
      <c r="AA100" s="53">
        <f>IF($V100&lt;=Z$2,0,IF($O100&lt;=Z$2,0,IF($G100&gt;=AA$2,0,IF($K100&gt;=$J100,0,IF($O100&lt;=AA$2,($J100-(SUM($K100,SUM($Z100:Z100)))),IF($L100=$D$161,(($J100-$K100)/$P100),(($J100-SUM($Z100:Z100))*$Q100))*IF($V100&lt;=AA$2,(DATEDIF(Z$2,$V100,"D")/365),IF($G100&gt;Z$2,(DATEDIF($G100,AA$2,"D")/365),1)))))))</f>
        <v>0</v>
      </c>
      <c r="AB100" s="53">
        <f>IF($V100&lt;=AA$2,0,IF($O100&lt;=AA$2,0,IF($G100&gt;=AB$2,0,IF($K100&gt;=$J100,0,IF($O100&lt;=AB$2,($J100-(SUM($K100,SUM($Z100:AA100)))),IF($L100=$D$161,(($J100-$K100)/$P100),(($J100-SUM($Z100:AA100))*$Q100))*IF($V100&lt;=AB$2,(DATEDIF(AA$2,$V100,"D")/365),IF($G100&gt;AA$2,(DATEDIF($G100,AB$2,"D")/365),1)))))))</f>
        <v>0</v>
      </c>
      <c r="AC100" s="53">
        <f>IF($V100&lt;=AB$2,0,IF($O100&lt;=AB$2,0,IF($G100&gt;=AC$2,0,IF($K100&gt;=$J100,0,IF($O100&lt;=AC$2,($J100-(SUM($K100,SUM($Z100:AB100)))),IF($L100=$D$161,(($J100-$K100)/$P100),(($J100-SUM($Z100:AB100))*$Q100))*IF($V100&lt;=AC$2,(DATEDIF(AB$2,$V100,"D")/365),IF($G100&gt;AB$2,(DATEDIF($G100,AC$2,"D")/365),1)))))))</f>
        <v>0</v>
      </c>
      <c r="AD100" s="53">
        <f>IF($V100&lt;=AC$2,0,IF($O100&lt;=AC$2,0,IF($G100&gt;=AD$2,0,IF($K100&gt;=$J100,0,IF($O100&lt;=AD$2,($J100-(SUM($K100,SUM($Z100:AC100)))),IF($L100=$D$161,(($J100-$K100)/$P100),(($J100-SUM($Z100:AC100))*$Q100))*IF($V100&lt;=AD$2,(DATEDIF(AC$2,$V100,"D")/365),IF($G100&gt;AC$2,(DATEDIF($G100,AD$2,"D")/365),1)))))))</f>
        <v>0</v>
      </c>
      <c r="AE100" s="53">
        <f>IF($V100&lt;=AD$2,0,IF($O100&lt;=AD$2,0,IF($G100&gt;=AE$2,0,IF($K100&gt;=$J100,0,IF($O100&lt;=AE$2,($J100-(SUM($K100,SUM($Z100:AD100)))),IF($L100=$D$161,(($J100-$K100)/$P100),(($J100-SUM($Z100:AD100))*$Q100))*IF($V100&lt;=AE$2,(DATEDIF(AD$2,$V100,"D")/365),IF($G100&gt;AD$2,(DATEDIF($G100,AE$2,"D")/365),1)))))))</f>
        <v>0</v>
      </c>
      <c r="AF100" s="53">
        <f>IF($V100&lt;=AE$2,0,IF($O100&lt;=AE$2,0,IF($G100&gt;=AF$2,0,IF($K100&gt;=$J100,0,IF($O100&lt;=AF$2,($J100-(SUM($K100,SUM($Z100:AE100)))),IF($L100=$D$161,(($J100-$K100)/$P100),(($J100-SUM($Z100:AE100))*$Q100))*IF($V100&lt;=AF$2,(DATEDIF(AE$2,$V100,"D")/365),IF($G100&gt;AE$2,(DATEDIF($G100,AF$2,"D")/365),1)))))))</f>
        <v>0</v>
      </c>
      <c r="AG100" s="53">
        <f>IF($V100&lt;=AF$2,0,IF($O100&lt;=AF$2,0,IF($G100&gt;=AG$2,0,IF($K100&gt;=$J100,0,IF($O100&lt;=AG$2,($J100-(SUM($K100,SUM($Z100:AF100)))),IF($L100=$D$161,(($J100-$K100)/$P100),(($J100-SUM($Z100:AF100))*$Q100))*IF($V100&lt;=AG$2,(DATEDIF(AF$2,$V100,"D")/365),IF($G100&gt;AF$2,(DATEDIF($G100,AG$2,"D")/365),1)))))))</f>
        <v>0</v>
      </c>
      <c r="AH100" s="53">
        <f>IF($V100&lt;=AG$2,0,IF($O100&lt;=AG$2,0,IF($G100&gt;=AH$2,0,IF($K100&gt;=$J100,0,IF($O100&lt;=AH$2,($J100-(SUM($K100,SUM($Z100:AG100)))),IF($L100=$D$161,(($J100-$K100)/$P100),(($J100-SUM($Z100:AG100))*$Q100))*IF($V100&lt;=AH$2,(DATEDIF(AG$2,$V100,"D")/365),IF($G100&gt;AG$2,(DATEDIF($G100,AH$2,"D")/365),1)))))))</f>
        <v>0</v>
      </c>
      <c r="AI100" s="53">
        <f>IF($V100&lt;=AH$2,0,IF($O100&lt;=AH$2,0,IF($G100&gt;=AI$2,0,IF($K100&gt;=$J100,0,IF($O100&lt;=AI$2,($J100-(SUM($K100,SUM($Z100:AH100)))),IF($L100=$D$161,(($J100-$K100)/$P100),(($J100-SUM($Z100:AH100))*$Q100))*IF($V100&lt;=AI$2,(DATEDIF(AH$2,$V100,"D")/365),IF($G100&gt;AH$2,(DATEDIF($G100,AI$2,"D")/365),1)))))))</f>
        <v>0</v>
      </c>
      <c r="AJ100" s="53">
        <f>IF($V100&lt;=AI$2,0,IF($O100&lt;=AI$2,0,IF($G100&gt;=AJ$2,0,IF($K100&gt;=$J100,0,IF($O100&lt;=AJ$2,($J100-(SUM($K100,SUM($Z100:AI100)))),IF($L100=$D$161,(($J100-$K100)/$P100),(($J100-SUM($Z100:AI100))*$Q100))*IF($V100&lt;=AJ$2,(DATEDIF(AI$2,$V100,"D")/365),IF($G100&gt;AI$2,(DATEDIF($G100,AJ$2,"D")/365),1)))))))</f>
        <v>0</v>
      </c>
      <c r="AK100" s="53">
        <f>IF($V100&lt;=AJ$2,0,IF($O100&lt;=AJ$2,0,IF($G100&gt;=AK$2,0,IF($K100&gt;=$J100,0,IF($O100&lt;=AK$2,($J100-(SUM($K100,SUM($Z100:AJ100)))),IF($L100=$D$161,(($J100-$K100)/$P100),(($J100-SUM($Z100:AJ100))*$Q100))*IF($V100&lt;=AK$2,(DATEDIF(AJ$2,$V100,"D")/365),IF($G100&gt;AJ$2,(DATEDIF($G100,AK$2,"D")/365),1)))))))</f>
        <v>0</v>
      </c>
      <c r="AL100" s="53">
        <f>IF($V100&lt;=AK$2,0,IF($O100&lt;=AK$2,0,IF($G100&gt;=AL$2,0,IF($K100&gt;=$J100,0,IF($O100&lt;=AL$2,($J100-(SUM($K100,SUM($Z100:AK100)))),IF($L100=$D$161,(($J100-$K100)/$P100),(($J100-SUM($Z100:AK100))*$Q100))*IF($V100&lt;=AL$2,(DATEDIF(AK$2,$V100,"D")/365),IF($G100&gt;AK$2,(DATEDIF($G100,AL$2,"D")/365),1)))))))</f>
        <v>0</v>
      </c>
      <c r="AM100" s="53">
        <f>IF($V100&lt;=AL$2,0,IF($O100&lt;=AL$2,0,IF($G100&gt;=AM$2,0,IF($K100&gt;=$J100,0,IF($O100&lt;=AM$2,($J100-(SUM($K100,SUM($Z100:AL100)))),IF($L100=$D$161,(($J100-$K100)/$P100),(($J100-SUM($Z100:AL100))*$Q100))*IF($V100&lt;=AM$2,(DATEDIF(AL$2,$V100,"D")/365),IF($G100&gt;AL$2,(DATEDIF($G100,AM$2,"D")/365),1)))))))</f>
        <v>0</v>
      </c>
      <c r="AN100" s="53">
        <f>IF($V100&lt;=AM$2,0,IF($O100&lt;=AM$2,0,IF($G100&gt;=AN$2,0,IF($K100&gt;=$J100,0,IF($O100&lt;=AN$2,($J100-(SUM($K100,SUM($Z100:AM100)))),IF($L100=$D$161,(($J100-$K100)/$P100),(($J100-SUM($Z100:AM100))*$Q100))*IF($V100&lt;=AN$2,(DATEDIF(AM$2,$V100,"D")/365),IF($G100&gt;AM$2,(DATEDIF($G100,AN$2,"D")/365),1)))))))</f>
        <v>0</v>
      </c>
      <c r="AO100" s="53">
        <f>IF($V100&lt;=AN$2,0,IF($O100&lt;=AN$2,0,IF($G100&gt;=AO$2,0,IF($K100&gt;=$J100,0,IF($O100&lt;=AO$2,($J100-(SUM($K100,SUM($Z100:AN100)))),IF($L100=$D$161,(($J100-$K100)/$P100),(($J100-SUM($Z100:AN100))*$Q100))*IF($V100&lt;=AO$2,(DATEDIF(AN$2,$V100,"D")/365),IF($G100&gt;AN$2,(DATEDIF($G100,AO$2,"D")/365),1)))))))</f>
        <v>0</v>
      </c>
      <c r="AP100" s="53">
        <f>IF($V100&lt;=AO$2,0,IF($O100&lt;=AO$2,0,IF($G100&gt;=AP$2,0,IF($K100&gt;=$J100,0,IF($O100&lt;=AP$2,($J100-(SUM($K100,SUM($Z100:AO100)))),IF($L100=$D$161,(($J100-$K100)/$P100),(($J100-SUM($Z100:AO100))*$Q100))*IF($V100&lt;=AP$2,(DATEDIF(AO$2,$V100,"D")/365),IF($G100&gt;AO$2,(DATEDIF($G100,AP$2,"D")/365),1)))))))</f>
        <v>0</v>
      </c>
      <c r="AQ100" s="53">
        <f>IF($V100&lt;=AP$2,0,IF($O100&lt;=AP$2,0,IF($G100&gt;=AQ$2,0,IF($K100&gt;=$J100,0,IF($O100&lt;=AQ$2,($J100-(SUM($K100,SUM($Z100:AP100)))),IF($L100=$D$161,(($J100-$K100)/$P100),(($J100-SUM($Z100:AP100))*$Q100))*IF($V100&lt;=AQ$2,(DATEDIF(AP$2,$V100,"D")/365),IF($G100&gt;AP$2,(DATEDIF($G100,AQ$2,"D")/365),1)))))))</f>
        <v>0</v>
      </c>
      <c r="AR100" s="53">
        <f>IF($V100&lt;=AQ$2,0,IF($O100&lt;=AQ$2,0,IF($G100&gt;=AR$2,0,IF($K100&gt;=$J100,0,IF($O100&lt;=AR$2,($J100-(SUM($K100,SUM($Z100:AQ100)))),IF($L100=$D$161,(($J100-$K100)/$P100),(($J100-SUM($Z100:AQ100))*$Q100))*IF($V100&lt;=AR$2,(DATEDIF(AQ$2,$V100,"D")/365),IF($G100&gt;AQ$2,(DATEDIF($G100,AR$2,"D")/365),1)))))))</f>
        <v>0</v>
      </c>
      <c r="AS100" s="53">
        <f>IF($V100&lt;=AR$2,0,IF($O100&lt;=AR$2,0,IF($G100&gt;=AS$2,0,IF($K100&gt;=$J100,0,IF($O100&lt;=AS$2,($J100-(SUM($K100,SUM($Z100:AR100)))),IF($L100=$D$161,(($J100-$K100)/$P100),(($J100-SUM($Z100:AR100))*$Q100))*IF($V100&lt;=AS$2,(DATEDIF(AR$2,$V100,"D")/365),IF($G100&gt;AR$2,(DATEDIF($G100,AS$2,"D")/365),1)))))))</f>
        <v>0</v>
      </c>
      <c r="AT100" s="53">
        <f>IF($V100&lt;=AS$2,0,IF($O100&lt;=AS$2,0,IF($G100&gt;=AT$2,0,IF($K100&gt;=$J100,0,IF($O100&lt;=AT$2,($J100-(SUM($K100,SUM($Z100:AS100)))),IF($L100=$D$161,(($J100-$K100)/$P100),(($J100-SUM($Z100:AS100))*$Q100))*IF($V100&lt;=AT$2,(DATEDIF(AS$2,$V100,"D")/365),IF($G100&gt;AS$2,(DATEDIF($G100,AT$2,"D")/365),1)))))))</f>
        <v>0</v>
      </c>
      <c r="AU100" s="53">
        <f>IF($V100&lt;=AT$2,0,IF($O100&lt;=AT$2,0,IF($G100&gt;=AU$2,0,IF($K100&gt;=$J100,0,IF($O100&lt;=AU$2,($J100-(SUM($K100,SUM($Z100:AT100)))),IF($L100=$D$161,(($J100-$K100)/$P100),(($J100-SUM($Z100:AT100))*$Q100))*IF($V100&lt;=AU$2,(DATEDIF(AT$2,$V100,"D")/365),IF($G100&gt;AT$2,(DATEDIF($G100,AU$2,"D")/365),1)))))))</f>
        <v>0</v>
      </c>
      <c r="AV100" s="53">
        <f>IF($V100&lt;=AU$2,0,IF($O100&lt;=AU$2,0,IF($G100&gt;=AV$2,0,IF($K100&gt;=$J100,0,IF($O100&lt;=AV$2,($J100-(SUM($K100,SUM($Z100:AU100)))),IF($L100=$D$161,(($J100-$K100)/$P100),(($J100-SUM($Z100:AU100))*$Q100))*IF($V100&lt;=AV$2,(DATEDIF(AU$2,$V100,"D")/365),IF($G100&gt;AU$2,(DATEDIF($G100,AV$2,"D")/365),1)))))))</f>
        <v>0</v>
      </c>
      <c r="AW100" s="53">
        <f>IF($V100&lt;=AV$2,0,IF($O100&lt;=AV$2,0,IF($G100&gt;=AW$2,0,IF($K100&gt;=$J100,0,IF($O100&lt;=AW$2,($J100-(SUM($K100,SUM($Z100:AV100)))),IF($L100=$D$161,(($J100-$K100)/$P100),(($J100-SUM($Z100:AV100))*$Q100))*IF($V100&lt;=AW$2,(DATEDIF(AV$2,$V100,"D")/365),IF($G100&gt;AV$2,(DATEDIF($G100,AW$2,"D")/365),1)))))))</f>
        <v>0</v>
      </c>
      <c r="AX100" s="53">
        <f>IF($V100&lt;=AW$2,0,IF($O100&lt;=AW$2,0,IF($G100&gt;=AX$2,0,IF($K100&gt;=$J100,0,IF($O100&lt;=AX$2,($J100-(SUM($K100,SUM($Z100:AW100)))),IF($L100=$D$161,(($J100-$K100)/$P100),(($J100-SUM($Z100:AW100))*$Q100))*IF($V100&lt;=AX$2,(DATEDIF(AW$2,$V100,"D")/365),IF($G100&gt;AW$2,(DATEDIF($G100,AX$2,"D")/365),1)))))))</f>
        <v>0</v>
      </c>
      <c r="AY100" s="53">
        <f>IF($V100&lt;=AX$2,0,IF($O100&lt;=AX$2,0,IF($G100&gt;=AY$2,0,IF($K100&gt;=$J100,0,IF($O100&lt;=AY$2,($J100-(SUM($K100,SUM($Z100:AX100)))),IF($L100=$D$161,(($J100-$K100)/$P100),(($J100-SUM($Z100:AX100))*$Q100))*IF($V100&lt;=AY$2,(DATEDIF(AX$2,$V100,"D")/365),IF($G100&gt;AX$2,(DATEDIF($G100,AY$2,"D")/365),1)))))))</f>
        <v>0</v>
      </c>
      <c r="AZ100" s="52"/>
      <c r="BA100" s="52"/>
      <c r="BB100" s="126">
        <f>IF($V100&lt;=BB$2,0,IF($G100&gt;=BB$2,0,IF($G100&gt;$W$3,(J100-Z100),IF($G100&lt;=$W$3,J100-SUM(W100,$Z100:Z100),0))))</f>
        <v>0</v>
      </c>
      <c r="BC100" s="53">
        <f t="shared" si="361"/>
        <v>0</v>
      </c>
      <c r="BD100" s="52">
        <f t="shared" si="362"/>
        <v>0</v>
      </c>
      <c r="BE100" s="53">
        <f t="shared" si="363"/>
        <v>0</v>
      </c>
      <c r="BF100" s="52">
        <f t="shared" si="364"/>
        <v>0</v>
      </c>
      <c r="BG100" s="53">
        <f t="shared" si="365"/>
        <v>0</v>
      </c>
      <c r="BH100" s="52">
        <f t="shared" si="366"/>
        <v>0</v>
      </c>
      <c r="BI100" s="53">
        <f t="shared" si="367"/>
        <v>0</v>
      </c>
      <c r="BJ100" s="52">
        <f t="shared" si="368"/>
        <v>0</v>
      </c>
      <c r="BK100" s="53">
        <f t="shared" si="369"/>
        <v>0</v>
      </c>
      <c r="BL100" s="52">
        <f t="shared" si="370"/>
        <v>0</v>
      </c>
      <c r="BM100" s="53">
        <f t="shared" si="371"/>
        <v>0</v>
      </c>
      <c r="BN100" s="52">
        <f t="shared" si="372"/>
        <v>0</v>
      </c>
      <c r="BO100" s="53">
        <f t="shared" si="373"/>
        <v>0</v>
      </c>
      <c r="BP100" s="52">
        <f t="shared" si="374"/>
        <v>0</v>
      </c>
      <c r="BQ100" s="53">
        <f t="shared" si="375"/>
        <v>0</v>
      </c>
      <c r="BR100" s="52">
        <f t="shared" si="376"/>
        <v>0</v>
      </c>
      <c r="BS100" s="53">
        <f t="shared" si="377"/>
        <v>0</v>
      </c>
      <c r="BT100" s="52">
        <f t="shared" si="378"/>
        <v>0</v>
      </c>
      <c r="BU100" s="53">
        <f t="shared" si="379"/>
        <v>0</v>
      </c>
      <c r="BV100" s="52">
        <f t="shared" si="380"/>
        <v>0</v>
      </c>
      <c r="BW100" s="53">
        <f t="shared" si="381"/>
        <v>0</v>
      </c>
      <c r="BX100" s="52">
        <f t="shared" si="382"/>
        <v>0</v>
      </c>
      <c r="BY100" s="53">
        <f t="shared" si="383"/>
        <v>0</v>
      </c>
      <c r="BZ100" s="52">
        <f t="shared" si="384"/>
        <v>0</v>
      </c>
      <c r="CA100" s="53">
        <f t="shared" si="385"/>
        <v>0</v>
      </c>
      <c r="CB100" s="74"/>
      <c r="CC100" s="74"/>
      <c r="CD100" s="74"/>
      <c r="CE100" s="74"/>
      <c r="CF100" s="74"/>
      <c r="CG100" s="74"/>
      <c r="CH100" s="74"/>
      <c r="CI100" s="74"/>
      <c r="CJ100" s="74"/>
      <c r="CK100" s="74"/>
      <c r="CL100" s="74"/>
    </row>
    <row r="101" spans="1:90">
      <c r="A101" s="20">
        <v>100</v>
      </c>
      <c r="B101" s="20" t="s">
        <v>42</v>
      </c>
      <c r="C101" s="20" t="s">
        <v>153</v>
      </c>
      <c r="D101" s="2">
        <v>1985</v>
      </c>
      <c r="E101" s="3">
        <v>4</v>
      </c>
      <c r="F101" s="2">
        <v>1</v>
      </c>
      <c r="G101" s="55">
        <f t="shared" si="354"/>
        <v>31137</v>
      </c>
      <c r="H101" s="4">
        <v>0</v>
      </c>
      <c r="I101" s="1">
        <v>0</v>
      </c>
      <c r="J101" s="51">
        <f t="shared" si="355"/>
        <v>0</v>
      </c>
      <c r="K101" s="54">
        <f t="shared" si="356"/>
        <v>0</v>
      </c>
      <c r="L101" s="4" t="s">
        <v>96</v>
      </c>
      <c r="M101" s="54">
        <f>VLOOKUP(B101,$B$161:$C$260,2,FALSE)</f>
        <v>15</v>
      </c>
      <c r="N101" s="53">
        <f t="shared" si="358"/>
        <v>15</v>
      </c>
      <c r="O101" s="55">
        <f t="shared" si="359"/>
        <v>36616</v>
      </c>
      <c r="P101" s="53">
        <f t="shared" si="393"/>
        <v>0</v>
      </c>
      <c r="Q101" s="119">
        <f t="shared" si="394"/>
        <v>0</v>
      </c>
      <c r="R101" s="45" t="s">
        <v>130</v>
      </c>
      <c r="S101" s="138">
        <v>17</v>
      </c>
      <c r="T101" s="139">
        <v>4</v>
      </c>
      <c r="U101" s="138">
        <v>2035</v>
      </c>
      <c r="V101" s="55">
        <f>IF($R101=$Q$135,DATE($U101,$T101,$S101),DATE(2050,3,31))</f>
        <v>54878</v>
      </c>
      <c r="W101" s="51">
        <f t="shared" si="360"/>
        <v>0</v>
      </c>
      <c r="X101" s="53">
        <f t="shared" ref="X101:X127" si="396">HLOOKUP(X$2,$Z$2:$AY$127,A101,FALSE)</f>
        <v>0</v>
      </c>
      <c r="Y101" s="53">
        <f t="shared" ref="Y101:Y127" si="397">HLOOKUP($Y$2,$BB$2:$CA$127,A101,FALSE)</f>
        <v>0</v>
      </c>
      <c r="Z101" s="53">
        <f t="shared" ref="Z101:Z127" si="398">IF($O101&lt;=$W$3,0,IF($G101&gt;=Z$2,0,IF($K101&gt;=$J101,0,IF($P101&lt;=1,$J101-$K101,IF($L101=$D$161,(($J101-$K101)/$P101),($J101*Q101))*IF($V101&lt;=Z$2,(DATEDIF($W$3,$V101,"D")/365),IF($G101&gt;$W$3,(DATEDIF($G101,$Z$2,"D")/365),1))))))</f>
        <v>0</v>
      </c>
      <c r="AA101" s="53">
        <f>IF($V101&lt;=Z$2,0,IF($O101&lt;=Z$2,0,IF($G101&gt;=AA$2,0,IF($K101&gt;=$J101,0,IF($O101&lt;=AA$2,($J101-(SUM($K101,SUM($Z101:Z101)))),IF($L101=$D$161,(($J101-$K101)/$P101),(($J101-SUM($Z101:Z101))*$Q101))*IF($V101&lt;=AA$2,(DATEDIF(Z$2,$V101,"D")/365),IF($G101&gt;Z$2,(DATEDIF($G101,AA$2,"D")/365),1)))))))</f>
        <v>0</v>
      </c>
      <c r="AB101" s="53">
        <f>IF($V101&lt;=AA$2,0,IF($O101&lt;=AA$2,0,IF($G101&gt;=AB$2,0,IF($K101&gt;=$J101,0,IF($O101&lt;=AB$2,($J101-(SUM($K101,SUM($Z101:AA101)))),IF($L101=$D$161,(($J101-$K101)/$P101),(($J101-SUM($Z101:AA101))*$Q101))*IF($V101&lt;=AB$2,(DATEDIF(AA$2,$V101,"D")/365),IF($G101&gt;AA$2,(DATEDIF($G101,AB$2,"D")/365),1)))))))</f>
        <v>0</v>
      </c>
      <c r="AC101" s="53">
        <f>IF($V101&lt;=AB$2,0,IF($O101&lt;=AB$2,0,IF($G101&gt;=AC$2,0,IF($K101&gt;=$J101,0,IF($O101&lt;=AC$2,($J101-(SUM($K101,SUM($Z101:AB101)))),IF($L101=$D$161,(($J101-$K101)/$P101),(($J101-SUM($Z101:AB101))*$Q101))*IF($V101&lt;=AC$2,(DATEDIF(AB$2,$V101,"D")/365),IF($G101&gt;AB$2,(DATEDIF($G101,AC$2,"D")/365),1)))))))</f>
        <v>0</v>
      </c>
      <c r="AD101" s="53">
        <f>IF($V101&lt;=AC$2,0,IF($O101&lt;=AC$2,0,IF($G101&gt;=AD$2,0,IF($K101&gt;=$J101,0,IF($O101&lt;=AD$2,($J101-(SUM($K101,SUM($Z101:AC101)))),IF($L101=$D$161,(($J101-$K101)/$P101),(($J101-SUM($Z101:AC101))*$Q101))*IF($V101&lt;=AD$2,(DATEDIF(AC$2,$V101,"D")/365),IF($G101&gt;AC$2,(DATEDIF($G101,AD$2,"D")/365),1)))))))</f>
        <v>0</v>
      </c>
      <c r="AE101" s="53">
        <f>IF($V101&lt;=AD$2,0,IF($O101&lt;=AD$2,0,IF($G101&gt;=AE$2,0,IF($K101&gt;=$J101,0,IF($O101&lt;=AE$2,($J101-(SUM($K101,SUM($Z101:AD101)))),IF($L101=$D$161,(($J101-$K101)/$P101),(($J101-SUM($Z101:AD101))*$Q101))*IF($V101&lt;=AE$2,(DATEDIF(AD$2,$V101,"D")/365),IF($G101&gt;AD$2,(DATEDIF($G101,AE$2,"D")/365),1)))))))</f>
        <v>0</v>
      </c>
      <c r="AF101" s="53">
        <f>IF($V101&lt;=AE$2,0,IF($O101&lt;=AE$2,0,IF($G101&gt;=AF$2,0,IF($K101&gt;=$J101,0,IF($O101&lt;=AF$2,($J101-(SUM($K101,SUM($Z101:AE101)))),IF($L101=$D$161,(($J101-$K101)/$P101),(($J101-SUM($Z101:AE101))*$Q101))*IF($V101&lt;=AF$2,(DATEDIF(AE$2,$V101,"D")/365),IF($G101&gt;AE$2,(DATEDIF($G101,AF$2,"D")/365),1)))))))</f>
        <v>0</v>
      </c>
      <c r="AG101" s="53">
        <f>IF($V101&lt;=AF$2,0,IF($O101&lt;=AF$2,0,IF($G101&gt;=AG$2,0,IF($K101&gt;=$J101,0,IF($O101&lt;=AG$2,($J101-(SUM($K101,SUM($Z101:AF101)))),IF($L101=$D$161,(($J101-$K101)/$P101),(($J101-SUM($Z101:AF101))*$Q101))*IF($V101&lt;=AG$2,(DATEDIF(AF$2,$V101,"D")/365),IF($G101&gt;AF$2,(DATEDIF($G101,AG$2,"D")/365),1)))))))</f>
        <v>0</v>
      </c>
      <c r="AH101" s="53">
        <f>IF($V101&lt;=AG$2,0,IF($O101&lt;=AG$2,0,IF($G101&gt;=AH$2,0,IF($K101&gt;=$J101,0,IF($O101&lt;=AH$2,($J101-(SUM($K101,SUM($Z101:AG101)))),IF($L101=$D$161,(($J101-$K101)/$P101),(($J101-SUM($Z101:AG101))*$Q101))*IF($V101&lt;=AH$2,(DATEDIF(AG$2,$V101,"D")/365),IF($G101&gt;AG$2,(DATEDIF($G101,AH$2,"D")/365),1)))))))</f>
        <v>0</v>
      </c>
      <c r="AI101" s="53">
        <f>IF($V101&lt;=AH$2,0,IF($O101&lt;=AH$2,0,IF($G101&gt;=AI$2,0,IF($K101&gt;=$J101,0,IF($O101&lt;=AI$2,($J101-(SUM($K101,SUM($Z101:AH101)))),IF($L101=$D$161,(($J101-$K101)/$P101),(($J101-SUM($Z101:AH101))*$Q101))*IF($V101&lt;=AI$2,(DATEDIF(AH$2,$V101,"D")/365),IF($G101&gt;AH$2,(DATEDIF($G101,AI$2,"D")/365),1)))))))</f>
        <v>0</v>
      </c>
      <c r="AJ101" s="53">
        <f>IF($V101&lt;=AI$2,0,IF($O101&lt;=AI$2,0,IF($G101&gt;=AJ$2,0,IF($K101&gt;=$J101,0,IF($O101&lt;=AJ$2,($J101-(SUM($K101,SUM($Z101:AI101)))),IF($L101=$D$161,(($J101-$K101)/$P101),(($J101-SUM($Z101:AI101))*$Q101))*IF($V101&lt;=AJ$2,(DATEDIF(AI$2,$V101,"D")/365),IF($G101&gt;AI$2,(DATEDIF($G101,AJ$2,"D")/365),1)))))))</f>
        <v>0</v>
      </c>
      <c r="AK101" s="53">
        <f>IF($V101&lt;=AJ$2,0,IF($O101&lt;=AJ$2,0,IF($G101&gt;=AK$2,0,IF($K101&gt;=$J101,0,IF($O101&lt;=AK$2,($J101-(SUM($K101,SUM($Z101:AJ101)))),IF($L101=$D$161,(($J101-$K101)/$P101),(($J101-SUM($Z101:AJ101))*$Q101))*IF($V101&lt;=AK$2,(DATEDIF(AJ$2,$V101,"D")/365),IF($G101&gt;AJ$2,(DATEDIF($G101,AK$2,"D")/365),1)))))))</f>
        <v>0</v>
      </c>
      <c r="AL101" s="53">
        <f>IF($V101&lt;=AK$2,0,IF($O101&lt;=AK$2,0,IF($G101&gt;=AL$2,0,IF($K101&gt;=$J101,0,IF($O101&lt;=AL$2,($J101-(SUM($K101,SUM($Z101:AK101)))),IF($L101=$D$161,(($J101-$K101)/$P101),(($J101-SUM($Z101:AK101))*$Q101))*IF($V101&lt;=AL$2,(DATEDIF(AK$2,$V101,"D")/365),IF($G101&gt;AK$2,(DATEDIF($G101,AL$2,"D")/365),1)))))))</f>
        <v>0</v>
      </c>
      <c r="AM101" s="53">
        <f>IF($V101&lt;=AL$2,0,IF($O101&lt;=AL$2,0,IF($G101&gt;=AM$2,0,IF($K101&gt;=$J101,0,IF($O101&lt;=AM$2,($J101-(SUM($K101,SUM($Z101:AL101)))),IF($L101=$D$161,(($J101-$K101)/$P101),(($J101-SUM($Z101:AL101))*$Q101))*IF($V101&lt;=AM$2,(DATEDIF(AL$2,$V101,"D")/365),IF($G101&gt;AL$2,(DATEDIF($G101,AM$2,"D")/365),1)))))))</f>
        <v>0</v>
      </c>
      <c r="AN101" s="53">
        <f>IF($V101&lt;=AM$2,0,IF($O101&lt;=AM$2,0,IF($G101&gt;=AN$2,0,IF($K101&gt;=$J101,0,IF($O101&lt;=AN$2,($J101-(SUM($K101,SUM($Z101:AM101)))),IF($L101=$D$161,(($J101-$K101)/$P101),(($J101-SUM($Z101:AM101))*$Q101))*IF($V101&lt;=AN$2,(DATEDIF(AM$2,$V101,"D")/365),IF($G101&gt;AM$2,(DATEDIF($G101,AN$2,"D")/365),1)))))))</f>
        <v>0</v>
      </c>
      <c r="AO101" s="53">
        <f>IF($V101&lt;=AN$2,0,IF($O101&lt;=AN$2,0,IF($G101&gt;=AO$2,0,IF($K101&gt;=$J101,0,IF($O101&lt;=AO$2,($J101-(SUM($K101,SUM($Z101:AN101)))),IF($L101=$D$161,(($J101-$K101)/$P101),(($J101-SUM($Z101:AN101))*$Q101))*IF($V101&lt;=AO$2,(DATEDIF(AN$2,$V101,"D")/365),IF($G101&gt;AN$2,(DATEDIF($G101,AO$2,"D")/365),1)))))))</f>
        <v>0</v>
      </c>
      <c r="AP101" s="53">
        <f>IF($V101&lt;=AO$2,0,IF($O101&lt;=AO$2,0,IF($G101&gt;=AP$2,0,IF($K101&gt;=$J101,0,IF($O101&lt;=AP$2,($J101-(SUM($K101,SUM($Z101:AO101)))),IF($L101=$D$161,(($J101-$K101)/$P101),(($J101-SUM($Z101:AO101))*$Q101))*IF($V101&lt;=AP$2,(DATEDIF(AO$2,$V101,"D")/365),IF($G101&gt;AO$2,(DATEDIF($G101,AP$2,"D")/365),1)))))))</f>
        <v>0</v>
      </c>
      <c r="AQ101" s="53">
        <f>IF($V101&lt;=AP$2,0,IF($O101&lt;=AP$2,0,IF($G101&gt;=AQ$2,0,IF($K101&gt;=$J101,0,IF($O101&lt;=AQ$2,($J101-(SUM($K101,SUM($Z101:AP101)))),IF($L101=$D$161,(($J101-$K101)/$P101),(($J101-SUM($Z101:AP101))*$Q101))*IF($V101&lt;=AQ$2,(DATEDIF(AP$2,$V101,"D")/365),IF($G101&gt;AP$2,(DATEDIF($G101,AQ$2,"D")/365),1)))))))</f>
        <v>0</v>
      </c>
      <c r="AR101" s="53">
        <f>IF($V101&lt;=AQ$2,0,IF($O101&lt;=AQ$2,0,IF($G101&gt;=AR$2,0,IF($K101&gt;=$J101,0,IF($O101&lt;=AR$2,($J101-(SUM($K101,SUM($Z101:AQ101)))),IF($L101=$D$161,(($J101-$K101)/$P101),(($J101-SUM($Z101:AQ101))*$Q101))*IF($V101&lt;=AR$2,(DATEDIF(AQ$2,$V101,"D")/365),IF($G101&gt;AQ$2,(DATEDIF($G101,AR$2,"D")/365),1)))))))</f>
        <v>0</v>
      </c>
      <c r="AS101" s="53">
        <f>IF($V101&lt;=AR$2,0,IF($O101&lt;=AR$2,0,IF($G101&gt;=AS$2,0,IF($K101&gt;=$J101,0,IF($O101&lt;=AS$2,($J101-(SUM($K101,SUM($Z101:AR101)))),IF($L101=$D$161,(($J101-$K101)/$P101),(($J101-SUM($Z101:AR101))*$Q101))*IF($V101&lt;=AS$2,(DATEDIF(AR$2,$V101,"D")/365),IF($G101&gt;AR$2,(DATEDIF($G101,AS$2,"D")/365),1)))))))</f>
        <v>0</v>
      </c>
      <c r="AT101" s="53">
        <f>IF($V101&lt;=AS$2,0,IF($O101&lt;=AS$2,0,IF($G101&gt;=AT$2,0,IF($K101&gt;=$J101,0,IF($O101&lt;=AT$2,($J101-(SUM($K101,SUM($Z101:AS101)))),IF($L101=$D$161,(($J101-$K101)/$P101),(($J101-SUM($Z101:AS101))*$Q101))*IF($V101&lt;=AT$2,(DATEDIF(AS$2,$V101,"D")/365),IF($G101&gt;AS$2,(DATEDIF($G101,AT$2,"D")/365),1)))))))</f>
        <v>0</v>
      </c>
      <c r="AU101" s="53">
        <f>IF($V101&lt;=AT$2,0,IF($O101&lt;=AT$2,0,IF($G101&gt;=AU$2,0,IF($K101&gt;=$J101,0,IF($O101&lt;=AU$2,($J101-(SUM($K101,SUM($Z101:AT101)))),IF($L101=$D$161,(($J101-$K101)/$P101),(($J101-SUM($Z101:AT101))*$Q101))*IF($V101&lt;=AU$2,(DATEDIF(AT$2,$V101,"D")/365),IF($G101&gt;AT$2,(DATEDIF($G101,AU$2,"D")/365),1)))))))</f>
        <v>0</v>
      </c>
      <c r="AV101" s="53">
        <f>IF($V101&lt;=AU$2,0,IF($O101&lt;=AU$2,0,IF($G101&gt;=AV$2,0,IF($K101&gt;=$J101,0,IF($O101&lt;=AV$2,($J101-(SUM($K101,SUM($Z101:AU101)))),IF($L101=$D$161,(($J101-$K101)/$P101),(($J101-SUM($Z101:AU101))*$Q101))*IF($V101&lt;=AV$2,(DATEDIF(AU$2,$V101,"D")/365),IF($G101&gt;AU$2,(DATEDIF($G101,AV$2,"D")/365),1)))))))</f>
        <v>0</v>
      </c>
      <c r="AW101" s="53">
        <f>IF($V101&lt;=AV$2,0,IF($O101&lt;=AV$2,0,IF($G101&gt;=AW$2,0,IF($K101&gt;=$J101,0,IF($O101&lt;=AW$2,($J101-(SUM($K101,SUM($Z101:AV101)))),IF($L101=$D$161,(($J101-$K101)/$P101),(($J101-SUM($Z101:AV101))*$Q101))*IF($V101&lt;=AW$2,(DATEDIF(AV$2,$V101,"D")/365),IF($G101&gt;AV$2,(DATEDIF($G101,AW$2,"D")/365),1)))))))</f>
        <v>0</v>
      </c>
      <c r="AX101" s="53">
        <f>IF($V101&lt;=AW$2,0,IF($O101&lt;=AW$2,0,IF($G101&gt;=AX$2,0,IF($K101&gt;=$J101,0,IF($O101&lt;=AX$2,($J101-(SUM($K101,SUM($Z101:AW101)))),IF($L101=$D$161,(($J101-$K101)/$P101),(($J101-SUM($Z101:AW101))*$Q101))*IF($V101&lt;=AX$2,(DATEDIF(AW$2,$V101,"D")/365),IF($G101&gt;AW$2,(DATEDIF($G101,AX$2,"D")/365),1)))))))</f>
        <v>0</v>
      </c>
      <c r="AY101" s="53">
        <f>IF($V101&lt;=AX$2,0,IF($O101&lt;=AX$2,0,IF($G101&gt;=AY$2,0,IF($K101&gt;=$J101,0,IF($O101&lt;=AY$2,($J101-(SUM($K101,SUM($Z101:AX101)))),IF($L101=$D$161,(($J101-$K101)/$P101),(($J101-SUM($Z101:AX101))*$Q101))*IF($V101&lt;=AY$2,(DATEDIF(AX$2,$V101,"D")/365),IF($G101&gt;AX$2,(DATEDIF($G101,AY$2,"D")/365),1)))))))</f>
        <v>0</v>
      </c>
      <c r="AZ101" s="52"/>
      <c r="BA101" s="52"/>
      <c r="BB101" s="126">
        <f>IF($V101&lt;=BB$2,0,IF($G101&gt;=BB$2,0,IF($G101&gt;$W$3,(J101-Z101),IF($G101&lt;=$W$3,J101-SUM(W101,$Z101:Z101),0))))</f>
        <v>0</v>
      </c>
      <c r="BC101" s="53">
        <f t="shared" si="361"/>
        <v>0</v>
      </c>
      <c r="BD101" s="52">
        <f t="shared" si="362"/>
        <v>0</v>
      </c>
      <c r="BE101" s="53">
        <f t="shared" si="363"/>
        <v>0</v>
      </c>
      <c r="BF101" s="52">
        <f t="shared" si="364"/>
        <v>0</v>
      </c>
      <c r="BG101" s="53">
        <f t="shared" si="365"/>
        <v>0</v>
      </c>
      <c r="BH101" s="52">
        <f t="shared" si="366"/>
        <v>0</v>
      </c>
      <c r="BI101" s="53">
        <f t="shared" si="367"/>
        <v>0</v>
      </c>
      <c r="BJ101" s="52">
        <f t="shared" si="368"/>
        <v>0</v>
      </c>
      <c r="BK101" s="53">
        <f t="shared" si="369"/>
        <v>0</v>
      </c>
      <c r="BL101" s="52">
        <f t="shared" si="370"/>
        <v>0</v>
      </c>
      <c r="BM101" s="53">
        <f t="shared" si="371"/>
        <v>0</v>
      </c>
      <c r="BN101" s="52">
        <f t="shared" si="372"/>
        <v>0</v>
      </c>
      <c r="BO101" s="53">
        <f t="shared" si="373"/>
        <v>0</v>
      </c>
      <c r="BP101" s="52">
        <f t="shared" si="374"/>
        <v>0</v>
      </c>
      <c r="BQ101" s="53">
        <f t="shared" si="375"/>
        <v>0</v>
      </c>
      <c r="BR101" s="52">
        <f t="shared" si="376"/>
        <v>0</v>
      </c>
      <c r="BS101" s="53">
        <f t="shared" si="377"/>
        <v>0</v>
      </c>
      <c r="BT101" s="52">
        <f t="shared" si="378"/>
        <v>0</v>
      </c>
      <c r="BU101" s="53">
        <f t="shared" si="379"/>
        <v>0</v>
      </c>
      <c r="BV101" s="52">
        <f t="shared" si="380"/>
        <v>0</v>
      </c>
      <c r="BW101" s="53">
        <f t="shared" si="381"/>
        <v>0</v>
      </c>
      <c r="BX101" s="52">
        <f t="shared" si="382"/>
        <v>0</v>
      </c>
      <c r="BY101" s="53">
        <f t="shared" si="383"/>
        <v>0</v>
      </c>
      <c r="BZ101" s="52">
        <f t="shared" si="384"/>
        <v>0</v>
      </c>
      <c r="CA101" s="53">
        <f t="shared" si="385"/>
        <v>0</v>
      </c>
      <c r="CB101" s="74"/>
      <c r="CC101" s="74"/>
      <c r="CD101" s="74"/>
      <c r="CE101" s="74"/>
      <c r="CF101" s="74"/>
      <c r="CG101" s="74"/>
      <c r="CH101" s="74"/>
      <c r="CI101" s="74"/>
      <c r="CJ101" s="74"/>
      <c r="CK101" s="74"/>
      <c r="CL101" s="74"/>
    </row>
    <row r="102" spans="1:90">
      <c r="A102" s="20">
        <v>101</v>
      </c>
      <c r="B102" s="20" t="s">
        <v>42</v>
      </c>
      <c r="C102" s="20" t="s">
        <v>153</v>
      </c>
      <c r="D102" s="2">
        <v>1985</v>
      </c>
      <c r="E102" s="3">
        <v>4</v>
      </c>
      <c r="F102" s="2">
        <v>1</v>
      </c>
      <c r="G102" s="55">
        <f t="shared" si="354"/>
        <v>31137</v>
      </c>
      <c r="H102" s="4">
        <v>0</v>
      </c>
      <c r="I102" s="1">
        <v>0</v>
      </c>
      <c r="J102" s="51">
        <f t="shared" si="355"/>
        <v>0</v>
      </c>
      <c r="K102" s="54">
        <f t="shared" si="356"/>
        <v>0</v>
      </c>
      <c r="L102" s="4" t="s">
        <v>96</v>
      </c>
      <c r="M102" s="54">
        <f t="shared" ref="M102" si="399">VLOOKUP(B102,$B$161:$C$260,2,FALSE)</f>
        <v>15</v>
      </c>
      <c r="N102" s="53">
        <f t="shared" si="358"/>
        <v>15</v>
      </c>
      <c r="O102" s="55">
        <f t="shared" si="359"/>
        <v>36616</v>
      </c>
      <c r="P102" s="53">
        <f t="shared" si="393"/>
        <v>0</v>
      </c>
      <c r="Q102" s="119">
        <f t="shared" si="394"/>
        <v>0</v>
      </c>
      <c r="R102" s="45" t="s">
        <v>130</v>
      </c>
      <c r="S102" s="138">
        <v>17</v>
      </c>
      <c r="T102" s="139">
        <v>4</v>
      </c>
      <c r="U102" s="138">
        <v>2035</v>
      </c>
      <c r="V102" s="55">
        <f>IF($R102=$Q$135,DATE($U102,$T102,$S102),DATE(2050,3,31))</f>
        <v>54878</v>
      </c>
      <c r="W102" s="51">
        <f t="shared" si="360"/>
        <v>0</v>
      </c>
      <c r="X102" s="53">
        <f t="shared" si="396"/>
        <v>0</v>
      </c>
      <c r="Y102" s="53">
        <f t="shared" si="397"/>
        <v>0</v>
      </c>
      <c r="Z102" s="53">
        <f t="shared" si="398"/>
        <v>0</v>
      </c>
      <c r="AA102" s="53">
        <f>IF($V102&lt;=Z$2,0,IF($O102&lt;=Z$2,0,IF($G102&gt;=AA$2,0,IF($K102&gt;=$J102,0,IF($O102&lt;=AA$2,($J102-(SUM($K102,SUM($Z102:Z102)))),IF($L102=$D$161,(($J102-$K102)/$P102),(($J102-SUM($Z102:Z102))*$Q102))*IF($V102&lt;=AA$2,(DATEDIF(Z$2,$V102,"D")/365),IF($G102&gt;Z$2,(DATEDIF($G102,AA$2,"D")/365),1)))))))</f>
        <v>0</v>
      </c>
      <c r="AB102" s="53">
        <f>IF($V102&lt;=AA$2,0,IF($O102&lt;=AA$2,0,IF($G102&gt;=AB$2,0,IF($K102&gt;=$J102,0,IF($O102&lt;=AB$2,($J102-(SUM($K102,SUM($Z102:AA102)))),IF($L102=$D$161,(($J102-$K102)/$P102),(($J102-SUM($Z102:AA102))*$Q102))*IF($V102&lt;=AB$2,(DATEDIF(AA$2,$V102,"D")/365),IF($G102&gt;AA$2,(DATEDIF($G102,AB$2,"D")/365),1)))))))</f>
        <v>0</v>
      </c>
      <c r="AC102" s="53">
        <f>IF($V102&lt;=AB$2,0,IF($O102&lt;=AB$2,0,IF($G102&gt;=AC$2,0,IF($K102&gt;=$J102,0,IF($O102&lt;=AC$2,($J102-(SUM($K102,SUM($Z102:AB102)))),IF($L102=$D$161,(($J102-$K102)/$P102),(($J102-SUM($Z102:AB102))*$Q102))*IF($V102&lt;=AC$2,(DATEDIF(AB$2,$V102,"D")/365),IF($G102&gt;AB$2,(DATEDIF($G102,AC$2,"D")/365),1)))))))</f>
        <v>0</v>
      </c>
      <c r="AD102" s="53">
        <f>IF($V102&lt;=AC$2,0,IF($O102&lt;=AC$2,0,IF($G102&gt;=AD$2,0,IF($K102&gt;=$J102,0,IF($O102&lt;=AD$2,($J102-(SUM($K102,SUM($Z102:AC102)))),IF($L102=$D$161,(($J102-$K102)/$P102),(($J102-SUM($Z102:AC102))*$Q102))*IF($V102&lt;=AD$2,(DATEDIF(AC$2,$V102,"D")/365),IF($G102&gt;AC$2,(DATEDIF($G102,AD$2,"D")/365),1)))))))</f>
        <v>0</v>
      </c>
      <c r="AE102" s="53">
        <f>IF($V102&lt;=AD$2,0,IF($O102&lt;=AD$2,0,IF($G102&gt;=AE$2,0,IF($K102&gt;=$J102,0,IF($O102&lt;=AE$2,($J102-(SUM($K102,SUM($Z102:AD102)))),IF($L102=$D$161,(($J102-$K102)/$P102),(($J102-SUM($Z102:AD102))*$Q102))*IF($V102&lt;=AE$2,(DATEDIF(AD$2,$V102,"D")/365),IF($G102&gt;AD$2,(DATEDIF($G102,AE$2,"D")/365),1)))))))</f>
        <v>0</v>
      </c>
      <c r="AF102" s="53">
        <f>IF($V102&lt;=AE$2,0,IF($O102&lt;=AE$2,0,IF($G102&gt;=AF$2,0,IF($K102&gt;=$J102,0,IF($O102&lt;=AF$2,($J102-(SUM($K102,SUM($Z102:AE102)))),IF($L102=$D$161,(($J102-$K102)/$P102),(($J102-SUM($Z102:AE102))*$Q102))*IF($V102&lt;=AF$2,(DATEDIF(AE$2,$V102,"D")/365),IF($G102&gt;AE$2,(DATEDIF($G102,AF$2,"D")/365),1)))))))</f>
        <v>0</v>
      </c>
      <c r="AG102" s="53">
        <f>IF($V102&lt;=AF$2,0,IF($O102&lt;=AF$2,0,IF($G102&gt;=AG$2,0,IF($K102&gt;=$J102,0,IF($O102&lt;=AG$2,($J102-(SUM($K102,SUM($Z102:AF102)))),IF($L102=$D$161,(($J102-$K102)/$P102),(($J102-SUM($Z102:AF102))*$Q102))*IF($V102&lt;=AG$2,(DATEDIF(AF$2,$V102,"D")/365),IF($G102&gt;AF$2,(DATEDIF($G102,AG$2,"D")/365),1)))))))</f>
        <v>0</v>
      </c>
      <c r="AH102" s="53">
        <f>IF($V102&lt;=AG$2,0,IF($O102&lt;=AG$2,0,IF($G102&gt;=AH$2,0,IF($K102&gt;=$J102,0,IF($O102&lt;=AH$2,($J102-(SUM($K102,SUM($Z102:AG102)))),IF($L102=$D$161,(($J102-$K102)/$P102),(($J102-SUM($Z102:AG102))*$Q102))*IF($V102&lt;=AH$2,(DATEDIF(AG$2,$V102,"D")/365),IF($G102&gt;AG$2,(DATEDIF($G102,AH$2,"D")/365),1)))))))</f>
        <v>0</v>
      </c>
      <c r="AI102" s="53">
        <f>IF($V102&lt;=AH$2,0,IF($O102&lt;=AH$2,0,IF($G102&gt;=AI$2,0,IF($K102&gt;=$J102,0,IF($O102&lt;=AI$2,($J102-(SUM($K102,SUM($Z102:AH102)))),IF($L102=$D$161,(($J102-$K102)/$P102),(($J102-SUM($Z102:AH102))*$Q102))*IF($V102&lt;=AI$2,(DATEDIF(AH$2,$V102,"D")/365),IF($G102&gt;AH$2,(DATEDIF($G102,AI$2,"D")/365),1)))))))</f>
        <v>0</v>
      </c>
      <c r="AJ102" s="53">
        <f>IF($V102&lt;=AI$2,0,IF($O102&lt;=AI$2,0,IF($G102&gt;=AJ$2,0,IF($K102&gt;=$J102,0,IF($O102&lt;=AJ$2,($J102-(SUM($K102,SUM($Z102:AI102)))),IF($L102=$D$161,(($J102-$K102)/$P102),(($J102-SUM($Z102:AI102))*$Q102))*IF($V102&lt;=AJ$2,(DATEDIF(AI$2,$V102,"D")/365),IF($G102&gt;AI$2,(DATEDIF($G102,AJ$2,"D")/365),1)))))))</f>
        <v>0</v>
      </c>
      <c r="AK102" s="53">
        <f>IF($V102&lt;=AJ$2,0,IF($O102&lt;=AJ$2,0,IF($G102&gt;=AK$2,0,IF($K102&gt;=$J102,0,IF($O102&lt;=AK$2,($J102-(SUM($K102,SUM($Z102:AJ102)))),IF($L102=$D$161,(($J102-$K102)/$P102),(($J102-SUM($Z102:AJ102))*$Q102))*IF($V102&lt;=AK$2,(DATEDIF(AJ$2,$V102,"D")/365),IF($G102&gt;AJ$2,(DATEDIF($G102,AK$2,"D")/365),1)))))))</f>
        <v>0</v>
      </c>
      <c r="AL102" s="53">
        <f>IF($V102&lt;=AK$2,0,IF($O102&lt;=AK$2,0,IF($G102&gt;=AL$2,0,IF($K102&gt;=$J102,0,IF($O102&lt;=AL$2,($J102-(SUM($K102,SUM($Z102:AK102)))),IF($L102=$D$161,(($J102-$K102)/$P102),(($J102-SUM($Z102:AK102))*$Q102))*IF($V102&lt;=AL$2,(DATEDIF(AK$2,$V102,"D")/365),IF($G102&gt;AK$2,(DATEDIF($G102,AL$2,"D")/365),1)))))))</f>
        <v>0</v>
      </c>
      <c r="AM102" s="53">
        <f>IF($V102&lt;=AL$2,0,IF($O102&lt;=AL$2,0,IF($G102&gt;=AM$2,0,IF($K102&gt;=$J102,0,IF($O102&lt;=AM$2,($J102-(SUM($K102,SUM($Z102:AL102)))),IF($L102=$D$161,(($J102-$K102)/$P102),(($J102-SUM($Z102:AL102))*$Q102))*IF($V102&lt;=AM$2,(DATEDIF(AL$2,$V102,"D")/365),IF($G102&gt;AL$2,(DATEDIF($G102,AM$2,"D")/365),1)))))))</f>
        <v>0</v>
      </c>
      <c r="AN102" s="53">
        <f>IF($V102&lt;=AM$2,0,IF($O102&lt;=AM$2,0,IF($G102&gt;=AN$2,0,IF($K102&gt;=$J102,0,IF($O102&lt;=AN$2,($J102-(SUM($K102,SUM($Z102:AM102)))),IF($L102=$D$161,(($J102-$K102)/$P102),(($J102-SUM($Z102:AM102))*$Q102))*IF($V102&lt;=AN$2,(DATEDIF(AM$2,$V102,"D")/365),IF($G102&gt;AM$2,(DATEDIF($G102,AN$2,"D")/365),1)))))))</f>
        <v>0</v>
      </c>
      <c r="AO102" s="53">
        <f>IF($V102&lt;=AN$2,0,IF($O102&lt;=AN$2,0,IF($G102&gt;=AO$2,0,IF($K102&gt;=$J102,0,IF($O102&lt;=AO$2,($J102-(SUM($K102,SUM($Z102:AN102)))),IF($L102=$D$161,(($J102-$K102)/$P102),(($J102-SUM($Z102:AN102))*$Q102))*IF($V102&lt;=AO$2,(DATEDIF(AN$2,$V102,"D")/365),IF($G102&gt;AN$2,(DATEDIF($G102,AO$2,"D")/365),1)))))))</f>
        <v>0</v>
      </c>
      <c r="AP102" s="53">
        <f>IF($V102&lt;=AO$2,0,IF($O102&lt;=AO$2,0,IF($G102&gt;=AP$2,0,IF($K102&gt;=$J102,0,IF($O102&lt;=AP$2,($J102-(SUM($K102,SUM($Z102:AO102)))),IF($L102=$D$161,(($J102-$K102)/$P102),(($J102-SUM($Z102:AO102))*$Q102))*IF($V102&lt;=AP$2,(DATEDIF(AO$2,$V102,"D")/365),IF($G102&gt;AO$2,(DATEDIF($G102,AP$2,"D")/365),1)))))))</f>
        <v>0</v>
      </c>
      <c r="AQ102" s="53">
        <f>IF($V102&lt;=AP$2,0,IF($O102&lt;=AP$2,0,IF($G102&gt;=AQ$2,0,IF($K102&gt;=$J102,0,IF($O102&lt;=AQ$2,($J102-(SUM($K102,SUM($Z102:AP102)))),IF($L102=$D$161,(($J102-$K102)/$P102),(($J102-SUM($Z102:AP102))*$Q102))*IF($V102&lt;=AQ$2,(DATEDIF(AP$2,$V102,"D")/365),IF($G102&gt;AP$2,(DATEDIF($G102,AQ$2,"D")/365),1)))))))</f>
        <v>0</v>
      </c>
      <c r="AR102" s="53">
        <f>IF($V102&lt;=AQ$2,0,IF($O102&lt;=AQ$2,0,IF($G102&gt;=AR$2,0,IF($K102&gt;=$J102,0,IF($O102&lt;=AR$2,($J102-(SUM($K102,SUM($Z102:AQ102)))),IF($L102=$D$161,(($J102-$K102)/$P102),(($J102-SUM($Z102:AQ102))*$Q102))*IF($V102&lt;=AR$2,(DATEDIF(AQ$2,$V102,"D")/365),IF($G102&gt;AQ$2,(DATEDIF($G102,AR$2,"D")/365),1)))))))</f>
        <v>0</v>
      </c>
      <c r="AS102" s="53">
        <f>IF($V102&lt;=AR$2,0,IF($O102&lt;=AR$2,0,IF($G102&gt;=AS$2,0,IF($K102&gt;=$J102,0,IF($O102&lt;=AS$2,($J102-(SUM($K102,SUM($Z102:AR102)))),IF($L102=$D$161,(($J102-$K102)/$P102),(($J102-SUM($Z102:AR102))*$Q102))*IF($V102&lt;=AS$2,(DATEDIF(AR$2,$V102,"D")/365),IF($G102&gt;AR$2,(DATEDIF($G102,AS$2,"D")/365),1)))))))</f>
        <v>0</v>
      </c>
      <c r="AT102" s="53">
        <f>IF($V102&lt;=AS$2,0,IF($O102&lt;=AS$2,0,IF($G102&gt;=AT$2,0,IF($K102&gt;=$J102,0,IF($O102&lt;=AT$2,($J102-(SUM($K102,SUM($Z102:AS102)))),IF($L102=$D$161,(($J102-$K102)/$P102),(($J102-SUM($Z102:AS102))*$Q102))*IF($V102&lt;=AT$2,(DATEDIF(AS$2,$V102,"D")/365),IF($G102&gt;AS$2,(DATEDIF($G102,AT$2,"D")/365),1)))))))</f>
        <v>0</v>
      </c>
      <c r="AU102" s="53">
        <f>IF($V102&lt;=AT$2,0,IF($O102&lt;=AT$2,0,IF($G102&gt;=AU$2,0,IF($K102&gt;=$J102,0,IF($O102&lt;=AU$2,($J102-(SUM($K102,SUM($Z102:AT102)))),IF($L102=$D$161,(($J102-$K102)/$P102),(($J102-SUM($Z102:AT102))*$Q102))*IF($V102&lt;=AU$2,(DATEDIF(AT$2,$V102,"D")/365),IF($G102&gt;AT$2,(DATEDIF($G102,AU$2,"D")/365),1)))))))</f>
        <v>0</v>
      </c>
      <c r="AV102" s="53">
        <f>IF($V102&lt;=AU$2,0,IF($O102&lt;=AU$2,0,IF($G102&gt;=AV$2,0,IF($K102&gt;=$J102,0,IF($O102&lt;=AV$2,($J102-(SUM($K102,SUM($Z102:AU102)))),IF($L102=$D$161,(($J102-$K102)/$P102),(($J102-SUM($Z102:AU102))*$Q102))*IF($V102&lt;=AV$2,(DATEDIF(AU$2,$V102,"D")/365),IF($G102&gt;AU$2,(DATEDIF($G102,AV$2,"D")/365),1)))))))</f>
        <v>0</v>
      </c>
      <c r="AW102" s="53">
        <f>IF($V102&lt;=AV$2,0,IF($O102&lt;=AV$2,0,IF($G102&gt;=AW$2,0,IF($K102&gt;=$J102,0,IF($O102&lt;=AW$2,($J102-(SUM($K102,SUM($Z102:AV102)))),IF($L102=$D$161,(($J102-$K102)/$P102),(($J102-SUM($Z102:AV102))*$Q102))*IF($V102&lt;=AW$2,(DATEDIF(AV$2,$V102,"D")/365),IF($G102&gt;AV$2,(DATEDIF($G102,AW$2,"D")/365),1)))))))</f>
        <v>0</v>
      </c>
      <c r="AX102" s="53">
        <f>IF($V102&lt;=AW$2,0,IF($O102&lt;=AW$2,0,IF($G102&gt;=AX$2,0,IF($K102&gt;=$J102,0,IF($O102&lt;=AX$2,($J102-(SUM($K102,SUM($Z102:AW102)))),IF($L102=$D$161,(($J102-$K102)/$P102),(($J102-SUM($Z102:AW102))*$Q102))*IF($V102&lt;=AX$2,(DATEDIF(AW$2,$V102,"D")/365),IF($G102&gt;AW$2,(DATEDIF($G102,AX$2,"D")/365),1)))))))</f>
        <v>0</v>
      </c>
      <c r="AY102" s="53">
        <f>IF($V102&lt;=AX$2,0,IF($O102&lt;=AX$2,0,IF($G102&gt;=AY$2,0,IF($K102&gt;=$J102,0,IF($O102&lt;=AY$2,($J102-(SUM($K102,SUM($Z102:AX102)))),IF($L102=$D$161,(($J102-$K102)/$P102),(($J102-SUM($Z102:AX102))*$Q102))*IF($V102&lt;=AY$2,(DATEDIF(AX$2,$V102,"D")/365),IF($G102&gt;AX$2,(DATEDIF($G102,AY$2,"D")/365),1)))))))</f>
        <v>0</v>
      </c>
      <c r="AZ102" s="52"/>
      <c r="BA102" s="52"/>
      <c r="BB102" s="126">
        <f>IF($V102&lt;=BB$2,0,IF($G102&gt;=BB$2,0,IF($G102&gt;$W$3,(J102-Z102),IF($G102&lt;=$W$3,J102-SUM(W102,$Z102:Z102),0))))</f>
        <v>0</v>
      </c>
      <c r="BC102" s="53">
        <f t="shared" si="361"/>
        <v>0</v>
      </c>
      <c r="BD102" s="52">
        <f t="shared" si="362"/>
        <v>0</v>
      </c>
      <c r="BE102" s="53">
        <f t="shared" si="363"/>
        <v>0</v>
      </c>
      <c r="BF102" s="52">
        <f t="shared" si="364"/>
        <v>0</v>
      </c>
      <c r="BG102" s="53">
        <f t="shared" si="365"/>
        <v>0</v>
      </c>
      <c r="BH102" s="52">
        <f t="shared" si="366"/>
        <v>0</v>
      </c>
      <c r="BI102" s="53">
        <f t="shared" si="367"/>
        <v>0</v>
      </c>
      <c r="BJ102" s="52">
        <f t="shared" si="368"/>
        <v>0</v>
      </c>
      <c r="BK102" s="53">
        <f t="shared" si="369"/>
        <v>0</v>
      </c>
      <c r="BL102" s="52">
        <f t="shared" si="370"/>
        <v>0</v>
      </c>
      <c r="BM102" s="53">
        <f t="shared" si="371"/>
        <v>0</v>
      </c>
      <c r="BN102" s="52">
        <f t="shared" si="372"/>
        <v>0</v>
      </c>
      <c r="BO102" s="53">
        <f t="shared" si="373"/>
        <v>0</v>
      </c>
      <c r="BP102" s="52">
        <f t="shared" si="374"/>
        <v>0</v>
      </c>
      <c r="BQ102" s="53">
        <f t="shared" si="375"/>
        <v>0</v>
      </c>
      <c r="BR102" s="52">
        <f t="shared" si="376"/>
        <v>0</v>
      </c>
      <c r="BS102" s="53">
        <f t="shared" si="377"/>
        <v>0</v>
      </c>
      <c r="BT102" s="52">
        <f t="shared" si="378"/>
        <v>0</v>
      </c>
      <c r="BU102" s="53">
        <f t="shared" si="379"/>
        <v>0</v>
      </c>
      <c r="BV102" s="52">
        <f t="shared" si="380"/>
        <v>0</v>
      </c>
      <c r="BW102" s="53">
        <f t="shared" si="381"/>
        <v>0</v>
      </c>
      <c r="BX102" s="52">
        <f t="shared" si="382"/>
        <v>0</v>
      </c>
      <c r="BY102" s="53">
        <f t="shared" si="383"/>
        <v>0</v>
      </c>
      <c r="BZ102" s="52">
        <f t="shared" si="384"/>
        <v>0</v>
      </c>
      <c r="CA102" s="53">
        <f t="shared" si="385"/>
        <v>0</v>
      </c>
      <c r="CB102" s="74"/>
      <c r="CC102" s="74"/>
      <c r="CD102" s="74"/>
      <c r="CE102" s="74"/>
      <c r="CF102" s="74"/>
      <c r="CG102" s="74"/>
      <c r="CH102" s="74"/>
      <c r="CI102" s="74"/>
      <c r="CJ102" s="74"/>
      <c r="CK102" s="74"/>
      <c r="CL102" s="74"/>
    </row>
    <row r="103" spans="1:90">
      <c r="A103" s="20">
        <v>102</v>
      </c>
      <c r="B103" s="20" t="s">
        <v>89</v>
      </c>
      <c r="C103" s="20" t="s">
        <v>153</v>
      </c>
      <c r="D103" s="2">
        <v>1985</v>
      </c>
      <c r="E103" s="3">
        <v>4</v>
      </c>
      <c r="F103" s="2">
        <v>1</v>
      </c>
      <c r="G103" s="55">
        <f t="shared" si="354"/>
        <v>31137</v>
      </c>
      <c r="H103" s="4">
        <v>0</v>
      </c>
      <c r="I103" s="1">
        <v>0</v>
      </c>
      <c r="J103" s="51">
        <f t="shared" si="355"/>
        <v>0</v>
      </c>
      <c r="K103" s="54">
        <f t="shared" si="356"/>
        <v>0</v>
      </c>
      <c r="L103" s="4" t="s">
        <v>96</v>
      </c>
      <c r="M103" s="54">
        <f t="shared" si="357"/>
        <v>15</v>
      </c>
      <c r="N103" s="53">
        <f t="shared" si="358"/>
        <v>15</v>
      </c>
      <c r="O103" s="55">
        <f t="shared" si="359"/>
        <v>36616</v>
      </c>
      <c r="P103" s="53">
        <f t="shared" si="393"/>
        <v>0</v>
      </c>
      <c r="Q103" s="119">
        <f t="shared" si="394"/>
        <v>0</v>
      </c>
      <c r="R103" s="45" t="s">
        <v>130</v>
      </c>
      <c r="S103" s="138">
        <v>17</v>
      </c>
      <c r="T103" s="139">
        <v>4</v>
      </c>
      <c r="U103" s="138">
        <v>2035</v>
      </c>
      <c r="V103" s="55">
        <f t="shared" si="395"/>
        <v>54878</v>
      </c>
      <c r="W103" s="51">
        <f t="shared" si="360"/>
        <v>0</v>
      </c>
      <c r="X103" s="53">
        <f t="shared" si="396"/>
        <v>0</v>
      </c>
      <c r="Y103" s="53">
        <f t="shared" si="397"/>
        <v>0</v>
      </c>
      <c r="Z103" s="53">
        <f t="shared" si="398"/>
        <v>0</v>
      </c>
      <c r="AA103" s="53">
        <f>IF($V103&lt;=Z$2,0,IF($O103&lt;=Z$2,0,IF($G103&gt;=AA$2,0,IF($K103&gt;=$J103,0,IF($O103&lt;=AA$2,($J103-(SUM($K103,SUM($Z103:Z103)))),IF($L103=$D$161,(($J103-$K103)/$P103),(($J103-SUM($Z103:Z103))*$Q103))*IF($V103&lt;=AA$2,(DATEDIF(Z$2,$V103,"D")/365),IF($G103&gt;Z$2,(DATEDIF($G103,AA$2,"D")/365),1)))))))</f>
        <v>0</v>
      </c>
      <c r="AB103" s="53">
        <f>IF($V103&lt;=AA$2,0,IF($O103&lt;=AA$2,0,IF($G103&gt;=AB$2,0,IF($K103&gt;=$J103,0,IF($O103&lt;=AB$2,($J103-(SUM($K103,SUM($Z103:AA103)))),IF($L103=$D$161,(($J103-$K103)/$P103),(($J103-SUM($Z103:AA103))*$Q103))*IF($V103&lt;=AB$2,(DATEDIF(AA$2,$V103,"D")/365),IF($G103&gt;AA$2,(DATEDIF($G103,AB$2,"D")/365),1)))))))</f>
        <v>0</v>
      </c>
      <c r="AC103" s="53">
        <f>IF($V103&lt;=AB$2,0,IF($O103&lt;=AB$2,0,IF($G103&gt;=AC$2,0,IF($K103&gt;=$J103,0,IF($O103&lt;=AC$2,($J103-(SUM($K103,SUM($Z103:AB103)))),IF($L103=$D$161,(($J103-$K103)/$P103),(($J103-SUM($Z103:AB103))*$Q103))*IF($V103&lt;=AC$2,(DATEDIF(AB$2,$V103,"D")/365),IF($G103&gt;AB$2,(DATEDIF($G103,AC$2,"D")/365),1)))))))</f>
        <v>0</v>
      </c>
      <c r="AD103" s="53">
        <f>IF($V103&lt;=AC$2,0,IF($O103&lt;=AC$2,0,IF($G103&gt;=AD$2,0,IF($K103&gt;=$J103,0,IF($O103&lt;=AD$2,($J103-(SUM($K103,SUM($Z103:AC103)))),IF($L103=$D$161,(($J103-$K103)/$P103),(($J103-SUM($Z103:AC103))*$Q103))*IF($V103&lt;=AD$2,(DATEDIF(AC$2,$V103,"D")/365),IF($G103&gt;AC$2,(DATEDIF($G103,AD$2,"D")/365),1)))))))</f>
        <v>0</v>
      </c>
      <c r="AE103" s="53">
        <f>IF($V103&lt;=AD$2,0,IF($O103&lt;=AD$2,0,IF($G103&gt;=AE$2,0,IF($K103&gt;=$J103,0,IF($O103&lt;=AE$2,($J103-(SUM($K103,SUM($Z103:AD103)))),IF($L103=$D$161,(($J103-$K103)/$P103),(($J103-SUM($Z103:AD103))*$Q103))*IF($V103&lt;=AE$2,(DATEDIF(AD$2,$V103,"D")/365),IF($G103&gt;AD$2,(DATEDIF($G103,AE$2,"D")/365),1)))))))</f>
        <v>0</v>
      </c>
      <c r="AF103" s="53">
        <f>IF($V103&lt;=AE$2,0,IF($O103&lt;=AE$2,0,IF($G103&gt;=AF$2,0,IF($K103&gt;=$J103,0,IF($O103&lt;=AF$2,($J103-(SUM($K103,SUM($Z103:AE103)))),IF($L103=$D$161,(($J103-$K103)/$P103),(($J103-SUM($Z103:AE103))*$Q103))*IF($V103&lt;=AF$2,(DATEDIF(AE$2,$V103,"D")/365),IF($G103&gt;AE$2,(DATEDIF($G103,AF$2,"D")/365),1)))))))</f>
        <v>0</v>
      </c>
      <c r="AG103" s="53">
        <f>IF($V103&lt;=AF$2,0,IF($O103&lt;=AF$2,0,IF($G103&gt;=AG$2,0,IF($K103&gt;=$J103,0,IF($O103&lt;=AG$2,($J103-(SUM($K103,SUM($Z103:AF103)))),IF($L103=$D$161,(($J103-$K103)/$P103),(($J103-SUM($Z103:AF103))*$Q103))*IF($V103&lt;=AG$2,(DATEDIF(AF$2,$V103,"D")/365),IF($G103&gt;AF$2,(DATEDIF($G103,AG$2,"D")/365),1)))))))</f>
        <v>0</v>
      </c>
      <c r="AH103" s="53">
        <f>IF($V103&lt;=AG$2,0,IF($O103&lt;=AG$2,0,IF($G103&gt;=AH$2,0,IF($K103&gt;=$J103,0,IF($O103&lt;=AH$2,($J103-(SUM($K103,SUM($Z103:AG103)))),IF($L103=$D$161,(($J103-$K103)/$P103),(($J103-SUM($Z103:AG103))*$Q103))*IF($V103&lt;=AH$2,(DATEDIF(AG$2,$V103,"D")/365),IF($G103&gt;AG$2,(DATEDIF($G103,AH$2,"D")/365),1)))))))</f>
        <v>0</v>
      </c>
      <c r="AI103" s="53">
        <f>IF($V103&lt;=AH$2,0,IF($O103&lt;=AH$2,0,IF($G103&gt;=AI$2,0,IF($K103&gt;=$J103,0,IF($O103&lt;=AI$2,($J103-(SUM($K103,SUM($Z103:AH103)))),IF($L103=$D$161,(($J103-$K103)/$P103),(($J103-SUM($Z103:AH103))*$Q103))*IF($V103&lt;=AI$2,(DATEDIF(AH$2,$V103,"D")/365),IF($G103&gt;AH$2,(DATEDIF($G103,AI$2,"D")/365),1)))))))</f>
        <v>0</v>
      </c>
      <c r="AJ103" s="53">
        <f>IF($V103&lt;=AI$2,0,IF($O103&lt;=AI$2,0,IF($G103&gt;=AJ$2,0,IF($K103&gt;=$J103,0,IF($O103&lt;=AJ$2,($J103-(SUM($K103,SUM($Z103:AI103)))),IF($L103=$D$161,(($J103-$K103)/$P103),(($J103-SUM($Z103:AI103))*$Q103))*IF($V103&lt;=AJ$2,(DATEDIF(AI$2,$V103,"D")/365),IF($G103&gt;AI$2,(DATEDIF($G103,AJ$2,"D")/365),1)))))))</f>
        <v>0</v>
      </c>
      <c r="AK103" s="53">
        <f>IF($V103&lt;=AJ$2,0,IF($O103&lt;=AJ$2,0,IF($G103&gt;=AK$2,0,IF($K103&gt;=$J103,0,IF($O103&lt;=AK$2,($J103-(SUM($K103,SUM($Z103:AJ103)))),IF($L103=$D$161,(($J103-$K103)/$P103),(($J103-SUM($Z103:AJ103))*$Q103))*IF($V103&lt;=AK$2,(DATEDIF(AJ$2,$V103,"D")/365),IF($G103&gt;AJ$2,(DATEDIF($G103,AK$2,"D")/365),1)))))))</f>
        <v>0</v>
      </c>
      <c r="AL103" s="53">
        <f>IF($V103&lt;=AK$2,0,IF($O103&lt;=AK$2,0,IF($G103&gt;=AL$2,0,IF($K103&gt;=$J103,0,IF($O103&lt;=AL$2,($J103-(SUM($K103,SUM($Z103:AK103)))),IF($L103=$D$161,(($J103-$K103)/$P103),(($J103-SUM($Z103:AK103))*$Q103))*IF($V103&lt;=AL$2,(DATEDIF(AK$2,$V103,"D")/365),IF($G103&gt;AK$2,(DATEDIF($G103,AL$2,"D")/365),1)))))))</f>
        <v>0</v>
      </c>
      <c r="AM103" s="53">
        <f>IF($V103&lt;=AL$2,0,IF($O103&lt;=AL$2,0,IF($G103&gt;=AM$2,0,IF($K103&gt;=$J103,0,IF($O103&lt;=AM$2,($J103-(SUM($K103,SUM($Z103:AL103)))),IF($L103=$D$161,(($J103-$K103)/$P103),(($J103-SUM($Z103:AL103))*$Q103))*IF($V103&lt;=AM$2,(DATEDIF(AL$2,$V103,"D")/365),IF($G103&gt;AL$2,(DATEDIF($G103,AM$2,"D")/365),1)))))))</f>
        <v>0</v>
      </c>
      <c r="AN103" s="53">
        <f>IF($V103&lt;=AM$2,0,IF($O103&lt;=AM$2,0,IF($G103&gt;=AN$2,0,IF($K103&gt;=$J103,0,IF($O103&lt;=AN$2,($J103-(SUM($K103,SUM($Z103:AM103)))),IF($L103=$D$161,(($J103-$K103)/$P103),(($J103-SUM($Z103:AM103))*$Q103))*IF($V103&lt;=AN$2,(DATEDIF(AM$2,$V103,"D")/365),IF($G103&gt;AM$2,(DATEDIF($G103,AN$2,"D")/365),1)))))))</f>
        <v>0</v>
      </c>
      <c r="AO103" s="53">
        <f>IF($V103&lt;=AN$2,0,IF($O103&lt;=AN$2,0,IF($G103&gt;=AO$2,0,IF($K103&gt;=$J103,0,IF($O103&lt;=AO$2,($J103-(SUM($K103,SUM($Z103:AN103)))),IF($L103=$D$161,(($J103-$K103)/$P103),(($J103-SUM($Z103:AN103))*$Q103))*IF($V103&lt;=AO$2,(DATEDIF(AN$2,$V103,"D")/365),IF($G103&gt;AN$2,(DATEDIF($G103,AO$2,"D")/365),1)))))))</f>
        <v>0</v>
      </c>
      <c r="AP103" s="53">
        <f>IF($V103&lt;=AO$2,0,IF($O103&lt;=AO$2,0,IF($G103&gt;=AP$2,0,IF($K103&gt;=$J103,0,IF($O103&lt;=AP$2,($J103-(SUM($K103,SUM($Z103:AO103)))),IF($L103=$D$161,(($J103-$K103)/$P103),(($J103-SUM($Z103:AO103))*$Q103))*IF($V103&lt;=AP$2,(DATEDIF(AO$2,$V103,"D")/365),IF($G103&gt;AO$2,(DATEDIF($G103,AP$2,"D")/365),1)))))))</f>
        <v>0</v>
      </c>
      <c r="AQ103" s="53">
        <f>IF($V103&lt;=AP$2,0,IF($O103&lt;=AP$2,0,IF($G103&gt;=AQ$2,0,IF($K103&gt;=$J103,0,IF($O103&lt;=AQ$2,($J103-(SUM($K103,SUM($Z103:AP103)))),IF($L103=$D$161,(($J103-$K103)/$P103),(($J103-SUM($Z103:AP103))*$Q103))*IF($V103&lt;=AQ$2,(DATEDIF(AP$2,$V103,"D")/365),IF($G103&gt;AP$2,(DATEDIF($G103,AQ$2,"D")/365),1)))))))</f>
        <v>0</v>
      </c>
      <c r="AR103" s="53">
        <f>IF($V103&lt;=AQ$2,0,IF($O103&lt;=AQ$2,0,IF($G103&gt;=AR$2,0,IF($K103&gt;=$J103,0,IF($O103&lt;=AR$2,($J103-(SUM($K103,SUM($Z103:AQ103)))),IF($L103=$D$161,(($J103-$K103)/$P103),(($J103-SUM($Z103:AQ103))*$Q103))*IF($V103&lt;=AR$2,(DATEDIF(AQ$2,$V103,"D")/365),IF($G103&gt;AQ$2,(DATEDIF($G103,AR$2,"D")/365),1)))))))</f>
        <v>0</v>
      </c>
      <c r="AS103" s="53">
        <f>IF($V103&lt;=AR$2,0,IF($O103&lt;=AR$2,0,IF($G103&gt;=AS$2,0,IF($K103&gt;=$J103,0,IF($O103&lt;=AS$2,($J103-(SUM($K103,SUM($Z103:AR103)))),IF($L103=$D$161,(($J103-$K103)/$P103),(($J103-SUM($Z103:AR103))*$Q103))*IF($V103&lt;=AS$2,(DATEDIF(AR$2,$V103,"D")/365),IF($G103&gt;AR$2,(DATEDIF($G103,AS$2,"D")/365),1)))))))</f>
        <v>0</v>
      </c>
      <c r="AT103" s="53">
        <f>IF($V103&lt;=AS$2,0,IF($O103&lt;=AS$2,0,IF($G103&gt;=AT$2,0,IF($K103&gt;=$J103,0,IF($O103&lt;=AT$2,($J103-(SUM($K103,SUM($Z103:AS103)))),IF($L103=$D$161,(($J103-$K103)/$P103),(($J103-SUM($Z103:AS103))*$Q103))*IF($V103&lt;=AT$2,(DATEDIF(AS$2,$V103,"D")/365),IF($G103&gt;AS$2,(DATEDIF($G103,AT$2,"D")/365),1)))))))</f>
        <v>0</v>
      </c>
      <c r="AU103" s="53">
        <f>IF($V103&lt;=AT$2,0,IF($O103&lt;=AT$2,0,IF($G103&gt;=AU$2,0,IF($K103&gt;=$J103,0,IF($O103&lt;=AU$2,($J103-(SUM($K103,SUM($Z103:AT103)))),IF($L103=$D$161,(($J103-$K103)/$P103),(($J103-SUM($Z103:AT103))*$Q103))*IF($V103&lt;=AU$2,(DATEDIF(AT$2,$V103,"D")/365),IF($G103&gt;AT$2,(DATEDIF($G103,AU$2,"D")/365),1)))))))</f>
        <v>0</v>
      </c>
      <c r="AV103" s="53">
        <f>IF($V103&lt;=AU$2,0,IF($O103&lt;=AU$2,0,IF($G103&gt;=AV$2,0,IF($K103&gt;=$J103,0,IF($O103&lt;=AV$2,($J103-(SUM($K103,SUM($Z103:AU103)))),IF($L103=$D$161,(($J103-$K103)/$P103),(($J103-SUM($Z103:AU103))*$Q103))*IF($V103&lt;=AV$2,(DATEDIF(AU$2,$V103,"D")/365),IF($G103&gt;AU$2,(DATEDIF($G103,AV$2,"D")/365),1)))))))</f>
        <v>0</v>
      </c>
      <c r="AW103" s="53">
        <f>IF($V103&lt;=AV$2,0,IF($O103&lt;=AV$2,0,IF($G103&gt;=AW$2,0,IF($K103&gt;=$J103,0,IF($O103&lt;=AW$2,($J103-(SUM($K103,SUM($Z103:AV103)))),IF($L103=$D$161,(($J103-$K103)/$P103),(($J103-SUM($Z103:AV103))*$Q103))*IF($V103&lt;=AW$2,(DATEDIF(AV$2,$V103,"D")/365),IF($G103&gt;AV$2,(DATEDIF($G103,AW$2,"D")/365),1)))))))</f>
        <v>0</v>
      </c>
      <c r="AX103" s="53">
        <f>IF($V103&lt;=AW$2,0,IF($O103&lt;=AW$2,0,IF($G103&gt;=AX$2,0,IF($K103&gt;=$J103,0,IF($O103&lt;=AX$2,($J103-(SUM($K103,SUM($Z103:AW103)))),IF($L103=$D$161,(($J103-$K103)/$P103),(($J103-SUM($Z103:AW103))*$Q103))*IF($V103&lt;=AX$2,(DATEDIF(AW$2,$V103,"D")/365),IF($G103&gt;AW$2,(DATEDIF($G103,AX$2,"D")/365),1)))))))</f>
        <v>0</v>
      </c>
      <c r="AY103" s="53">
        <f>IF($V103&lt;=AX$2,0,IF($O103&lt;=AX$2,0,IF($G103&gt;=AY$2,0,IF($K103&gt;=$J103,0,IF($O103&lt;=AY$2,($J103-(SUM($K103,SUM($Z103:AX103)))),IF($L103=$D$161,(($J103-$K103)/$P103),(($J103-SUM($Z103:AX103))*$Q103))*IF($V103&lt;=AY$2,(DATEDIF(AX$2,$V103,"D")/365),IF($G103&gt;AX$2,(DATEDIF($G103,AY$2,"D")/365),1)))))))</f>
        <v>0</v>
      </c>
      <c r="AZ103" s="52"/>
      <c r="BA103" s="52"/>
      <c r="BB103" s="126">
        <f>IF($V103&lt;=BB$2,0,IF($G103&gt;=BB$2,0,IF($G103&gt;$W$3,(J103-Z103),IF($G103&lt;=$W$3,J103-SUM(W103,$Z103:Z103),0))))</f>
        <v>0</v>
      </c>
      <c r="BC103" s="53">
        <f t="shared" si="361"/>
        <v>0</v>
      </c>
      <c r="BD103" s="52">
        <f t="shared" si="362"/>
        <v>0</v>
      </c>
      <c r="BE103" s="53">
        <f t="shared" si="363"/>
        <v>0</v>
      </c>
      <c r="BF103" s="52">
        <f t="shared" si="364"/>
        <v>0</v>
      </c>
      <c r="BG103" s="53">
        <f t="shared" si="365"/>
        <v>0</v>
      </c>
      <c r="BH103" s="52">
        <f t="shared" si="366"/>
        <v>0</v>
      </c>
      <c r="BI103" s="53">
        <f t="shared" si="367"/>
        <v>0</v>
      </c>
      <c r="BJ103" s="52">
        <f t="shared" si="368"/>
        <v>0</v>
      </c>
      <c r="BK103" s="53">
        <f t="shared" si="369"/>
        <v>0</v>
      </c>
      <c r="BL103" s="52">
        <f t="shared" si="370"/>
        <v>0</v>
      </c>
      <c r="BM103" s="53">
        <f t="shared" si="371"/>
        <v>0</v>
      </c>
      <c r="BN103" s="52">
        <f t="shared" si="372"/>
        <v>0</v>
      </c>
      <c r="BO103" s="53">
        <f t="shared" si="373"/>
        <v>0</v>
      </c>
      <c r="BP103" s="52">
        <f t="shared" si="374"/>
        <v>0</v>
      </c>
      <c r="BQ103" s="53">
        <f t="shared" si="375"/>
        <v>0</v>
      </c>
      <c r="BR103" s="52">
        <f t="shared" si="376"/>
        <v>0</v>
      </c>
      <c r="BS103" s="53">
        <f t="shared" si="377"/>
        <v>0</v>
      </c>
      <c r="BT103" s="52">
        <f t="shared" si="378"/>
        <v>0</v>
      </c>
      <c r="BU103" s="53">
        <f t="shared" si="379"/>
        <v>0</v>
      </c>
      <c r="BV103" s="52">
        <f t="shared" si="380"/>
        <v>0</v>
      </c>
      <c r="BW103" s="53">
        <f t="shared" si="381"/>
        <v>0</v>
      </c>
      <c r="BX103" s="52">
        <f t="shared" si="382"/>
        <v>0</v>
      </c>
      <c r="BY103" s="53">
        <f t="shared" si="383"/>
        <v>0</v>
      </c>
      <c r="BZ103" s="52">
        <f t="shared" si="384"/>
        <v>0</v>
      </c>
      <c r="CA103" s="53">
        <f t="shared" si="385"/>
        <v>0</v>
      </c>
      <c r="CB103" s="74"/>
      <c r="CC103" s="74"/>
      <c r="CD103" s="74"/>
      <c r="CE103" s="74"/>
      <c r="CF103" s="74"/>
      <c r="CG103" s="74"/>
      <c r="CH103" s="74"/>
      <c r="CI103" s="74"/>
      <c r="CJ103" s="74"/>
      <c r="CK103" s="74"/>
      <c r="CL103" s="74"/>
    </row>
    <row r="104" spans="1:90">
      <c r="A104" s="20">
        <v>103</v>
      </c>
      <c r="B104" s="20" t="s">
        <v>89</v>
      </c>
      <c r="C104" s="20" t="s">
        <v>153</v>
      </c>
      <c r="D104" s="2">
        <v>1985</v>
      </c>
      <c r="E104" s="3">
        <v>4</v>
      </c>
      <c r="F104" s="2">
        <v>1</v>
      </c>
      <c r="G104" s="55">
        <f t="shared" si="354"/>
        <v>31137</v>
      </c>
      <c r="H104" s="4">
        <v>0</v>
      </c>
      <c r="I104" s="1">
        <v>0</v>
      </c>
      <c r="J104" s="51">
        <f t="shared" si="355"/>
        <v>0</v>
      </c>
      <c r="K104" s="54">
        <f t="shared" si="356"/>
        <v>0</v>
      </c>
      <c r="L104" s="4" t="s">
        <v>96</v>
      </c>
      <c r="M104" s="54">
        <f t="shared" si="357"/>
        <v>15</v>
      </c>
      <c r="N104" s="53">
        <f t="shared" si="358"/>
        <v>15</v>
      </c>
      <c r="O104" s="55">
        <f t="shared" si="359"/>
        <v>36616</v>
      </c>
      <c r="P104" s="53">
        <f t="shared" si="393"/>
        <v>0</v>
      </c>
      <c r="Q104" s="119">
        <f t="shared" si="394"/>
        <v>0</v>
      </c>
      <c r="R104" s="45" t="s">
        <v>130</v>
      </c>
      <c r="S104" s="138">
        <v>17</v>
      </c>
      <c r="T104" s="139">
        <v>4</v>
      </c>
      <c r="U104" s="138">
        <v>2035</v>
      </c>
      <c r="V104" s="55">
        <f t="shared" si="395"/>
        <v>54878</v>
      </c>
      <c r="W104" s="51">
        <f t="shared" si="360"/>
        <v>0</v>
      </c>
      <c r="X104" s="53">
        <f t="shared" si="396"/>
        <v>0</v>
      </c>
      <c r="Y104" s="53">
        <f t="shared" si="397"/>
        <v>0</v>
      </c>
      <c r="Z104" s="53">
        <f t="shared" si="398"/>
        <v>0</v>
      </c>
      <c r="AA104" s="53">
        <f>IF($V104&lt;=Z$2,0,IF($O104&lt;=Z$2,0,IF($G104&gt;=AA$2,0,IF($K104&gt;=$J104,0,IF($O104&lt;=AA$2,($J104-(SUM($K104,SUM($Z104:Z104)))),IF($L104=$D$161,(($J104-$K104)/$P104),(($J104-SUM($Z104:Z104))*$Q104))*IF($V104&lt;=AA$2,(DATEDIF(Z$2,$V104,"D")/365),IF($G104&gt;Z$2,(DATEDIF($G104,AA$2,"D")/365),1)))))))</f>
        <v>0</v>
      </c>
      <c r="AB104" s="53">
        <f>IF($V104&lt;=AA$2,0,IF($O104&lt;=AA$2,0,IF($G104&gt;=AB$2,0,IF($K104&gt;=$J104,0,IF($O104&lt;=AB$2,($J104-(SUM($K104,SUM($Z104:AA104)))),IF($L104=$D$161,(($J104-$K104)/$P104),(($J104-SUM($Z104:AA104))*$Q104))*IF($V104&lt;=AB$2,(DATEDIF(AA$2,$V104,"D")/365),IF($G104&gt;AA$2,(DATEDIF($G104,AB$2,"D")/365),1)))))))</f>
        <v>0</v>
      </c>
      <c r="AC104" s="53">
        <f>IF($V104&lt;=AB$2,0,IF($O104&lt;=AB$2,0,IF($G104&gt;=AC$2,0,IF($K104&gt;=$J104,0,IF($O104&lt;=AC$2,($J104-(SUM($K104,SUM($Z104:AB104)))),IF($L104=$D$161,(($J104-$K104)/$P104),(($J104-SUM($Z104:AB104))*$Q104))*IF($V104&lt;=AC$2,(DATEDIF(AB$2,$V104,"D")/365),IF($G104&gt;AB$2,(DATEDIF($G104,AC$2,"D")/365),1)))))))</f>
        <v>0</v>
      </c>
      <c r="AD104" s="53">
        <f>IF($V104&lt;=AC$2,0,IF($O104&lt;=AC$2,0,IF($G104&gt;=AD$2,0,IF($K104&gt;=$J104,0,IF($O104&lt;=AD$2,($J104-(SUM($K104,SUM($Z104:AC104)))),IF($L104=$D$161,(($J104-$K104)/$P104),(($J104-SUM($Z104:AC104))*$Q104))*IF($V104&lt;=AD$2,(DATEDIF(AC$2,$V104,"D")/365),IF($G104&gt;AC$2,(DATEDIF($G104,AD$2,"D")/365),1)))))))</f>
        <v>0</v>
      </c>
      <c r="AE104" s="53">
        <f>IF($V104&lt;=AD$2,0,IF($O104&lt;=AD$2,0,IF($G104&gt;=AE$2,0,IF($K104&gt;=$J104,0,IF($O104&lt;=AE$2,($J104-(SUM($K104,SUM($Z104:AD104)))),IF($L104=$D$161,(($J104-$K104)/$P104),(($J104-SUM($Z104:AD104))*$Q104))*IF($V104&lt;=AE$2,(DATEDIF(AD$2,$V104,"D")/365),IF($G104&gt;AD$2,(DATEDIF($G104,AE$2,"D")/365),1)))))))</f>
        <v>0</v>
      </c>
      <c r="AF104" s="53">
        <f>IF($V104&lt;=AE$2,0,IF($O104&lt;=AE$2,0,IF($G104&gt;=AF$2,0,IF($K104&gt;=$J104,0,IF($O104&lt;=AF$2,($J104-(SUM($K104,SUM($Z104:AE104)))),IF($L104=$D$161,(($J104-$K104)/$P104),(($J104-SUM($Z104:AE104))*$Q104))*IF($V104&lt;=AF$2,(DATEDIF(AE$2,$V104,"D")/365),IF($G104&gt;AE$2,(DATEDIF($G104,AF$2,"D")/365),1)))))))</f>
        <v>0</v>
      </c>
      <c r="AG104" s="53">
        <f>IF($V104&lt;=AF$2,0,IF($O104&lt;=AF$2,0,IF($G104&gt;=AG$2,0,IF($K104&gt;=$J104,0,IF($O104&lt;=AG$2,($J104-(SUM($K104,SUM($Z104:AF104)))),IF($L104=$D$161,(($J104-$K104)/$P104),(($J104-SUM($Z104:AF104))*$Q104))*IF($V104&lt;=AG$2,(DATEDIF(AF$2,$V104,"D")/365),IF($G104&gt;AF$2,(DATEDIF($G104,AG$2,"D")/365),1)))))))</f>
        <v>0</v>
      </c>
      <c r="AH104" s="53">
        <f>IF($V104&lt;=AG$2,0,IF($O104&lt;=AG$2,0,IF($G104&gt;=AH$2,0,IF($K104&gt;=$J104,0,IF($O104&lt;=AH$2,($J104-(SUM($K104,SUM($Z104:AG104)))),IF($L104=$D$161,(($J104-$K104)/$P104),(($J104-SUM($Z104:AG104))*$Q104))*IF($V104&lt;=AH$2,(DATEDIF(AG$2,$V104,"D")/365),IF($G104&gt;AG$2,(DATEDIF($G104,AH$2,"D")/365),1)))))))</f>
        <v>0</v>
      </c>
      <c r="AI104" s="53">
        <f>IF($V104&lt;=AH$2,0,IF($O104&lt;=AH$2,0,IF($G104&gt;=AI$2,0,IF($K104&gt;=$J104,0,IF($O104&lt;=AI$2,($J104-(SUM($K104,SUM($Z104:AH104)))),IF($L104=$D$161,(($J104-$K104)/$P104),(($J104-SUM($Z104:AH104))*$Q104))*IF($V104&lt;=AI$2,(DATEDIF(AH$2,$V104,"D")/365),IF($G104&gt;AH$2,(DATEDIF($G104,AI$2,"D")/365),1)))))))</f>
        <v>0</v>
      </c>
      <c r="AJ104" s="53">
        <f>IF($V104&lt;=AI$2,0,IF($O104&lt;=AI$2,0,IF($G104&gt;=AJ$2,0,IF($K104&gt;=$J104,0,IF($O104&lt;=AJ$2,($J104-(SUM($K104,SUM($Z104:AI104)))),IF($L104=$D$161,(($J104-$K104)/$P104),(($J104-SUM($Z104:AI104))*$Q104))*IF($V104&lt;=AJ$2,(DATEDIF(AI$2,$V104,"D")/365),IF($G104&gt;AI$2,(DATEDIF($G104,AJ$2,"D")/365),1)))))))</f>
        <v>0</v>
      </c>
      <c r="AK104" s="53">
        <f>IF($V104&lt;=AJ$2,0,IF($O104&lt;=AJ$2,0,IF($G104&gt;=AK$2,0,IF($K104&gt;=$J104,0,IF($O104&lt;=AK$2,($J104-(SUM($K104,SUM($Z104:AJ104)))),IF($L104=$D$161,(($J104-$K104)/$P104),(($J104-SUM($Z104:AJ104))*$Q104))*IF($V104&lt;=AK$2,(DATEDIF(AJ$2,$V104,"D")/365),IF($G104&gt;AJ$2,(DATEDIF($G104,AK$2,"D")/365),1)))))))</f>
        <v>0</v>
      </c>
      <c r="AL104" s="53">
        <f>IF($V104&lt;=AK$2,0,IF($O104&lt;=AK$2,0,IF($G104&gt;=AL$2,0,IF($K104&gt;=$J104,0,IF($O104&lt;=AL$2,($J104-(SUM($K104,SUM($Z104:AK104)))),IF($L104=$D$161,(($J104-$K104)/$P104),(($J104-SUM($Z104:AK104))*$Q104))*IF($V104&lt;=AL$2,(DATEDIF(AK$2,$V104,"D")/365),IF($G104&gt;AK$2,(DATEDIF($G104,AL$2,"D")/365),1)))))))</f>
        <v>0</v>
      </c>
      <c r="AM104" s="53">
        <f>IF($V104&lt;=AL$2,0,IF($O104&lt;=AL$2,0,IF($G104&gt;=AM$2,0,IF($K104&gt;=$J104,0,IF($O104&lt;=AM$2,($J104-(SUM($K104,SUM($Z104:AL104)))),IF($L104=$D$161,(($J104-$K104)/$P104),(($J104-SUM($Z104:AL104))*$Q104))*IF($V104&lt;=AM$2,(DATEDIF(AL$2,$V104,"D")/365),IF($G104&gt;AL$2,(DATEDIF($G104,AM$2,"D")/365),1)))))))</f>
        <v>0</v>
      </c>
      <c r="AN104" s="53">
        <f>IF($V104&lt;=AM$2,0,IF($O104&lt;=AM$2,0,IF($G104&gt;=AN$2,0,IF($K104&gt;=$J104,0,IF($O104&lt;=AN$2,($J104-(SUM($K104,SUM($Z104:AM104)))),IF($L104=$D$161,(($J104-$K104)/$P104),(($J104-SUM($Z104:AM104))*$Q104))*IF($V104&lt;=AN$2,(DATEDIF(AM$2,$V104,"D")/365),IF($G104&gt;AM$2,(DATEDIF($G104,AN$2,"D")/365),1)))))))</f>
        <v>0</v>
      </c>
      <c r="AO104" s="53">
        <f>IF($V104&lt;=AN$2,0,IF($O104&lt;=AN$2,0,IF($G104&gt;=AO$2,0,IF($K104&gt;=$J104,0,IF($O104&lt;=AO$2,($J104-(SUM($K104,SUM($Z104:AN104)))),IF($L104=$D$161,(($J104-$K104)/$P104),(($J104-SUM($Z104:AN104))*$Q104))*IF($V104&lt;=AO$2,(DATEDIF(AN$2,$V104,"D")/365),IF($G104&gt;AN$2,(DATEDIF($G104,AO$2,"D")/365),1)))))))</f>
        <v>0</v>
      </c>
      <c r="AP104" s="53">
        <f>IF($V104&lt;=AO$2,0,IF($O104&lt;=AO$2,0,IF($G104&gt;=AP$2,0,IF($K104&gt;=$J104,0,IF($O104&lt;=AP$2,($J104-(SUM($K104,SUM($Z104:AO104)))),IF($L104=$D$161,(($J104-$K104)/$P104),(($J104-SUM($Z104:AO104))*$Q104))*IF($V104&lt;=AP$2,(DATEDIF(AO$2,$V104,"D")/365),IF($G104&gt;AO$2,(DATEDIF($G104,AP$2,"D")/365),1)))))))</f>
        <v>0</v>
      </c>
      <c r="AQ104" s="53">
        <f>IF($V104&lt;=AP$2,0,IF($O104&lt;=AP$2,0,IF($G104&gt;=AQ$2,0,IF($K104&gt;=$J104,0,IF($O104&lt;=AQ$2,($J104-(SUM($K104,SUM($Z104:AP104)))),IF($L104=$D$161,(($J104-$K104)/$P104),(($J104-SUM($Z104:AP104))*$Q104))*IF($V104&lt;=AQ$2,(DATEDIF(AP$2,$V104,"D")/365),IF($G104&gt;AP$2,(DATEDIF($G104,AQ$2,"D")/365),1)))))))</f>
        <v>0</v>
      </c>
      <c r="AR104" s="53">
        <f>IF($V104&lt;=AQ$2,0,IF($O104&lt;=AQ$2,0,IF($G104&gt;=AR$2,0,IF($K104&gt;=$J104,0,IF($O104&lt;=AR$2,($J104-(SUM($K104,SUM($Z104:AQ104)))),IF($L104=$D$161,(($J104-$K104)/$P104),(($J104-SUM($Z104:AQ104))*$Q104))*IF($V104&lt;=AR$2,(DATEDIF(AQ$2,$V104,"D")/365),IF($G104&gt;AQ$2,(DATEDIF($G104,AR$2,"D")/365),1)))))))</f>
        <v>0</v>
      </c>
      <c r="AS104" s="53">
        <f>IF($V104&lt;=AR$2,0,IF($O104&lt;=AR$2,0,IF($G104&gt;=AS$2,0,IF($K104&gt;=$J104,0,IF($O104&lt;=AS$2,($J104-(SUM($K104,SUM($Z104:AR104)))),IF($L104=$D$161,(($J104-$K104)/$P104),(($J104-SUM($Z104:AR104))*$Q104))*IF($V104&lt;=AS$2,(DATEDIF(AR$2,$V104,"D")/365),IF($G104&gt;AR$2,(DATEDIF($G104,AS$2,"D")/365),1)))))))</f>
        <v>0</v>
      </c>
      <c r="AT104" s="53">
        <f>IF($V104&lt;=AS$2,0,IF($O104&lt;=AS$2,0,IF($G104&gt;=AT$2,0,IF($K104&gt;=$J104,0,IF($O104&lt;=AT$2,($J104-(SUM($K104,SUM($Z104:AS104)))),IF($L104=$D$161,(($J104-$K104)/$P104),(($J104-SUM($Z104:AS104))*$Q104))*IF($V104&lt;=AT$2,(DATEDIF(AS$2,$V104,"D")/365),IF($G104&gt;AS$2,(DATEDIF($G104,AT$2,"D")/365),1)))))))</f>
        <v>0</v>
      </c>
      <c r="AU104" s="53">
        <f>IF($V104&lt;=AT$2,0,IF($O104&lt;=AT$2,0,IF($G104&gt;=AU$2,0,IF($K104&gt;=$J104,0,IF($O104&lt;=AU$2,($J104-(SUM($K104,SUM($Z104:AT104)))),IF($L104=$D$161,(($J104-$K104)/$P104),(($J104-SUM($Z104:AT104))*$Q104))*IF($V104&lt;=AU$2,(DATEDIF(AT$2,$V104,"D")/365),IF($G104&gt;AT$2,(DATEDIF($G104,AU$2,"D")/365),1)))))))</f>
        <v>0</v>
      </c>
      <c r="AV104" s="53">
        <f>IF($V104&lt;=AU$2,0,IF($O104&lt;=AU$2,0,IF($G104&gt;=AV$2,0,IF($K104&gt;=$J104,0,IF($O104&lt;=AV$2,($J104-(SUM($K104,SUM($Z104:AU104)))),IF($L104=$D$161,(($J104-$K104)/$P104),(($J104-SUM($Z104:AU104))*$Q104))*IF($V104&lt;=AV$2,(DATEDIF(AU$2,$V104,"D")/365),IF($G104&gt;AU$2,(DATEDIF($G104,AV$2,"D")/365),1)))))))</f>
        <v>0</v>
      </c>
      <c r="AW104" s="53">
        <f>IF($V104&lt;=AV$2,0,IF($O104&lt;=AV$2,0,IF($G104&gt;=AW$2,0,IF($K104&gt;=$J104,0,IF($O104&lt;=AW$2,($J104-(SUM($K104,SUM($Z104:AV104)))),IF($L104=$D$161,(($J104-$K104)/$P104),(($J104-SUM($Z104:AV104))*$Q104))*IF($V104&lt;=AW$2,(DATEDIF(AV$2,$V104,"D")/365),IF($G104&gt;AV$2,(DATEDIF($G104,AW$2,"D")/365),1)))))))</f>
        <v>0</v>
      </c>
      <c r="AX104" s="53">
        <f>IF($V104&lt;=AW$2,0,IF($O104&lt;=AW$2,0,IF($G104&gt;=AX$2,0,IF($K104&gt;=$J104,0,IF($O104&lt;=AX$2,($J104-(SUM($K104,SUM($Z104:AW104)))),IF($L104=$D$161,(($J104-$K104)/$P104),(($J104-SUM($Z104:AW104))*$Q104))*IF($V104&lt;=AX$2,(DATEDIF(AW$2,$V104,"D")/365),IF($G104&gt;AW$2,(DATEDIF($G104,AX$2,"D")/365),1)))))))</f>
        <v>0</v>
      </c>
      <c r="AY104" s="53">
        <f>IF($V104&lt;=AX$2,0,IF($O104&lt;=AX$2,0,IF($G104&gt;=AY$2,0,IF($K104&gt;=$J104,0,IF($O104&lt;=AY$2,($J104-(SUM($K104,SUM($Z104:AX104)))),IF($L104=$D$161,(($J104-$K104)/$P104),(($J104-SUM($Z104:AX104))*$Q104))*IF($V104&lt;=AY$2,(DATEDIF(AX$2,$V104,"D")/365),IF($G104&gt;AX$2,(DATEDIF($G104,AY$2,"D")/365),1)))))))</f>
        <v>0</v>
      </c>
      <c r="AZ104" s="52"/>
      <c r="BA104" s="52"/>
      <c r="BB104" s="126">
        <f>IF($V104&lt;=BB$2,0,IF($G104&gt;=BB$2,0,IF($G104&gt;$W$3,(J104-Z104),IF($G104&lt;=$W$3,J104-SUM(W104,$Z104:Z104),0))))</f>
        <v>0</v>
      </c>
      <c r="BC104" s="53">
        <f t="shared" si="361"/>
        <v>0</v>
      </c>
      <c r="BD104" s="52">
        <f t="shared" si="362"/>
        <v>0</v>
      </c>
      <c r="BE104" s="53">
        <f t="shared" si="363"/>
        <v>0</v>
      </c>
      <c r="BF104" s="52">
        <f t="shared" si="364"/>
        <v>0</v>
      </c>
      <c r="BG104" s="53">
        <f t="shared" si="365"/>
        <v>0</v>
      </c>
      <c r="BH104" s="52">
        <f t="shared" si="366"/>
        <v>0</v>
      </c>
      <c r="BI104" s="53">
        <f t="shared" si="367"/>
        <v>0</v>
      </c>
      <c r="BJ104" s="52">
        <f t="shared" si="368"/>
        <v>0</v>
      </c>
      <c r="BK104" s="53">
        <f t="shared" si="369"/>
        <v>0</v>
      </c>
      <c r="BL104" s="52">
        <f t="shared" si="370"/>
        <v>0</v>
      </c>
      <c r="BM104" s="53">
        <f t="shared" si="371"/>
        <v>0</v>
      </c>
      <c r="BN104" s="52">
        <f t="shared" si="372"/>
        <v>0</v>
      </c>
      <c r="BO104" s="53">
        <f t="shared" si="373"/>
        <v>0</v>
      </c>
      <c r="BP104" s="52">
        <f t="shared" si="374"/>
        <v>0</v>
      </c>
      <c r="BQ104" s="53">
        <f t="shared" si="375"/>
        <v>0</v>
      </c>
      <c r="BR104" s="52">
        <f t="shared" si="376"/>
        <v>0</v>
      </c>
      <c r="BS104" s="53">
        <f t="shared" si="377"/>
        <v>0</v>
      </c>
      <c r="BT104" s="52">
        <f t="shared" si="378"/>
        <v>0</v>
      </c>
      <c r="BU104" s="53">
        <f t="shared" si="379"/>
        <v>0</v>
      </c>
      <c r="BV104" s="52">
        <f t="shared" si="380"/>
        <v>0</v>
      </c>
      <c r="BW104" s="53">
        <f t="shared" si="381"/>
        <v>0</v>
      </c>
      <c r="BX104" s="52">
        <f t="shared" si="382"/>
        <v>0</v>
      </c>
      <c r="BY104" s="53">
        <f t="shared" si="383"/>
        <v>0</v>
      </c>
      <c r="BZ104" s="52">
        <f t="shared" si="384"/>
        <v>0</v>
      </c>
      <c r="CA104" s="53">
        <f t="shared" si="385"/>
        <v>0</v>
      </c>
      <c r="CB104" s="74"/>
      <c r="CC104" s="74"/>
      <c r="CD104" s="74"/>
      <c r="CE104" s="74"/>
      <c r="CF104" s="74"/>
      <c r="CG104" s="74"/>
      <c r="CH104" s="74"/>
      <c r="CI104" s="74"/>
      <c r="CJ104" s="74"/>
      <c r="CK104" s="74"/>
      <c r="CL104" s="74"/>
    </row>
    <row r="105" spans="1:90">
      <c r="A105" s="20">
        <v>104</v>
      </c>
      <c r="B105" s="20" t="s">
        <v>89</v>
      </c>
      <c r="C105" s="20" t="s">
        <v>153</v>
      </c>
      <c r="D105" s="2">
        <v>1985</v>
      </c>
      <c r="E105" s="3">
        <v>4</v>
      </c>
      <c r="F105" s="2">
        <v>1</v>
      </c>
      <c r="G105" s="55">
        <f t="shared" si="354"/>
        <v>31137</v>
      </c>
      <c r="H105" s="4">
        <v>0</v>
      </c>
      <c r="I105" s="1">
        <v>0</v>
      </c>
      <c r="J105" s="51">
        <f t="shared" si="355"/>
        <v>0</v>
      </c>
      <c r="K105" s="54">
        <f t="shared" si="356"/>
        <v>0</v>
      </c>
      <c r="L105" s="4" t="s">
        <v>96</v>
      </c>
      <c r="M105" s="54">
        <f t="shared" si="357"/>
        <v>15</v>
      </c>
      <c r="N105" s="53">
        <f t="shared" si="358"/>
        <v>15</v>
      </c>
      <c r="O105" s="55">
        <f t="shared" si="359"/>
        <v>36616</v>
      </c>
      <c r="P105" s="53">
        <f t="shared" si="393"/>
        <v>0</v>
      </c>
      <c r="Q105" s="119">
        <f t="shared" si="394"/>
        <v>0</v>
      </c>
      <c r="R105" s="45" t="s">
        <v>130</v>
      </c>
      <c r="S105" s="138">
        <v>17</v>
      </c>
      <c r="T105" s="139">
        <v>4</v>
      </c>
      <c r="U105" s="138">
        <v>2035</v>
      </c>
      <c r="V105" s="55">
        <f t="shared" si="395"/>
        <v>54878</v>
      </c>
      <c r="W105" s="51">
        <f t="shared" si="360"/>
        <v>0</v>
      </c>
      <c r="X105" s="53">
        <f t="shared" si="396"/>
        <v>0</v>
      </c>
      <c r="Y105" s="53">
        <f t="shared" si="397"/>
        <v>0</v>
      </c>
      <c r="Z105" s="53">
        <f t="shared" si="398"/>
        <v>0</v>
      </c>
      <c r="AA105" s="53">
        <f>IF($V105&lt;=Z$2,0,IF($O105&lt;=Z$2,0,IF($G105&gt;=AA$2,0,IF($K105&gt;=$J105,0,IF($O105&lt;=AA$2,($J105-(SUM($K105,SUM($Z105:Z105)))),IF($L105=$D$161,(($J105-$K105)/$P105),(($J105-SUM($Z105:Z105))*$Q105))*IF($V105&lt;=AA$2,(DATEDIF(Z$2,$V105,"D")/365),IF($G105&gt;Z$2,(DATEDIF($G105,AA$2,"D")/365),1)))))))</f>
        <v>0</v>
      </c>
      <c r="AB105" s="53">
        <f>IF($V105&lt;=AA$2,0,IF($O105&lt;=AA$2,0,IF($G105&gt;=AB$2,0,IF($K105&gt;=$J105,0,IF($O105&lt;=AB$2,($J105-(SUM($K105,SUM($Z105:AA105)))),IF($L105=$D$161,(($J105-$K105)/$P105),(($J105-SUM($Z105:AA105))*$Q105))*IF($V105&lt;=AB$2,(DATEDIF(AA$2,$V105,"D")/365),IF($G105&gt;AA$2,(DATEDIF($G105,AB$2,"D")/365),1)))))))</f>
        <v>0</v>
      </c>
      <c r="AC105" s="53">
        <f>IF($V105&lt;=AB$2,0,IF($O105&lt;=AB$2,0,IF($G105&gt;=AC$2,0,IF($K105&gt;=$J105,0,IF($O105&lt;=AC$2,($J105-(SUM($K105,SUM($Z105:AB105)))),IF($L105=$D$161,(($J105-$K105)/$P105),(($J105-SUM($Z105:AB105))*$Q105))*IF($V105&lt;=AC$2,(DATEDIF(AB$2,$V105,"D")/365),IF($G105&gt;AB$2,(DATEDIF($G105,AC$2,"D")/365),1)))))))</f>
        <v>0</v>
      </c>
      <c r="AD105" s="53">
        <f>IF($V105&lt;=AC$2,0,IF($O105&lt;=AC$2,0,IF($G105&gt;=AD$2,0,IF($K105&gt;=$J105,0,IF($O105&lt;=AD$2,($J105-(SUM($K105,SUM($Z105:AC105)))),IF($L105=$D$161,(($J105-$K105)/$P105),(($J105-SUM($Z105:AC105))*$Q105))*IF($V105&lt;=AD$2,(DATEDIF(AC$2,$V105,"D")/365),IF($G105&gt;AC$2,(DATEDIF($G105,AD$2,"D")/365),1)))))))</f>
        <v>0</v>
      </c>
      <c r="AE105" s="53">
        <f>IF($V105&lt;=AD$2,0,IF($O105&lt;=AD$2,0,IF($G105&gt;=AE$2,0,IF($K105&gt;=$J105,0,IF($O105&lt;=AE$2,($J105-(SUM($K105,SUM($Z105:AD105)))),IF($L105=$D$161,(($J105-$K105)/$P105),(($J105-SUM($Z105:AD105))*$Q105))*IF($V105&lt;=AE$2,(DATEDIF(AD$2,$V105,"D")/365),IF($G105&gt;AD$2,(DATEDIF($G105,AE$2,"D")/365),1)))))))</f>
        <v>0</v>
      </c>
      <c r="AF105" s="53">
        <f>IF($V105&lt;=AE$2,0,IF($O105&lt;=AE$2,0,IF($G105&gt;=AF$2,0,IF($K105&gt;=$J105,0,IF($O105&lt;=AF$2,($J105-(SUM($K105,SUM($Z105:AE105)))),IF($L105=$D$161,(($J105-$K105)/$P105),(($J105-SUM($Z105:AE105))*$Q105))*IF($V105&lt;=AF$2,(DATEDIF(AE$2,$V105,"D")/365),IF($G105&gt;AE$2,(DATEDIF($G105,AF$2,"D")/365),1)))))))</f>
        <v>0</v>
      </c>
      <c r="AG105" s="53">
        <f>IF($V105&lt;=AF$2,0,IF($O105&lt;=AF$2,0,IF($G105&gt;=AG$2,0,IF($K105&gt;=$J105,0,IF($O105&lt;=AG$2,($J105-(SUM($K105,SUM($Z105:AF105)))),IF($L105=$D$161,(($J105-$K105)/$P105),(($J105-SUM($Z105:AF105))*$Q105))*IF($V105&lt;=AG$2,(DATEDIF(AF$2,$V105,"D")/365),IF($G105&gt;AF$2,(DATEDIF($G105,AG$2,"D")/365),1)))))))</f>
        <v>0</v>
      </c>
      <c r="AH105" s="53">
        <f>IF($V105&lt;=AG$2,0,IF($O105&lt;=AG$2,0,IF($G105&gt;=AH$2,0,IF($K105&gt;=$J105,0,IF($O105&lt;=AH$2,($J105-(SUM($K105,SUM($Z105:AG105)))),IF($L105=$D$161,(($J105-$K105)/$P105),(($J105-SUM($Z105:AG105))*$Q105))*IF($V105&lt;=AH$2,(DATEDIF(AG$2,$V105,"D")/365),IF($G105&gt;AG$2,(DATEDIF($G105,AH$2,"D")/365),1)))))))</f>
        <v>0</v>
      </c>
      <c r="AI105" s="53">
        <f>IF($V105&lt;=AH$2,0,IF($O105&lt;=AH$2,0,IF($G105&gt;=AI$2,0,IF($K105&gt;=$J105,0,IF($O105&lt;=AI$2,($J105-(SUM($K105,SUM($Z105:AH105)))),IF($L105=$D$161,(($J105-$K105)/$P105),(($J105-SUM($Z105:AH105))*$Q105))*IF($V105&lt;=AI$2,(DATEDIF(AH$2,$V105,"D")/365),IF($G105&gt;AH$2,(DATEDIF($G105,AI$2,"D")/365),1)))))))</f>
        <v>0</v>
      </c>
      <c r="AJ105" s="53">
        <f>IF($V105&lt;=AI$2,0,IF($O105&lt;=AI$2,0,IF($G105&gt;=AJ$2,0,IF($K105&gt;=$J105,0,IF($O105&lt;=AJ$2,($J105-(SUM($K105,SUM($Z105:AI105)))),IF($L105=$D$161,(($J105-$K105)/$P105),(($J105-SUM($Z105:AI105))*$Q105))*IF($V105&lt;=AJ$2,(DATEDIF(AI$2,$V105,"D")/365),IF($G105&gt;AI$2,(DATEDIF($G105,AJ$2,"D")/365),1)))))))</f>
        <v>0</v>
      </c>
      <c r="AK105" s="53">
        <f>IF($V105&lt;=AJ$2,0,IF($O105&lt;=AJ$2,0,IF($G105&gt;=AK$2,0,IF($K105&gt;=$J105,0,IF($O105&lt;=AK$2,($J105-(SUM($K105,SUM($Z105:AJ105)))),IF($L105=$D$161,(($J105-$K105)/$P105),(($J105-SUM($Z105:AJ105))*$Q105))*IF($V105&lt;=AK$2,(DATEDIF(AJ$2,$V105,"D")/365),IF($G105&gt;AJ$2,(DATEDIF($G105,AK$2,"D")/365),1)))))))</f>
        <v>0</v>
      </c>
      <c r="AL105" s="53">
        <f>IF($V105&lt;=AK$2,0,IF($O105&lt;=AK$2,0,IF($G105&gt;=AL$2,0,IF($K105&gt;=$J105,0,IF($O105&lt;=AL$2,($J105-(SUM($K105,SUM($Z105:AK105)))),IF($L105=$D$161,(($J105-$K105)/$P105),(($J105-SUM($Z105:AK105))*$Q105))*IF($V105&lt;=AL$2,(DATEDIF(AK$2,$V105,"D")/365),IF($G105&gt;AK$2,(DATEDIF($G105,AL$2,"D")/365),1)))))))</f>
        <v>0</v>
      </c>
      <c r="AM105" s="53">
        <f>IF($V105&lt;=AL$2,0,IF($O105&lt;=AL$2,0,IF($G105&gt;=AM$2,0,IF($K105&gt;=$J105,0,IF($O105&lt;=AM$2,($J105-(SUM($K105,SUM($Z105:AL105)))),IF($L105=$D$161,(($J105-$K105)/$P105),(($J105-SUM($Z105:AL105))*$Q105))*IF($V105&lt;=AM$2,(DATEDIF(AL$2,$V105,"D")/365),IF($G105&gt;AL$2,(DATEDIF($G105,AM$2,"D")/365),1)))))))</f>
        <v>0</v>
      </c>
      <c r="AN105" s="53">
        <f>IF($V105&lt;=AM$2,0,IF($O105&lt;=AM$2,0,IF($G105&gt;=AN$2,0,IF($K105&gt;=$J105,0,IF($O105&lt;=AN$2,($J105-(SUM($K105,SUM($Z105:AM105)))),IF($L105=$D$161,(($J105-$K105)/$P105),(($J105-SUM($Z105:AM105))*$Q105))*IF($V105&lt;=AN$2,(DATEDIF(AM$2,$V105,"D")/365),IF($G105&gt;AM$2,(DATEDIF($G105,AN$2,"D")/365),1)))))))</f>
        <v>0</v>
      </c>
      <c r="AO105" s="53">
        <f>IF($V105&lt;=AN$2,0,IF($O105&lt;=AN$2,0,IF($G105&gt;=AO$2,0,IF($K105&gt;=$J105,0,IF($O105&lt;=AO$2,($J105-(SUM($K105,SUM($Z105:AN105)))),IF($L105=$D$161,(($J105-$K105)/$P105),(($J105-SUM($Z105:AN105))*$Q105))*IF($V105&lt;=AO$2,(DATEDIF(AN$2,$V105,"D")/365),IF($G105&gt;AN$2,(DATEDIF($G105,AO$2,"D")/365),1)))))))</f>
        <v>0</v>
      </c>
      <c r="AP105" s="53">
        <f>IF($V105&lt;=AO$2,0,IF($O105&lt;=AO$2,0,IF($G105&gt;=AP$2,0,IF($K105&gt;=$J105,0,IF($O105&lt;=AP$2,($J105-(SUM($K105,SUM($Z105:AO105)))),IF($L105=$D$161,(($J105-$K105)/$P105),(($J105-SUM($Z105:AO105))*$Q105))*IF($V105&lt;=AP$2,(DATEDIF(AO$2,$V105,"D")/365),IF($G105&gt;AO$2,(DATEDIF($G105,AP$2,"D")/365),1)))))))</f>
        <v>0</v>
      </c>
      <c r="AQ105" s="53">
        <f>IF($V105&lt;=AP$2,0,IF($O105&lt;=AP$2,0,IF($G105&gt;=AQ$2,0,IF($K105&gt;=$J105,0,IF($O105&lt;=AQ$2,($J105-(SUM($K105,SUM($Z105:AP105)))),IF($L105=$D$161,(($J105-$K105)/$P105),(($J105-SUM($Z105:AP105))*$Q105))*IF($V105&lt;=AQ$2,(DATEDIF(AP$2,$V105,"D")/365),IF($G105&gt;AP$2,(DATEDIF($G105,AQ$2,"D")/365),1)))))))</f>
        <v>0</v>
      </c>
      <c r="AR105" s="53">
        <f>IF($V105&lt;=AQ$2,0,IF($O105&lt;=AQ$2,0,IF($G105&gt;=AR$2,0,IF($K105&gt;=$J105,0,IF($O105&lt;=AR$2,($J105-(SUM($K105,SUM($Z105:AQ105)))),IF($L105=$D$161,(($J105-$K105)/$P105),(($J105-SUM($Z105:AQ105))*$Q105))*IF($V105&lt;=AR$2,(DATEDIF(AQ$2,$V105,"D")/365),IF($G105&gt;AQ$2,(DATEDIF($G105,AR$2,"D")/365),1)))))))</f>
        <v>0</v>
      </c>
      <c r="AS105" s="53">
        <f>IF($V105&lt;=AR$2,0,IF($O105&lt;=AR$2,0,IF($G105&gt;=AS$2,0,IF($K105&gt;=$J105,0,IF($O105&lt;=AS$2,($J105-(SUM($K105,SUM($Z105:AR105)))),IF($L105=$D$161,(($J105-$K105)/$P105),(($J105-SUM($Z105:AR105))*$Q105))*IF($V105&lt;=AS$2,(DATEDIF(AR$2,$V105,"D")/365),IF($G105&gt;AR$2,(DATEDIF($G105,AS$2,"D")/365),1)))))))</f>
        <v>0</v>
      </c>
      <c r="AT105" s="53">
        <f>IF($V105&lt;=AS$2,0,IF($O105&lt;=AS$2,0,IF($G105&gt;=AT$2,0,IF($K105&gt;=$J105,0,IF($O105&lt;=AT$2,($J105-(SUM($K105,SUM($Z105:AS105)))),IF($L105=$D$161,(($J105-$K105)/$P105),(($J105-SUM($Z105:AS105))*$Q105))*IF($V105&lt;=AT$2,(DATEDIF(AS$2,$V105,"D")/365),IF($G105&gt;AS$2,(DATEDIF($G105,AT$2,"D")/365),1)))))))</f>
        <v>0</v>
      </c>
      <c r="AU105" s="53">
        <f>IF($V105&lt;=AT$2,0,IF($O105&lt;=AT$2,0,IF($G105&gt;=AU$2,0,IF($K105&gt;=$J105,0,IF($O105&lt;=AU$2,($J105-(SUM($K105,SUM($Z105:AT105)))),IF($L105=$D$161,(($J105-$K105)/$P105),(($J105-SUM($Z105:AT105))*$Q105))*IF($V105&lt;=AU$2,(DATEDIF(AT$2,$V105,"D")/365),IF($G105&gt;AT$2,(DATEDIF($G105,AU$2,"D")/365),1)))))))</f>
        <v>0</v>
      </c>
      <c r="AV105" s="53">
        <f>IF($V105&lt;=AU$2,0,IF($O105&lt;=AU$2,0,IF($G105&gt;=AV$2,0,IF($K105&gt;=$J105,0,IF($O105&lt;=AV$2,($J105-(SUM($K105,SUM($Z105:AU105)))),IF($L105=$D$161,(($J105-$K105)/$P105),(($J105-SUM($Z105:AU105))*$Q105))*IF($V105&lt;=AV$2,(DATEDIF(AU$2,$V105,"D")/365),IF($G105&gt;AU$2,(DATEDIF($G105,AV$2,"D")/365),1)))))))</f>
        <v>0</v>
      </c>
      <c r="AW105" s="53">
        <f>IF($V105&lt;=AV$2,0,IF($O105&lt;=AV$2,0,IF($G105&gt;=AW$2,0,IF($K105&gt;=$J105,0,IF($O105&lt;=AW$2,($J105-(SUM($K105,SUM($Z105:AV105)))),IF($L105=$D$161,(($J105-$K105)/$P105),(($J105-SUM($Z105:AV105))*$Q105))*IF($V105&lt;=AW$2,(DATEDIF(AV$2,$V105,"D")/365),IF($G105&gt;AV$2,(DATEDIF($G105,AW$2,"D")/365),1)))))))</f>
        <v>0</v>
      </c>
      <c r="AX105" s="53">
        <f>IF($V105&lt;=AW$2,0,IF($O105&lt;=AW$2,0,IF($G105&gt;=AX$2,0,IF($K105&gt;=$J105,0,IF($O105&lt;=AX$2,($J105-(SUM($K105,SUM($Z105:AW105)))),IF($L105=$D$161,(($J105-$K105)/$P105),(($J105-SUM($Z105:AW105))*$Q105))*IF($V105&lt;=AX$2,(DATEDIF(AW$2,$V105,"D")/365),IF($G105&gt;AW$2,(DATEDIF($G105,AX$2,"D")/365),1)))))))</f>
        <v>0</v>
      </c>
      <c r="AY105" s="53">
        <f>IF($V105&lt;=AX$2,0,IF($O105&lt;=AX$2,0,IF($G105&gt;=AY$2,0,IF($K105&gt;=$J105,0,IF($O105&lt;=AY$2,($J105-(SUM($K105,SUM($Z105:AX105)))),IF($L105=$D$161,(($J105-$K105)/$P105),(($J105-SUM($Z105:AX105))*$Q105))*IF($V105&lt;=AY$2,(DATEDIF(AX$2,$V105,"D")/365),IF($G105&gt;AX$2,(DATEDIF($G105,AY$2,"D")/365),1)))))))</f>
        <v>0</v>
      </c>
      <c r="AZ105" s="52"/>
      <c r="BA105" s="52"/>
      <c r="BB105" s="126">
        <f>IF($V105&lt;=BB$2,0,IF($G105&gt;=BB$2,0,IF($G105&gt;$W$3,(J105-Z105),IF($G105&lt;=$W$3,J105-SUM(W105,$Z105:Z105),0))))</f>
        <v>0</v>
      </c>
      <c r="BC105" s="53">
        <f t="shared" si="361"/>
        <v>0</v>
      </c>
      <c r="BD105" s="52">
        <f t="shared" si="362"/>
        <v>0</v>
      </c>
      <c r="BE105" s="53">
        <f t="shared" si="363"/>
        <v>0</v>
      </c>
      <c r="BF105" s="52">
        <f t="shared" si="364"/>
        <v>0</v>
      </c>
      <c r="BG105" s="53">
        <f t="shared" si="365"/>
        <v>0</v>
      </c>
      <c r="BH105" s="52">
        <f t="shared" si="366"/>
        <v>0</v>
      </c>
      <c r="BI105" s="53">
        <f t="shared" si="367"/>
        <v>0</v>
      </c>
      <c r="BJ105" s="52">
        <f t="shared" si="368"/>
        <v>0</v>
      </c>
      <c r="BK105" s="53">
        <f t="shared" si="369"/>
        <v>0</v>
      </c>
      <c r="BL105" s="52">
        <f t="shared" si="370"/>
        <v>0</v>
      </c>
      <c r="BM105" s="53">
        <f t="shared" si="371"/>
        <v>0</v>
      </c>
      <c r="BN105" s="52">
        <f t="shared" si="372"/>
        <v>0</v>
      </c>
      <c r="BO105" s="53">
        <f t="shared" si="373"/>
        <v>0</v>
      </c>
      <c r="BP105" s="52">
        <f t="shared" si="374"/>
        <v>0</v>
      </c>
      <c r="BQ105" s="53">
        <f t="shared" si="375"/>
        <v>0</v>
      </c>
      <c r="BR105" s="52">
        <f t="shared" si="376"/>
        <v>0</v>
      </c>
      <c r="BS105" s="53">
        <f t="shared" si="377"/>
        <v>0</v>
      </c>
      <c r="BT105" s="52">
        <f t="shared" si="378"/>
        <v>0</v>
      </c>
      <c r="BU105" s="53">
        <f t="shared" si="379"/>
        <v>0</v>
      </c>
      <c r="BV105" s="52">
        <f t="shared" si="380"/>
        <v>0</v>
      </c>
      <c r="BW105" s="53">
        <f t="shared" si="381"/>
        <v>0</v>
      </c>
      <c r="BX105" s="52">
        <f t="shared" si="382"/>
        <v>0</v>
      </c>
      <c r="BY105" s="53">
        <f t="shared" si="383"/>
        <v>0</v>
      </c>
      <c r="BZ105" s="52">
        <f t="shared" si="384"/>
        <v>0</v>
      </c>
      <c r="CA105" s="53">
        <f t="shared" si="385"/>
        <v>0</v>
      </c>
      <c r="CB105" s="74"/>
      <c r="CC105" s="74"/>
      <c r="CD105" s="74"/>
      <c r="CE105" s="74"/>
      <c r="CF105" s="74"/>
      <c r="CG105" s="74"/>
      <c r="CH105" s="74"/>
      <c r="CI105" s="74"/>
      <c r="CJ105" s="74"/>
      <c r="CK105" s="74"/>
      <c r="CL105" s="74"/>
    </row>
    <row r="106" spans="1:90">
      <c r="A106" s="20">
        <v>105</v>
      </c>
      <c r="B106" s="20" t="s">
        <v>89</v>
      </c>
      <c r="C106" s="20" t="s">
        <v>153</v>
      </c>
      <c r="D106" s="2">
        <v>1985</v>
      </c>
      <c r="E106" s="3">
        <v>4</v>
      </c>
      <c r="F106" s="2">
        <v>1</v>
      </c>
      <c r="G106" s="55">
        <f t="shared" si="354"/>
        <v>31137</v>
      </c>
      <c r="H106" s="4">
        <v>0</v>
      </c>
      <c r="I106" s="1">
        <v>0</v>
      </c>
      <c r="J106" s="51">
        <f t="shared" si="355"/>
        <v>0</v>
      </c>
      <c r="K106" s="54">
        <f t="shared" si="356"/>
        <v>0</v>
      </c>
      <c r="L106" s="4" t="s">
        <v>96</v>
      </c>
      <c r="M106" s="54">
        <f t="shared" si="357"/>
        <v>15</v>
      </c>
      <c r="N106" s="53">
        <f t="shared" si="358"/>
        <v>15</v>
      </c>
      <c r="O106" s="55">
        <f t="shared" si="359"/>
        <v>36616</v>
      </c>
      <c r="P106" s="53">
        <f t="shared" si="393"/>
        <v>0</v>
      </c>
      <c r="Q106" s="119">
        <f t="shared" si="394"/>
        <v>0</v>
      </c>
      <c r="R106" s="45" t="s">
        <v>130</v>
      </c>
      <c r="S106" s="138">
        <v>17</v>
      </c>
      <c r="T106" s="139">
        <v>4</v>
      </c>
      <c r="U106" s="138">
        <v>2035</v>
      </c>
      <c r="V106" s="55">
        <f t="shared" si="395"/>
        <v>54878</v>
      </c>
      <c r="W106" s="51">
        <f t="shared" si="360"/>
        <v>0</v>
      </c>
      <c r="X106" s="53">
        <f t="shared" si="396"/>
        <v>0</v>
      </c>
      <c r="Y106" s="53">
        <f t="shared" si="397"/>
        <v>0</v>
      </c>
      <c r="Z106" s="53">
        <f t="shared" si="398"/>
        <v>0</v>
      </c>
      <c r="AA106" s="53">
        <f>IF($V106&lt;=Z$2,0,IF($O106&lt;=Z$2,0,IF($G106&gt;=AA$2,0,IF($K106&gt;=$J106,0,IF($O106&lt;=AA$2,($J106-(SUM($K106,SUM($Z106:Z106)))),IF($L106=$D$161,(($J106-$K106)/$P106),(($J106-SUM($Z106:Z106))*$Q106))*IF($V106&lt;=AA$2,(DATEDIF(Z$2,$V106,"D")/365),IF($G106&gt;Z$2,(DATEDIF($G106,AA$2,"D")/365),1)))))))</f>
        <v>0</v>
      </c>
      <c r="AB106" s="53">
        <f>IF($V106&lt;=AA$2,0,IF($O106&lt;=AA$2,0,IF($G106&gt;=AB$2,0,IF($K106&gt;=$J106,0,IF($O106&lt;=AB$2,($J106-(SUM($K106,SUM($Z106:AA106)))),IF($L106=$D$161,(($J106-$K106)/$P106),(($J106-SUM($Z106:AA106))*$Q106))*IF($V106&lt;=AB$2,(DATEDIF(AA$2,$V106,"D")/365),IF($G106&gt;AA$2,(DATEDIF($G106,AB$2,"D")/365),1)))))))</f>
        <v>0</v>
      </c>
      <c r="AC106" s="53">
        <f>IF($V106&lt;=AB$2,0,IF($O106&lt;=AB$2,0,IF($G106&gt;=AC$2,0,IF($K106&gt;=$J106,0,IF($O106&lt;=AC$2,($J106-(SUM($K106,SUM($Z106:AB106)))),IF($L106=$D$161,(($J106-$K106)/$P106),(($J106-SUM($Z106:AB106))*$Q106))*IF($V106&lt;=AC$2,(DATEDIF(AB$2,$V106,"D")/365),IF($G106&gt;AB$2,(DATEDIF($G106,AC$2,"D")/365),1)))))))</f>
        <v>0</v>
      </c>
      <c r="AD106" s="53">
        <f>IF($V106&lt;=AC$2,0,IF($O106&lt;=AC$2,0,IF($G106&gt;=AD$2,0,IF($K106&gt;=$J106,0,IF($O106&lt;=AD$2,($J106-(SUM($K106,SUM($Z106:AC106)))),IF($L106=$D$161,(($J106-$K106)/$P106),(($J106-SUM($Z106:AC106))*$Q106))*IF($V106&lt;=AD$2,(DATEDIF(AC$2,$V106,"D")/365),IF($G106&gt;AC$2,(DATEDIF($G106,AD$2,"D")/365),1)))))))</f>
        <v>0</v>
      </c>
      <c r="AE106" s="53">
        <f>IF($V106&lt;=AD$2,0,IF($O106&lt;=AD$2,0,IF($G106&gt;=AE$2,0,IF($K106&gt;=$J106,0,IF($O106&lt;=AE$2,($J106-(SUM($K106,SUM($Z106:AD106)))),IF($L106=$D$161,(($J106-$K106)/$P106),(($J106-SUM($Z106:AD106))*$Q106))*IF($V106&lt;=AE$2,(DATEDIF(AD$2,$V106,"D")/365),IF($G106&gt;AD$2,(DATEDIF($G106,AE$2,"D")/365),1)))))))</f>
        <v>0</v>
      </c>
      <c r="AF106" s="53">
        <f>IF($V106&lt;=AE$2,0,IF($O106&lt;=AE$2,0,IF($G106&gt;=AF$2,0,IF($K106&gt;=$J106,0,IF($O106&lt;=AF$2,($J106-(SUM($K106,SUM($Z106:AE106)))),IF($L106=$D$161,(($J106-$K106)/$P106),(($J106-SUM($Z106:AE106))*$Q106))*IF($V106&lt;=AF$2,(DATEDIF(AE$2,$V106,"D")/365),IF($G106&gt;AE$2,(DATEDIF($G106,AF$2,"D")/365),1)))))))</f>
        <v>0</v>
      </c>
      <c r="AG106" s="53">
        <f>IF($V106&lt;=AF$2,0,IF($O106&lt;=AF$2,0,IF($G106&gt;=AG$2,0,IF($K106&gt;=$J106,0,IF($O106&lt;=AG$2,($J106-(SUM($K106,SUM($Z106:AF106)))),IF($L106=$D$161,(($J106-$K106)/$P106),(($J106-SUM($Z106:AF106))*$Q106))*IF($V106&lt;=AG$2,(DATEDIF(AF$2,$V106,"D")/365),IF($G106&gt;AF$2,(DATEDIF($G106,AG$2,"D")/365),1)))))))</f>
        <v>0</v>
      </c>
      <c r="AH106" s="53">
        <f>IF($V106&lt;=AG$2,0,IF($O106&lt;=AG$2,0,IF($G106&gt;=AH$2,0,IF($K106&gt;=$J106,0,IF($O106&lt;=AH$2,($J106-(SUM($K106,SUM($Z106:AG106)))),IF($L106=$D$161,(($J106-$K106)/$P106),(($J106-SUM($Z106:AG106))*$Q106))*IF($V106&lt;=AH$2,(DATEDIF(AG$2,$V106,"D")/365),IF($G106&gt;AG$2,(DATEDIF($G106,AH$2,"D")/365),1)))))))</f>
        <v>0</v>
      </c>
      <c r="AI106" s="53">
        <f>IF($V106&lt;=AH$2,0,IF($O106&lt;=AH$2,0,IF($G106&gt;=AI$2,0,IF($K106&gt;=$J106,0,IF($O106&lt;=AI$2,($J106-(SUM($K106,SUM($Z106:AH106)))),IF($L106=$D$161,(($J106-$K106)/$P106),(($J106-SUM($Z106:AH106))*$Q106))*IF($V106&lt;=AI$2,(DATEDIF(AH$2,$V106,"D")/365),IF($G106&gt;AH$2,(DATEDIF($G106,AI$2,"D")/365),1)))))))</f>
        <v>0</v>
      </c>
      <c r="AJ106" s="53">
        <f>IF($V106&lt;=AI$2,0,IF($O106&lt;=AI$2,0,IF($G106&gt;=AJ$2,0,IF($K106&gt;=$J106,0,IF($O106&lt;=AJ$2,($J106-(SUM($K106,SUM($Z106:AI106)))),IF($L106=$D$161,(($J106-$K106)/$P106),(($J106-SUM($Z106:AI106))*$Q106))*IF($V106&lt;=AJ$2,(DATEDIF(AI$2,$V106,"D")/365),IF($G106&gt;AI$2,(DATEDIF($G106,AJ$2,"D")/365),1)))))))</f>
        <v>0</v>
      </c>
      <c r="AK106" s="53">
        <f>IF($V106&lt;=AJ$2,0,IF($O106&lt;=AJ$2,0,IF($G106&gt;=AK$2,0,IF($K106&gt;=$J106,0,IF($O106&lt;=AK$2,($J106-(SUM($K106,SUM($Z106:AJ106)))),IF($L106=$D$161,(($J106-$K106)/$P106),(($J106-SUM($Z106:AJ106))*$Q106))*IF($V106&lt;=AK$2,(DATEDIF(AJ$2,$V106,"D")/365),IF($G106&gt;AJ$2,(DATEDIF($G106,AK$2,"D")/365),1)))))))</f>
        <v>0</v>
      </c>
      <c r="AL106" s="53">
        <f>IF($V106&lt;=AK$2,0,IF($O106&lt;=AK$2,0,IF($G106&gt;=AL$2,0,IF($K106&gt;=$J106,0,IF($O106&lt;=AL$2,($J106-(SUM($K106,SUM($Z106:AK106)))),IF($L106=$D$161,(($J106-$K106)/$P106),(($J106-SUM($Z106:AK106))*$Q106))*IF($V106&lt;=AL$2,(DATEDIF(AK$2,$V106,"D")/365),IF($G106&gt;AK$2,(DATEDIF($G106,AL$2,"D")/365),1)))))))</f>
        <v>0</v>
      </c>
      <c r="AM106" s="53">
        <f>IF($V106&lt;=AL$2,0,IF($O106&lt;=AL$2,0,IF($G106&gt;=AM$2,0,IF($K106&gt;=$J106,0,IF($O106&lt;=AM$2,($J106-(SUM($K106,SUM($Z106:AL106)))),IF($L106=$D$161,(($J106-$K106)/$P106),(($J106-SUM($Z106:AL106))*$Q106))*IF($V106&lt;=AM$2,(DATEDIF(AL$2,$V106,"D")/365),IF($G106&gt;AL$2,(DATEDIF($G106,AM$2,"D")/365),1)))))))</f>
        <v>0</v>
      </c>
      <c r="AN106" s="53">
        <f>IF($V106&lt;=AM$2,0,IF($O106&lt;=AM$2,0,IF($G106&gt;=AN$2,0,IF($K106&gt;=$J106,0,IF($O106&lt;=AN$2,($J106-(SUM($K106,SUM($Z106:AM106)))),IF($L106=$D$161,(($J106-$K106)/$P106),(($J106-SUM($Z106:AM106))*$Q106))*IF($V106&lt;=AN$2,(DATEDIF(AM$2,$V106,"D")/365),IF($G106&gt;AM$2,(DATEDIF($G106,AN$2,"D")/365),1)))))))</f>
        <v>0</v>
      </c>
      <c r="AO106" s="53">
        <f>IF($V106&lt;=AN$2,0,IF($O106&lt;=AN$2,0,IF($G106&gt;=AO$2,0,IF($K106&gt;=$J106,0,IF($O106&lt;=AO$2,($J106-(SUM($K106,SUM($Z106:AN106)))),IF($L106=$D$161,(($J106-$K106)/$P106),(($J106-SUM($Z106:AN106))*$Q106))*IF($V106&lt;=AO$2,(DATEDIF(AN$2,$V106,"D")/365),IF($G106&gt;AN$2,(DATEDIF($G106,AO$2,"D")/365),1)))))))</f>
        <v>0</v>
      </c>
      <c r="AP106" s="53">
        <f>IF($V106&lt;=AO$2,0,IF($O106&lt;=AO$2,0,IF($G106&gt;=AP$2,0,IF($K106&gt;=$J106,0,IF($O106&lt;=AP$2,($J106-(SUM($K106,SUM($Z106:AO106)))),IF($L106=$D$161,(($J106-$K106)/$P106),(($J106-SUM($Z106:AO106))*$Q106))*IF($V106&lt;=AP$2,(DATEDIF(AO$2,$V106,"D")/365),IF($G106&gt;AO$2,(DATEDIF($G106,AP$2,"D")/365),1)))))))</f>
        <v>0</v>
      </c>
      <c r="AQ106" s="53">
        <f>IF($V106&lt;=AP$2,0,IF($O106&lt;=AP$2,0,IF($G106&gt;=AQ$2,0,IF($K106&gt;=$J106,0,IF($O106&lt;=AQ$2,($J106-(SUM($K106,SUM($Z106:AP106)))),IF($L106=$D$161,(($J106-$K106)/$P106),(($J106-SUM($Z106:AP106))*$Q106))*IF($V106&lt;=AQ$2,(DATEDIF(AP$2,$V106,"D")/365),IF($G106&gt;AP$2,(DATEDIF($G106,AQ$2,"D")/365),1)))))))</f>
        <v>0</v>
      </c>
      <c r="AR106" s="53">
        <f>IF($V106&lt;=AQ$2,0,IF($O106&lt;=AQ$2,0,IF($G106&gt;=AR$2,0,IF($K106&gt;=$J106,0,IF($O106&lt;=AR$2,($J106-(SUM($K106,SUM($Z106:AQ106)))),IF($L106=$D$161,(($J106-$K106)/$P106),(($J106-SUM($Z106:AQ106))*$Q106))*IF($V106&lt;=AR$2,(DATEDIF(AQ$2,$V106,"D")/365),IF($G106&gt;AQ$2,(DATEDIF($G106,AR$2,"D")/365),1)))))))</f>
        <v>0</v>
      </c>
      <c r="AS106" s="53">
        <f>IF($V106&lt;=AR$2,0,IF($O106&lt;=AR$2,0,IF($G106&gt;=AS$2,0,IF($K106&gt;=$J106,0,IF($O106&lt;=AS$2,($J106-(SUM($K106,SUM($Z106:AR106)))),IF($L106=$D$161,(($J106-$K106)/$P106),(($J106-SUM($Z106:AR106))*$Q106))*IF($V106&lt;=AS$2,(DATEDIF(AR$2,$V106,"D")/365),IF($G106&gt;AR$2,(DATEDIF($G106,AS$2,"D")/365),1)))))))</f>
        <v>0</v>
      </c>
      <c r="AT106" s="53">
        <f>IF($V106&lt;=AS$2,0,IF($O106&lt;=AS$2,0,IF($G106&gt;=AT$2,0,IF($K106&gt;=$J106,0,IF($O106&lt;=AT$2,($J106-(SUM($K106,SUM($Z106:AS106)))),IF($L106=$D$161,(($J106-$K106)/$P106),(($J106-SUM($Z106:AS106))*$Q106))*IF($V106&lt;=AT$2,(DATEDIF(AS$2,$V106,"D")/365),IF($G106&gt;AS$2,(DATEDIF($G106,AT$2,"D")/365),1)))))))</f>
        <v>0</v>
      </c>
      <c r="AU106" s="53">
        <f>IF($V106&lt;=AT$2,0,IF($O106&lt;=AT$2,0,IF($G106&gt;=AU$2,0,IF($K106&gt;=$J106,0,IF($O106&lt;=AU$2,($J106-(SUM($K106,SUM($Z106:AT106)))),IF($L106=$D$161,(($J106-$K106)/$P106),(($J106-SUM($Z106:AT106))*$Q106))*IF($V106&lt;=AU$2,(DATEDIF(AT$2,$V106,"D")/365),IF($G106&gt;AT$2,(DATEDIF($G106,AU$2,"D")/365),1)))))))</f>
        <v>0</v>
      </c>
      <c r="AV106" s="53">
        <f>IF($V106&lt;=AU$2,0,IF($O106&lt;=AU$2,0,IF($G106&gt;=AV$2,0,IF($K106&gt;=$J106,0,IF($O106&lt;=AV$2,($J106-(SUM($K106,SUM($Z106:AU106)))),IF($L106=$D$161,(($J106-$K106)/$P106),(($J106-SUM($Z106:AU106))*$Q106))*IF($V106&lt;=AV$2,(DATEDIF(AU$2,$V106,"D")/365),IF($G106&gt;AU$2,(DATEDIF($G106,AV$2,"D")/365),1)))))))</f>
        <v>0</v>
      </c>
      <c r="AW106" s="53">
        <f>IF($V106&lt;=AV$2,0,IF($O106&lt;=AV$2,0,IF($G106&gt;=AW$2,0,IF($K106&gt;=$J106,0,IF($O106&lt;=AW$2,($J106-(SUM($K106,SUM($Z106:AV106)))),IF($L106=$D$161,(($J106-$K106)/$P106),(($J106-SUM($Z106:AV106))*$Q106))*IF($V106&lt;=AW$2,(DATEDIF(AV$2,$V106,"D")/365),IF($G106&gt;AV$2,(DATEDIF($G106,AW$2,"D")/365),1)))))))</f>
        <v>0</v>
      </c>
      <c r="AX106" s="53">
        <f>IF($V106&lt;=AW$2,0,IF($O106&lt;=AW$2,0,IF($G106&gt;=AX$2,0,IF($K106&gt;=$J106,0,IF($O106&lt;=AX$2,($J106-(SUM($K106,SUM($Z106:AW106)))),IF($L106=$D$161,(($J106-$K106)/$P106),(($J106-SUM($Z106:AW106))*$Q106))*IF($V106&lt;=AX$2,(DATEDIF(AW$2,$V106,"D")/365),IF($G106&gt;AW$2,(DATEDIF($G106,AX$2,"D")/365),1)))))))</f>
        <v>0</v>
      </c>
      <c r="AY106" s="53">
        <f>IF($V106&lt;=AX$2,0,IF($O106&lt;=AX$2,0,IF($G106&gt;=AY$2,0,IF($K106&gt;=$J106,0,IF($O106&lt;=AY$2,($J106-(SUM($K106,SUM($Z106:AX106)))),IF($L106=$D$161,(($J106-$K106)/$P106),(($J106-SUM($Z106:AX106))*$Q106))*IF($V106&lt;=AY$2,(DATEDIF(AX$2,$V106,"D")/365),IF($G106&gt;AX$2,(DATEDIF($G106,AY$2,"D")/365),1)))))))</f>
        <v>0</v>
      </c>
      <c r="AZ106" s="52"/>
      <c r="BA106" s="52"/>
      <c r="BB106" s="126">
        <f>IF($V106&lt;=BB$2,0,IF($G106&gt;=BB$2,0,IF($G106&gt;$W$3,(J106-Z106),IF($G106&lt;=$W$3,J106-SUM(W106,$Z106:Z106),0))))</f>
        <v>0</v>
      </c>
      <c r="BC106" s="53">
        <f t="shared" si="361"/>
        <v>0</v>
      </c>
      <c r="BD106" s="52">
        <f t="shared" si="362"/>
        <v>0</v>
      </c>
      <c r="BE106" s="53">
        <f t="shared" si="363"/>
        <v>0</v>
      </c>
      <c r="BF106" s="52">
        <f t="shared" si="364"/>
        <v>0</v>
      </c>
      <c r="BG106" s="53">
        <f t="shared" si="365"/>
        <v>0</v>
      </c>
      <c r="BH106" s="52">
        <f t="shared" si="366"/>
        <v>0</v>
      </c>
      <c r="BI106" s="53">
        <f t="shared" si="367"/>
        <v>0</v>
      </c>
      <c r="BJ106" s="52">
        <f t="shared" si="368"/>
        <v>0</v>
      </c>
      <c r="BK106" s="53">
        <f t="shared" si="369"/>
        <v>0</v>
      </c>
      <c r="BL106" s="52">
        <f t="shared" si="370"/>
        <v>0</v>
      </c>
      <c r="BM106" s="53">
        <f t="shared" si="371"/>
        <v>0</v>
      </c>
      <c r="BN106" s="52">
        <f t="shared" si="372"/>
        <v>0</v>
      </c>
      <c r="BO106" s="53">
        <f t="shared" si="373"/>
        <v>0</v>
      </c>
      <c r="BP106" s="52">
        <f t="shared" si="374"/>
        <v>0</v>
      </c>
      <c r="BQ106" s="53">
        <f t="shared" si="375"/>
        <v>0</v>
      </c>
      <c r="BR106" s="52">
        <f t="shared" si="376"/>
        <v>0</v>
      </c>
      <c r="BS106" s="53">
        <f t="shared" si="377"/>
        <v>0</v>
      </c>
      <c r="BT106" s="52">
        <f t="shared" si="378"/>
        <v>0</v>
      </c>
      <c r="BU106" s="53">
        <f t="shared" si="379"/>
        <v>0</v>
      </c>
      <c r="BV106" s="52">
        <f t="shared" si="380"/>
        <v>0</v>
      </c>
      <c r="BW106" s="53">
        <f t="shared" si="381"/>
        <v>0</v>
      </c>
      <c r="BX106" s="52">
        <f t="shared" si="382"/>
        <v>0</v>
      </c>
      <c r="BY106" s="53">
        <f t="shared" si="383"/>
        <v>0</v>
      </c>
      <c r="BZ106" s="52">
        <f t="shared" si="384"/>
        <v>0</v>
      </c>
      <c r="CA106" s="53">
        <f t="shared" si="385"/>
        <v>0</v>
      </c>
      <c r="CB106" s="74"/>
      <c r="CC106" s="74"/>
      <c r="CD106" s="74"/>
      <c r="CE106" s="74"/>
      <c r="CF106" s="74"/>
      <c r="CG106" s="74"/>
      <c r="CH106" s="74"/>
      <c r="CI106" s="74"/>
      <c r="CJ106" s="74"/>
      <c r="CK106" s="74"/>
      <c r="CL106" s="74"/>
    </row>
    <row r="107" spans="1:90">
      <c r="A107" s="20">
        <v>106</v>
      </c>
      <c r="B107" s="20" t="s">
        <v>89</v>
      </c>
      <c r="C107" s="20" t="s">
        <v>153</v>
      </c>
      <c r="D107" s="2">
        <v>1985</v>
      </c>
      <c r="E107" s="3">
        <v>4</v>
      </c>
      <c r="F107" s="2">
        <v>1</v>
      </c>
      <c r="G107" s="55">
        <f t="shared" si="354"/>
        <v>31137</v>
      </c>
      <c r="H107" s="4">
        <v>0</v>
      </c>
      <c r="I107" s="1">
        <v>0</v>
      </c>
      <c r="J107" s="51">
        <f t="shared" si="355"/>
        <v>0</v>
      </c>
      <c r="K107" s="54">
        <f t="shared" si="356"/>
        <v>0</v>
      </c>
      <c r="L107" s="4" t="s">
        <v>96</v>
      </c>
      <c r="M107" s="54">
        <f t="shared" si="357"/>
        <v>15</v>
      </c>
      <c r="N107" s="53">
        <f t="shared" si="358"/>
        <v>15</v>
      </c>
      <c r="O107" s="55">
        <f t="shared" si="359"/>
        <v>36616</v>
      </c>
      <c r="P107" s="53">
        <f t="shared" si="393"/>
        <v>0</v>
      </c>
      <c r="Q107" s="119">
        <f t="shared" si="394"/>
        <v>0</v>
      </c>
      <c r="R107" s="45" t="s">
        <v>130</v>
      </c>
      <c r="S107" s="138">
        <v>17</v>
      </c>
      <c r="T107" s="139">
        <v>4</v>
      </c>
      <c r="U107" s="138">
        <v>2035</v>
      </c>
      <c r="V107" s="55">
        <f t="shared" si="395"/>
        <v>54878</v>
      </c>
      <c r="W107" s="51">
        <f t="shared" si="360"/>
        <v>0</v>
      </c>
      <c r="X107" s="53">
        <f t="shared" si="396"/>
        <v>0</v>
      </c>
      <c r="Y107" s="53">
        <f t="shared" si="397"/>
        <v>0</v>
      </c>
      <c r="Z107" s="53">
        <f t="shared" si="398"/>
        <v>0</v>
      </c>
      <c r="AA107" s="53">
        <f>IF($V107&lt;=Z$2,0,IF($O107&lt;=Z$2,0,IF($G107&gt;=AA$2,0,IF($K107&gt;=$J107,0,IF($O107&lt;=AA$2,($J107-(SUM($K107,SUM($Z107:Z107)))),IF($L107=$D$161,(($J107-$K107)/$P107),(($J107-SUM($Z107:Z107))*$Q107))*IF($V107&lt;=AA$2,(DATEDIF(Z$2,$V107,"D")/365),IF($G107&gt;Z$2,(DATEDIF($G107,AA$2,"D")/365),1)))))))</f>
        <v>0</v>
      </c>
      <c r="AB107" s="53">
        <f>IF($V107&lt;=AA$2,0,IF($O107&lt;=AA$2,0,IF($G107&gt;=AB$2,0,IF($K107&gt;=$J107,0,IF($O107&lt;=AB$2,($J107-(SUM($K107,SUM($Z107:AA107)))),IF($L107=$D$161,(($J107-$K107)/$P107),(($J107-SUM($Z107:AA107))*$Q107))*IF($V107&lt;=AB$2,(DATEDIF(AA$2,$V107,"D")/365),IF($G107&gt;AA$2,(DATEDIF($G107,AB$2,"D")/365),1)))))))</f>
        <v>0</v>
      </c>
      <c r="AC107" s="53">
        <f>IF($V107&lt;=AB$2,0,IF($O107&lt;=AB$2,0,IF($G107&gt;=AC$2,0,IF($K107&gt;=$J107,0,IF($O107&lt;=AC$2,($J107-(SUM($K107,SUM($Z107:AB107)))),IF($L107=$D$161,(($J107-$K107)/$P107),(($J107-SUM($Z107:AB107))*$Q107))*IF($V107&lt;=AC$2,(DATEDIF(AB$2,$V107,"D")/365),IF($G107&gt;AB$2,(DATEDIF($G107,AC$2,"D")/365),1)))))))</f>
        <v>0</v>
      </c>
      <c r="AD107" s="53">
        <f>IF($V107&lt;=AC$2,0,IF($O107&lt;=AC$2,0,IF($G107&gt;=AD$2,0,IF($K107&gt;=$J107,0,IF($O107&lt;=AD$2,($J107-(SUM($K107,SUM($Z107:AC107)))),IF($L107=$D$161,(($J107-$K107)/$P107),(($J107-SUM($Z107:AC107))*$Q107))*IF($V107&lt;=AD$2,(DATEDIF(AC$2,$V107,"D")/365),IF($G107&gt;AC$2,(DATEDIF($G107,AD$2,"D")/365),1)))))))</f>
        <v>0</v>
      </c>
      <c r="AE107" s="53">
        <f>IF($V107&lt;=AD$2,0,IF($O107&lt;=AD$2,0,IF($G107&gt;=AE$2,0,IF($K107&gt;=$J107,0,IF($O107&lt;=AE$2,($J107-(SUM($K107,SUM($Z107:AD107)))),IF($L107=$D$161,(($J107-$K107)/$P107),(($J107-SUM($Z107:AD107))*$Q107))*IF($V107&lt;=AE$2,(DATEDIF(AD$2,$V107,"D")/365),IF($G107&gt;AD$2,(DATEDIF($G107,AE$2,"D")/365),1)))))))</f>
        <v>0</v>
      </c>
      <c r="AF107" s="53">
        <f>IF($V107&lt;=AE$2,0,IF($O107&lt;=AE$2,0,IF($G107&gt;=AF$2,0,IF($K107&gt;=$J107,0,IF($O107&lt;=AF$2,($J107-(SUM($K107,SUM($Z107:AE107)))),IF($L107=$D$161,(($J107-$K107)/$P107),(($J107-SUM($Z107:AE107))*$Q107))*IF($V107&lt;=AF$2,(DATEDIF(AE$2,$V107,"D")/365),IF($G107&gt;AE$2,(DATEDIF($G107,AF$2,"D")/365),1)))))))</f>
        <v>0</v>
      </c>
      <c r="AG107" s="53">
        <f>IF($V107&lt;=AF$2,0,IF($O107&lt;=AF$2,0,IF($G107&gt;=AG$2,0,IF($K107&gt;=$J107,0,IF($O107&lt;=AG$2,($J107-(SUM($K107,SUM($Z107:AF107)))),IF($L107=$D$161,(($J107-$K107)/$P107),(($J107-SUM($Z107:AF107))*$Q107))*IF($V107&lt;=AG$2,(DATEDIF(AF$2,$V107,"D")/365),IF($G107&gt;AF$2,(DATEDIF($G107,AG$2,"D")/365),1)))))))</f>
        <v>0</v>
      </c>
      <c r="AH107" s="53">
        <f>IF($V107&lt;=AG$2,0,IF($O107&lt;=AG$2,0,IF($G107&gt;=AH$2,0,IF($K107&gt;=$J107,0,IF($O107&lt;=AH$2,($J107-(SUM($K107,SUM($Z107:AG107)))),IF($L107=$D$161,(($J107-$K107)/$P107),(($J107-SUM($Z107:AG107))*$Q107))*IF($V107&lt;=AH$2,(DATEDIF(AG$2,$V107,"D")/365),IF($G107&gt;AG$2,(DATEDIF($G107,AH$2,"D")/365),1)))))))</f>
        <v>0</v>
      </c>
      <c r="AI107" s="53">
        <f>IF($V107&lt;=AH$2,0,IF($O107&lt;=AH$2,0,IF($G107&gt;=AI$2,0,IF($K107&gt;=$J107,0,IF($O107&lt;=AI$2,($J107-(SUM($K107,SUM($Z107:AH107)))),IF($L107=$D$161,(($J107-$K107)/$P107),(($J107-SUM($Z107:AH107))*$Q107))*IF($V107&lt;=AI$2,(DATEDIF(AH$2,$V107,"D")/365),IF($G107&gt;AH$2,(DATEDIF($G107,AI$2,"D")/365),1)))))))</f>
        <v>0</v>
      </c>
      <c r="AJ107" s="53">
        <f>IF($V107&lt;=AI$2,0,IF($O107&lt;=AI$2,0,IF($G107&gt;=AJ$2,0,IF($K107&gt;=$J107,0,IF($O107&lt;=AJ$2,($J107-(SUM($K107,SUM($Z107:AI107)))),IF($L107=$D$161,(($J107-$K107)/$P107),(($J107-SUM($Z107:AI107))*$Q107))*IF($V107&lt;=AJ$2,(DATEDIF(AI$2,$V107,"D")/365),IF($G107&gt;AI$2,(DATEDIF($G107,AJ$2,"D")/365),1)))))))</f>
        <v>0</v>
      </c>
      <c r="AK107" s="53">
        <f>IF($V107&lt;=AJ$2,0,IF($O107&lt;=AJ$2,0,IF($G107&gt;=AK$2,0,IF($K107&gt;=$J107,0,IF($O107&lt;=AK$2,($J107-(SUM($K107,SUM($Z107:AJ107)))),IF($L107=$D$161,(($J107-$K107)/$P107),(($J107-SUM($Z107:AJ107))*$Q107))*IF($V107&lt;=AK$2,(DATEDIF(AJ$2,$V107,"D")/365),IF($G107&gt;AJ$2,(DATEDIF($G107,AK$2,"D")/365),1)))))))</f>
        <v>0</v>
      </c>
      <c r="AL107" s="53">
        <f>IF($V107&lt;=AK$2,0,IF($O107&lt;=AK$2,0,IF($G107&gt;=AL$2,0,IF($K107&gt;=$J107,0,IF($O107&lt;=AL$2,($J107-(SUM($K107,SUM($Z107:AK107)))),IF($L107=$D$161,(($J107-$K107)/$P107),(($J107-SUM($Z107:AK107))*$Q107))*IF($V107&lt;=AL$2,(DATEDIF(AK$2,$V107,"D")/365),IF($G107&gt;AK$2,(DATEDIF($G107,AL$2,"D")/365),1)))))))</f>
        <v>0</v>
      </c>
      <c r="AM107" s="53">
        <f>IF($V107&lt;=AL$2,0,IF($O107&lt;=AL$2,0,IF($G107&gt;=AM$2,0,IF($K107&gt;=$J107,0,IF($O107&lt;=AM$2,($J107-(SUM($K107,SUM($Z107:AL107)))),IF($L107=$D$161,(($J107-$K107)/$P107),(($J107-SUM($Z107:AL107))*$Q107))*IF($V107&lt;=AM$2,(DATEDIF(AL$2,$V107,"D")/365),IF($G107&gt;AL$2,(DATEDIF($G107,AM$2,"D")/365),1)))))))</f>
        <v>0</v>
      </c>
      <c r="AN107" s="53">
        <f>IF($V107&lt;=AM$2,0,IF($O107&lt;=AM$2,0,IF($G107&gt;=AN$2,0,IF($K107&gt;=$J107,0,IF($O107&lt;=AN$2,($J107-(SUM($K107,SUM($Z107:AM107)))),IF($L107=$D$161,(($J107-$K107)/$P107),(($J107-SUM($Z107:AM107))*$Q107))*IF($V107&lt;=AN$2,(DATEDIF(AM$2,$V107,"D")/365),IF($G107&gt;AM$2,(DATEDIF($G107,AN$2,"D")/365),1)))))))</f>
        <v>0</v>
      </c>
      <c r="AO107" s="53">
        <f>IF($V107&lt;=AN$2,0,IF($O107&lt;=AN$2,0,IF($G107&gt;=AO$2,0,IF($K107&gt;=$J107,0,IF($O107&lt;=AO$2,($J107-(SUM($K107,SUM($Z107:AN107)))),IF($L107=$D$161,(($J107-$K107)/$P107),(($J107-SUM($Z107:AN107))*$Q107))*IF($V107&lt;=AO$2,(DATEDIF(AN$2,$V107,"D")/365),IF($G107&gt;AN$2,(DATEDIF($G107,AO$2,"D")/365),1)))))))</f>
        <v>0</v>
      </c>
      <c r="AP107" s="53">
        <f>IF($V107&lt;=AO$2,0,IF($O107&lt;=AO$2,0,IF($G107&gt;=AP$2,0,IF($K107&gt;=$J107,0,IF($O107&lt;=AP$2,($J107-(SUM($K107,SUM($Z107:AO107)))),IF($L107=$D$161,(($J107-$K107)/$P107),(($J107-SUM($Z107:AO107))*$Q107))*IF($V107&lt;=AP$2,(DATEDIF(AO$2,$V107,"D")/365),IF($G107&gt;AO$2,(DATEDIF($G107,AP$2,"D")/365),1)))))))</f>
        <v>0</v>
      </c>
      <c r="AQ107" s="53">
        <f>IF($V107&lt;=AP$2,0,IF($O107&lt;=AP$2,0,IF($G107&gt;=AQ$2,0,IF($K107&gt;=$J107,0,IF($O107&lt;=AQ$2,($J107-(SUM($K107,SUM($Z107:AP107)))),IF($L107=$D$161,(($J107-$K107)/$P107),(($J107-SUM($Z107:AP107))*$Q107))*IF($V107&lt;=AQ$2,(DATEDIF(AP$2,$V107,"D")/365),IF($G107&gt;AP$2,(DATEDIF($G107,AQ$2,"D")/365),1)))))))</f>
        <v>0</v>
      </c>
      <c r="AR107" s="53">
        <f>IF($V107&lt;=AQ$2,0,IF($O107&lt;=AQ$2,0,IF($G107&gt;=AR$2,0,IF($K107&gt;=$J107,0,IF($O107&lt;=AR$2,($J107-(SUM($K107,SUM($Z107:AQ107)))),IF($L107=$D$161,(($J107-$K107)/$P107),(($J107-SUM($Z107:AQ107))*$Q107))*IF($V107&lt;=AR$2,(DATEDIF(AQ$2,$V107,"D")/365),IF($G107&gt;AQ$2,(DATEDIF($G107,AR$2,"D")/365),1)))))))</f>
        <v>0</v>
      </c>
      <c r="AS107" s="53">
        <f>IF($V107&lt;=AR$2,0,IF($O107&lt;=AR$2,0,IF($G107&gt;=AS$2,0,IF($K107&gt;=$J107,0,IF($O107&lt;=AS$2,($J107-(SUM($K107,SUM($Z107:AR107)))),IF($L107=$D$161,(($J107-$K107)/$P107),(($J107-SUM($Z107:AR107))*$Q107))*IF($V107&lt;=AS$2,(DATEDIF(AR$2,$V107,"D")/365),IF($G107&gt;AR$2,(DATEDIF($G107,AS$2,"D")/365),1)))))))</f>
        <v>0</v>
      </c>
      <c r="AT107" s="53">
        <f>IF($V107&lt;=AS$2,0,IF($O107&lt;=AS$2,0,IF($G107&gt;=AT$2,0,IF($K107&gt;=$J107,0,IF($O107&lt;=AT$2,($J107-(SUM($K107,SUM($Z107:AS107)))),IF($L107=$D$161,(($J107-$K107)/$P107),(($J107-SUM($Z107:AS107))*$Q107))*IF($V107&lt;=AT$2,(DATEDIF(AS$2,$V107,"D")/365),IF($G107&gt;AS$2,(DATEDIF($G107,AT$2,"D")/365),1)))))))</f>
        <v>0</v>
      </c>
      <c r="AU107" s="53">
        <f>IF($V107&lt;=AT$2,0,IF($O107&lt;=AT$2,0,IF($G107&gt;=AU$2,0,IF($K107&gt;=$J107,0,IF($O107&lt;=AU$2,($J107-(SUM($K107,SUM($Z107:AT107)))),IF($L107=$D$161,(($J107-$K107)/$P107),(($J107-SUM($Z107:AT107))*$Q107))*IF($V107&lt;=AU$2,(DATEDIF(AT$2,$V107,"D")/365),IF($G107&gt;AT$2,(DATEDIF($G107,AU$2,"D")/365),1)))))))</f>
        <v>0</v>
      </c>
      <c r="AV107" s="53">
        <f>IF($V107&lt;=AU$2,0,IF($O107&lt;=AU$2,0,IF($G107&gt;=AV$2,0,IF($K107&gt;=$J107,0,IF($O107&lt;=AV$2,($J107-(SUM($K107,SUM($Z107:AU107)))),IF($L107=$D$161,(($J107-$K107)/$P107),(($J107-SUM($Z107:AU107))*$Q107))*IF($V107&lt;=AV$2,(DATEDIF(AU$2,$V107,"D")/365),IF($G107&gt;AU$2,(DATEDIF($G107,AV$2,"D")/365),1)))))))</f>
        <v>0</v>
      </c>
      <c r="AW107" s="53">
        <f>IF($V107&lt;=AV$2,0,IF($O107&lt;=AV$2,0,IF($G107&gt;=AW$2,0,IF($K107&gt;=$J107,0,IF($O107&lt;=AW$2,($J107-(SUM($K107,SUM($Z107:AV107)))),IF($L107=$D$161,(($J107-$K107)/$P107),(($J107-SUM($Z107:AV107))*$Q107))*IF($V107&lt;=AW$2,(DATEDIF(AV$2,$V107,"D")/365),IF($G107&gt;AV$2,(DATEDIF($G107,AW$2,"D")/365),1)))))))</f>
        <v>0</v>
      </c>
      <c r="AX107" s="53">
        <f>IF($V107&lt;=AW$2,0,IF($O107&lt;=AW$2,0,IF($G107&gt;=AX$2,0,IF($K107&gt;=$J107,0,IF($O107&lt;=AX$2,($J107-(SUM($K107,SUM($Z107:AW107)))),IF($L107=$D$161,(($J107-$K107)/$P107),(($J107-SUM($Z107:AW107))*$Q107))*IF($V107&lt;=AX$2,(DATEDIF(AW$2,$V107,"D")/365),IF($G107&gt;AW$2,(DATEDIF($G107,AX$2,"D")/365),1)))))))</f>
        <v>0</v>
      </c>
      <c r="AY107" s="53">
        <f>IF($V107&lt;=AX$2,0,IF($O107&lt;=AX$2,0,IF($G107&gt;=AY$2,0,IF($K107&gt;=$J107,0,IF($O107&lt;=AY$2,($J107-(SUM($K107,SUM($Z107:AX107)))),IF($L107=$D$161,(($J107-$K107)/$P107),(($J107-SUM($Z107:AX107))*$Q107))*IF($V107&lt;=AY$2,(DATEDIF(AX$2,$V107,"D")/365),IF($G107&gt;AX$2,(DATEDIF($G107,AY$2,"D")/365),1)))))))</f>
        <v>0</v>
      </c>
      <c r="AZ107" s="52"/>
      <c r="BA107" s="52"/>
      <c r="BB107" s="126">
        <f>IF($V107&lt;=BB$2,0,IF($G107&gt;=BB$2,0,IF($G107&gt;$W$3,(J107-Z107),IF($G107&lt;=$W$3,J107-SUM(W107,$Z107:Z107),0))))</f>
        <v>0</v>
      </c>
      <c r="BC107" s="53">
        <f t="shared" si="361"/>
        <v>0</v>
      </c>
      <c r="BD107" s="52">
        <f t="shared" si="362"/>
        <v>0</v>
      </c>
      <c r="BE107" s="53">
        <f t="shared" si="363"/>
        <v>0</v>
      </c>
      <c r="BF107" s="52">
        <f t="shared" si="364"/>
        <v>0</v>
      </c>
      <c r="BG107" s="53">
        <f t="shared" si="365"/>
        <v>0</v>
      </c>
      <c r="BH107" s="52">
        <f t="shared" si="366"/>
        <v>0</v>
      </c>
      <c r="BI107" s="53">
        <f t="shared" si="367"/>
        <v>0</v>
      </c>
      <c r="BJ107" s="52">
        <f t="shared" si="368"/>
        <v>0</v>
      </c>
      <c r="BK107" s="53">
        <f t="shared" si="369"/>
        <v>0</v>
      </c>
      <c r="BL107" s="52">
        <f t="shared" si="370"/>
        <v>0</v>
      </c>
      <c r="BM107" s="53">
        <f t="shared" si="371"/>
        <v>0</v>
      </c>
      <c r="BN107" s="52">
        <f t="shared" si="372"/>
        <v>0</v>
      </c>
      <c r="BO107" s="53">
        <f t="shared" si="373"/>
        <v>0</v>
      </c>
      <c r="BP107" s="52">
        <f t="shared" si="374"/>
        <v>0</v>
      </c>
      <c r="BQ107" s="53">
        <f t="shared" si="375"/>
        <v>0</v>
      </c>
      <c r="BR107" s="52">
        <f t="shared" si="376"/>
        <v>0</v>
      </c>
      <c r="BS107" s="53">
        <f t="shared" si="377"/>
        <v>0</v>
      </c>
      <c r="BT107" s="52">
        <f t="shared" si="378"/>
        <v>0</v>
      </c>
      <c r="BU107" s="53">
        <f t="shared" si="379"/>
        <v>0</v>
      </c>
      <c r="BV107" s="52">
        <f t="shared" si="380"/>
        <v>0</v>
      </c>
      <c r="BW107" s="53">
        <f t="shared" si="381"/>
        <v>0</v>
      </c>
      <c r="BX107" s="52">
        <f t="shared" si="382"/>
        <v>0</v>
      </c>
      <c r="BY107" s="53">
        <f t="shared" si="383"/>
        <v>0</v>
      </c>
      <c r="BZ107" s="52">
        <f t="shared" si="384"/>
        <v>0</v>
      </c>
      <c r="CA107" s="53">
        <f t="shared" si="385"/>
        <v>0</v>
      </c>
      <c r="CB107" s="74"/>
      <c r="CC107" s="74"/>
      <c r="CD107" s="74"/>
      <c r="CE107" s="74"/>
      <c r="CF107" s="74"/>
      <c r="CG107" s="74"/>
      <c r="CH107" s="74"/>
      <c r="CI107" s="74"/>
      <c r="CJ107" s="74"/>
      <c r="CK107" s="74"/>
      <c r="CL107" s="74"/>
    </row>
    <row r="108" spans="1:90">
      <c r="A108" s="20">
        <v>107</v>
      </c>
      <c r="B108" s="20" t="s">
        <v>89</v>
      </c>
      <c r="C108" s="20" t="s">
        <v>153</v>
      </c>
      <c r="D108" s="2">
        <v>1985</v>
      </c>
      <c r="E108" s="3">
        <v>4</v>
      </c>
      <c r="F108" s="2">
        <v>1</v>
      </c>
      <c r="G108" s="55">
        <f t="shared" si="354"/>
        <v>31137</v>
      </c>
      <c r="H108" s="4">
        <v>0</v>
      </c>
      <c r="I108" s="1">
        <v>0</v>
      </c>
      <c r="J108" s="51">
        <f t="shared" si="355"/>
        <v>0</v>
      </c>
      <c r="K108" s="54">
        <f t="shared" si="356"/>
        <v>0</v>
      </c>
      <c r="L108" s="4" t="s">
        <v>96</v>
      </c>
      <c r="M108" s="54">
        <f t="shared" si="357"/>
        <v>15</v>
      </c>
      <c r="N108" s="53">
        <f t="shared" si="358"/>
        <v>15</v>
      </c>
      <c r="O108" s="55">
        <f t="shared" si="359"/>
        <v>36616</v>
      </c>
      <c r="P108" s="53">
        <f t="shared" si="393"/>
        <v>0</v>
      </c>
      <c r="Q108" s="119">
        <f t="shared" si="394"/>
        <v>0</v>
      </c>
      <c r="R108" s="45" t="s">
        <v>130</v>
      </c>
      <c r="S108" s="138">
        <v>17</v>
      </c>
      <c r="T108" s="139">
        <v>4</v>
      </c>
      <c r="U108" s="138">
        <v>2035</v>
      </c>
      <c r="V108" s="55">
        <f t="shared" si="395"/>
        <v>54878</v>
      </c>
      <c r="W108" s="51">
        <f t="shared" si="360"/>
        <v>0</v>
      </c>
      <c r="X108" s="53">
        <f t="shared" si="396"/>
        <v>0</v>
      </c>
      <c r="Y108" s="53">
        <f t="shared" si="397"/>
        <v>0</v>
      </c>
      <c r="Z108" s="53">
        <f t="shared" si="398"/>
        <v>0</v>
      </c>
      <c r="AA108" s="53">
        <f>IF($V108&lt;=Z$2,0,IF($O108&lt;=Z$2,0,IF($G108&gt;=AA$2,0,IF($K108&gt;=$J108,0,IF($O108&lt;=AA$2,($J108-(SUM($K108,SUM($Z108:Z108)))),IF($L108=$D$161,(($J108-$K108)/$P108),(($J108-SUM($Z108:Z108))*$Q108))*IF($V108&lt;=AA$2,(DATEDIF(Z$2,$V108,"D")/365),IF($G108&gt;Z$2,(DATEDIF($G108,AA$2,"D")/365),1)))))))</f>
        <v>0</v>
      </c>
      <c r="AB108" s="53">
        <f>IF($V108&lt;=AA$2,0,IF($O108&lt;=AA$2,0,IF($G108&gt;=AB$2,0,IF($K108&gt;=$J108,0,IF($O108&lt;=AB$2,($J108-(SUM($K108,SUM($Z108:AA108)))),IF($L108=$D$161,(($J108-$K108)/$P108),(($J108-SUM($Z108:AA108))*$Q108))*IF($V108&lt;=AB$2,(DATEDIF(AA$2,$V108,"D")/365),IF($G108&gt;AA$2,(DATEDIF($G108,AB$2,"D")/365),1)))))))</f>
        <v>0</v>
      </c>
      <c r="AC108" s="53">
        <f>IF($V108&lt;=AB$2,0,IF($O108&lt;=AB$2,0,IF($G108&gt;=AC$2,0,IF($K108&gt;=$J108,0,IF($O108&lt;=AC$2,($J108-(SUM($K108,SUM($Z108:AB108)))),IF($L108=$D$161,(($J108-$K108)/$P108),(($J108-SUM($Z108:AB108))*$Q108))*IF($V108&lt;=AC$2,(DATEDIF(AB$2,$V108,"D")/365),IF($G108&gt;AB$2,(DATEDIF($G108,AC$2,"D")/365),1)))))))</f>
        <v>0</v>
      </c>
      <c r="AD108" s="53">
        <f>IF($V108&lt;=AC$2,0,IF($O108&lt;=AC$2,0,IF($G108&gt;=AD$2,0,IF($K108&gt;=$J108,0,IF($O108&lt;=AD$2,($J108-(SUM($K108,SUM($Z108:AC108)))),IF($L108=$D$161,(($J108-$K108)/$P108),(($J108-SUM($Z108:AC108))*$Q108))*IF($V108&lt;=AD$2,(DATEDIF(AC$2,$V108,"D")/365),IF($G108&gt;AC$2,(DATEDIF($G108,AD$2,"D")/365),1)))))))</f>
        <v>0</v>
      </c>
      <c r="AE108" s="53">
        <f>IF($V108&lt;=AD$2,0,IF($O108&lt;=AD$2,0,IF($G108&gt;=AE$2,0,IF($K108&gt;=$J108,0,IF($O108&lt;=AE$2,($J108-(SUM($K108,SUM($Z108:AD108)))),IF($L108=$D$161,(($J108-$K108)/$P108),(($J108-SUM($Z108:AD108))*$Q108))*IF($V108&lt;=AE$2,(DATEDIF(AD$2,$V108,"D")/365),IF($G108&gt;AD$2,(DATEDIF($G108,AE$2,"D")/365),1)))))))</f>
        <v>0</v>
      </c>
      <c r="AF108" s="53">
        <f>IF($V108&lt;=AE$2,0,IF($O108&lt;=AE$2,0,IF($G108&gt;=AF$2,0,IF($K108&gt;=$J108,0,IF($O108&lt;=AF$2,($J108-(SUM($K108,SUM($Z108:AE108)))),IF($L108=$D$161,(($J108-$K108)/$P108),(($J108-SUM($Z108:AE108))*$Q108))*IF($V108&lt;=AF$2,(DATEDIF(AE$2,$V108,"D")/365),IF($G108&gt;AE$2,(DATEDIF($G108,AF$2,"D")/365),1)))))))</f>
        <v>0</v>
      </c>
      <c r="AG108" s="53">
        <f>IF($V108&lt;=AF$2,0,IF($O108&lt;=AF$2,0,IF($G108&gt;=AG$2,0,IF($K108&gt;=$J108,0,IF($O108&lt;=AG$2,($J108-(SUM($K108,SUM($Z108:AF108)))),IF($L108=$D$161,(($J108-$K108)/$P108),(($J108-SUM($Z108:AF108))*$Q108))*IF($V108&lt;=AG$2,(DATEDIF(AF$2,$V108,"D")/365),IF($G108&gt;AF$2,(DATEDIF($G108,AG$2,"D")/365),1)))))))</f>
        <v>0</v>
      </c>
      <c r="AH108" s="53">
        <f>IF($V108&lt;=AG$2,0,IF($O108&lt;=AG$2,0,IF($G108&gt;=AH$2,0,IF($K108&gt;=$J108,0,IF($O108&lt;=AH$2,($J108-(SUM($K108,SUM($Z108:AG108)))),IF($L108=$D$161,(($J108-$K108)/$P108),(($J108-SUM($Z108:AG108))*$Q108))*IF($V108&lt;=AH$2,(DATEDIF(AG$2,$V108,"D")/365),IF($G108&gt;AG$2,(DATEDIF($G108,AH$2,"D")/365),1)))))))</f>
        <v>0</v>
      </c>
      <c r="AI108" s="53">
        <f>IF($V108&lt;=AH$2,0,IF($O108&lt;=AH$2,0,IF($G108&gt;=AI$2,0,IF($K108&gt;=$J108,0,IF($O108&lt;=AI$2,($J108-(SUM($K108,SUM($Z108:AH108)))),IF($L108=$D$161,(($J108-$K108)/$P108),(($J108-SUM($Z108:AH108))*$Q108))*IF($V108&lt;=AI$2,(DATEDIF(AH$2,$V108,"D")/365),IF($G108&gt;AH$2,(DATEDIF($G108,AI$2,"D")/365),1)))))))</f>
        <v>0</v>
      </c>
      <c r="AJ108" s="53">
        <f>IF($V108&lt;=AI$2,0,IF($O108&lt;=AI$2,0,IF($G108&gt;=AJ$2,0,IF($K108&gt;=$J108,0,IF($O108&lt;=AJ$2,($J108-(SUM($K108,SUM($Z108:AI108)))),IF($L108=$D$161,(($J108-$K108)/$P108),(($J108-SUM($Z108:AI108))*$Q108))*IF($V108&lt;=AJ$2,(DATEDIF(AI$2,$V108,"D")/365),IF($G108&gt;AI$2,(DATEDIF($G108,AJ$2,"D")/365),1)))))))</f>
        <v>0</v>
      </c>
      <c r="AK108" s="53">
        <f>IF($V108&lt;=AJ$2,0,IF($O108&lt;=AJ$2,0,IF($G108&gt;=AK$2,0,IF($K108&gt;=$J108,0,IF($O108&lt;=AK$2,($J108-(SUM($K108,SUM($Z108:AJ108)))),IF($L108=$D$161,(($J108-$K108)/$P108),(($J108-SUM($Z108:AJ108))*$Q108))*IF($V108&lt;=AK$2,(DATEDIF(AJ$2,$V108,"D")/365),IF($G108&gt;AJ$2,(DATEDIF($G108,AK$2,"D")/365),1)))))))</f>
        <v>0</v>
      </c>
      <c r="AL108" s="53">
        <f>IF($V108&lt;=AK$2,0,IF($O108&lt;=AK$2,0,IF($G108&gt;=AL$2,0,IF($K108&gt;=$J108,0,IF($O108&lt;=AL$2,($J108-(SUM($K108,SUM($Z108:AK108)))),IF($L108=$D$161,(($J108-$K108)/$P108),(($J108-SUM($Z108:AK108))*$Q108))*IF($V108&lt;=AL$2,(DATEDIF(AK$2,$V108,"D")/365),IF($G108&gt;AK$2,(DATEDIF($G108,AL$2,"D")/365),1)))))))</f>
        <v>0</v>
      </c>
      <c r="AM108" s="53">
        <f>IF($V108&lt;=AL$2,0,IF($O108&lt;=AL$2,0,IF($G108&gt;=AM$2,0,IF($K108&gt;=$J108,0,IF($O108&lt;=AM$2,($J108-(SUM($K108,SUM($Z108:AL108)))),IF($L108=$D$161,(($J108-$K108)/$P108),(($J108-SUM($Z108:AL108))*$Q108))*IF($V108&lt;=AM$2,(DATEDIF(AL$2,$V108,"D")/365),IF($G108&gt;AL$2,(DATEDIF($G108,AM$2,"D")/365),1)))))))</f>
        <v>0</v>
      </c>
      <c r="AN108" s="53">
        <f>IF($V108&lt;=AM$2,0,IF($O108&lt;=AM$2,0,IF($G108&gt;=AN$2,0,IF($K108&gt;=$J108,0,IF($O108&lt;=AN$2,($J108-(SUM($K108,SUM($Z108:AM108)))),IF($L108=$D$161,(($J108-$K108)/$P108),(($J108-SUM($Z108:AM108))*$Q108))*IF($V108&lt;=AN$2,(DATEDIF(AM$2,$V108,"D")/365),IF($G108&gt;AM$2,(DATEDIF($G108,AN$2,"D")/365),1)))))))</f>
        <v>0</v>
      </c>
      <c r="AO108" s="53">
        <f>IF($V108&lt;=AN$2,0,IF($O108&lt;=AN$2,0,IF($G108&gt;=AO$2,0,IF($K108&gt;=$J108,0,IF($O108&lt;=AO$2,($J108-(SUM($K108,SUM($Z108:AN108)))),IF($L108=$D$161,(($J108-$K108)/$P108),(($J108-SUM($Z108:AN108))*$Q108))*IF($V108&lt;=AO$2,(DATEDIF(AN$2,$V108,"D")/365),IF($G108&gt;AN$2,(DATEDIF($G108,AO$2,"D")/365),1)))))))</f>
        <v>0</v>
      </c>
      <c r="AP108" s="53">
        <f>IF($V108&lt;=AO$2,0,IF($O108&lt;=AO$2,0,IF($G108&gt;=AP$2,0,IF($K108&gt;=$J108,0,IF($O108&lt;=AP$2,($J108-(SUM($K108,SUM($Z108:AO108)))),IF($L108=$D$161,(($J108-$K108)/$P108),(($J108-SUM($Z108:AO108))*$Q108))*IF($V108&lt;=AP$2,(DATEDIF(AO$2,$V108,"D")/365),IF($G108&gt;AO$2,(DATEDIF($G108,AP$2,"D")/365),1)))))))</f>
        <v>0</v>
      </c>
      <c r="AQ108" s="53">
        <f>IF($V108&lt;=AP$2,0,IF($O108&lt;=AP$2,0,IF($G108&gt;=AQ$2,0,IF($K108&gt;=$J108,0,IF($O108&lt;=AQ$2,($J108-(SUM($K108,SUM($Z108:AP108)))),IF($L108=$D$161,(($J108-$K108)/$P108),(($J108-SUM($Z108:AP108))*$Q108))*IF($V108&lt;=AQ$2,(DATEDIF(AP$2,$V108,"D")/365),IF($G108&gt;AP$2,(DATEDIF($G108,AQ$2,"D")/365),1)))))))</f>
        <v>0</v>
      </c>
      <c r="AR108" s="53">
        <f>IF($V108&lt;=AQ$2,0,IF($O108&lt;=AQ$2,0,IF($G108&gt;=AR$2,0,IF($K108&gt;=$J108,0,IF($O108&lt;=AR$2,($J108-(SUM($K108,SUM($Z108:AQ108)))),IF($L108=$D$161,(($J108-$K108)/$P108),(($J108-SUM($Z108:AQ108))*$Q108))*IF($V108&lt;=AR$2,(DATEDIF(AQ$2,$V108,"D")/365),IF($G108&gt;AQ$2,(DATEDIF($G108,AR$2,"D")/365),1)))))))</f>
        <v>0</v>
      </c>
      <c r="AS108" s="53">
        <f>IF($V108&lt;=AR$2,0,IF($O108&lt;=AR$2,0,IF($G108&gt;=AS$2,0,IF($K108&gt;=$J108,0,IF($O108&lt;=AS$2,($J108-(SUM($K108,SUM($Z108:AR108)))),IF($L108=$D$161,(($J108-$K108)/$P108),(($J108-SUM($Z108:AR108))*$Q108))*IF($V108&lt;=AS$2,(DATEDIF(AR$2,$V108,"D")/365),IF($G108&gt;AR$2,(DATEDIF($G108,AS$2,"D")/365),1)))))))</f>
        <v>0</v>
      </c>
      <c r="AT108" s="53">
        <f>IF($V108&lt;=AS$2,0,IF($O108&lt;=AS$2,0,IF($G108&gt;=AT$2,0,IF($K108&gt;=$J108,0,IF($O108&lt;=AT$2,($J108-(SUM($K108,SUM($Z108:AS108)))),IF($L108=$D$161,(($J108-$K108)/$P108),(($J108-SUM($Z108:AS108))*$Q108))*IF($V108&lt;=AT$2,(DATEDIF(AS$2,$V108,"D")/365),IF($G108&gt;AS$2,(DATEDIF($G108,AT$2,"D")/365),1)))))))</f>
        <v>0</v>
      </c>
      <c r="AU108" s="53">
        <f>IF($V108&lt;=AT$2,0,IF($O108&lt;=AT$2,0,IF($G108&gt;=AU$2,0,IF($K108&gt;=$J108,0,IF($O108&lt;=AU$2,($J108-(SUM($K108,SUM($Z108:AT108)))),IF($L108=$D$161,(($J108-$K108)/$P108),(($J108-SUM($Z108:AT108))*$Q108))*IF($V108&lt;=AU$2,(DATEDIF(AT$2,$V108,"D")/365),IF($G108&gt;AT$2,(DATEDIF($G108,AU$2,"D")/365),1)))))))</f>
        <v>0</v>
      </c>
      <c r="AV108" s="53">
        <f>IF($V108&lt;=AU$2,0,IF($O108&lt;=AU$2,0,IF($G108&gt;=AV$2,0,IF($K108&gt;=$J108,0,IF($O108&lt;=AV$2,($J108-(SUM($K108,SUM($Z108:AU108)))),IF($L108=$D$161,(($J108-$K108)/$P108),(($J108-SUM($Z108:AU108))*$Q108))*IF($V108&lt;=AV$2,(DATEDIF(AU$2,$V108,"D")/365),IF($G108&gt;AU$2,(DATEDIF($G108,AV$2,"D")/365),1)))))))</f>
        <v>0</v>
      </c>
      <c r="AW108" s="53">
        <f>IF($V108&lt;=AV$2,0,IF($O108&lt;=AV$2,0,IF($G108&gt;=AW$2,0,IF($K108&gt;=$J108,0,IF($O108&lt;=AW$2,($J108-(SUM($K108,SUM($Z108:AV108)))),IF($L108=$D$161,(($J108-$K108)/$P108),(($J108-SUM($Z108:AV108))*$Q108))*IF($V108&lt;=AW$2,(DATEDIF(AV$2,$V108,"D")/365),IF($G108&gt;AV$2,(DATEDIF($G108,AW$2,"D")/365),1)))))))</f>
        <v>0</v>
      </c>
      <c r="AX108" s="53">
        <f>IF($V108&lt;=AW$2,0,IF($O108&lt;=AW$2,0,IF($G108&gt;=AX$2,0,IF($K108&gt;=$J108,0,IF($O108&lt;=AX$2,($J108-(SUM($K108,SUM($Z108:AW108)))),IF($L108=$D$161,(($J108-$K108)/$P108),(($J108-SUM($Z108:AW108))*$Q108))*IF($V108&lt;=AX$2,(DATEDIF(AW$2,$V108,"D")/365),IF($G108&gt;AW$2,(DATEDIF($G108,AX$2,"D")/365),1)))))))</f>
        <v>0</v>
      </c>
      <c r="AY108" s="53">
        <f>IF($V108&lt;=AX$2,0,IF($O108&lt;=AX$2,0,IF($G108&gt;=AY$2,0,IF($K108&gt;=$J108,0,IF($O108&lt;=AY$2,($J108-(SUM($K108,SUM($Z108:AX108)))),IF($L108=$D$161,(($J108-$K108)/$P108),(($J108-SUM($Z108:AX108))*$Q108))*IF($V108&lt;=AY$2,(DATEDIF(AX$2,$V108,"D")/365),IF($G108&gt;AX$2,(DATEDIF($G108,AY$2,"D")/365),1)))))))</f>
        <v>0</v>
      </c>
      <c r="AZ108" s="52"/>
      <c r="BA108" s="52"/>
      <c r="BB108" s="126">
        <f>IF($V108&lt;=BB$2,0,IF($G108&gt;=BB$2,0,IF($G108&gt;$W$3,(J108-Z108),IF($G108&lt;=$W$3,J108-SUM(W108,$Z108:Z108),0))))</f>
        <v>0</v>
      </c>
      <c r="BC108" s="53">
        <f t="shared" si="361"/>
        <v>0</v>
      </c>
      <c r="BD108" s="52">
        <f t="shared" si="362"/>
        <v>0</v>
      </c>
      <c r="BE108" s="53">
        <f t="shared" si="363"/>
        <v>0</v>
      </c>
      <c r="BF108" s="52">
        <f t="shared" si="364"/>
        <v>0</v>
      </c>
      <c r="BG108" s="53">
        <f t="shared" si="365"/>
        <v>0</v>
      </c>
      <c r="BH108" s="52">
        <f t="shared" si="366"/>
        <v>0</v>
      </c>
      <c r="BI108" s="53">
        <f t="shared" si="367"/>
        <v>0</v>
      </c>
      <c r="BJ108" s="52">
        <f t="shared" si="368"/>
        <v>0</v>
      </c>
      <c r="BK108" s="53">
        <f t="shared" si="369"/>
        <v>0</v>
      </c>
      <c r="BL108" s="52">
        <f t="shared" si="370"/>
        <v>0</v>
      </c>
      <c r="BM108" s="53">
        <f t="shared" si="371"/>
        <v>0</v>
      </c>
      <c r="BN108" s="52">
        <f t="shared" si="372"/>
        <v>0</v>
      </c>
      <c r="BO108" s="53">
        <f t="shared" si="373"/>
        <v>0</v>
      </c>
      <c r="BP108" s="52">
        <f t="shared" si="374"/>
        <v>0</v>
      </c>
      <c r="BQ108" s="53">
        <f t="shared" si="375"/>
        <v>0</v>
      </c>
      <c r="BR108" s="52">
        <f t="shared" si="376"/>
        <v>0</v>
      </c>
      <c r="BS108" s="53">
        <f t="shared" si="377"/>
        <v>0</v>
      </c>
      <c r="BT108" s="52">
        <f t="shared" si="378"/>
        <v>0</v>
      </c>
      <c r="BU108" s="53">
        <f t="shared" si="379"/>
        <v>0</v>
      </c>
      <c r="BV108" s="52">
        <f t="shared" si="380"/>
        <v>0</v>
      </c>
      <c r="BW108" s="53">
        <f t="shared" si="381"/>
        <v>0</v>
      </c>
      <c r="BX108" s="52">
        <f t="shared" si="382"/>
        <v>0</v>
      </c>
      <c r="BY108" s="53">
        <f t="shared" si="383"/>
        <v>0</v>
      </c>
      <c r="BZ108" s="52">
        <f t="shared" si="384"/>
        <v>0</v>
      </c>
      <c r="CA108" s="53">
        <f t="shared" si="385"/>
        <v>0</v>
      </c>
      <c r="CB108" s="74"/>
      <c r="CC108" s="74"/>
      <c r="CD108" s="74"/>
      <c r="CE108" s="74"/>
      <c r="CF108" s="74"/>
      <c r="CG108" s="74"/>
      <c r="CH108" s="74"/>
      <c r="CI108" s="74"/>
      <c r="CJ108" s="74"/>
      <c r="CK108" s="74"/>
      <c r="CL108" s="74"/>
    </row>
    <row r="109" spans="1:90">
      <c r="A109" s="20">
        <v>108</v>
      </c>
      <c r="B109" s="20" t="s">
        <v>89</v>
      </c>
      <c r="C109" s="20" t="s">
        <v>153</v>
      </c>
      <c r="D109" s="2">
        <v>1985</v>
      </c>
      <c r="E109" s="3">
        <v>4</v>
      </c>
      <c r="F109" s="2">
        <v>1</v>
      </c>
      <c r="G109" s="55">
        <f t="shared" si="354"/>
        <v>31137</v>
      </c>
      <c r="H109" s="4">
        <v>0</v>
      </c>
      <c r="I109" s="1">
        <v>0</v>
      </c>
      <c r="J109" s="51">
        <f t="shared" si="355"/>
        <v>0</v>
      </c>
      <c r="K109" s="54">
        <f t="shared" si="356"/>
        <v>0</v>
      </c>
      <c r="L109" s="4" t="s">
        <v>96</v>
      </c>
      <c r="M109" s="54">
        <f t="shared" si="357"/>
        <v>15</v>
      </c>
      <c r="N109" s="53">
        <f t="shared" si="358"/>
        <v>15</v>
      </c>
      <c r="O109" s="55">
        <f t="shared" si="359"/>
        <v>36616</v>
      </c>
      <c r="P109" s="53">
        <f t="shared" si="393"/>
        <v>0</v>
      </c>
      <c r="Q109" s="119">
        <f t="shared" si="394"/>
        <v>0</v>
      </c>
      <c r="R109" s="45" t="s">
        <v>130</v>
      </c>
      <c r="S109" s="138">
        <v>17</v>
      </c>
      <c r="T109" s="139">
        <v>4</v>
      </c>
      <c r="U109" s="138">
        <v>2035</v>
      </c>
      <c r="V109" s="55">
        <f t="shared" si="395"/>
        <v>54878</v>
      </c>
      <c r="W109" s="51">
        <f t="shared" si="360"/>
        <v>0</v>
      </c>
      <c r="X109" s="53">
        <f t="shared" si="396"/>
        <v>0</v>
      </c>
      <c r="Y109" s="53">
        <f t="shared" si="397"/>
        <v>0</v>
      </c>
      <c r="Z109" s="53">
        <f t="shared" si="398"/>
        <v>0</v>
      </c>
      <c r="AA109" s="53">
        <f>IF($V109&lt;=Z$2,0,IF($O109&lt;=Z$2,0,IF($G109&gt;=AA$2,0,IF($K109&gt;=$J109,0,IF($O109&lt;=AA$2,($J109-(SUM($K109,SUM($Z109:Z109)))),IF($L109=$D$161,(($J109-$K109)/$P109),(($J109-SUM($Z109:Z109))*$Q109))*IF($V109&lt;=AA$2,(DATEDIF(Z$2,$V109,"D")/365),IF($G109&gt;Z$2,(DATEDIF($G109,AA$2,"D")/365),1)))))))</f>
        <v>0</v>
      </c>
      <c r="AB109" s="53">
        <f>IF($V109&lt;=AA$2,0,IF($O109&lt;=AA$2,0,IF($G109&gt;=AB$2,0,IF($K109&gt;=$J109,0,IF($O109&lt;=AB$2,($J109-(SUM($K109,SUM($Z109:AA109)))),IF($L109=$D$161,(($J109-$K109)/$P109),(($J109-SUM($Z109:AA109))*$Q109))*IF($V109&lt;=AB$2,(DATEDIF(AA$2,$V109,"D")/365),IF($G109&gt;AA$2,(DATEDIF($G109,AB$2,"D")/365),1)))))))</f>
        <v>0</v>
      </c>
      <c r="AC109" s="53">
        <f>IF($V109&lt;=AB$2,0,IF($O109&lt;=AB$2,0,IF($G109&gt;=AC$2,0,IF($K109&gt;=$J109,0,IF($O109&lt;=AC$2,($J109-(SUM($K109,SUM($Z109:AB109)))),IF($L109=$D$161,(($J109-$K109)/$P109),(($J109-SUM($Z109:AB109))*$Q109))*IF($V109&lt;=AC$2,(DATEDIF(AB$2,$V109,"D")/365),IF($G109&gt;AB$2,(DATEDIF($G109,AC$2,"D")/365),1)))))))</f>
        <v>0</v>
      </c>
      <c r="AD109" s="53">
        <f>IF($V109&lt;=AC$2,0,IF($O109&lt;=AC$2,0,IF($G109&gt;=AD$2,0,IF($K109&gt;=$J109,0,IF($O109&lt;=AD$2,($J109-(SUM($K109,SUM($Z109:AC109)))),IF($L109=$D$161,(($J109-$K109)/$P109),(($J109-SUM($Z109:AC109))*$Q109))*IF($V109&lt;=AD$2,(DATEDIF(AC$2,$V109,"D")/365),IF($G109&gt;AC$2,(DATEDIF($G109,AD$2,"D")/365),1)))))))</f>
        <v>0</v>
      </c>
      <c r="AE109" s="53">
        <f>IF($V109&lt;=AD$2,0,IF($O109&lt;=AD$2,0,IF($G109&gt;=AE$2,0,IF($K109&gt;=$J109,0,IF($O109&lt;=AE$2,($J109-(SUM($K109,SUM($Z109:AD109)))),IF($L109=$D$161,(($J109-$K109)/$P109),(($J109-SUM($Z109:AD109))*$Q109))*IF($V109&lt;=AE$2,(DATEDIF(AD$2,$V109,"D")/365),IF($G109&gt;AD$2,(DATEDIF($G109,AE$2,"D")/365),1)))))))</f>
        <v>0</v>
      </c>
      <c r="AF109" s="53">
        <f>IF($V109&lt;=AE$2,0,IF($O109&lt;=AE$2,0,IF($G109&gt;=AF$2,0,IF($K109&gt;=$J109,0,IF($O109&lt;=AF$2,($J109-(SUM($K109,SUM($Z109:AE109)))),IF($L109=$D$161,(($J109-$K109)/$P109),(($J109-SUM($Z109:AE109))*$Q109))*IF($V109&lt;=AF$2,(DATEDIF(AE$2,$V109,"D")/365),IF($G109&gt;AE$2,(DATEDIF($G109,AF$2,"D")/365),1)))))))</f>
        <v>0</v>
      </c>
      <c r="AG109" s="53">
        <f>IF($V109&lt;=AF$2,0,IF($O109&lt;=AF$2,0,IF($G109&gt;=AG$2,0,IF($K109&gt;=$J109,0,IF($O109&lt;=AG$2,($J109-(SUM($K109,SUM($Z109:AF109)))),IF($L109=$D$161,(($J109-$K109)/$P109),(($J109-SUM($Z109:AF109))*$Q109))*IF($V109&lt;=AG$2,(DATEDIF(AF$2,$V109,"D")/365),IF($G109&gt;AF$2,(DATEDIF($G109,AG$2,"D")/365),1)))))))</f>
        <v>0</v>
      </c>
      <c r="AH109" s="53">
        <f>IF($V109&lt;=AG$2,0,IF($O109&lt;=AG$2,0,IF($G109&gt;=AH$2,0,IF($K109&gt;=$J109,0,IF($O109&lt;=AH$2,($J109-(SUM($K109,SUM($Z109:AG109)))),IF($L109=$D$161,(($J109-$K109)/$P109),(($J109-SUM($Z109:AG109))*$Q109))*IF($V109&lt;=AH$2,(DATEDIF(AG$2,$V109,"D")/365),IF($G109&gt;AG$2,(DATEDIF($G109,AH$2,"D")/365),1)))))))</f>
        <v>0</v>
      </c>
      <c r="AI109" s="53">
        <f>IF($V109&lt;=AH$2,0,IF($O109&lt;=AH$2,0,IF($G109&gt;=AI$2,0,IF($K109&gt;=$J109,0,IF($O109&lt;=AI$2,($J109-(SUM($K109,SUM($Z109:AH109)))),IF($L109=$D$161,(($J109-$K109)/$P109),(($J109-SUM($Z109:AH109))*$Q109))*IF($V109&lt;=AI$2,(DATEDIF(AH$2,$V109,"D")/365),IF($G109&gt;AH$2,(DATEDIF($G109,AI$2,"D")/365),1)))))))</f>
        <v>0</v>
      </c>
      <c r="AJ109" s="53">
        <f>IF($V109&lt;=AI$2,0,IF($O109&lt;=AI$2,0,IF($G109&gt;=AJ$2,0,IF($K109&gt;=$J109,0,IF($O109&lt;=AJ$2,($J109-(SUM($K109,SUM($Z109:AI109)))),IF($L109=$D$161,(($J109-$K109)/$P109),(($J109-SUM($Z109:AI109))*$Q109))*IF($V109&lt;=AJ$2,(DATEDIF(AI$2,$V109,"D")/365),IF($G109&gt;AI$2,(DATEDIF($G109,AJ$2,"D")/365),1)))))))</f>
        <v>0</v>
      </c>
      <c r="AK109" s="53">
        <f>IF($V109&lt;=AJ$2,0,IF($O109&lt;=AJ$2,0,IF($G109&gt;=AK$2,0,IF($K109&gt;=$J109,0,IF($O109&lt;=AK$2,($J109-(SUM($K109,SUM($Z109:AJ109)))),IF($L109=$D$161,(($J109-$K109)/$P109),(($J109-SUM($Z109:AJ109))*$Q109))*IF($V109&lt;=AK$2,(DATEDIF(AJ$2,$V109,"D")/365),IF($G109&gt;AJ$2,(DATEDIF($G109,AK$2,"D")/365),1)))))))</f>
        <v>0</v>
      </c>
      <c r="AL109" s="53">
        <f>IF($V109&lt;=AK$2,0,IF($O109&lt;=AK$2,0,IF($G109&gt;=AL$2,0,IF($K109&gt;=$J109,0,IF($O109&lt;=AL$2,($J109-(SUM($K109,SUM($Z109:AK109)))),IF($L109=$D$161,(($J109-$K109)/$P109),(($J109-SUM($Z109:AK109))*$Q109))*IF($V109&lt;=AL$2,(DATEDIF(AK$2,$V109,"D")/365),IF($G109&gt;AK$2,(DATEDIF($G109,AL$2,"D")/365),1)))))))</f>
        <v>0</v>
      </c>
      <c r="AM109" s="53">
        <f>IF($V109&lt;=AL$2,0,IF($O109&lt;=AL$2,0,IF($G109&gt;=AM$2,0,IF($K109&gt;=$J109,0,IF($O109&lt;=AM$2,($J109-(SUM($K109,SUM($Z109:AL109)))),IF($L109=$D$161,(($J109-$K109)/$P109),(($J109-SUM($Z109:AL109))*$Q109))*IF($V109&lt;=AM$2,(DATEDIF(AL$2,$V109,"D")/365),IF($G109&gt;AL$2,(DATEDIF($G109,AM$2,"D")/365),1)))))))</f>
        <v>0</v>
      </c>
      <c r="AN109" s="53">
        <f>IF($V109&lt;=AM$2,0,IF($O109&lt;=AM$2,0,IF($G109&gt;=AN$2,0,IF($K109&gt;=$J109,0,IF($O109&lt;=AN$2,($J109-(SUM($K109,SUM($Z109:AM109)))),IF($L109=$D$161,(($J109-$K109)/$P109),(($J109-SUM($Z109:AM109))*$Q109))*IF($V109&lt;=AN$2,(DATEDIF(AM$2,$V109,"D")/365),IF($G109&gt;AM$2,(DATEDIF($G109,AN$2,"D")/365),1)))))))</f>
        <v>0</v>
      </c>
      <c r="AO109" s="53">
        <f>IF($V109&lt;=AN$2,0,IF($O109&lt;=AN$2,0,IF($G109&gt;=AO$2,0,IF($K109&gt;=$J109,0,IF($O109&lt;=AO$2,($J109-(SUM($K109,SUM($Z109:AN109)))),IF($L109=$D$161,(($J109-$K109)/$P109),(($J109-SUM($Z109:AN109))*$Q109))*IF($V109&lt;=AO$2,(DATEDIF(AN$2,$V109,"D")/365),IF($G109&gt;AN$2,(DATEDIF($G109,AO$2,"D")/365),1)))))))</f>
        <v>0</v>
      </c>
      <c r="AP109" s="53">
        <f>IF($V109&lt;=AO$2,0,IF($O109&lt;=AO$2,0,IF($G109&gt;=AP$2,0,IF($K109&gt;=$J109,0,IF($O109&lt;=AP$2,($J109-(SUM($K109,SUM($Z109:AO109)))),IF($L109=$D$161,(($J109-$K109)/$P109),(($J109-SUM($Z109:AO109))*$Q109))*IF($V109&lt;=AP$2,(DATEDIF(AO$2,$V109,"D")/365),IF($G109&gt;AO$2,(DATEDIF($G109,AP$2,"D")/365),1)))))))</f>
        <v>0</v>
      </c>
      <c r="AQ109" s="53">
        <f>IF($V109&lt;=AP$2,0,IF($O109&lt;=AP$2,0,IF($G109&gt;=AQ$2,0,IF($K109&gt;=$J109,0,IF($O109&lt;=AQ$2,($J109-(SUM($K109,SUM($Z109:AP109)))),IF($L109=$D$161,(($J109-$K109)/$P109),(($J109-SUM($Z109:AP109))*$Q109))*IF($V109&lt;=AQ$2,(DATEDIF(AP$2,$V109,"D")/365),IF($G109&gt;AP$2,(DATEDIF($G109,AQ$2,"D")/365),1)))))))</f>
        <v>0</v>
      </c>
      <c r="AR109" s="53">
        <f>IF($V109&lt;=AQ$2,0,IF($O109&lt;=AQ$2,0,IF($G109&gt;=AR$2,0,IF($K109&gt;=$J109,0,IF($O109&lt;=AR$2,($J109-(SUM($K109,SUM($Z109:AQ109)))),IF($L109=$D$161,(($J109-$K109)/$P109),(($J109-SUM($Z109:AQ109))*$Q109))*IF($V109&lt;=AR$2,(DATEDIF(AQ$2,$V109,"D")/365),IF($G109&gt;AQ$2,(DATEDIF($G109,AR$2,"D")/365),1)))))))</f>
        <v>0</v>
      </c>
      <c r="AS109" s="53">
        <f>IF($V109&lt;=AR$2,0,IF($O109&lt;=AR$2,0,IF($G109&gt;=AS$2,0,IF($K109&gt;=$J109,0,IF($O109&lt;=AS$2,($J109-(SUM($K109,SUM($Z109:AR109)))),IF($L109=$D$161,(($J109-$K109)/$P109),(($J109-SUM($Z109:AR109))*$Q109))*IF($V109&lt;=AS$2,(DATEDIF(AR$2,$V109,"D")/365),IF($G109&gt;AR$2,(DATEDIF($G109,AS$2,"D")/365),1)))))))</f>
        <v>0</v>
      </c>
      <c r="AT109" s="53">
        <f>IF($V109&lt;=AS$2,0,IF($O109&lt;=AS$2,0,IF($G109&gt;=AT$2,0,IF($K109&gt;=$J109,0,IF($O109&lt;=AT$2,($J109-(SUM($K109,SUM($Z109:AS109)))),IF($L109=$D$161,(($J109-$K109)/$P109),(($J109-SUM($Z109:AS109))*$Q109))*IF($V109&lt;=AT$2,(DATEDIF(AS$2,$V109,"D")/365),IF($G109&gt;AS$2,(DATEDIF($G109,AT$2,"D")/365),1)))))))</f>
        <v>0</v>
      </c>
      <c r="AU109" s="53">
        <f>IF($V109&lt;=AT$2,0,IF($O109&lt;=AT$2,0,IF($G109&gt;=AU$2,0,IF($K109&gt;=$J109,0,IF($O109&lt;=AU$2,($J109-(SUM($K109,SUM($Z109:AT109)))),IF($L109=$D$161,(($J109-$K109)/$P109),(($J109-SUM($Z109:AT109))*$Q109))*IF($V109&lt;=AU$2,(DATEDIF(AT$2,$V109,"D")/365),IF($G109&gt;AT$2,(DATEDIF($G109,AU$2,"D")/365),1)))))))</f>
        <v>0</v>
      </c>
      <c r="AV109" s="53">
        <f>IF($V109&lt;=AU$2,0,IF($O109&lt;=AU$2,0,IF($G109&gt;=AV$2,0,IF($K109&gt;=$J109,0,IF($O109&lt;=AV$2,($J109-(SUM($K109,SUM($Z109:AU109)))),IF($L109=$D$161,(($J109-$K109)/$P109),(($J109-SUM($Z109:AU109))*$Q109))*IF($V109&lt;=AV$2,(DATEDIF(AU$2,$V109,"D")/365),IF($G109&gt;AU$2,(DATEDIF($G109,AV$2,"D")/365),1)))))))</f>
        <v>0</v>
      </c>
      <c r="AW109" s="53">
        <f>IF($V109&lt;=AV$2,0,IF($O109&lt;=AV$2,0,IF($G109&gt;=AW$2,0,IF($K109&gt;=$J109,0,IF($O109&lt;=AW$2,($J109-(SUM($K109,SUM($Z109:AV109)))),IF($L109=$D$161,(($J109-$K109)/$P109),(($J109-SUM($Z109:AV109))*$Q109))*IF($V109&lt;=AW$2,(DATEDIF(AV$2,$V109,"D")/365),IF($G109&gt;AV$2,(DATEDIF($G109,AW$2,"D")/365),1)))))))</f>
        <v>0</v>
      </c>
      <c r="AX109" s="53">
        <f>IF($V109&lt;=AW$2,0,IF($O109&lt;=AW$2,0,IF($G109&gt;=AX$2,0,IF($K109&gt;=$J109,0,IF($O109&lt;=AX$2,($J109-(SUM($K109,SUM($Z109:AW109)))),IF($L109=$D$161,(($J109-$K109)/$P109),(($J109-SUM($Z109:AW109))*$Q109))*IF($V109&lt;=AX$2,(DATEDIF(AW$2,$V109,"D")/365),IF($G109&gt;AW$2,(DATEDIF($G109,AX$2,"D")/365),1)))))))</f>
        <v>0</v>
      </c>
      <c r="AY109" s="53">
        <f>IF($V109&lt;=AX$2,0,IF($O109&lt;=AX$2,0,IF($G109&gt;=AY$2,0,IF($K109&gt;=$J109,0,IF($O109&lt;=AY$2,($J109-(SUM($K109,SUM($Z109:AX109)))),IF($L109=$D$161,(($J109-$K109)/$P109),(($J109-SUM($Z109:AX109))*$Q109))*IF($V109&lt;=AY$2,(DATEDIF(AX$2,$V109,"D")/365),IF($G109&gt;AX$2,(DATEDIF($G109,AY$2,"D")/365),1)))))))</f>
        <v>0</v>
      </c>
      <c r="AZ109" s="52"/>
      <c r="BA109" s="52"/>
      <c r="BB109" s="126">
        <f>IF($V109&lt;=BB$2,0,IF($G109&gt;=BB$2,0,IF($G109&gt;$W$3,(J109-Z109),IF($G109&lt;=$W$3,J109-SUM(W109,$Z109:Z109),0))))</f>
        <v>0</v>
      </c>
      <c r="BC109" s="53">
        <f t="shared" si="361"/>
        <v>0</v>
      </c>
      <c r="BD109" s="52">
        <f t="shared" si="362"/>
        <v>0</v>
      </c>
      <c r="BE109" s="53">
        <f t="shared" si="363"/>
        <v>0</v>
      </c>
      <c r="BF109" s="52">
        <f t="shared" si="364"/>
        <v>0</v>
      </c>
      <c r="BG109" s="53">
        <f t="shared" si="365"/>
        <v>0</v>
      </c>
      <c r="BH109" s="52">
        <f t="shared" si="366"/>
        <v>0</v>
      </c>
      <c r="BI109" s="53">
        <f t="shared" si="367"/>
        <v>0</v>
      </c>
      <c r="BJ109" s="52">
        <f t="shared" si="368"/>
        <v>0</v>
      </c>
      <c r="BK109" s="53">
        <f t="shared" si="369"/>
        <v>0</v>
      </c>
      <c r="BL109" s="52">
        <f t="shared" si="370"/>
        <v>0</v>
      </c>
      <c r="BM109" s="53">
        <f t="shared" si="371"/>
        <v>0</v>
      </c>
      <c r="BN109" s="52">
        <f t="shared" si="372"/>
        <v>0</v>
      </c>
      <c r="BO109" s="53">
        <f t="shared" si="373"/>
        <v>0</v>
      </c>
      <c r="BP109" s="52">
        <f t="shared" si="374"/>
        <v>0</v>
      </c>
      <c r="BQ109" s="53">
        <f t="shared" si="375"/>
        <v>0</v>
      </c>
      <c r="BR109" s="52">
        <f t="shared" si="376"/>
        <v>0</v>
      </c>
      <c r="BS109" s="53">
        <f t="shared" si="377"/>
        <v>0</v>
      </c>
      <c r="BT109" s="52">
        <f t="shared" si="378"/>
        <v>0</v>
      </c>
      <c r="BU109" s="53">
        <f t="shared" si="379"/>
        <v>0</v>
      </c>
      <c r="BV109" s="52">
        <f t="shared" si="380"/>
        <v>0</v>
      </c>
      <c r="BW109" s="53">
        <f t="shared" si="381"/>
        <v>0</v>
      </c>
      <c r="BX109" s="52">
        <f t="shared" si="382"/>
        <v>0</v>
      </c>
      <c r="BY109" s="53">
        <f t="shared" si="383"/>
        <v>0</v>
      </c>
      <c r="BZ109" s="52">
        <f t="shared" si="384"/>
        <v>0</v>
      </c>
      <c r="CA109" s="53">
        <f t="shared" si="385"/>
        <v>0</v>
      </c>
      <c r="CB109" s="74"/>
      <c r="CC109" s="74"/>
      <c r="CD109" s="74"/>
      <c r="CE109" s="74"/>
      <c r="CF109" s="74"/>
      <c r="CG109" s="74"/>
      <c r="CH109" s="74"/>
      <c r="CI109" s="74"/>
      <c r="CJ109" s="74"/>
      <c r="CK109" s="74"/>
      <c r="CL109" s="74"/>
    </row>
    <row r="110" spans="1:90">
      <c r="A110" s="20">
        <v>109</v>
      </c>
      <c r="B110" s="20" t="s">
        <v>89</v>
      </c>
      <c r="C110" s="20" t="s">
        <v>153</v>
      </c>
      <c r="D110" s="2">
        <v>1985</v>
      </c>
      <c r="E110" s="3">
        <v>4</v>
      </c>
      <c r="F110" s="2">
        <v>1</v>
      </c>
      <c r="G110" s="55">
        <f t="shared" si="354"/>
        <v>31137</v>
      </c>
      <c r="H110" s="4">
        <v>0</v>
      </c>
      <c r="I110" s="1">
        <v>0</v>
      </c>
      <c r="J110" s="51">
        <f t="shared" si="355"/>
        <v>0</v>
      </c>
      <c r="K110" s="54">
        <f t="shared" si="356"/>
        <v>0</v>
      </c>
      <c r="L110" s="4" t="s">
        <v>96</v>
      </c>
      <c r="M110" s="54">
        <f t="shared" si="357"/>
        <v>15</v>
      </c>
      <c r="N110" s="53">
        <f t="shared" si="358"/>
        <v>15</v>
      </c>
      <c r="O110" s="55">
        <f t="shared" si="359"/>
        <v>36616</v>
      </c>
      <c r="P110" s="53">
        <f t="shared" si="393"/>
        <v>0</v>
      </c>
      <c r="Q110" s="119">
        <f t="shared" si="394"/>
        <v>0</v>
      </c>
      <c r="R110" s="45" t="s">
        <v>130</v>
      </c>
      <c r="S110" s="138">
        <v>17</v>
      </c>
      <c r="T110" s="139">
        <v>4</v>
      </c>
      <c r="U110" s="138">
        <v>2035</v>
      </c>
      <c r="V110" s="55">
        <f t="shared" si="395"/>
        <v>54878</v>
      </c>
      <c r="W110" s="51">
        <f t="shared" si="360"/>
        <v>0</v>
      </c>
      <c r="X110" s="53">
        <f t="shared" si="396"/>
        <v>0</v>
      </c>
      <c r="Y110" s="53">
        <f t="shared" si="397"/>
        <v>0</v>
      </c>
      <c r="Z110" s="53">
        <f t="shared" si="398"/>
        <v>0</v>
      </c>
      <c r="AA110" s="53">
        <f>IF($V110&lt;=Z$2,0,IF($O110&lt;=Z$2,0,IF($G110&gt;=AA$2,0,IF($K110&gt;=$J110,0,IF($O110&lt;=AA$2,($J110-(SUM($K110,SUM($Z110:Z110)))),IF($L110=$D$161,(($J110-$K110)/$P110),(($J110-SUM($Z110:Z110))*$Q110))*IF($V110&lt;=AA$2,(DATEDIF(Z$2,$V110,"D")/365),IF($G110&gt;Z$2,(DATEDIF($G110,AA$2,"D")/365),1)))))))</f>
        <v>0</v>
      </c>
      <c r="AB110" s="53">
        <f>IF($V110&lt;=AA$2,0,IF($O110&lt;=AA$2,0,IF($G110&gt;=AB$2,0,IF($K110&gt;=$J110,0,IF($O110&lt;=AB$2,($J110-(SUM($K110,SUM($Z110:AA110)))),IF($L110=$D$161,(($J110-$K110)/$P110),(($J110-SUM($Z110:AA110))*$Q110))*IF($V110&lt;=AB$2,(DATEDIF(AA$2,$V110,"D")/365),IF($G110&gt;AA$2,(DATEDIF($G110,AB$2,"D")/365),1)))))))</f>
        <v>0</v>
      </c>
      <c r="AC110" s="53">
        <f>IF($V110&lt;=AB$2,0,IF($O110&lt;=AB$2,0,IF($G110&gt;=AC$2,0,IF($K110&gt;=$J110,0,IF($O110&lt;=AC$2,($J110-(SUM($K110,SUM($Z110:AB110)))),IF($L110=$D$161,(($J110-$K110)/$P110),(($J110-SUM($Z110:AB110))*$Q110))*IF($V110&lt;=AC$2,(DATEDIF(AB$2,$V110,"D")/365),IF($G110&gt;AB$2,(DATEDIF($G110,AC$2,"D")/365),1)))))))</f>
        <v>0</v>
      </c>
      <c r="AD110" s="53">
        <f>IF($V110&lt;=AC$2,0,IF($O110&lt;=AC$2,0,IF($G110&gt;=AD$2,0,IF($K110&gt;=$J110,0,IF($O110&lt;=AD$2,($J110-(SUM($K110,SUM($Z110:AC110)))),IF($L110=$D$161,(($J110-$K110)/$P110),(($J110-SUM($Z110:AC110))*$Q110))*IF($V110&lt;=AD$2,(DATEDIF(AC$2,$V110,"D")/365),IF($G110&gt;AC$2,(DATEDIF($G110,AD$2,"D")/365),1)))))))</f>
        <v>0</v>
      </c>
      <c r="AE110" s="53">
        <f>IF($V110&lt;=AD$2,0,IF($O110&lt;=AD$2,0,IF($G110&gt;=AE$2,0,IF($K110&gt;=$J110,0,IF($O110&lt;=AE$2,($J110-(SUM($K110,SUM($Z110:AD110)))),IF($L110=$D$161,(($J110-$K110)/$P110),(($J110-SUM($Z110:AD110))*$Q110))*IF($V110&lt;=AE$2,(DATEDIF(AD$2,$V110,"D")/365),IF($G110&gt;AD$2,(DATEDIF($G110,AE$2,"D")/365),1)))))))</f>
        <v>0</v>
      </c>
      <c r="AF110" s="53">
        <f>IF($V110&lt;=AE$2,0,IF($O110&lt;=AE$2,0,IF($G110&gt;=AF$2,0,IF($K110&gt;=$J110,0,IF($O110&lt;=AF$2,($J110-(SUM($K110,SUM($Z110:AE110)))),IF($L110=$D$161,(($J110-$K110)/$P110),(($J110-SUM($Z110:AE110))*$Q110))*IF($V110&lt;=AF$2,(DATEDIF(AE$2,$V110,"D")/365),IF($G110&gt;AE$2,(DATEDIF($G110,AF$2,"D")/365),1)))))))</f>
        <v>0</v>
      </c>
      <c r="AG110" s="53">
        <f>IF($V110&lt;=AF$2,0,IF($O110&lt;=AF$2,0,IF($G110&gt;=AG$2,0,IF($K110&gt;=$J110,0,IF($O110&lt;=AG$2,($J110-(SUM($K110,SUM($Z110:AF110)))),IF($L110=$D$161,(($J110-$K110)/$P110),(($J110-SUM($Z110:AF110))*$Q110))*IF($V110&lt;=AG$2,(DATEDIF(AF$2,$V110,"D")/365),IF($G110&gt;AF$2,(DATEDIF($G110,AG$2,"D")/365),1)))))))</f>
        <v>0</v>
      </c>
      <c r="AH110" s="53">
        <f>IF($V110&lt;=AG$2,0,IF($O110&lt;=AG$2,0,IF($G110&gt;=AH$2,0,IF($K110&gt;=$J110,0,IF($O110&lt;=AH$2,($J110-(SUM($K110,SUM($Z110:AG110)))),IF($L110=$D$161,(($J110-$K110)/$P110),(($J110-SUM($Z110:AG110))*$Q110))*IF($V110&lt;=AH$2,(DATEDIF(AG$2,$V110,"D")/365),IF($G110&gt;AG$2,(DATEDIF($G110,AH$2,"D")/365),1)))))))</f>
        <v>0</v>
      </c>
      <c r="AI110" s="53">
        <f>IF($V110&lt;=AH$2,0,IF($O110&lt;=AH$2,0,IF($G110&gt;=AI$2,0,IF($K110&gt;=$J110,0,IF($O110&lt;=AI$2,($J110-(SUM($K110,SUM($Z110:AH110)))),IF($L110=$D$161,(($J110-$K110)/$P110),(($J110-SUM($Z110:AH110))*$Q110))*IF($V110&lt;=AI$2,(DATEDIF(AH$2,$V110,"D")/365),IF($G110&gt;AH$2,(DATEDIF($G110,AI$2,"D")/365),1)))))))</f>
        <v>0</v>
      </c>
      <c r="AJ110" s="53">
        <f>IF($V110&lt;=AI$2,0,IF($O110&lt;=AI$2,0,IF($G110&gt;=AJ$2,0,IF($K110&gt;=$J110,0,IF($O110&lt;=AJ$2,($J110-(SUM($K110,SUM($Z110:AI110)))),IF($L110=$D$161,(($J110-$K110)/$P110),(($J110-SUM($Z110:AI110))*$Q110))*IF($V110&lt;=AJ$2,(DATEDIF(AI$2,$V110,"D")/365),IF($G110&gt;AI$2,(DATEDIF($G110,AJ$2,"D")/365),1)))))))</f>
        <v>0</v>
      </c>
      <c r="AK110" s="53">
        <f>IF($V110&lt;=AJ$2,0,IF($O110&lt;=AJ$2,0,IF($G110&gt;=AK$2,0,IF($K110&gt;=$J110,0,IF($O110&lt;=AK$2,($J110-(SUM($K110,SUM($Z110:AJ110)))),IF($L110=$D$161,(($J110-$K110)/$P110),(($J110-SUM($Z110:AJ110))*$Q110))*IF($V110&lt;=AK$2,(DATEDIF(AJ$2,$V110,"D")/365),IF($G110&gt;AJ$2,(DATEDIF($G110,AK$2,"D")/365),1)))))))</f>
        <v>0</v>
      </c>
      <c r="AL110" s="53">
        <f>IF($V110&lt;=AK$2,0,IF($O110&lt;=AK$2,0,IF($G110&gt;=AL$2,0,IF($K110&gt;=$J110,0,IF($O110&lt;=AL$2,($J110-(SUM($K110,SUM($Z110:AK110)))),IF($L110=$D$161,(($J110-$K110)/$P110),(($J110-SUM($Z110:AK110))*$Q110))*IF($V110&lt;=AL$2,(DATEDIF(AK$2,$V110,"D")/365),IF($G110&gt;AK$2,(DATEDIF($G110,AL$2,"D")/365),1)))))))</f>
        <v>0</v>
      </c>
      <c r="AM110" s="53">
        <f>IF($V110&lt;=AL$2,0,IF($O110&lt;=AL$2,0,IF($G110&gt;=AM$2,0,IF($K110&gt;=$J110,0,IF($O110&lt;=AM$2,($J110-(SUM($K110,SUM($Z110:AL110)))),IF($L110=$D$161,(($J110-$K110)/$P110),(($J110-SUM($Z110:AL110))*$Q110))*IF($V110&lt;=AM$2,(DATEDIF(AL$2,$V110,"D")/365),IF($G110&gt;AL$2,(DATEDIF($G110,AM$2,"D")/365),1)))))))</f>
        <v>0</v>
      </c>
      <c r="AN110" s="53">
        <f>IF($V110&lt;=AM$2,0,IF($O110&lt;=AM$2,0,IF($G110&gt;=AN$2,0,IF($K110&gt;=$J110,0,IF($O110&lt;=AN$2,($J110-(SUM($K110,SUM($Z110:AM110)))),IF($L110=$D$161,(($J110-$K110)/$P110),(($J110-SUM($Z110:AM110))*$Q110))*IF($V110&lt;=AN$2,(DATEDIF(AM$2,$V110,"D")/365),IF($G110&gt;AM$2,(DATEDIF($G110,AN$2,"D")/365),1)))))))</f>
        <v>0</v>
      </c>
      <c r="AO110" s="53">
        <f>IF($V110&lt;=AN$2,0,IF($O110&lt;=AN$2,0,IF($G110&gt;=AO$2,0,IF($K110&gt;=$J110,0,IF($O110&lt;=AO$2,($J110-(SUM($K110,SUM($Z110:AN110)))),IF($L110=$D$161,(($J110-$K110)/$P110),(($J110-SUM($Z110:AN110))*$Q110))*IF($V110&lt;=AO$2,(DATEDIF(AN$2,$V110,"D")/365),IF($G110&gt;AN$2,(DATEDIF($G110,AO$2,"D")/365),1)))))))</f>
        <v>0</v>
      </c>
      <c r="AP110" s="53">
        <f>IF($V110&lt;=AO$2,0,IF($O110&lt;=AO$2,0,IF($G110&gt;=AP$2,0,IF($K110&gt;=$J110,0,IF($O110&lt;=AP$2,($J110-(SUM($K110,SUM($Z110:AO110)))),IF($L110=$D$161,(($J110-$K110)/$P110),(($J110-SUM($Z110:AO110))*$Q110))*IF($V110&lt;=AP$2,(DATEDIF(AO$2,$V110,"D")/365),IF($G110&gt;AO$2,(DATEDIF($G110,AP$2,"D")/365),1)))))))</f>
        <v>0</v>
      </c>
      <c r="AQ110" s="53">
        <f>IF($V110&lt;=AP$2,0,IF($O110&lt;=AP$2,0,IF($G110&gt;=AQ$2,0,IF($K110&gt;=$J110,0,IF($O110&lt;=AQ$2,($J110-(SUM($K110,SUM($Z110:AP110)))),IF($L110=$D$161,(($J110-$K110)/$P110),(($J110-SUM($Z110:AP110))*$Q110))*IF($V110&lt;=AQ$2,(DATEDIF(AP$2,$V110,"D")/365),IF($G110&gt;AP$2,(DATEDIF($G110,AQ$2,"D")/365),1)))))))</f>
        <v>0</v>
      </c>
      <c r="AR110" s="53">
        <f>IF($V110&lt;=AQ$2,0,IF($O110&lt;=AQ$2,0,IF($G110&gt;=AR$2,0,IF($K110&gt;=$J110,0,IF($O110&lt;=AR$2,($J110-(SUM($K110,SUM($Z110:AQ110)))),IF($L110=$D$161,(($J110-$K110)/$P110),(($J110-SUM($Z110:AQ110))*$Q110))*IF($V110&lt;=AR$2,(DATEDIF(AQ$2,$V110,"D")/365),IF($G110&gt;AQ$2,(DATEDIF($G110,AR$2,"D")/365),1)))))))</f>
        <v>0</v>
      </c>
      <c r="AS110" s="53">
        <f>IF($V110&lt;=AR$2,0,IF($O110&lt;=AR$2,0,IF($G110&gt;=AS$2,0,IF($K110&gt;=$J110,0,IF($O110&lt;=AS$2,($J110-(SUM($K110,SUM($Z110:AR110)))),IF($L110=$D$161,(($J110-$K110)/$P110),(($J110-SUM($Z110:AR110))*$Q110))*IF($V110&lt;=AS$2,(DATEDIF(AR$2,$V110,"D")/365),IF($G110&gt;AR$2,(DATEDIF($G110,AS$2,"D")/365),1)))))))</f>
        <v>0</v>
      </c>
      <c r="AT110" s="53">
        <f>IF($V110&lt;=AS$2,0,IF($O110&lt;=AS$2,0,IF($G110&gt;=AT$2,0,IF($K110&gt;=$J110,0,IF($O110&lt;=AT$2,($J110-(SUM($K110,SUM($Z110:AS110)))),IF($L110=$D$161,(($J110-$K110)/$P110),(($J110-SUM($Z110:AS110))*$Q110))*IF($V110&lt;=AT$2,(DATEDIF(AS$2,$V110,"D")/365),IF($G110&gt;AS$2,(DATEDIF($G110,AT$2,"D")/365),1)))))))</f>
        <v>0</v>
      </c>
      <c r="AU110" s="53">
        <f>IF($V110&lt;=AT$2,0,IF($O110&lt;=AT$2,0,IF($G110&gt;=AU$2,0,IF($K110&gt;=$J110,0,IF($O110&lt;=AU$2,($J110-(SUM($K110,SUM($Z110:AT110)))),IF($L110=$D$161,(($J110-$K110)/$P110),(($J110-SUM($Z110:AT110))*$Q110))*IF($V110&lt;=AU$2,(DATEDIF(AT$2,$V110,"D")/365),IF($G110&gt;AT$2,(DATEDIF($G110,AU$2,"D")/365),1)))))))</f>
        <v>0</v>
      </c>
      <c r="AV110" s="53">
        <f>IF($V110&lt;=AU$2,0,IF($O110&lt;=AU$2,0,IF($G110&gt;=AV$2,0,IF($K110&gt;=$J110,0,IF($O110&lt;=AV$2,($J110-(SUM($K110,SUM($Z110:AU110)))),IF($L110=$D$161,(($J110-$K110)/$P110),(($J110-SUM($Z110:AU110))*$Q110))*IF($V110&lt;=AV$2,(DATEDIF(AU$2,$V110,"D")/365),IF($G110&gt;AU$2,(DATEDIF($G110,AV$2,"D")/365),1)))))))</f>
        <v>0</v>
      </c>
      <c r="AW110" s="53">
        <f>IF($V110&lt;=AV$2,0,IF($O110&lt;=AV$2,0,IF($G110&gt;=AW$2,0,IF($K110&gt;=$J110,0,IF($O110&lt;=AW$2,($J110-(SUM($K110,SUM($Z110:AV110)))),IF($L110=$D$161,(($J110-$K110)/$P110),(($J110-SUM($Z110:AV110))*$Q110))*IF($V110&lt;=AW$2,(DATEDIF(AV$2,$V110,"D")/365),IF($G110&gt;AV$2,(DATEDIF($G110,AW$2,"D")/365),1)))))))</f>
        <v>0</v>
      </c>
      <c r="AX110" s="53">
        <f>IF($V110&lt;=AW$2,0,IF($O110&lt;=AW$2,0,IF($G110&gt;=AX$2,0,IF($K110&gt;=$J110,0,IF($O110&lt;=AX$2,($J110-(SUM($K110,SUM($Z110:AW110)))),IF($L110=$D$161,(($J110-$K110)/$P110),(($J110-SUM($Z110:AW110))*$Q110))*IF($V110&lt;=AX$2,(DATEDIF(AW$2,$V110,"D")/365),IF($G110&gt;AW$2,(DATEDIF($G110,AX$2,"D")/365),1)))))))</f>
        <v>0</v>
      </c>
      <c r="AY110" s="53">
        <f>IF($V110&lt;=AX$2,0,IF($O110&lt;=AX$2,0,IF($G110&gt;=AY$2,0,IF($K110&gt;=$J110,0,IF($O110&lt;=AY$2,($J110-(SUM($K110,SUM($Z110:AX110)))),IF($L110=$D$161,(($J110-$K110)/$P110),(($J110-SUM($Z110:AX110))*$Q110))*IF($V110&lt;=AY$2,(DATEDIF(AX$2,$V110,"D")/365),IF($G110&gt;AX$2,(DATEDIF($G110,AY$2,"D")/365),1)))))))</f>
        <v>0</v>
      </c>
      <c r="AZ110" s="52"/>
      <c r="BA110" s="52"/>
      <c r="BB110" s="126">
        <f>IF($V110&lt;=BB$2,0,IF($G110&gt;=BB$2,0,IF($G110&gt;$W$3,(J110-Z110),IF($G110&lt;=$W$3,J110-SUM(W110,$Z110:Z110),0))))</f>
        <v>0</v>
      </c>
      <c r="BC110" s="53">
        <f t="shared" si="361"/>
        <v>0</v>
      </c>
      <c r="BD110" s="52">
        <f t="shared" si="362"/>
        <v>0</v>
      </c>
      <c r="BE110" s="53">
        <f t="shared" si="363"/>
        <v>0</v>
      </c>
      <c r="BF110" s="52">
        <f t="shared" si="364"/>
        <v>0</v>
      </c>
      <c r="BG110" s="53">
        <f t="shared" si="365"/>
        <v>0</v>
      </c>
      <c r="BH110" s="52">
        <f t="shared" si="366"/>
        <v>0</v>
      </c>
      <c r="BI110" s="53">
        <f t="shared" si="367"/>
        <v>0</v>
      </c>
      <c r="BJ110" s="52">
        <f t="shared" si="368"/>
        <v>0</v>
      </c>
      <c r="BK110" s="53">
        <f t="shared" si="369"/>
        <v>0</v>
      </c>
      <c r="BL110" s="52">
        <f t="shared" si="370"/>
        <v>0</v>
      </c>
      <c r="BM110" s="53">
        <f t="shared" si="371"/>
        <v>0</v>
      </c>
      <c r="BN110" s="52">
        <f t="shared" si="372"/>
        <v>0</v>
      </c>
      <c r="BO110" s="53">
        <f t="shared" si="373"/>
        <v>0</v>
      </c>
      <c r="BP110" s="52">
        <f t="shared" si="374"/>
        <v>0</v>
      </c>
      <c r="BQ110" s="53">
        <f t="shared" si="375"/>
        <v>0</v>
      </c>
      <c r="BR110" s="52">
        <f t="shared" si="376"/>
        <v>0</v>
      </c>
      <c r="BS110" s="53">
        <f t="shared" si="377"/>
        <v>0</v>
      </c>
      <c r="BT110" s="52">
        <f t="shared" si="378"/>
        <v>0</v>
      </c>
      <c r="BU110" s="53">
        <f t="shared" si="379"/>
        <v>0</v>
      </c>
      <c r="BV110" s="52">
        <f t="shared" si="380"/>
        <v>0</v>
      </c>
      <c r="BW110" s="53">
        <f t="shared" si="381"/>
        <v>0</v>
      </c>
      <c r="BX110" s="52">
        <f t="shared" si="382"/>
        <v>0</v>
      </c>
      <c r="BY110" s="53">
        <f t="shared" si="383"/>
        <v>0</v>
      </c>
      <c r="BZ110" s="52">
        <f t="shared" si="384"/>
        <v>0</v>
      </c>
      <c r="CA110" s="53">
        <f t="shared" si="385"/>
        <v>0</v>
      </c>
      <c r="CB110" s="74"/>
      <c r="CC110" s="74"/>
      <c r="CD110" s="74"/>
      <c r="CE110" s="74"/>
      <c r="CF110" s="74"/>
      <c r="CG110" s="74"/>
      <c r="CH110" s="74"/>
      <c r="CI110" s="74"/>
      <c r="CJ110" s="74"/>
      <c r="CK110" s="74"/>
      <c r="CL110" s="74"/>
    </row>
    <row r="111" spans="1:90">
      <c r="A111" s="20">
        <v>110</v>
      </c>
      <c r="B111" s="20" t="s">
        <v>89</v>
      </c>
      <c r="C111" s="20" t="s">
        <v>153</v>
      </c>
      <c r="D111" s="2">
        <v>1985</v>
      </c>
      <c r="E111" s="3">
        <v>4</v>
      </c>
      <c r="F111" s="2">
        <v>1</v>
      </c>
      <c r="G111" s="55">
        <f t="shared" si="354"/>
        <v>31137</v>
      </c>
      <c r="H111" s="4">
        <v>0</v>
      </c>
      <c r="I111" s="1">
        <v>0</v>
      </c>
      <c r="J111" s="51">
        <f t="shared" si="355"/>
        <v>0</v>
      </c>
      <c r="K111" s="54">
        <f t="shared" si="356"/>
        <v>0</v>
      </c>
      <c r="L111" s="4" t="s">
        <v>96</v>
      </c>
      <c r="M111" s="54">
        <f t="shared" si="357"/>
        <v>15</v>
      </c>
      <c r="N111" s="53">
        <f t="shared" si="358"/>
        <v>15</v>
      </c>
      <c r="O111" s="55">
        <f t="shared" si="359"/>
        <v>36616</v>
      </c>
      <c r="P111" s="53">
        <f t="shared" si="393"/>
        <v>0</v>
      </c>
      <c r="Q111" s="119">
        <f t="shared" si="394"/>
        <v>0</v>
      </c>
      <c r="R111" s="45" t="s">
        <v>130</v>
      </c>
      <c r="S111" s="138">
        <v>17</v>
      </c>
      <c r="T111" s="139">
        <v>4</v>
      </c>
      <c r="U111" s="138">
        <v>2035</v>
      </c>
      <c r="V111" s="55">
        <f t="shared" si="395"/>
        <v>54878</v>
      </c>
      <c r="W111" s="51">
        <f t="shared" si="360"/>
        <v>0</v>
      </c>
      <c r="X111" s="53">
        <f t="shared" si="396"/>
        <v>0</v>
      </c>
      <c r="Y111" s="53">
        <f t="shared" si="397"/>
        <v>0</v>
      </c>
      <c r="Z111" s="53">
        <f t="shared" si="398"/>
        <v>0</v>
      </c>
      <c r="AA111" s="53">
        <f>IF($V111&lt;=Z$2,0,IF($O111&lt;=Z$2,0,IF($G111&gt;=AA$2,0,IF($K111&gt;=$J111,0,IF($O111&lt;=AA$2,($J111-(SUM($K111,SUM($Z111:Z111)))),IF($L111=$D$161,(($J111-$K111)/$P111),(($J111-SUM($Z111:Z111))*$Q111))*IF($V111&lt;=AA$2,(DATEDIF(Z$2,$V111,"D")/365),IF($G111&gt;Z$2,(DATEDIF($G111,AA$2,"D")/365),1)))))))</f>
        <v>0</v>
      </c>
      <c r="AB111" s="53">
        <f>IF($V111&lt;=AA$2,0,IF($O111&lt;=AA$2,0,IF($G111&gt;=AB$2,0,IF($K111&gt;=$J111,0,IF($O111&lt;=AB$2,($J111-(SUM($K111,SUM($Z111:AA111)))),IF($L111=$D$161,(($J111-$K111)/$P111),(($J111-SUM($Z111:AA111))*$Q111))*IF($V111&lt;=AB$2,(DATEDIF(AA$2,$V111,"D")/365),IF($G111&gt;AA$2,(DATEDIF($G111,AB$2,"D")/365),1)))))))</f>
        <v>0</v>
      </c>
      <c r="AC111" s="53">
        <f>IF($V111&lt;=AB$2,0,IF($O111&lt;=AB$2,0,IF($G111&gt;=AC$2,0,IF($K111&gt;=$J111,0,IF($O111&lt;=AC$2,($J111-(SUM($K111,SUM($Z111:AB111)))),IF($L111=$D$161,(($J111-$K111)/$P111),(($J111-SUM($Z111:AB111))*$Q111))*IF($V111&lt;=AC$2,(DATEDIF(AB$2,$V111,"D")/365),IF($G111&gt;AB$2,(DATEDIF($G111,AC$2,"D")/365),1)))))))</f>
        <v>0</v>
      </c>
      <c r="AD111" s="53">
        <f>IF($V111&lt;=AC$2,0,IF($O111&lt;=AC$2,0,IF($G111&gt;=AD$2,0,IF($K111&gt;=$J111,0,IF($O111&lt;=AD$2,($J111-(SUM($K111,SUM($Z111:AC111)))),IF($L111=$D$161,(($J111-$K111)/$P111),(($J111-SUM($Z111:AC111))*$Q111))*IF($V111&lt;=AD$2,(DATEDIF(AC$2,$V111,"D")/365),IF($G111&gt;AC$2,(DATEDIF($G111,AD$2,"D")/365),1)))))))</f>
        <v>0</v>
      </c>
      <c r="AE111" s="53">
        <f>IF($V111&lt;=AD$2,0,IF($O111&lt;=AD$2,0,IF($G111&gt;=AE$2,0,IF($K111&gt;=$J111,0,IF($O111&lt;=AE$2,($J111-(SUM($K111,SUM($Z111:AD111)))),IF($L111=$D$161,(($J111-$K111)/$P111),(($J111-SUM($Z111:AD111))*$Q111))*IF($V111&lt;=AE$2,(DATEDIF(AD$2,$V111,"D")/365),IF($G111&gt;AD$2,(DATEDIF($G111,AE$2,"D")/365),1)))))))</f>
        <v>0</v>
      </c>
      <c r="AF111" s="53">
        <f>IF($V111&lt;=AE$2,0,IF($O111&lt;=AE$2,0,IF($G111&gt;=AF$2,0,IF($K111&gt;=$J111,0,IF($O111&lt;=AF$2,($J111-(SUM($K111,SUM($Z111:AE111)))),IF($L111=$D$161,(($J111-$K111)/$P111),(($J111-SUM($Z111:AE111))*$Q111))*IF($V111&lt;=AF$2,(DATEDIF(AE$2,$V111,"D")/365),IF($G111&gt;AE$2,(DATEDIF($G111,AF$2,"D")/365),1)))))))</f>
        <v>0</v>
      </c>
      <c r="AG111" s="53">
        <f>IF($V111&lt;=AF$2,0,IF($O111&lt;=AF$2,0,IF($G111&gt;=AG$2,0,IF($K111&gt;=$J111,0,IF($O111&lt;=AG$2,($J111-(SUM($K111,SUM($Z111:AF111)))),IF($L111=$D$161,(($J111-$K111)/$P111),(($J111-SUM($Z111:AF111))*$Q111))*IF($V111&lt;=AG$2,(DATEDIF(AF$2,$V111,"D")/365),IF($G111&gt;AF$2,(DATEDIF($G111,AG$2,"D")/365),1)))))))</f>
        <v>0</v>
      </c>
      <c r="AH111" s="53">
        <f>IF($V111&lt;=AG$2,0,IF($O111&lt;=AG$2,0,IF($G111&gt;=AH$2,0,IF($K111&gt;=$J111,0,IF($O111&lt;=AH$2,($J111-(SUM($K111,SUM($Z111:AG111)))),IF($L111=$D$161,(($J111-$K111)/$P111),(($J111-SUM($Z111:AG111))*$Q111))*IF($V111&lt;=AH$2,(DATEDIF(AG$2,$V111,"D")/365),IF($G111&gt;AG$2,(DATEDIF($G111,AH$2,"D")/365),1)))))))</f>
        <v>0</v>
      </c>
      <c r="AI111" s="53">
        <f>IF($V111&lt;=AH$2,0,IF($O111&lt;=AH$2,0,IF($G111&gt;=AI$2,0,IF($K111&gt;=$J111,0,IF($O111&lt;=AI$2,($J111-(SUM($K111,SUM($Z111:AH111)))),IF($L111=$D$161,(($J111-$K111)/$P111),(($J111-SUM($Z111:AH111))*$Q111))*IF($V111&lt;=AI$2,(DATEDIF(AH$2,$V111,"D")/365),IF($G111&gt;AH$2,(DATEDIF($G111,AI$2,"D")/365),1)))))))</f>
        <v>0</v>
      </c>
      <c r="AJ111" s="53">
        <f>IF($V111&lt;=AI$2,0,IF($O111&lt;=AI$2,0,IF($G111&gt;=AJ$2,0,IF($K111&gt;=$J111,0,IF($O111&lt;=AJ$2,($J111-(SUM($K111,SUM($Z111:AI111)))),IF($L111=$D$161,(($J111-$K111)/$P111),(($J111-SUM($Z111:AI111))*$Q111))*IF($V111&lt;=AJ$2,(DATEDIF(AI$2,$V111,"D")/365),IF($G111&gt;AI$2,(DATEDIF($G111,AJ$2,"D")/365),1)))))))</f>
        <v>0</v>
      </c>
      <c r="AK111" s="53">
        <f>IF($V111&lt;=AJ$2,0,IF($O111&lt;=AJ$2,0,IF($G111&gt;=AK$2,0,IF($K111&gt;=$J111,0,IF($O111&lt;=AK$2,($J111-(SUM($K111,SUM($Z111:AJ111)))),IF($L111=$D$161,(($J111-$K111)/$P111),(($J111-SUM($Z111:AJ111))*$Q111))*IF($V111&lt;=AK$2,(DATEDIF(AJ$2,$V111,"D")/365),IF($G111&gt;AJ$2,(DATEDIF($G111,AK$2,"D")/365),1)))))))</f>
        <v>0</v>
      </c>
      <c r="AL111" s="53">
        <f>IF($V111&lt;=AK$2,0,IF($O111&lt;=AK$2,0,IF($G111&gt;=AL$2,0,IF($K111&gt;=$J111,0,IF($O111&lt;=AL$2,($J111-(SUM($K111,SUM($Z111:AK111)))),IF($L111=$D$161,(($J111-$K111)/$P111),(($J111-SUM($Z111:AK111))*$Q111))*IF($V111&lt;=AL$2,(DATEDIF(AK$2,$V111,"D")/365),IF($G111&gt;AK$2,(DATEDIF($G111,AL$2,"D")/365),1)))))))</f>
        <v>0</v>
      </c>
      <c r="AM111" s="53">
        <f>IF($V111&lt;=AL$2,0,IF($O111&lt;=AL$2,0,IF($G111&gt;=AM$2,0,IF($K111&gt;=$J111,0,IF($O111&lt;=AM$2,($J111-(SUM($K111,SUM($Z111:AL111)))),IF($L111=$D$161,(($J111-$K111)/$P111),(($J111-SUM($Z111:AL111))*$Q111))*IF($V111&lt;=AM$2,(DATEDIF(AL$2,$V111,"D")/365),IF($G111&gt;AL$2,(DATEDIF($G111,AM$2,"D")/365),1)))))))</f>
        <v>0</v>
      </c>
      <c r="AN111" s="53">
        <f>IF($V111&lt;=AM$2,0,IF($O111&lt;=AM$2,0,IF($G111&gt;=AN$2,0,IF($K111&gt;=$J111,0,IF($O111&lt;=AN$2,($J111-(SUM($K111,SUM($Z111:AM111)))),IF($L111=$D$161,(($J111-$K111)/$P111),(($J111-SUM($Z111:AM111))*$Q111))*IF($V111&lt;=AN$2,(DATEDIF(AM$2,$V111,"D")/365),IF($G111&gt;AM$2,(DATEDIF($G111,AN$2,"D")/365),1)))))))</f>
        <v>0</v>
      </c>
      <c r="AO111" s="53">
        <f>IF($V111&lt;=AN$2,0,IF($O111&lt;=AN$2,0,IF($G111&gt;=AO$2,0,IF($K111&gt;=$J111,0,IF($O111&lt;=AO$2,($J111-(SUM($K111,SUM($Z111:AN111)))),IF($L111=$D$161,(($J111-$K111)/$P111),(($J111-SUM($Z111:AN111))*$Q111))*IF($V111&lt;=AO$2,(DATEDIF(AN$2,$V111,"D")/365),IF($G111&gt;AN$2,(DATEDIF($G111,AO$2,"D")/365),1)))))))</f>
        <v>0</v>
      </c>
      <c r="AP111" s="53">
        <f>IF($V111&lt;=AO$2,0,IF($O111&lt;=AO$2,0,IF($G111&gt;=AP$2,0,IF($K111&gt;=$J111,0,IF($O111&lt;=AP$2,($J111-(SUM($K111,SUM($Z111:AO111)))),IF($L111=$D$161,(($J111-$K111)/$P111),(($J111-SUM($Z111:AO111))*$Q111))*IF($V111&lt;=AP$2,(DATEDIF(AO$2,$V111,"D")/365),IF($G111&gt;AO$2,(DATEDIF($G111,AP$2,"D")/365),1)))))))</f>
        <v>0</v>
      </c>
      <c r="AQ111" s="53">
        <f>IF($V111&lt;=AP$2,0,IF($O111&lt;=AP$2,0,IF($G111&gt;=AQ$2,0,IF($K111&gt;=$J111,0,IF($O111&lt;=AQ$2,($J111-(SUM($K111,SUM($Z111:AP111)))),IF($L111=$D$161,(($J111-$K111)/$P111),(($J111-SUM($Z111:AP111))*$Q111))*IF($V111&lt;=AQ$2,(DATEDIF(AP$2,$V111,"D")/365),IF($G111&gt;AP$2,(DATEDIF($G111,AQ$2,"D")/365),1)))))))</f>
        <v>0</v>
      </c>
      <c r="AR111" s="53">
        <f>IF($V111&lt;=AQ$2,0,IF($O111&lt;=AQ$2,0,IF($G111&gt;=AR$2,0,IF($K111&gt;=$J111,0,IF($O111&lt;=AR$2,($J111-(SUM($K111,SUM($Z111:AQ111)))),IF($L111=$D$161,(($J111-$K111)/$P111),(($J111-SUM($Z111:AQ111))*$Q111))*IF($V111&lt;=AR$2,(DATEDIF(AQ$2,$V111,"D")/365),IF($G111&gt;AQ$2,(DATEDIF($G111,AR$2,"D")/365),1)))))))</f>
        <v>0</v>
      </c>
      <c r="AS111" s="53">
        <f>IF($V111&lt;=AR$2,0,IF($O111&lt;=AR$2,0,IF($G111&gt;=AS$2,0,IF($K111&gt;=$J111,0,IF($O111&lt;=AS$2,($J111-(SUM($K111,SUM($Z111:AR111)))),IF($L111=$D$161,(($J111-$K111)/$P111),(($J111-SUM($Z111:AR111))*$Q111))*IF($V111&lt;=AS$2,(DATEDIF(AR$2,$V111,"D")/365),IF($G111&gt;AR$2,(DATEDIF($G111,AS$2,"D")/365),1)))))))</f>
        <v>0</v>
      </c>
      <c r="AT111" s="53">
        <f>IF($V111&lt;=AS$2,0,IF($O111&lt;=AS$2,0,IF($G111&gt;=AT$2,0,IF($K111&gt;=$J111,0,IF($O111&lt;=AT$2,($J111-(SUM($K111,SUM($Z111:AS111)))),IF($L111=$D$161,(($J111-$K111)/$P111),(($J111-SUM($Z111:AS111))*$Q111))*IF($V111&lt;=AT$2,(DATEDIF(AS$2,$V111,"D")/365),IF($G111&gt;AS$2,(DATEDIF($G111,AT$2,"D")/365),1)))))))</f>
        <v>0</v>
      </c>
      <c r="AU111" s="53">
        <f>IF($V111&lt;=AT$2,0,IF($O111&lt;=AT$2,0,IF($G111&gt;=AU$2,0,IF($K111&gt;=$J111,0,IF($O111&lt;=AU$2,($J111-(SUM($K111,SUM($Z111:AT111)))),IF($L111=$D$161,(($J111-$K111)/$P111),(($J111-SUM($Z111:AT111))*$Q111))*IF($V111&lt;=AU$2,(DATEDIF(AT$2,$V111,"D")/365),IF($G111&gt;AT$2,(DATEDIF($G111,AU$2,"D")/365),1)))))))</f>
        <v>0</v>
      </c>
      <c r="AV111" s="53">
        <f>IF($V111&lt;=AU$2,0,IF($O111&lt;=AU$2,0,IF($G111&gt;=AV$2,0,IF($K111&gt;=$J111,0,IF($O111&lt;=AV$2,($J111-(SUM($K111,SUM($Z111:AU111)))),IF($L111=$D$161,(($J111-$K111)/$P111),(($J111-SUM($Z111:AU111))*$Q111))*IF($V111&lt;=AV$2,(DATEDIF(AU$2,$V111,"D")/365),IF($G111&gt;AU$2,(DATEDIF($G111,AV$2,"D")/365),1)))))))</f>
        <v>0</v>
      </c>
      <c r="AW111" s="53">
        <f>IF($V111&lt;=AV$2,0,IF($O111&lt;=AV$2,0,IF($G111&gt;=AW$2,0,IF($K111&gt;=$J111,0,IF($O111&lt;=AW$2,($J111-(SUM($K111,SUM($Z111:AV111)))),IF($L111=$D$161,(($J111-$K111)/$P111),(($J111-SUM($Z111:AV111))*$Q111))*IF($V111&lt;=AW$2,(DATEDIF(AV$2,$V111,"D")/365),IF($G111&gt;AV$2,(DATEDIF($G111,AW$2,"D")/365),1)))))))</f>
        <v>0</v>
      </c>
      <c r="AX111" s="53">
        <f>IF($V111&lt;=AW$2,0,IF($O111&lt;=AW$2,0,IF($G111&gt;=AX$2,0,IF($K111&gt;=$J111,0,IF($O111&lt;=AX$2,($J111-(SUM($K111,SUM($Z111:AW111)))),IF($L111=$D$161,(($J111-$K111)/$P111),(($J111-SUM($Z111:AW111))*$Q111))*IF($V111&lt;=AX$2,(DATEDIF(AW$2,$V111,"D")/365),IF($G111&gt;AW$2,(DATEDIF($G111,AX$2,"D")/365),1)))))))</f>
        <v>0</v>
      </c>
      <c r="AY111" s="53">
        <f>IF($V111&lt;=AX$2,0,IF($O111&lt;=AX$2,0,IF($G111&gt;=AY$2,0,IF($K111&gt;=$J111,0,IF($O111&lt;=AY$2,($J111-(SUM($K111,SUM($Z111:AX111)))),IF($L111=$D$161,(($J111-$K111)/$P111),(($J111-SUM($Z111:AX111))*$Q111))*IF($V111&lt;=AY$2,(DATEDIF(AX$2,$V111,"D")/365),IF($G111&gt;AX$2,(DATEDIF($G111,AY$2,"D")/365),1)))))))</f>
        <v>0</v>
      </c>
      <c r="AZ111" s="52"/>
      <c r="BA111" s="52"/>
      <c r="BB111" s="126">
        <f>IF($V111&lt;=BB$2,0,IF($G111&gt;=BB$2,0,IF($G111&gt;$W$3,(J111-Z111),IF($G111&lt;=$W$3,J111-SUM(W111,$Z111:Z111),0))))</f>
        <v>0</v>
      </c>
      <c r="BC111" s="53">
        <f t="shared" si="361"/>
        <v>0</v>
      </c>
      <c r="BD111" s="52">
        <f t="shared" si="362"/>
        <v>0</v>
      </c>
      <c r="BE111" s="53">
        <f t="shared" si="363"/>
        <v>0</v>
      </c>
      <c r="BF111" s="52">
        <f t="shared" si="364"/>
        <v>0</v>
      </c>
      <c r="BG111" s="53">
        <f t="shared" si="365"/>
        <v>0</v>
      </c>
      <c r="BH111" s="52">
        <f t="shared" si="366"/>
        <v>0</v>
      </c>
      <c r="BI111" s="53">
        <f t="shared" si="367"/>
        <v>0</v>
      </c>
      <c r="BJ111" s="52">
        <f t="shared" si="368"/>
        <v>0</v>
      </c>
      <c r="BK111" s="53">
        <f t="shared" si="369"/>
        <v>0</v>
      </c>
      <c r="BL111" s="52">
        <f t="shared" si="370"/>
        <v>0</v>
      </c>
      <c r="BM111" s="53">
        <f t="shared" si="371"/>
        <v>0</v>
      </c>
      <c r="BN111" s="52">
        <f t="shared" si="372"/>
        <v>0</v>
      </c>
      <c r="BO111" s="53">
        <f t="shared" si="373"/>
        <v>0</v>
      </c>
      <c r="BP111" s="52">
        <f t="shared" si="374"/>
        <v>0</v>
      </c>
      <c r="BQ111" s="53">
        <f t="shared" si="375"/>
        <v>0</v>
      </c>
      <c r="BR111" s="52">
        <f t="shared" si="376"/>
        <v>0</v>
      </c>
      <c r="BS111" s="53">
        <f t="shared" si="377"/>
        <v>0</v>
      </c>
      <c r="BT111" s="52">
        <f t="shared" si="378"/>
        <v>0</v>
      </c>
      <c r="BU111" s="53">
        <f t="shared" si="379"/>
        <v>0</v>
      </c>
      <c r="BV111" s="52">
        <f t="shared" si="380"/>
        <v>0</v>
      </c>
      <c r="BW111" s="53">
        <f t="shared" si="381"/>
        <v>0</v>
      </c>
      <c r="BX111" s="52">
        <f t="shared" si="382"/>
        <v>0</v>
      </c>
      <c r="BY111" s="53">
        <f t="shared" si="383"/>
        <v>0</v>
      </c>
      <c r="BZ111" s="52">
        <f t="shared" si="384"/>
        <v>0</v>
      </c>
      <c r="CA111" s="53">
        <f t="shared" si="385"/>
        <v>0</v>
      </c>
      <c r="CB111" s="74"/>
      <c r="CC111" s="74"/>
      <c r="CD111" s="74"/>
      <c r="CE111" s="74"/>
      <c r="CF111" s="74"/>
      <c r="CG111" s="74"/>
      <c r="CH111" s="74"/>
      <c r="CI111" s="74"/>
      <c r="CJ111" s="74"/>
      <c r="CK111" s="74"/>
      <c r="CL111" s="74"/>
    </row>
    <row r="112" spans="1:90">
      <c r="A112" s="20">
        <v>111</v>
      </c>
      <c r="B112" s="20" t="s">
        <v>89</v>
      </c>
      <c r="C112" s="20" t="s">
        <v>153</v>
      </c>
      <c r="D112" s="2">
        <v>1985</v>
      </c>
      <c r="E112" s="3">
        <v>4</v>
      </c>
      <c r="F112" s="2">
        <v>1</v>
      </c>
      <c r="G112" s="55">
        <f t="shared" si="354"/>
        <v>31137</v>
      </c>
      <c r="H112" s="4">
        <v>0</v>
      </c>
      <c r="I112" s="1">
        <v>0</v>
      </c>
      <c r="J112" s="51">
        <f t="shared" si="355"/>
        <v>0</v>
      </c>
      <c r="K112" s="54">
        <f t="shared" si="356"/>
        <v>0</v>
      </c>
      <c r="L112" s="4" t="s">
        <v>96</v>
      </c>
      <c r="M112" s="54">
        <f t="shared" si="357"/>
        <v>15</v>
      </c>
      <c r="N112" s="53">
        <f t="shared" si="358"/>
        <v>15</v>
      </c>
      <c r="O112" s="55">
        <f t="shared" si="359"/>
        <v>36616</v>
      </c>
      <c r="P112" s="53">
        <f t="shared" si="393"/>
        <v>0</v>
      </c>
      <c r="Q112" s="119">
        <f t="shared" si="394"/>
        <v>0</v>
      </c>
      <c r="R112" s="45" t="s">
        <v>130</v>
      </c>
      <c r="S112" s="138">
        <v>17</v>
      </c>
      <c r="T112" s="139">
        <v>4</v>
      </c>
      <c r="U112" s="138">
        <v>2035</v>
      </c>
      <c r="V112" s="55">
        <f t="shared" si="395"/>
        <v>54878</v>
      </c>
      <c r="W112" s="51">
        <f t="shared" si="360"/>
        <v>0</v>
      </c>
      <c r="X112" s="53">
        <f t="shared" si="396"/>
        <v>0</v>
      </c>
      <c r="Y112" s="53">
        <f t="shared" si="397"/>
        <v>0</v>
      </c>
      <c r="Z112" s="53">
        <f t="shared" si="398"/>
        <v>0</v>
      </c>
      <c r="AA112" s="53">
        <f>IF($V112&lt;=Z$2,0,IF($O112&lt;=Z$2,0,IF($G112&gt;=AA$2,0,IF($K112&gt;=$J112,0,IF($O112&lt;=AA$2,($J112-(SUM($K112,SUM($Z112:Z112)))),IF($L112=$D$161,(($J112-$K112)/$P112),(($J112-SUM($Z112:Z112))*$Q112))*IF($V112&lt;=AA$2,(DATEDIF(Z$2,$V112,"D")/365),IF($G112&gt;Z$2,(DATEDIF($G112,AA$2,"D")/365),1)))))))</f>
        <v>0</v>
      </c>
      <c r="AB112" s="53">
        <f>IF($V112&lt;=AA$2,0,IF($O112&lt;=AA$2,0,IF($G112&gt;=AB$2,0,IF($K112&gt;=$J112,0,IF($O112&lt;=AB$2,($J112-(SUM($K112,SUM($Z112:AA112)))),IF($L112=$D$161,(($J112-$K112)/$P112),(($J112-SUM($Z112:AA112))*$Q112))*IF($V112&lt;=AB$2,(DATEDIF(AA$2,$V112,"D")/365),IF($G112&gt;AA$2,(DATEDIF($G112,AB$2,"D")/365),1)))))))</f>
        <v>0</v>
      </c>
      <c r="AC112" s="53">
        <f>IF($V112&lt;=AB$2,0,IF($O112&lt;=AB$2,0,IF($G112&gt;=AC$2,0,IF($K112&gt;=$J112,0,IF($O112&lt;=AC$2,($J112-(SUM($K112,SUM($Z112:AB112)))),IF($L112=$D$161,(($J112-$K112)/$P112),(($J112-SUM($Z112:AB112))*$Q112))*IF($V112&lt;=AC$2,(DATEDIF(AB$2,$V112,"D")/365),IF($G112&gt;AB$2,(DATEDIF($G112,AC$2,"D")/365),1)))))))</f>
        <v>0</v>
      </c>
      <c r="AD112" s="53">
        <f>IF($V112&lt;=AC$2,0,IF($O112&lt;=AC$2,0,IF($G112&gt;=AD$2,0,IF($K112&gt;=$J112,0,IF($O112&lt;=AD$2,($J112-(SUM($K112,SUM($Z112:AC112)))),IF($L112=$D$161,(($J112-$K112)/$P112),(($J112-SUM($Z112:AC112))*$Q112))*IF($V112&lt;=AD$2,(DATEDIF(AC$2,$V112,"D")/365),IF($G112&gt;AC$2,(DATEDIF($G112,AD$2,"D")/365),1)))))))</f>
        <v>0</v>
      </c>
      <c r="AE112" s="53">
        <f>IF($V112&lt;=AD$2,0,IF($O112&lt;=AD$2,0,IF($G112&gt;=AE$2,0,IF($K112&gt;=$J112,0,IF($O112&lt;=AE$2,($J112-(SUM($K112,SUM($Z112:AD112)))),IF($L112=$D$161,(($J112-$K112)/$P112),(($J112-SUM($Z112:AD112))*$Q112))*IF($V112&lt;=AE$2,(DATEDIF(AD$2,$V112,"D")/365),IF($G112&gt;AD$2,(DATEDIF($G112,AE$2,"D")/365),1)))))))</f>
        <v>0</v>
      </c>
      <c r="AF112" s="53">
        <f>IF($V112&lt;=AE$2,0,IF($O112&lt;=AE$2,0,IF($G112&gt;=AF$2,0,IF($K112&gt;=$J112,0,IF($O112&lt;=AF$2,($J112-(SUM($K112,SUM($Z112:AE112)))),IF($L112=$D$161,(($J112-$K112)/$P112),(($J112-SUM($Z112:AE112))*$Q112))*IF($V112&lt;=AF$2,(DATEDIF(AE$2,$V112,"D")/365),IF($G112&gt;AE$2,(DATEDIF($G112,AF$2,"D")/365),1)))))))</f>
        <v>0</v>
      </c>
      <c r="AG112" s="53">
        <f>IF($V112&lt;=AF$2,0,IF($O112&lt;=AF$2,0,IF($G112&gt;=AG$2,0,IF($K112&gt;=$J112,0,IF($O112&lt;=AG$2,($J112-(SUM($K112,SUM($Z112:AF112)))),IF($L112=$D$161,(($J112-$K112)/$P112),(($J112-SUM($Z112:AF112))*$Q112))*IF($V112&lt;=AG$2,(DATEDIF(AF$2,$V112,"D")/365),IF($G112&gt;AF$2,(DATEDIF($G112,AG$2,"D")/365),1)))))))</f>
        <v>0</v>
      </c>
      <c r="AH112" s="53">
        <f>IF($V112&lt;=AG$2,0,IF($O112&lt;=AG$2,0,IF($G112&gt;=AH$2,0,IF($K112&gt;=$J112,0,IF($O112&lt;=AH$2,($J112-(SUM($K112,SUM($Z112:AG112)))),IF($L112=$D$161,(($J112-$K112)/$P112),(($J112-SUM($Z112:AG112))*$Q112))*IF($V112&lt;=AH$2,(DATEDIF(AG$2,$V112,"D")/365),IF($G112&gt;AG$2,(DATEDIF($G112,AH$2,"D")/365),1)))))))</f>
        <v>0</v>
      </c>
      <c r="AI112" s="53">
        <f>IF($V112&lt;=AH$2,0,IF($O112&lt;=AH$2,0,IF($G112&gt;=AI$2,0,IF($K112&gt;=$J112,0,IF($O112&lt;=AI$2,($J112-(SUM($K112,SUM($Z112:AH112)))),IF($L112=$D$161,(($J112-$K112)/$P112),(($J112-SUM($Z112:AH112))*$Q112))*IF($V112&lt;=AI$2,(DATEDIF(AH$2,$V112,"D")/365),IF($G112&gt;AH$2,(DATEDIF($G112,AI$2,"D")/365),1)))))))</f>
        <v>0</v>
      </c>
      <c r="AJ112" s="53">
        <f>IF($V112&lt;=AI$2,0,IF($O112&lt;=AI$2,0,IF($G112&gt;=AJ$2,0,IF($K112&gt;=$J112,0,IF($O112&lt;=AJ$2,($J112-(SUM($K112,SUM($Z112:AI112)))),IF($L112=$D$161,(($J112-$K112)/$P112),(($J112-SUM($Z112:AI112))*$Q112))*IF($V112&lt;=AJ$2,(DATEDIF(AI$2,$V112,"D")/365),IF($G112&gt;AI$2,(DATEDIF($G112,AJ$2,"D")/365),1)))))))</f>
        <v>0</v>
      </c>
      <c r="AK112" s="53">
        <f>IF($V112&lt;=AJ$2,0,IF($O112&lt;=AJ$2,0,IF($G112&gt;=AK$2,0,IF($K112&gt;=$J112,0,IF($O112&lt;=AK$2,($J112-(SUM($K112,SUM($Z112:AJ112)))),IF($L112=$D$161,(($J112-$K112)/$P112),(($J112-SUM($Z112:AJ112))*$Q112))*IF($V112&lt;=AK$2,(DATEDIF(AJ$2,$V112,"D")/365),IF($G112&gt;AJ$2,(DATEDIF($G112,AK$2,"D")/365),1)))))))</f>
        <v>0</v>
      </c>
      <c r="AL112" s="53">
        <f>IF($V112&lt;=AK$2,0,IF($O112&lt;=AK$2,0,IF($G112&gt;=AL$2,0,IF($K112&gt;=$J112,0,IF($O112&lt;=AL$2,($J112-(SUM($K112,SUM($Z112:AK112)))),IF($L112=$D$161,(($J112-$K112)/$P112),(($J112-SUM($Z112:AK112))*$Q112))*IF($V112&lt;=AL$2,(DATEDIF(AK$2,$V112,"D")/365),IF($G112&gt;AK$2,(DATEDIF($G112,AL$2,"D")/365),1)))))))</f>
        <v>0</v>
      </c>
      <c r="AM112" s="53">
        <f>IF($V112&lt;=AL$2,0,IF($O112&lt;=AL$2,0,IF($G112&gt;=AM$2,0,IF($K112&gt;=$J112,0,IF($O112&lt;=AM$2,($J112-(SUM($K112,SUM($Z112:AL112)))),IF($L112=$D$161,(($J112-$K112)/$P112),(($J112-SUM($Z112:AL112))*$Q112))*IF($V112&lt;=AM$2,(DATEDIF(AL$2,$V112,"D")/365),IF($G112&gt;AL$2,(DATEDIF($G112,AM$2,"D")/365),1)))))))</f>
        <v>0</v>
      </c>
      <c r="AN112" s="53">
        <f>IF($V112&lt;=AM$2,0,IF($O112&lt;=AM$2,0,IF($G112&gt;=AN$2,0,IF($K112&gt;=$J112,0,IF($O112&lt;=AN$2,($J112-(SUM($K112,SUM($Z112:AM112)))),IF($L112=$D$161,(($J112-$K112)/$P112),(($J112-SUM($Z112:AM112))*$Q112))*IF($V112&lt;=AN$2,(DATEDIF(AM$2,$V112,"D")/365),IF($G112&gt;AM$2,(DATEDIF($G112,AN$2,"D")/365),1)))))))</f>
        <v>0</v>
      </c>
      <c r="AO112" s="53">
        <f>IF($V112&lt;=AN$2,0,IF($O112&lt;=AN$2,0,IF($G112&gt;=AO$2,0,IF($K112&gt;=$J112,0,IF($O112&lt;=AO$2,($J112-(SUM($K112,SUM($Z112:AN112)))),IF($L112=$D$161,(($J112-$K112)/$P112),(($J112-SUM($Z112:AN112))*$Q112))*IF($V112&lt;=AO$2,(DATEDIF(AN$2,$V112,"D")/365),IF($G112&gt;AN$2,(DATEDIF($G112,AO$2,"D")/365),1)))))))</f>
        <v>0</v>
      </c>
      <c r="AP112" s="53">
        <f>IF($V112&lt;=AO$2,0,IF($O112&lt;=AO$2,0,IF($G112&gt;=AP$2,0,IF($K112&gt;=$J112,0,IF($O112&lt;=AP$2,($J112-(SUM($K112,SUM($Z112:AO112)))),IF($L112=$D$161,(($J112-$K112)/$P112),(($J112-SUM($Z112:AO112))*$Q112))*IF($V112&lt;=AP$2,(DATEDIF(AO$2,$V112,"D")/365),IF($G112&gt;AO$2,(DATEDIF($G112,AP$2,"D")/365),1)))))))</f>
        <v>0</v>
      </c>
      <c r="AQ112" s="53">
        <f>IF($V112&lt;=AP$2,0,IF($O112&lt;=AP$2,0,IF($G112&gt;=AQ$2,0,IF($K112&gt;=$J112,0,IF($O112&lt;=AQ$2,($J112-(SUM($K112,SUM($Z112:AP112)))),IF($L112=$D$161,(($J112-$K112)/$P112),(($J112-SUM($Z112:AP112))*$Q112))*IF($V112&lt;=AQ$2,(DATEDIF(AP$2,$V112,"D")/365),IF($G112&gt;AP$2,(DATEDIF($G112,AQ$2,"D")/365),1)))))))</f>
        <v>0</v>
      </c>
      <c r="AR112" s="53">
        <f>IF($V112&lt;=AQ$2,0,IF($O112&lt;=AQ$2,0,IF($G112&gt;=AR$2,0,IF($K112&gt;=$J112,0,IF($O112&lt;=AR$2,($J112-(SUM($K112,SUM($Z112:AQ112)))),IF($L112=$D$161,(($J112-$K112)/$P112),(($J112-SUM($Z112:AQ112))*$Q112))*IF($V112&lt;=AR$2,(DATEDIF(AQ$2,$V112,"D")/365),IF($G112&gt;AQ$2,(DATEDIF($G112,AR$2,"D")/365),1)))))))</f>
        <v>0</v>
      </c>
      <c r="AS112" s="53">
        <f>IF($V112&lt;=AR$2,0,IF($O112&lt;=AR$2,0,IF($G112&gt;=AS$2,0,IF($K112&gt;=$J112,0,IF($O112&lt;=AS$2,($J112-(SUM($K112,SUM($Z112:AR112)))),IF($L112=$D$161,(($J112-$K112)/$P112),(($J112-SUM($Z112:AR112))*$Q112))*IF($V112&lt;=AS$2,(DATEDIF(AR$2,$V112,"D")/365),IF($G112&gt;AR$2,(DATEDIF($G112,AS$2,"D")/365),1)))))))</f>
        <v>0</v>
      </c>
      <c r="AT112" s="53">
        <f>IF($V112&lt;=AS$2,0,IF($O112&lt;=AS$2,0,IF($G112&gt;=AT$2,0,IF($K112&gt;=$J112,0,IF($O112&lt;=AT$2,($J112-(SUM($K112,SUM($Z112:AS112)))),IF($L112=$D$161,(($J112-$K112)/$P112),(($J112-SUM($Z112:AS112))*$Q112))*IF($V112&lt;=AT$2,(DATEDIF(AS$2,$V112,"D")/365),IF($G112&gt;AS$2,(DATEDIF($G112,AT$2,"D")/365),1)))))))</f>
        <v>0</v>
      </c>
      <c r="AU112" s="53">
        <f>IF($V112&lt;=AT$2,0,IF($O112&lt;=AT$2,0,IF($G112&gt;=AU$2,0,IF($K112&gt;=$J112,0,IF($O112&lt;=AU$2,($J112-(SUM($K112,SUM($Z112:AT112)))),IF($L112=$D$161,(($J112-$K112)/$P112),(($J112-SUM($Z112:AT112))*$Q112))*IF($V112&lt;=AU$2,(DATEDIF(AT$2,$V112,"D")/365),IF($G112&gt;AT$2,(DATEDIF($G112,AU$2,"D")/365),1)))))))</f>
        <v>0</v>
      </c>
      <c r="AV112" s="53">
        <f>IF($V112&lt;=AU$2,0,IF($O112&lt;=AU$2,0,IF($G112&gt;=AV$2,0,IF($K112&gt;=$J112,0,IF($O112&lt;=AV$2,($J112-(SUM($K112,SUM($Z112:AU112)))),IF($L112=$D$161,(($J112-$K112)/$P112),(($J112-SUM($Z112:AU112))*$Q112))*IF($V112&lt;=AV$2,(DATEDIF(AU$2,$V112,"D")/365),IF($G112&gt;AU$2,(DATEDIF($G112,AV$2,"D")/365),1)))))))</f>
        <v>0</v>
      </c>
      <c r="AW112" s="53">
        <f>IF($V112&lt;=AV$2,0,IF($O112&lt;=AV$2,0,IF($G112&gt;=AW$2,0,IF($K112&gt;=$J112,0,IF($O112&lt;=AW$2,($J112-(SUM($K112,SUM($Z112:AV112)))),IF($L112=$D$161,(($J112-$K112)/$P112),(($J112-SUM($Z112:AV112))*$Q112))*IF($V112&lt;=AW$2,(DATEDIF(AV$2,$V112,"D")/365),IF($G112&gt;AV$2,(DATEDIF($G112,AW$2,"D")/365),1)))))))</f>
        <v>0</v>
      </c>
      <c r="AX112" s="53">
        <f>IF($V112&lt;=AW$2,0,IF($O112&lt;=AW$2,0,IF($G112&gt;=AX$2,0,IF($K112&gt;=$J112,0,IF($O112&lt;=AX$2,($J112-(SUM($K112,SUM($Z112:AW112)))),IF($L112=$D$161,(($J112-$K112)/$P112),(($J112-SUM($Z112:AW112))*$Q112))*IF($V112&lt;=AX$2,(DATEDIF(AW$2,$V112,"D")/365),IF($G112&gt;AW$2,(DATEDIF($G112,AX$2,"D")/365),1)))))))</f>
        <v>0</v>
      </c>
      <c r="AY112" s="53">
        <f>IF($V112&lt;=AX$2,0,IF($O112&lt;=AX$2,0,IF($G112&gt;=AY$2,0,IF($K112&gt;=$J112,0,IF($O112&lt;=AY$2,($J112-(SUM($K112,SUM($Z112:AX112)))),IF($L112=$D$161,(($J112-$K112)/$P112),(($J112-SUM($Z112:AX112))*$Q112))*IF($V112&lt;=AY$2,(DATEDIF(AX$2,$V112,"D")/365),IF($G112&gt;AX$2,(DATEDIF($G112,AY$2,"D")/365),1)))))))</f>
        <v>0</v>
      </c>
      <c r="AZ112" s="52"/>
      <c r="BA112" s="52"/>
      <c r="BB112" s="126">
        <f>IF($V112&lt;=BB$2,0,IF($G112&gt;=BB$2,0,IF($G112&gt;$W$3,(J112-Z112),IF($G112&lt;=$W$3,J112-SUM(W112,$Z112:Z112),0))))</f>
        <v>0</v>
      </c>
      <c r="BC112" s="53">
        <f t="shared" si="361"/>
        <v>0</v>
      </c>
      <c r="BD112" s="52">
        <f t="shared" si="362"/>
        <v>0</v>
      </c>
      <c r="BE112" s="53">
        <f t="shared" si="363"/>
        <v>0</v>
      </c>
      <c r="BF112" s="52">
        <f t="shared" si="364"/>
        <v>0</v>
      </c>
      <c r="BG112" s="53">
        <f t="shared" si="365"/>
        <v>0</v>
      </c>
      <c r="BH112" s="52">
        <f t="shared" si="366"/>
        <v>0</v>
      </c>
      <c r="BI112" s="53">
        <f t="shared" si="367"/>
        <v>0</v>
      </c>
      <c r="BJ112" s="52">
        <f t="shared" si="368"/>
        <v>0</v>
      </c>
      <c r="BK112" s="53">
        <f t="shared" si="369"/>
        <v>0</v>
      </c>
      <c r="BL112" s="52">
        <f t="shared" si="370"/>
        <v>0</v>
      </c>
      <c r="BM112" s="53">
        <f t="shared" si="371"/>
        <v>0</v>
      </c>
      <c r="BN112" s="52">
        <f t="shared" si="372"/>
        <v>0</v>
      </c>
      <c r="BO112" s="53">
        <f t="shared" si="373"/>
        <v>0</v>
      </c>
      <c r="BP112" s="52">
        <f t="shared" si="374"/>
        <v>0</v>
      </c>
      <c r="BQ112" s="53">
        <f t="shared" si="375"/>
        <v>0</v>
      </c>
      <c r="BR112" s="52">
        <f t="shared" si="376"/>
        <v>0</v>
      </c>
      <c r="BS112" s="53">
        <f t="shared" si="377"/>
        <v>0</v>
      </c>
      <c r="BT112" s="52">
        <f t="shared" si="378"/>
        <v>0</v>
      </c>
      <c r="BU112" s="53">
        <f t="shared" si="379"/>
        <v>0</v>
      </c>
      <c r="BV112" s="52">
        <f t="shared" si="380"/>
        <v>0</v>
      </c>
      <c r="BW112" s="53">
        <f t="shared" si="381"/>
        <v>0</v>
      </c>
      <c r="BX112" s="52">
        <f t="shared" si="382"/>
        <v>0</v>
      </c>
      <c r="BY112" s="53">
        <f t="shared" si="383"/>
        <v>0</v>
      </c>
      <c r="BZ112" s="52">
        <f t="shared" si="384"/>
        <v>0</v>
      </c>
      <c r="CA112" s="53">
        <f t="shared" si="385"/>
        <v>0</v>
      </c>
      <c r="CB112" s="74"/>
      <c r="CC112" s="74"/>
      <c r="CD112" s="74"/>
      <c r="CE112" s="74"/>
      <c r="CF112" s="74"/>
      <c r="CG112" s="74"/>
      <c r="CH112" s="74"/>
      <c r="CI112" s="74"/>
      <c r="CJ112" s="74"/>
      <c r="CK112" s="74"/>
      <c r="CL112" s="74"/>
    </row>
    <row r="113" spans="1:90">
      <c r="A113" s="20">
        <v>112</v>
      </c>
      <c r="B113" s="20" t="s">
        <v>89</v>
      </c>
      <c r="C113" s="20" t="s">
        <v>153</v>
      </c>
      <c r="D113" s="2">
        <v>1985</v>
      </c>
      <c r="E113" s="3">
        <v>4</v>
      </c>
      <c r="F113" s="2">
        <v>1</v>
      </c>
      <c r="G113" s="55">
        <f t="shared" si="354"/>
        <v>31137</v>
      </c>
      <c r="H113" s="4">
        <v>0</v>
      </c>
      <c r="I113" s="1">
        <v>0</v>
      </c>
      <c r="J113" s="51">
        <f t="shared" si="355"/>
        <v>0</v>
      </c>
      <c r="K113" s="54">
        <f t="shared" si="356"/>
        <v>0</v>
      </c>
      <c r="L113" s="4" t="s">
        <v>96</v>
      </c>
      <c r="M113" s="54">
        <f t="shared" si="357"/>
        <v>15</v>
      </c>
      <c r="N113" s="53">
        <f t="shared" si="358"/>
        <v>15</v>
      </c>
      <c r="O113" s="55">
        <f t="shared" si="359"/>
        <v>36616</v>
      </c>
      <c r="P113" s="53">
        <f t="shared" si="393"/>
        <v>0</v>
      </c>
      <c r="Q113" s="119">
        <f t="shared" si="394"/>
        <v>0</v>
      </c>
      <c r="R113" s="45" t="s">
        <v>130</v>
      </c>
      <c r="S113" s="138">
        <v>17</v>
      </c>
      <c r="T113" s="139">
        <v>4</v>
      </c>
      <c r="U113" s="138">
        <v>2035</v>
      </c>
      <c r="V113" s="55">
        <f t="shared" si="395"/>
        <v>54878</v>
      </c>
      <c r="W113" s="51">
        <f t="shared" si="360"/>
        <v>0</v>
      </c>
      <c r="X113" s="53">
        <f t="shared" si="396"/>
        <v>0</v>
      </c>
      <c r="Y113" s="53">
        <f t="shared" si="397"/>
        <v>0</v>
      </c>
      <c r="Z113" s="53">
        <f t="shared" si="398"/>
        <v>0</v>
      </c>
      <c r="AA113" s="53">
        <f>IF($V113&lt;=Z$2,0,IF($O113&lt;=Z$2,0,IF($G113&gt;=AA$2,0,IF($K113&gt;=$J113,0,IF($O113&lt;=AA$2,($J113-(SUM($K113,SUM($Z113:Z113)))),IF($L113=$D$161,(($J113-$K113)/$P113),(($J113-SUM($Z113:Z113))*$Q113))*IF($V113&lt;=AA$2,(DATEDIF(Z$2,$V113,"D")/365),IF($G113&gt;Z$2,(DATEDIF($G113,AA$2,"D")/365),1)))))))</f>
        <v>0</v>
      </c>
      <c r="AB113" s="53">
        <f>IF($V113&lt;=AA$2,0,IF($O113&lt;=AA$2,0,IF($G113&gt;=AB$2,0,IF($K113&gt;=$J113,0,IF($O113&lt;=AB$2,($J113-(SUM($K113,SUM($Z113:AA113)))),IF($L113=$D$161,(($J113-$K113)/$P113),(($J113-SUM($Z113:AA113))*$Q113))*IF($V113&lt;=AB$2,(DATEDIF(AA$2,$V113,"D")/365),IF($G113&gt;AA$2,(DATEDIF($G113,AB$2,"D")/365),1)))))))</f>
        <v>0</v>
      </c>
      <c r="AC113" s="53">
        <f>IF($V113&lt;=AB$2,0,IF($O113&lt;=AB$2,0,IF($G113&gt;=AC$2,0,IF($K113&gt;=$J113,0,IF($O113&lt;=AC$2,($J113-(SUM($K113,SUM($Z113:AB113)))),IF($L113=$D$161,(($J113-$K113)/$P113),(($J113-SUM($Z113:AB113))*$Q113))*IF($V113&lt;=AC$2,(DATEDIF(AB$2,$V113,"D")/365),IF($G113&gt;AB$2,(DATEDIF($G113,AC$2,"D")/365),1)))))))</f>
        <v>0</v>
      </c>
      <c r="AD113" s="53">
        <f>IF($V113&lt;=AC$2,0,IF($O113&lt;=AC$2,0,IF($G113&gt;=AD$2,0,IF($K113&gt;=$J113,0,IF($O113&lt;=AD$2,($J113-(SUM($K113,SUM($Z113:AC113)))),IF($L113=$D$161,(($J113-$K113)/$P113),(($J113-SUM($Z113:AC113))*$Q113))*IF($V113&lt;=AD$2,(DATEDIF(AC$2,$V113,"D")/365),IF($G113&gt;AC$2,(DATEDIF($G113,AD$2,"D")/365),1)))))))</f>
        <v>0</v>
      </c>
      <c r="AE113" s="53">
        <f>IF($V113&lt;=AD$2,0,IF($O113&lt;=AD$2,0,IF($G113&gt;=AE$2,0,IF($K113&gt;=$J113,0,IF($O113&lt;=AE$2,($J113-(SUM($K113,SUM($Z113:AD113)))),IF($L113=$D$161,(($J113-$K113)/$P113),(($J113-SUM($Z113:AD113))*$Q113))*IF($V113&lt;=AE$2,(DATEDIF(AD$2,$V113,"D")/365),IF($G113&gt;AD$2,(DATEDIF($G113,AE$2,"D")/365),1)))))))</f>
        <v>0</v>
      </c>
      <c r="AF113" s="53">
        <f>IF($V113&lt;=AE$2,0,IF($O113&lt;=AE$2,0,IF($G113&gt;=AF$2,0,IF($K113&gt;=$J113,0,IF($O113&lt;=AF$2,($J113-(SUM($K113,SUM($Z113:AE113)))),IF($L113=$D$161,(($J113-$K113)/$P113),(($J113-SUM($Z113:AE113))*$Q113))*IF($V113&lt;=AF$2,(DATEDIF(AE$2,$V113,"D")/365),IF($G113&gt;AE$2,(DATEDIF($G113,AF$2,"D")/365),1)))))))</f>
        <v>0</v>
      </c>
      <c r="AG113" s="53">
        <f>IF($V113&lt;=AF$2,0,IF($O113&lt;=AF$2,0,IF($G113&gt;=AG$2,0,IF($K113&gt;=$J113,0,IF($O113&lt;=AG$2,($J113-(SUM($K113,SUM($Z113:AF113)))),IF($L113=$D$161,(($J113-$K113)/$P113),(($J113-SUM($Z113:AF113))*$Q113))*IF($V113&lt;=AG$2,(DATEDIF(AF$2,$V113,"D")/365),IF($G113&gt;AF$2,(DATEDIF($G113,AG$2,"D")/365),1)))))))</f>
        <v>0</v>
      </c>
      <c r="AH113" s="53">
        <f>IF($V113&lt;=AG$2,0,IF($O113&lt;=AG$2,0,IF($G113&gt;=AH$2,0,IF($K113&gt;=$J113,0,IF($O113&lt;=AH$2,($J113-(SUM($K113,SUM($Z113:AG113)))),IF($L113=$D$161,(($J113-$K113)/$P113),(($J113-SUM($Z113:AG113))*$Q113))*IF($V113&lt;=AH$2,(DATEDIF(AG$2,$V113,"D")/365),IF($G113&gt;AG$2,(DATEDIF($G113,AH$2,"D")/365),1)))))))</f>
        <v>0</v>
      </c>
      <c r="AI113" s="53">
        <f>IF($V113&lt;=AH$2,0,IF($O113&lt;=AH$2,0,IF($G113&gt;=AI$2,0,IF($K113&gt;=$J113,0,IF($O113&lt;=AI$2,($J113-(SUM($K113,SUM($Z113:AH113)))),IF($L113=$D$161,(($J113-$K113)/$P113),(($J113-SUM($Z113:AH113))*$Q113))*IF($V113&lt;=AI$2,(DATEDIF(AH$2,$V113,"D")/365),IF($G113&gt;AH$2,(DATEDIF($G113,AI$2,"D")/365),1)))))))</f>
        <v>0</v>
      </c>
      <c r="AJ113" s="53">
        <f>IF($V113&lt;=AI$2,0,IF($O113&lt;=AI$2,0,IF($G113&gt;=AJ$2,0,IF($K113&gt;=$J113,0,IF($O113&lt;=AJ$2,($J113-(SUM($K113,SUM($Z113:AI113)))),IF($L113=$D$161,(($J113-$K113)/$P113),(($J113-SUM($Z113:AI113))*$Q113))*IF($V113&lt;=AJ$2,(DATEDIF(AI$2,$V113,"D")/365),IF($G113&gt;AI$2,(DATEDIF($G113,AJ$2,"D")/365),1)))))))</f>
        <v>0</v>
      </c>
      <c r="AK113" s="53">
        <f>IF($V113&lt;=AJ$2,0,IF($O113&lt;=AJ$2,0,IF($G113&gt;=AK$2,0,IF($K113&gt;=$J113,0,IF($O113&lt;=AK$2,($J113-(SUM($K113,SUM($Z113:AJ113)))),IF($L113=$D$161,(($J113-$K113)/$P113),(($J113-SUM($Z113:AJ113))*$Q113))*IF($V113&lt;=AK$2,(DATEDIF(AJ$2,$V113,"D")/365),IF($G113&gt;AJ$2,(DATEDIF($G113,AK$2,"D")/365),1)))))))</f>
        <v>0</v>
      </c>
      <c r="AL113" s="53">
        <f>IF($V113&lt;=AK$2,0,IF($O113&lt;=AK$2,0,IF($G113&gt;=AL$2,0,IF($K113&gt;=$J113,0,IF($O113&lt;=AL$2,($J113-(SUM($K113,SUM($Z113:AK113)))),IF($L113=$D$161,(($J113-$K113)/$P113),(($J113-SUM($Z113:AK113))*$Q113))*IF($V113&lt;=AL$2,(DATEDIF(AK$2,$V113,"D")/365),IF($G113&gt;AK$2,(DATEDIF($G113,AL$2,"D")/365),1)))))))</f>
        <v>0</v>
      </c>
      <c r="AM113" s="53">
        <f>IF($V113&lt;=AL$2,0,IF($O113&lt;=AL$2,0,IF($G113&gt;=AM$2,0,IF($K113&gt;=$J113,0,IF($O113&lt;=AM$2,($J113-(SUM($K113,SUM($Z113:AL113)))),IF($L113=$D$161,(($J113-$K113)/$P113),(($J113-SUM($Z113:AL113))*$Q113))*IF($V113&lt;=AM$2,(DATEDIF(AL$2,$V113,"D")/365),IF($G113&gt;AL$2,(DATEDIF($G113,AM$2,"D")/365),1)))))))</f>
        <v>0</v>
      </c>
      <c r="AN113" s="53">
        <f>IF($V113&lt;=AM$2,0,IF($O113&lt;=AM$2,0,IF($G113&gt;=AN$2,0,IF($K113&gt;=$J113,0,IF($O113&lt;=AN$2,($J113-(SUM($K113,SUM($Z113:AM113)))),IF($L113=$D$161,(($J113-$K113)/$P113),(($J113-SUM($Z113:AM113))*$Q113))*IF($V113&lt;=AN$2,(DATEDIF(AM$2,$V113,"D")/365),IF($G113&gt;AM$2,(DATEDIF($G113,AN$2,"D")/365),1)))))))</f>
        <v>0</v>
      </c>
      <c r="AO113" s="53">
        <f>IF($V113&lt;=AN$2,0,IF($O113&lt;=AN$2,0,IF($G113&gt;=AO$2,0,IF($K113&gt;=$J113,0,IF($O113&lt;=AO$2,($J113-(SUM($K113,SUM($Z113:AN113)))),IF($L113=$D$161,(($J113-$K113)/$P113),(($J113-SUM($Z113:AN113))*$Q113))*IF($V113&lt;=AO$2,(DATEDIF(AN$2,$V113,"D")/365),IF($G113&gt;AN$2,(DATEDIF($G113,AO$2,"D")/365),1)))))))</f>
        <v>0</v>
      </c>
      <c r="AP113" s="53">
        <f>IF($V113&lt;=AO$2,0,IF($O113&lt;=AO$2,0,IF($G113&gt;=AP$2,0,IF($K113&gt;=$J113,0,IF($O113&lt;=AP$2,($J113-(SUM($K113,SUM($Z113:AO113)))),IF($L113=$D$161,(($J113-$K113)/$P113),(($J113-SUM($Z113:AO113))*$Q113))*IF($V113&lt;=AP$2,(DATEDIF(AO$2,$V113,"D")/365),IF($G113&gt;AO$2,(DATEDIF($G113,AP$2,"D")/365),1)))))))</f>
        <v>0</v>
      </c>
      <c r="AQ113" s="53">
        <f>IF($V113&lt;=AP$2,0,IF($O113&lt;=AP$2,0,IF($G113&gt;=AQ$2,0,IF($K113&gt;=$J113,0,IF($O113&lt;=AQ$2,($J113-(SUM($K113,SUM($Z113:AP113)))),IF($L113=$D$161,(($J113-$K113)/$P113),(($J113-SUM($Z113:AP113))*$Q113))*IF($V113&lt;=AQ$2,(DATEDIF(AP$2,$V113,"D")/365),IF($G113&gt;AP$2,(DATEDIF($G113,AQ$2,"D")/365),1)))))))</f>
        <v>0</v>
      </c>
      <c r="AR113" s="53">
        <f>IF($V113&lt;=AQ$2,0,IF($O113&lt;=AQ$2,0,IF($G113&gt;=AR$2,0,IF($K113&gt;=$J113,0,IF($O113&lt;=AR$2,($J113-(SUM($K113,SUM($Z113:AQ113)))),IF($L113=$D$161,(($J113-$K113)/$P113),(($J113-SUM($Z113:AQ113))*$Q113))*IF($V113&lt;=AR$2,(DATEDIF(AQ$2,$V113,"D")/365),IF($G113&gt;AQ$2,(DATEDIF($G113,AR$2,"D")/365),1)))))))</f>
        <v>0</v>
      </c>
      <c r="AS113" s="53">
        <f>IF($V113&lt;=AR$2,0,IF($O113&lt;=AR$2,0,IF($G113&gt;=AS$2,0,IF($K113&gt;=$J113,0,IF($O113&lt;=AS$2,($J113-(SUM($K113,SUM($Z113:AR113)))),IF($L113=$D$161,(($J113-$K113)/$P113),(($J113-SUM($Z113:AR113))*$Q113))*IF($V113&lt;=AS$2,(DATEDIF(AR$2,$V113,"D")/365),IF($G113&gt;AR$2,(DATEDIF($G113,AS$2,"D")/365),1)))))))</f>
        <v>0</v>
      </c>
      <c r="AT113" s="53">
        <f>IF($V113&lt;=AS$2,0,IF($O113&lt;=AS$2,0,IF($G113&gt;=AT$2,0,IF($K113&gt;=$J113,0,IF($O113&lt;=AT$2,($J113-(SUM($K113,SUM($Z113:AS113)))),IF($L113=$D$161,(($J113-$K113)/$P113),(($J113-SUM($Z113:AS113))*$Q113))*IF($V113&lt;=AT$2,(DATEDIF(AS$2,$V113,"D")/365),IF($G113&gt;AS$2,(DATEDIF($G113,AT$2,"D")/365),1)))))))</f>
        <v>0</v>
      </c>
      <c r="AU113" s="53">
        <f>IF($V113&lt;=AT$2,0,IF($O113&lt;=AT$2,0,IF($G113&gt;=AU$2,0,IF($K113&gt;=$J113,0,IF($O113&lt;=AU$2,($J113-(SUM($K113,SUM($Z113:AT113)))),IF($L113=$D$161,(($J113-$K113)/$P113),(($J113-SUM($Z113:AT113))*$Q113))*IF($V113&lt;=AU$2,(DATEDIF(AT$2,$V113,"D")/365),IF($G113&gt;AT$2,(DATEDIF($G113,AU$2,"D")/365),1)))))))</f>
        <v>0</v>
      </c>
      <c r="AV113" s="53">
        <f>IF($V113&lt;=AU$2,0,IF($O113&lt;=AU$2,0,IF($G113&gt;=AV$2,0,IF($K113&gt;=$J113,0,IF($O113&lt;=AV$2,($J113-(SUM($K113,SUM($Z113:AU113)))),IF($L113=$D$161,(($J113-$K113)/$P113),(($J113-SUM($Z113:AU113))*$Q113))*IF($V113&lt;=AV$2,(DATEDIF(AU$2,$V113,"D")/365),IF($G113&gt;AU$2,(DATEDIF($G113,AV$2,"D")/365),1)))))))</f>
        <v>0</v>
      </c>
      <c r="AW113" s="53">
        <f>IF($V113&lt;=AV$2,0,IF($O113&lt;=AV$2,0,IF($G113&gt;=AW$2,0,IF($K113&gt;=$J113,0,IF($O113&lt;=AW$2,($J113-(SUM($K113,SUM($Z113:AV113)))),IF($L113=$D$161,(($J113-$K113)/$P113),(($J113-SUM($Z113:AV113))*$Q113))*IF($V113&lt;=AW$2,(DATEDIF(AV$2,$V113,"D")/365),IF($G113&gt;AV$2,(DATEDIF($G113,AW$2,"D")/365),1)))))))</f>
        <v>0</v>
      </c>
      <c r="AX113" s="53">
        <f>IF($V113&lt;=AW$2,0,IF($O113&lt;=AW$2,0,IF($G113&gt;=AX$2,0,IF($K113&gt;=$J113,0,IF($O113&lt;=AX$2,($J113-(SUM($K113,SUM($Z113:AW113)))),IF($L113=$D$161,(($J113-$K113)/$P113),(($J113-SUM($Z113:AW113))*$Q113))*IF($V113&lt;=AX$2,(DATEDIF(AW$2,$V113,"D")/365),IF($G113&gt;AW$2,(DATEDIF($G113,AX$2,"D")/365),1)))))))</f>
        <v>0</v>
      </c>
      <c r="AY113" s="53">
        <f>IF($V113&lt;=AX$2,0,IF($O113&lt;=AX$2,0,IF($G113&gt;=AY$2,0,IF($K113&gt;=$J113,0,IF($O113&lt;=AY$2,($J113-(SUM($K113,SUM($Z113:AX113)))),IF($L113=$D$161,(($J113-$K113)/$P113),(($J113-SUM($Z113:AX113))*$Q113))*IF($V113&lt;=AY$2,(DATEDIF(AX$2,$V113,"D")/365),IF($G113&gt;AX$2,(DATEDIF($G113,AY$2,"D")/365),1)))))))</f>
        <v>0</v>
      </c>
      <c r="AZ113" s="52"/>
      <c r="BA113" s="52"/>
      <c r="BB113" s="126">
        <f>IF($V113&lt;=BB$2,0,IF($G113&gt;=BB$2,0,IF($G113&gt;$W$3,(J113-Z113),IF($G113&lt;=$W$3,J113-SUM(W113,$Z113:Z113),0))))</f>
        <v>0</v>
      </c>
      <c r="BC113" s="53">
        <f t="shared" si="361"/>
        <v>0</v>
      </c>
      <c r="BD113" s="52">
        <f t="shared" si="362"/>
        <v>0</v>
      </c>
      <c r="BE113" s="53">
        <f t="shared" si="363"/>
        <v>0</v>
      </c>
      <c r="BF113" s="52">
        <f t="shared" si="364"/>
        <v>0</v>
      </c>
      <c r="BG113" s="53">
        <f t="shared" si="365"/>
        <v>0</v>
      </c>
      <c r="BH113" s="52">
        <f t="shared" si="366"/>
        <v>0</v>
      </c>
      <c r="BI113" s="53">
        <f t="shared" si="367"/>
        <v>0</v>
      </c>
      <c r="BJ113" s="52">
        <f t="shared" si="368"/>
        <v>0</v>
      </c>
      <c r="BK113" s="53">
        <f t="shared" si="369"/>
        <v>0</v>
      </c>
      <c r="BL113" s="52">
        <f t="shared" si="370"/>
        <v>0</v>
      </c>
      <c r="BM113" s="53">
        <f t="shared" si="371"/>
        <v>0</v>
      </c>
      <c r="BN113" s="52">
        <f t="shared" si="372"/>
        <v>0</v>
      </c>
      <c r="BO113" s="53">
        <f t="shared" si="373"/>
        <v>0</v>
      </c>
      <c r="BP113" s="52">
        <f t="shared" si="374"/>
        <v>0</v>
      </c>
      <c r="BQ113" s="53">
        <f t="shared" si="375"/>
        <v>0</v>
      </c>
      <c r="BR113" s="52">
        <f t="shared" si="376"/>
        <v>0</v>
      </c>
      <c r="BS113" s="53">
        <f t="shared" si="377"/>
        <v>0</v>
      </c>
      <c r="BT113" s="52">
        <f t="shared" si="378"/>
        <v>0</v>
      </c>
      <c r="BU113" s="53">
        <f t="shared" si="379"/>
        <v>0</v>
      </c>
      <c r="BV113" s="52">
        <f t="shared" si="380"/>
        <v>0</v>
      </c>
      <c r="BW113" s="53">
        <f t="shared" si="381"/>
        <v>0</v>
      </c>
      <c r="BX113" s="52">
        <f t="shared" si="382"/>
        <v>0</v>
      </c>
      <c r="BY113" s="53">
        <f t="shared" si="383"/>
        <v>0</v>
      </c>
      <c r="BZ113" s="52">
        <f t="shared" si="384"/>
        <v>0</v>
      </c>
      <c r="CA113" s="53">
        <f t="shared" si="385"/>
        <v>0</v>
      </c>
      <c r="CB113" s="74"/>
      <c r="CC113" s="74"/>
      <c r="CD113" s="74"/>
      <c r="CE113" s="74"/>
      <c r="CF113" s="74"/>
      <c r="CG113" s="74"/>
      <c r="CH113" s="74"/>
      <c r="CI113" s="74"/>
      <c r="CJ113" s="74"/>
      <c r="CK113" s="74"/>
      <c r="CL113" s="74"/>
    </row>
    <row r="114" spans="1:90">
      <c r="A114" s="20">
        <v>113</v>
      </c>
      <c r="B114" s="20" t="s">
        <v>89</v>
      </c>
      <c r="C114" s="20" t="s">
        <v>153</v>
      </c>
      <c r="D114" s="2">
        <v>1985</v>
      </c>
      <c r="E114" s="3">
        <v>4</v>
      </c>
      <c r="F114" s="2">
        <v>1</v>
      </c>
      <c r="G114" s="55">
        <f t="shared" si="354"/>
        <v>31137</v>
      </c>
      <c r="H114" s="4">
        <v>0</v>
      </c>
      <c r="I114" s="1">
        <v>0</v>
      </c>
      <c r="J114" s="51">
        <f t="shared" si="355"/>
        <v>0</v>
      </c>
      <c r="K114" s="54">
        <f t="shared" si="356"/>
        <v>0</v>
      </c>
      <c r="L114" s="4" t="s">
        <v>96</v>
      </c>
      <c r="M114" s="54">
        <f t="shared" si="357"/>
        <v>15</v>
      </c>
      <c r="N114" s="53">
        <f t="shared" si="358"/>
        <v>15</v>
      </c>
      <c r="O114" s="55">
        <f t="shared" si="359"/>
        <v>36616</v>
      </c>
      <c r="P114" s="53">
        <f t="shared" si="393"/>
        <v>0</v>
      </c>
      <c r="Q114" s="119">
        <f t="shared" si="394"/>
        <v>0</v>
      </c>
      <c r="R114" s="45" t="s">
        <v>130</v>
      </c>
      <c r="S114" s="138">
        <v>17</v>
      </c>
      <c r="T114" s="139">
        <v>4</v>
      </c>
      <c r="U114" s="138">
        <v>2035</v>
      </c>
      <c r="V114" s="55">
        <f t="shared" si="395"/>
        <v>54878</v>
      </c>
      <c r="W114" s="51">
        <f t="shared" si="360"/>
        <v>0</v>
      </c>
      <c r="X114" s="53">
        <f t="shared" si="396"/>
        <v>0</v>
      </c>
      <c r="Y114" s="53">
        <f t="shared" si="397"/>
        <v>0</v>
      </c>
      <c r="Z114" s="53">
        <f t="shared" si="398"/>
        <v>0</v>
      </c>
      <c r="AA114" s="53">
        <f>IF($V114&lt;=Z$2,0,IF($O114&lt;=Z$2,0,IF($G114&gt;=AA$2,0,IF($K114&gt;=$J114,0,IF($O114&lt;=AA$2,($J114-(SUM($K114,SUM($Z114:Z114)))),IF($L114=$D$161,(($J114-$K114)/$P114),(($J114-SUM($Z114:Z114))*$Q114))*IF($V114&lt;=AA$2,(DATEDIF(Z$2,$V114,"D")/365),IF($G114&gt;Z$2,(DATEDIF($G114,AA$2,"D")/365),1)))))))</f>
        <v>0</v>
      </c>
      <c r="AB114" s="53">
        <f>IF($V114&lt;=AA$2,0,IF($O114&lt;=AA$2,0,IF($G114&gt;=AB$2,0,IF($K114&gt;=$J114,0,IF($O114&lt;=AB$2,($J114-(SUM($K114,SUM($Z114:AA114)))),IF($L114=$D$161,(($J114-$K114)/$P114),(($J114-SUM($Z114:AA114))*$Q114))*IF($V114&lt;=AB$2,(DATEDIF(AA$2,$V114,"D")/365),IF($G114&gt;AA$2,(DATEDIF($G114,AB$2,"D")/365),1)))))))</f>
        <v>0</v>
      </c>
      <c r="AC114" s="53">
        <f>IF($V114&lt;=AB$2,0,IF($O114&lt;=AB$2,0,IF($G114&gt;=AC$2,0,IF($K114&gt;=$J114,0,IF($O114&lt;=AC$2,($J114-(SUM($K114,SUM($Z114:AB114)))),IF($L114=$D$161,(($J114-$K114)/$P114),(($J114-SUM($Z114:AB114))*$Q114))*IF($V114&lt;=AC$2,(DATEDIF(AB$2,$V114,"D")/365),IF($G114&gt;AB$2,(DATEDIF($G114,AC$2,"D")/365),1)))))))</f>
        <v>0</v>
      </c>
      <c r="AD114" s="53">
        <f>IF($V114&lt;=AC$2,0,IF($O114&lt;=AC$2,0,IF($G114&gt;=AD$2,0,IF($K114&gt;=$J114,0,IF($O114&lt;=AD$2,($J114-(SUM($K114,SUM($Z114:AC114)))),IF($L114=$D$161,(($J114-$K114)/$P114),(($J114-SUM($Z114:AC114))*$Q114))*IF($V114&lt;=AD$2,(DATEDIF(AC$2,$V114,"D")/365),IF($G114&gt;AC$2,(DATEDIF($G114,AD$2,"D")/365),1)))))))</f>
        <v>0</v>
      </c>
      <c r="AE114" s="53">
        <f>IF($V114&lt;=AD$2,0,IF($O114&lt;=AD$2,0,IF($G114&gt;=AE$2,0,IF($K114&gt;=$J114,0,IF($O114&lt;=AE$2,($J114-(SUM($K114,SUM($Z114:AD114)))),IF($L114=$D$161,(($J114-$K114)/$P114),(($J114-SUM($Z114:AD114))*$Q114))*IF($V114&lt;=AE$2,(DATEDIF(AD$2,$V114,"D")/365),IF($G114&gt;AD$2,(DATEDIF($G114,AE$2,"D")/365),1)))))))</f>
        <v>0</v>
      </c>
      <c r="AF114" s="53">
        <f>IF($V114&lt;=AE$2,0,IF($O114&lt;=AE$2,0,IF($G114&gt;=AF$2,0,IF($K114&gt;=$J114,0,IF($O114&lt;=AF$2,($J114-(SUM($K114,SUM($Z114:AE114)))),IF($L114=$D$161,(($J114-$K114)/$P114),(($J114-SUM($Z114:AE114))*$Q114))*IF($V114&lt;=AF$2,(DATEDIF(AE$2,$V114,"D")/365),IF($G114&gt;AE$2,(DATEDIF($G114,AF$2,"D")/365),1)))))))</f>
        <v>0</v>
      </c>
      <c r="AG114" s="53">
        <f>IF($V114&lt;=AF$2,0,IF($O114&lt;=AF$2,0,IF($G114&gt;=AG$2,0,IF($K114&gt;=$J114,0,IF($O114&lt;=AG$2,($J114-(SUM($K114,SUM($Z114:AF114)))),IF($L114=$D$161,(($J114-$K114)/$P114),(($J114-SUM($Z114:AF114))*$Q114))*IF($V114&lt;=AG$2,(DATEDIF(AF$2,$V114,"D")/365),IF($G114&gt;AF$2,(DATEDIF($G114,AG$2,"D")/365),1)))))))</f>
        <v>0</v>
      </c>
      <c r="AH114" s="53">
        <f>IF($V114&lt;=AG$2,0,IF($O114&lt;=AG$2,0,IF($G114&gt;=AH$2,0,IF($K114&gt;=$J114,0,IF($O114&lt;=AH$2,($J114-(SUM($K114,SUM($Z114:AG114)))),IF($L114=$D$161,(($J114-$K114)/$P114),(($J114-SUM($Z114:AG114))*$Q114))*IF($V114&lt;=AH$2,(DATEDIF(AG$2,$V114,"D")/365),IF($G114&gt;AG$2,(DATEDIF($G114,AH$2,"D")/365),1)))))))</f>
        <v>0</v>
      </c>
      <c r="AI114" s="53">
        <f>IF($V114&lt;=AH$2,0,IF($O114&lt;=AH$2,0,IF($G114&gt;=AI$2,0,IF($K114&gt;=$J114,0,IF($O114&lt;=AI$2,($J114-(SUM($K114,SUM($Z114:AH114)))),IF($L114=$D$161,(($J114-$K114)/$P114),(($J114-SUM($Z114:AH114))*$Q114))*IF($V114&lt;=AI$2,(DATEDIF(AH$2,$V114,"D")/365),IF($G114&gt;AH$2,(DATEDIF($G114,AI$2,"D")/365),1)))))))</f>
        <v>0</v>
      </c>
      <c r="AJ114" s="53">
        <f>IF($V114&lt;=AI$2,0,IF($O114&lt;=AI$2,0,IF($G114&gt;=AJ$2,0,IF($K114&gt;=$J114,0,IF($O114&lt;=AJ$2,($J114-(SUM($K114,SUM($Z114:AI114)))),IF($L114=$D$161,(($J114-$K114)/$P114),(($J114-SUM($Z114:AI114))*$Q114))*IF($V114&lt;=AJ$2,(DATEDIF(AI$2,$V114,"D")/365),IF($G114&gt;AI$2,(DATEDIF($G114,AJ$2,"D")/365),1)))))))</f>
        <v>0</v>
      </c>
      <c r="AK114" s="53">
        <f>IF($V114&lt;=AJ$2,0,IF($O114&lt;=AJ$2,0,IF($G114&gt;=AK$2,0,IF($K114&gt;=$J114,0,IF($O114&lt;=AK$2,($J114-(SUM($K114,SUM($Z114:AJ114)))),IF($L114=$D$161,(($J114-$K114)/$P114),(($J114-SUM($Z114:AJ114))*$Q114))*IF($V114&lt;=AK$2,(DATEDIF(AJ$2,$V114,"D")/365),IF($G114&gt;AJ$2,(DATEDIF($G114,AK$2,"D")/365),1)))))))</f>
        <v>0</v>
      </c>
      <c r="AL114" s="53">
        <f>IF($V114&lt;=AK$2,0,IF($O114&lt;=AK$2,0,IF($G114&gt;=AL$2,0,IF($K114&gt;=$J114,0,IF($O114&lt;=AL$2,($J114-(SUM($K114,SUM($Z114:AK114)))),IF($L114=$D$161,(($J114-$K114)/$P114),(($J114-SUM($Z114:AK114))*$Q114))*IF($V114&lt;=AL$2,(DATEDIF(AK$2,$V114,"D")/365),IF($G114&gt;AK$2,(DATEDIF($G114,AL$2,"D")/365),1)))))))</f>
        <v>0</v>
      </c>
      <c r="AM114" s="53">
        <f>IF($V114&lt;=AL$2,0,IF($O114&lt;=AL$2,0,IF($G114&gt;=AM$2,0,IF($K114&gt;=$J114,0,IF($O114&lt;=AM$2,($J114-(SUM($K114,SUM($Z114:AL114)))),IF($L114=$D$161,(($J114-$K114)/$P114),(($J114-SUM($Z114:AL114))*$Q114))*IF($V114&lt;=AM$2,(DATEDIF(AL$2,$V114,"D")/365),IF($G114&gt;AL$2,(DATEDIF($G114,AM$2,"D")/365),1)))))))</f>
        <v>0</v>
      </c>
      <c r="AN114" s="53">
        <f>IF($V114&lt;=AM$2,0,IF($O114&lt;=AM$2,0,IF($G114&gt;=AN$2,0,IF($K114&gt;=$J114,0,IF($O114&lt;=AN$2,($J114-(SUM($K114,SUM($Z114:AM114)))),IF($L114=$D$161,(($J114-$K114)/$P114),(($J114-SUM($Z114:AM114))*$Q114))*IF($V114&lt;=AN$2,(DATEDIF(AM$2,$V114,"D")/365),IF($G114&gt;AM$2,(DATEDIF($G114,AN$2,"D")/365),1)))))))</f>
        <v>0</v>
      </c>
      <c r="AO114" s="53">
        <f>IF($V114&lt;=AN$2,0,IF($O114&lt;=AN$2,0,IF($G114&gt;=AO$2,0,IF($K114&gt;=$J114,0,IF($O114&lt;=AO$2,($J114-(SUM($K114,SUM($Z114:AN114)))),IF($L114=$D$161,(($J114-$K114)/$P114),(($J114-SUM($Z114:AN114))*$Q114))*IF($V114&lt;=AO$2,(DATEDIF(AN$2,$V114,"D")/365),IF($G114&gt;AN$2,(DATEDIF($G114,AO$2,"D")/365),1)))))))</f>
        <v>0</v>
      </c>
      <c r="AP114" s="53">
        <f>IF($V114&lt;=AO$2,0,IF($O114&lt;=AO$2,0,IF($G114&gt;=AP$2,0,IF($K114&gt;=$J114,0,IF($O114&lt;=AP$2,($J114-(SUM($K114,SUM($Z114:AO114)))),IF($L114=$D$161,(($J114-$K114)/$P114),(($J114-SUM($Z114:AO114))*$Q114))*IF($V114&lt;=AP$2,(DATEDIF(AO$2,$V114,"D")/365),IF($G114&gt;AO$2,(DATEDIF($G114,AP$2,"D")/365),1)))))))</f>
        <v>0</v>
      </c>
      <c r="AQ114" s="53">
        <f>IF($V114&lt;=AP$2,0,IF($O114&lt;=AP$2,0,IF($G114&gt;=AQ$2,0,IF($K114&gt;=$J114,0,IF($O114&lt;=AQ$2,($J114-(SUM($K114,SUM($Z114:AP114)))),IF($L114=$D$161,(($J114-$K114)/$P114),(($J114-SUM($Z114:AP114))*$Q114))*IF($V114&lt;=AQ$2,(DATEDIF(AP$2,$V114,"D")/365),IF($G114&gt;AP$2,(DATEDIF($G114,AQ$2,"D")/365),1)))))))</f>
        <v>0</v>
      </c>
      <c r="AR114" s="53">
        <f>IF($V114&lt;=AQ$2,0,IF($O114&lt;=AQ$2,0,IF($G114&gt;=AR$2,0,IF($K114&gt;=$J114,0,IF($O114&lt;=AR$2,($J114-(SUM($K114,SUM($Z114:AQ114)))),IF($L114=$D$161,(($J114-$K114)/$P114),(($J114-SUM($Z114:AQ114))*$Q114))*IF($V114&lt;=AR$2,(DATEDIF(AQ$2,$V114,"D")/365),IF($G114&gt;AQ$2,(DATEDIF($G114,AR$2,"D")/365),1)))))))</f>
        <v>0</v>
      </c>
      <c r="AS114" s="53">
        <f>IF($V114&lt;=AR$2,0,IF($O114&lt;=AR$2,0,IF($G114&gt;=AS$2,0,IF($K114&gt;=$J114,0,IF($O114&lt;=AS$2,($J114-(SUM($K114,SUM($Z114:AR114)))),IF($L114=$D$161,(($J114-$K114)/$P114),(($J114-SUM($Z114:AR114))*$Q114))*IF($V114&lt;=AS$2,(DATEDIF(AR$2,$V114,"D")/365),IF($G114&gt;AR$2,(DATEDIF($G114,AS$2,"D")/365),1)))))))</f>
        <v>0</v>
      </c>
      <c r="AT114" s="53">
        <f>IF($V114&lt;=AS$2,0,IF($O114&lt;=AS$2,0,IF($G114&gt;=AT$2,0,IF($K114&gt;=$J114,0,IF($O114&lt;=AT$2,($J114-(SUM($K114,SUM($Z114:AS114)))),IF($L114=$D$161,(($J114-$K114)/$P114),(($J114-SUM($Z114:AS114))*$Q114))*IF($V114&lt;=AT$2,(DATEDIF(AS$2,$V114,"D")/365),IF($G114&gt;AS$2,(DATEDIF($G114,AT$2,"D")/365),1)))))))</f>
        <v>0</v>
      </c>
      <c r="AU114" s="53">
        <f>IF($V114&lt;=AT$2,0,IF($O114&lt;=AT$2,0,IF($G114&gt;=AU$2,0,IF($K114&gt;=$J114,0,IF($O114&lt;=AU$2,($J114-(SUM($K114,SUM($Z114:AT114)))),IF($L114=$D$161,(($J114-$K114)/$P114),(($J114-SUM($Z114:AT114))*$Q114))*IF($V114&lt;=AU$2,(DATEDIF(AT$2,$V114,"D")/365),IF($G114&gt;AT$2,(DATEDIF($G114,AU$2,"D")/365),1)))))))</f>
        <v>0</v>
      </c>
      <c r="AV114" s="53">
        <f>IF($V114&lt;=AU$2,0,IF($O114&lt;=AU$2,0,IF($G114&gt;=AV$2,0,IF($K114&gt;=$J114,0,IF($O114&lt;=AV$2,($J114-(SUM($K114,SUM($Z114:AU114)))),IF($L114=$D$161,(($J114-$K114)/$P114),(($J114-SUM($Z114:AU114))*$Q114))*IF($V114&lt;=AV$2,(DATEDIF(AU$2,$V114,"D")/365),IF($G114&gt;AU$2,(DATEDIF($G114,AV$2,"D")/365),1)))))))</f>
        <v>0</v>
      </c>
      <c r="AW114" s="53">
        <f>IF($V114&lt;=AV$2,0,IF($O114&lt;=AV$2,0,IF($G114&gt;=AW$2,0,IF($K114&gt;=$J114,0,IF($O114&lt;=AW$2,($J114-(SUM($K114,SUM($Z114:AV114)))),IF($L114=$D$161,(($J114-$K114)/$P114),(($J114-SUM($Z114:AV114))*$Q114))*IF($V114&lt;=AW$2,(DATEDIF(AV$2,$V114,"D")/365),IF($G114&gt;AV$2,(DATEDIF($G114,AW$2,"D")/365),1)))))))</f>
        <v>0</v>
      </c>
      <c r="AX114" s="53">
        <f>IF($V114&lt;=AW$2,0,IF($O114&lt;=AW$2,0,IF($G114&gt;=AX$2,0,IF($K114&gt;=$J114,0,IF($O114&lt;=AX$2,($J114-(SUM($K114,SUM($Z114:AW114)))),IF($L114=$D$161,(($J114-$K114)/$P114),(($J114-SUM($Z114:AW114))*$Q114))*IF($V114&lt;=AX$2,(DATEDIF(AW$2,$V114,"D")/365),IF($G114&gt;AW$2,(DATEDIF($G114,AX$2,"D")/365),1)))))))</f>
        <v>0</v>
      </c>
      <c r="AY114" s="53">
        <f>IF($V114&lt;=AX$2,0,IF($O114&lt;=AX$2,0,IF($G114&gt;=AY$2,0,IF($K114&gt;=$J114,0,IF($O114&lt;=AY$2,($J114-(SUM($K114,SUM($Z114:AX114)))),IF($L114=$D$161,(($J114-$K114)/$P114),(($J114-SUM($Z114:AX114))*$Q114))*IF($V114&lt;=AY$2,(DATEDIF(AX$2,$V114,"D")/365),IF($G114&gt;AX$2,(DATEDIF($G114,AY$2,"D")/365),1)))))))</f>
        <v>0</v>
      </c>
      <c r="AZ114" s="52"/>
      <c r="BA114" s="52"/>
      <c r="BB114" s="126">
        <f>IF($V114&lt;=BB$2,0,IF($G114&gt;=BB$2,0,IF($G114&gt;$W$3,(J114-Z114),IF($G114&lt;=$W$3,J114-SUM(W114,$Z114:Z114),0))))</f>
        <v>0</v>
      </c>
      <c r="BC114" s="53">
        <f t="shared" si="361"/>
        <v>0</v>
      </c>
      <c r="BD114" s="52">
        <f t="shared" si="362"/>
        <v>0</v>
      </c>
      <c r="BE114" s="53">
        <f t="shared" si="363"/>
        <v>0</v>
      </c>
      <c r="BF114" s="52">
        <f t="shared" si="364"/>
        <v>0</v>
      </c>
      <c r="BG114" s="53">
        <f t="shared" si="365"/>
        <v>0</v>
      </c>
      <c r="BH114" s="52">
        <f t="shared" si="366"/>
        <v>0</v>
      </c>
      <c r="BI114" s="53">
        <f t="shared" si="367"/>
        <v>0</v>
      </c>
      <c r="BJ114" s="52">
        <f t="shared" si="368"/>
        <v>0</v>
      </c>
      <c r="BK114" s="53">
        <f t="shared" si="369"/>
        <v>0</v>
      </c>
      <c r="BL114" s="52">
        <f t="shared" si="370"/>
        <v>0</v>
      </c>
      <c r="BM114" s="53">
        <f t="shared" si="371"/>
        <v>0</v>
      </c>
      <c r="BN114" s="52">
        <f t="shared" si="372"/>
        <v>0</v>
      </c>
      <c r="BO114" s="53">
        <f t="shared" si="373"/>
        <v>0</v>
      </c>
      <c r="BP114" s="52">
        <f t="shared" si="374"/>
        <v>0</v>
      </c>
      <c r="BQ114" s="53">
        <f t="shared" si="375"/>
        <v>0</v>
      </c>
      <c r="BR114" s="52">
        <f t="shared" si="376"/>
        <v>0</v>
      </c>
      <c r="BS114" s="53">
        <f t="shared" si="377"/>
        <v>0</v>
      </c>
      <c r="BT114" s="52">
        <f t="shared" si="378"/>
        <v>0</v>
      </c>
      <c r="BU114" s="53">
        <f t="shared" si="379"/>
        <v>0</v>
      </c>
      <c r="BV114" s="52">
        <f t="shared" si="380"/>
        <v>0</v>
      </c>
      <c r="BW114" s="53">
        <f t="shared" si="381"/>
        <v>0</v>
      </c>
      <c r="BX114" s="52">
        <f t="shared" si="382"/>
        <v>0</v>
      </c>
      <c r="BY114" s="53">
        <f t="shared" si="383"/>
        <v>0</v>
      </c>
      <c r="BZ114" s="52">
        <f t="shared" si="384"/>
        <v>0</v>
      </c>
      <c r="CA114" s="53">
        <f t="shared" si="385"/>
        <v>0</v>
      </c>
      <c r="CB114" s="74"/>
      <c r="CC114" s="74"/>
      <c r="CD114" s="74"/>
      <c r="CE114" s="74"/>
      <c r="CF114" s="74"/>
      <c r="CG114" s="74"/>
      <c r="CH114" s="74"/>
      <c r="CI114" s="74"/>
      <c r="CJ114" s="74"/>
      <c r="CK114" s="74"/>
      <c r="CL114" s="74"/>
    </row>
    <row r="115" spans="1:90">
      <c r="A115" s="20">
        <v>114</v>
      </c>
      <c r="B115" s="20" t="s">
        <v>89</v>
      </c>
      <c r="C115" s="20" t="s">
        <v>153</v>
      </c>
      <c r="D115" s="2">
        <v>1985</v>
      </c>
      <c r="E115" s="3">
        <v>4</v>
      </c>
      <c r="F115" s="2">
        <v>1</v>
      </c>
      <c r="G115" s="55">
        <f t="shared" si="354"/>
        <v>31137</v>
      </c>
      <c r="H115" s="4">
        <v>0</v>
      </c>
      <c r="I115" s="1">
        <v>0</v>
      </c>
      <c r="J115" s="51">
        <f t="shared" si="355"/>
        <v>0</v>
      </c>
      <c r="K115" s="54">
        <f t="shared" si="356"/>
        <v>0</v>
      </c>
      <c r="L115" s="4" t="s">
        <v>96</v>
      </c>
      <c r="M115" s="54">
        <f t="shared" si="357"/>
        <v>15</v>
      </c>
      <c r="N115" s="53">
        <f t="shared" si="358"/>
        <v>15</v>
      </c>
      <c r="O115" s="55">
        <f t="shared" si="359"/>
        <v>36616</v>
      </c>
      <c r="P115" s="53">
        <f t="shared" si="393"/>
        <v>0</v>
      </c>
      <c r="Q115" s="119">
        <f t="shared" si="394"/>
        <v>0</v>
      </c>
      <c r="R115" s="45" t="s">
        <v>130</v>
      </c>
      <c r="S115" s="138">
        <v>17</v>
      </c>
      <c r="T115" s="139">
        <v>4</v>
      </c>
      <c r="U115" s="138">
        <v>2035</v>
      </c>
      <c r="V115" s="55">
        <f t="shared" si="395"/>
        <v>54878</v>
      </c>
      <c r="W115" s="51">
        <f t="shared" si="360"/>
        <v>0</v>
      </c>
      <c r="X115" s="53">
        <f t="shared" si="396"/>
        <v>0</v>
      </c>
      <c r="Y115" s="53">
        <f t="shared" si="397"/>
        <v>0</v>
      </c>
      <c r="Z115" s="53">
        <f t="shared" si="398"/>
        <v>0</v>
      </c>
      <c r="AA115" s="53">
        <f>IF($V115&lt;=Z$2,0,IF($O115&lt;=Z$2,0,IF($G115&gt;=AA$2,0,IF($K115&gt;=$J115,0,IF($O115&lt;=AA$2,($J115-(SUM($K115,SUM($Z115:Z115)))),IF($L115=$D$161,(($J115-$K115)/$P115),(($J115-SUM($Z115:Z115))*$Q115))*IF($V115&lt;=AA$2,(DATEDIF(Z$2,$V115,"D")/365),IF($G115&gt;Z$2,(DATEDIF($G115,AA$2,"D")/365),1)))))))</f>
        <v>0</v>
      </c>
      <c r="AB115" s="53">
        <f>IF($V115&lt;=AA$2,0,IF($O115&lt;=AA$2,0,IF($G115&gt;=AB$2,0,IF($K115&gt;=$J115,0,IF($O115&lt;=AB$2,($J115-(SUM($K115,SUM($Z115:AA115)))),IF($L115=$D$161,(($J115-$K115)/$P115),(($J115-SUM($Z115:AA115))*$Q115))*IF($V115&lt;=AB$2,(DATEDIF(AA$2,$V115,"D")/365),IF($G115&gt;AA$2,(DATEDIF($G115,AB$2,"D")/365),1)))))))</f>
        <v>0</v>
      </c>
      <c r="AC115" s="53">
        <f>IF($V115&lt;=AB$2,0,IF($O115&lt;=AB$2,0,IF($G115&gt;=AC$2,0,IF($K115&gt;=$J115,0,IF($O115&lt;=AC$2,($J115-(SUM($K115,SUM($Z115:AB115)))),IF($L115=$D$161,(($J115-$K115)/$P115),(($J115-SUM($Z115:AB115))*$Q115))*IF($V115&lt;=AC$2,(DATEDIF(AB$2,$V115,"D")/365),IF($G115&gt;AB$2,(DATEDIF($G115,AC$2,"D")/365),1)))))))</f>
        <v>0</v>
      </c>
      <c r="AD115" s="53">
        <f>IF($V115&lt;=AC$2,0,IF($O115&lt;=AC$2,0,IF($G115&gt;=AD$2,0,IF($K115&gt;=$J115,0,IF($O115&lt;=AD$2,($J115-(SUM($K115,SUM($Z115:AC115)))),IF($L115=$D$161,(($J115-$K115)/$P115),(($J115-SUM($Z115:AC115))*$Q115))*IF($V115&lt;=AD$2,(DATEDIF(AC$2,$V115,"D")/365),IF($G115&gt;AC$2,(DATEDIF($G115,AD$2,"D")/365),1)))))))</f>
        <v>0</v>
      </c>
      <c r="AE115" s="53">
        <f>IF($V115&lt;=AD$2,0,IF($O115&lt;=AD$2,0,IF($G115&gt;=AE$2,0,IF($K115&gt;=$J115,0,IF($O115&lt;=AE$2,($J115-(SUM($K115,SUM($Z115:AD115)))),IF($L115=$D$161,(($J115-$K115)/$P115),(($J115-SUM($Z115:AD115))*$Q115))*IF($V115&lt;=AE$2,(DATEDIF(AD$2,$V115,"D")/365),IF($G115&gt;AD$2,(DATEDIF($G115,AE$2,"D")/365),1)))))))</f>
        <v>0</v>
      </c>
      <c r="AF115" s="53">
        <f>IF($V115&lt;=AE$2,0,IF($O115&lt;=AE$2,0,IF($G115&gt;=AF$2,0,IF($K115&gt;=$J115,0,IF($O115&lt;=AF$2,($J115-(SUM($K115,SUM($Z115:AE115)))),IF($L115=$D$161,(($J115-$K115)/$P115),(($J115-SUM($Z115:AE115))*$Q115))*IF($V115&lt;=AF$2,(DATEDIF(AE$2,$V115,"D")/365),IF($G115&gt;AE$2,(DATEDIF($G115,AF$2,"D")/365),1)))))))</f>
        <v>0</v>
      </c>
      <c r="AG115" s="53">
        <f>IF($V115&lt;=AF$2,0,IF($O115&lt;=AF$2,0,IF($G115&gt;=AG$2,0,IF($K115&gt;=$J115,0,IF($O115&lt;=AG$2,($J115-(SUM($K115,SUM($Z115:AF115)))),IF($L115=$D$161,(($J115-$K115)/$P115),(($J115-SUM($Z115:AF115))*$Q115))*IF($V115&lt;=AG$2,(DATEDIF(AF$2,$V115,"D")/365),IF($G115&gt;AF$2,(DATEDIF($G115,AG$2,"D")/365),1)))))))</f>
        <v>0</v>
      </c>
      <c r="AH115" s="53">
        <f>IF($V115&lt;=AG$2,0,IF($O115&lt;=AG$2,0,IF($G115&gt;=AH$2,0,IF($K115&gt;=$J115,0,IF($O115&lt;=AH$2,($J115-(SUM($K115,SUM($Z115:AG115)))),IF($L115=$D$161,(($J115-$K115)/$P115),(($J115-SUM($Z115:AG115))*$Q115))*IF($V115&lt;=AH$2,(DATEDIF(AG$2,$V115,"D")/365),IF($G115&gt;AG$2,(DATEDIF($G115,AH$2,"D")/365),1)))))))</f>
        <v>0</v>
      </c>
      <c r="AI115" s="53">
        <f>IF($V115&lt;=AH$2,0,IF($O115&lt;=AH$2,0,IF($G115&gt;=AI$2,0,IF($K115&gt;=$J115,0,IF($O115&lt;=AI$2,($J115-(SUM($K115,SUM($Z115:AH115)))),IF($L115=$D$161,(($J115-$K115)/$P115),(($J115-SUM($Z115:AH115))*$Q115))*IF($V115&lt;=AI$2,(DATEDIF(AH$2,$V115,"D")/365),IF($G115&gt;AH$2,(DATEDIF($G115,AI$2,"D")/365),1)))))))</f>
        <v>0</v>
      </c>
      <c r="AJ115" s="53">
        <f>IF($V115&lt;=AI$2,0,IF($O115&lt;=AI$2,0,IF($G115&gt;=AJ$2,0,IF($K115&gt;=$J115,0,IF($O115&lt;=AJ$2,($J115-(SUM($K115,SUM($Z115:AI115)))),IF($L115=$D$161,(($J115-$K115)/$P115),(($J115-SUM($Z115:AI115))*$Q115))*IF($V115&lt;=AJ$2,(DATEDIF(AI$2,$V115,"D")/365),IF($G115&gt;AI$2,(DATEDIF($G115,AJ$2,"D")/365),1)))))))</f>
        <v>0</v>
      </c>
      <c r="AK115" s="53">
        <f>IF($V115&lt;=AJ$2,0,IF($O115&lt;=AJ$2,0,IF($G115&gt;=AK$2,0,IF($K115&gt;=$J115,0,IF($O115&lt;=AK$2,($J115-(SUM($K115,SUM($Z115:AJ115)))),IF($L115=$D$161,(($J115-$K115)/$P115),(($J115-SUM($Z115:AJ115))*$Q115))*IF($V115&lt;=AK$2,(DATEDIF(AJ$2,$V115,"D")/365),IF($G115&gt;AJ$2,(DATEDIF($G115,AK$2,"D")/365),1)))))))</f>
        <v>0</v>
      </c>
      <c r="AL115" s="53">
        <f>IF($V115&lt;=AK$2,0,IF($O115&lt;=AK$2,0,IF($G115&gt;=AL$2,0,IF($K115&gt;=$J115,0,IF($O115&lt;=AL$2,($J115-(SUM($K115,SUM($Z115:AK115)))),IF($L115=$D$161,(($J115-$K115)/$P115),(($J115-SUM($Z115:AK115))*$Q115))*IF($V115&lt;=AL$2,(DATEDIF(AK$2,$V115,"D")/365),IF($G115&gt;AK$2,(DATEDIF($G115,AL$2,"D")/365),1)))))))</f>
        <v>0</v>
      </c>
      <c r="AM115" s="53">
        <f>IF($V115&lt;=AL$2,0,IF($O115&lt;=AL$2,0,IF($G115&gt;=AM$2,0,IF($K115&gt;=$J115,0,IF($O115&lt;=AM$2,($J115-(SUM($K115,SUM($Z115:AL115)))),IF($L115=$D$161,(($J115-$K115)/$P115),(($J115-SUM($Z115:AL115))*$Q115))*IF($V115&lt;=AM$2,(DATEDIF(AL$2,$V115,"D")/365),IF($G115&gt;AL$2,(DATEDIF($G115,AM$2,"D")/365),1)))))))</f>
        <v>0</v>
      </c>
      <c r="AN115" s="53">
        <f>IF($V115&lt;=AM$2,0,IF($O115&lt;=AM$2,0,IF($G115&gt;=AN$2,0,IF($K115&gt;=$J115,0,IF($O115&lt;=AN$2,($J115-(SUM($K115,SUM($Z115:AM115)))),IF($L115=$D$161,(($J115-$K115)/$P115),(($J115-SUM($Z115:AM115))*$Q115))*IF($V115&lt;=AN$2,(DATEDIF(AM$2,$V115,"D")/365),IF($G115&gt;AM$2,(DATEDIF($G115,AN$2,"D")/365),1)))))))</f>
        <v>0</v>
      </c>
      <c r="AO115" s="53">
        <f>IF($V115&lt;=AN$2,0,IF($O115&lt;=AN$2,0,IF($G115&gt;=AO$2,0,IF($K115&gt;=$J115,0,IF($O115&lt;=AO$2,($J115-(SUM($K115,SUM($Z115:AN115)))),IF($L115=$D$161,(($J115-$K115)/$P115),(($J115-SUM($Z115:AN115))*$Q115))*IF($V115&lt;=AO$2,(DATEDIF(AN$2,$V115,"D")/365),IF($G115&gt;AN$2,(DATEDIF($G115,AO$2,"D")/365),1)))))))</f>
        <v>0</v>
      </c>
      <c r="AP115" s="53">
        <f>IF($V115&lt;=AO$2,0,IF($O115&lt;=AO$2,0,IF($G115&gt;=AP$2,0,IF($K115&gt;=$J115,0,IF($O115&lt;=AP$2,($J115-(SUM($K115,SUM($Z115:AO115)))),IF($L115=$D$161,(($J115-$K115)/$P115),(($J115-SUM($Z115:AO115))*$Q115))*IF($V115&lt;=AP$2,(DATEDIF(AO$2,$V115,"D")/365),IF($G115&gt;AO$2,(DATEDIF($G115,AP$2,"D")/365),1)))))))</f>
        <v>0</v>
      </c>
      <c r="AQ115" s="53">
        <f>IF($V115&lt;=AP$2,0,IF($O115&lt;=AP$2,0,IF($G115&gt;=AQ$2,0,IF($K115&gt;=$J115,0,IF($O115&lt;=AQ$2,($J115-(SUM($K115,SUM($Z115:AP115)))),IF($L115=$D$161,(($J115-$K115)/$P115),(($J115-SUM($Z115:AP115))*$Q115))*IF($V115&lt;=AQ$2,(DATEDIF(AP$2,$V115,"D")/365),IF($G115&gt;AP$2,(DATEDIF($G115,AQ$2,"D")/365),1)))))))</f>
        <v>0</v>
      </c>
      <c r="AR115" s="53">
        <f>IF($V115&lt;=AQ$2,0,IF($O115&lt;=AQ$2,0,IF($G115&gt;=AR$2,0,IF($K115&gt;=$J115,0,IF($O115&lt;=AR$2,($J115-(SUM($K115,SUM($Z115:AQ115)))),IF($L115=$D$161,(($J115-$K115)/$P115),(($J115-SUM($Z115:AQ115))*$Q115))*IF($V115&lt;=AR$2,(DATEDIF(AQ$2,$V115,"D")/365),IF($G115&gt;AQ$2,(DATEDIF($G115,AR$2,"D")/365),1)))))))</f>
        <v>0</v>
      </c>
      <c r="AS115" s="53">
        <f>IF($V115&lt;=AR$2,0,IF($O115&lt;=AR$2,0,IF($G115&gt;=AS$2,0,IF($K115&gt;=$J115,0,IF($O115&lt;=AS$2,($J115-(SUM($K115,SUM($Z115:AR115)))),IF($L115=$D$161,(($J115-$K115)/$P115),(($J115-SUM($Z115:AR115))*$Q115))*IF($V115&lt;=AS$2,(DATEDIF(AR$2,$V115,"D")/365),IF($G115&gt;AR$2,(DATEDIF($G115,AS$2,"D")/365),1)))))))</f>
        <v>0</v>
      </c>
      <c r="AT115" s="53">
        <f>IF($V115&lt;=AS$2,0,IF($O115&lt;=AS$2,0,IF($G115&gt;=AT$2,0,IF($K115&gt;=$J115,0,IF($O115&lt;=AT$2,($J115-(SUM($K115,SUM($Z115:AS115)))),IF($L115=$D$161,(($J115-$K115)/$P115),(($J115-SUM($Z115:AS115))*$Q115))*IF($V115&lt;=AT$2,(DATEDIF(AS$2,$V115,"D")/365),IF($G115&gt;AS$2,(DATEDIF($G115,AT$2,"D")/365),1)))))))</f>
        <v>0</v>
      </c>
      <c r="AU115" s="53">
        <f>IF($V115&lt;=AT$2,0,IF($O115&lt;=AT$2,0,IF($G115&gt;=AU$2,0,IF($K115&gt;=$J115,0,IF($O115&lt;=AU$2,($J115-(SUM($K115,SUM($Z115:AT115)))),IF($L115=$D$161,(($J115-$K115)/$P115),(($J115-SUM($Z115:AT115))*$Q115))*IF($V115&lt;=AU$2,(DATEDIF(AT$2,$V115,"D")/365),IF($G115&gt;AT$2,(DATEDIF($G115,AU$2,"D")/365),1)))))))</f>
        <v>0</v>
      </c>
      <c r="AV115" s="53">
        <f>IF($V115&lt;=AU$2,0,IF($O115&lt;=AU$2,0,IF($G115&gt;=AV$2,0,IF($K115&gt;=$J115,0,IF($O115&lt;=AV$2,($J115-(SUM($K115,SUM($Z115:AU115)))),IF($L115=$D$161,(($J115-$K115)/$P115),(($J115-SUM($Z115:AU115))*$Q115))*IF($V115&lt;=AV$2,(DATEDIF(AU$2,$V115,"D")/365),IF($G115&gt;AU$2,(DATEDIF($G115,AV$2,"D")/365),1)))))))</f>
        <v>0</v>
      </c>
      <c r="AW115" s="53">
        <f>IF($V115&lt;=AV$2,0,IF($O115&lt;=AV$2,0,IF($G115&gt;=AW$2,0,IF($K115&gt;=$J115,0,IF($O115&lt;=AW$2,($J115-(SUM($K115,SUM($Z115:AV115)))),IF($L115=$D$161,(($J115-$K115)/$P115),(($J115-SUM($Z115:AV115))*$Q115))*IF($V115&lt;=AW$2,(DATEDIF(AV$2,$V115,"D")/365),IF($G115&gt;AV$2,(DATEDIF($G115,AW$2,"D")/365),1)))))))</f>
        <v>0</v>
      </c>
      <c r="AX115" s="53">
        <f>IF($V115&lt;=AW$2,0,IF($O115&lt;=AW$2,0,IF($G115&gt;=AX$2,0,IF($K115&gt;=$J115,0,IF($O115&lt;=AX$2,($J115-(SUM($K115,SUM($Z115:AW115)))),IF($L115=$D$161,(($J115-$K115)/$P115),(($J115-SUM($Z115:AW115))*$Q115))*IF($V115&lt;=AX$2,(DATEDIF(AW$2,$V115,"D")/365),IF($G115&gt;AW$2,(DATEDIF($G115,AX$2,"D")/365),1)))))))</f>
        <v>0</v>
      </c>
      <c r="AY115" s="53">
        <f>IF($V115&lt;=AX$2,0,IF($O115&lt;=AX$2,0,IF($G115&gt;=AY$2,0,IF($K115&gt;=$J115,0,IF($O115&lt;=AY$2,($J115-(SUM($K115,SUM($Z115:AX115)))),IF($L115=$D$161,(($J115-$K115)/$P115),(($J115-SUM($Z115:AX115))*$Q115))*IF($V115&lt;=AY$2,(DATEDIF(AX$2,$V115,"D")/365),IF($G115&gt;AX$2,(DATEDIF($G115,AY$2,"D")/365),1)))))))</f>
        <v>0</v>
      </c>
      <c r="AZ115" s="52"/>
      <c r="BA115" s="52"/>
      <c r="BB115" s="126">
        <f>IF($V115&lt;=BB$2,0,IF($G115&gt;=BB$2,0,IF($G115&gt;$W$3,(J115-Z115),IF($G115&lt;=$W$3,J115-SUM(W115,$Z115:Z115),0))))</f>
        <v>0</v>
      </c>
      <c r="BC115" s="53">
        <f t="shared" si="361"/>
        <v>0</v>
      </c>
      <c r="BD115" s="52">
        <f t="shared" si="362"/>
        <v>0</v>
      </c>
      <c r="BE115" s="53">
        <f t="shared" si="363"/>
        <v>0</v>
      </c>
      <c r="BF115" s="52">
        <f t="shared" si="364"/>
        <v>0</v>
      </c>
      <c r="BG115" s="53">
        <f t="shared" si="365"/>
        <v>0</v>
      </c>
      <c r="BH115" s="52">
        <f t="shared" si="366"/>
        <v>0</v>
      </c>
      <c r="BI115" s="53">
        <f t="shared" si="367"/>
        <v>0</v>
      </c>
      <c r="BJ115" s="52">
        <f t="shared" si="368"/>
        <v>0</v>
      </c>
      <c r="BK115" s="53">
        <f t="shared" si="369"/>
        <v>0</v>
      </c>
      <c r="BL115" s="52">
        <f t="shared" si="370"/>
        <v>0</v>
      </c>
      <c r="BM115" s="53">
        <f t="shared" si="371"/>
        <v>0</v>
      </c>
      <c r="BN115" s="52">
        <f t="shared" si="372"/>
        <v>0</v>
      </c>
      <c r="BO115" s="53">
        <f t="shared" si="373"/>
        <v>0</v>
      </c>
      <c r="BP115" s="52">
        <f t="shared" si="374"/>
        <v>0</v>
      </c>
      <c r="BQ115" s="53">
        <f t="shared" si="375"/>
        <v>0</v>
      </c>
      <c r="BR115" s="52">
        <f t="shared" si="376"/>
        <v>0</v>
      </c>
      <c r="BS115" s="53">
        <f t="shared" si="377"/>
        <v>0</v>
      </c>
      <c r="BT115" s="52">
        <f t="shared" si="378"/>
        <v>0</v>
      </c>
      <c r="BU115" s="53">
        <f t="shared" si="379"/>
        <v>0</v>
      </c>
      <c r="BV115" s="52">
        <f t="shared" si="380"/>
        <v>0</v>
      </c>
      <c r="BW115" s="53">
        <f t="shared" si="381"/>
        <v>0</v>
      </c>
      <c r="BX115" s="52">
        <f t="shared" si="382"/>
        <v>0</v>
      </c>
      <c r="BY115" s="53">
        <f t="shared" si="383"/>
        <v>0</v>
      </c>
      <c r="BZ115" s="52">
        <f t="shared" si="384"/>
        <v>0</v>
      </c>
      <c r="CA115" s="53">
        <f t="shared" si="385"/>
        <v>0</v>
      </c>
      <c r="CB115" s="74"/>
      <c r="CC115" s="74"/>
      <c r="CD115" s="74"/>
      <c r="CE115" s="74"/>
      <c r="CF115" s="74"/>
      <c r="CG115" s="74"/>
      <c r="CH115" s="74"/>
      <c r="CI115" s="74"/>
      <c r="CJ115" s="74"/>
      <c r="CK115" s="74"/>
      <c r="CL115" s="74"/>
    </row>
    <row r="116" spans="1:90">
      <c r="A116" s="20">
        <v>115</v>
      </c>
      <c r="B116" s="20" t="s">
        <v>89</v>
      </c>
      <c r="C116" s="20" t="s">
        <v>153</v>
      </c>
      <c r="D116" s="2">
        <v>1985</v>
      </c>
      <c r="E116" s="3">
        <v>4</v>
      </c>
      <c r="F116" s="2">
        <v>1</v>
      </c>
      <c r="G116" s="55">
        <f t="shared" si="354"/>
        <v>31137</v>
      </c>
      <c r="H116" s="4">
        <v>0</v>
      </c>
      <c r="I116" s="1">
        <v>0</v>
      </c>
      <c r="J116" s="51">
        <f t="shared" si="355"/>
        <v>0</v>
      </c>
      <c r="K116" s="54">
        <f t="shared" si="356"/>
        <v>0</v>
      </c>
      <c r="L116" s="4" t="s">
        <v>96</v>
      </c>
      <c r="M116" s="54">
        <f t="shared" si="357"/>
        <v>15</v>
      </c>
      <c r="N116" s="53">
        <f t="shared" si="358"/>
        <v>15</v>
      </c>
      <c r="O116" s="55">
        <f t="shared" si="359"/>
        <v>36616</v>
      </c>
      <c r="P116" s="53">
        <f t="shared" si="393"/>
        <v>0</v>
      </c>
      <c r="Q116" s="119">
        <f t="shared" si="394"/>
        <v>0</v>
      </c>
      <c r="R116" s="45" t="s">
        <v>130</v>
      </c>
      <c r="S116" s="138">
        <v>17</v>
      </c>
      <c r="T116" s="139">
        <v>4</v>
      </c>
      <c r="U116" s="138">
        <v>2035</v>
      </c>
      <c r="V116" s="55">
        <f t="shared" si="395"/>
        <v>54878</v>
      </c>
      <c r="W116" s="51">
        <f t="shared" si="360"/>
        <v>0</v>
      </c>
      <c r="X116" s="53">
        <f t="shared" si="396"/>
        <v>0</v>
      </c>
      <c r="Y116" s="53">
        <f t="shared" si="397"/>
        <v>0</v>
      </c>
      <c r="Z116" s="53">
        <f t="shared" si="398"/>
        <v>0</v>
      </c>
      <c r="AA116" s="53">
        <f>IF($V116&lt;=Z$2,0,IF($O116&lt;=Z$2,0,IF($G116&gt;=AA$2,0,IF($K116&gt;=$J116,0,IF($O116&lt;=AA$2,($J116-(SUM($K116,SUM($Z116:Z116)))),IF($L116=$D$161,(($J116-$K116)/$P116),(($J116-SUM($Z116:Z116))*$Q116))*IF($V116&lt;=AA$2,(DATEDIF(Z$2,$V116,"D")/365),IF($G116&gt;Z$2,(DATEDIF($G116,AA$2,"D")/365),1)))))))</f>
        <v>0</v>
      </c>
      <c r="AB116" s="53">
        <f>IF($V116&lt;=AA$2,0,IF($O116&lt;=AA$2,0,IF($G116&gt;=AB$2,0,IF($K116&gt;=$J116,0,IF($O116&lt;=AB$2,($J116-(SUM($K116,SUM($Z116:AA116)))),IF($L116=$D$161,(($J116-$K116)/$P116),(($J116-SUM($Z116:AA116))*$Q116))*IF($V116&lt;=AB$2,(DATEDIF(AA$2,$V116,"D")/365),IF($G116&gt;AA$2,(DATEDIF($G116,AB$2,"D")/365),1)))))))</f>
        <v>0</v>
      </c>
      <c r="AC116" s="53">
        <f>IF($V116&lt;=AB$2,0,IF($O116&lt;=AB$2,0,IF($G116&gt;=AC$2,0,IF($K116&gt;=$J116,0,IF($O116&lt;=AC$2,($J116-(SUM($K116,SUM($Z116:AB116)))),IF($L116=$D$161,(($J116-$K116)/$P116),(($J116-SUM($Z116:AB116))*$Q116))*IF($V116&lt;=AC$2,(DATEDIF(AB$2,$V116,"D")/365),IF($G116&gt;AB$2,(DATEDIF($G116,AC$2,"D")/365),1)))))))</f>
        <v>0</v>
      </c>
      <c r="AD116" s="53">
        <f>IF($V116&lt;=AC$2,0,IF($O116&lt;=AC$2,0,IF($G116&gt;=AD$2,0,IF($K116&gt;=$J116,0,IF($O116&lt;=AD$2,($J116-(SUM($K116,SUM($Z116:AC116)))),IF($L116=$D$161,(($J116-$K116)/$P116),(($J116-SUM($Z116:AC116))*$Q116))*IF($V116&lt;=AD$2,(DATEDIF(AC$2,$V116,"D")/365),IF($G116&gt;AC$2,(DATEDIF($G116,AD$2,"D")/365),1)))))))</f>
        <v>0</v>
      </c>
      <c r="AE116" s="53">
        <f>IF($V116&lt;=AD$2,0,IF($O116&lt;=AD$2,0,IF($G116&gt;=AE$2,0,IF($K116&gt;=$J116,0,IF($O116&lt;=AE$2,($J116-(SUM($K116,SUM($Z116:AD116)))),IF($L116=$D$161,(($J116-$K116)/$P116),(($J116-SUM($Z116:AD116))*$Q116))*IF($V116&lt;=AE$2,(DATEDIF(AD$2,$V116,"D")/365),IF($G116&gt;AD$2,(DATEDIF($G116,AE$2,"D")/365),1)))))))</f>
        <v>0</v>
      </c>
      <c r="AF116" s="53">
        <f>IF($V116&lt;=AE$2,0,IF($O116&lt;=AE$2,0,IF($G116&gt;=AF$2,0,IF($K116&gt;=$J116,0,IF($O116&lt;=AF$2,($J116-(SUM($K116,SUM($Z116:AE116)))),IF($L116=$D$161,(($J116-$K116)/$P116),(($J116-SUM($Z116:AE116))*$Q116))*IF($V116&lt;=AF$2,(DATEDIF(AE$2,$V116,"D")/365),IF($G116&gt;AE$2,(DATEDIF($G116,AF$2,"D")/365),1)))))))</f>
        <v>0</v>
      </c>
      <c r="AG116" s="53">
        <f>IF($V116&lt;=AF$2,0,IF($O116&lt;=AF$2,0,IF($G116&gt;=AG$2,0,IF($K116&gt;=$J116,0,IF($O116&lt;=AG$2,($J116-(SUM($K116,SUM($Z116:AF116)))),IF($L116=$D$161,(($J116-$K116)/$P116),(($J116-SUM($Z116:AF116))*$Q116))*IF($V116&lt;=AG$2,(DATEDIF(AF$2,$V116,"D")/365),IF($G116&gt;AF$2,(DATEDIF($G116,AG$2,"D")/365),1)))))))</f>
        <v>0</v>
      </c>
      <c r="AH116" s="53">
        <f>IF($V116&lt;=AG$2,0,IF($O116&lt;=AG$2,0,IF($G116&gt;=AH$2,0,IF($K116&gt;=$J116,0,IF($O116&lt;=AH$2,($J116-(SUM($K116,SUM($Z116:AG116)))),IF($L116=$D$161,(($J116-$K116)/$P116),(($J116-SUM($Z116:AG116))*$Q116))*IF($V116&lt;=AH$2,(DATEDIF(AG$2,$V116,"D")/365),IF($G116&gt;AG$2,(DATEDIF($G116,AH$2,"D")/365),1)))))))</f>
        <v>0</v>
      </c>
      <c r="AI116" s="53">
        <f>IF($V116&lt;=AH$2,0,IF($O116&lt;=AH$2,0,IF($G116&gt;=AI$2,0,IF($K116&gt;=$J116,0,IF($O116&lt;=AI$2,($J116-(SUM($K116,SUM($Z116:AH116)))),IF($L116=$D$161,(($J116-$K116)/$P116),(($J116-SUM($Z116:AH116))*$Q116))*IF($V116&lt;=AI$2,(DATEDIF(AH$2,$V116,"D")/365),IF($G116&gt;AH$2,(DATEDIF($G116,AI$2,"D")/365),1)))))))</f>
        <v>0</v>
      </c>
      <c r="AJ116" s="53">
        <f>IF($V116&lt;=AI$2,0,IF($O116&lt;=AI$2,0,IF($G116&gt;=AJ$2,0,IF($K116&gt;=$J116,0,IF($O116&lt;=AJ$2,($J116-(SUM($K116,SUM($Z116:AI116)))),IF($L116=$D$161,(($J116-$K116)/$P116),(($J116-SUM($Z116:AI116))*$Q116))*IF($V116&lt;=AJ$2,(DATEDIF(AI$2,$V116,"D")/365),IF($G116&gt;AI$2,(DATEDIF($G116,AJ$2,"D")/365),1)))))))</f>
        <v>0</v>
      </c>
      <c r="AK116" s="53">
        <f>IF($V116&lt;=AJ$2,0,IF($O116&lt;=AJ$2,0,IF($G116&gt;=AK$2,0,IF($K116&gt;=$J116,0,IF($O116&lt;=AK$2,($J116-(SUM($K116,SUM($Z116:AJ116)))),IF($L116=$D$161,(($J116-$K116)/$P116),(($J116-SUM($Z116:AJ116))*$Q116))*IF($V116&lt;=AK$2,(DATEDIF(AJ$2,$V116,"D")/365),IF($G116&gt;AJ$2,(DATEDIF($G116,AK$2,"D")/365),1)))))))</f>
        <v>0</v>
      </c>
      <c r="AL116" s="53">
        <f>IF($V116&lt;=AK$2,0,IF($O116&lt;=AK$2,0,IF($G116&gt;=AL$2,0,IF($K116&gt;=$J116,0,IF($O116&lt;=AL$2,($J116-(SUM($K116,SUM($Z116:AK116)))),IF($L116=$D$161,(($J116-$K116)/$P116),(($J116-SUM($Z116:AK116))*$Q116))*IF($V116&lt;=AL$2,(DATEDIF(AK$2,$V116,"D")/365),IF($G116&gt;AK$2,(DATEDIF($G116,AL$2,"D")/365),1)))))))</f>
        <v>0</v>
      </c>
      <c r="AM116" s="53">
        <f>IF($V116&lt;=AL$2,0,IF($O116&lt;=AL$2,0,IF($G116&gt;=AM$2,0,IF($K116&gt;=$J116,0,IF($O116&lt;=AM$2,($J116-(SUM($K116,SUM($Z116:AL116)))),IF($L116=$D$161,(($J116-$K116)/$P116),(($J116-SUM($Z116:AL116))*$Q116))*IF($V116&lt;=AM$2,(DATEDIF(AL$2,$V116,"D")/365),IF($G116&gt;AL$2,(DATEDIF($G116,AM$2,"D")/365),1)))))))</f>
        <v>0</v>
      </c>
      <c r="AN116" s="53">
        <f>IF($V116&lt;=AM$2,0,IF($O116&lt;=AM$2,0,IF($G116&gt;=AN$2,0,IF($K116&gt;=$J116,0,IF($O116&lt;=AN$2,($J116-(SUM($K116,SUM($Z116:AM116)))),IF($L116=$D$161,(($J116-$K116)/$P116),(($J116-SUM($Z116:AM116))*$Q116))*IF($V116&lt;=AN$2,(DATEDIF(AM$2,$V116,"D")/365),IF($G116&gt;AM$2,(DATEDIF($G116,AN$2,"D")/365),1)))))))</f>
        <v>0</v>
      </c>
      <c r="AO116" s="53">
        <f>IF($V116&lt;=AN$2,0,IF($O116&lt;=AN$2,0,IF($G116&gt;=AO$2,0,IF($K116&gt;=$J116,0,IF($O116&lt;=AO$2,($J116-(SUM($K116,SUM($Z116:AN116)))),IF($L116=$D$161,(($J116-$K116)/$P116),(($J116-SUM($Z116:AN116))*$Q116))*IF($V116&lt;=AO$2,(DATEDIF(AN$2,$V116,"D")/365),IF($G116&gt;AN$2,(DATEDIF($G116,AO$2,"D")/365),1)))))))</f>
        <v>0</v>
      </c>
      <c r="AP116" s="53">
        <f>IF($V116&lt;=AO$2,0,IF($O116&lt;=AO$2,0,IF($G116&gt;=AP$2,0,IF($K116&gt;=$J116,0,IF($O116&lt;=AP$2,($J116-(SUM($K116,SUM($Z116:AO116)))),IF($L116=$D$161,(($J116-$K116)/$P116),(($J116-SUM($Z116:AO116))*$Q116))*IF($V116&lt;=AP$2,(DATEDIF(AO$2,$V116,"D")/365),IF($G116&gt;AO$2,(DATEDIF($G116,AP$2,"D")/365),1)))))))</f>
        <v>0</v>
      </c>
      <c r="AQ116" s="53">
        <f>IF($V116&lt;=AP$2,0,IF($O116&lt;=AP$2,0,IF($G116&gt;=AQ$2,0,IF($K116&gt;=$J116,0,IF($O116&lt;=AQ$2,($J116-(SUM($K116,SUM($Z116:AP116)))),IF($L116=$D$161,(($J116-$K116)/$P116),(($J116-SUM($Z116:AP116))*$Q116))*IF($V116&lt;=AQ$2,(DATEDIF(AP$2,$V116,"D")/365),IF($G116&gt;AP$2,(DATEDIF($G116,AQ$2,"D")/365),1)))))))</f>
        <v>0</v>
      </c>
      <c r="AR116" s="53">
        <f>IF($V116&lt;=AQ$2,0,IF($O116&lt;=AQ$2,0,IF($G116&gt;=AR$2,0,IF($K116&gt;=$J116,0,IF($O116&lt;=AR$2,($J116-(SUM($K116,SUM($Z116:AQ116)))),IF($L116=$D$161,(($J116-$K116)/$P116),(($J116-SUM($Z116:AQ116))*$Q116))*IF($V116&lt;=AR$2,(DATEDIF(AQ$2,$V116,"D")/365),IF($G116&gt;AQ$2,(DATEDIF($G116,AR$2,"D")/365),1)))))))</f>
        <v>0</v>
      </c>
      <c r="AS116" s="53">
        <f>IF($V116&lt;=AR$2,0,IF($O116&lt;=AR$2,0,IF($G116&gt;=AS$2,0,IF($K116&gt;=$J116,0,IF($O116&lt;=AS$2,($J116-(SUM($K116,SUM($Z116:AR116)))),IF($L116=$D$161,(($J116-$K116)/$P116),(($J116-SUM($Z116:AR116))*$Q116))*IF($V116&lt;=AS$2,(DATEDIF(AR$2,$V116,"D")/365),IF($G116&gt;AR$2,(DATEDIF($G116,AS$2,"D")/365),1)))))))</f>
        <v>0</v>
      </c>
      <c r="AT116" s="53">
        <f>IF($V116&lt;=AS$2,0,IF($O116&lt;=AS$2,0,IF($G116&gt;=AT$2,0,IF($K116&gt;=$J116,0,IF($O116&lt;=AT$2,($J116-(SUM($K116,SUM($Z116:AS116)))),IF($L116=$D$161,(($J116-$K116)/$P116),(($J116-SUM($Z116:AS116))*$Q116))*IF($V116&lt;=AT$2,(DATEDIF(AS$2,$V116,"D")/365),IF($G116&gt;AS$2,(DATEDIF($G116,AT$2,"D")/365),1)))))))</f>
        <v>0</v>
      </c>
      <c r="AU116" s="53">
        <f>IF($V116&lt;=AT$2,0,IF($O116&lt;=AT$2,0,IF($G116&gt;=AU$2,0,IF($K116&gt;=$J116,0,IF($O116&lt;=AU$2,($J116-(SUM($K116,SUM($Z116:AT116)))),IF($L116=$D$161,(($J116-$K116)/$P116),(($J116-SUM($Z116:AT116))*$Q116))*IF($V116&lt;=AU$2,(DATEDIF(AT$2,$V116,"D")/365),IF($G116&gt;AT$2,(DATEDIF($G116,AU$2,"D")/365),1)))))))</f>
        <v>0</v>
      </c>
      <c r="AV116" s="53">
        <f>IF($V116&lt;=AU$2,0,IF($O116&lt;=AU$2,0,IF($G116&gt;=AV$2,0,IF($K116&gt;=$J116,0,IF($O116&lt;=AV$2,($J116-(SUM($K116,SUM($Z116:AU116)))),IF($L116=$D$161,(($J116-$K116)/$P116),(($J116-SUM($Z116:AU116))*$Q116))*IF($V116&lt;=AV$2,(DATEDIF(AU$2,$V116,"D")/365),IF($G116&gt;AU$2,(DATEDIF($G116,AV$2,"D")/365),1)))))))</f>
        <v>0</v>
      </c>
      <c r="AW116" s="53">
        <f>IF($V116&lt;=AV$2,0,IF($O116&lt;=AV$2,0,IF($G116&gt;=AW$2,0,IF($K116&gt;=$J116,0,IF($O116&lt;=AW$2,($J116-(SUM($K116,SUM($Z116:AV116)))),IF($L116=$D$161,(($J116-$K116)/$P116),(($J116-SUM($Z116:AV116))*$Q116))*IF($V116&lt;=AW$2,(DATEDIF(AV$2,$V116,"D")/365),IF($G116&gt;AV$2,(DATEDIF($G116,AW$2,"D")/365),1)))))))</f>
        <v>0</v>
      </c>
      <c r="AX116" s="53">
        <f>IF($V116&lt;=AW$2,0,IF($O116&lt;=AW$2,0,IF($G116&gt;=AX$2,0,IF($K116&gt;=$J116,0,IF($O116&lt;=AX$2,($J116-(SUM($K116,SUM($Z116:AW116)))),IF($L116=$D$161,(($J116-$K116)/$P116),(($J116-SUM($Z116:AW116))*$Q116))*IF($V116&lt;=AX$2,(DATEDIF(AW$2,$V116,"D")/365),IF($G116&gt;AW$2,(DATEDIF($G116,AX$2,"D")/365),1)))))))</f>
        <v>0</v>
      </c>
      <c r="AY116" s="53">
        <f>IF($V116&lt;=AX$2,0,IF($O116&lt;=AX$2,0,IF($G116&gt;=AY$2,0,IF($K116&gt;=$J116,0,IF($O116&lt;=AY$2,($J116-(SUM($K116,SUM($Z116:AX116)))),IF($L116=$D$161,(($J116-$K116)/$P116),(($J116-SUM($Z116:AX116))*$Q116))*IF($V116&lt;=AY$2,(DATEDIF(AX$2,$V116,"D")/365),IF($G116&gt;AX$2,(DATEDIF($G116,AY$2,"D")/365),1)))))))</f>
        <v>0</v>
      </c>
      <c r="AZ116" s="52"/>
      <c r="BA116" s="52"/>
      <c r="BB116" s="126">
        <f>IF($V116&lt;=BB$2,0,IF($G116&gt;=BB$2,0,IF($G116&gt;$W$3,(J116-Z116),IF($G116&lt;=$W$3,J116-SUM(W116,$Z116:Z116),0))))</f>
        <v>0</v>
      </c>
      <c r="BC116" s="53">
        <f t="shared" si="361"/>
        <v>0</v>
      </c>
      <c r="BD116" s="52">
        <f t="shared" si="362"/>
        <v>0</v>
      </c>
      <c r="BE116" s="53">
        <f t="shared" si="363"/>
        <v>0</v>
      </c>
      <c r="BF116" s="52">
        <f t="shared" si="364"/>
        <v>0</v>
      </c>
      <c r="BG116" s="53">
        <f t="shared" si="365"/>
        <v>0</v>
      </c>
      <c r="BH116" s="52">
        <f t="shared" si="366"/>
        <v>0</v>
      </c>
      <c r="BI116" s="53">
        <f t="shared" si="367"/>
        <v>0</v>
      </c>
      <c r="BJ116" s="52">
        <f t="shared" si="368"/>
        <v>0</v>
      </c>
      <c r="BK116" s="53">
        <f t="shared" si="369"/>
        <v>0</v>
      </c>
      <c r="BL116" s="52">
        <f t="shared" si="370"/>
        <v>0</v>
      </c>
      <c r="BM116" s="53">
        <f t="shared" si="371"/>
        <v>0</v>
      </c>
      <c r="BN116" s="52">
        <f t="shared" si="372"/>
        <v>0</v>
      </c>
      <c r="BO116" s="53">
        <f t="shared" si="373"/>
        <v>0</v>
      </c>
      <c r="BP116" s="52">
        <f t="shared" si="374"/>
        <v>0</v>
      </c>
      <c r="BQ116" s="53">
        <f t="shared" si="375"/>
        <v>0</v>
      </c>
      <c r="BR116" s="52">
        <f t="shared" si="376"/>
        <v>0</v>
      </c>
      <c r="BS116" s="53">
        <f t="shared" si="377"/>
        <v>0</v>
      </c>
      <c r="BT116" s="52">
        <f t="shared" si="378"/>
        <v>0</v>
      </c>
      <c r="BU116" s="53">
        <f t="shared" si="379"/>
        <v>0</v>
      </c>
      <c r="BV116" s="52">
        <f t="shared" si="380"/>
        <v>0</v>
      </c>
      <c r="BW116" s="53">
        <f t="shared" si="381"/>
        <v>0</v>
      </c>
      <c r="BX116" s="52">
        <f t="shared" si="382"/>
        <v>0</v>
      </c>
      <c r="BY116" s="53">
        <f t="shared" si="383"/>
        <v>0</v>
      </c>
      <c r="BZ116" s="52">
        <f t="shared" si="384"/>
        <v>0</v>
      </c>
      <c r="CA116" s="53">
        <f t="shared" si="385"/>
        <v>0</v>
      </c>
      <c r="CB116" s="74"/>
      <c r="CC116" s="74"/>
      <c r="CD116" s="74"/>
      <c r="CE116" s="74"/>
      <c r="CF116" s="74"/>
      <c r="CG116" s="74"/>
      <c r="CH116" s="74"/>
      <c r="CI116" s="74"/>
      <c r="CJ116" s="74"/>
      <c r="CK116" s="74"/>
      <c r="CL116" s="74"/>
    </row>
    <row r="117" spans="1:90">
      <c r="A117" s="20">
        <v>116</v>
      </c>
      <c r="B117" s="20" t="s">
        <v>89</v>
      </c>
      <c r="C117" s="20" t="s">
        <v>153</v>
      </c>
      <c r="D117" s="2">
        <v>1985</v>
      </c>
      <c r="E117" s="3">
        <v>4</v>
      </c>
      <c r="F117" s="2">
        <v>1</v>
      </c>
      <c r="G117" s="55">
        <f t="shared" si="354"/>
        <v>31137</v>
      </c>
      <c r="H117" s="4">
        <v>0</v>
      </c>
      <c r="I117" s="1">
        <v>0</v>
      </c>
      <c r="J117" s="51">
        <f t="shared" si="355"/>
        <v>0</v>
      </c>
      <c r="K117" s="54">
        <f t="shared" si="356"/>
        <v>0</v>
      </c>
      <c r="L117" s="4" t="s">
        <v>96</v>
      </c>
      <c r="M117" s="54">
        <f t="shared" si="357"/>
        <v>15</v>
      </c>
      <c r="N117" s="53">
        <f t="shared" si="358"/>
        <v>15</v>
      </c>
      <c r="O117" s="55">
        <f t="shared" si="359"/>
        <v>36616</v>
      </c>
      <c r="P117" s="53">
        <f t="shared" si="393"/>
        <v>0</v>
      </c>
      <c r="Q117" s="119">
        <f t="shared" si="394"/>
        <v>0</v>
      </c>
      <c r="R117" s="45" t="s">
        <v>130</v>
      </c>
      <c r="S117" s="138">
        <v>17</v>
      </c>
      <c r="T117" s="139">
        <v>4</v>
      </c>
      <c r="U117" s="138">
        <v>2035</v>
      </c>
      <c r="V117" s="55">
        <f t="shared" si="395"/>
        <v>54878</v>
      </c>
      <c r="W117" s="51">
        <f t="shared" si="360"/>
        <v>0</v>
      </c>
      <c r="X117" s="53">
        <f t="shared" si="396"/>
        <v>0</v>
      </c>
      <c r="Y117" s="53">
        <f t="shared" si="397"/>
        <v>0</v>
      </c>
      <c r="Z117" s="53">
        <f t="shared" si="398"/>
        <v>0</v>
      </c>
      <c r="AA117" s="53">
        <f>IF($V117&lt;=Z$2,0,IF($O117&lt;=Z$2,0,IF($G117&gt;=AA$2,0,IF($K117&gt;=$J117,0,IF($O117&lt;=AA$2,($J117-(SUM($K117,SUM($Z117:Z117)))),IF($L117=$D$161,(($J117-$K117)/$P117),(($J117-SUM($Z117:Z117))*$Q117))*IF($V117&lt;=AA$2,(DATEDIF(Z$2,$V117,"D")/365),IF($G117&gt;Z$2,(DATEDIF($G117,AA$2,"D")/365),1)))))))</f>
        <v>0</v>
      </c>
      <c r="AB117" s="53">
        <f>IF($V117&lt;=AA$2,0,IF($O117&lt;=AA$2,0,IF($G117&gt;=AB$2,0,IF($K117&gt;=$J117,0,IF($O117&lt;=AB$2,($J117-(SUM($K117,SUM($Z117:AA117)))),IF($L117=$D$161,(($J117-$K117)/$P117),(($J117-SUM($Z117:AA117))*$Q117))*IF($V117&lt;=AB$2,(DATEDIF(AA$2,$V117,"D")/365),IF($G117&gt;AA$2,(DATEDIF($G117,AB$2,"D")/365),1)))))))</f>
        <v>0</v>
      </c>
      <c r="AC117" s="53">
        <f>IF($V117&lt;=AB$2,0,IF($O117&lt;=AB$2,0,IF($G117&gt;=AC$2,0,IF($K117&gt;=$J117,0,IF($O117&lt;=AC$2,($J117-(SUM($K117,SUM($Z117:AB117)))),IF($L117=$D$161,(($J117-$K117)/$P117),(($J117-SUM($Z117:AB117))*$Q117))*IF($V117&lt;=AC$2,(DATEDIF(AB$2,$V117,"D")/365),IF($G117&gt;AB$2,(DATEDIF($G117,AC$2,"D")/365),1)))))))</f>
        <v>0</v>
      </c>
      <c r="AD117" s="53">
        <f>IF($V117&lt;=AC$2,0,IF($O117&lt;=AC$2,0,IF($G117&gt;=AD$2,0,IF($K117&gt;=$J117,0,IF($O117&lt;=AD$2,($J117-(SUM($K117,SUM($Z117:AC117)))),IF($L117=$D$161,(($J117-$K117)/$P117),(($J117-SUM($Z117:AC117))*$Q117))*IF($V117&lt;=AD$2,(DATEDIF(AC$2,$V117,"D")/365),IF($G117&gt;AC$2,(DATEDIF($G117,AD$2,"D")/365),1)))))))</f>
        <v>0</v>
      </c>
      <c r="AE117" s="53">
        <f>IF($V117&lt;=AD$2,0,IF($O117&lt;=AD$2,0,IF($G117&gt;=AE$2,0,IF($K117&gt;=$J117,0,IF($O117&lt;=AE$2,($J117-(SUM($K117,SUM($Z117:AD117)))),IF($L117=$D$161,(($J117-$K117)/$P117),(($J117-SUM($Z117:AD117))*$Q117))*IF($V117&lt;=AE$2,(DATEDIF(AD$2,$V117,"D")/365),IF($G117&gt;AD$2,(DATEDIF($G117,AE$2,"D")/365),1)))))))</f>
        <v>0</v>
      </c>
      <c r="AF117" s="53">
        <f>IF($V117&lt;=AE$2,0,IF($O117&lt;=AE$2,0,IF($G117&gt;=AF$2,0,IF($K117&gt;=$J117,0,IF($O117&lt;=AF$2,($J117-(SUM($K117,SUM($Z117:AE117)))),IF($L117=$D$161,(($J117-$K117)/$P117),(($J117-SUM($Z117:AE117))*$Q117))*IF($V117&lt;=AF$2,(DATEDIF(AE$2,$V117,"D")/365),IF($G117&gt;AE$2,(DATEDIF($G117,AF$2,"D")/365),1)))))))</f>
        <v>0</v>
      </c>
      <c r="AG117" s="53">
        <f>IF($V117&lt;=AF$2,0,IF($O117&lt;=AF$2,0,IF($G117&gt;=AG$2,0,IF($K117&gt;=$J117,0,IF($O117&lt;=AG$2,($J117-(SUM($K117,SUM($Z117:AF117)))),IF($L117=$D$161,(($J117-$K117)/$P117),(($J117-SUM($Z117:AF117))*$Q117))*IF($V117&lt;=AG$2,(DATEDIF(AF$2,$V117,"D")/365),IF($G117&gt;AF$2,(DATEDIF($G117,AG$2,"D")/365),1)))))))</f>
        <v>0</v>
      </c>
      <c r="AH117" s="53">
        <f>IF($V117&lt;=AG$2,0,IF($O117&lt;=AG$2,0,IF($G117&gt;=AH$2,0,IF($K117&gt;=$J117,0,IF($O117&lt;=AH$2,($J117-(SUM($K117,SUM($Z117:AG117)))),IF($L117=$D$161,(($J117-$K117)/$P117),(($J117-SUM($Z117:AG117))*$Q117))*IF($V117&lt;=AH$2,(DATEDIF(AG$2,$V117,"D")/365),IF($G117&gt;AG$2,(DATEDIF($G117,AH$2,"D")/365),1)))))))</f>
        <v>0</v>
      </c>
      <c r="AI117" s="53">
        <f>IF($V117&lt;=AH$2,0,IF($O117&lt;=AH$2,0,IF($G117&gt;=AI$2,0,IF($K117&gt;=$J117,0,IF($O117&lt;=AI$2,($J117-(SUM($K117,SUM($Z117:AH117)))),IF($L117=$D$161,(($J117-$K117)/$P117),(($J117-SUM($Z117:AH117))*$Q117))*IF($V117&lt;=AI$2,(DATEDIF(AH$2,$V117,"D")/365),IF($G117&gt;AH$2,(DATEDIF($G117,AI$2,"D")/365),1)))))))</f>
        <v>0</v>
      </c>
      <c r="AJ117" s="53">
        <f>IF($V117&lt;=AI$2,0,IF($O117&lt;=AI$2,0,IF($G117&gt;=AJ$2,0,IF($K117&gt;=$J117,0,IF($O117&lt;=AJ$2,($J117-(SUM($K117,SUM($Z117:AI117)))),IF($L117=$D$161,(($J117-$K117)/$P117),(($J117-SUM($Z117:AI117))*$Q117))*IF($V117&lt;=AJ$2,(DATEDIF(AI$2,$V117,"D")/365),IF($G117&gt;AI$2,(DATEDIF($G117,AJ$2,"D")/365),1)))))))</f>
        <v>0</v>
      </c>
      <c r="AK117" s="53">
        <f>IF($V117&lt;=AJ$2,0,IF($O117&lt;=AJ$2,0,IF($G117&gt;=AK$2,0,IF($K117&gt;=$J117,0,IF($O117&lt;=AK$2,($J117-(SUM($K117,SUM($Z117:AJ117)))),IF($L117=$D$161,(($J117-$K117)/$P117),(($J117-SUM($Z117:AJ117))*$Q117))*IF($V117&lt;=AK$2,(DATEDIF(AJ$2,$V117,"D")/365),IF($G117&gt;AJ$2,(DATEDIF($G117,AK$2,"D")/365),1)))))))</f>
        <v>0</v>
      </c>
      <c r="AL117" s="53">
        <f>IF($V117&lt;=AK$2,0,IF($O117&lt;=AK$2,0,IF($G117&gt;=AL$2,0,IF($K117&gt;=$J117,0,IF($O117&lt;=AL$2,($J117-(SUM($K117,SUM($Z117:AK117)))),IF($L117=$D$161,(($J117-$K117)/$P117),(($J117-SUM($Z117:AK117))*$Q117))*IF($V117&lt;=AL$2,(DATEDIF(AK$2,$V117,"D")/365),IF($G117&gt;AK$2,(DATEDIF($G117,AL$2,"D")/365),1)))))))</f>
        <v>0</v>
      </c>
      <c r="AM117" s="53">
        <f>IF($V117&lt;=AL$2,0,IF($O117&lt;=AL$2,0,IF($G117&gt;=AM$2,0,IF($K117&gt;=$J117,0,IF($O117&lt;=AM$2,($J117-(SUM($K117,SUM($Z117:AL117)))),IF($L117=$D$161,(($J117-$K117)/$P117),(($J117-SUM($Z117:AL117))*$Q117))*IF($V117&lt;=AM$2,(DATEDIF(AL$2,$V117,"D")/365),IF($G117&gt;AL$2,(DATEDIF($G117,AM$2,"D")/365),1)))))))</f>
        <v>0</v>
      </c>
      <c r="AN117" s="53">
        <f>IF($V117&lt;=AM$2,0,IF($O117&lt;=AM$2,0,IF($G117&gt;=AN$2,0,IF($K117&gt;=$J117,0,IF($O117&lt;=AN$2,($J117-(SUM($K117,SUM($Z117:AM117)))),IF($L117=$D$161,(($J117-$K117)/$P117),(($J117-SUM($Z117:AM117))*$Q117))*IF($V117&lt;=AN$2,(DATEDIF(AM$2,$V117,"D")/365),IF($G117&gt;AM$2,(DATEDIF($G117,AN$2,"D")/365),1)))))))</f>
        <v>0</v>
      </c>
      <c r="AO117" s="53">
        <f>IF($V117&lt;=AN$2,0,IF($O117&lt;=AN$2,0,IF($G117&gt;=AO$2,0,IF($K117&gt;=$J117,0,IF($O117&lt;=AO$2,($J117-(SUM($K117,SUM($Z117:AN117)))),IF($L117=$D$161,(($J117-$K117)/$P117),(($J117-SUM($Z117:AN117))*$Q117))*IF($V117&lt;=AO$2,(DATEDIF(AN$2,$V117,"D")/365),IF($G117&gt;AN$2,(DATEDIF($G117,AO$2,"D")/365),1)))))))</f>
        <v>0</v>
      </c>
      <c r="AP117" s="53">
        <f>IF($V117&lt;=AO$2,0,IF($O117&lt;=AO$2,0,IF($G117&gt;=AP$2,0,IF($K117&gt;=$J117,0,IF($O117&lt;=AP$2,($J117-(SUM($K117,SUM($Z117:AO117)))),IF($L117=$D$161,(($J117-$K117)/$P117),(($J117-SUM($Z117:AO117))*$Q117))*IF($V117&lt;=AP$2,(DATEDIF(AO$2,$V117,"D")/365),IF($G117&gt;AO$2,(DATEDIF($G117,AP$2,"D")/365),1)))))))</f>
        <v>0</v>
      </c>
      <c r="AQ117" s="53">
        <f>IF($V117&lt;=AP$2,0,IF($O117&lt;=AP$2,0,IF($G117&gt;=AQ$2,0,IF($K117&gt;=$J117,0,IF($O117&lt;=AQ$2,($J117-(SUM($K117,SUM($Z117:AP117)))),IF($L117=$D$161,(($J117-$K117)/$P117),(($J117-SUM($Z117:AP117))*$Q117))*IF($V117&lt;=AQ$2,(DATEDIF(AP$2,$V117,"D")/365),IF($G117&gt;AP$2,(DATEDIF($G117,AQ$2,"D")/365),1)))))))</f>
        <v>0</v>
      </c>
      <c r="AR117" s="53">
        <f>IF($V117&lt;=AQ$2,0,IF($O117&lt;=AQ$2,0,IF($G117&gt;=AR$2,0,IF($K117&gt;=$J117,0,IF($O117&lt;=AR$2,($J117-(SUM($K117,SUM($Z117:AQ117)))),IF($L117=$D$161,(($J117-$K117)/$P117),(($J117-SUM($Z117:AQ117))*$Q117))*IF($V117&lt;=AR$2,(DATEDIF(AQ$2,$V117,"D")/365),IF($G117&gt;AQ$2,(DATEDIF($G117,AR$2,"D")/365),1)))))))</f>
        <v>0</v>
      </c>
      <c r="AS117" s="53">
        <f>IF($V117&lt;=AR$2,0,IF($O117&lt;=AR$2,0,IF($G117&gt;=AS$2,0,IF($K117&gt;=$J117,0,IF($O117&lt;=AS$2,($J117-(SUM($K117,SUM($Z117:AR117)))),IF($L117=$D$161,(($J117-$K117)/$P117),(($J117-SUM($Z117:AR117))*$Q117))*IF($V117&lt;=AS$2,(DATEDIF(AR$2,$V117,"D")/365),IF($G117&gt;AR$2,(DATEDIF($G117,AS$2,"D")/365),1)))))))</f>
        <v>0</v>
      </c>
      <c r="AT117" s="53">
        <f>IF($V117&lt;=AS$2,0,IF($O117&lt;=AS$2,0,IF($G117&gt;=AT$2,0,IF($K117&gt;=$J117,0,IF($O117&lt;=AT$2,($J117-(SUM($K117,SUM($Z117:AS117)))),IF($L117=$D$161,(($J117-$K117)/$P117),(($J117-SUM($Z117:AS117))*$Q117))*IF($V117&lt;=AT$2,(DATEDIF(AS$2,$V117,"D")/365),IF($G117&gt;AS$2,(DATEDIF($G117,AT$2,"D")/365),1)))))))</f>
        <v>0</v>
      </c>
      <c r="AU117" s="53">
        <f>IF($V117&lt;=AT$2,0,IF($O117&lt;=AT$2,0,IF($G117&gt;=AU$2,0,IF($K117&gt;=$J117,0,IF($O117&lt;=AU$2,($J117-(SUM($K117,SUM($Z117:AT117)))),IF($L117=$D$161,(($J117-$K117)/$P117),(($J117-SUM($Z117:AT117))*$Q117))*IF($V117&lt;=AU$2,(DATEDIF(AT$2,$V117,"D")/365),IF($G117&gt;AT$2,(DATEDIF($G117,AU$2,"D")/365),1)))))))</f>
        <v>0</v>
      </c>
      <c r="AV117" s="53">
        <f>IF($V117&lt;=AU$2,0,IF($O117&lt;=AU$2,0,IF($G117&gt;=AV$2,0,IF($K117&gt;=$J117,0,IF($O117&lt;=AV$2,($J117-(SUM($K117,SUM($Z117:AU117)))),IF($L117=$D$161,(($J117-$K117)/$P117),(($J117-SUM($Z117:AU117))*$Q117))*IF($V117&lt;=AV$2,(DATEDIF(AU$2,$V117,"D")/365),IF($G117&gt;AU$2,(DATEDIF($G117,AV$2,"D")/365),1)))))))</f>
        <v>0</v>
      </c>
      <c r="AW117" s="53">
        <f>IF($V117&lt;=AV$2,0,IF($O117&lt;=AV$2,0,IF($G117&gt;=AW$2,0,IF($K117&gt;=$J117,0,IF($O117&lt;=AW$2,($J117-(SUM($K117,SUM($Z117:AV117)))),IF($L117=$D$161,(($J117-$K117)/$P117),(($J117-SUM($Z117:AV117))*$Q117))*IF($V117&lt;=AW$2,(DATEDIF(AV$2,$V117,"D")/365),IF($G117&gt;AV$2,(DATEDIF($G117,AW$2,"D")/365),1)))))))</f>
        <v>0</v>
      </c>
      <c r="AX117" s="53">
        <f>IF($V117&lt;=AW$2,0,IF($O117&lt;=AW$2,0,IF($G117&gt;=AX$2,0,IF($K117&gt;=$J117,0,IF($O117&lt;=AX$2,($J117-(SUM($K117,SUM($Z117:AW117)))),IF($L117=$D$161,(($J117-$K117)/$P117),(($J117-SUM($Z117:AW117))*$Q117))*IF($V117&lt;=AX$2,(DATEDIF(AW$2,$V117,"D")/365),IF($G117&gt;AW$2,(DATEDIF($G117,AX$2,"D")/365),1)))))))</f>
        <v>0</v>
      </c>
      <c r="AY117" s="53">
        <f>IF($V117&lt;=AX$2,0,IF($O117&lt;=AX$2,0,IF($G117&gt;=AY$2,0,IF($K117&gt;=$J117,0,IF($O117&lt;=AY$2,($J117-(SUM($K117,SUM($Z117:AX117)))),IF($L117=$D$161,(($J117-$K117)/$P117),(($J117-SUM($Z117:AX117))*$Q117))*IF($V117&lt;=AY$2,(DATEDIF(AX$2,$V117,"D")/365),IF($G117&gt;AX$2,(DATEDIF($G117,AY$2,"D")/365),1)))))))</f>
        <v>0</v>
      </c>
      <c r="AZ117" s="52"/>
      <c r="BA117" s="52"/>
      <c r="BB117" s="126">
        <f>IF($V117&lt;=BB$2,0,IF($G117&gt;=BB$2,0,IF($G117&gt;$W$3,(J117-Z117),IF($G117&lt;=$W$3,J117-SUM(W117,$Z117:Z117),0))))</f>
        <v>0</v>
      </c>
      <c r="BC117" s="53">
        <f t="shared" si="361"/>
        <v>0</v>
      </c>
      <c r="BD117" s="52">
        <f t="shared" si="362"/>
        <v>0</v>
      </c>
      <c r="BE117" s="53">
        <f t="shared" si="363"/>
        <v>0</v>
      </c>
      <c r="BF117" s="52">
        <f t="shared" si="364"/>
        <v>0</v>
      </c>
      <c r="BG117" s="53">
        <f t="shared" si="365"/>
        <v>0</v>
      </c>
      <c r="BH117" s="52">
        <f t="shared" si="366"/>
        <v>0</v>
      </c>
      <c r="BI117" s="53">
        <f t="shared" si="367"/>
        <v>0</v>
      </c>
      <c r="BJ117" s="52">
        <f t="shared" si="368"/>
        <v>0</v>
      </c>
      <c r="BK117" s="53">
        <f t="shared" si="369"/>
        <v>0</v>
      </c>
      <c r="BL117" s="52">
        <f t="shared" si="370"/>
        <v>0</v>
      </c>
      <c r="BM117" s="53">
        <f t="shared" si="371"/>
        <v>0</v>
      </c>
      <c r="BN117" s="52">
        <f t="shared" si="372"/>
        <v>0</v>
      </c>
      <c r="BO117" s="53">
        <f t="shared" si="373"/>
        <v>0</v>
      </c>
      <c r="BP117" s="52">
        <f t="shared" si="374"/>
        <v>0</v>
      </c>
      <c r="BQ117" s="53">
        <f t="shared" si="375"/>
        <v>0</v>
      </c>
      <c r="BR117" s="52">
        <f t="shared" si="376"/>
        <v>0</v>
      </c>
      <c r="BS117" s="53">
        <f t="shared" si="377"/>
        <v>0</v>
      </c>
      <c r="BT117" s="52">
        <f t="shared" si="378"/>
        <v>0</v>
      </c>
      <c r="BU117" s="53">
        <f t="shared" si="379"/>
        <v>0</v>
      </c>
      <c r="BV117" s="52">
        <f t="shared" si="380"/>
        <v>0</v>
      </c>
      <c r="BW117" s="53">
        <f t="shared" si="381"/>
        <v>0</v>
      </c>
      <c r="BX117" s="52">
        <f t="shared" si="382"/>
        <v>0</v>
      </c>
      <c r="BY117" s="53">
        <f t="shared" si="383"/>
        <v>0</v>
      </c>
      <c r="BZ117" s="52">
        <f t="shared" si="384"/>
        <v>0</v>
      </c>
      <c r="CA117" s="53">
        <f t="shared" si="385"/>
        <v>0</v>
      </c>
      <c r="CB117" s="74"/>
      <c r="CC117" s="74"/>
      <c r="CD117" s="74"/>
      <c r="CE117" s="74"/>
      <c r="CF117" s="74"/>
      <c r="CG117" s="74"/>
      <c r="CH117" s="74"/>
      <c r="CI117" s="74"/>
      <c r="CJ117" s="74"/>
      <c r="CK117" s="74"/>
      <c r="CL117" s="74"/>
    </row>
    <row r="118" spans="1:90">
      <c r="A118" s="20">
        <v>117</v>
      </c>
      <c r="B118" s="20" t="s">
        <v>89</v>
      </c>
      <c r="C118" s="20" t="s">
        <v>153</v>
      </c>
      <c r="D118" s="2">
        <v>1985</v>
      </c>
      <c r="E118" s="3">
        <v>4</v>
      </c>
      <c r="F118" s="2">
        <v>1</v>
      </c>
      <c r="G118" s="55">
        <f t="shared" si="354"/>
        <v>31137</v>
      </c>
      <c r="H118" s="4">
        <v>0</v>
      </c>
      <c r="I118" s="1">
        <v>0</v>
      </c>
      <c r="J118" s="51">
        <f t="shared" si="355"/>
        <v>0</v>
      </c>
      <c r="K118" s="54">
        <f t="shared" si="356"/>
        <v>0</v>
      </c>
      <c r="L118" s="4" t="s">
        <v>96</v>
      </c>
      <c r="M118" s="54">
        <f t="shared" si="357"/>
        <v>15</v>
      </c>
      <c r="N118" s="53">
        <f t="shared" si="358"/>
        <v>15</v>
      </c>
      <c r="O118" s="55">
        <f t="shared" si="359"/>
        <v>36616</v>
      </c>
      <c r="P118" s="53">
        <f t="shared" si="393"/>
        <v>0</v>
      </c>
      <c r="Q118" s="119">
        <f t="shared" si="394"/>
        <v>0</v>
      </c>
      <c r="R118" s="45" t="s">
        <v>130</v>
      </c>
      <c r="S118" s="138">
        <v>17</v>
      </c>
      <c r="T118" s="139">
        <v>4</v>
      </c>
      <c r="U118" s="138">
        <v>2035</v>
      </c>
      <c r="V118" s="55">
        <f t="shared" si="395"/>
        <v>54878</v>
      </c>
      <c r="W118" s="51">
        <f t="shared" si="360"/>
        <v>0</v>
      </c>
      <c r="X118" s="53">
        <f t="shared" si="396"/>
        <v>0</v>
      </c>
      <c r="Y118" s="53">
        <f t="shared" si="397"/>
        <v>0</v>
      </c>
      <c r="Z118" s="53">
        <f t="shared" si="398"/>
        <v>0</v>
      </c>
      <c r="AA118" s="53">
        <f>IF($V118&lt;=Z$2,0,IF($O118&lt;=Z$2,0,IF($G118&gt;=AA$2,0,IF($K118&gt;=$J118,0,IF($O118&lt;=AA$2,($J118-(SUM($K118,SUM($Z118:Z118)))),IF($L118=$D$161,(($J118-$K118)/$P118),(($J118-SUM($Z118:Z118))*$Q118))*IF($V118&lt;=AA$2,(DATEDIF(Z$2,$V118,"D")/365),IF($G118&gt;Z$2,(DATEDIF($G118,AA$2,"D")/365),1)))))))</f>
        <v>0</v>
      </c>
      <c r="AB118" s="53">
        <f>IF($V118&lt;=AA$2,0,IF($O118&lt;=AA$2,0,IF($G118&gt;=AB$2,0,IF($K118&gt;=$J118,0,IF($O118&lt;=AB$2,($J118-(SUM($K118,SUM($Z118:AA118)))),IF($L118=$D$161,(($J118-$K118)/$P118),(($J118-SUM($Z118:AA118))*$Q118))*IF($V118&lt;=AB$2,(DATEDIF(AA$2,$V118,"D")/365),IF($G118&gt;AA$2,(DATEDIF($G118,AB$2,"D")/365),1)))))))</f>
        <v>0</v>
      </c>
      <c r="AC118" s="53">
        <f>IF($V118&lt;=AB$2,0,IF($O118&lt;=AB$2,0,IF($G118&gt;=AC$2,0,IF($K118&gt;=$J118,0,IF($O118&lt;=AC$2,($J118-(SUM($K118,SUM($Z118:AB118)))),IF($L118=$D$161,(($J118-$K118)/$P118),(($J118-SUM($Z118:AB118))*$Q118))*IF($V118&lt;=AC$2,(DATEDIF(AB$2,$V118,"D")/365),IF($G118&gt;AB$2,(DATEDIF($G118,AC$2,"D")/365),1)))))))</f>
        <v>0</v>
      </c>
      <c r="AD118" s="53">
        <f>IF($V118&lt;=AC$2,0,IF($O118&lt;=AC$2,0,IF($G118&gt;=AD$2,0,IF($K118&gt;=$J118,0,IF($O118&lt;=AD$2,($J118-(SUM($K118,SUM($Z118:AC118)))),IF($L118=$D$161,(($J118-$K118)/$P118),(($J118-SUM($Z118:AC118))*$Q118))*IF($V118&lt;=AD$2,(DATEDIF(AC$2,$V118,"D")/365),IF($G118&gt;AC$2,(DATEDIF($G118,AD$2,"D")/365),1)))))))</f>
        <v>0</v>
      </c>
      <c r="AE118" s="53">
        <f>IF($V118&lt;=AD$2,0,IF($O118&lt;=AD$2,0,IF($G118&gt;=AE$2,0,IF($K118&gt;=$J118,0,IF($O118&lt;=AE$2,($J118-(SUM($K118,SUM($Z118:AD118)))),IF($L118=$D$161,(($J118-$K118)/$P118),(($J118-SUM($Z118:AD118))*$Q118))*IF($V118&lt;=AE$2,(DATEDIF(AD$2,$V118,"D")/365),IF($G118&gt;AD$2,(DATEDIF($G118,AE$2,"D")/365),1)))))))</f>
        <v>0</v>
      </c>
      <c r="AF118" s="53">
        <f>IF($V118&lt;=AE$2,0,IF($O118&lt;=AE$2,0,IF($G118&gt;=AF$2,0,IF($K118&gt;=$J118,0,IF($O118&lt;=AF$2,($J118-(SUM($K118,SUM($Z118:AE118)))),IF($L118=$D$161,(($J118-$K118)/$P118),(($J118-SUM($Z118:AE118))*$Q118))*IF($V118&lt;=AF$2,(DATEDIF(AE$2,$V118,"D")/365),IF($G118&gt;AE$2,(DATEDIF($G118,AF$2,"D")/365),1)))))))</f>
        <v>0</v>
      </c>
      <c r="AG118" s="53">
        <f>IF($V118&lt;=AF$2,0,IF($O118&lt;=AF$2,0,IF($G118&gt;=AG$2,0,IF($K118&gt;=$J118,0,IF($O118&lt;=AG$2,($J118-(SUM($K118,SUM($Z118:AF118)))),IF($L118=$D$161,(($J118-$K118)/$P118),(($J118-SUM($Z118:AF118))*$Q118))*IF($V118&lt;=AG$2,(DATEDIF(AF$2,$V118,"D")/365),IF($G118&gt;AF$2,(DATEDIF($G118,AG$2,"D")/365),1)))))))</f>
        <v>0</v>
      </c>
      <c r="AH118" s="53">
        <f>IF($V118&lt;=AG$2,0,IF($O118&lt;=AG$2,0,IF($G118&gt;=AH$2,0,IF($K118&gt;=$J118,0,IF($O118&lt;=AH$2,($J118-(SUM($K118,SUM($Z118:AG118)))),IF($L118=$D$161,(($J118-$K118)/$P118),(($J118-SUM($Z118:AG118))*$Q118))*IF($V118&lt;=AH$2,(DATEDIF(AG$2,$V118,"D")/365),IF($G118&gt;AG$2,(DATEDIF($G118,AH$2,"D")/365),1)))))))</f>
        <v>0</v>
      </c>
      <c r="AI118" s="53">
        <f>IF($V118&lt;=AH$2,0,IF($O118&lt;=AH$2,0,IF($G118&gt;=AI$2,0,IF($K118&gt;=$J118,0,IF($O118&lt;=AI$2,($J118-(SUM($K118,SUM($Z118:AH118)))),IF($L118=$D$161,(($J118-$K118)/$P118),(($J118-SUM($Z118:AH118))*$Q118))*IF($V118&lt;=AI$2,(DATEDIF(AH$2,$V118,"D")/365),IF($G118&gt;AH$2,(DATEDIF($G118,AI$2,"D")/365),1)))))))</f>
        <v>0</v>
      </c>
      <c r="AJ118" s="53">
        <f>IF($V118&lt;=AI$2,0,IF($O118&lt;=AI$2,0,IF($G118&gt;=AJ$2,0,IF($K118&gt;=$J118,0,IF($O118&lt;=AJ$2,($J118-(SUM($K118,SUM($Z118:AI118)))),IF($L118=$D$161,(($J118-$K118)/$P118),(($J118-SUM($Z118:AI118))*$Q118))*IF($V118&lt;=AJ$2,(DATEDIF(AI$2,$V118,"D")/365),IF($G118&gt;AI$2,(DATEDIF($G118,AJ$2,"D")/365),1)))))))</f>
        <v>0</v>
      </c>
      <c r="AK118" s="53">
        <f>IF($V118&lt;=AJ$2,0,IF($O118&lt;=AJ$2,0,IF($G118&gt;=AK$2,0,IF($K118&gt;=$J118,0,IF($O118&lt;=AK$2,($J118-(SUM($K118,SUM($Z118:AJ118)))),IF($L118=$D$161,(($J118-$K118)/$P118),(($J118-SUM($Z118:AJ118))*$Q118))*IF($V118&lt;=AK$2,(DATEDIF(AJ$2,$V118,"D")/365),IF($G118&gt;AJ$2,(DATEDIF($G118,AK$2,"D")/365),1)))))))</f>
        <v>0</v>
      </c>
      <c r="AL118" s="53">
        <f>IF($V118&lt;=AK$2,0,IF($O118&lt;=AK$2,0,IF($G118&gt;=AL$2,0,IF($K118&gt;=$J118,0,IF($O118&lt;=AL$2,($J118-(SUM($K118,SUM($Z118:AK118)))),IF($L118=$D$161,(($J118-$K118)/$P118),(($J118-SUM($Z118:AK118))*$Q118))*IF($V118&lt;=AL$2,(DATEDIF(AK$2,$V118,"D")/365),IF($G118&gt;AK$2,(DATEDIF($G118,AL$2,"D")/365),1)))))))</f>
        <v>0</v>
      </c>
      <c r="AM118" s="53">
        <f>IF($V118&lt;=AL$2,0,IF($O118&lt;=AL$2,0,IF($G118&gt;=AM$2,0,IF($K118&gt;=$J118,0,IF($O118&lt;=AM$2,($J118-(SUM($K118,SUM($Z118:AL118)))),IF($L118=$D$161,(($J118-$K118)/$P118),(($J118-SUM($Z118:AL118))*$Q118))*IF($V118&lt;=AM$2,(DATEDIF(AL$2,$V118,"D")/365),IF($G118&gt;AL$2,(DATEDIF($G118,AM$2,"D")/365),1)))))))</f>
        <v>0</v>
      </c>
      <c r="AN118" s="53">
        <f>IF($V118&lt;=AM$2,0,IF($O118&lt;=AM$2,0,IF($G118&gt;=AN$2,0,IF($K118&gt;=$J118,0,IF($O118&lt;=AN$2,($J118-(SUM($K118,SUM($Z118:AM118)))),IF($L118=$D$161,(($J118-$K118)/$P118),(($J118-SUM($Z118:AM118))*$Q118))*IF($V118&lt;=AN$2,(DATEDIF(AM$2,$V118,"D")/365),IF($G118&gt;AM$2,(DATEDIF($G118,AN$2,"D")/365),1)))))))</f>
        <v>0</v>
      </c>
      <c r="AO118" s="53">
        <f>IF($V118&lt;=AN$2,0,IF($O118&lt;=AN$2,0,IF($G118&gt;=AO$2,0,IF($K118&gt;=$J118,0,IF($O118&lt;=AO$2,($J118-(SUM($K118,SUM($Z118:AN118)))),IF($L118=$D$161,(($J118-$K118)/$P118),(($J118-SUM($Z118:AN118))*$Q118))*IF($V118&lt;=AO$2,(DATEDIF(AN$2,$V118,"D")/365),IF($G118&gt;AN$2,(DATEDIF($G118,AO$2,"D")/365),1)))))))</f>
        <v>0</v>
      </c>
      <c r="AP118" s="53">
        <f>IF($V118&lt;=AO$2,0,IF($O118&lt;=AO$2,0,IF($G118&gt;=AP$2,0,IF($K118&gt;=$J118,0,IF($O118&lt;=AP$2,($J118-(SUM($K118,SUM($Z118:AO118)))),IF($L118=$D$161,(($J118-$K118)/$P118),(($J118-SUM($Z118:AO118))*$Q118))*IF($V118&lt;=AP$2,(DATEDIF(AO$2,$V118,"D")/365),IF($G118&gt;AO$2,(DATEDIF($G118,AP$2,"D")/365),1)))))))</f>
        <v>0</v>
      </c>
      <c r="AQ118" s="53">
        <f>IF($V118&lt;=AP$2,0,IF($O118&lt;=AP$2,0,IF($G118&gt;=AQ$2,0,IF($K118&gt;=$J118,0,IF($O118&lt;=AQ$2,($J118-(SUM($K118,SUM($Z118:AP118)))),IF($L118=$D$161,(($J118-$K118)/$P118),(($J118-SUM($Z118:AP118))*$Q118))*IF($V118&lt;=AQ$2,(DATEDIF(AP$2,$V118,"D")/365),IF($G118&gt;AP$2,(DATEDIF($G118,AQ$2,"D")/365),1)))))))</f>
        <v>0</v>
      </c>
      <c r="AR118" s="53">
        <f>IF($V118&lt;=AQ$2,0,IF($O118&lt;=AQ$2,0,IF($G118&gt;=AR$2,0,IF($K118&gt;=$J118,0,IF($O118&lt;=AR$2,($J118-(SUM($K118,SUM($Z118:AQ118)))),IF($L118=$D$161,(($J118-$K118)/$P118),(($J118-SUM($Z118:AQ118))*$Q118))*IF($V118&lt;=AR$2,(DATEDIF(AQ$2,$V118,"D")/365),IF($G118&gt;AQ$2,(DATEDIF($G118,AR$2,"D")/365),1)))))))</f>
        <v>0</v>
      </c>
      <c r="AS118" s="53">
        <f>IF($V118&lt;=AR$2,0,IF($O118&lt;=AR$2,0,IF($G118&gt;=AS$2,0,IF($K118&gt;=$J118,0,IF($O118&lt;=AS$2,($J118-(SUM($K118,SUM($Z118:AR118)))),IF($L118=$D$161,(($J118-$K118)/$P118),(($J118-SUM($Z118:AR118))*$Q118))*IF($V118&lt;=AS$2,(DATEDIF(AR$2,$V118,"D")/365),IF($G118&gt;AR$2,(DATEDIF($G118,AS$2,"D")/365),1)))))))</f>
        <v>0</v>
      </c>
      <c r="AT118" s="53">
        <f>IF($V118&lt;=AS$2,0,IF($O118&lt;=AS$2,0,IF($G118&gt;=AT$2,0,IF($K118&gt;=$J118,0,IF($O118&lt;=AT$2,($J118-(SUM($K118,SUM($Z118:AS118)))),IF($L118=$D$161,(($J118-$K118)/$P118),(($J118-SUM($Z118:AS118))*$Q118))*IF($V118&lt;=AT$2,(DATEDIF(AS$2,$V118,"D")/365),IF($G118&gt;AS$2,(DATEDIF($G118,AT$2,"D")/365),1)))))))</f>
        <v>0</v>
      </c>
      <c r="AU118" s="53">
        <f>IF($V118&lt;=AT$2,0,IF($O118&lt;=AT$2,0,IF($G118&gt;=AU$2,0,IF($K118&gt;=$J118,0,IF($O118&lt;=AU$2,($J118-(SUM($K118,SUM($Z118:AT118)))),IF($L118=$D$161,(($J118-$K118)/$P118),(($J118-SUM($Z118:AT118))*$Q118))*IF($V118&lt;=AU$2,(DATEDIF(AT$2,$V118,"D")/365),IF($G118&gt;AT$2,(DATEDIF($G118,AU$2,"D")/365),1)))))))</f>
        <v>0</v>
      </c>
      <c r="AV118" s="53">
        <f>IF($V118&lt;=AU$2,0,IF($O118&lt;=AU$2,0,IF($G118&gt;=AV$2,0,IF($K118&gt;=$J118,0,IF($O118&lt;=AV$2,($J118-(SUM($K118,SUM($Z118:AU118)))),IF($L118=$D$161,(($J118-$K118)/$P118),(($J118-SUM($Z118:AU118))*$Q118))*IF($V118&lt;=AV$2,(DATEDIF(AU$2,$V118,"D")/365),IF($G118&gt;AU$2,(DATEDIF($G118,AV$2,"D")/365),1)))))))</f>
        <v>0</v>
      </c>
      <c r="AW118" s="53">
        <f>IF($V118&lt;=AV$2,0,IF($O118&lt;=AV$2,0,IF($G118&gt;=AW$2,0,IF($K118&gt;=$J118,0,IF($O118&lt;=AW$2,($J118-(SUM($K118,SUM($Z118:AV118)))),IF($L118=$D$161,(($J118-$K118)/$P118),(($J118-SUM($Z118:AV118))*$Q118))*IF($V118&lt;=AW$2,(DATEDIF(AV$2,$V118,"D")/365),IF($G118&gt;AV$2,(DATEDIF($G118,AW$2,"D")/365),1)))))))</f>
        <v>0</v>
      </c>
      <c r="AX118" s="53">
        <f>IF($V118&lt;=AW$2,0,IF($O118&lt;=AW$2,0,IF($G118&gt;=AX$2,0,IF($K118&gt;=$J118,0,IF($O118&lt;=AX$2,($J118-(SUM($K118,SUM($Z118:AW118)))),IF($L118=$D$161,(($J118-$K118)/$P118),(($J118-SUM($Z118:AW118))*$Q118))*IF($V118&lt;=AX$2,(DATEDIF(AW$2,$V118,"D")/365),IF($G118&gt;AW$2,(DATEDIF($G118,AX$2,"D")/365),1)))))))</f>
        <v>0</v>
      </c>
      <c r="AY118" s="53">
        <f>IF($V118&lt;=AX$2,0,IF($O118&lt;=AX$2,0,IF($G118&gt;=AY$2,0,IF($K118&gt;=$J118,0,IF($O118&lt;=AY$2,($J118-(SUM($K118,SUM($Z118:AX118)))),IF($L118=$D$161,(($J118-$K118)/$P118),(($J118-SUM($Z118:AX118))*$Q118))*IF($V118&lt;=AY$2,(DATEDIF(AX$2,$V118,"D")/365),IF($G118&gt;AX$2,(DATEDIF($G118,AY$2,"D")/365),1)))))))</f>
        <v>0</v>
      </c>
      <c r="AZ118" s="52"/>
      <c r="BA118" s="52"/>
      <c r="BB118" s="126">
        <f>IF($V118&lt;=BB$2,0,IF($G118&gt;=BB$2,0,IF($G118&gt;$W$3,(J118-Z118),IF($G118&lt;=$W$3,J118-SUM(W118,$Z118:Z118),0))))</f>
        <v>0</v>
      </c>
      <c r="BC118" s="53">
        <f t="shared" si="361"/>
        <v>0</v>
      </c>
      <c r="BD118" s="52">
        <f t="shared" si="362"/>
        <v>0</v>
      </c>
      <c r="BE118" s="53">
        <f t="shared" si="363"/>
        <v>0</v>
      </c>
      <c r="BF118" s="52">
        <f t="shared" si="364"/>
        <v>0</v>
      </c>
      <c r="BG118" s="53">
        <f t="shared" si="365"/>
        <v>0</v>
      </c>
      <c r="BH118" s="52">
        <f t="shared" si="366"/>
        <v>0</v>
      </c>
      <c r="BI118" s="53">
        <f t="shared" si="367"/>
        <v>0</v>
      </c>
      <c r="BJ118" s="52">
        <f t="shared" si="368"/>
        <v>0</v>
      </c>
      <c r="BK118" s="53">
        <f t="shared" si="369"/>
        <v>0</v>
      </c>
      <c r="BL118" s="52">
        <f t="shared" si="370"/>
        <v>0</v>
      </c>
      <c r="BM118" s="53">
        <f t="shared" si="371"/>
        <v>0</v>
      </c>
      <c r="BN118" s="52">
        <f t="shared" si="372"/>
        <v>0</v>
      </c>
      <c r="BO118" s="53">
        <f t="shared" si="373"/>
        <v>0</v>
      </c>
      <c r="BP118" s="52">
        <f t="shared" si="374"/>
        <v>0</v>
      </c>
      <c r="BQ118" s="53">
        <f t="shared" si="375"/>
        <v>0</v>
      </c>
      <c r="BR118" s="52">
        <f t="shared" si="376"/>
        <v>0</v>
      </c>
      <c r="BS118" s="53">
        <f t="shared" si="377"/>
        <v>0</v>
      </c>
      <c r="BT118" s="52">
        <f t="shared" si="378"/>
        <v>0</v>
      </c>
      <c r="BU118" s="53">
        <f t="shared" si="379"/>
        <v>0</v>
      </c>
      <c r="BV118" s="52">
        <f t="shared" si="380"/>
        <v>0</v>
      </c>
      <c r="BW118" s="53">
        <f t="shared" si="381"/>
        <v>0</v>
      </c>
      <c r="BX118" s="52">
        <f t="shared" si="382"/>
        <v>0</v>
      </c>
      <c r="BY118" s="53">
        <f t="shared" si="383"/>
        <v>0</v>
      </c>
      <c r="BZ118" s="52">
        <f t="shared" si="384"/>
        <v>0</v>
      </c>
      <c r="CA118" s="53">
        <f t="shared" si="385"/>
        <v>0</v>
      </c>
      <c r="CB118" s="74"/>
      <c r="CC118" s="74"/>
      <c r="CD118" s="74"/>
      <c r="CE118" s="74"/>
      <c r="CF118" s="74"/>
      <c r="CG118" s="74"/>
      <c r="CH118" s="74"/>
      <c r="CI118" s="74"/>
      <c r="CJ118" s="74"/>
      <c r="CK118" s="74"/>
      <c r="CL118" s="74"/>
    </row>
    <row r="119" spans="1:90">
      <c r="A119" s="20">
        <v>118</v>
      </c>
      <c r="B119" s="20" t="s">
        <v>89</v>
      </c>
      <c r="C119" s="20" t="s">
        <v>153</v>
      </c>
      <c r="D119" s="2">
        <v>1985</v>
      </c>
      <c r="E119" s="3">
        <v>4</v>
      </c>
      <c r="F119" s="2">
        <v>1</v>
      </c>
      <c r="G119" s="55">
        <f t="shared" si="354"/>
        <v>31137</v>
      </c>
      <c r="H119" s="4">
        <v>0</v>
      </c>
      <c r="I119" s="1">
        <v>0</v>
      </c>
      <c r="J119" s="51">
        <f t="shared" si="355"/>
        <v>0</v>
      </c>
      <c r="K119" s="54">
        <f t="shared" si="356"/>
        <v>0</v>
      </c>
      <c r="L119" s="4" t="s">
        <v>96</v>
      </c>
      <c r="M119" s="54">
        <f t="shared" si="357"/>
        <v>15</v>
      </c>
      <c r="N119" s="53">
        <f t="shared" si="358"/>
        <v>15</v>
      </c>
      <c r="O119" s="55">
        <f t="shared" si="359"/>
        <v>36616</v>
      </c>
      <c r="P119" s="53">
        <f t="shared" si="393"/>
        <v>0</v>
      </c>
      <c r="Q119" s="119">
        <f t="shared" si="394"/>
        <v>0</v>
      </c>
      <c r="R119" s="45" t="s">
        <v>130</v>
      </c>
      <c r="S119" s="138">
        <v>13</v>
      </c>
      <c r="T119" s="139">
        <v>4</v>
      </c>
      <c r="U119" s="138">
        <v>2035</v>
      </c>
      <c r="V119" s="55">
        <f t="shared" si="395"/>
        <v>54878</v>
      </c>
      <c r="W119" s="51">
        <f t="shared" si="360"/>
        <v>0</v>
      </c>
      <c r="X119" s="53">
        <f t="shared" si="396"/>
        <v>0</v>
      </c>
      <c r="Y119" s="53">
        <f t="shared" si="397"/>
        <v>0</v>
      </c>
      <c r="Z119" s="53">
        <f t="shared" si="398"/>
        <v>0</v>
      </c>
      <c r="AA119" s="53">
        <f>IF($V119&lt;=Z$2,0,IF($O119&lt;=Z$2,0,IF($G119&gt;=AA$2,0,IF($K119&gt;=$J119,0,IF($O119&lt;=AA$2,($J119-(SUM($K119,SUM($Z119:Z119)))),IF($L119=$D$161,(($J119-$K119)/$P119),(($J119-SUM($Z119:Z119))*$Q119))*IF($V119&lt;=AA$2,(DATEDIF(Z$2,$V119,"D")/365),IF($G119&gt;Z$2,(DATEDIF($G119,AA$2,"D")/365),1)))))))</f>
        <v>0</v>
      </c>
      <c r="AB119" s="53">
        <f>IF($V119&lt;=AA$2,0,IF($O119&lt;=AA$2,0,IF($G119&gt;=AB$2,0,IF($K119&gt;=$J119,0,IF($O119&lt;=AB$2,($J119-(SUM($K119,SUM($Z119:AA119)))),IF($L119=$D$161,(($J119-$K119)/$P119),(($J119-SUM($Z119:AA119))*$Q119))*IF($V119&lt;=AB$2,(DATEDIF(AA$2,$V119,"D")/365),IF($G119&gt;AA$2,(DATEDIF($G119,AB$2,"D")/365),1)))))))</f>
        <v>0</v>
      </c>
      <c r="AC119" s="53">
        <f>IF($V119&lt;=AB$2,0,IF($O119&lt;=AB$2,0,IF($G119&gt;=AC$2,0,IF($K119&gt;=$J119,0,IF($O119&lt;=AC$2,($J119-(SUM($K119,SUM($Z119:AB119)))),IF($L119=$D$161,(($J119-$K119)/$P119),(($J119-SUM($Z119:AB119))*$Q119))*IF($V119&lt;=AC$2,(DATEDIF(AB$2,$V119,"D")/365),IF($G119&gt;AB$2,(DATEDIF($G119,AC$2,"D")/365),1)))))))</f>
        <v>0</v>
      </c>
      <c r="AD119" s="53">
        <f>IF($V119&lt;=AC$2,0,IF($O119&lt;=AC$2,0,IF($G119&gt;=AD$2,0,IF($K119&gt;=$J119,0,IF($O119&lt;=AD$2,($J119-(SUM($K119,SUM($Z119:AC119)))),IF($L119=$D$161,(($J119-$K119)/$P119),(($J119-SUM($Z119:AC119))*$Q119))*IF($V119&lt;=AD$2,(DATEDIF(AC$2,$V119,"D")/365),IF($G119&gt;AC$2,(DATEDIF($G119,AD$2,"D")/365),1)))))))</f>
        <v>0</v>
      </c>
      <c r="AE119" s="53">
        <f>IF($V119&lt;=AD$2,0,IF($O119&lt;=AD$2,0,IF($G119&gt;=AE$2,0,IF($K119&gt;=$J119,0,IF($O119&lt;=AE$2,($J119-(SUM($K119,SUM($Z119:AD119)))),IF($L119=$D$161,(($J119-$K119)/$P119),(($J119-SUM($Z119:AD119))*$Q119))*IF($V119&lt;=AE$2,(DATEDIF(AD$2,$V119,"D")/365),IF($G119&gt;AD$2,(DATEDIF($G119,AE$2,"D")/365),1)))))))</f>
        <v>0</v>
      </c>
      <c r="AF119" s="53">
        <f>IF($V119&lt;=AE$2,0,IF($O119&lt;=AE$2,0,IF($G119&gt;=AF$2,0,IF($K119&gt;=$J119,0,IF($O119&lt;=AF$2,($J119-(SUM($K119,SUM($Z119:AE119)))),IF($L119=$D$161,(($J119-$K119)/$P119),(($J119-SUM($Z119:AE119))*$Q119))*IF($V119&lt;=AF$2,(DATEDIF(AE$2,$V119,"D")/365),IF($G119&gt;AE$2,(DATEDIF($G119,AF$2,"D")/365),1)))))))</f>
        <v>0</v>
      </c>
      <c r="AG119" s="53">
        <f>IF($V119&lt;=AF$2,0,IF($O119&lt;=AF$2,0,IF($G119&gt;=AG$2,0,IF($K119&gt;=$J119,0,IF($O119&lt;=AG$2,($J119-(SUM($K119,SUM($Z119:AF119)))),IF($L119=$D$161,(($J119-$K119)/$P119),(($J119-SUM($Z119:AF119))*$Q119))*IF($V119&lt;=AG$2,(DATEDIF(AF$2,$V119,"D")/365),IF($G119&gt;AF$2,(DATEDIF($G119,AG$2,"D")/365),1)))))))</f>
        <v>0</v>
      </c>
      <c r="AH119" s="53">
        <f>IF($V119&lt;=AG$2,0,IF($O119&lt;=AG$2,0,IF($G119&gt;=AH$2,0,IF($K119&gt;=$J119,0,IF($O119&lt;=AH$2,($J119-(SUM($K119,SUM($Z119:AG119)))),IF($L119=$D$161,(($J119-$K119)/$P119),(($J119-SUM($Z119:AG119))*$Q119))*IF($V119&lt;=AH$2,(DATEDIF(AG$2,$V119,"D")/365),IF($G119&gt;AG$2,(DATEDIF($G119,AH$2,"D")/365),1)))))))</f>
        <v>0</v>
      </c>
      <c r="AI119" s="53">
        <f>IF($V119&lt;=AH$2,0,IF($O119&lt;=AH$2,0,IF($G119&gt;=AI$2,0,IF($K119&gt;=$J119,0,IF($O119&lt;=AI$2,($J119-(SUM($K119,SUM($Z119:AH119)))),IF($L119=$D$161,(($J119-$K119)/$P119),(($J119-SUM($Z119:AH119))*$Q119))*IF($V119&lt;=AI$2,(DATEDIF(AH$2,$V119,"D")/365),IF($G119&gt;AH$2,(DATEDIF($G119,AI$2,"D")/365),1)))))))</f>
        <v>0</v>
      </c>
      <c r="AJ119" s="53">
        <f>IF($V119&lt;=AI$2,0,IF($O119&lt;=AI$2,0,IF($G119&gt;=AJ$2,0,IF($K119&gt;=$J119,0,IF($O119&lt;=AJ$2,($J119-(SUM($K119,SUM($Z119:AI119)))),IF($L119=$D$161,(($J119-$K119)/$P119),(($J119-SUM($Z119:AI119))*$Q119))*IF($V119&lt;=AJ$2,(DATEDIF(AI$2,$V119,"D")/365),IF($G119&gt;AI$2,(DATEDIF($G119,AJ$2,"D")/365),1)))))))</f>
        <v>0</v>
      </c>
      <c r="AK119" s="53">
        <f>IF($V119&lt;=AJ$2,0,IF($O119&lt;=AJ$2,0,IF($G119&gt;=AK$2,0,IF($K119&gt;=$J119,0,IF($O119&lt;=AK$2,($J119-(SUM($K119,SUM($Z119:AJ119)))),IF($L119=$D$161,(($J119-$K119)/$P119),(($J119-SUM($Z119:AJ119))*$Q119))*IF($V119&lt;=AK$2,(DATEDIF(AJ$2,$V119,"D")/365),IF($G119&gt;AJ$2,(DATEDIF($G119,AK$2,"D")/365),1)))))))</f>
        <v>0</v>
      </c>
      <c r="AL119" s="53">
        <f>IF($V119&lt;=AK$2,0,IF($O119&lt;=AK$2,0,IF($G119&gt;=AL$2,0,IF($K119&gt;=$J119,0,IF($O119&lt;=AL$2,($J119-(SUM($K119,SUM($Z119:AK119)))),IF($L119=$D$161,(($J119-$K119)/$P119),(($J119-SUM($Z119:AK119))*$Q119))*IF($V119&lt;=AL$2,(DATEDIF(AK$2,$V119,"D")/365),IF($G119&gt;AK$2,(DATEDIF($G119,AL$2,"D")/365),1)))))))</f>
        <v>0</v>
      </c>
      <c r="AM119" s="53">
        <f>IF($V119&lt;=AL$2,0,IF($O119&lt;=AL$2,0,IF($G119&gt;=AM$2,0,IF($K119&gt;=$J119,0,IF($O119&lt;=AM$2,($J119-(SUM($K119,SUM($Z119:AL119)))),IF($L119=$D$161,(($J119-$K119)/$P119),(($J119-SUM($Z119:AL119))*$Q119))*IF($V119&lt;=AM$2,(DATEDIF(AL$2,$V119,"D")/365),IF($G119&gt;AL$2,(DATEDIF($G119,AM$2,"D")/365),1)))))))</f>
        <v>0</v>
      </c>
      <c r="AN119" s="53">
        <f>IF($V119&lt;=AM$2,0,IF($O119&lt;=AM$2,0,IF($G119&gt;=AN$2,0,IF($K119&gt;=$J119,0,IF($O119&lt;=AN$2,($J119-(SUM($K119,SUM($Z119:AM119)))),IF($L119=$D$161,(($J119-$K119)/$P119),(($J119-SUM($Z119:AM119))*$Q119))*IF($V119&lt;=AN$2,(DATEDIF(AM$2,$V119,"D")/365),IF($G119&gt;AM$2,(DATEDIF($G119,AN$2,"D")/365),1)))))))</f>
        <v>0</v>
      </c>
      <c r="AO119" s="53">
        <f>IF($V119&lt;=AN$2,0,IF($O119&lt;=AN$2,0,IF($G119&gt;=AO$2,0,IF($K119&gt;=$J119,0,IF($O119&lt;=AO$2,($J119-(SUM($K119,SUM($Z119:AN119)))),IF($L119=$D$161,(($J119-$K119)/$P119),(($J119-SUM($Z119:AN119))*$Q119))*IF($V119&lt;=AO$2,(DATEDIF(AN$2,$V119,"D")/365),IF($G119&gt;AN$2,(DATEDIF($G119,AO$2,"D")/365),1)))))))</f>
        <v>0</v>
      </c>
      <c r="AP119" s="53">
        <f>IF($V119&lt;=AO$2,0,IF($O119&lt;=AO$2,0,IF($G119&gt;=AP$2,0,IF($K119&gt;=$J119,0,IF($O119&lt;=AP$2,($J119-(SUM($K119,SUM($Z119:AO119)))),IF($L119=$D$161,(($J119-$K119)/$P119),(($J119-SUM($Z119:AO119))*$Q119))*IF($V119&lt;=AP$2,(DATEDIF(AO$2,$V119,"D")/365),IF($G119&gt;AO$2,(DATEDIF($G119,AP$2,"D")/365),1)))))))</f>
        <v>0</v>
      </c>
      <c r="AQ119" s="53">
        <f>IF($V119&lt;=AP$2,0,IF($O119&lt;=AP$2,0,IF($G119&gt;=AQ$2,0,IF($K119&gt;=$J119,0,IF($O119&lt;=AQ$2,($J119-(SUM($K119,SUM($Z119:AP119)))),IF($L119=$D$161,(($J119-$K119)/$P119),(($J119-SUM($Z119:AP119))*$Q119))*IF($V119&lt;=AQ$2,(DATEDIF(AP$2,$V119,"D")/365),IF($G119&gt;AP$2,(DATEDIF($G119,AQ$2,"D")/365),1)))))))</f>
        <v>0</v>
      </c>
      <c r="AR119" s="53">
        <f>IF($V119&lt;=AQ$2,0,IF($O119&lt;=AQ$2,0,IF($G119&gt;=AR$2,0,IF($K119&gt;=$J119,0,IF($O119&lt;=AR$2,($J119-(SUM($K119,SUM($Z119:AQ119)))),IF($L119=$D$161,(($J119-$K119)/$P119),(($J119-SUM($Z119:AQ119))*$Q119))*IF($V119&lt;=AR$2,(DATEDIF(AQ$2,$V119,"D")/365),IF($G119&gt;AQ$2,(DATEDIF($G119,AR$2,"D")/365),1)))))))</f>
        <v>0</v>
      </c>
      <c r="AS119" s="53">
        <f>IF($V119&lt;=AR$2,0,IF($O119&lt;=AR$2,0,IF($G119&gt;=AS$2,0,IF($K119&gt;=$J119,0,IF($O119&lt;=AS$2,($J119-(SUM($K119,SUM($Z119:AR119)))),IF($L119=$D$161,(($J119-$K119)/$P119),(($J119-SUM($Z119:AR119))*$Q119))*IF($V119&lt;=AS$2,(DATEDIF(AR$2,$V119,"D")/365),IF($G119&gt;AR$2,(DATEDIF($G119,AS$2,"D")/365),1)))))))</f>
        <v>0</v>
      </c>
      <c r="AT119" s="53">
        <f>IF($V119&lt;=AS$2,0,IF($O119&lt;=AS$2,0,IF($G119&gt;=AT$2,0,IF($K119&gt;=$J119,0,IF($O119&lt;=AT$2,($J119-(SUM($K119,SUM($Z119:AS119)))),IF($L119=$D$161,(($J119-$K119)/$P119),(($J119-SUM($Z119:AS119))*$Q119))*IF($V119&lt;=AT$2,(DATEDIF(AS$2,$V119,"D")/365),IF($G119&gt;AS$2,(DATEDIF($G119,AT$2,"D")/365),1)))))))</f>
        <v>0</v>
      </c>
      <c r="AU119" s="53">
        <f>IF($V119&lt;=AT$2,0,IF($O119&lt;=AT$2,0,IF($G119&gt;=AU$2,0,IF($K119&gt;=$J119,0,IF($O119&lt;=AU$2,($J119-(SUM($K119,SUM($Z119:AT119)))),IF($L119=$D$161,(($J119-$K119)/$P119),(($J119-SUM($Z119:AT119))*$Q119))*IF($V119&lt;=AU$2,(DATEDIF(AT$2,$V119,"D")/365),IF($G119&gt;AT$2,(DATEDIF($G119,AU$2,"D")/365),1)))))))</f>
        <v>0</v>
      </c>
      <c r="AV119" s="53">
        <f>IF($V119&lt;=AU$2,0,IF($O119&lt;=AU$2,0,IF($G119&gt;=AV$2,0,IF($K119&gt;=$J119,0,IF($O119&lt;=AV$2,($J119-(SUM($K119,SUM($Z119:AU119)))),IF($L119=$D$161,(($J119-$K119)/$P119),(($J119-SUM($Z119:AU119))*$Q119))*IF($V119&lt;=AV$2,(DATEDIF(AU$2,$V119,"D")/365),IF($G119&gt;AU$2,(DATEDIF($G119,AV$2,"D")/365),1)))))))</f>
        <v>0</v>
      </c>
      <c r="AW119" s="53">
        <f>IF($V119&lt;=AV$2,0,IF($O119&lt;=AV$2,0,IF($G119&gt;=AW$2,0,IF($K119&gt;=$J119,0,IF($O119&lt;=AW$2,($J119-(SUM($K119,SUM($Z119:AV119)))),IF($L119=$D$161,(($J119-$K119)/$P119),(($J119-SUM($Z119:AV119))*$Q119))*IF($V119&lt;=AW$2,(DATEDIF(AV$2,$V119,"D")/365),IF($G119&gt;AV$2,(DATEDIF($G119,AW$2,"D")/365),1)))))))</f>
        <v>0</v>
      </c>
      <c r="AX119" s="53">
        <f>IF($V119&lt;=AW$2,0,IF($O119&lt;=AW$2,0,IF($G119&gt;=AX$2,0,IF($K119&gt;=$J119,0,IF($O119&lt;=AX$2,($J119-(SUM($K119,SUM($Z119:AW119)))),IF($L119=$D$161,(($J119-$K119)/$P119),(($J119-SUM($Z119:AW119))*$Q119))*IF($V119&lt;=AX$2,(DATEDIF(AW$2,$V119,"D")/365),IF($G119&gt;AW$2,(DATEDIF($G119,AX$2,"D")/365),1)))))))</f>
        <v>0</v>
      </c>
      <c r="AY119" s="53">
        <f>IF($V119&lt;=AX$2,0,IF($O119&lt;=AX$2,0,IF($G119&gt;=AY$2,0,IF($K119&gt;=$J119,0,IF($O119&lt;=AY$2,($J119-(SUM($K119,SUM($Z119:AX119)))),IF($L119=$D$161,(($J119-$K119)/$P119),(($J119-SUM($Z119:AX119))*$Q119))*IF($V119&lt;=AY$2,(DATEDIF(AX$2,$V119,"D")/365),IF($G119&gt;AX$2,(DATEDIF($G119,AY$2,"D")/365),1)))))))</f>
        <v>0</v>
      </c>
      <c r="AZ119" s="52"/>
      <c r="BA119" s="52"/>
      <c r="BB119" s="126">
        <f>IF($V119&lt;=BB$2,0,IF($G119&gt;=BB$2,0,IF($G119&gt;$W$3,(J119-Z119),IF($G119&lt;=$W$3,J119-SUM(W119,$Z119:Z119),0))))</f>
        <v>0</v>
      </c>
      <c r="BC119" s="53">
        <f t="shared" si="361"/>
        <v>0</v>
      </c>
      <c r="BD119" s="52">
        <f t="shared" si="362"/>
        <v>0</v>
      </c>
      <c r="BE119" s="53">
        <f t="shared" si="363"/>
        <v>0</v>
      </c>
      <c r="BF119" s="52">
        <f t="shared" si="364"/>
        <v>0</v>
      </c>
      <c r="BG119" s="53">
        <f t="shared" si="365"/>
        <v>0</v>
      </c>
      <c r="BH119" s="52">
        <f t="shared" si="366"/>
        <v>0</v>
      </c>
      <c r="BI119" s="53">
        <f t="shared" si="367"/>
        <v>0</v>
      </c>
      <c r="BJ119" s="52">
        <f t="shared" si="368"/>
        <v>0</v>
      </c>
      <c r="BK119" s="53">
        <f t="shared" si="369"/>
        <v>0</v>
      </c>
      <c r="BL119" s="52">
        <f t="shared" si="370"/>
        <v>0</v>
      </c>
      <c r="BM119" s="53">
        <f t="shared" si="371"/>
        <v>0</v>
      </c>
      <c r="BN119" s="52">
        <f t="shared" si="372"/>
        <v>0</v>
      </c>
      <c r="BO119" s="53">
        <f t="shared" si="373"/>
        <v>0</v>
      </c>
      <c r="BP119" s="52">
        <f t="shared" si="374"/>
        <v>0</v>
      </c>
      <c r="BQ119" s="53">
        <f t="shared" si="375"/>
        <v>0</v>
      </c>
      <c r="BR119" s="52">
        <f t="shared" si="376"/>
        <v>0</v>
      </c>
      <c r="BS119" s="53">
        <f t="shared" si="377"/>
        <v>0</v>
      </c>
      <c r="BT119" s="52">
        <f t="shared" si="378"/>
        <v>0</v>
      </c>
      <c r="BU119" s="53">
        <f t="shared" si="379"/>
        <v>0</v>
      </c>
      <c r="BV119" s="52">
        <f t="shared" si="380"/>
        <v>0</v>
      </c>
      <c r="BW119" s="53">
        <f t="shared" si="381"/>
        <v>0</v>
      </c>
      <c r="BX119" s="52">
        <f t="shared" si="382"/>
        <v>0</v>
      </c>
      <c r="BY119" s="53">
        <f t="shared" si="383"/>
        <v>0</v>
      </c>
      <c r="BZ119" s="52">
        <f t="shared" si="384"/>
        <v>0</v>
      </c>
      <c r="CA119" s="53">
        <f t="shared" si="385"/>
        <v>0</v>
      </c>
      <c r="CB119" s="74"/>
      <c r="CC119" s="74"/>
      <c r="CD119" s="74"/>
      <c r="CE119" s="74"/>
      <c r="CF119" s="74"/>
      <c r="CG119" s="74"/>
      <c r="CH119" s="74"/>
      <c r="CI119" s="74"/>
      <c r="CJ119" s="74"/>
      <c r="CK119" s="74"/>
      <c r="CL119" s="74"/>
    </row>
    <row r="120" spans="1:90">
      <c r="A120" s="20">
        <v>119</v>
      </c>
      <c r="B120" s="20" t="s">
        <v>89</v>
      </c>
      <c r="C120" s="20" t="s">
        <v>153</v>
      </c>
      <c r="D120" s="2">
        <v>1985</v>
      </c>
      <c r="E120" s="3">
        <v>4</v>
      </c>
      <c r="F120" s="2">
        <v>1</v>
      </c>
      <c r="G120" s="55">
        <f t="shared" si="354"/>
        <v>31137</v>
      </c>
      <c r="H120" s="4">
        <v>0</v>
      </c>
      <c r="I120" s="1">
        <v>0</v>
      </c>
      <c r="J120" s="51">
        <f t="shared" si="355"/>
        <v>0</v>
      </c>
      <c r="K120" s="54">
        <f t="shared" si="356"/>
        <v>0</v>
      </c>
      <c r="L120" s="4" t="s">
        <v>96</v>
      </c>
      <c r="M120" s="54">
        <f t="shared" si="357"/>
        <v>15</v>
      </c>
      <c r="N120" s="53">
        <f t="shared" si="358"/>
        <v>15</v>
      </c>
      <c r="O120" s="55">
        <f t="shared" si="359"/>
        <v>36616</v>
      </c>
      <c r="P120" s="53">
        <f t="shared" si="393"/>
        <v>0</v>
      </c>
      <c r="Q120" s="119">
        <f t="shared" si="394"/>
        <v>0</v>
      </c>
      <c r="R120" s="45" t="s">
        <v>129</v>
      </c>
      <c r="S120" s="138">
        <v>0</v>
      </c>
      <c r="T120" s="139">
        <v>4</v>
      </c>
      <c r="U120" s="138">
        <v>2035</v>
      </c>
      <c r="V120" s="55">
        <f t="shared" si="395"/>
        <v>49399</v>
      </c>
      <c r="W120" s="51">
        <f t="shared" si="360"/>
        <v>0</v>
      </c>
      <c r="X120" s="53">
        <f t="shared" si="396"/>
        <v>0</v>
      </c>
      <c r="Y120" s="53">
        <f t="shared" si="397"/>
        <v>0</v>
      </c>
      <c r="Z120" s="53">
        <f t="shared" si="398"/>
        <v>0</v>
      </c>
      <c r="AA120" s="53">
        <f>IF($V120&lt;=Z$2,0,IF($O120&lt;=Z$2,0,IF($G120&gt;=AA$2,0,IF($K120&gt;=$J120,0,IF($O120&lt;=AA$2,($J120-(SUM($K120,SUM($Z120:Z120)))),IF($L120=$D$161,(($J120-$K120)/$P120),(($J120-SUM($Z120:Z120))*$Q120))*IF($V120&lt;=AA$2,(DATEDIF(Z$2,$V120,"D")/365),IF($G120&gt;Z$2,(DATEDIF($G120,AA$2,"D")/365),1)))))))</f>
        <v>0</v>
      </c>
      <c r="AB120" s="53">
        <f>IF($V120&lt;=AA$2,0,IF($O120&lt;=AA$2,0,IF($G120&gt;=AB$2,0,IF($K120&gt;=$J120,0,IF($O120&lt;=AB$2,($J120-(SUM($K120,SUM($Z120:AA120)))),IF($L120=$D$161,(($J120-$K120)/$P120),(($J120-SUM($Z120:AA120))*$Q120))*IF($V120&lt;=AB$2,(DATEDIF(AA$2,$V120,"D")/365),IF($G120&gt;AA$2,(DATEDIF($G120,AB$2,"D")/365),1)))))))</f>
        <v>0</v>
      </c>
      <c r="AC120" s="53">
        <f>IF($V120&lt;=AB$2,0,IF($O120&lt;=AB$2,0,IF($G120&gt;=AC$2,0,IF($K120&gt;=$J120,0,IF($O120&lt;=AC$2,($J120-(SUM($K120,SUM($Z120:AB120)))),IF($L120=$D$161,(($J120-$K120)/$P120),(($J120-SUM($Z120:AB120))*$Q120))*IF($V120&lt;=AC$2,(DATEDIF(AB$2,$V120,"D")/365),IF($G120&gt;AB$2,(DATEDIF($G120,AC$2,"D")/365),1)))))))</f>
        <v>0</v>
      </c>
      <c r="AD120" s="53">
        <f>IF($V120&lt;=AC$2,0,IF($O120&lt;=AC$2,0,IF($G120&gt;=AD$2,0,IF($K120&gt;=$J120,0,IF($O120&lt;=AD$2,($J120-(SUM($K120,SUM($Z120:AC120)))),IF($L120=$D$161,(($J120-$K120)/$P120),(($J120-SUM($Z120:AC120))*$Q120))*IF($V120&lt;=AD$2,(DATEDIF(AC$2,$V120,"D")/365),IF($G120&gt;AC$2,(DATEDIF($G120,AD$2,"D")/365),1)))))))</f>
        <v>0</v>
      </c>
      <c r="AE120" s="53">
        <f>IF($V120&lt;=AD$2,0,IF($O120&lt;=AD$2,0,IF($G120&gt;=AE$2,0,IF($K120&gt;=$J120,0,IF($O120&lt;=AE$2,($J120-(SUM($K120,SUM($Z120:AD120)))),IF($L120=$D$161,(($J120-$K120)/$P120),(($J120-SUM($Z120:AD120))*$Q120))*IF($V120&lt;=AE$2,(DATEDIF(AD$2,$V120,"D")/365),IF($G120&gt;AD$2,(DATEDIF($G120,AE$2,"D")/365),1)))))))</f>
        <v>0</v>
      </c>
      <c r="AF120" s="53">
        <f>IF($V120&lt;=AE$2,0,IF($O120&lt;=AE$2,0,IF($G120&gt;=AF$2,0,IF($K120&gt;=$J120,0,IF($O120&lt;=AF$2,($J120-(SUM($K120,SUM($Z120:AE120)))),IF($L120=$D$161,(($J120-$K120)/$P120),(($J120-SUM($Z120:AE120))*$Q120))*IF($V120&lt;=AF$2,(DATEDIF(AE$2,$V120,"D")/365),IF($G120&gt;AE$2,(DATEDIF($G120,AF$2,"D")/365),1)))))))</f>
        <v>0</v>
      </c>
      <c r="AG120" s="53">
        <f>IF($V120&lt;=AF$2,0,IF($O120&lt;=AF$2,0,IF($G120&gt;=AG$2,0,IF($K120&gt;=$J120,0,IF($O120&lt;=AG$2,($J120-(SUM($K120,SUM($Z120:AF120)))),IF($L120=$D$161,(($J120-$K120)/$P120),(($J120-SUM($Z120:AF120))*$Q120))*IF($V120&lt;=AG$2,(DATEDIF(AF$2,$V120,"D")/365),IF($G120&gt;AF$2,(DATEDIF($G120,AG$2,"D")/365),1)))))))</f>
        <v>0</v>
      </c>
      <c r="AH120" s="53">
        <f>IF($V120&lt;=AG$2,0,IF($O120&lt;=AG$2,0,IF($G120&gt;=AH$2,0,IF($K120&gt;=$J120,0,IF($O120&lt;=AH$2,($J120-(SUM($K120,SUM($Z120:AG120)))),IF($L120=$D$161,(($J120-$K120)/$P120),(($J120-SUM($Z120:AG120))*$Q120))*IF($V120&lt;=AH$2,(DATEDIF(AG$2,$V120,"D")/365),IF($G120&gt;AG$2,(DATEDIF($G120,AH$2,"D")/365),1)))))))</f>
        <v>0</v>
      </c>
      <c r="AI120" s="53">
        <f>IF($V120&lt;=AH$2,0,IF($O120&lt;=AH$2,0,IF($G120&gt;=AI$2,0,IF($K120&gt;=$J120,0,IF($O120&lt;=AI$2,($J120-(SUM($K120,SUM($Z120:AH120)))),IF($L120=$D$161,(($J120-$K120)/$P120),(($J120-SUM($Z120:AH120))*$Q120))*IF($V120&lt;=AI$2,(DATEDIF(AH$2,$V120,"D")/365),IF($G120&gt;AH$2,(DATEDIF($G120,AI$2,"D")/365),1)))))))</f>
        <v>0</v>
      </c>
      <c r="AJ120" s="53">
        <f>IF($V120&lt;=AI$2,0,IF($O120&lt;=AI$2,0,IF($G120&gt;=AJ$2,0,IF($K120&gt;=$J120,0,IF($O120&lt;=AJ$2,($J120-(SUM($K120,SUM($Z120:AI120)))),IF($L120=$D$161,(($J120-$K120)/$P120),(($J120-SUM($Z120:AI120))*$Q120))*IF($V120&lt;=AJ$2,(DATEDIF(AI$2,$V120,"D")/365),IF($G120&gt;AI$2,(DATEDIF($G120,AJ$2,"D")/365),1)))))))</f>
        <v>0</v>
      </c>
      <c r="AK120" s="53">
        <f>IF($V120&lt;=AJ$2,0,IF($O120&lt;=AJ$2,0,IF($G120&gt;=AK$2,0,IF($K120&gt;=$J120,0,IF($O120&lt;=AK$2,($J120-(SUM($K120,SUM($Z120:AJ120)))),IF($L120=$D$161,(($J120-$K120)/$P120),(($J120-SUM($Z120:AJ120))*$Q120))*IF($V120&lt;=AK$2,(DATEDIF(AJ$2,$V120,"D")/365),IF($G120&gt;AJ$2,(DATEDIF($G120,AK$2,"D")/365),1)))))))</f>
        <v>0</v>
      </c>
      <c r="AL120" s="53">
        <f>IF($V120&lt;=AK$2,0,IF($O120&lt;=AK$2,0,IF($G120&gt;=AL$2,0,IF($K120&gt;=$J120,0,IF($O120&lt;=AL$2,($J120-(SUM($K120,SUM($Z120:AK120)))),IF($L120=$D$161,(($J120-$K120)/$P120),(($J120-SUM($Z120:AK120))*$Q120))*IF($V120&lt;=AL$2,(DATEDIF(AK$2,$V120,"D")/365),IF($G120&gt;AK$2,(DATEDIF($G120,AL$2,"D")/365),1)))))))</f>
        <v>0</v>
      </c>
      <c r="AM120" s="53">
        <f>IF($V120&lt;=AL$2,0,IF($O120&lt;=AL$2,0,IF($G120&gt;=AM$2,0,IF($K120&gt;=$J120,0,IF($O120&lt;=AM$2,($J120-(SUM($K120,SUM($Z120:AL120)))),IF($L120=$D$161,(($J120-$K120)/$P120),(($J120-SUM($Z120:AL120))*$Q120))*IF($V120&lt;=AM$2,(DATEDIF(AL$2,$V120,"D")/365),IF($G120&gt;AL$2,(DATEDIF($G120,AM$2,"D")/365),1)))))))</f>
        <v>0</v>
      </c>
      <c r="AN120" s="53">
        <f>IF($V120&lt;=AM$2,0,IF($O120&lt;=AM$2,0,IF($G120&gt;=AN$2,0,IF($K120&gt;=$J120,0,IF($O120&lt;=AN$2,($J120-(SUM($K120,SUM($Z120:AM120)))),IF($L120=$D$161,(($J120-$K120)/$P120),(($J120-SUM($Z120:AM120))*$Q120))*IF($V120&lt;=AN$2,(DATEDIF(AM$2,$V120,"D")/365),IF($G120&gt;AM$2,(DATEDIF($G120,AN$2,"D")/365),1)))))))</f>
        <v>0</v>
      </c>
      <c r="AO120" s="53">
        <f>IF($V120&lt;=AN$2,0,IF($O120&lt;=AN$2,0,IF($G120&gt;=AO$2,0,IF($K120&gt;=$J120,0,IF($O120&lt;=AO$2,($J120-(SUM($K120,SUM($Z120:AN120)))),IF($L120=$D$161,(($J120-$K120)/$P120),(($J120-SUM($Z120:AN120))*$Q120))*IF($V120&lt;=AO$2,(DATEDIF(AN$2,$V120,"D")/365),IF($G120&gt;AN$2,(DATEDIF($G120,AO$2,"D")/365),1)))))))</f>
        <v>0</v>
      </c>
      <c r="AP120" s="53">
        <f>IF($V120&lt;=AO$2,0,IF($O120&lt;=AO$2,0,IF($G120&gt;=AP$2,0,IF($K120&gt;=$J120,0,IF($O120&lt;=AP$2,($J120-(SUM($K120,SUM($Z120:AO120)))),IF($L120=$D$161,(($J120-$K120)/$P120),(($J120-SUM($Z120:AO120))*$Q120))*IF($V120&lt;=AP$2,(DATEDIF(AO$2,$V120,"D")/365),IF($G120&gt;AO$2,(DATEDIF($G120,AP$2,"D")/365),1)))))))</f>
        <v>0</v>
      </c>
      <c r="AQ120" s="53">
        <f>IF($V120&lt;=AP$2,0,IF($O120&lt;=AP$2,0,IF($G120&gt;=AQ$2,0,IF($K120&gt;=$J120,0,IF($O120&lt;=AQ$2,($J120-(SUM($K120,SUM($Z120:AP120)))),IF($L120=$D$161,(($J120-$K120)/$P120),(($J120-SUM($Z120:AP120))*$Q120))*IF($V120&lt;=AQ$2,(DATEDIF(AP$2,$V120,"D")/365),IF($G120&gt;AP$2,(DATEDIF($G120,AQ$2,"D")/365),1)))))))</f>
        <v>0</v>
      </c>
      <c r="AR120" s="53">
        <f>IF($V120&lt;=AQ$2,0,IF($O120&lt;=AQ$2,0,IF($G120&gt;=AR$2,0,IF($K120&gt;=$J120,0,IF($O120&lt;=AR$2,($J120-(SUM($K120,SUM($Z120:AQ120)))),IF($L120=$D$161,(($J120-$K120)/$P120),(($J120-SUM($Z120:AQ120))*$Q120))*IF($V120&lt;=AR$2,(DATEDIF(AQ$2,$V120,"D")/365),IF($G120&gt;AQ$2,(DATEDIF($G120,AR$2,"D")/365),1)))))))</f>
        <v>0</v>
      </c>
      <c r="AS120" s="53">
        <f>IF($V120&lt;=AR$2,0,IF($O120&lt;=AR$2,0,IF($G120&gt;=AS$2,0,IF($K120&gt;=$J120,0,IF($O120&lt;=AS$2,($J120-(SUM($K120,SUM($Z120:AR120)))),IF($L120=$D$161,(($J120-$K120)/$P120),(($J120-SUM($Z120:AR120))*$Q120))*IF($V120&lt;=AS$2,(DATEDIF(AR$2,$V120,"D")/365),IF($G120&gt;AR$2,(DATEDIF($G120,AS$2,"D")/365),1)))))))</f>
        <v>0</v>
      </c>
      <c r="AT120" s="53">
        <f>IF($V120&lt;=AS$2,0,IF($O120&lt;=AS$2,0,IF($G120&gt;=AT$2,0,IF($K120&gt;=$J120,0,IF($O120&lt;=AT$2,($J120-(SUM($K120,SUM($Z120:AS120)))),IF($L120=$D$161,(($J120-$K120)/$P120),(($J120-SUM($Z120:AS120))*$Q120))*IF($V120&lt;=AT$2,(DATEDIF(AS$2,$V120,"D")/365),IF($G120&gt;AS$2,(DATEDIF($G120,AT$2,"D")/365),1)))))))</f>
        <v>0</v>
      </c>
      <c r="AU120" s="53">
        <f>IF($V120&lt;=AT$2,0,IF($O120&lt;=AT$2,0,IF($G120&gt;=AU$2,0,IF($K120&gt;=$J120,0,IF($O120&lt;=AU$2,($J120-(SUM($K120,SUM($Z120:AT120)))),IF($L120=$D$161,(($J120-$K120)/$P120),(($J120-SUM($Z120:AT120))*$Q120))*IF($V120&lt;=AU$2,(DATEDIF(AT$2,$V120,"D")/365),IF($G120&gt;AT$2,(DATEDIF($G120,AU$2,"D")/365),1)))))))</f>
        <v>0</v>
      </c>
      <c r="AV120" s="53">
        <f>IF($V120&lt;=AU$2,0,IF($O120&lt;=AU$2,0,IF($G120&gt;=AV$2,0,IF($K120&gt;=$J120,0,IF($O120&lt;=AV$2,($J120-(SUM($K120,SUM($Z120:AU120)))),IF($L120=$D$161,(($J120-$K120)/$P120),(($J120-SUM($Z120:AU120))*$Q120))*IF($V120&lt;=AV$2,(DATEDIF(AU$2,$V120,"D")/365),IF($G120&gt;AU$2,(DATEDIF($G120,AV$2,"D")/365),1)))))))</f>
        <v>0</v>
      </c>
      <c r="AW120" s="53">
        <f>IF($V120&lt;=AV$2,0,IF($O120&lt;=AV$2,0,IF($G120&gt;=AW$2,0,IF($K120&gt;=$J120,0,IF($O120&lt;=AW$2,($J120-(SUM($K120,SUM($Z120:AV120)))),IF($L120=$D$161,(($J120-$K120)/$P120),(($J120-SUM($Z120:AV120))*$Q120))*IF($V120&lt;=AW$2,(DATEDIF(AV$2,$V120,"D")/365),IF($G120&gt;AV$2,(DATEDIF($G120,AW$2,"D")/365),1)))))))</f>
        <v>0</v>
      </c>
      <c r="AX120" s="53">
        <f>IF($V120&lt;=AW$2,0,IF($O120&lt;=AW$2,0,IF($G120&gt;=AX$2,0,IF($K120&gt;=$J120,0,IF($O120&lt;=AX$2,($J120-(SUM($K120,SUM($Z120:AW120)))),IF($L120=$D$161,(($J120-$K120)/$P120),(($J120-SUM($Z120:AW120))*$Q120))*IF($V120&lt;=AX$2,(DATEDIF(AW$2,$V120,"D")/365),IF($G120&gt;AW$2,(DATEDIF($G120,AX$2,"D")/365),1)))))))</f>
        <v>0</v>
      </c>
      <c r="AY120" s="53">
        <f>IF($V120&lt;=AX$2,0,IF($O120&lt;=AX$2,0,IF($G120&gt;=AY$2,0,IF($K120&gt;=$J120,0,IF($O120&lt;=AY$2,($J120-(SUM($K120,SUM($Z120:AX120)))),IF($L120=$D$161,(($J120-$K120)/$P120),(($J120-SUM($Z120:AX120))*$Q120))*IF($V120&lt;=AY$2,(DATEDIF(AX$2,$V120,"D")/365),IF($G120&gt;AX$2,(DATEDIF($G120,AY$2,"D")/365),1)))))))</f>
        <v>0</v>
      </c>
      <c r="AZ120" s="52"/>
      <c r="BA120" s="52"/>
      <c r="BB120" s="126">
        <f>IF($V120&lt;=BB$2,0,IF($G120&gt;=BB$2,0,IF($G120&gt;$W$3,(J120-Z120),IF($G120&lt;=$W$3,J120-SUM(W120,$Z120:Z120),0))))</f>
        <v>0</v>
      </c>
      <c r="BC120" s="53">
        <f t="shared" si="361"/>
        <v>0</v>
      </c>
      <c r="BD120" s="52">
        <f t="shared" si="362"/>
        <v>0</v>
      </c>
      <c r="BE120" s="53">
        <f t="shared" si="363"/>
        <v>0</v>
      </c>
      <c r="BF120" s="52">
        <f t="shared" si="364"/>
        <v>0</v>
      </c>
      <c r="BG120" s="53">
        <f t="shared" si="365"/>
        <v>0</v>
      </c>
      <c r="BH120" s="52">
        <f t="shared" si="366"/>
        <v>0</v>
      </c>
      <c r="BI120" s="53">
        <f t="shared" si="367"/>
        <v>0</v>
      </c>
      <c r="BJ120" s="52">
        <f t="shared" si="368"/>
        <v>0</v>
      </c>
      <c r="BK120" s="53">
        <f t="shared" si="369"/>
        <v>0</v>
      </c>
      <c r="BL120" s="52">
        <f t="shared" si="370"/>
        <v>0</v>
      </c>
      <c r="BM120" s="53">
        <f t="shared" si="371"/>
        <v>0</v>
      </c>
      <c r="BN120" s="52">
        <f t="shared" si="372"/>
        <v>0</v>
      </c>
      <c r="BO120" s="53">
        <f t="shared" si="373"/>
        <v>0</v>
      </c>
      <c r="BP120" s="52">
        <f t="shared" si="374"/>
        <v>0</v>
      </c>
      <c r="BQ120" s="53">
        <f t="shared" si="375"/>
        <v>0</v>
      </c>
      <c r="BR120" s="52">
        <f t="shared" si="376"/>
        <v>0</v>
      </c>
      <c r="BS120" s="53">
        <f t="shared" si="377"/>
        <v>0</v>
      </c>
      <c r="BT120" s="52">
        <f t="shared" si="378"/>
        <v>0</v>
      </c>
      <c r="BU120" s="53">
        <f t="shared" si="379"/>
        <v>0</v>
      </c>
      <c r="BV120" s="52">
        <f t="shared" si="380"/>
        <v>0</v>
      </c>
      <c r="BW120" s="53">
        <f t="shared" si="381"/>
        <v>0</v>
      </c>
      <c r="BX120" s="52">
        <f t="shared" si="382"/>
        <v>0</v>
      </c>
      <c r="BY120" s="53">
        <f t="shared" si="383"/>
        <v>0</v>
      </c>
      <c r="BZ120" s="52">
        <f t="shared" si="384"/>
        <v>0</v>
      </c>
      <c r="CA120" s="53">
        <f t="shared" si="385"/>
        <v>0</v>
      </c>
      <c r="CB120" s="74"/>
      <c r="CC120" s="74"/>
      <c r="CD120" s="74"/>
      <c r="CE120" s="74"/>
      <c r="CF120" s="74"/>
      <c r="CG120" s="74"/>
      <c r="CH120" s="74"/>
      <c r="CI120" s="74"/>
      <c r="CJ120" s="74"/>
      <c r="CK120" s="74"/>
      <c r="CL120" s="74"/>
    </row>
    <row r="121" spans="1:90">
      <c r="A121" s="20">
        <v>120</v>
      </c>
      <c r="B121" s="20" t="s">
        <v>89</v>
      </c>
      <c r="C121" s="20" t="s">
        <v>153</v>
      </c>
      <c r="D121" s="2">
        <v>1985</v>
      </c>
      <c r="E121" s="3">
        <v>4</v>
      </c>
      <c r="F121" s="2">
        <v>1</v>
      </c>
      <c r="G121" s="55">
        <f t="shared" si="354"/>
        <v>31137</v>
      </c>
      <c r="H121" s="4">
        <v>0</v>
      </c>
      <c r="I121" s="1">
        <v>0</v>
      </c>
      <c r="J121" s="51">
        <f t="shared" si="355"/>
        <v>0</v>
      </c>
      <c r="K121" s="54">
        <f t="shared" si="356"/>
        <v>0</v>
      </c>
      <c r="L121" s="4" t="s">
        <v>96</v>
      </c>
      <c r="M121" s="54">
        <f t="shared" si="357"/>
        <v>15</v>
      </c>
      <c r="N121" s="53">
        <f t="shared" si="358"/>
        <v>15</v>
      </c>
      <c r="O121" s="55">
        <f t="shared" si="359"/>
        <v>36616</v>
      </c>
      <c r="P121" s="53">
        <f t="shared" si="393"/>
        <v>0</v>
      </c>
      <c r="Q121" s="119">
        <f t="shared" si="394"/>
        <v>0</v>
      </c>
      <c r="R121" s="45" t="s">
        <v>130</v>
      </c>
      <c r="S121" s="138">
        <v>17</v>
      </c>
      <c r="T121" s="139">
        <v>4</v>
      </c>
      <c r="U121" s="138">
        <v>2035</v>
      </c>
      <c r="V121" s="55">
        <f t="shared" si="395"/>
        <v>54878</v>
      </c>
      <c r="W121" s="51">
        <f t="shared" si="360"/>
        <v>0</v>
      </c>
      <c r="X121" s="53">
        <f t="shared" si="396"/>
        <v>0</v>
      </c>
      <c r="Y121" s="53">
        <f t="shared" si="397"/>
        <v>0</v>
      </c>
      <c r="Z121" s="53">
        <f t="shared" si="398"/>
        <v>0</v>
      </c>
      <c r="AA121" s="53">
        <f>IF($V121&lt;=Z$2,0,IF($O121&lt;=Z$2,0,IF($G121&gt;=AA$2,0,IF($K121&gt;=$J121,0,IF($O121&lt;=AA$2,($J121-(SUM($K121,SUM($Z121:Z121)))),IF($L121=$D$161,(($J121-$K121)/$P121),(($J121-SUM($Z121:Z121))*$Q121))*IF($V121&lt;=AA$2,(DATEDIF(Z$2,$V121,"D")/365),IF($G121&gt;Z$2,(DATEDIF($G121,AA$2,"D")/365),1)))))))</f>
        <v>0</v>
      </c>
      <c r="AB121" s="53">
        <f>IF($V121&lt;=AA$2,0,IF($O121&lt;=AA$2,0,IF($G121&gt;=AB$2,0,IF($K121&gt;=$J121,0,IF($O121&lt;=AB$2,($J121-(SUM($K121,SUM($Z121:AA121)))),IF($L121=$D$161,(($J121-$K121)/$P121),(($J121-SUM($Z121:AA121))*$Q121))*IF($V121&lt;=AB$2,(DATEDIF(AA$2,$V121,"D")/365),IF($G121&gt;AA$2,(DATEDIF($G121,AB$2,"D")/365),1)))))))</f>
        <v>0</v>
      </c>
      <c r="AC121" s="53">
        <f>IF($V121&lt;=AB$2,0,IF($O121&lt;=AB$2,0,IF($G121&gt;=AC$2,0,IF($K121&gt;=$J121,0,IF($O121&lt;=AC$2,($J121-(SUM($K121,SUM($Z121:AB121)))),IF($L121=$D$161,(($J121-$K121)/$P121),(($J121-SUM($Z121:AB121))*$Q121))*IF($V121&lt;=AC$2,(DATEDIF(AB$2,$V121,"D")/365),IF($G121&gt;AB$2,(DATEDIF($G121,AC$2,"D")/365),1)))))))</f>
        <v>0</v>
      </c>
      <c r="AD121" s="53">
        <f>IF($V121&lt;=AC$2,0,IF($O121&lt;=AC$2,0,IF($G121&gt;=AD$2,0,IF($K121&gt;=$J121,0,IF($O121&lt;=AD$2,($J121-(SUM($K121,SUM($Z121:AC121)))),IF($L121=$D$161,(($J121-$K121)/$P121),(($J121-SUM($Z121:AC121))*$Q121))*IF($V121&lt;=AD$2,(DATEDIF(AC$2,$V121,"D")/365),IF($G121&gt;AC$2,(DATEDIF($G121,AD$2,"D")/365),1)))))))</f>
        <v>0</v>
      </c>
      <c r="AE121" s="53">
        <f>IF($V121&lt;=AD$2,0,IF($O121&lt;=AD$2,0,IF($G121&gt;=AE$2,0,IF($K121&gt;=$J121,0,IF($O121&lt;=AE$2,($J121-(SUM($K121,SUM($Z121:AD121)))),IF($L121=$D$161,(($J121-$K121)/$P121),(($J121-SUM($Z121:AD121))*$Q121))*IF($V121&lt;=AE$2,(DATEDIF(AD$2,$V121,"D")/365),IF($G121&gt;AD$2,(DATEDIF($G121,AE$2,"D")/365),1)))))))</f>
        <v>0</v>
      </c>
      <c r="AF121" s="53">
        <f>IF($V121&lt;=AE$2,0,IF($O121&lt;=AE$2,0,IF($G121&gt;=AF$2,0,IF($K121&gt;=$J121,0,IF($O121&lt;=AF$2,($J121-(SUM($K121,SUM($Z121:AE121)))),IF($L121=$D$161,(($J121-$K121)/$P121),(($J121-SUM($Z121:AE121))*$Q121))*IF($V121&lt;=AF$2,(DATEDIF(AE$2,$V121,"D")/365),IF($G121&gt;AE$2,(DATEDIF($G121,AF$2,"D")/365),1)))))))</f>
        <v>0</v>
      </c>
      <c r="AG121" s="53">
        <f>IF($V121&lt;=AF$2,0,IF($O121&lt;=AF$2,0,IF($G121&gt;=AG$2,0,IF($K121&gt;=$J121,0,IF($O121&lt;=AG$2,($J121-(SUM($K121,SUM($Z121:AF121)))),IF($L121=$D$161,(($J121-$K121)/$P121),(($J121-SUM($Z121:AF121))*$Q121))*IF($V121&lt;=AG$2,(DATEDIF(AF$2,$V121,"D")/365),IF($G121&gt;AF$2,(DATEDIF($G121,AG$2,"D")/365),1)))))))</f>
        <v>0</v>
      </c>
      <c r="AH121" s="53">
        <f>IF($V121&lt;=AG$2,0,IF($O121&lt;=AG$2,0,IF($G121&gt;=AH$2,0,IF($K121&gt;=$J121,0,IF($O121&lt;=AH$2,($J121-(SUM($K121,SUM($Z121:AG121)))),IF($L121=$D$161,(($J121-$K121)/$P121),(($J121-SUM($Z121:AG121))*$Q121))*IF($V121&lt;=AH$2,(DATEDIF(AG$2,$V121,"D")/365),IF($G121&gt;AG$2,(DATEDIF($G121,AH$2,"D")/365),1)))))))</f>
        <v>0</v>
      </c>
      <c r="AI121" s="53">
        <f>IF($V121&lt;=AH$2,0,IF($O121&lt;=AH$2,0,IF($G121&gt;=AI$2,0,IF($K121&gt;=$J121,0,IF($O121&lt;=AI$2,($J121-(SUM($K121,SUM($Z121:AH121)))),IF($L121=$D$161,(($J121-$K121)/$P121),(($J121-SUM($Z121:AH121))*$Q121))*IF($V121&lt;=AI$2,(DATEDIF(AH$2,$V121,"D")/365),IF($G121&gt;AH$2,(DATEDIF($G121,AI$2,"D")/365),1)))))))</f>
        <v>0</v>
      </c>
      <c r="AJ121" s="53">
        <f>IF($V121&lt;=AI$2,0,IF($O121&lt;=AI$2,0,IF($G121&gt;=AJ$2,0,IF($K121&gt;=$J121,0,IF($O121&lt;=AJ$2,($J121-(SUM($K121,SUM($Z121:AI121)))),IF($L121=$D$161,(($J121-$K121)/$P121),(($J121-SUM($Z121:AI121))*$Q121))*IF($V121&lt;=AJ$2,(DATEDIF(AI$2,$V121,"D")/365),IF($G121&gt;AI$2,(DATEDIF($G121,AJ$2,"D")/365),1)))))))</f>
        <v>0</v>
      </c>
      <c r="AK121" s="53">
        <f>IF($V121&lt;=AJ$2,0,IF($O121&lt;=AJ$2,0,IF($G121&gt;=AK$2,0,IF($K121&gt;=$J121,0,IF($O121&lt;=AK$2,($J121-(SUM($K121,SUM($Z121:AJ121)))),IF($L121=$D$161,(($J121-$K121)/$P121),(($J121-SUM($Z121:AJ121))*$Q121))*IF($V121&lt;=AK$2,(DATEDIF(AJ$2,$V121,"D")/365),IF($G121&gt;AJ$2,(DATEDIF($G121,AK$2,"D")/365),1)))))))</f>
        <v>0</v>
      </c>
      <c r="AL121" s="53">
        <f>IF($V121&lt;=AK$2,0,IF($O121&lt;=AK$2,0,IF($G121&gt;=AL$2,0,IF($K121&gt;=$J121,0,IF($O121&lt;=AL$2,($J121-(SUM($K121,SUM($Z121:AK121)))),IF($L121=$D$161,(($J121-$K121)/$P121),(($J121-SUM($Z121:AK121))*$Q121))*IF($V121&lt;=AL$2,(DATEDIF(AK$2,$V121,"D")/365),IF($G121&gt;AK$2,(DATEDIF($G121,AL$2,"D")/365),1)))))))</f>
        <v>0</v>
      </c>
      <c r="AM121" s="53">
        <f>IF($V121&lt;=AL$2,0,IF($O121&lt;=AL$2,0,IF($G121&gt;=AM$2,0,IF($K121&gt;=$J121,0,IF($O121&lt;=AM$2,($J121-(SUM($K121,SUM($Z121:AL121)))),IF($L121=$D$161,(($J121-$K121)/$P121),(($J121-SUM($Z121:AL121))*$Q121))*IF($V121&lt;=AM$2,(DATEDIF(AL$2,$V121,"D")/365),IF($G121&gt;AL$2,(DATEDIF($G121,AM$2,"D")/365),1)))))))</f>
        <v>0</v>
      </c>
      <c r="AN121" s="53">
        <f>IF($V121&lt;=AM$2,0,IF($O121&lt;=AM$2,0,IF($G121&gt;=AN$2,0,IF($K121&gt;=$J121,0,IF($O121&lt;=AN$2,($J121-(SUM($K121,SUM($Z121:AM121)))),IF($L121=$D$161,(($J121-$K121)/$P121),(($J121-SUM($Z121:AM121))*$Q121))*IF($V121&lt;=AN$2,(DATEDIF(AM$2,$V121,"D")/365),IF($G121&gt;AM$2,(DATEDIF($G121,AN$2,"D")/365),1)))))))</f>
        <v>0</v>
      </c>
      <c r="AO121" s="53">
        <f>IF($V121&lt;=AN$2,0,IF($O121&lt;=AN$2,0,IF($G121&gt;=AO$2,0,IF($K121&gt;=$J121,0,IF($O121&lt;=AO$2,($J121-(SUM($K121,SUM($Z121:AN121)))),IF($L121=$D$161,(($J121-$K121)/$P121),(($J121-SUM($Z121:AN121))*$Q121))*IF($V121&lt;=AO$2,(DATEDIF(AN$2,$V121,"D")/365),IF($G121&gt;AN$2,(DATEDIF($G121,AO$2,"D")/365),1)))))))</f>
        <v>0</v>
      </c>
      <c r="AP121" s="53">
        <f>IF($V121&lt;=AO$2,0,IF($O121&lt;=AO$2,0,IF($G121&gt;=AP$2,0,IF($K121&gt;=$J121,0,IF($O121&lt;=AP$2,($J121-(SUM($K121,SUM($Z121:AO121)))),IF($L121=$D$161,(($J121-$K121)/$P121),(($J121-SUM($Z121:AO121))*$Q121))*IF($V121&lt;=AP$2,(DATEDIF(AO$2,$V121,"D")/365),IF($G121&gt;AO$2,(DATEDIF($G121,AP$2,"D")/365),1)))))))</f>
        <v>0</v>
      </c>
      <c r="AQ121" s="53">
        <f>IF($V121&lt;=AP$2,0,IF($O121&lt;=AP$2,0,IF($G121&gt;=AQ$2,0,IF($K121&gt;=$J121,0,IF($O121&lt;=AQ$2,($J121-(SUM($K121,SUM($Z121:AP121)))),IF($L121=$D$161,(($J121-$K121)/$P121),(($J121-SUM($Z121:AP121))*$Q121))*IF($V121&lt;=AQ$2,(DATEDIF(AP$2,$V121,"D")/365),IF($G121&gt;AP$2,(DATEDIF($G121,AQ$2,"D")/365),1)))))))</f>
        <v>0</v>
      </c>
      <c r="AR121" s="53">
        <f>IF($V121&lt;=AQ$2,0,IF($O121&lt;=AQ$2,0,IF($G121&gt;=AR$2,0,IF($K121&gt;=$J121,0,IF($O121&lt;=AR$2,($J121-(SUM($K121,SUM($Z121:AQ121)))),IF($L121=$D$161,(($J121-$K121)/$P121),(($J121-SUM($Z121:AQ121))*$Q121))*IF($V121&lt;=AR$2,(DATEDIF(AQ$2,$V121,"D")/365),IF($G121&gt;AQ$2,(DATEDIF($G121,AR$2,"D")/365),1)))))))</f>
        <v>0</v>
      </c>
      <c r="AS121" s="53">
        <f>IF($V121&lt;=AR$2,0,IF($O121&lt;=AR$2,0,IF($G121&gt;=AS$2,0,IF($K121&gt;=$J121,0,IF($O121&lt;=AS$2,($J121-(SUM($K121,SUM($Z121:AR121)))),IF($L121=$D$161,(($J121-$K121)/$P121),(($J121-SUM($Z121:AR121))*$Q121))*IF($V121&lt;=AS$2,(DATEDIF(AR$2,$V121,"D")/365),IF($G121&gt;AR$2,(DATEDIF($G121,AS$2,"D")/365),1)))))))</f>
        <v>0</v>
      </c>
      <c r="AT121" s="53">
        <f>IF($V121&lt;=AS$2,0,IF($O121&lt;=AS$2,0,IF($G121&gt;=AT$2,0,IF($K121&gt;=$J121,0,IF($O121&lt;=AT$2,($J121-(SUM($K121,SUM($Z121:AS121)))),IF($L121=$D$161,(($J121-$K121)/$P121),(($J121-SUM($Z121:AS121))*$Q121))*IF($V121&lt;=AT$2,(DATEDIF(AS$2,$V121,"D")/365),IF($G121&gt;AS$2,(DATEDIF($G121,AT$2,"D")/365),1)))))))</f>
        <v>0</v>
      </c>
      <c r="AU121" s="53">
        <f>IF($V121&lt;=AT$2,0,IF($O121&lt;=AT$2,0,IF($G121&gt;=AU$2,0,IF($K121&gt;=$J121,0,IF($O121&lt;=AU$2,($J121-(SUM($K121,SUM($Z121:AT121)))),IF($L121=$D$161,(($J121-$K121)/$P121),(($J121-SUM($Z121:AT121))*$Q121))*IF($V121&lt;=AU$2,(DATEDIF(AT$2,$V121,"D")/365),IF($G121&gt;AT$2,(DATEDIF($G121,AU$2,"D")/365),1)))))))</f>
        <v>0</v>
      </c>
      <c r="AV121" s="53">
        <f>IF($V121&lt;=AU$2,0,IF($O121&lt;=AU$2,0,IF($G121&gt;=AV$2,0,IF($K121&gt;=$J121,0,IF($O121&lt;=AV$2,($J121-(SUM($K121,SUM($Z121:AU121)))),IF($L121=$D$161,(($J121-$K121)/$P121),(($J121-SUM($Z121:AU121))*$Q121))*IF($V121&lt;=AV$2,(DATEDIF(AU$2,$V121,"D")/365),IF($G121&gt;AU$2,(DATEDIF($G121,AV$2,"D")/365),1)))))))</f>
        <v>0</v>
      </c>
      <c r="AW121" s="53">
        <f>IF($V121&lt;=AV$2,0,IF($O121&lt;=AV$2,0,IF($G121&gt;=AW$2,0,IF($K121&gt;=$J121,0,IF($O121&lt;=AW$2,($J121-(SUM($K121,SUM($Z121:AV121)))),IF($L121=$D$161,(($J121-$K121)/$P121),(($J121-SUM($Z121:AV121))*$Q121))*IF($V121&lt;=AW$2,(DATEDIF(AV$2,$V121,"D")/365),IF($G121&gt;AV$2,(DATEDIF($G121,AW$2,"D")/365),1)))))))</f>
        <v>0</v>
      </c>
      <c r="AX121" s="53">
        <f>IF($V121&lt;=AW$2,0,IF($O121&lt;=AW$2,0,IF($G121&gt;=AX$2,0,IF($K121&gt;=$J121,0,IF($O121&lt;=AX$2,($J121-(SUM($K121,SUM($Z121:AW121)))),IF($L121=$D$161,(($J121-$K121)/$P121),(($J121-SUM($Z121:AW121))*$Q121))*IF($V121&lt;=AX$2,(DATEDIF(AW$2,$V121,"D")/365),IF($G121&gt;AW$2,(DATEDIF($G121,AX$2,"D")/365),1)))))))</f>
        <v>0</v>
      </c>
      <c r="AY121" s="53">
        <f>IF($V121&lt;=AX$2,0,IF($O121&lt;=AX$2,0,IF($G121&gt;=AY$2,0,IF($K121&gt;=$J121,0,IF($O121&lt;=AY$2,($J121-(SUM($K121,SUM($Z121:AX121)))),IF($L121=$D$161,(($J121-$K121)/$P121),(($J121-SUM($Z121:AX121))*$Q121))*IF($V121&lt;=AY$2,(DATEDIF(AX$2,$V121,"D")/365),IF($G121&gt;AX$2,(DATEDIF($G121,AY$2,"D")/365),1)))))))</f>
        <v>0</v>
      </c>
      <c r="AZ121" s="52"/>
      <c r="BA121" s="52"/>
      <c r="BB121" s="126">
        <f>IF($V121&lt;=BB$2,0,IF($G121&gt;=BB$2,0,IF($G121&gt;$W$3,(J121-Z121),IF($G121&lt;=$W$3,J121-SUM(W121,$Z121:Z121),0))))</f>
        <v>0</v>
      </c>
      <c r="BC121" s="53">
        <f t="shared" si="361"/>
        <v>0</v>
      </c>
      <c r="BD121" s="52">
        <f t="shared" si="362"/>
        <v>0</v>
      </c>
      <c r="BE121" s="53">
        <f t="shared" si="363"/>
        <v>0</v>
      </c>
      <c r="BF121" s="52">
        <f t="shared" si="364"/>
        <v>0</v>
      </c>
      <c r="BG121" s="53">
        <f t="shared" si="365"/>
        <v>0</v>
      </c>
      <c r="BH121" s="52">
        <f t="shared" si="366"/>
        <v>0</v>
      </c>
      <c r="BI121" s="53">
        <f t="shared" si="367"/>
        <v>0</v>
      </c>
      <c r="BJ121" s="52">
        <f t="shared" si="368"/>
        <v>0</v>
      </c>
      <c r="BK121" s="53">
        <f t="shared" si="369"/>
        <v>0</v>
      </c>
      <c r="BL121" s="52">
        <f t="shared" si="370"/>
        <v>0</v>
      </c>
      <c r="BM121" s="53">
        <f t="shared" si="371"/>
        <v>0</v>
      </c>
      <c r="BN121" s="52">
        <f t="shared" si="372"/>
        <v>0</v>
      </c>
      <c r="BO121" s="53">
        <f t="shared" si="373"/>
        <v>0</v>
      </c>
      <c r="BP121" s="52">
        <f t="shared" si="374"/>
        <v>0</v>
      </c>
      <c r="BQ121" s="53">
        <f t="shared" si="375"/>
        <v>0</v>
      </c>
      <c r="BR121" s="52">
        <f t="shared" si="376"/>
        <v>0</v>
      </c>
      <c r="BS121" s="53">
        <f t="shared" si="377"/>
        <v>0</v>
      </c>
      <c r="BT121" s="52">
        <f t="shared" si="378"/>
        <v>0</v>
      </c>
      <c r="BU121" s="53">
        <f t="shared" si="379"/>
        <v>0</v>
      </c>
      <c r="BV121" s="52">
        <f t="shared" si="380"/>
        <v>0</v>
      </c>
      <c r="BW121" s="53">
        <f t="shared" si="381"/>
        <v>0</v>
      </c>
      <c r="BX121" s="52">
        <f t="shared" si="382"/>
        <v>0</v>
      </c>
      <c r="BY121" s="53">
        <f t="shared" si="383"/>
        <v>0</v>
      </c>
      <c r="BZ121" s="52">
        <f t="shared" si="384"/>
        <v>0</v>
      </c>
      <c r="CA121" s="53">
        <f t="shared" si="385"/>
        <v>0</v>
      </c>
      <c r="CB121" s="74"/>
      <c r="CC121" s="74"/>
      <c r="CD121" s="74"/>
      <c r="CE121" s="74"/>
      <c r="CF121" s="74"/>
      <c r="CG121" s="74"/>
      <c r="CH121" s="74"/>
      <c r="CI121" s="74"/>
      <c r="CJ121" s="74"/>
      <c r="CK121" s="74"/>
      <c r="CL121" s="74"/>
    </row>
    <row r="122" spans="1:90">
      <c r="A122" s="20">
        <v>121</v>
      </c>
      <c r="B122" s="20" t="s">
        <v>89</v>
      </c>
      <c r="C122" s="20" t="s">
        <v>153</v>
      </c>
      <c r="D122" s="2">
        <v>1985</v>
      </c>
      <c r="E122" s="3">
        <v>4</v>
      </c>
      <c r="F122" s="2">
        <v>1</v>
      </c>
      <c r="G122" s="55">
        <f t="shared" si="354"/>
        <v>31137</v>
      </c>
      <c r="H122" s="4">
        <v>0</v>
      </c>
      <c r="I122" s="1">
        <v>0</v>
      </c>
      <c r="J122" s="51">
        <f t="shared" si="355"/>
        <v>0</v>
      </c>
      <c r="K122" s="54">
        <f t="shared" si="356"/>
        <v>0</v>
      </c>
      <c r="L122" s="4" t="s">
        <v>96</v>
      </c>
      <c r="M122" s="54">
        <f t="shared" si="357"/>
        <v>15</v>
      </c>
      <c r="N122" s="53">
        <f t="shared" si="358"/>
        <v>15</v>
      </c>
      <c r="O122" s="55">
        <f t="shared" si="359"/>
        <v>36616</v>
      </c>
      <c r="P122" s="53">
        <f t="shared" si="393"/>
        <v>0</v>
      </c>
      <c r="Q122" s="119">
        <f t="shared" si="394"/>
        <v>0</v>
      </c>
      <c r="R122" s="45" t="s">
        <v>130</v>
      </c>
      <c r="S122" s="138">
        <v>17</v>
      </c>
      <c r="T122" s="139">
        <v>4</v>
      </c>
      <c r="U122" s="138">
        <v>2035</v>
      </c>
      <c r="V122" s="55">
        <f t="shared" si="395"/>
        <v>54878</v>
      </c>
      <c r="W122" s="51">
        <f t="shared" si="360"/>
        <v>0</v>
      </c>
      <c r="X122" s="53">
        <f t="shared" si="396"/>
        <v>0</v>
      </c>
      <c r="Y122" s="53">
        <f t="shared" si="397"/>
        <v>0</v>
      </c>
      <c r="Z122" s="53">
        <f t="shared" si="398"/>
        <v>0</v>
      </c>
      <c r="AA122" s="53">
        <f>IF($V122&lt;=Z$2,0,IF($O122&lt;=Z$2,0,IF($G122&gt;=AA$2,0,IF($K122&gt;=$J122,0,IF($O122&lt;=AA$2,($J122-(SUM($K122,SUM($Z122:Z122)))),IF($L122=$D$161,(($J122-$K122)/$P122),(($J122-SUM($Z122:Z122))*$Q122))*IF($V122&lt;=AA$2,(DATEDIF(Z$2,$V122,"D")/365),IF($G122&gt;Z$2,(DATEDIF($G122,AA$2,"D")/365),1)))))))</f>
        <v>0</v>
      </c>
      <c r="AB122" s="53">
        <f>IF($V122&lt;=AA$2,0,IF($O122&lt;=AA$2,0,IF($G122&gt;=AB$2,0,IF($K122&gt;=$J122,0,IF($O122&lt;=AB$2,($J122-(SUM($K122,SUM($Z122:AA122)))),IF($L122=$D$161,(($J122-$K122)/$P122),(($J122-SUM($Z122:AA122))*$Q122))*IF($V122&lt;=AB$2,(DATEDIF(AA$2,$V122,"D")/365),IF($G122&gt;AA$2,(DATEDIF($G122,AB$2,"D")/365),1)))))))</f>
        <v>0</v>
      </c>
      <c r="AC122" s="53">
        <f>IF($V122&lt;=AB$2,0,IF($O122&lt;=AB$2,0,IF($G122&gt;=AC$2,0,IF($K122&gt;=$J122,0,IF($O122&lt;=AC$2,($J122-(SUM($K122,SUM($Z122:AB122)))),IF($L122=$D$161,(($J122-$K122)/$P122),(($J122-SUM($Z122:AB122))*$Q122))*IF($V122&lt;=AC$2,(DATEDIF(AB$2,$V122,"D")/365),IF($G122&gt;AB$2,(DATEDIF($G122,AC$2,"D")/365),1)))))))</f>
        <v>0</v>
      </c>
      <c r="AD122" s="53">
        <f>IF($V122&lt;=AC$2,0,IF($O122&lt;=AC$2,0,IF($G122&gt;=AD$2,0,IF($K122&gt;=$J122,0,IF($O122&lt;=AD$2,($J122-(SUM($K122,SUM($Z122:AC122)))),IF($L122=$D$161,(($J122-$K122)/$P122),(($J122-SUM($Z122:AC122))*$Q122))*IF($V122&lt;=AD$2,(DATEDIF(AC$2,$V122,"D")/365),IF($G122&gt;AC$2,(DATEDIF($G122,AD$2,"D")/365),1)))))))</f>
        <v>0</v>
      </c>
      <c r="AE122" s="53">
        <f>IF($V122&lt;=AD$2,0,IF($O122&lt;=AD$2,0,IF($G122&gt;=AE$2,0,IF($K122&gt;=$J122,0,IF($O122&lt;=AE$2,($J122-(SUM($K122,SUM($Z122:AD122)))),IF($L122=$D$161,(($J122-$K122)/$P122),(($J122-SUM($Z122:AD122))*$Q122))*IF($V122&lt;=AE$2,(DATEDIF(AD$2,$V122,"D")/365),IF($G122&gt;AD$2,(DATEDIF($G122,AE$2,"D")/365),1)))))))</f>
        <v>0</v>
      </c>
      <c r="AF122" s="53">
        <f>IF($V122&lt;=AE$2,0,IF($O122&lt;=AE$2,0,IF($G122&gt;=AF$2,0,IF($K122&gt;=$J122,0,IF($O122&lt;=AF$2,($J122-(SUM($K122,SUM($Z122:AE122)))),IF($L122=$D$161,(($J122-$K122)/$P122),(($J122-SUM($Z122:AE122))*$Q122))*IF($V122&lt;=AF$2,(DATEDIF(AE$2,$V122,"D")/365),IF($G122&gt;AE$2,(DATEDIF($G122,AF$2,"D")/365),1)))))))</f>
        <v>0</v>
      </c>
      <c r="AG122" s="53">
        <f>IF($V122&lt;=AF$2,0,IF($O122&lt;=AF$2,0,IF($G122&gt;=AG$2,0,IF($K122&gt;=$J122,0,IF($O122&lt;=AG$2,($J122-(SUM($K122,SUM($Z122:AF122)))),IF($L122=$D$161,(($J122-$K122)/$P122),(($J122-SUM($Z122:AF122))*$Q122))*IF($V122&lt;=AG$2,(DATEDIF(AF$2,$V122,"D")/365),IF($G122&gt;AF$2,(DATEDIF($G122,AG$2,"D")/365),1)))))))</f>
        <v>0</v>
      </c>
      <c r="AH122" s="53">
        <f>IF($V122&lt;=AG$2,0,IF($O122&lt;=AG$2,0,IF($G122&gt;=AH$2,0,IF($K122&gt;=$J122,0,IF($O122&lt;=AH$2,($J122-(SUM($K122,SUM($Z122:AG122)))),IF($L122=$D$161,(($J122-$K122)/$P122),(($J122-SUM($Z122:AG122))*$Q122))*IF($V122&lt;=AH$2,(DATEDIF(AG$2,$V122,"D")/365),IF($G122&gt;AG$2,(DATEDIF($G122,AH$2,"D")/365),1)))))))</f>
        <v>0</v>
      </c>
      <c r="AI122" s="53">
        <f>IF($V122&lt;=AH$2,0,IF($O122&lt;=AH$2,0,IF($G122&gt;=AI$2,0,IF($K122&gt;=$J122,0,IF($O122&lt;=AI$2,($J122-(SUM($K122,SUM($Z122:AH122)))),IF($L122=$D$161,(($J122-$K122)/$P122),(($J122-SUM($Z122:AH122))*$Q122))*IF($V122&lt;=AI$2,(DATEDIF(AH$2,$V122,"D")/365),IF($G122&gt;AH$2,(DATEDIF($G122,AI$2,"D")/365),1)))))))</f>
        <v>0</v>
      </c>
      <c r="AJ122" s="53">
        <f>IF($V122&lt;=AI$2,0,IF($O122&lt;=AI$2,0,IF($G122&gt;=AJ$2,0,IF($K122&gt;=$J122,0,IF($O122&lt;=AJ$2,($J122-(SUM($K122,SUM($Z122:AI122)))),IF($L122=$D$161,(($J122-$K122)/$P122),(($J122-SUM($Z122:AI122))*$Q122))*IF($V122&lt;=AJ$2,(DATEDIF(AI$2,$V122,"D")/365),IF($G122&gt;AI$2,(DATEDIF($G122,AJ$2,"D")/365),1)))))))</f>
        <v>0</v>
      </c>
      <c r="AK122" s="53">
        <f>IF($V122&lt;=AJ$2,0,IF($O122&lt;=AJ$2,0,IF($G122&gt;=AK$2,0,IF($K122&gt;=$J122,0,IF($O122&lt;=AK$2,($J122-(SUM($K122,SUM($Z122:AJ122)))),IF($L122=$D$161,(($J122-$K122)/$P122),(($J122-SUM($Z122:AJ122))*$Q122))*IF($V122&lt;=AK$2,(DATEDIF(AJ$2,$V122,"D")/365),IF($G122&gt;AJ$2,(DATEDIF($G122,AK$2,"D")/365),1)))))))</f>
        <v>0</v>
      </c>
      <c r="AL122" s="53">
        <f>IF($V122&lt;=AK$2,0,IF($O122&lt;=AK$2,0,IF($G122&gt;=AL$2,0,IF($K122&gt;=$J122,0,IF($O122&lt;=AL$2,($J122-(SUM($K122,SUM($Z122:AK122)))),IF($L122=$D$161,(($J122-$K122)/$P122),(($J122-SUM($Z122:AK122))*$Q122))*IF($V122&lt;=AL$2,(DATEDIF(AK$2,$V122,"D")/365),IF($G122&gt;AK$2,(DATEDIF($G122,AL$2,"D")/365),1)))))))</f>
        <v>0</v>
      </c>
      <c r="AM122" s="53">
        <f>IF($V122&lt;=AL$2,0,IF($O122&lt;=AL$2,0,IF($G122&gt;=AM$2,0,IF($K122&gt;=$J122,0,IF($O122&lt;=AM$2,($J122-(SUM($K122,SUM($Z122:AL122)))),IF($L122=$D$161,(($J122-$K122)/$P122),(($J122-SUM($Z122:AL122))*$Q122))*IF($V122&lt;=AM$2,(DATEDIF(AL$2,$V122,"D")/365),IF($G122&gt;AL$2,(DATEDIF($G122,AM$2,"D")/365),1)))))))</f>
        <v>0</v>
      </c>
      <c r="AN122" s="53">
        <f>IF($V122&lt;=AM$2,0,IF($O122&lt;=AM$2,0,IF($G122&gt;=AN$2,0,IF($K122&gt;=$J122,0,IF($O122&lt;=AN$2,($J122-(SUM($K122,SUM($Z122:AM122)))),IF($L122=$D$161,(($J122-$K122)/$P122),(($J122-SUM($Z122:AM122))*$Q122))*IF($V122&lt;=AN$2,(DATEDIF(AM$2,$V122,"D")/365),IF($G122&gt;AM$2,(DATEDIF($G122,AN$2,"D")/365),1)))))))</f>
        <v>0</v>
      </c>
      <c r="AO122" s="53">
        <f>IF($V122&lt;=AN$2,0,IF($O122&lt;=AN$2,0,IF($G122&gt;=AO$2,0,IF($K122&gt;=$J122,0,IF($O122&lt;=AO$2,($J122-(SUM($K122,SUM($Z122:AN122)))),IF($L122=$D$161,(($J122-$K122)/$P122),(($J122-SUM($Z122:AN122))*$Q122))*IF($V122&lt;=AO$2,(DATEDIF(AN$2,$V122,"D")/365),IF($G122&gt;AN$2,(DATEDIF($G122,AO$2,"D")/365),1)))))))</f>
        <v>0</v>
      </c>
      <c r="AP122" s="53">
        <f>IF($V122&lt;=AO$2,0,IF($O122&lt;=AO$2,0,IF($G122&gt;=AP$2,0,IF($K122&gt;=$J122,0,IF($O122&lt;=AP$2,($J122-(SUM($K122,SUM($Z122:AO122)))),IF($L122=$D$161,(($J122-$K122)/$P122),(($J122-SUM($Z122:AO122))*$Q122))*IF($V122&lt;=AP$2,(DATEDIF(AO$2,$V122,"D")/365),IF($G122&gt;AO$2,(DATEDIF($G122,AP$2,"D")/365),1)))))))</f>
        <v>0</v>
      </c>
      <c r="AQ122" s="53">
        <f>IF($V122&lt;=AP$2,0,IF($O122&lt;=AP$2,0,IF($G122&gt;=AQ$2,0,IF($K122&gt;=$J122,0,IF($O122&lt;=AQ$2,($J122-(SUM($K122,SUM($Z122:AP122)))),IF($L122=$D$161,(($J122-$K122)/$P122),(($J122-SUM($Z122:AP122))*$Q122))*IF($V122&lt;=AQ$2,(DATEDIF(AP$2,$V122,"D")/365),IF($G122&gt;AP$2,(DATEDIF($G122,AQ$2,"D")/365),1)))))))</f>
        <v>0</v>
      </c>
      <c r="AR122" s="53">
        <f>IF($V122&lt;=AQ$2,0,IF($O122&lt;=AQ$2,0,IF($G122&gt;=AR$2,0,IF($K122&gt;=$J122,0,IF($O122&lt;=AR$2,($J122-(SUM($K122,SUM($Z122:AQ122)))),IF($L122=$D$161,(($J122-$K122)/$P122),(($J122-SUM($Z122:AQ122))*$Q122))*IF($V122&lt;=AR$2,(DATEDIF(AQ$2,$V122,"D")/365),IF($G122&gt;AQ$2,(DATEDIF($G122,AR$2,"D")/365),1)))))))</f>
        <v>0</v>
      </c>
      <c r="AS122" s="53">
        <f>IF($V122&lt;=AR$2,0,IF($O122&lt;=AR$2,0,IF($G122&gt;=AS$2,0,IF($K122&gt;=$J122,0,IF($O122&lt;=AS$2,($J122-(SUM($K122,SUM($Z122:AR122)))),IF($L122=$D$161,(($J122-$K122)/$P122),(($J122-SUM($Z122:AR122))*$Q122))*IF($V122&lt;=AS$2,(DATEDIF(AR$2,$V122,"D")/365),IF($G122&gt;AR$2,(DATEDIF($G122,AS$2,"D")/365),1)))))))</f>
        <v>0</v>
      </c>
      <c r="AT122" s="53">
        <f>IF($V122&lt;=AS$2,0,IF($O122&lt;=AS$2,0,IF($G122&gt;=AT$2,0,IF($K122&gt;=$J122,0,IF($O122&lt;=AT$2,($J122-(SUM($K122,SUM($Z122:AS122)))),IF($L122=$D$161,(($J122-$K122)/$P122),(($J122-SUM($Z122:AS122))*$Q122))*IF($V122&lt;=AT$2,(DATEDIF(AS$2,$V122,"D")/365),IF($G122&gt;AS$2,(DATEDIF($G122,AT$2,"D")/365),1)))))))</f>
        <v>0</v>
      </c>
      <c r="AU122" s="53">
        <f>IF($V122&lt;=AT$2,0,IF($O122&lt;=AT$2,0,IF($G122&gt;=AU$2,0,IF($K122&gt;=$J122,0,IF($O122&lt;=AU$2,($J122-(SUM($K122,SUM($Z122:AT122)))),IF($L122=$D$161,(($J122-$K122)/$P122),(($J122-SUM($Z122:AT122))*$Q122))*IF($V122&lt;=AU$2,(DATEDIF(AT$2,$V122,"D")/365),IF($G122&gt;AT$2,(DATEDIF($G122,AU$2,"D")/365),1)))))))</f>
        <v>0</v>
      </c>
      <c r="AV122" s="53">
        <f>IF($V122&lt;=AU$2,0,IF($O122&lt;=AU$2,0,IF($G122&gt;=AV$2,0,IF($K122&gt;=$J122,0,IF($O122&lt;=AV$2,($J122-(SUM($K122,SUM($Z122:AU122)))),IF($L122=$D$161,(($J122-$K122)/$P122),(($J122-SUM($Z122:AU122))*$Q122))*IF($V122&lt;=AV$2,(DATEDIF(AU$2,$V122,"D")/365),IF($G122&gt;AU$2,(DATEDIF($G122,AV$2,"D")/365),1)))))))</f>
        <v>0</v>
      </c>
      <c r="AW122" s="53">
        <f>IF($V122&lt;=AV$2,0,IF($O122&lt;=AV$2,0,IF($G122&gt;=AW$2,0,IF($K122&gt;=$J122,0,IF($O122&lt;=AW$2,($J122-(SUM($K122,SUM($Z122:AV122)))),IF($L122=$D$161,(($J122-$K122)/$P122),(($J122-SUM($Z122:AV122))*$Q122))*IF($V122&lt;=AW$2,(DATEDIF(AV$2,$V122,"D")/365),IF($G122&gt;AV$2,(DATEDIF($G122,AW$2,"D")/365),1)))))))</f>
        <v>0</v>
      </c>
      <c r="AX122" s="53">
        <f>IF($V122&lt;=AW$2,0,IF($O122&lt;=AW$2,0,IF($G122&gt;=AX$2,0,IF($K122&gt;=$J122,0,IF($O122&lt;=AX$2,($J122-(SUM($K122,SUM($Z122:AW122)))),IF($L122=$D$161,(($J122-$K122)/$P122),(($J122-SUM($Z122:AW122))*$Q122))*IF($V122&lt;=AX$2,(DATEDIF(AW$2,$V122,"D")/365),IF($G122&gt;AW$2,(DATEDIF($G122,AX$2,"D")/365),1)))))))</f>
        <v>0</v>
      </c>
      <c r="AY122" s="53">
        <f>IF($V122&lt;=AX$2,0,IF($O122&lt;=AX$2,0,IF($G122&gt;=AY$2,0,IF($K122&gt;=$J122,0,IF($O122&lt;=AY$2,($J122-(SUM($K122,SUM($Z122:AX122)))),IF($L122=$D$161,(($J122-$K122)/$P122),(($J122-SUM($Z122:AX122))*$Q122))*IF($V122&lt;=AY$2,(DATEDIF(AX$2,$V122,"D")/365),IF($G122&gt;AX$2,(DATEDIF($G122,AY$2,"D")/365),1)))))))</f>
        <v>0</v>
      </c>
      <c r="AZ122" s="52"/>
      <c r="BA122" s="52"/>
      <c r="BB122" s="126">
        <f>IF($V122&lt;=BB$2,0,IF($G122&gt;=BB$2,0,IF($G122&gt;$W$3,(J122-Z122),IF($G122&lt;=$W$3,J122-SUM(W122,$Z122:Z122),0))))</f>
        <v>0</v>
      </c>
      <c r="BC122" s="53">
        <f t="shared" si="361"/>
        <v>0</v>
      </c>
      <c r="BD122" s="52">
        <f t="shared" si="362"/>
        <v>0</v>
      </c>
      <c r="BE122" s="53">
        <f t="shared" si="363"/>
        <v>0</v>
      </c>
      <c r="BF122" s="52">
        <f t="shared" si="364"/>
        <v>0</v>
      </c>
      <c r="BG122" s="53">
        <f t="shared" si="365"/>
        <v>0</v>
      </c>
      <c r="BH122" s="52">
        <f t="shared" si="366"/>
        <v>0</v>
      </c>
      <c r="BI122" s="53">
        <f t="shared" si="367"/>
        <v>0</v>
      </c>
      <c r="BJ122" s="52">
        <f t="shared" si="368"/>
        <v>0</v>
      </c>
      <c r="BK122" s="53">
        <f t="shared" si="369"/>
        <v>0</v>
      </c>
      <c r="BL122" s="52">
        <f t="shared" si="370"/>
        <v>0</v>
      </c>
      <c r="BM122" s="53">
        <f t="shared" si="371"/>
        <v>0</v>
      </c>
      <c r="BN122" s="52">
        <f t="shared" si="372"/>
        <v>0</v>
      </c>
      <c r="BO122" s="53">
        <f t="shared" si="373"/>
        <v>0</v>
      </c>
      <c r="BP122" s="52">
        <f t="shared" si="374"/>
        <v>0</v>
      </c>
      <c r="BQ122" s="53">
        <f t="shared" si="375"/>
        <v>0</v>
      </c>
      <c r="BR122" s="52">
        <f t="shared" si="376"/>
        <v>0</v>
      </c>
      <c r="BS122" s="53">
        <f t="shared" si="377"/>
        <v>0</v>
      </c>
      <c r="BT122" s="52">
        <f t="shared" si="378"/>
        <v>0</v>
      </c>
      <c r="BU122" s="53">
        <f t="shared" si="379"/>
        <v>0</v>
      </c>
      <c r="BV122" s="52">
        <f t="shared" si="380"/>
        <v>0</v>
      </c>
      <c r="BW122" s="53">
        <f t="shared" si="381"/>
        <v>0</v>
      </c>
      <c r="BX122" s="52">
        <f t="shared" si="382"/>
        <v>0</v>
      </c>
      <c r="BY122" s="53">
        <f t="shared" si="383"/>
        <v>0</v>
      </c>
      <c r="BZ122" s="52">
        <f t="shared" si="384"/>
        <v>0</v>
      </c>
      <c r="CA122" s="53">
        <f t="shared" si="385"/>
        <v>0</v>
      </c>
      <c r="CB122" s="74"/>
      <c r="CC122" s="74"/>
      <c r="CD122" s="74"/>
      <c r="CE122" s="74"/>
      <c r="CF122" s="74"/>
      <c r="CG122" s="74"/>
      <c r="CH122" s="74"/>
      <c r="CI122" s="74"/>
      <c r="CJ122" s="74"/>
      <c r="CK122" s="74"/>
      <c r="CL122" s="74"/>
    </row>
    <row r="123" spans="1:90">
      <c r="A123" s="20">
        <v>122</v>
      </c>
      <c r="B123" s="20" t="s">
        <v>89</v>
      </c>
      <c r="C123" s="20" t="s">
        <v>153</v>
      </c>
      <c r="D123" s="2">
        <v>1985</v>
      </c>
      <c r="E123" s="3">
        <v>4</v>
      </c>
      <c r="F123" s="2">
        <v>1</v>
      </c>
      <c r="G123" s="55">
        <f t="shared" si="354"/>
        <v>31137</v>
      </c>
      <c r="H123" s="4">
        <v>0</v>
      </c>
      <c r="I123" s="1">
        <v>0</v>
      </c>
      <c r="J123" s="51">
        <f t="shared" si="355"/>
        <v>0</v>
      </c>
      <c r="K123" s="54">
        <f t="shared" si="356"/>
        <v>0</v>
      </c>
      <c r="L123" s="4" t="s">
        <v>96</v>
      </c>
      <c r="M123" s="54">
        <f t="shared" si="357"/>
        <v>15</v>
      </c>
      <c r="N123" s="53">
        <f t="shared" si="358"/>
        <v>15</v>
      </c>
      <c r="O123" s="55">
        <f t="shared" si="359"/>
        <v>36616</v>
      </c>
      <c r="P123" s="53">
        <f t="shared" si="393"/>
        <v>0</v>
      </c>
      <c r="Q123" s="119">
        <f t="shared" si="394"/>
        <v>0</v>
      </c>
      <c r="R123" s="45" t="s">
        <v>130</v>
      </c>
      <c r="S123" s="138">
        <v>17</v>
      </c>
      <c r="T123" s="139">
        <v>4</v>
      </c>
      <c r="U123" s="138">
        <v>2035</v>
      </c>
      <c r="V123" s="55">
        <f t="shared" si="395"/>
        <v>54878</v>
      </c>
      <c r="W123" s="51">
        <f t="shared" si="360"/>
        <v>0</v>
      </c>
      <c r="X123" s="53">
        <f t="shared" si="396"/>
        <v>0</v>
      </c>
      <c r="Y123" s="53">
        <f t="shared" si="397"/>
        <v>0</v>
      </c>
      <c r="Z123" s="53">
        <f t="shared" si="398"/>
        <v>0</v>
      </c>
      <c r="AA123" s="53">
        <f>IF($V123&lt;=Z$2,0,IF($O123&lt;=Z$2,0,IF($G123&gt;=AA$2,0,IF($K123&gt;=$J123,0,IF($O123&lt;=AA$2,($J123-(SUM($K123,SUM($Z123:Z123)))),IF($L123=$D$161,(($J123-$K123)/$P123),(($J123-SUM($Z123:Z123))*$Q123))*IF($V123&lt;=AA$2,(DATEDIF(Z$2,$V123,"D")/365),IF($G123&gt;Z$2,(DATEDIF($G123,AA$2,"D")/365),1)))))))</f>
        <v>0</v>
      </c>
      <c r="AB123" s="53">
        <f>IF($V123&lt;=AA$2,0,IF($O123&lt;=AA$2,0,IF($G123&gt;=AB$2,0,IF($K123&gt;=$J123,0,IF($O123&lt;=AB$2,($J123-(SUM($K123,SUM($Z123:AA123)))),IF($L123=$D$161,(($J123-$K123)/$P123),(($J123-SUM($Z123:AA123))*$Q123))*IF($V123&lt;=AB$2,(DATEDIF(AA$2,$V123,"D")/365),IF($G123&gt;AA$2,(DATEDIF($G123,AB$2,"D")/365),1)))))))</f>
        <v>0</v>
      </c>
      <c r="AC123" s="53">
        <f>IF($V123&lt;=AB$2,0,IF($O123&lt;=AB$2,0,IF($G123&gt;=AC$2,0,IF($K123&gt;=$J123,0,IF($O123&lt;=AC$2,($J123-(SUM($K123,SUM($Z123:AB123)))),IF($L123=$D$161,(($J123-$K123)/$P123),(($J123-SUM($Z123:AB123))*$Q123))*IF($V123&lt;=AC$2,(DATEDIF(AB$2,$V123,"D")/365),IF($G123&gt;AB$2,(DATEDIF($G123,AC$2,"D")/365),1)))))))</f>
        <v>0</v>
      </c>
      <c r="AD123" s="53">
        <f>IF($V123&lt;=AC$2,0,IF($O123&lt;=AC$2,0,IF($G123&gt;=AD$2,0,IF($K123&gt;=$J123,0,IF($O123&lt;=AD$2,($J123-(SUM($K123,SUM($Z123:AC123)))),IF($L123=$D$161,(($J123-$K123)/$P123),(($J123-SUM($Z123:AC123))*$Q123))*IF($V123&lt;=AD$2,(DATEDIF(AC$2,$V123,"D")/365),IF($G123&gt;AC$2,(DATEDIF($G123,AD$2,"D")/365),1)))))))</f>
        <v>0</v>
      </c>
      <c r="AE123" s="53">
        <f>IF($V123&lt;=AD$2,0,IF($O123&lt;=AD$2,0,IF($G123&gt;=AE$2,0,IF($K123&gt;=$J123,0,IF($O123&lt;=AE$2,($J123-(SUM($K123,SUM($Z123:AD123)))),IF($L123=$D$161,(($J123-$K123)/$P123),(($J123-SUM($Z123:AD123))*$Q123))*IF($V123&lt;=AE$2,(DATEDIF(AD$2,$V123,"D")/365),IF($G123&gt;AD$2,(DATEDIF($G123,AE$2,"D")/365),1)))))))</f>
        <v>0</v>
      </c>
      <c r="AF123" s="53">
        <f>IF($V123&lt;=AE$2,0,IF($O123&lt;=AE$2,0,IF($G123&gt;=AF$2,0,IF($K123&gt;=$J123,0,IF($O123&lt;=AF$2,($J123-(SUM($K123,SUM($Z123:AE123)))),IF($L123=$D$161,(($J123-$K123)/$P123),(($J123-SUM($Z123:AE123))*$Q123))*IF($V123&lt;=AF$2,(DATEDIF(AE$2,$V123,"D")/365),IF($G123&gt;AE$2,(DATEDIF($G123,AF$2,"D")/365),1)))))))</f>
        <v>0</v>
      </c>
      <c r="AG123" s="53">
        <f>IF($V123&lt;=AF$2,0,IF($O123&lt;=AF$2,0,IF($G123&gt;=AG$2,0,IF($K123&gt;=$J123,0,IF($O123&lt;=AG$2,($J123-(SUM($K123,SUM($Z123:AF123)))),IF($L123=$D$161,(($J123-$K123)/$P123),(($J123-SUM($Z123:AF123))*$Q123))*IF($V123&lt;=AG$2,(DATEDIF(AF$2,$V123,"D")/365),IF($G123&gt;AF$2,(DATEDIF($G123,AG$2,"D")/365),1)))))))</f>
        <v>0</v>
      </c>
      <c r="AH123" s="53">
        <f>IF($V123&lt;=AG$2,0,IF($O123&lt;=AG$2,0,IF($G123&gt;=AH$2,0,IF($K123&gt;=$J123,0,IF($O123&lt;=AH$2,($J123-(SUM($K123,SUM($Z123:AG123)))),IF($L123=$D$161,(($J123-$K123)/$P123),(($J123-SUM($Z123:AG123))*$Q123))*IF($V123&lt;=AH$2,(DATEDIF(AG$2,$V123,"D")/365),IF($G123&gt;AG$2,(DATEDIF($G123,AH$2,"D")/365),1)))))))</f>
        <v>0</v>
      </c>
      <c r="AI123" s="53">
        <f>IF($V123&lt;=AH$2,0,IF($O123&lt;=AH$2,0,IF($G123&gt;=AI$2,0,IF($K123&gt;=$J123,0,IF($O123&lt;=AI$2,($J123-(SUM($K123,SUM($Z123:AH123)))),IF($L123=$D$161,(($J123-$K123)/$P123),(($J123-SUM($Z123:AH123))*$Q123))*IF($V123&lt;=AI$2,(DATEDIF(AH$2,$V123,"D")/365),IF($G123&gt;AH$2,(DATEDIF($G123,AI$2,"D")/365),1)))))))</f>
        <v>0</v>
      </c>
      <c r="AJ123" s="53">
        <f>IF($V123&lt;=AI$2,0,IF($O123&lt;=AI$2,0,IF($G123&gt;=AJ$2,0,IF($K123&gt;=$J123,0,IF($O123&lt;=AJ$2,($J123-(SUM($K123,SUM($Z123:AI123)))),IF($L123=$D$161,(($J123-$K123)/$P123),(($J123-SUM($Z123:AI123))*$Q123))*IF($V123&lt;=AJ$2,(DATEDIF(AI$2,$V123,"D")/365),IF($G123&gt;AI$2,(DATEDIF($G123,AJ$2,"D")/365),1)))))))</f>
        <v>0</v>
      </c>
      <c r="AK123" s="53">
        <f>IF($V123&lt;=AJ$2,0,IF($O123&lt;=AJ$2,0,IF($G123&gt;=AK$2,0,IF($K123&gt;=$J123,0,IF($O123&lt;=AK$2,($J123-(SUM($K123,SUM($Z123:AJ123)))),IF($L123=$D$161,(($J123-$K123)/$P123),(($J123-SUM($Z123:AJ123))*$Q123))*IF($V123&lt;=AK$2,(DATEDIF(AJ$2,$V123,"D")/365),IF($G123&gt;AJ$2,(DATEDIF($G123,AK$2,"D")/365),1)))))))</f>
        <v>0</v>
      </c>
      <c r="AL123" s="53">
        <f>IF($V123&lt;=AK$2,0,IF($O123&lt;=AK$2,0,IF($G123&gt;=AL$2,0,IF($K123&gt;=$J123,0,IF($O123&lt;=AL$2,($J123-(SUM($K123,SUM($Z123:AK123)))),IF($L123=$D$161,(($J123-$K123)/$P123),(($J123-SUM($Z123:AK123))*$Q123))*IF($V123&lt;=AL$2,(DATEDIF(AK$2,$V123,"D")/365),IF($G123&gt;AK$2,(DATEDIF($G123,AL$2,"D")/365),1)))))))</f>
        <v>0</v>
      </c>
      <c r="AM123" s="53">
        <f>IF($V123&lt;=AL$2,0,IF($O123&lt;=AL$2,0,IF($G123&gt;=AM$2,0,IF($K123&gt;=$J123,0,IF($O123&lt;=AM$2,($J123-(SUM($K123,SUM($Z123:AL123)))),IF($L123=$D$161,(($J123-$K123)/$P123),(($J123-SUM($Z123:AL123))*$Q123))*IF($V123&lt;=AM$2,(DATEDIF(AL$2,$V123,"D")/365),IF($G123&gt;AL$2,(DATEDIF($G123,AM$2,"D")/365),1)))))))</f>
        <v>0</v>
      </c>
      <c r="AN123" s="53">
        <f>IF($V123&lt;=AM$2,0,IF($O123&lt;=AM$2,0,IF($G123&gt;=AN$2,0,IF($K123&gt;=$J123,0,IF($O123&lt;=AN$2,($J123-(SUM($K123,SUM($Z123:AM123)))),IF($L123=$D$161,(($J123-$K123)/$P123),(($J123-SUM($Z123:AM123))*$Q123))*IF($V123&lt;=AN$2,(DATEDIF(AM$2,$V123,"D")/365),IF($G123&gt;AM$2,(DATEDIF($G123,AN$2,"D")/365),1)))))))</f>
        <v>0</v>
      </c>
      <c r="AO123" s="53">
        <f>IF($V123&lt;=AN$2,0,IF($O123&lt;=AN$2,0,IF($G123&gt;=AO$2,0,IF($K123&gt;=$J123,0,IF($O123&lt;=AO$2,($J123-(SUM($K123,SUM($Z123:AN123)))),IF($L123=$D$161,(($J123-$K123)/$P123),(($J123-SUM($Z123:AN123))*$Q123))*IF($V123&lt;=AO$2,(DATEDIF(AN$2,$V123,"D")/365),IF($G123&gt;AN$2,(DATEDIF($G123,AO$2,"D")/365),1)))))))</f>
        <v>0</v>
      </c>
      <c r="AP123" s="53">
        <f>IF($V123&lt;=AO$2,0,IF($O123&lt;=AO$2,0,IF($G123&gt;=AP$2,0,IF($K123&gt;=$J123,0,IF($O123&lt;=AP$2,($J123-(SUM($K123,SUM($Z123:AO123)))),IF($L123=$D$161,(($J123-$K123)/$P123),(($J123-SUM($Z123:AO123))*$Q123))*IF($V123&lt;=AP$2,(DATEDIF(AO$2,$V123,"D")/365),IF($G123&gt;AO$2,(DATEDIF($G123,AP$2,"D")/365),1)))))))</f>
        <v>0</v>
      </c>
      <c r="AQ123" s="53">
        <f>IF($V123&lt;=AP$2,0,IF($O123&lt;=AP$2,0,IF($G123&gt;=AQ$2,0,IF($K123&gt;=$J123,0,IF($O123&lt;=AQ$2,($J123-(SUM($K123,SUM($Z123:AP123)))),IF($L123=$D$161,(($J123-$K123)/$P123),(($J123-SUM($Z123:AP123))*$Q123))*IF($V123&lt;=AQ$2,(DATEDIF(AP$2,$V123,"D")/365),IF($G123&gt;AP$2,(DATEDIF($G123,AQ$2,"D")/365),1)))))))</f>
        <v>0</v>
      </c>
      <c r="AR123" s="53">
        <f>IF($V123&lt;=AQ$2,0,IF($O123&lt;=AQ$2,0,IF($G123&gt;=AR$2,0,IF($K123&gt;=$J123,0,IF($O123&lt;=AR$2,($J123-(SUM($K123,SUM($Z123:AQ123)))),IF($L123=$D$161,(($J123-$K123)/$P123),(($J123-SUM($Z123:AQ123))*$Q123))*IF($V123&lt;=AR$2,(DATEDIF(AQ$2,$V123,"D")/365),IF($G123&gt;AQ$2,(DATEDIF($G123,AR$2,"D")/365),1)))))))</f>
        <v>0</v>
      </c>
      <c r="AS123" s="53">
        <f>IF($V123&lt;=AR$2,0,IF($O123&lt;=AR$2,0,IF($G123&gt;=AS$2,0,IF($K123&gt;=$J123,0,IF($O123&lt;=AS$2,($J123-(SUM($K123,SUM($Z123:AR123)))),IF($L123=$D$161,(($J123-$K123)/$P123),(($J123-SUM($Z123:AR123))*$Q123))*IF($V123&lt;=AS$2,(DATEDIF(AR$2,$V123,"D")/365),IF($G123&gt;AR$2,(DATEDIF($G123,AS$2,"D")/365),1)))))))</f>
        <v>0</v>
      </c>
      <c r="AT123" s="53">
        <f>IF($V123&lt;=AS$2,0,IF($O123&lt;=AS$2,0,IF($G123&gt;=AT$2,0,IF($K123&gt;=$J123,0,IF($O123&lt;=AT$2,($J123-(SUM($K123,SUM($Z123:AS123)))),IF($L123=$D$161,(($J123-$K123)/$P123),(($J123-SUM($Z123:AS123))*$Q123))*IF($V123&lt;=AT$2,(DATEDIF(AS$2,$V123,"D")/365),IF($G123&gt;AS$2,(DATEDIF($G123,AT$2,"D")/365),1)))))))</f>
        <v>0</v>
      </c>
      <c r="AU123" s="53">
        <f>IF($V123&lt;=AT$2,0,IF($O123&lt;=AT$2,0,IF($G123&gt;=AU$2,0,IF($K123&gt;=$J123,0,IF($O123&lt;=AU$2,($J123-(SUM($K123,SUM($Z123:AT123)))),IF($L123=$D$161,(($J123-$K123)/$P123),(($J123-SUM($Z123:AT123))*$Q123))*IF($V123&lt;=AU$2,(DATEDIF(AT$2,$V123,"D")/365),IF($G123&gt;AT$2,(DATEDIF($G123,AU$2,"D")/365),1)))))))</f>
        <v>0</v>
      </c>
      <c r="AV123" s="53">
        <f>IF($V123&lt;=AU$2,0,IF($O123&lt;=AU$2,0,IF($G123&gt;=AV$2,0,IF($K123&gt;=$J123,0,IF($O123&lt;=AV$2,($J123-(SUM($K123,SUM($Z123:AU123)))),IF($L123=$D$161,(($J123-$K123)/$P123),(($J123-SUM($Z123:AU123))*$Q123))*IF($V123&lt;=AV$2,(DATEDIF(AU$2,$V123,"D")/365),IF($G123&gt;AU$2,(DATEDIF($G123,AV$2,"D")/365),1)))))))</f>
        <v>0</v>
      </c>
      <c r="AW123" s="53">
        <f>IF($V123&lt;=AV$2,0,IF($O123&lt;=AV$2,0,IF($G123&gt;=AW$2,0,IF($K123&gt;=$J123,0,IF($O123&lt;=AW$2,($J123-(SUM($K123,SUM($Z123:AV123)))),IF($L123=$D$161,(($J123-$K123)/$P123),(($J123-SUM($Z123:AV123))*$Q123))*IF($V123&lt;=AW$2,(DATEDIF(AV$2,$V123,"D")/365),IF($G123&gt;AV$2,(DATEDIF($G123,AW$2,"D")/365),1)))))))</f>
        <v>0</v>
      </c>
      <c r="AX123" s="53">
        <f>IF($V123&lt;=AW$2,0,IF($O123&lt;=AW$2,0,IF($G123&gt;=AX$2,0,IF($K123&gt;=$J123,0,IF($O123&lt;=AX$2,($J123-(SUM($K123,SUM($Z123:AW123)))),IF($L123=$D$161,(($J123-$K123)/$P123),(($J123-SUM($Z123:AW123))*$Q123))*IF($V123&lt;=AX$2,(DATEDIF(AW$2,$V123,"D")/365),IF($G123&gt;AW$2,(DATEDIF($G123,AX$2,"D")/365),1)))))))</f>
        <v>0</v>
      </c>
      <c r="AY123" s="53">
        <f>IF($V123&lt;=AX$2,0,IF($O123&lt;=AX$2,0,IF($G123&gt;=AY$2,0,IF($K123&gt;=$J123,0,IF($O123&lt;=AY$2,($J123-(SUM($K123,SUM($Z123:AX123)))),IF($L123=$D$161,(($J123-$K123)/$P123),(($J123-SUM($Z123:AX123))*$Q123))*IF($V123&lt;=AY$2,(DATEDIF(AX$2,$V123,"D")/365),IF($G123&gt;AX$2,(DATEDIF($G123,AY$2,"D")/365),1)))))))</f>
        <v>0</v>
      </c>
      <c r="AZ123" s="52"/>
      <c r="BA123" s="52"/>
      <c r="BB123" s="126">
        <f>IF($V123&lt;=BB$2,0,IF($G123&gt;=BB$2,0,IF($G123&gt;$W$3,(J123-Z123),IF($G123&lt;=$W$3,J123-SUM(W123,$Z123:Z123),0))))</f>
        <v>0</v>
      </c>
      <c r="BC123" s="53">
        <f t="shared" si="361"/>
        <v>0</v>
      </c>
      <c r="BD123" s="52">
        <f t="shared" si="362"/>
        <v>0</v>
      </c>
      <c r="BE123" s="53">
        <f t="shared" si="363"/>
        <v>0</v>
      </c>
      <c r="BF123" s="52">
        <f t="shared" si="364"/>
        <v>0</v>
      </c>
      <c r="BG123" s="53">
        <f t="shared" si="365"/>
        <v>0</v>
      </c>
      <c r="BH123" s="52">
        <f t="shared" si="366"/>
        <v>0</v>
      </c>
      <c r="BI123" s="53">
        <f t="shared" si="367"/>
        <v>0</v>
      </c>
      <c r="BJ123" s="52">
        <f t="shared" si="368"/>
        <v>0</v>
      </c>
      <c r="BK123" s="53">
        <f t="shared" si="369"/>
        <v>0</v>
      </c>
      <c r="BL123" s="52">
        <f t="shared" si="370"/>
        <v>0</v>
      </c>
      <c r="BM123" s="53">
        <f t="shared" si="371"/>
        <v>0</v>
      </c>
      <c r="BN123" s="52">
        <f t="shared" si="372"/>
        <v>0</v>
      </c>
      <c r="BO123" s="53">
        <f t="shared" si="373"/>
        <v>0</v>
      </c>
      <c r="BP123" s="52">
        <f t="shared" si="374"/>
        <v>0</v>
      </c>
      <c r="BQ123" s="53">
        <f t="shared" si="375"/>
        <v>0</v>
      </c>
      <c r="BR123" s="52">
        <f t="shared" si="376"/>
        <v>0</v>
      </c>
      <c r="BS123" s="53">
        <f t="shared" si="377"/>
        <v>0</v>
      </c>
      <c r="BT123" s="52">
        <f t="shared" si="378"/>
        <v>0</v>
      </c>
      <c r="BU123" s="53">
        <f t="shared" si="379"/>
        <v>0</v>
      </c>
      <c r="BV123" s="52">
        <f t="shared" si="380"/>
        <v>0</v>
      </c>
      <c r="BW123" s="53">
        <f t="shared" si="381"/>
        <v>0</v>
      </c>
      <c r="BX123" s="52">
        <f t="shared" si="382"/>
        <v>0</v>
      </c>
      <c r="BY123" s="53">
        <f t="shared" si="383"/>
        <v>0</v>
      </c>
      <c r="BZ123" s="52">
        <f t="shared" si="384"/>
        <v>0</v>
      </c>
      <c r="CA123" s="53">
        <f t="shared" si="385"/>
        <v>0</v>
      </c>
      <c r="CB123" s="74"/>
      <c r="CC123" s="74"/>
      <c r="CD123" s="74"/>
      <c r="CE123" s="74"/>
      <c r="CF123" s="74"/>
      <c r="CG123" s="74"/>
      <c r="CH123" s="74"/>
      <c r="CI123" s="74"/>
      <c r="CJ123" s="74"/>
      <c r="CK123" s="74"/>
      <c r="CL123" s="74"/>
    </row>
    <row r="124" spans="1:90">
      <c r="A124" s="20">
        <v>123</v>
      </c>
      <c r="B124" s="20" t="s">
        <v>89</v>
      </c>
      <c r="C124" s="20" t="s">
        <v>153</v>
      </c>
      <c r="D124" s="2">
        <v>1985</v>
      </c>
      <c r="E124" s="3">
        <v>4</v>
      </c>
      <c r="F124" s="2">
        <v>1</v>
      </c>
      <c r="G124" s="55">
        <f t="shared" si="354"/>
        <v>31137</v>
      </c>
      <c r="H124" s="4">
        <v>0</v>
      </c>
      <c r="I124" s="1">
        <v>0</v>
      </c>
      <c r="J124" s="51">
        <f t="shared" si="355"/>
        <v>0</v>
      </c>
      <c r="K124" s="54">
        <f t="shared" si="356"/>
        <v>0</v>
      </c>
      <c r="L124" s="4" t="s">
        <v>96</v>
      </c>
      <c r="M124" s="54">
        <f t="shared" si="357"/>
        <v>15</v>
      </c>
      <c r="N124" s="53">
        <f t="shared" si="358"/>
        <v>15</v>
      </c>
      <c r="O124" s="55">
        <f t="shared" si="359"/>
        <v>36616</v>
      </c>
      <c r="P124" s="53">
        <f t="shared" si="393"/>
        <v>0</v>
      </c>
      <c r="Q124" s="119">
        <f t="shared" si="394"/>
        <v>0</v>
      </c>
      <c r="R124" s="45" t="s">
        <v>130</v>
      </c>
      <c r="S124" s="138">
        <v>17</v>
      </c>
      <c r="T124" s="139">
        <v>4</v>
      </c>
      <c r="U124" s="138">
        <v>2035</v>
      </c>
      <c r="V124" s="55">
        <f t="shared" si="395"/>
        <v>54878</v>
      </c>
      <c r="W124" s="51">
        <f t="shared" si="360"/>
        <v>0</v>
      </c>
      <c r="X124" s="53">
        <f t="shared" si="396"/>
        <v>0</v>
      </c>
      <c r="Y124" s="53">
        <f t="shared" si="397"/>
        <v>0</v>
      </c>
      <c r="Z124" s="53">
        <f t="shared" si="398"/>
        <v>0</v>
      </c>
      <c r="AA124" s="53">
        <f>IF($V124&lt;=Z$2,0,IF($O124&lt;=Z$2,0,IF($G124&gt;=AA$2,0,IF($K124&gt;=$J124,0,IF($O124&lt;=AA$2,($J124-(SUM($K124,SUM($Z124:Z124)))),IF($L124=$D$161,(($J124-$K124)/$P124),(($J124-SUM($Z124:Z124))*$Q124))*IF($V124&lt;=AA$2,(DATEDIF(Z$2,$V124,"D")/365),IF($G124&gt;Z$2,(DATEDIF($G124,AA$2,"D")/365),1)))))))</f>
        <v>0</v>
      </c>
      <c r="AB124" s="53">
        <f>IF($V124&lt;=AA$2,0,IF($O124&lt;=AA$2,0,IF($G124&gt;=AB$2,0,IF($K124&gt;=$J124,0,IF($O124&lt;=AB$2,($J124-(SUM($K124,SUM($Z124:AA124)))),IF($L124=$D$161,(($J124-$K124)/$P124),(($J124-SUM($Z124:AA124))*$Q124))*IF($V124&lt;=AB$2,(DATEDIF(AA$2,$V124,"D")/365),IF($G124&gt;AA$2,(DATEDIF($G124,AB$2,"D")/365),1)))))))</f>
        <v>0</v>
      </c>
      <c r="AC124" s="53">
        <f>IF($V124&lt;=AB$2,0,IF($O124&lt;=AB$2,0,IF($G124&gt;=AC$2,0,IF($K124&gt;=$J124,0,IF($O124&lt;=AC$2,($J124-(SUM($K124,SUM($Z124:AB124)))),IF($L124=$D$161,(($J124-$K124)/$P124),(($J124-SUM($Z124:AB124))*$Q124))*IF($V124&lt;=AC$2,(DATEDIF(AB$2,$V124,"D")/365),IF($G124&gt;AB$2,(DATEDIF($G124,AC$2,"D")/365),1)))))))</f>
        <v>0</v>
      </c>
      <c r="AD124" s="53">
        <f>IF($V124&lt;=AC$2,0,IF($O124&lt;=AC$2,0,IF($G124&gt;=AD$2,0,IF($K124&gt;=$J124,0,IF($O124&lt;=AD$2,($J124-(SUM($K124,SUM($Z124:AC124)))),IF($L124=$D$161,(($J124-$K124)/$P124),(($J124-SUM($Z124:AC124))*$Q124))*IF($V124&lt;=AD$2,(DATEDIF(AC$2,$V124,"D")/365),IF($G124&gt;AC$2,(DATEDIF($G124,AD$2,"D")/365),1)))))))</f>
        <v>0</v>
      </c>
      <c r="AE124" s="53">
        <f>IF($V124&lt;=AD$2,0,IF($O124&lt;=AD$2,0,IF($G124&gt;=AE$2,0,IF($K124&gt;=$J124,0,IF($O124&lt;=AE$2,($J124-(SUM($K124,SUM($Z124:AD124)))),IF($L124=$D$161,(($J124-$K124)/$P124),(($J124-SUM($Z124:AD124))*$Q124))*IF($V124&lt;=AE$2,(DATEDIF(AD$2,$V124,"D")/365),IF($G124&gt;AD$2,(DATEDIF($G124,AE$2,"D")/365),1)))))))</f>
        <v>0</v>
      </c>
      <c r="AF124" s="53">
        <f>IF($V124&lt;=AE$2,0,IF($O124&lt;=AE$2,0,IF($G124&gt;=AF$2,0,IF($K124&gt;=$J124,0,IF($O124&lt;=AF$2,($J124-(SUM($K124,SUM($Z124:AE124)))),IF($L124=$D$161,(($J124-$K124)/$P124),(($J124-SUM($Z124:AE124))*$Q124))*IF($V124&lt;=AF$2,(DATEDIF(AE$2,$V124,"D")/365),IF($G124&gt;AE$2,(DATEDIF($G124,AF$2,"D")/365),1)))))))</f>
        <v>0</v>
      </c>
      <c r="AG124" s="53">
        <f>IF($V124&lt;=AF$2,0,IF($O124&lt;=AF$2,0,IF($G124&gt;=AG$2,0,IF($K124&gt;=$J124,0,IF($O124&lt;=AG$2,($J124-(SUM($K124,SUM($Z124:AF124)))),IF($L124=$D$161,(($J124-$K124)/$P124),(($J124-SUM($Z124:AF124))*$Q124))*IF($V124&lt;=AG$2,(DATEDIF(AF$2,$V124,"D")/365),IF($G124&gt;AF$2,(DATEDIF($G124,AG$2,"D")/365),1)))))))</f>
        <v>0</v>
      </c>
      <c r="AH124" s="53">
        <f>IF($V124&lt;=AG$2,0,IF($O124&lt;=AG$2,0,IF($G124&gt;=AH$2,0,IF($K124&gt;=$J124,0,IF($O124&lt;=AH$2,($J124-(SUM($K124,SUM($Z124:AG124)))),IF($L124=$D$161,(($J124-$K124)/$P124),(($J124-SUM($Z124:AG124))*$Q124))*IF($V124&lt;=AH$2,(DATEDIF(AG$2,$V124,"D")/365),IF($G124&gt;AG$2,(DATEDIF($G124,AH$2,"D")/365),1)))))))</f>
        <v>0</v>
      </c>
      <c r="AI124" s="53">
        <f>IF($V124&lt;=AH$2,0,IF($O124&lt;=AH$2,0,IF($G124&gt;=AI$2,0,IF($K124&gt;=$J124,0,IF($O124&lt;=AI$2,($J124-(SUM($K124,SUM($Z124:AH124)))),IF($L124=$D$161,(($J124-$K124)/$P124),(($J124-SUM($Z124:AH124))*$Q124))*IF($V124&lt;=AI$2,(DATEDIF(AH$2,$V124,"D")/365),IF($G124&gt;AH$2,(DATEDIF($G124,AI$2,"D")/365),1)))))))</f>
        <v>0</v>
      </c>
      <c r="AJ124" s="53">
        <f>IF($V124&lt;=AI$2,0,IF($O124&lt;=AI$2,0,IF($G124&gt;=AJ$2,0,IF($K124&gt;=$J124,0,IF($O124&lt;=AJ$2,($J124-(SUM($K124,SUM($Z124:AI124)))),IF($L124=$D$161,(($J124-$K124)/$P124),(($J124-SUM($Z124:AI124))*$Q124))*IF($V124&lt;=AJ$2,(DATEDIF(AI$2,$V124,"D")/365),IF($G124&gt;AI$2,(DATEDIF($G124,AJ$2,"D")/365),1)))))))</f>
        <v>0</v>
      </c>
      <c r="AK124" s="53">
        <f>IF($V124&lt;=AJ$2,0,IF($O124&lt;=AJ$2,0,IF($G124&gt;=AK$2,0,IF($K124&gt;=$J124,0,IF($O124&lt;=AK$2,($J124-(SUM($K124,SUM($Z124:AJ124)))),IF($L124=$D$161,(($J124-$K124)/$P124),(($J124-SUM($Z124:AJ124))*$Q124))*IF($V124&lt;=AK$2,(DATEDIF(AJ$2,$V124,"D")/365),IF($G124&gt;AJ$2,(DATEDIF($G124,AK$2,"D")/365),1)))))))</f>
        <v>0</v>
      </c>
      <c r="AL124" s="53">
        <f>IF($V124&lt;=AK$2,0,IF($O124&lt;=AK$2,0,IF($G124&gt;=AL$2,0,IF($K124&gt;=$J124,0,IF($O124&lt;=AL$2,($J124-(SUM($K124,SUM($Z124:AK124)))),IF($L124=$D$161,(($J124-$K124)/$P124),(($J124-SUM($Z124:AK124))*$Q124))*IF($V124&lt;=AL$2,(DATEDIF(AK$2,$V124,"D")/365),IF($G124&gt;AK$2,(DATEDIF($G124,AL$2,"D")/365),1)))))))</f>
        <v>0</v>
      </c>
      <c r="AM124" s="53">
        <f>IF($V124&lt;=AL$2,0,IF($O124&lt;=AL$2,0,IF($G124&gt;=AM$2,0,IF($K124&gt;=$J124,0,IF($O124&lt;=AM$2,($J124-(SUM($K124,SUM($Z124:AL124)))),IF($L124=$D$161,(($J124-$K124)/$P124),(($J124-SUM($Z124:AL124))*$Q124))*IF($V124&lt;=AM$2,(DATEDIF(AL$2,$V124,"D")/365),IF($G124&gt;AL$2,(DATEDIF($G124,AM$2,"D")/365),1)))))))</f>
        <v>0</v>
      </c>
      <c r="AN124" s="53">
        <f>IF($V124&lt;=AM$2,0,IF($O124&lt;=AM$2,0,IF($G124&gt;=AN$2,0,IF($K124&gt;=$J124,0,IF($O124&lt;=AN$2,($J124-(SUM($K124,SUM($Z124:AM124)))),IF($L124=$D$161,(($J124-$K124)/$P124),(($J124-SUM($Z124:AM124))*$Q124))*IF($V124&lt;=AN$2,(DATEDIF(AM$2,$V124,"D")/365),IF($G124&gt;AM$2,(DATEDIF($G124,AN$2,"D")/365),1)))))))</f>
        <v>0</v>
      </c>
      <c r="AO124" s="53">
        <f>IF($V124&lt;=AN$2,0,IF($O124&lt;=AN$2,0,IF($G124&gt;=AO$2,0,IF($K124&gt;=$J124,0,IF($O124&lt;=AO$2,($J124-(SUM($K124,SUM($Z124:AN124)))),IF($L124=$D$161,(($J124-$K124)/$P124),(($J124-SUM($Z124:AN124))*$Q124))*IF($V124&lt;=AO$2,(DATEDIF(AN$2,$V124,"D")/365),IF($G124&gt;AN$2,(DATEDIF($G124,AO$2,"D")/365),1)))))))</f>
        <v>0</v>
      </c>
      <c r="AP124" s="53">
        <f>IF($V124&lt;=AO$2,0,IF($O124&lt;=AO$2,0,IF($G124&gt;=AP$2,0,IF($K124&gt;=$J124,0,IF($O124&lt;=AP$2,($J124-(SUM($K124,SUM($Z124:AO124)))),IF($L124=$D$161,(($J124-$K124)/$P124),(($J124-SUM($Z124:AO124))*$Q124))*IF($V124&lt;=AP$2,(DATEDIF(AO$2,$V124,"D")/365),IF($G124&gt;AO$2,(DATEDIF($G124,AP$2,"D")/365),1)))))))</f>
        <v>0</v>
      </c>
      <c r="AQ124" s="53">
        <f>IF($V124&lt;=AP$2,0,IF($O124&lt;=AP$2,0,IF($G124&gt;=AQ$2,0,IF($K124&gt;=$J124,0,IF($O124&lt;=AQ$2,($J124-(SUM($K124,SUM($Z124:AP124)))),IF($L124=$D$161,(($J124-$K124)/$P124),(($J124-SUM($Z124:AP124))*$Q124))*IF($V124&lt;=AQ$2,(DATEDIF(AP$2,$V124,"D")/365),IF($G124&gt;AP$2,(DATEDIF($G124,AQ$2,"D")/365),1)))))))</f>
        <v>0</v>
      </c>
      <c r="AR124" s="53">
        <f>IF($V124&lt;=AQ$2,0,IF($O124&lt;=AQ$2,0,IF($G124&gt;=AR$2,0,IF($K124&gt;=$J124,0,IF($O124&lt;=AR$2,($J124-(SUM($K124,SUM($Z124:AQ124)))),IF($L124=$D$161,(($J124-$K124)/$P124),(($J124-SUM($Z124:AQ124))*$Q124))*IF($V124&lt;=AR$2,(DATEDIF(AQ$2,$V124,"D")/365),IF($G124&gt;AQ$2,(DATEDIF($G124,AR$2,"D")/365),1)))))))</f>
        <v>0</v>
      </c>
      <c r="AS124" s="53">
        <f>IF($V124&lt;=AR$2,0,IF($O124&lt;=AR$2,0,IF($G124&gt;=AS$2,0,IF($K124&gt;=$J124,0,IF($O124&lt;=AS$2,($J124-(SUM($K124,SUM($Z124:AR124)))),IF($L124=$D$161,(($J124-$K124)/$P124),(($J124-SUM($Z124:AR124))*$Q124))*IF($V124&lt;=AS$2,(DATEDIF(AR$2,$V124,"D")/365),IF($G124&gt;AR$2,(DATEDIF($G124,AS$2,"D")/365),1)))))))</f>
        <v>0</v>
      </c>
      <c r="AT124" s="53">
        <f>IF($V124&lt;=AS$2,0,IF($O124&lt;=AS$2,0,IF($G124&gt;=AT$2,0,IF($K124&gt;=$J124,0,IF($O124&lt;=AT$2,($J124-(SUM($K124,SUM($Z124:AS124)))),IF($L124=$D$161,(($J124-$K124)/$P124),(($J124-SUM($Z124:AS124))*$Q124))*IF($V124&lt;=AT$2,(DATEDIF(AS$2,$V124,"D")/365),IF($G124&gt;AS$2,(DATEDIF($G124,AT$2,"D")/365),1)))))))</f>
        <v>0</v>
      </c>
      <c r="AU124" s="53">
        <f>IF($V124&lt;=AT$2,0,IF($O124&lt;=AT$2,0,IF($G124&gt;=AU$2,0,IF($K124&gt;=$J124,0,IF($O124&lt;=AU$2,($J124-(SUM($K124,SUM($Z124:AT124)))),IF($L124=$D$161,(($J124-$K124)/$P124),(($J124-SUM($Z124:AT124))*$Q124))*IF($V124&lt;=AU$2,(DATEDIF(AT$2,$V124,"D")/365),IF($G124&gt;AT$2,(DATEDIF($G124,AU$2,"D")/365),1)))))))</f>
        <v>0</v>
      </c>
      <c r="AV124" s="53">
        <f>IF($V124&lt;=AU$2,0,IF($O124&lt;=AU$2,0,IF($G124&gt;=AV$2,0,IF($K124&gt;=$J124,0,IF($O124&lt;=AV$2,($J124-(SUM($K124,SUM($Z124:AU124)))),IF($L124=$D$161,(($J124-$K124)/$P124),(($J124-SUM($Z124:AU124))*$Q124))*IF($V124&lt;=AV$2,(DATEDIF(AU$2,$V124,"D")/365),IF($G124&gt;AU$2,(DATEDIF($G124,AV$2,"D")/365),1)))))))</f>
        <v>0</v>
      </c>
      <c r="AW124" s="53">
        <f>IF($V124&lt;=AV$2,0,IF($O124&lt;=AV$2,0,IF($G124&gt;=AW$2,0,IF($K124&gt;=$J124,0,IF($O124&lt;=AW$2,($J124-(SUM($K124,SUM($Z124:AV124)))),IF($L124=$D$161,(($J124-$K124)/$P124),(($J124-SUM($Z124:AV124))*$Q124))*IF($V124&lt;=AW$2,(DATEDIF(AV$2,$V124,"D")/365),IF($G124&gt;AV$2,(DATEDIF($G124,AW$2,"D")/365),1)))))))</f>
        <v>0</v>
      </c>
      <c r="AX124" s="53">
        <f>IF($V124&lt;=AW$2,0,IF($O124&lt;=AW$2,0,IF($G124&gt;=AX$2,0,IF($K124&gt;=$J124,0,IF($O124&lt;=AX$2,($J124-(SUM($K124,SUM($Z124:AW124)))),IF($L124=$D$161,(($J124-$K124)/$P124),(($J124-SUM($Z124:AW124))*$Q124))*IF($V124&lt;=AX$2,(DATEDIF(AW$2,$V124,"D")/365),IF($G124&gt;AW$2,(DATEDIF($G124,AX$2,"D")/365),1)))))))</f>
        <v>0</v>
      </c>
      <c r="AY124" s="53">
        <f>IF($V124&lt;=AX$2,0,IF($O124&lt;=AX$2,0,IF($G124&gt;=AY$2,0,IF($K124&gt;=$J124,0,IF($O124&lt;=AY$2,($J124-(SUM($K124,SUM($Z124:AX124)))),IF($L124=$D$161,(($J124-$K124)/$P124),(($J124-SUM($Z124:AX124))*$Q124))*IF($V124&lt;=AY$2,(DATEDIF(AX$2,$V124,"D")/365),IF($G124&gt;AX$2,(DATEDIF($G124,AY$2,"D")/365),1)))))))</f>
        <v>0</v>
      </c>
      <c r="AZ124" s="52"/>
      <c r="BA124" s="52"/>
      <c r="BB124" s="126">
        <f>IF($V124&lt;=BB$2,0,IF($G124&gt;=BB$2,0,IF($G124&gt;$W$3,(J124-Z124),IF($G124&lt;=$W$3,J124-SUM(W124,$Z124:Z124),0))))</f>
        <v>0</v>
      </c>
      <c r="BC124" s="53">
        <f t="shared" si="361"/>
        <v>0</v>
      </c>
      <c r="BD124" s="52">
        <f t="shared" si="362"/>
        <v>0</v>
      </c>
      <c r="BE124" s="53">
        <f t="shared" si="363"/>
        <v>0</v>
      </c>
      <c r="BF124" s="52">
        <f t="shared" si="364"/>
        <v>0</v>
      </c>
      <c r="BG124" s="53">
        <f t="shared" si="365"/>
        <v>0</v>
      </c>
      <c r="BH124" s="52">
        <f t="shared" si="366"/>
        <v>0</v>
      </c>
      <c r="BI124" s="53">
        <f t="shared" si="367"/>
        <v>0</v>
      </c>
      <c r="BJ124" s="52">
        <f t="shared" si="368"/>
        <v>0</v>
      </c>
      <c r="BK124" s="53">
        <f t="shared" si="369"/>
        <v>0</v>
      </c>
      <c r="BL124" s="52">
        <f t="shared" si="370"/>
        <v>0</v>
      </c>
      <c r="BM124" s="53">
        <f t="shared" si="371"/>
        <v>0</v>
      </c>
      <c r="BN124" s="52">
        <f t="shared" si="372"/>
        <v>0</v>
      </c>
      <c r="BO124" s="53">
        <f t="shared" si="373"/>
        <v>0</v>
      </c>
      <c r="BP124" s="52">
        <f t="shared" si="374"/>
        <v>0</v>
      </c>
      <c r="BQ124" s="53">
        <f t="shared" si="375"/>
        <v>0</v>
      </c>
      <c r="BR124" s="52">
        <f t="shared" si="376"/>
        <v>0</v>
      </c>
      <c r="BS124" s="53">
        <f t="shared" si="377"/>
        <v>0</v>
      </c>
      <c r="BT124" s="52">
        <f t="shared" si="378"/>
        <v>0</v>
      </c>
      <c r="BU124" s="53">
        <f t="shared" si="379"/>
        <v>0</v>
      </c>
      <c r="BV124" s="52">
        <f t="shared" si="380"/>
        <v>0</v>
      </c>
      <c r="BW124" s="53">
        <f t="shared" si="381"/>
        <v>0</v>
      </c>
      <c r="BX124" s="52">
        <f t="shared" si="382"/>
        <v>0</v>
      </c>
      <c r="BY124" s="53">
        <f t="shared" si="383"/>
        <v>0</v>
      </c>
      <c r="BZ124" s="52">
        <f t="shared" si="384"/>
        <v>0</v>
      </c>
      <c r="CA124" s="53">
        <f t="shared" si="385"/>
        <v>0</v>
      </c>
      <c r="CB124" s="74"/>
      <c r="CC124" s="74"/>
      <c r="CD124" s="74"/>
      <c r="CE124" s="74"/>
      <c r="CF124" s="74"/>
      <c r="CG124" s="74"/>
      <c r="CH124" s="74"/>
      <c r="CI124" s="74"/>
      <c r="CJ124" s="74"/>
      <c r="CK124" s="74"/>
      <c r="CL124" s="74"/>
    </row>
    <row r="125" spans="1:90">
      <c r="A125" s="20">
        <v>124</v>
      </c>
      <c r="B125" s="20" t="s">
        <v>89</v>
      </c>
      <c r="C125" s="20" t="s">
        <v>153</v>
      </c>
      <c r="D125" s="2">
        <v>1985</v>
      </c>
      <c r="E125" s="3">
        <v>4</v>
      </c>
      <c r="F125" s="2">
        <v>1</v>
      </c>
      <c r="G125" s="55">
        <f t="shared" si="354"/>
        <v>31137</v>
      </c>
      <c r="H125" s="4">
        <v>0</v>
      </c>
      <c r="I125" s="1">
        <v>0</v>
      </c>
      <c r="J125" s="51">
        <f t="shared" si="355"/>
        <v>0</v>
      </c>
      <c r="K125" s="54">
        <f t="shared" si="356"/>
        <v>0</v>
      </c>
      <c r="L125" s="4" t="s">
        <v>96</v>
      </c>
      <c r="M125" s="54">
        <f t="shared" si="357"/>
        <v>15</v>
      </c>
      <c r="N125" s="53">
        <f t="shared" si="358"/>
        <v>15</v>
      </c>
      <c r="O125" s="55">
        <f t="shared" si="359"/>
        <v>36616</v>
      </c>
      <c r="P125" s="53">
        <f t="shared" si="393"/>
        <v>0</v>
      </c>
      <c r="Q125" s="119">
        <f t="shared" si="394"/>
        <v>0</v>
      </c>
      <c r="R125" s="45" t="s">
        <v>130</v>
      </c>
      <c r="S125" s="138">
        <v>17</v>
      </c>
      <c r="T125" s="139">
        <v>4</v>
      </c>
      <c r="U125" s="138">
        <v>2035</v>
      </c>
      <c r="V125" s="55">
        <f t="shared" si="395"/>
        <v>54878</v>
      </c>
      <c r="W125" s="51">
        <f t="shared" si="360"/>
        <v>0</v>
      </c>
      <c r="X125" s="53">
        <f t="shared" si="396"/>
        <v>0</v>
      </c>
      <c r="Y125" s="53">
        <f t="shared" si="397"/>
        <v>0</v>
      </c>
      <c r="Z125" s="53">
        <f t="shared" si="398"/>
        <v>0</v>
      </c>
      <c r="AA125" s="53">
        <f>IF($V125&lt;=Z$2,0,IF($O125&lt;=Z$2,0,IF($G125&gt;=AA$2,0,IF($K125&gt;=$J125,0,IF($O125&lt;=AA$2,($J125-(SUM($K125,SUM($Z125:Z125)))),IF($L125=$D$161,(($J125-$K125)/$P125),(($J125-SUM($Z125:Z125))*$Q125))*IF($V125&lt;=AA$2,(DATEDIF(Z$2,$V125,"D")/365),IF($G125&gt;Z$2,(DATEDIF($G125,AA$2,"D")/365),1)))))))</f>
        <v>0</v>
      </c>
      <c r="AB125" s="53">
        <f>IF($V125&lt;=AA$2,0,IF($O125&lt;=AA$2,0,IF($G125&gt;=AB$2,0,IF($K125&gt;=$J125,0,IF($O125&lt;=AB$2,($J125-(SUM($K125,SUM($Z125:AA125)))),IF($L125=$D$161,(($J125-$K125)/$P125),(($J125-SUM($Z125:AA125))*$Q125))*IF($V125&lt;=AB$2,(DATEDIF(AA$2,$V125,"D")/365),IF($G125&gt;AA$2,(DATEDIF($G125,AB$2,"D")/365),1)))))))</f>
        <v>0</v>
      </c>
      <c r="AC125" s="53">
        <f>IF($V125&lt;=AB$2,0,IF($O125&lt;=AB$2,0,IF($G125&gt;=AC$2,0,IF($K125&gt;=$J125,0,IF($O125&lt;=AC$2,($J125-(SUM($K125,SUM($Z125:AB125)))),IF($L125=$D$161,(($J125-$K125)/$P125),(($J125-SUM($Z125:AB125))*$Q125))*IF($V125&lt;=AC$2,(DATEDIF(AB$2,$V125,"D")/365),IF($G125&gt;AB$2,(DATEDIF($G125,AC$2,"D")/365),1)))))))</f>
        <v>0</v>
      </c>
      <c r="AD125" s="53">
        <f>IF($V125&lt;=AC$2,0,IF($O125&lt;=AC$2,0,IF($G125&gt;=AD$2,0,IF($K125&gt;=$J125,0,IF($O125&lt;=AD$2,($J125-(SUM($K125,SUM($Z125:AC125)))),IF($L125=$D$161,(($J125-$K125)/$P125),(($J125-SUM($Z125:AC125))*$Q125))*IF($V125&lt;=AD$2,(DATEDIF(AC$2,$V125,"D")/365),IF($G125&gt;AC$2,(DATEDIF($G125,AD$2,"D")/365),1)))))))</f>
        <v>0</v>
      </c>
      <c r="AE125" s="53">
        <f>IF($V125&lt;=AD$2,0,IF($O125&lt;=AD$2,0,IF($G125&gt;=AE$2,0,IF($K125&gt;=$J125,0,IF($O125&lt;=AE$2,($J125-(SUM($K125,SUM($Z125:AD125)))),IF($L125=$D$161,(($J125-$K125)/$P125),(($J125-SUM($Z125:AD125))*$Q125))*IF($V125&lt;=AE$2,(DATEDIF(AD$2,$V125,"D")/365),IF($G125&gt;AD$2,(DATEDIF($G125,AE$2,"D")/365),1)))))))</f>
        <v>0</v>
      </c>
      <c r="AF125" s="53">
        <f>IF($V125&lt;=AE$2,0,IF($O125&lt;=AE$2,0,IF($G125&gt;=AF$2,0,IF($K125&gt;=$J125,0,IF($O125&lt;=AF$2,($J125-(SUM($K125,SUM($Z125:AE125)))),IF($L125=$D$161,(($J125-$K125)/$P125),(($J125-SUM($Z125:AE125))*$Q125))*IF($V125&lt;=AF$2,(DATEDIF(AE$2,$V125,"D")/365),IF($G125&gt;AE$2,(DATEDIF($G125,AF$2,"D")/365),1)))))))</f>
        <v>0</v>
      </c>
      <c r="AG125" s="53">
        <f>IF($V125&lt;=AF$2,0,IF($O125&lt;=AF$2,0,IF($G125&gt;=AG$2,0,IF($K125&gt;=$J125,0,IF($O125&lt;=AG$2,($J125-(SUM($K125,SUM($Z125:AF125)))),IF($L125=$D$161,(($J125-$K125)/$P125),(($J125-SUM($Z125:AF125))*$Q125))*IF($V125&lt;=AG$2,(DATEDIF(AF$2,$V125,"D")/365),IF($G125&gt;AF$2,(DATEDIF($G125,AG$2,"D")/365),1)))))))</f>
        <v>0</v>
      </c>
      <c r="AH125" s="53">
        <f>IF($V125&lt;=AG$2,0,IF($O125&lt;=AG$2,0,IF($G125&gt;=AH$2,0,IF($K125&gt;=$J125,0,IF($O125&lt;=AH$2,($J125-(SUM($K125,SUM($Z125:AG125)))),IF($L125=$D$161,(($J125-$K125)/$P125),(($J125-SUM($Z125:AG125))*$Q125))*IF($V125&lt;=AH$2,(DATEDIF(AG$2,$V125,"D")/365),IF($G125&gt;AG$2,(DATEDIF($G125,AH$2,"D")/365),1)))))))</f>
        <v>0</v>
      </c>
      <c r="AI125" s="53">
        <f>IF($V125&lt;=AH$2,0,IF($O125&lt;=AH$2,0,IF($G125&gt;=AI$2,0,IF($K125&gt;=$J125,0,IF($O125&lt;=AI$2,($J125-(SUM($K125,SUM($Z125:AH125)))),IF($L125=$D$161,(($J125-$K125)/$P125),(($J125-SUM($Z125:AH125))*$Q125))*IF($V125&lt;=AI$2,(DATEDIF(AH$2,$V125,"D")/365),IF($G125&gt;AH$2,(DATEDIF($G125,AI$2,"D")/365),1)))))))</f>
        <v>0</v>
      </c>
      <c r="AJ125" s="53">
        <f>IF($V125&lt;=AI$2,0,IF($O125&lt;=AI$2,0,IF($G125&gt;=AJ$2,0,IF($K125&gt;=$J125,0,IF($O125&lt;=AJ$2,($J125-(SUM($K125,SUM($Z125:AI125)))),IF($L125=$D$161,(($J125-$K125)/$P125),(($J125-SUM($Z125:AI125))*$Q125))*IF($V125&lt;=AJ$2,(DATEDIF(AI$2,$V125,"D")/365),IF($G125&gt;AI$2,(DATEDIF($G125,AJ$2,"D")/365),1)))))))</f>
        <v>0</v>
      </c>
      <c r="AK125" s="53">
        <f>IF($V125&lt;=AJ$2,0,IF($O125&lt;=AJ$2,0,IF($G125&gt;=AK$2,0,IF($K125&gt;=$J125,0,IF($O125&lt;=AK$2,($J125-(SUM($K125,SUM($Z125:AJ125)))),IF($L125=$D$161,(($J125-$K125)/$P125),(($J125-SUM($Z125:AJ125))*$Q125))*IF($V125&lt;=AK$2,(DATEDIF(AJ$2,$V125,"D")/365),IF($G125&gt;AJ$2,(DATEDIF($G125,AK$2,"D")/365),1)))))))</f>
        <v>0</v>
      </c>
      <c r="AL125" s="53">
        <f>IF($V125&lt;=AK$2,0,IF($O125&lt;=AK$2,0,IF($G125&gt;=AL$2,0,IF($K125&gt;=$J125,0,IF($O125&lt;=AL$2,($J125-(SUM($K125,SUM($Z125:AK125)))),IF($L125=$D$161,(($J125-$K125)/$P125),(($J125-SUM($Z125:AK125))*$Q125))*IF($V125&lt;=AL$2,(DATEDIF(AK$2,$V125,"D")/365),IF($G125&gt;AK$2,(DATEDIF($G125,AL$2,"D")/365),1)))))))</f>
        <v>0</v>
      </c>
      <c r="AM125" s="53">
        <f>IF($V125&lt;=AL$2,0,IF($O125&lt;=AL$2,0,IF($G125&gt;=AM$2,0,IF($K125&gt;=$J125,0,IF($O125&lt;=AM$2,($J125-(SUM($K125,SUM($Z125:AL125)))),IF($L125=$D$161,(($J125-$K125)/$P125),(($J125-SUM($Z125:AL125))*$Q125))*IF($V125&lt;=AM$2,(DATEDIF(AL$2,$V125,"D")/365),IF($G125&gt;AL$2,(DATEDIF($G125,AM$2,"D")/365),1)))))))</f>
        <v>0</v>
      </c>
      <c r="AN125" s="53">
        <f>IF($V125&lt;=AM$2,0,IF($O125&lt;=AM$2,0,IF($G125&gt;=AN$2,0,IF($K125&gt;=$J125,0,IF($O125&lt;=AN$2,($J125-(SUM($K125,SUM($Z125:AM125)))),IF($L125=$D$161,(($J125-$K125)/$P125),(($J125-SUM($Z125:AM125))*$Q125))*IF($V125&lt;=AN$2,(DATEDIF(AM$2,$V125,"D")/365),IF($G125&gt;AM$2,(DATEDIF($G125,AN$2,"D")/365),1)))))))</f>
        <v>0</v>
      </c>
      <c r="AO125" s="53">
        <f>IF($V125&lt;=AN$2,0,IF($O125&lt;=AN$2,0,IF($G125&gt;=AO$2,0,IF($K125&gt;=$J125,0,IF($O125&lt;=AO$2,($J125-(SUM($K125,SUM($Z125:AN125)))),IF($L125=$D$161,(($J125-$K125)/$P125),(($J125-SUM($Z125:AN125))*$Q125))*IF($V125&lt;=AO$2,(DATEDIF(AN$2,$V125,"D")/365),IF($G125&gt;AN$2,(DATEDIF($G125,AO$2,"D")/365),1)))))))</f>
        <v>0</v>
      </c>
      <c r="AP125" s="53">
        <f>IF($V125&lt;=AO$2,0,IF($O125&lt;=AO$2,0,IF($G125&gt;=AP$2,0,IF($K125&gt;=$J125,0,IF($O125&lt;=AP$2,($J125-(SUM($K125,SUM($Z125:AO125)))),IF($L125=$D$161,(($J125-$K125)/$P125),(($J125-SUM($Z125:AO125))*$Q125))*IF($V125&lt;=AP$2,(DATEDIF(AO$2,$V125,"D")/365),IF($G125&gt;AO$2,(DATEDIF($G125,AP$2,"D")/365),1)))))))</f>
        <v>0</v>
      </c>
      <c r="AQ125" s="53">
        <f>IF($V125&lt;=AP$2,0,IF($O125&lt;=AP$2,0,IF($G125&gt;=AQ$2,0,IF($K125&gt;=$J125,0,IF($O125&lt;=AQ$2,($J125-(SUM($K125,SUM($Z125:AP125)))),IF($L125=$D$161,(($J125-$K125)/$P125),(($J125-SUM($Z125:AP125))*$Q125))*IF($V125&lt;=AQ$2,(DATEDIF(AP$2,$V125,"D")/365),IF($G125&gt;AP$2,(DATEDIF($G125,AQ$2,"D")/365),1)))))))</f>
        <v>0</v>
      </c>
      <c r="AR125" s="53">
        <f>IF($V125&lt;=AQ$2,0,IF($O125&lt;=AQ$2,0,IF($G125&gt;=AR$2,0,IF($K125&gt;=$J125,0,IF($O125&lt;=AR$2,($J125-(SUM($K125,SUM($Z125:AQ125)))),IF($L125=$D$161,(($J125-$K125)/$P125),(($J125-SUM($Z125:AQ125))*$Q125))*IF($V125&lt;=AR$2,(DATEDIF(AQ$2,$V125,"D")/365),IF($G125&gt;AQ$2,(DATEDIF($G125,AR$2,"D")/365),1)))))))</f>
        <v>0</v>
      </c>
      <c r="AS125" s="53">
        <f>IF($V125&lt;=AR$2,0,IF($O125&lt;=AR$2,0,IF($G125&gt;=AS$2,0,IF($K125&gt;=$J125,0,IF($O125&lt;=AS$2,($J125-(SUM($K125,SUM($Z125:AR125)))),IF($L125=$D$161,(($J125-$K125)/$P125),(($J125-SUM($Z125:AR125))*$Q125))*IF($V125&lt;=AS$2,(DATEDIF(AR$2,$V125,"D")/365),IF($G125&gt;AR$2,(DATEDIF($G125,AS$2,"D")/365),1)))))))</f>
        <v>0</v>
      </c>
      <c r="AT125" s="53">
        <f>IF($V125&lt;=AS$2,0,IF($O125&lt;=AS$2,0,IF($G125&gt;=AT$2,0,IF($K125&gt;=$J125,0,IF($O125&lt;=AT$2,($J125-(SUM($K125,SUM($Z125:AS125)))),IF($L125=$D$161,(($J125-$K125)/$P125),(($J125-SUM($Z125:AS125))*$Q125))*IF($V125&lt;=AT$2,(DATEDIF(AS$2,$V125,"D")/365),IF($G125&gt;AS$2,(DATEDIF($G125,AT$2,"D")/365),1)))))))</f>
        <v>0</v>
      </c>
      <c r="AU125" s="53">
        <f>IF($V125&lt;=AT$2,0,IF($O125&lt;=AT$2,0,IF($G125&gt;=AU$2,0,IF($K125&gt;=$J125,0,IF($O125&lt;=AU$2,($J125-(SUM($K125,SUM($Z125:AT125)))),IF($L125=$D$161,(($J125-$K125)/$P125),(($J125-SUM($Z125:AT125))*$Q125))*IF($V125&lt;=AU$2,(DATEDIF(AT$2,$V125,"D")/365),IF($G125&gt;AT$2,(DATEDIF($G125,AU$2,"D")/365),1)))))))</f>
        <v>0</v>
      </c>
      <c r="AV125" s="53">
        <f>IF($V125&lt;=AU$2,0,IF($O125&lt;=AU$2,0,IF($G125&gt;=AV$2,0,IF($K125&gt;=$J125,0,IF($O125&lt;=AV$2,($J125-(SUM($K125,SUM($Z125:AU125)))),IF($L125=$D$161,(($J125-$K125)/$P125),(($J125-SUM($Z125:AU125))*$Q125))*IF($V125&lt;=AV$2,(DATEDIF(AU$2,$V125,"D")/365),IF($G125&gt;AU$2,(DATEDIF($G125,AV$2,"D")/365),1)))))))</f>
        <v>0</v>
      </c>
      <c r="AW125" s="53">
        <f>IF($V125&lt;=AV$2,0,IF($O125&lt;=AV$2,0,IF($G125&gt;=AW$2,0,IF($K125&gt;=$J125,0,IF($O125&lt;=AW$2,($J125-(SUM($K125,SUM($Z125:AV125)))),IF($L125=$D$161,(($J125-$K125)/$P125),(($J125-SUM($Z125:AV125))*$Q125))*IF($V125&lt;=AW$2,(DATEDIF(AV$2,$V125,"D")/365),IF($G125&gt;AV$2,(DATEDIF($G125,AW$2,"D")/365),1)))))))</f>
        <v>0</v>
      </c>
      <c r="AX125" s="53">
        <f>IF($V125&lt;=AW$2,0,IF($O125&lt;=AW$2,0,IF($G125&gt;=AX$2,0,IF($K125&gt;=$J125,0,IF($O125&lt;=AX$2,($J125-(SUM($K125,SUM($Z125:AW125)))),IF($L125=$D$161,(($J125-$K125)/$P125),(($J125-SUM($Z125:AW125))*$Q125))*IF($V125&lt;=AX$2,(DATEDIF(AW$2,$V125,"D")/365),IF($G125&gt;AW$2,(DATEDIF($G125,AX$2,"D")/365),1)))))))</f>
        <v>0</v>
      </c>
      <c r="AY125" s="53">
        <f>IF($V125&lt;=AX$2,0,IF($O125&lt;=AX$2,0,IF($G125&gt;=AY$2,0,IF($K125&gt;=$J125,0,IF($O125&lt;=AY$2,($J125-(SUM($K125,SUM($Z125:AX125)))),IF($L125=$D$161,(($J125-$K125)/$P125),(($J125-SUM($Z125:AX125))*$Q125))*IF($V125&lt;=AY$2,(DATEDIF(AX$2,$V125,"D")/365),IF($G125&gt;AX$2,(DATEDIF($G125,AY$2,"D")/365),1)))))))</f>
        <v>0</v>
      </c>
      <c r="AZ125" s="52"/>
      <c r="BA125" s="52"/>
      <c r="BB125" s="126">
        <f>IF($V125&lt;=BB$2,0,IF($G125&gt;=BB$2,0,IF($G125&gt;$W$3,(J125-Z125),IF($G125&lt;=$W$3,J125-SUM(W125,$Z125:Z125),0))))</f>
        <v>0</v>
      </c>
      <c r="BC125" s="53">
        <f t="shared" si="361"/>
        <v>0</v>
      </c>
      <c r="BD125" s="52">
        <f t="shared" si="362"/>
        <v>0</v>
      </c>
      <c r="BE125" s="53">
        <f t="shared" si="363"/>
        <v>0</v>
      </c>
      <c r="BF125" s="52">
        <f t="shared" si="364"/>
        <v>0</v>
      </c>
      <c r="BG125" s="53">
        <f t="shared" si="365"/>
        <v>0</v>
      </c>
      <c r="BH125" s="52">
        <f t="shared" si="366"/>
        <v>0</v>
      </c>
      <c r="BI125" s="53">
        <f t="shared" si="367"/>
        <v>0</v>
      </c>
      <c r="BJ125" s="52">
        <f t="shared" si="368"/>
        <v>0</v>
      </c>
      <c r="BK125" s="53">
        <f t="shared" si="369"/>
        <v>0</v>
      </c>
      <c r="BL125" s="52">
        <f t="shared" si="370"/>
        <v>0</v>
      </c>
      <c r="BM125" s="53">
        <f t="shared" si="371"/>
        <v>0</v>
      </c>
      <c r="BN125" s="52">
        <f t="shared" si="372"/>
        <v>0</v>
      </c>
      <c r="BO125" s="53">
        <f t="shared" si="373"/>
        <v>0</v>
      </c>
      <c r="BP125" s="52">
        <f t="shared" si="374"/>
        <v>0</v>
      </c>
      <c r="BQ125" s="53">
        <f t="shared" si="375"/>
        <v>0</v>
      </c>
      <c r="BR125" s="52">
        <f t="shared" si="376"/>
        <v>0</v>
      </c>
      <c r="BS125" s="53">
        <f t="shared" si="377"/>
        <v>0</v>
      </c>
      <c r="BT125" s="52">
        <f t="shared" si="378"/>
        <v>0</v>
      </c>
      <c r="BU125" s="53">
        <f t="shared" si="379"/>
        <v>0</v>
      </c>
      <c r="BV125" s="52">
        <f t="shared" si="380"/>
        <v>0</v>
      </c>
      <c r="BW125" s="53">
        <f t="shared" si="381"/>
        <v>0</v>
      </c>
      <c r="BX125" s="52">
        <f t="shared" si="382"/>
        <v>0</v>
      </c>
      <c r="BY125" s="53">
        <f t="shared" si="383"/>
        <v>0</v>
      </c>
      <c r="BZ125" s="52">
        <f t="shared" si="384"/>
        <v>0</v>
      </c>
      <c r="CA125" s="53">
        <f t="shared" si="385"/>
        <v>0</v>
      </c>
      <c r="CB125" s="74"/>
      <c r="CC125" s="74"/>
      <c r="CD125" s="74"/>
      <c r="CE125" s="74"/>
      <c r="CF125" s="74"/>
      <c r="CG125" s="74"/>
      <c r="CH125" s="74"/>
      <c r="CI125" s="74"/>
      <c r="CJ125" s="74"/>
      <c r="CK125" s="74"/>
      <c r="CL125" s="74"/>
    </row>
    <row r="126" spans="1:90">
      <c r="A126" s="20">
        <v>125</v>
      </c>
      <c r="B126" s="20" t="s">
        <v>89</v>
      </c>
      <c r="C126" s="20" t="s">
        <v>153</v>
      </c>
      <c r="D126" s="2">
        <v>1985</v>
      </c>
      <c r="E126" s="3">
        <v>4</v>
      </c>
      <c r="F126" s="2">
        <v>1</v>
      </c>
      <c r="G126" s="55">
        <f t="shared" si="354"/>
        <v>31137</v>
      </c>
      <c r="H126" s="4">
        <v>0</v>
      </c>
      <c r="I126" s="1">
        <v>0</v>
      </c>
      <c r="J126" s="51">
        <f t="shared" si="355"/>
        <v>0</v>
      </c>
      <c r="K126" s="54">
        <f t="shared" si="356"/>
        <v>0</v>
      </c>
      <c r="L126" s="4" t="s">
        <v>96</v>
      </c>
      <c r="M126" s="54">
        <f t="shared" si="357"/>
        <v>15</v>
      </c>
      <c r="N126" s="53">
        <f t="shared" si="358"/>
        <v>15</v>
      </c>
      <c r="O126" s="55">
        <f t="shared" si="359"/>
        <v>36616</v>
      </c>
      <c r="P126" s="53">
        <f t="shared" si="393"/>
        <v>0</v>
      </c>
      <c r="Q126" s="119">
        <f t="shared" si="394"/>
        <v>0</v>
      </c>
      <c r="R126" s="45" t="s">
        <v>130</v>
      </c>
      <c r="S126" s="138">
        <v>146</v>
      </c>
      <c r="T126" s="139">
        <v>4</v>
      </c>
      <c r="U126" s="138">
        <v>2035</v>
      </c>
      <c r="V126" s="55">
        <f t="shared" si="395"/>
        <v>54878</v>
      </c>
      <c r="W126" s="51">
        <f t="shared" si="360"/>
        <v>0</v>
      </c>
      <c r="X126" s="53">
        <f t="shared" si="396"/>
        <v>0</v>
      </c>
      <c r="Y126" s="53">
        <f t="shared" si="397"/>
        <v>0</v>
      </c>
      <c r="Z126" s="53">
        <f t="shared" si="398"/>
        <v>0</v>
      </c>
      <c r="AA126" s="53">
        <f>IF($V126&lt;=Z$2,0,IF($O126&lt;=Z$2,0,IF($G126&gt;=AA$2,0,IF($K126&gt;=$J126,0,IF($O126&lt;=AA$2,($J126-(SUM($K126,SUM($Z126:Z126)))),IF($L126=$D$161,(($J126-$K126)/$P126),(($J126-SUM($Z126:Z126))*$Q126))*IF($V126&lt;=AA$2,(DATEDIF(Z$2,$V126,"D")/365),IF($G126&gt;Z$2,(DATEDIF($G126,AA$2,"D")/365),1)))))))</f>
        <v>0</v>
      </c>
      <c r="AB126" s="53">
        <f>IF($V126&lt;=AA$2,0,IF($O126&lt;=AA$2,0,IF($G126&gt;=AB$2,0,IF($K126&gt;=$J126,0,IF($O126&lt;=AB$2,($J126-(SUM($K126,SUM($Z126:AA126)))),IF($L126=$D$161,(($J126-$K126)/$P126),(($J126-SUM($Z126:AA126))*$Q126))*IF($V126&lt;=AB$2,(DATEDIF(AA$2,$V126,"D")/365),IF($G126&gt;AA$2,(DATEDIF($G126,AB$2,"D")/365),1)))))))</f>
        <v>0</v>
      </c>
      <c r="AC126" s="53">
        <f>IF($V126&lt;=AB$2,0,IF($O126&lt;=AB$2,0,IF($G126&gt;=AC$2,0,IF($K126&gt;=$J126,0,IF($O126&lt;=AC$2,($J126-(SUM($K126,SUM($Z126:AB126)))),IF($L126=$D$161,(($J126-$K126)/$P126),(($J126-SUM($Z126:AB126))*$Q126))*IF($V126&lt;=AC$2,(DATEDIF(AB$2,$V126,"D")/365),IF($G126&gt;AB$2,(DATEDIF($G126,AC$2,"D")/365),1)))))))</f>
        <v>0</v>
      </c>
      <c r="AD126" s="53">
        <f>IF($V126&lt;=AC$2,0,IF($O126&lt;=AC$2,0,IF($G126&gt;=AD$2,0,IF($K126&gt;=$J126,0,IF($O126&lt;=AD$2,($J126-(SUM($K126,SUM($Z126:AC126)))),IF($L126=$D$161,(($J126-$K126)/$P126),(($J126-SUM($Z126:AC126))*$Q126))*IF($V126&lt;=AD$2,(DATEDIF(AC$2,$V126,"D")/365),IF($G126&gt;AC$2,(DATEDIF($G126,AD$2,"D")/365),1)))))))</f>
        <v>0</v>
      </c>
      <c r="AE126" s="53">
        <f>IF($V126&lt;=AD$2,0,IF($O126&lt;=AD$2,0,IF($G126&gt;=AE$2,0,IF($K126&gt;=$J126,0,IF($O126&lt;=AE$2,($J126-(SUM($K126,SUM($Z126:AD126)))),IF($L126=$D$161,(($J126-$K126)/$P126),(($J126-SUM($Z126:AD126))*$Q126))*IF($V126&lt;=AE$2,(DATEDIF(AD$2,$V126,"D")/365),IF($G126&gt;AD$2,(DATEDIF($G126,AE$2,"D")/365),1)))))))</f>
        <v>0</v>
      </c>
      <c r="AF126" s="53">
        <f>IF($V126&lt;=AE$2,0,IF($O126&lt;=AE$2,0,IF($G126&gt;=AF$2,0,IF($K126&gt;=$J126,0,IF($O126&lt;=AF$2,($J126-(SUM($K126,SUM($Z126:AE126)))),IF($L126=$D$161,(($J126-$K126)/$P126),(($J126-SUM($Z126:AE126))*$Q126))*IF($V126&lt;=AF$2,(DATEDIF(AE$2,$V126,"D")/365),IF($G126&gt;AE$2,(DATEDIF($G126,AF$2,"D")/365),1)))))))</f>
        <v>0</v>
      </c>
      <c r="AG126" s="53">
        <f>IF($V126&lt;=AF$2,0,IF($O126&lt;=AF$2,0,IF($G126&gt;=AG$2,0,IF($K126&gt;=$J126,0,IF($O126&lt;=AG$2,($J126-(SUM($K126,SUM($Z126:AF126)))),IF($L126=$D$161,(($J126-$K126)/$P126),(($J126-SUM($Z126:AF126))*$Q126))*IF($V126&lt;=AG$2,(DATEDIF(AF$2,$V126,"D")/365),IF($G126&gt;AF$2,(DATEDIF($G126,AG$2,"D")/365),1)))))))</f>
        <v>0</v>
      </c>
      <c r="AH126" s="53">
        <f>IF($V126&lt;=AG$2,0,IF($O126&lt;=AG$2,0,IF($G126&gt;=AH$2,0,IF($K126&gt;=$J126,0,IF($O126&lt;=AH$2,($J126-(SUM($K126,SUM($Z126:AG126)))),IF($L126=$D$161,(($J126-$K126)/$P126),(($J126-SUM($Z126:AG126))*$Q126))*IF($V126&lt;=AH$2,(DATEDIF(AG$2,$V126,"D")/365),IF($G126&gt;AG$2,(DATEDIF($G126,AH$2,"D")/365),1)))))))</f>
        <v>0</v>
      </c>
      <c r="AI126" s="53">
        <f>IF($V126&lt;=AH$2,0,IF($O126&lt;=AH$2,0,IF($G126&gt;=AI$2,0,IF($K126&gt;=$J126,0,IF($O126&lt;=AI$2,($J126-(SUM($K126,SUM($Z126:AH126)))),IF($L126=$D$161,(($J126-$K126)/$P126),(($J126-SUM($Z126:AH126))*$Q126))*IF($V126&lt;=AI$2,(DATEDIF(AH$2,$V126,"D")/365),IF($G126&gt;AH$2,(DATEDIF($G126,AI$2,"D")/365),1)))))))</f>
        <v>0</v>
      </c>
      <c r="AJ126" s="53">
        <f>IF($V126&lt;=AI$2,0,IF($O126&lt;=AI$2,0,IF($G126&gt;=AJ$2,0,IF($K126&gt;=$J126,0,IF($O126&lt;=AJ$2,($J126-(SUM($K126,SUM($Z126:AI126)))),IF($L126=$D$161,(($J126-$K126)/$P126),(($J126-SUM($Z126:AI126))*$Q126))*IF($V126&lt;=AJ$2,(DATEDIF(AI$2,$V126,"D")/365),IF($G126&gt;AI$2,(DATEDIF($G126,AJ$2,"D")/365),1)))))))</f>
        <v>0</v>
      </c>
      <c r="AK126" s="53">
        <f>IF($V126&lt;=AJ$2,0,IF($O126&lt;=AJ$2,0,IF($G126&gt;=AK$2,0,IF($K126&gt;=$J126,0,IF($O126&lt;=AK$2,($J126-(SUM($K126,SUM($Z126:AJ126)))),IF($L126=$D$161,(($J126-$K126)/$P126),(($J126-SUM($Z126:AJ126))*$Q126))*IF($V126&lt;=AK$2,(DATEDIF(AJ$2,$V126,"D")/365),IF($G126&gt;AJ$2,(DATEDIF($G126,AK$2,"D")/365),1)))))))</f>
        <v>0</v>
      </c>
      <c r="AL126" s="53">
        <f>IF($V126&lt;=AK$2,0,IF($O126&lt;=AK$2,0,IF($G126&gt;=AL$2,0,IF($K126&gt;=$J126,0,IF($O126&lt;=AL$2,($J126-(SUM($K126,SUM($Z126:AK126)))),IF($L126=$D$161,(($J126-$K126)/$P126),(($J126-SUM($Z126:AK126))*$Q126))*IF($V126&lt;=AL$2,(DATEDIF(AK$2,$V126,"D")/365),IF($G126&gt;AK$2,(DATEDIF($G126,AL$2,"D")/365),1)))))))</f>
        <v>0</v>
      </c>
      <c r="AM126" s="53">
        <f>IF($V126&lt;=AL$2,0,IF($O126&lt;=AL$2,0,IF($G126&gt;=AM$2,0,IF($K126&gt;=$J126,0,IF($O126&lt;=AM$2,($J126-(SUM($K126,SUM($Z126:AL126)))),IF($L126=$D$161,(($J126-$K126)/$P126),(($J126-SUM($Z126:AL126))*$Q126))*IF($V126&lt;=AM$2,(DATEDIF(AL$2,$V126,"D")/365),IF($G126&gt;AL$2,(DATEDIF($G126,AM$2,"D")/365),1)))))))</f>
        <v>0</v>
      </c>
      <c r="AN126" s="53">
        <f>IF($V126&lt;=AM$2,0,IF($O126&lt;=AM$2,0,IF($G126&gt;=AN$2,0,IF($K126&gt;=$J126,0,IF($O126&lt;=AN$2,($J126-(SUM($K126,SUM($Z126:AM126)))),IF($L126=$D$161,(($J126-$K126)/$P126),(($J126-SUM($Z126:AM126))*$Q126))*IF($V126&lt;=AN$2,(DATEDIF(AM$2,$V126,"D")/365),IF($G126&gt;AM$2,(DATEDIF($G126,AN$2,"D")/365),1)))))))</f>
        <v>0</v>
      </c>
      <c r="AO126" s="53">
        <f>IF($V126&lt;=AN$2,0,IF($O126&lt;=AN$2,0,IF($G126&gt;=AO$2,0,IF($K126&gt;=$J126,0,IF($O126&lt;=AO$2,($J126-(SUM($K126,SUM($Z126:AN126)))),IF($L126=$D$161,(($J126-$K126)/$P126),(($J126-SUM($Z126:AN126))*$Q126))*IF($V126&lt;=AO$2,(DATEDIF(AN$2,$V126,"D")/365),IF($G126&gt;AN$2,(DATEDIF($G126,AO$2,"D")/365),1)))))))</f>
        <v>0</v>
      </c>
      <c r="AP126" s="53">
        <f>IF($V126&lt;=AO$2,0,IF($O126&lt;=AO$2,0,IF($G126&gt;=AP$2,0,IF($K126&gt;=$J126,0,IF($O126&lt;=AP$2,($J126-(SUM($K126,SUM($Z126:AO126)))),IF($L126=$D$161,(($J126-$K126)/$P126),(($J126-SUM($Z126:AO126))*$Q126))*IF($V126&lt;=AP$2,(DATEDIF(AO$2,$V126,"D")/365),IF($G126&gt;AO$2,(DATEDIF($G126,AP$2,"D")/365),1)))))))</f>
        <v>0</v>
      </c>
      <c r="AQ126" s="53">
        <f>IF($V126&lt;=AP$2,0,IF($O126&lt;=AP$2,0,IF($G126&gt;=AQ$2,0,IF($K126&gt;=$J126,0,IF($O126&lt;=AQ$2,($J126-(SUM($K126,SUM($Z126:AP126)))),IF($L126=$D$161,(($J126-$K126)/$P126),(($J126-SUM($Z126:AP126))*$Q126))*IF($V126&lt;=AQ$2,(DATEDIF(AP$2,$V126,"D")/365),IF($G126&gt;AP$2,(DATEDIF($G126,AQ$2,"D")/365),1)))))))</f>
        <v>0</v>
      </c>
      <c r="AR126" s="53">
        <f>IF($V126&lt;=AQ$2,0,IF($O126&lt;=AQ$2,0,IF($G126&gt;=AR$2,0,IF($K126&gt;=$J126,0,IF($O126&lt;=AR$2,($J126-(SUM($K126,SUM($Z126:AQ126)))),IF($L126=$D$161,(($J126-$K126)/$P126),(($J126-SUM($Z126:AQ126))*$Q126))*IF($V126&lt;=AR$2,(DATEDIF(AQ$2,$V126,"D")/365),IF($G126&gt;AQ$2,(DATEDIF($G126,AR$2,"D")/365),1)))))))</f>
        <v>0</v>
      </c>
      <c r="AS126" s="53">
        <f>IF($V126&lt;=AR$2,0,IF($O126&lt;=AR$2,0,IF($G126&gt;=AS$2,0,IF($K126&gt;=$J126,0,IF($O126&lt;=AS$2,($J126-(SUM($K126,SUM($Z126:AR126)))),IF($L126=$D$161,(($J126-$K126)/$P126),(($J126-SUM($Z126:AR126))*$Q126))*IF($V126&lt;=AS$2,(DATEDIF(AR$2,$V126,"D")/365),IF($G126&gt;AR$2,(DATEDIF($G126,AS$2,"D")/365),1)))))))</f>
        <v>0</v>
      </c>
      <c r="AT126" s="53">
        <f>IF($V126&lt;=AS$2,0,IF($O126&lt;=AS$2,0,IF($G126&gt;=AT$2,0,IF($K126&gt;=$J126,0,IF($O126&lt;=AT$2,($J126-(SUM($K126,SUM($Z126:AS126)))),IF($L126=$D$161,(($J126-$K126)/$P126),(($J126-SUM($Z126:AS126))*$Q126))*IF($V126&lt;=AT$2,(DATEDIF(AS$2,$V126,"D")/365),IF($G126&gt;AS$2,(DATEDIF($G126,AT$2,"D")/365),1)))))))</f>
        <v>0</v>
      </c>
      <c r="AU126" s="53">
        <f>IF($V126&lt;=AT$2,0,IF($O126&lt;=AT$2,0,IF($G126&gt;=AU$2,0,IF($K126&gt;=$J126,0,IF($O126&lt;=AU$2,($J126-(SUM($K126,SUM($Z126:AT126)))),IF($L126=$D$161,(($J126-$K126)/$P126),(($J126-SUM($Z126:AT126))*$Q126))*IF($V126&lt;=AU$2,(DATEDIF(AT$2,$V126,"D")/365),IF($G126&gt;AT$2,(DATEDIF($G126,AU$2,"D")/365),1)))))))</f>
        <v>0</v>
      </c>
      <c r="AV126" s="53">
        <f>IF($V126&lt;=AU$2,0,IF($O126&lt;=AU$2,0,IF($G126&gt;=AV$2,0,IF($K126&gt;=$J126,0,IF($O126&lt;=AV$2,($J126-(SUM($K126,SUM($Z126:AU126)))),IF($L126=$D$161,(($J126-$K126)/$P126),(($J126-SUM($Z126:AU126))*$Q126))*IF($V126&lt;=AV$2,(DATEDIF(AU$2,$V126,"D")/365),IF($G126&gt;AU$2,(DATEDIF($G126,AV$2,"D")/365),1)))))))</f>
        <v>0</v>
      </c>
      <c r="AW126" s="53">
        <f>IF($V126&lt;=AV$2,0,IF($O126&lt;=AV$2,0,IF($G126&gt;=AW$2,0,IF($K126&gt;=$J126,0,IF($O126&lt;=AW$2,($J126-(SUM($K126,SUM($Z126:AV126)))),IF($L126=$D$161,(($J126-$K126)/$P126),(($J126-SUM($Z126:AV126))*$Q126))*IF($V126&lt;=AW$2,(DATEDIF(AV$2,$V126,"D")/365),IF($G126&gt;AV$2,(DATEDIF($G126,AW$2,"D")/365),1)))))))</f>
        <v>0</v>
      </c>
      <c r="AX126" s="53">
        <f>IF($V126&lt;=AW$2,0,IF($O126&lt;=AW$2,0,IF($G126&gt;=AX$2,0,IF($K126&gt;=$J126,0,IF($O126&lt;=AX$2,($J126-(SUM($K126,SUM($Z126:AW126)))),IF($L126=$D$161,(($J126-$K126)/$P126),(($J126-SUM($Z126:AW126))*$Q126))*IF($V126&lt;=AX$2,(DATEDIF(AW$2,$V126,"D")/365),IF($G126&gt;AW$2,(DATEDIF($G126,AX$2,"D")/365),1)))))))</f>
        <v>0</v>
      </c>
      <c r="AY126" s="53">
        <f>IF($V126&lt;=AX$2,0,IF($O126&lt;=AX$2,0,IF($G126&gt;=AY$2,0,IF($K126&gt;=$J126,0,IF($O126&lt;=AY$2,($J126-(SUM($K126,SUM($Z126:AX126)))),IF($L126=$D$161,(($J126-$K126)/$P126),(($J126-SUM($Z126:AX126))*$Q126))*IF($V126&lt;=AY$2,(DATEDIF(AX$2,$V126,"D")/365),IF($G126&gt;AX$2,(DATEDIF($G126,AY$2,"D")/365),1)))))))</f>
        <v>0</v>
      </c>
      <c r="AZ126" s="52"/>
      <c r="BA126" s="52"/>
      <c r="BB126" s="126">
        <f>IF($V126&lt;=BB$2,0,IF($G126&gt;=BB$2,0,IF($G126&gt;$W$3,(J126-Z126),IF($G126&lt;=$W$3,J126-SUM(W126,$Z126:Z126),0))))</f>
        <v>0</v>
      </c>
      <c r="BC126" s="53">
        <f t="shared" si="361"/>
        <v>0</v>
      </c>
      <c r="BD126" s="52">
        <f t="shared" si="362"/>
        <v>0</v>
      </c>
      <c r="BE126" s="53">
        <f t="shared" si="363"/>
        <v>0</v>
      </c>
      <c r="BF126" s="52">
        <f t="shared" si="364"/>
        <v>0</v>
      </c>
      <c r="BG126" s="53">
        <f t="shared" si="365"/>
        <v>0</v>
      </c>
      <c r="BH126" s="52">
        <f t="shared" si="366"/>
        <v>0</v>
      </c>
      <c r="BI126" s="53">
        <f t="shared" si="367"/>
        <v>0</v>
      </c>
      <c r="BJ126" s="52">
        <f t="shared" si="368"/>
        <v>0</v>
      </c>
      <c r="BK126" s="53">
        <f t="shared" si="369"/>
        <v>0</v>
      </c>
      <c r="BL126" s="52">
        <f t="shared" si="370"/>
        <v>0</v>
      </c>
      <c r="BM126" s="53">
        <f t="shared" si="371"/>
        <v>0</v>
      </c>
      <c r="BN126" s="52">
        <f t="shared" si="372"/>
        <v>0</v>
      </c>
      <c r="BO126" s="53">
        <f t="shared" si="373"/>
        <v>0</v>
      </c>
      <c r="BP126" s="52">
        <f t="shared" si="374"/>
        <v>0</v>
      </c>
      <c r="BQ126" s="53">
        <f t="shared" si="375"/>
        <v>0</v>
      </c>
      <c r="BR126" s="52">
        <f t="shared" si="376"/>
        <v>0</v>
      </c>
      <c r="BS126" s="53">
        <f t="shared" si="377"/>
        <v>0</v>
      </c>
      <c r="BT126" s="52">
        <f t="shared" si="378"/>
        <v>0</v>
      </c>
      <c r="BU126" s="53">
        <f t="shared" si="379"/>
        <v>0</v>
      </c>
      <c r="BV126" s="52">
        <f t="shared" si="380"/>
        <v>0</v>
      </c>
      <c r="BW126" s="53">
        <f t="shared" si="381"/>
        <v>0</v>
      </c>
      <c r="BX126" s="52">
        <f t="shared" si="382"/>
        <v>0</v>
      </c>
      <c r="BY126" s="53">
        <f t="shared" si="383"/>
        <v>0</v>
      </c>
      <c r="BZ126" s="52">
        <f t="shared" si="384"/>
        <v>0</v>
      </c>
      <c r="CA126" s="53">
        <f t="shared" si="385"/>
        <v>0</v>
      </c>
      <c r="CB126" s="74"/>
      <c r="CC126" s="74"/>
      <c r="CD126" s="74"/>
      <c r="CE126" s="74"/>
      <c r="CF126" s="74"/>
      <c r="CG126" s="74"/>
      <c r="CH126" s="74"/>
      <c r="CI126" s="74"/>
      <c r="CJ126" s="74"/>
      <c r="CK126" s="74"/>
      <c r="CL126" s="74"/>
    </row>
    <row r="127" spans="1:90" ht="15.75" thickBot="1">
      <c r="A127" s="16">
        <v>126</v>
      </c>
      <c r="B127" s="16" t="s">
        <v>89</v>
      </c>
      <c r="C127" s="12" t="s">
        <v>126</v>
      </c>
      <c r="D127" s="22">
        <v>1985</v>
      </c>
      <c r="E127" s="21">
        <v>4</v>
      </c>
      <c r="F127" s="22">
        <v>1</v>
      </c>
      <c r="G127" s="65">
        <f t="shared" si="354"/>
        <v>31137</v>
      </c>
      <c r="H127" s="12">
        <v>0</v>
      </c>
      <c r="I127" s="13">
        <v>0</v>
      </c>
      <c r="J127" s="56">
        <f t="shared" si="355"/>
        <v>0</v>
      </c>
      <c r="K127" s="59">
        <f t="shared" si="356"/>
        <v>0</v>
      </c>
      <c r="L127" s="12" t="s">
        <v>96</v>
      </c>
      <c r="M127" s="59">
        <f t="shared" si="357"/>
        <v>15</v>
      </c>
      <c r="N127" s="58">
        <f t="shared" si="358"/>
        <v>15</v>
      </c>
      <c r="O127" s="65">
        <f t="shared" si="359"/>
        <v>36616</v>
      </c>
      <c r="P127" s="58">
        <f t="shared" si="393"/>
        <v>0</v>
      </c>
      <c r="Q127" s="120">
        <f t="shared" ref="Q127" si="400">ROUND(IF(J127&gt;K127,IF(P127&gt;0,(1-((K127/J127)^(1/P127))),0),0),4)</f>
        <v>0</v>
      </c>
      <c r="R127" s="135" t="s">
        <v>130</v>
      </c>
      <c r="S127" s="140">
        <v>17</v>
      </c>
      <c r="T127" s="141">
        <v>4</v>
      </c>
      <c r="U127" s="140">
        <v>2035</v>
      </c>
      <c r="V127" s="65">
        <f t="shared" si="395"/>
        <v>54878</v>
      </c>
      <c r="W127" s="56">
        <f t="shared" si="360"/>
        <v>0</v>
      </c>
      <c r="X127" s="58">
        <f t="shared" si="396"/>
        <v>0</v>
      </c>
      <c r="Y127" s="58">
        <f t="shared" si="397"/>
        <v>0</v>
      </c>
      <c r="Z127" s="58">
        <f t="shared" si="398"/>
        <v>0</v>
      </c>
      <c r="AA127" s="58">
        <f>IF($V127&lt;=Z$2,0,IF($O127&lt;=Z$2,0,IF($G127&gt;=AA$2,0,IF($K127&gt;=$J127,0,IF($O127&lt;=AA$2,($J127-(SUM($K127,SUM($Z127:Z127)))),IF($L127=$D$161,(($J127-$K127)/$P127),(($J127-SUM($Z127:Z127))*$Q127))*IF($V127&lt;=AA$2,(DATEDIF(Z$2,$V127,"D")/365),IF($G127&gt;Z$2,(DATEDIF($G127,AA$2,"D")/365),1)))))))</f>
        <v>0</v>
      </c>
      <c r="AB127" s="58">
        <f>IF($V127&lt;=AA$2,0,IF($O127&lt;=AA$2,0,IF($G127&gt;=AB$2,0,IF($K127&gt;=$J127,0,IF($O127&lt;=AB$2,($J127-(SUM($K127,SUM($Z127:AA127)))),IF($L127=$D$161,(($J127-$K127)/$P127),(($J127-SUM($Z127:AA127))*$Q127))*IF($V127&lt;=AB$2,(DATEDIF(AA$2,$V127,"D")/365),IF($G127&gt;AA$2,(DATEDIF($G127,AB$2,"D")/365),1)))))))</f>
        <v>0</v>
      </c>
      <c r="AC127" s="58">
        <f>IF($V127&lt;=AB$2,0,IF($O127&lt;=AB$2,0,IF($G127&gt;=AC$2,0,IF($K127&gt;=$J127,0,IF($O127&lt;=AC$2,($J127-(SUM($K127,SUM($Z127:AB127)))),IF($L127=$D$161,(($J127-$K127)/$P127),(($J127-SUM($Z127:AB127))*$Q127))*IF($V127&lt;=AC$2,(DATEDIF(AB$2,$V127,"D")/365),IF($G127&gt;AB$2,(DATEDIF($G127,AC$2,"D")/365),1)))))))</f>
        <v>0</v>
      </c>
      <c r="AD127" s="58">
        <f>IF($V127&lt;=AC$2,0,IF($O127&lt;=AC$2,0,IF($G127&gt;=AD$2,0,IF($K127&gt;=$J127,0,IF($O127&lt;=AD$2,($J127-(SUM($K127,SUM($Z127:AC127)))),IF($L127=$D$161,(($J127-$K127)/$P127),(($J127-SUM($Z127:AC127))*$Q127))*IF($V127&lt;=AD$2,(DATEDIF(AC$2,$V127,"D")/365),IF($G127&gt;AC$2,(DATEDIF($G127,AD$2,"D")/365),1)))))))</f>
        <v>0</v>
      </c>
      <c r="AE127" s="58">
        <f>IF($V127&lt;=AD$2,0,IF($O127&lt;=AD$2,0,IF($G127&gt;=AE$2,0,IF($K127&gt;=$J127,0,IF($O127&lt;=AE$2,($J127-(SUM($K127,SUM($Z127:AD127)))),IF($L127=$D$161,(($J127-$K127)/$P127),(($J127-SUM($Z127:AD127))*$Q127))*IF($V127&lt;=AE$2,(DATEDIF(AD$2,$V127,"D")/365),IF($G127&gt;AD$2,(DATEDIF($G127,AE$2,"D")/365),1)))))))</f>
        <v>0</v>
      </c>
      <c r="AF127" s="58">
        <f>IF($V127&lt;=AE$2,0,IF($O127&lt;=AE$2,0,IF($G127&gt;=AF$2,0,IF($K127&gt;=$J127,0,IF($O127&lt;=AF$2,($J127-(SUM($K127,SUM($Z127:AE127)))),IF($L127=$D$161,(($J127-$K127)/$P127),(($J127-SUM($Z127:AE127))*$Q127))*IF($V127&lt;=AF$2,(DATEDIF(AE$2,$V127,"D")/365),IF($G127&gt;AE$2,(DATEDIF($G127,AF$2,"D")/365),1)))))))</f>
        <v>0</v>
      </c>
      <c r="AG127" s="58">
        <f>IF($V127&lt;=AF$2,0,IF($O127&lt;=AF$2,0,IF($G127&gt;=AG$2,0,IF($K127&gt;=$J127,0,IF($O127&lt;=AG$2,($J127-(SUM($K127,SUM($Z127:AF127)))),IF($L127=$D$161,(($J127-$K127)/$P127),(($J127-SUM($Z127:AF127))*$Q127))*IF($V127&lt;=AG$2,(DATEDIF(AF$2,$V127,"D")/365),IF($G127&gt;AF$2,(DATEDIF($G127,AG$2,"D")/365),1)))))))</f>
        <v>0</v>
      </c>
      <c r="AH127" s="58">
        <f>IF($V127&lt;=AG$2,0,IF($O127&lt;=AG$2,0,IF($G127&gt;=AH$2,0,IF($K127&gt;=$J127,0,IF($O127&lt;=AH$2,($J127-(SUM($K127,SUM($Z127:AG127)))),IF($L127=$D$161,(($J127-$K127)/$P127),(($J127-SUM($Z127:AG127))*$Q127))*IF($V127&lt;=AH$2,(DATEDIF(AG$2,$V127,"D")/365),IF($G127&gt;AG$2,(DATEDIF($G127,AH$2,"D")/365),1)))))))</f>
        <v>0</v>
      </c>
      <c r="AI127" s="58">
        <f>IF($V127&lt;=AH$2,0,IF($O127&lt;=AH$2,0,IF($G127&gt;=AI$2,0,IF($K127&gt;=$J127,0,IF($O127&lt;=AI$2,($J127-(SUM($K127,SUM($Z127:AH127)))),IF($L127=$D$161,(($J127-$K127)/$P127),(($J127-SUM($Z127:AH127))*$Q127))*IF($V127&lt;=AI$2,(DATEDIF(AH$2,$V127,"D")/365),IF($G127&gt;AH$2,(DATEDIF($G127,AI$2,"D")/365),1)))))))</f>
        <v>0</v>
      </c>
      <c r="AJ127" s="58">
        <f>IF($V127&lt;=AI$2,0,IF($O127&lt;=AI$2,0,IF($G127&gt;=AJ$2,0,IF($K127&gt;=$J127,0,IF($O127&lt;=AJ$2,($J127-(SUM($K127,SUM($Z127:AI127)))),IF($L127=$D$161,(($J127-$K127)/$P127),(($J127-SUM($Z127:AI127))*$Q127))*IF($V127&lt;=AJ$2,(DATEDIF(AI$2,$V127,"D")/365),IF($G127&gt;AI$2,(DATEDIF($G127,AJ$2,"D")/365),1)))))))</f>
        <v>0</v>
      </c>
      <c r="AK127" s="58">
        <f>IF($V127&lt;=AJ$2,0,IF($O127&lt;=AJ$2,0,IF($G127&gt;=AK$2,0,IF($K127&gt;=$J127,0,IF($O127&lt;=AK$2,($J127-(SUM($K127,SUM($Z127:AJ127)))),IF($L127=$D$161,(($J127-$K127)/$P127),(($J127-SUM($Z127:AJ127))*$Q127))*IF($V127&lt;=AK$2,(DATEDIF(AJ$2,$V127,"D")/365),IF($G127&gt;AJ$2,(DATEDIF($G127,AK$2,"D")/365),1)))))))</f>
        <v>0</v>
      </c>
      <c r="AL127" s="58">
        <f>IF($V127&lt;=AK$2,0,IF($O127&lt;=AK$2,0,IF($G127&gt;=AL$2,0,IF($K127&gt;=$J127,0,IF($O127&lt;=AL$2,($J127-(SUM($K127,SUM($Z127:AK127)))),IF($L127=$D$161,(($J127-$K127)/$P127),(($J127-SUM($Z127:AK127))*$Q127))*IF($V127&lt;=AL$2,(DATEDIF(AK$2,$V127,"D")/365),IF($G127&gt;AK$2,(DATEDIF($G127,AL$2,"D")/365),1)))))))</f>
        <v>0</v>
      </c>
      <c r="AM127" s="58">
        <f>IF($V127&lt;=AL$2,0,IF($O127&lt;=AL$2,0,IF($G127&gt;=AM$2,0,IF($K127&gt;=$J127,0,IF($O127&lt;=AM$2,($J127-(SUM($K127,SUM($Z127:AL127)))),IF($L127=$D$161,(($J127-$K127)/$P127),(($J127-SUM($Z127:AL127))*$Q127))*IF($V127&lt;=AM$2,(DATEDIF(AL$2,$V127,"D")/365),IF($G127&gt;AL$2,(DATEDIF($G127,AM$2,"D")/365),1)))))))</f>
        <v>0</v>
      </c>
      <c r="AN127" s="58">
        <f>IF($V127&lt;=AM$2,0,IF($O127&lt;=AM$2,0,IF($G127&gt;=AN$2,0,IF($K127&gt;=$J127,0,IF($O127&lt;=AN$2,($J127-(SUM($K127,SUM($Z127:AM127)))),IF($L127=$D$161,(($J127-$K127)/$P127),(($J127-SUM($Z127:AM127))*$Q127))*IF($V127&lt;=AN$2,(DATEDIF(AM$2,$V127,"D")/365),IF($G127&gt;AM$2,(DATEDIF($G127,AN$2,"D")/365),1)))))))</f>
        <v>0</v>
      </c>
      <c r="AO127" s="58">
        <f>IF($V127&lt;=AN$2,0,IF($O127&lt;=AN$2,0,IF($G127&gt;=AO$2,0,IF($K127&gt;=$J127,0,IF($O127&lt;=AO$2,($J127-(SUM($K127,SUM($Z127:AN127)))),IF($L127=$D$161,(($J127-$K127)/$P127),(($J127-SUM($Z127:AN127))*$Q127))*IF($V127&lt;=AO$2,(DATEDIF(AN$2,$V127,"D")/365),IF($G127&gt;AN$2,(DATEDIF($G127,AO$2,"D")/365),1)))))))</f>
        <v>0</v>
      </c>
      <c r="AP127" s="58">
        <f>IF($V127&lt;=AO$2,0,IF($O127&lt;=AO$2,0,IF($G127&gt;=AP$2,0,IF($K127&gt;=$J127,0,IF($O127&lt;=AP$2,($J127-(SUM($K127,SUM($Z127:AO127)))),IF($L127=$D$161,(($J127-$K127)/$P127),(($J127-SUM($Z127:AO127))*$Q127))*IF($V127&lt;=AP$2,(DATEDIF(AO$2,$V127,"D")/365),IF($G127&gt;AO$2,(DATEDIF($G127,AP$2,"D")/365),1)))))))</f>
        <v>0</v>
      </c>
      <c r="AQ127" s="58">
        <f>IF($V127&lt;=AP$2,0,IF($O127&lt;=AP$2,0,IF($G127&gt;=AQ$2,0,IF($K127&gt;=$J127,0,IF($O127&lt;=AQ$2,($J127-(SUM($K127,SUM($Z127:AP127)))),IF($L127=$D$161,(($J127-$K127)/$P127),(($J127-SUM($Z127:AP127))*$Q127))*IF($V127&lt;=AQ$2,(DATEDIF(AP$2,$V127,"D")/365),IF($G127&gt;AP$2,(DATEDIF($G127,AQ$2,"D")/365),1)))))))</f>
        <v>0</v>
      </c>
      <c r="AR127" s="58">
        <f>IF($V127&lt;=AQ$2,0,IF($O127&lt;=AQ$2,0,IF($G127&gt;=AR$2,0,IF($K127&gt;=$J127,0,IF($O127&lt;=AR$2,($J127-(SUM($K127,SUM($Z127:AQ127)))),IF($L127=$D$161,(($J127-$K127)/$P127),(($J127-SUM($Z127:AQ127))*$Q127))*IF($V127&lt;=AR$2,(DATEDIF(AQ$2,$V127,"D")/365),IF($G127&gt;AQ$2,(DATEDIF($G127,AR$2,"D")/365),1)))))))</f>
        <v>0</v>
      </c>
      <c r="AS127" s="58">
        <f>IF($V127&lt;=AR$2,0,IF($O127&lt;=AR$2,0,IF($G127&gt;=AS$2,0,IF($K127&gt;=$J127,0,IF($O127&lt;=AS$2,($J127-(SUM($K127,SUM($Z127:AR127)))),IF($L127=$D$161,(($J127-$K127)/$P127),(($J127-SUM($Z127:AR127))*$Q127))*IF($V127&lt;=AS$2,(DATEDIF(AR$2,$V127,"D")/365),IF($G127&gt;AR$2,(DATEDIF($G127,AS$2,"D")/365),1)))))))</f>
        <v>0</v>
      </c>
      <c r="AT127" s="58">
        <f>IF($V127&lt;=AS$2,0,IF($O127&lt;=AS$2,0,IF($G127&gt;=AT$2,0,IF($K127&gt;=$J127,0,IF($O127&lt;=AT$2,($J127-(SUM($K127,SUM($Z127:AS127)))),IF($L127=$D$161,(($J127-$K127)/$P127),(($J127-SUM($Z127:AS127))*$Q127))*IF($V127&lt;=AT$2,(DATEDIF(AS$2,$V127,"D")/365),IF($G127&gt;AS$2,(DATEDIF($G127,AT$2,"D")/365),1)))))))</f>
        <v>0</v>
      </c>
      <c r="AU127" s="58">
        <f>IF($V127&lt;=AT$2,0,IF($O127&lt;=AT$2,0,IF($G127&gt;=AU$2,0,IF($K127&gt;=$J127,0,IF($O127&lt;=AU$2,($J127-(SUM($K127,SUM($Z127:AT127)))),IF($L127=$D$161,(($J127-$K127)/$P127),(($J127-SUM($Z127:AT127))*$Q127))*IF($V127&lt;=AU$2,(DATEDIF(AT$2,$V127,"D")/365),IF($G127&gt;AT$2,(DATEDIF($G127,AU$2,"D")/365),1)))))))</f>
        <v>0</v>
      </c>
      <c r="AV127" s="58">
        <f>IF($V127&lt;=AU$2,0,IF($O127&lt;=AU$2,0,IF($G127&gt;=AV$2,0,IF($K127&gt;=$J127,0,IF($O127&lt;=AV$2,($J127-(SUM($K127,SUM($Z127:AU127)))),IF($L127=$D$161,(($J127-$K127)/$P127),(($J127-SUM($Z127:AU127))*$Q127))*IF($V127&lt;=AV$2,(DATEDIF(AU$2,$V127,"D")/365),IF($G127&gt;AU$2,(DATEDIF($G127,AV$2,"D")/365),1)))))))</f>
        <v>0</v>
      </c>
      <c r="AW127" s="58">
        <f>IF($V127&lt;=AV$2,0,IF($O127&lt;=AV$2,0,IF($G127&gt;=AW$2,0,IF($K127&gt;=$J127,0,IF($O127&lt;=AW$2,($J127-(SUM($K127,SUM($Z127:AV127)))),IF($L127=$D$161,(($J127-$K127)/$P127),(($J127-SUM($Z127:AV127))*$Q127))*IF($V127&lt;=AW$2,(DATEDIF(AV$2,$V127,"D")/365),IF($G127&gt;AV$2,(DATEDIF($G127,AW$2,"D")/365),1)))))))</f>
        <v>0</v>
      </c>
      <c r="AX127" s="58">
        <f>IF($V127&lt;=AW$2,0,IF($O127&lt;=AW$2,0,IF($G127&gt;=AX$2,0,IF($K127&gt;=$J127,0,IF($O127&lt;=AX$2,($J127-(SUM($K127,SUM($Z127:AW127)))),IF($L127=$D$161,(($J127-$K127)/$P127),(($J127-SUM($Z127:AW127))*$Q127))*IF($V127&lt;=AX$2,(DATEDIF(AW$2,$V127,"D")/365),IF($G127&gt;AW$2,(DATEDIF($G127,AX$2,"D")/365),1)))))))</f>
        <v>0</v>
      </c>
      <c r="AY127" s="58">
        <f>IF($V127&lt;=AX$2,0,IF($O127&lt;=AX$2,0,IF($G127&gt;=AY$2,0,IF($K127&gt;=$J127,0,IF($O127&lt;=AY$2,($J127-(SUM($K127,SUM($Z127:AX127)))),IF($L127=$D$161,(($J127-$K127)/$P127),(($J127-SUM($Z127:AX127))*$Q127))*IF($V127&lt;=AY$2,(DATEDIF(AX$2,$V127,"D")/365),IF($G127&gt;AX$2,(DATEDIF($G127,AY$2,"D")/365),1)))))))</f>
        <v>0</v>
      </c>
      <c r="AZ127" s="57"/>
      <c r="BA127" s="57"/>
      <c r="BB127" s="127">
        <f>IF($V127&lt;=BB$2,0,IF($G127&gt;=BB$2,0,IF($G127&gt;$W$3,(J127-Z127),IF($G127&lt;=$W$3,J127-SUM(W127,$Z127:Z127),0))))</f>
        <v>0</v>
      </c>
      <c r="BC127" s="58">
        <f t="shared" si="361"/>
        <v>0</v>
      </c>
      <c r="BD127" s="57">
        <f t="shared" si="362"/>
        <v>0</v>
      </c>
      <c r="BE127" s="58">
        <f t="shared" si="363"/>
        <v>0</v>
      </c>
      <c r="BF127" s="57">
        <f t="shared" si="364"/>
        <v>0</v>
      </c>
      <c r="BG127" s="58">
        <f t="shared" si="365"/>
        <v>0</v>
      </c>
      <c r="BH127" s="57">
        <f t="shared" si="366"/>
        <v>0</v>
      </c>
      <c r="BI127" s="58">
        <f t="shared" si="367"/>
        <v>0</v>
      </c>
      <c r="BJ127" s="57">
        <f t="shared" si="368"/>
        <v>0</v>
      </c>
      <c r="BK127" s="58">
        <f t="shared" si="369"/>
        <v>0</v>
      </c>
      <c r="BL127" s="57">
        <f t="shared" si="370"/>
        <v>0</v>
      </c>
      <c r="BM127" s="58">
        <f t="shared" si="371"/>
        <v>0</v>
      </c>
      <c r="BN127" s="57">
        <f t="shared" si="372"/>
        <v>0</v>
      </c>
      <c r="BO127" s="58">
        <f t="shared" si="373"/>
        <v>0</v>
      </c>
      <c r="BP127" s="57">
        <f t="shared" si="374"/>
        <v>0</v>
      </c>
      <c r="BQ127" s="58">
        <f t="shared" si="375"/>
        <v>0</v>
      </c>
      <c r="BR127" s="57">
        <f t="shared" si="376"/>
        <v>0</v>
      </c>
      <c r="BS127" s="58">
        <f t="shared" si="377"/>
        <v>0</v>
      </c>
      <c r="BT127" s="57">
        <f t="shared" si="378"/>
        <v>0</v>
      </c>
      <c r="BU127" s="58">
        <f t="shared" si="379"/>
        <v>0</v>
      </c>
      <c r="BV127" s="57">
        <f t="shared" si="380"/>
        <v>0</v>
      </c>
      <c r="BW127" s="58">
        <f t="shared" si="381"/>
        <v>0</v>
      </c>
      <c r="BX127" s="57">
        <f t="shared" si="382"/>
        <v>0</v>
      </c>
      <c r="BY127" s="58">
        <f t="shared" si="383"/>
        <v>0</v>
      </c>
      <c r="BZ127" s="57">
        <f t="shared" si="384"/>
        <v>0</v>
      </c>
      <c r="CA127" s="58">
        <f t="shared" si="385"/>
        <v>0</v>
      </c>
      <c r="CB127" s="74"/>
      <c r="CC127" s="74"/>
      <c r="CD127" s="74"/>
      <c r="CE127" s="74"/>
      <c r="CF127" s="74"/>
      <c r="CG127" s="74"/>
      <c r="CH127" s="74"/>
      <c r="CI127" s="74"/>
      <c r="CJ127" s="74"/>
      <c r="CK127" s="74"/>
      <c r="CL127" s="74"/>
    </row>
    <row r="128" spans="1:90" ht="15.75" thickBot="1">
      <c r="B128" s="1"/>
      <c r="C128" s="1"/>
      <c r="D128" s="3"/>
      <c r="E128" s="3"/>
      <c r="F128" s="3"/>
      <c r="G128" s="18"/>
      <c r="H128" s="1"/>
      <c r="I128" s="1"/>
      <c r="J128" s="54"/>
      <c r="K128" s="54"/>
      <c r="L128" s="1"/>
      <c r="M128" s="5"/>
      <c r="N128" s="14"/>
      <c r="O128" s="18"/>
      <c r="P128" s="14"/>
      <c r="Q128" s="14"/>
      <c r="R128" s="14"/>
      <c r="S128" s="70"/>
      <c r="T128" s="70"/>
      <c r="U128" s="70"/>
      <c r="V128" s="55"/>
      <c r="W128" s="54"/>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4"/>
      <c r="BA128" s="54"/>
      <c r="BB128" s="128"/>
      <c r="BC128" s="128"/>
      <c r="BD128" s="128"/>
      <c r="BE128" s="128"/>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row>
    <row r="129" spans="2:79" ht="63.75" thickBot="1">
      <c r="B129" s="104" t="s">
        <v>127</v>
      </c>
      <c r="C129" s="105"/>
      <c r="D129" s="106"/>
      <c r="E129" s="106"/>
      <c r="F129" s="106"/>
      <c r="G129" s="107"/>
      <c r="H129" s="108">
        <f>SUM(H6:H127)</f>
        <v>0</v>
      </c>
      <c r="I129" s="109">
        <f>SUM(I6:I127)</f>
        <v>0</v>
      </c>
      <c r="J129" s="133">
        <f>SUM(J6:J127)</f>
        <v>0</v>
      </c>
      <c r="K129" s="122"/>
      <c r="L129" s="7"/>
      <c r="M129" s="100"/>
      <c r="N129" s="101"/>
      <c r="O129" s="102"/>
      <c r="P129" s="101"/>
      <c r="Q129" s="101"/>
      <c r="R129" s="101"/>
      <c r="S129" s="103"/>
      <c r="T129" s="103"/>
      <c r="U129" s="103"/>
      <c r="V129" s="123"/>
      <c r="W129" s="130">
        <f>SUM(W6:W127)</f>
        <v>0</v>
      </c>
      <c r="X129" s="124">
        <f>SUM(X6:X127)</f>
        <v>0</v>
      </c>
      <c r="Y129" s="132">
        <f>SUM(Y6:Y127)</f>
        <v>0</v>
      </c>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4"/>
      <c r="BA129" s="54"/>
      <c r="BB129" s="128"/>
      <c r="BC129" s="128"/>
      <c r="BD129" s="128"/>
      <c r="BE129" s="128"/>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row>
    <row r="130" spans="2:79">
      <c r="B130" s="1"/>
      <c r="C130" s="1"/>
      <c r="D130" s="3"/>
      <c r="E130" s="3"/>
      <c r="F130" s="3"/>
      <c r="G130" s="18"/>
      <c r="H130" s="1"/>
      <c r="I130" s="1"/>
      <c r="J130" s="5"/>
      <c r="K130" s="1"/>
      <c r="L130" s="1"/>
      <c r="M130" s="5"/>
      <c r="N130" s="14"/>
      <c r="O130" s="18"/>
      <c r="P130" s="14"/>
      <c r="Q130" s="14"/>
      <c r="R130" s="14"/>
      <c r="S130" s="70"/>
      <c r="T130" s="70"/>
      <c r="U130" s="70"/>
      <c r="V130" s="18"/>
      <c r="W130" s="5"/>
      <c r="X130" s="5"/>
      <c r="Y130" s="5"/>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
      <c r="BA130" s="1"/>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row>
    <row r="131" spans="2:79" hidden="1">
      <c r="B131" s="1"/>
      <c r="C131" s="1"/>
      <c r="D131" s="3"/>
      <c r="E131" s="3"/>
      <c r="F131" s="3"/>
      <c r="G131" s="18"/>
      <c r="H131" s="1"/>
      <c r="I131" s="1"/>
      <c r="J131" s="5"/>
      <c r="K131" s="1"/>
      <c r="L131" s="1"/>
      <c r="M131" s="5"/>
      <c r="N131" s="14"/>
      <c r="O131" s="18"/>
      <c r="P131" s="14"/>
      <c r="Q131" s="14"/>
      <c r="R131" s="14"/>
      <c r="S131" s="70"/>
      <c r="T131" s="70"/>
      <c r="U131" s="70"/>
      <c r="V131" s="18"/>
      <c r="W131" s="5"/>
      <c r="X131" s="5"/>
      <c r="Y131" s="5"/>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
      <c r="BA131" s="1"/>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row>
    <row r="132" spans="2:79" hidden="1">
      <c r="B132" s="1"/>
      <c r="C132" s="1"/>
      <c r="D132" s="3"/>
      <c r="E132" s="3"/>
      <c r="F132" s="3"/>
      <c r="G132" s="18"/>
      <c r="H132" s="1"/>
      <c r="I132" s="1"/>
      <c r="J132" s="5"/>
      <c r="K132" s="1"/>
      <c r="L132" s="1"/>
      <c r="M132" s="5"/>
      <c r="N132" s="14"/>
      <c r="O132" s="18"/>
      <c r="P132" s="14"/>
      <c r="Q132" s="14"/>
      <c r="R132" s="14"/>
      <c r="S132" s="70"/>
      <c r="T132" s="70"/>
      <c r="U132" s="70"/>
      <c r="V132" s="18"/>
      <c r="W132" s="5"/>
      <c r="X132" s="5"/>
      <c r="Y132" s="5"/>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
      <c r="BA132" s="1"/>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row>
    <row r="133" spans="2:79" hidden="1">
      <c r="B133" s="1"/>
      <c r="C133" s="1"/>
      <c r="D133" s="3"/>
      <c r="E133" s="3"/>
      <c r="F133" s="3"/>
      <c r="G133" s="18"/>
      <c r="H133" s="1"/>
      <c r="I133" s="1"/>
      <c r="J133" s="5"/>
      <c r="K133" s="1"/>
      <c r="L133" s="1"/>
      <c r="M133" s="5"/>
      <c r="N133" s="14"/>
      <c r="O133" s="18"/>
      <c r="P133" s="14"/>
      <c r="Q133" s="14"/>
      <c r="R133" s="14"/>
      <c r="S133" s="70"/>
      <c r="T133" s="70"/>
      <c r="U133" s="70"/>
      <c r="V133" s="18"/>
      <c r="W133" s="5"/>
      <c r="X133" s="5"/>
      <c r="Y133" s="5"/>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
      <c r="BA133" s="1"/>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row>
    <row r="134" spans="2:79" hidden="1">
      <c r="B134" s="1"/>
      <c r="C134" s="1"/>
      <c r="D134" s="3"/>
      <c r="E134" s="3"/>
      <c r="F134" s="3"/>
      <c r="G134" s="18"/>
      <c r="H134" s="1"/>
      <c r="I134" s="1"/>
      <c r="J134" s="5"/>
      <c r="K134" s="1"/>
      <c r="L134" s="1"/>
      <c r="M134" s="5"/>
      <c r="N134" s="14"/>
      <c r="O134" s="18"/>
      <c r="P134" s="14"/>
      <c r="Q134" s="14"/>
      <c r="R134" s="14"/>
      <c r="S134" s="70"/>
      <c r="T134" s="70"/>
      <c r="U134" s="70"/>
      <c r="V134" s="18"/>
      <c r="W134" s="5"/>
      <c r="X134" s="5"/>
      <c r="Y134" s="5"/>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
      <c r="BA134" s="1"/>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row>
    <row r="135" spans="2:79" hidden="1">
      <c r="B135" s="1"/>
      <c r="C135" s="1"/>
      <c r="D135" s="1"/>
      <c r="E135" s="1"/>
      <c r="F135" s="1"/>
      <c r="G135" s="5"/>
      <c r="H135" s="1"/>
      <c r="I135" s="1"/>
      <c r="J135" s="5"/>
      <c r="K135" s="1"/>
      <c r="L135" s="1"/>
      <c r="M135" s="5"/>
      <c r="N135" s="14"/>
      <c r="O135" s="18"/>
      <c r="P135" s="14"/>
      <c r="Q135" s="19" t="s">
        <v>129</v>
      </c>
      <c r="R135" s="19"/>
      <c r="S135" s="70"/>
      <c r="T135" s="70"/>
      <c r="U135" s="70"/>
      <c r="V135" s="18"/>
      <c r="W135" s="72"/>
      <c r="X135" s="72"/>
      <c r="Y135" s="72"/>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
      <c r="BA135" s="1"/>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row>
    <row r="136" spans="2:79" hidden="1">
      <c r="B136" s="1"/>
      <c r="C136" s="1"/>
      <c r="D136" s="1"/>
      <c r="E136" s="1"/>
      <c r="F136" s="1"/>
      <c r="G136" s="5"/>
      <c r="H136" s="1"/>
      <c r="I136" s="1"/>
      <c r="J136" s="5"/>
      <c r="K136" s="1"/>
      <c r="L136" s="1"/>
      <c r="M136" s="5"/>
      <c r="N136" s="14"/>
      <c r="O136" s="18"/>
      <c r="P136" s="14"/>
      <c r="Q136" s="19" t="s">
        <v>130</v>
      </c>
      <c r="R136" s="19"/>
      <c r="S136" s="70"/>
      <c r="T136" s="70"/>
      <c r="U136" s="70"/>
      <c r="V136" s="18"/>
      <c r="W136" s="72"/>
      <c r="X136" s="72"/>
      <c r="Y136" s="72"/>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
      <c r="BA136" s="1"/>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row>
    <row r="137" spans="2:79" hidden="1">
      <c r="B137" s="1"/>
      <c r="C137" s="1"/>
      <c r="D137" s="1"/>
      <c r="E137" s="1"/>
      <c r="F137" s="1"/>
      <c r="G137" s="5"/>
      <c r="H137" s="1"/>
      <c r="I137" s="1"/>
      <c r="J137" s="5"/>
      <c r="K137" s="1"/>
      <c r="L137" s="1"/>
      <c r="M137" s="5"/>
      <c r="N137" s="14"/>
      <c r="O137" s="18"/>
      <c r="P137" s="14"/>
      <c r="Q137" s="19"/>
      <c r="R137" s="19"/>
      <c r="S137" s="70"/>
      <c r="T137" s="70"/>
      <c r="U137" s="70"/>
      <c r="V137" s="18"/>
      <c r="W137" s="5"/>
      <c r="X137" s="5"/>
      <c r="Y137" s="5"/>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
      <c r="BA137" s="1"/>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row>
    <row r="138" spans="2:79" hidden="1">
      <c r="B138" s="1"/>
      <c r="C138" s="1"/>
      <c r="D138" s="1"/>
      <c r="E138" s="1"/>
      <c r="F138" s="1"/>
      <c r="G138" s="5"/>
      <c r="H138" s="1"/>
      <c r="I138" s="1"/>
      <c r="J138" s="5"/>
      <c r="K138" s="1"/>
      <c r="L138" s="1"/>
      <c r="M138" s="5"/>
      <c r="N138" s="14"/>
      <c r="O138" s="18"/>
      <c r="P138" s="14"/>
      <c r="Q138" s="19"/>
      <c r="R138" s="19"/>
      <c r="S138" s="70"/>
      <c r="T138" s="70"/>
      <c r="U138" s="70"/>
      <c r="V138" s="18"/>
      <c r="W138" s="5"/>
      <c r="X138" s="5"/>
      <c r="Y138" s="5"/>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
      <c r="BA138" s="1"/>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row>
    <row r="139" spans="2:79" hidden="1">
      <c r="B139" s="1"/>
      <c r="C139" s="1"/>
      <c r="D139" s="1"/>
      <c r="E139" s="1"/>
      <c r="F139" s="1"/>
      <c r="G139" s="5"/>
      <c r="H139" s="1"/>
      <c r="I139" s="1"/>
      <c r="J139" s="5"/>
      <c r="K139" s="1"/>
      <c r="L139" s="1"/>
      <c r="M139" s="5"/>
      <c r="N139" s="14"/>
      <c r="O139" s="18"/>
      <c r="P139" s="14"/>
      <c r="Q139" s="19"/>
      <c r="R139" s="19"/>
      <c r="S139" s="70"/>
      <c r="T139" s="70"/>
      <c r="U139" s="70"/>
      <c r="V139" s="18"/>
      <c r="W139" s="5"/>
      <c r="X139" s="5"/>
      <c r="Y139" s="5"/>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
      <c r="BA139" s="1"/>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row>
    <row r="140" spans="2:79" hidden="1">
      <c r="B140" s="1"/>
      <c r="C140" s="1"/>
      <c r="D140" s="1"/>
      <c r="E140" s="1"/>
      <c r="F140" s="1"/>
      <c r="G140" s="5"/>
      <c r="H140" s="1"/>
      <c r="I140" s="1"/>
      <c r="J140" s="5"/>
      <c r="K140" s="1"/>
      <c r="L140" s="1"/>
      <c r="M140" s="5"/>
      <c r="N140" s="14"/>
      <c r="O140" s="18"/>
      <c r="P140" s="14"/>
      <c r="Q140" s="19"/>
      <c r="R140" s="19"/>
      <c r="S140" s="70"/>
      <c r="T140" s="70"/>
      <c r="U140" s="70"/>
      <c r="V140" s="18"/>
      <c r="W140" s="5"/>
      <c r="X140" s="5"/>
      <c r="Y140" s="5"/>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
      <c r="BA140" s="1"/>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row>
    <row r="141" spans="2:79" hidden="1">
      <c r="B141" s="1"/>
      <c r="C141" s="1"/>
      <c r="D141" s="1"/>
      <c r="E141" s="1"/>
      <c r="F141" s="1"/>
      <c r="G141" s="5"/>
      <c r="H141" s="1"/>
      <c r="I141" s="1"/>
      <c r="J141" s="5"/>
      <c r="K141" s="1"/>
      <c r="L141" s="1"/>
      <c r="M141" s="5"/>
      <c r="N141" s="14"/>
      <c r="O141" s="18"/>
      <c r="P141" s="14"/>
      <c r="Q141" s="19"/>
      <c r="R141" s="19"/>
      <c r="S141" s="70"/>
      <c r="T141" s="70"/>
      <c r="U141" s="70"/>
      <c r="V141" s="18"/>
      <c r="W141" s="5"/>
      <c r="X141" s="5"/>
      <c r="Y141" s="5"/>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
      <c r="BA141" s="1"/>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row>
    <row r="142" spans="2:79" hidden="1">
      <c r="B142" s="1"/>
      <c r="C142" s="1"/>
      <c r="D142" s="1"/>
      <c r="E142" s="1"/>
      <c r="F142" s="1"/>
      <c r="G142" s="5"/>
      <c r="H142" s="1"/>
      <c r="I142" s="1"/>
      <c r="J142" s="5"/>
      <c r="K142" s="1"/>
      <c r="L142" s="1"/>
      <c r="M142" s="5"/>
      <c r="N142" s="14"/>
      <c r="O142" s="18"/>
      <c r="P142" s="14"/>
      <c r="Q142" s="19"/>
      <c r="R142" s="19"/>
      <c r="S142" s="70"/>
      <c r="T142" s="70"/>
      <c r="U142" s="70"/>
      <c r="V142" s="18"/>
      <c r="W142" s="5"/>
      <c r="X142" s="5"/>
      <c r="Y142" s="5"/>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
      <c r="BA142" s="1"/>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row>
    <row r="143" spans="2:79" hidden="1">
      <c r="B143" s="1"/>
      <c r="C143" s="1"/>
      <c r="D143" s="1"/>
      <c r="E143" s="1"/>
      <c r="F143" s="1"/>
      <c r="G143" s="5"/>
      <c r="H143" s="1"/>
      <c r="I143" s="1"/>
      <c r="J143" s="5"/>
      <c r="K143" s="1"/>
      <c r="L143" s="1"/>
      <c r="M143" s="5"/>
      <c r="N143" s="14"/>
      <c r="O143" s="18"/>
      <c r="P143" s="14"/>
      <c r="Q143" s="19"/>
      <c r="R143" s="19"/>
      <c r="S143" s="70"/>
      <c r="T143" s="70"/>
      <c r="U143" s="70"/>
      <c r="V143" s="18"/>
      <c r="W143" s="5"/>
      <c r="X143" s="5"/>
      <c r="Y143" s="5"/>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
      <c r="BA143" s="1"/>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row>
    <row r="144" spans="2:79" hidden="1">
      <c r="B144" s="1"/>
      <c r="C144" s="1"/>
      <c r="D144" s="1"/>
      <c r="E144" s="1"/>
      <c r="F144" s="1"/>
      <c r="G144" s="5"/>
      <c r="H144" s="1"/>
      <c r="I144" s="1"/>
      <c r="J144" s="5"/>
      <c r="K144" s="1"/>
      <c r="L144" s="1"/>
      <c r="M144" s="5"/>
      <c r="N144" s="14"/>
      <c r="O144" s="18"/>
      <c r="P144" s="14"/>
      <c r="Q144" s="19"/>
      <c r="R144" s="19"/>
      <c r="S144" s="70"/>
      <c r="T144" s="70"/>
      <c r="U144" s="70"/>
      <c r="V144" s="18"/>
      <c r="W144" s="5"/>
      <c r="X144" s="5"/>
      <c r="Y144" s="5"/>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
      <c r="BA144" s="1"/>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row>
    <row r="145" spans="2:79" hidden="1">
      <c r="B145" s="1"/>
      <c r="C145" s="1"/>
      <c r="D145" s="1"/>
      <c r="E145" s="1"/>
      <c r="F145" s="1"/>
      <c r="G145" s="5"/>
      <c r="H145" s="1"/>
      <c r="I145" s="1"/>
      <c r="J145" s="5"/>
      <c r="K145" s="1"/>
      <c r="L145" s="1"/>
      <c r="M145" s="5"/>
      <c r="N145" s="14"/>
      <c r="O145" s="18"/>
      <c r="P145" s="14"/>
      <c r="Q145" s="19"/>
      <c r="R145" s="19"/>
      <c r="S145" s="70"/>
      <c r="T145" s="70"/>
      <c r="U145" s="70"/>
      <c r="V145" s="18"/>
      <c r="W145" s="5"/>
      <c r="X145" s="5"/>
      <c r="Y145" s="5"/>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
      <c r="BA145" s="1"/>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row>
    <row r="146" spans="2:79" hidden="1">
      <c r="B146" s="1"/>
      <c r="C146" s="1"/>
      <c r="D146" s="1"/>
      <c r="E146" s="1"/>
      <c r="F146" s="1"/>
      <c r="G146" s="5"/>
      <c r="H146" s="1"/>
      <c r="I146" s="1"/>
      <c r="J146" s="5"/>
      <c r="K146" s="1"/>
      <c r="L146" s="1"/>
      <c r="M146" s="5"/>
      <c r="N146" s="14"/>
      <c r="O146" s="18"/>
      <c r="P146" s="14"/>
      <c r="Q146" s="19"/>
      <c r="R146" s="19"/>
      <c r="S146" s="70"/>
      <c r="T146" s="70"/>
      <c r="U146" s="70"/>
      <c r="V146" s="18"/>
      <c r="W146" s="5"/>
      <c r="X146" s="5"/>
      <c r="Y146" s="5"/>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
      <c r="BA146" s="1"/>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row>
    <row r="147" spans="2:79" hidden="1">
      <c r="B147" s="1"/>
      <c r="C147" s="1"/>
      <c r="D147" s="1"/>
      <c r="E147" s="1"/>
      <c r="F147" s="1"/>
      <c r="G147" s="5"/>
      <c r="H147" s="1"/>
      <c r="I147" s="1"/>
      <c r="J147" s="5"/>
      <c r="K147" s="1"/>
      <c r="L147" s="1"/>
      <c r="M147" s="5"/>
      <c r="N147" s="14"/>
      <c r="O147" s="18"/>
      <c r="P147" s="14"/>
      <c r="Q147" s="19"/>
      <c r="R147" s="19"/>
      <c r="S147" s="70"/>
      <c r="T147" s="70"/>
      <c r="U147" s="70"/>
      <c r="V147" s="18"/>
      <c r="W147" s="5"/>
      <c r="X147" s="5"/>
      <c r="Y147" s="5"/>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
      <c r="BA147" s="1"/>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row>
    <row r="148" spans="2:79" hidden="1">
      <c r="B148" s="1"/>
      <c r="C148" s="1"/>
      <c r="D148" s="1"/>
      <c r="E148" s="1"/>
      <c r="F148" s="1"/>
      <c r="G148" s="5"/>
      <c r="H148" s="1"/>
      <c r="I148" s="1"/>
      <c r="J148" s="5"/>
      <c r="K148" s="1"/>
      <c r="L148" s="1"/>
      <c r="M148" s="5"/>
      <c r="N148" s="14"/>
      <c r="O148" s="18"/>
      <c r="P148" s="14"/>
      <c r="Q148" s="19"/>
      <c r="R148" s="19"/>
      <c r="S148" s="70"/>
      <c r="T148" s="70"/>
      <c r="U148" s="70"/>
      <c r="V148" s="18"/>
      <c r="W148" s="5"/>
      <c r="X148" s="5"/>
      <c r="Y148" s="5"/>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
      <c r="BA148" s="1"/>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row>
    <row r="149" spans="2:79" hidden="1">
      <c r="B149" s="1"/>
      <c r="C149" s="1"/>
      <c r="D149" s="1"/>
      <c r="E149" s="1"/>
      <c r="F149" s="1"/>
      <c r="G149" s="5"/>
      <c r="H149" s="1"/>
      <c r="I149" s="1"/>
      <c r="J149" s="5"/>
      <c r="K149" s="1"/>
      <c r="L149" s="1"/>
      <c r="M149" s="5"/>
      <c r="N149" s="14"/>
      <c r="O149" s="18"/>
      <c r="P149" s="14"/>
      <c r="Q149" s="19"/>
      <c r="R149" s="19"/>
      <c r="S149" s="70"/>
      <c r="T149" s="70"/>
      <c r="U149" s="70"/>
      <c r="V149" s="18"/>
      <c r="W149" s="5"/>
      <c r="X149" s="5"/>
      <c r="Y149" s="5"/>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
      <c r="BA149" s="1"/>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row>
    <row r="150" spans="2:79" hidden="1">
      <c r="B150" s="1"/>
      <c r="C150" s="1"/>
      <c r="D150" s="1"/>
      <c r="E150" s="1"/>
      <c r="F150" s="1"/>
      <c r="G150" s="5"/>
      <c r="H150" s="1"/>
      <c r="I150" s="1"/>
      <c r="J150" s="5"/>
      <c r="K150" s="1"/>
      <c r="L150" s="1"/>
      <c r="M150" s="5"/>
      <c r="N150" s="14"/>
      <c r="O150" s="18"/>
      <c r="P150" s="14"/>
      <c r="Q150" s="19"/>
      <c r="R150" s="19"/>
      <c r="S150" s="70"/>
      <c r="T150" s="70"/>
      <c r="U150" s="70"/>
      <c r="V150" s="18"/>
      <c r="W150" s="5"/>
      <c r="X150" s="5"/>
      <c r="Y150" s="5"/>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
      <c r="BA150" s="1"/>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row>
    <row r="151" spans="2:79" hidden="1">
      <c r="B151" s="1"/>
      <c r="C151" s="1"/>
      <c r="D151" s="1"/>
      <c r="E151" s="1"/>
      <c r="F151" s="1"/>
      <c r="G151" s="5"/>
      <c r="H151" s="1"/>
      <c r="I151" s="1"/>
      <c r="J151" s="5"/>
      <c r="K151" s="1"/>
      <c r="L151" s="1"/>
      <c r="M151" s="5"/>
      <c r="N151" s="14"/>
      <c r="O151" s="18"/>
      <c r="P151" s="14"/>
      <c r="Q151" s="19"/>
      <c r="R151" s="19"/>
      <c r="S151" s="70"/>
      <c r="T151" s="70"/>
      <c r="U151" s="70"/>
      <c r="V151" s="18"/>
      <c r="W151" s="5"/>
      <c r="X151" s="5"/>
      <c r="Y151" s="5"/>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
      <c r="BA151" s="1"/>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row>
    <row r="152" spans="2:79" hidden="1">
      <c r="B152" s="1"/>
      <c r="C152" s="1"/>
      <c r="D152" s="1"/>
      <c r="E152" s="1"/>
      <c r="F152" s="1"/>
      <c r="G152" s="5"/>
      <c r="H152" s="1"/>
      <c r="I152" s="1"/>
      <c r="J152" s="5"/>
      <c r="K152" s="1"/>
      <c r="L152" s="1"/>
      <c r="M152" s="5"/>
      <c r="N152" s="14"/>
      <c r="O152" s="18"/>
      <c r="P152" s="14"/>
      <c r="Q152" s="19"/>
      <c r="R152" s="19"/>
      <c r="S152" s="70"/>
      <c r="T152" s="70"/>
      <c r="U152" s="70"/>
      <c r="V152" s="18"/>
      <c r="W152" s="5"/>
      <c r="X152" s="5"/>
      <c r="Y152" s="5"/>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
      <c r="BA152" s="1"/>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row>
    <row r="153" spans="2:79" hidden="1">
      <c r="B153" s="1"/>
      <c r="C153" s="1"/>
      <c r="D153" s="1"/>
      <c r="E153" s="1"/>
      <c r="F153" s="1"/>
      <c r="G153" s="5"/>
      <c r="H153" s="1"/>
      <c r="I153" s="1"/>
      <c r="J153" s="5"/>
      <c r="K153" s="1"/>
      <c r="L153" s="1"/>
      <c r="M153" s="5"/>
      <c r="N153" s="14"/>
      <c r="O153" s="18"/>
      <c r="P153" s="14"/>
      <c r="Q153" s="19"/>
      <c r="R153" s="19"/>
      <c r="S153" s="70"/>
      <c r="T153" s="70"/>
      <c r="U153" s="70"/>
      <c r="V153" s="18"/>
      <c r="W153" s="5"/>
      <c r="X153" s="5"/>
      <c r="Y153" s="5"/>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
      <c r="BA153" s="1"/>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row>
    <row r="154" spans="2:79" hidden="1">
      <c r="B154" s="1"/>
      <c r="C154" s="1"/>
      <c r="D154" s="1"/>
      <c r="E154" s="1"/>
      <c r="F154" s="1"/>
      <c r="G154" s="5"/>
      <c r="H154" s="1"/>
      <c r="I154" s="1"/>
      <c r="J154" s="5"/>
      <c r="K154" s="1"/>
      <c r="L154" s="1"/>
      <c r="M154" s="5"/>
      <c r="N154" s="14"/>
      <c r="O154" s="18"/>
      <c r="P154" s="14"/>
      <c r="Q154" s="19"/>
      <c r="R154" s="19"/>
      <c r="S154" s="70"/>
      <c r="T154" s="70"/>
      <c r="U154" s="70"/>
      <c r="V154" s="18"/>
      <c r="W154" s="5"/>
      <c r="X154" s="5"/>
      <c r="Y154" s="5"/>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
      <c r="BA154" s="1"/>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row>
    <row r="155" spans="2:79" hidden="1">
      <c r="B155" s="1"/>
      <c r="C155" s="1"/>
      <c r="D155" s="1"/>
      <c r="E155" s="1"/>
      <c r="F155" s="1"/>
      <c r="G155" s="5"/>
      <c r="H155" s="1"/>
      <c r="I155" s="1"/>
      <c r="J155" s="5"/>
      <c r="K155" s="1"/>
      <c r="L155" s="1"/>
      <c r="M155" s="5"/>
      <c r="N155" s="14"/>
      <c r="O155" s="18"/>
      <c r="P155" s="14"/>
      <c r="Q155" s="19"/>
      <c r="R155" s="19"/>
      <c r="S155" s="70"/>
      <c r="T155" s="70"/>
      <c r="U155" s="70"/>
      <c r="V155" s="18"/>
      <c r="W155" s="5"/>
      <c r="X155" s="5"/>
      <c r="Y155" s="5"/>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
      <c r="BA155" s="1"/>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row>
    <row r="156" spans="2:79" hidden="1">
      <c r="B156" s="1"/>
      <c r="C156" s="1"/>
      <c r="D156" s="1"/>
      <c r="E156" s="1"/>
      <c r="F156" s="1"/>
      <c r="G156" s="5"/>
      <c r="H156" s="1"/>
      <c r="I156" s="1"/>
      <c r="J156" s="5"/>
      <c r="K156" s="1"/>
      <c r="L156" s="1"/>
      <c r="M156" s="5"/>
      <c r="N156" s="14"/>
      <c r="O156" s="18"/>
      <c r="P156" s="14"/>
      <c r="Q156" s="19"/>
      <c r="R156" s="19"/>
      <c r="S156" s="70"/>
      <c r="T156" s="70"/>
      <c r="U156" s="70"/>
      <c r="V156" s="18"/>
      <c r="W156" s="5"/>
      <c r="X156" s="5"/>
      <c r="Y156" s="5"/>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
      <c r="BA156" s="1"/>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row>
    <row r="157" spans="2:79" hidden="1">
      <c r="B157" s="1"/>
      <c r="C157" s="1"/>
      <c r="D157" s="1"/>
      <c r="E157" s="1"/>
      <c r="F157" s="1"/>
      <c r="G157" s="5"/>
      <c r="H157" s="1"/>
      <c r="I157" s="1"/>
      <c r="J157" s="5"/>
      <c r="K157" s="1"/>
      <c r="L157" s="1"/>
      <c r="M157" s="5"/>
      <c r="N157" s="5"/>
      <c r="O157" s="5"/>
      <c r="P157" s="5"/>
      <c r="Q157" s="5"/>
      <c r="R157" s="5"/>
      <c r="S157" s="70"/>
      <c r="T157" s="70"/>
      <c r="U157" s="70"/>
      <c r="V157" s="18"/>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1"/>
      <c r="BA157" s="1"/>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row>
    <row r="158" spans="2:79" hidden="1">
      <c r="B158" s="1"/>
      <c r="C158" s="1"/>
      <c r="D158" s="1"/>
      <c r="E158" s="1"/>
      <c r="F158" s="1"/>
      <c r="G158" s="5"/>
      <c r="H158" s="1"/>
      <c r="I158" s="1"/>
      <c r="J158" s="5"/>
      <c r="K158" s="1"/>
      <c r="L158" s="1"/>
      <c r="M158" s="5"/>
      <c r="N158" s="5"/>
      <c r="O158" s="5"/>
      <c r="P158" s="5"/>
      <c r="Q158" s="5"/>
      <c r="R158" s="5"/>
      <c r="S158" s="70"/>
      <c r="T158" s="70"/>
      <c r="U158" s="70"/>
      <c r="V158" s="18"/>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1"/>
      <c r="BA158" s="1"/>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row>
    <row r="159" spans="2:79" hidden="1">
      <c r="B159" s="1"/>
      <c r="C159" s="1"/>
      <c r="D159" s="1"/>
      <c r="E159" s="1"/>
      <c r="F159" s="1"/>
      <c r="G159" s="5"/>
      <c r="H159" s="1"/>
      <c r="I159" s="1"/>
      <c r="J159" s="5"/>
      <c r="K159" s="1"/>
      <c r="L159" s="1"/>
      <c r="M159" s="5"/>
      <c r="N159" s="5"/>
      <c r="O159" s="5"/>
      <c r="P159" s="5"/>
      <c r="Q159" s="5"/>
      <c r="R159" s="5"/>
      <c r="S159" s="70"/>
      <c r="T159" s="70"/>
      <c r="U159" s="70"/>
      <c r="V159" s="18"/>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1"/>
      <c r="BA159" s="1"/>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row>
    <row r="160" spans="2:79" hidden="1">
      <c r="B160" s="1" t="s">
        <v>102</v>
      </c>
      <c r="C160" s="1" t="s">
        <v>101</v>
      </c>
      <c r="D160" s="1" t="s">
        <v>118</v>
      </c>
      <c r="E160" s="1"/>
      <c r="F160" s="1"/>
      <c r="G160" s="5"/>
      <c r="H160" s="1"/>
      <c r="I160" s="1"/>
      <c r="J160" s="5"/>
      <c r="K160" s="1"/>
      <c r="L160" s="1"/>
      <c r="M160" s="5"/>
      <c r="N160" s="5"/>
      <c r="O160" s="5"/>
      <c r="P160" s="5"/>
      <c r="Q160" s="5"/>
      <c r="R160" s="5"/>
      <c r="S160" s="70"/>
      <c r="T160" s="70"/>
      <c r="U160" s="70"/>
      <c r="V160" s="18"/>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1"/>
      <c r="BA160" s="1"/>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row>
    <row r="161" spans="2:79" hidden="1">
      <c r="B161" s="47" t="s">
        <v>100</v>
      </c>
      <c r="C161" s="1">
        <v>60</v>
      </c>
      <c r="D161" s="1" t="s">
        <v>98</v>
      </c>
      <c r="E161" s="1"/>
      <c r="F161" s="1"/>
      <c r="G161" s="5"/>
      <c r="H161" s="1"/>
      <c r="I161" s="1"/>
      <c r="J161" s="5"/>
      <c r="K161" s="1"/>
      <c r="L161" s="1"/>
      <c r="M161" s="5"/>
      <c r="N161" s="5"/>
      <c r="O161" s="5"/>
      <c r="P161" s="5"/>
      <c r="Q161" s="5"/>
      <c r="R161" s="5"/>
      <c r="S161" s="70"/>
      <c r="T161" s="70"/>
      <c r="U161" s="70"/>
      <c r="V161" s="18"/>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1"/>
      <c r="BA161" s="1"/>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row>
    <row r="162" spans="2:79" hidden="1">
      <c r="B162" s="1" t="s">
        <v>99</v>
      </c>
      <c r="C162" s="1">
        <v>30</v>
      </c>
      <c r="D162" s="1" t="s">
        <v>96</v>
      </c>
      <c r="E162" s="1"/>
      <c r="F162" s="1"/>
      <c r="G162" s="5"/>
      <c r="H162" s="1"/>
      <c r="I162" s="1"/>
      <c r="J162" s="5"/>
      <c r="K162" s="1"/>
      <c r="L162" s="1"/>
      <c r="M162" s="5"/>
      <c r="N162" s="5"/>
      <c r="O162" s="5"/>
      <c r="P162" s="5"/>
      <c r="Q162" s="5"/>
      <c r="R162" s="5"/>
      <c r="S162" s="70"/>
      <c r="T162" s="70"/>
      <c r="U162" s="70"/>
      <c r="V162" s="18"/>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1"/>
      <c r="BA162" s="1"/>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row>
    <row r="163" spans="2:79" hidden="1">
      <c r="B163" s="1" t="s">
        <v>97</v>
      </c>
      <c r="C163" s="1">
        <v>30</v>
      </c>
      <c r="D163" s="1"/>
      <c r="E163" s="1"/>
      <c r="F163" s="1"/>
      <c r="G163" s="5"/>
      <c r="H163" s="1"/>
      <c r="I163" s="1"/>
      <c r="J163" s="5"/>
      <c r="K163" s="1"/>
      <c r="L163" s="1"/>
      <c r="M163" s="5"/>
      <c r="N163" s="5"/>
      <c r="O163" s="5"/>
      <c r="P163" s="5"/>
      <c r="Q163" s="5"/>
      <c r="R163" s="5"/>
      <c r="S163" s="70"/>
      <c r="T163" s="70"/>
      <c r="U163" s="70"/>
      <c r="V163" s="18"/>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1"/>
      <c r="BA163" s="1"/>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row>
    <row r="164" spans="2:79" hidden="1">
      <c r="B164" s="1" t="s">
        <v>95</v>
      </c>
      <c r="C164" s="1">
        <v>5</v>
      </c>
      <c r="D164" s="1"/>
      <c r="E164" s="1"/>
      <c r="F164" s="1"/>
      <c r="G164" s="5"/>
      <c r="H164" s="1"/>
      <c r="I164" s="1"/>
      <c r="J164" s="5"/>
      <c r="K164" s="1"/>
      <c r="L164" s="1"/>
      <c r="M164" s="5"/>
      <c r="N164" s="5"/>
      <c r="O164" s="5"/>
      <c r="P164" s="5"/>
      <c r="Q164" s="5"/>
      <c r="R164" s="5"/>
      <c r="S164" s="70"/>
      <c r="T164" s="70"/>
      <c r="U164" s="70"/>
      <c r="V164" s="18"/>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1"/>
      <c r="BA164" s="1"/>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row>
    <row r="165" spans="2:79" hidden="1">
      <c r="B165" s="1" t="s">
        <v>94</v>
      </c>
      <c r="C165" s="1">
        <v>3</v>
      </c>
      <c r="D165" s="1"/>
      <c r="E165" s="1"/>
      <c r="F165" s="1"/>
      <c r="G165" s="5"/>
      <c r="H165" s="1"/>
      <c r="I165" s="1"/>
      <c r="J165" s="5"/>
      <c r="K165" s="1"/>
      <c r="L165" s="1"/>
      <c r="M165" s="5"/>
      <c r="N165" s="5"/>
      <c r="O165" s="5"/>
      <c r="P165" s="5"/>
      <c r="Q165" s="5"/>
      <c r="R165" s="5"/>
      <c r="S165" s="70"/>
      <c r="T165" s="70"/>
      <c r="U165" s="70"/>
      <c r="V165" s="18"/>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1"/>
      <c r="BA165" s="1"/>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row>
    <row r="166" spans="2:79" hidden="1">
      <c r="B166" s="48" t="s">
        <v>93</v>
      </c>
      <c r="C166" s="1">
        <v>30</v>
      </c>
      <c r="D166" s="1"/>
      <c r="E166" s="1"/>
      <c r="F166" s="1"/>
      <c r="G166" s="5"/>
      <c r="H166" s="1"/>
      <c r="I166" s="1"/>
      <c r="J166" s="5"/>
      <c r="K166" s="1"/>
      <c r="L166" s="1"/>
      <c r="M166" s="5"/>
      <c r="N166" s="5"/>
      <c r="O166" s="5"/>
      <c r="P166" s="5"/>
      <c r="Q166" s="5"/>
      <c r="R166" s="5"/>
      <c r="S166" s="70"/>
      <c r="T166" s="70"/>
      <c r="U166" s="70"/>
      <c r="V166" s="18"/>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1"/>
      <c r="BA166" s="1"/>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row>
    <row r="167" spans="2:79" hidden="1">
      <c r="B167" s="47" t="s">
        <v>92</v>
      </c>
      <c r="C167" s="1">
        <v>10</v>
      </c>
      <c r="D167" s="1"/>
      <c r="E167" s="1"/>
      <c r="F167" s="1"/>
      <c r="G167" s="5"/>
      <c r="H167" s="1"/>
      <c r="I167" s="1"/>
      <c r="J167" s="5"/>
      <c r="K167" s="1"/>
      <c r="L167" s="1"/>
      <c r="M167" s="5"/>
      <c r="N167" s="5"/>
      <c r="O167" s="5"/>
      <c r="P167" s="5"/>
      <c r="Q167" s="5"/>
      <c r="R167" s="5"/>
      <c r="S167" s="70"/>
      <c r="T167" s="70"/>
      <c r="U167" s="70"/>
      <c r="V167" s="18"/>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1"/>
      <c r="BA167" s="1"/>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row>
    <row r="168" spans="2:79" hidden="1">
      <c r="B168" s="1" t="s">
        <v>91</v>
      </c>
      <c r="C168" s="1">
        <v>5</v>
      </c>
      <c r="D168" s="1"/>
      <c r="E168" s="1"/>
      <c r="F168" s="1"/>
      <c r="G168" s="5"/>
      <c r="H168" s="1"/>
      <c r="I168" s="1"/>
      <c r="J168" s="5"/>
      <c r="K168" s="1"/>
      <c r="L168" s="1"/>
      <c r="M168" s="5"/>
      <c r="N168" s="5"/>
      <c r="O168" s="5"/>
      <c r="P168" s="5"/>
      <c r="Q168" s="5"/>
      <c r="R168" s="5"/>
      <c r="S168" s="70"/>
      <c r="T168" s="70"/>
      <c r="U168" s="70"/>
      <c r="V168" s="18"/>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1"/>
      <c r="BA168" s="1"/>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row>
    <row r="169" spans="2:79" hidden="1">
      <c r="B169" s="1" t="s">
        <v>90</v>
      </c>
      <c r="C169" s="1">
        <v>3</v>
      </c>
      <c r="D169" s="1"/>
      <c r="E169" s="1"/>
      <c r="F169" s="1"/>
      <c r="G169" s="5"/>
      <c r="H169" s="1"/>
      <c r="I169" s="1"/>
      <c r="J169" s="5"/>
      <c r="K169" s="1"/>
      <c r="L169" s="1"/>
      <c r="M169" s="5"/>
      <c r="N169" s="5"/>
      <c r="O169" s="5"/>
      <c r="P169" s="5"/>
      <c r="Q169" s="5"/>
      <c r="R169" s="5"/>
      <c r="S169" s="70"/>
      <c r="T169" s="70"/>
      <c r="U169" s="70"/>
      <c r="V169" s="18"/>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1"/>
      <c r="BA169" s="1"/>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row>
    <row r="170" spans="2:79" ht="30" hidden="1">
      <c r="B170" s="48" t="s">
        <v>89</v>
      </c>
      <c r="C170" s="1">
        <v>15</v>
      </c>
      <c r="D170" s="1"/>
      <c r="E170" s="1"/>
      <c r="F170" s="1"/>
      <c r="G170" s="5"/>
      <c r="H170" s="1"/>
      <c r="I170" s="1"/>
      <c r="J170" s="5"/>
      <c r="K170" s="1"/>
      <c r="L170" s="1"/>
      <c r="M170" s="5"/>
      <c r="N170" s="5"/>
      <c r="O170" s="5"/>
      <c r="P170" s="5"/>
      <c r="Q170" s="5"/>
      <c r="R170" s="5"/>
      <c r="S170" s="70"/>
      <c r="T170" s="70"/>
      <c r="U170" s="70"/>
      <c r="V170" s="18"/>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1"/>
      <c r="BA170" s="1"/>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row>
    <row r="171" spans="2:79" ht="30" hidden="1">
      <c r="B171" s="49" t="s">
        <v>88</v>
      </c>
      <c r="C171" s="1">
        <v>25</v>
      </c>
      <c r="D171" s="1"/>
      <c r="E171" s="1"/>
      <c r="F171" s="1"/>
      <c r="G171" s="5"/>
      <c r="H171" s="1"/>
      <c r="I171" s="1"/>
      <c r="J171" s="5"/>
      <c r="K171" s="1"/>
      <c r="L171" s="1"/>
      <c r="M171" s="5"/>
      <c r="N171" s="5"/>
      <c r="O171" s="5"/>
      <c r="P171" s="5"/>
      <c r="Q171" s="5"/>
      <c r="R171" s="5"/>
      <c r="S171" s="70"/>
      <c r="T171" s="70"/>
      <c r="U171" s="70"/>
      <c r="V171" s="18"/>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1"/>
      <c r="BA171" s="1"/>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row>
    <row r="172" spans="2:79" ht="30" hidden="1">
      <c r="B172" s="49" t="s">
        <v>87</v>
      </c>
      <c r="C172" s="1">
        <v>13</v>
      </c>
      <c r="D172" s="1"/>
      <c r="E172" s="1"/>
      <c r="F172" s="1"/>
      <c r="G172" s="5"/>
      <c r="H172" s="1"/>
      <c r="I172" s="1"/>
      <c r="J172" s="5"/>
      <c r="K172" s="1"/>
      <c r="L172" s="1"/>
      <c r="M172" s="5"/>
      <c r="N172" s="5"/>
      <c r="O172" s="5"/>
      <c r="P172" s="5"/>
      <c r="Q172" s="5"/>
      <c r="R172" s="5"/>
      <c r="S172" s="70"/>
      <c r="T172" s="70"/>
      <c r="U172" s="70"/>
      <c r="V172" s="18"/>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1"/>
      <c r="BA172" s="1"/>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row>
    <row r="173" spans="2:79" ht="30" hidden="1">
      <c r="B173" s="49" t="s">
        <v>86</v>
      </c>
      <c r="C173" s="1">
        <v>13</v>
      </c>
      <c r="D173" s="1"/>
      <c r="E173" s="1"/>
      <c r="F173" s="1"/>
      <c r="G173" s="5"/>
      <c r="H173" s="1"/>
      <c r="I173" s="1"/>
      <c r="J173" s="5"/>
      <c r="K173" s="1"/>
      <c r="L173" s="1"/>
      <c r="M173" s="5"/>
      <c r="N173" s="5"/>
      <c r="O173" s="5"/>
      <c r="P173" s="5"/>
      <c r="Q173" s="5"/>
      <c r="R173" s="5"/>
      <c r="S173" s="70"/>
      <c r="T173" s="70"/>
      <c r="U173" s="70"/>
      <c r="V173" s="18"/>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1"/>
      <c r="BA173" s="1"/>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row>
    <row r="174" spans="2:79" ht="30" hidden="1">
      <c r="B174" s="49" t="s">
        <v>85</v>
      </c>
      <c r="C174" s="1">
        <v>13</v>
      </c>
      <c r="D174" s="1"/>
      <c r="E174" s="1"/>
      <c r="F174" s="1"/>
      <c r="G174" s="5"/>
      <c r="H174" s="1"/>
      <c r="I174" s="1"/>
      <c r="J174" s="5"/>
      <c r="K174" s="1"/>
      <c r="L174" s="1"/>
      <c r="M174" s="5"/>
      <c r="N174" s="5"/>
      <c r="O174" s="5"/>
      <c r="P174" s="5"/>
      <c r="Q174" s="5"/>
      <c r="R174" s="5"/>
      <c r="S174" s="70"/>
      <c r="T174" s="70"/>
      <c r="U174" s="70"/>
      <c r="V174" s="18"/>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1"/>
      <c r="BA174" s="1"/>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row>
    <row r="175" spans="2:79" ht="30" hidden="1">
      <c r="B175" s="49" t="s">
        <v>84</v>
      </c>
      <c r="C175" s="1">
        <v>8</v>
      </c>
      <c r="D175" s="1"/>
      <c r="E175" s="1"/>
      <c r="F175" s="1"/>
      <c r="G175" s="5"/>
      <c r="H175" s="1"/>
      <c r="I175" s="1"/>
      <c r="J175" s="5"/>
      <c r="K175" s="1"/>
      <c r="L175" s="1"/>
      <c r="M175" s="5"/>
      <c r="N175" s="5"/>
      <c r="O175" s="5"/>
      <c r="P175" s="5"/>
      <c r="Q175" s="5"/>
      <c r="R175" s="5"/>
      <c r="S175" s="70"/>
      <c r="T175" s="70"/>
      <c r="U175" s="70"/>
      <c r="V175" s="18"/>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1"/>
      <c r="BA175" s="1"/>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row>
    <row r="176" spans="2:79" ht="30" hidden="1">
      <c r="B176" s="49" t="s">
        <v>83</v>
      </c>
      <c r="C176" s="1">
        <v>10</v>
      </c>
      <c r="D176" s="1"/>
      <c r="E176" s="1"/>
      <c r="F176" s="1"/>
      <c r="G176" s="5"/>
      <c r="H176" s="1"/>
      <c r="I176" s="1"/>
      <c r="J176" s="5"/>
      <c r="K176" s="1"/>
      <c r="L176" s="1"/>
      <c r="M176" s="5"/>
      <c r="N176" s="5"/>
      <c r="O176" s="5"/>
      <c r="P176" s="5"/>
      <c r="Q176" s="5"/>
      <c r="R176" s="5"/>
      <c r="S176" s="70"/>
      <c r="T176" s="70"/>
      <c r="U176" s="70"/>
      <c r="V176" s="18"/>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1"/>
      <c r="BA176" s="1"/>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row>
    <row r="177" spans="2:79" ht="30" hidden="1">
      <c r="B177" s="49" t="s">
        <v>82</v>
      </c>
      <c r="C177" s="1">
        <v>8</v>
      </c>
      <c r="D177" s="1"/>
      <c r="E177" s="1"/>
      <c r="F177" s="1"/>
      <c r="G177" s="5"/>
      <c r="H177" s="1"/>
      <c r="I177" s="1"/>
      <c r="J177" s="5"/>
      <c r="K177" s="1"/>
      <c r="L177" s="1"/>
      <c r="M177" s="5"/>
      <c r="N177" s="5"/>
      <c r="O177" s="5"/>
      <c r="P177" s="5"/>
      <c r="Q177" s="5"/>
      <c r="R177" s="5"/>
      <c r="S177" s="70"/>
      <c r="T177" s="70"/>
      <c r="U177" s="70"/>
      <c r="V177" s="18"/>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1"/>
      <c r="BA177" s="1"/>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row>
    <row r="178" spans="2:79" hidden="1">
      <c r="B178" s="49" t="s">
        <v>81</v>
      </c>
      <c r="C178" s="1">
        <v>18</v>
      </c>
      <c r="D178" s="1"/>
      <c r="E178" s="1"/>
      <c r="F178" s="1"/>
      <c r="G178" s="5"/>
      <c r="H178" s="1"/>
      <c r="I178" s="1"/>
      <c r="J178" s="5"/>
      <c r="K178" s="1"/>
      <c r="L178" s="1"/>
      <c r="M178" s="5"/>
      <c r="N178" s="5"/>
      <c r="O178" s="5"/>
      <c r="P178" s="5"/>
      <c r="Q178" s="5"/>
      <c r="R178" s="5"/>
      <c r="S178" s="70"/>
      <c r="T178" s="70"/>
      <c r="U178" s="70"/>
      <c r="V178" s="18"/>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1"/>
      <c r="BA178" s="1"/>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row>
    <row r="179" spans="2:79" ht="45" hidden="1">
      <c r="B179" s="49" t="s">
        <v>80</v>
      </c>
      <c r="C179" s="1">
        <v>13</v>
      </c>
      <c r="D179" s="1"/>
      <c r="E179" s="1"/>
      <c r="F179" s="1"/>
      <c r="G179" s="5"/>
      <c r="H179" s="1"/>
      <c r="I179" s="1"/>
      <c r="J179" s="5"/>
      <c r="K179" s="1"/>
      <c r="L179" s="1"/>
      <c r="M179" s="5"/>
      <c r="N179" s="5"/>
      <c r="O179" s="5"/>
      <c r="P179" s="5"/>
      <c r="Q179" s="5"/>
      <c r="R179" s="5"/>
      <c r="S179" s="70"/>
      <c r="T179" s="70"/>
      <c r="U179" s="70"/>
      <c r="V179" s="18"/>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1"/>
      <c r="BA179" s="1"/>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row>
    <row r="180" spans="2:79" ht="30" hidden="1">
      <c r="B180" s="49" t="s">
        <v>79</v>
      </c>
      <c r="C180" s="1">
        <v>18</v>
      </c>
      <c r="D180" s="1"/>
      <c r="E180" s="1"/>
      <c r="F180" s="1"/>
      <c r="G180" s="5"/>
      <c r="H180" s="1"/>
      <c r="I180" s="1"/>
      <c r="J180" s="5"/>
      <c r="K180" s="1"/>
      <c r="L180" s="1"/>
      <c r="M180" s="5"/>
      <c r="N180" s="5"/>
      <c r="O180" s="5"/>
      <c r="P180" s="5"/>
      <c r="Q180" s="5"/>
      <c r="R180" s="5"/>
      <c r="S180" s="70"/>
      <c r="T180" s="70"/>
      <c r="U180" s="70"/>
      <c r="V180" s="18"/>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1"/>
      <c r="BA180" s="1"/>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row>
    <row r="181" spans="2:79" hidden="1">
      <c r="B181" s="49" t="s">
        <v>78</v>
      </c>
      <c r="C181" s="1">
        <v>18</v>
      </c>
      <c r="D181" s="1"/>
      <c r="E181" s="1"/>
      <c r="F181" s="1"/>
      <c r="G181" s="5"/>
      <c r="H181" s="1"/>
      <c r="I181" s="1"/>
      <c r="J181" s="5"/>
      <c r="K181" s="1"/>
      <c r="L181" s="1"/>
      <c r="M181" s="5"/>
      <c r="N181" s="5"/>
      <c r="O181" s="5"/>
      <c r="P181" s="5"/>
      <c r="Q181" s="5"/>
      <c r="R181" s="5"/>
      <c r="S181" s="70"/>
      <c r="T181" s="70"/>
      <c r="U181" s="70"/>
      <c r="V181" s="18"/>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1"/>
      <c r="BA181" s="1"/>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row>
    <row r="182" spans="2:79" ht="30" hidden="1">
      <c r="B182" s="49" t="s">
        <v>77</v>
      </c>
      <c r="C182" s="1">
        <v>25</v>
      </c>
      <c r="D182" s="1"/>
      <c r="E182" s="1"/>
      <c r="F182" s="1"/>
      <c r="G182" s="5"/>
      <c r="H182" s="1"/>
      <c r="I182" s="1"/>
      <c r="J182" s="5"/>
      <c r="K182" s="1"/>
      <c r="L182" s="1"/>
      <c r="M182" s="5"/>
      <c r="N182" s="5"/>
      <c r="O182" s="5"/>
      <c r="P182" s="5"/>
      <c r="Q182" s="5"/>
      <c r="R182" s="5"/>
      <c r="S182" s="70"/>
      <c r="T182" s="70"/>
      <c r="U182" s="70"/>
      <c r="V182" s="18"/>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1"/>
      <c r="BA182" s="1"/>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row>
    <row r="183" spans="2:79" ht="45" hidden="1">
      <c r="B183" s="49" t="s">
        <v>76</v>
      </c>
      <c r="C183" s="1">
        <v>25</v>
      </c>
      <c r="D183" s="1"/>
      <c r="E183" s="1"/>
      <c r="F183" s="1"/>
      <c r="G183" s="5"/>
      <c r="H183" s="1"/>
      <c r="I183" s="1"/>
      <c r="J183" s="5"/>
      <c r="K183" s="1"/>
      <c r="L183" s="1"/>
      <c r="M183" s="5"/>
      <c r="N183" s="5"/>
      <c r="O183" s="5"/>
      <c r="P183" s="5"/>
      <c r="Q183" s="5"/>
      <c r="R183" s="5"/>
      <c r="S183" s="70"/>
      <c r="T183" s="70"/>
      <c r="U183" s="70"/>
      <c r="V183" s="18"/>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1"/>
      <c r="BA183" s="1"/>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row>
    <row r="184" spans="2:79" ht="30" hidden="1">
      <c r="B184" s="49" t="s">
        <v>75</v>
      </c>
      <c r="C184" s="1">
        <v>25</v>
      </c>
      <c r="D184" s="1"/>
      <c r="E184" s="1"/>
      <c r="F184" s="1"/>
      <c r="G184" s="5"/>
      <c r="H184" s="1"/>
      <c r="I184" s="1"/>
      <c r="J184" s="5"/>
      <c r="K184" s="1"/>
      <c r="L184" s="1"/>
      <c r="M184" s="5"/>
      <c r="N184" s="5"/>
      <c r="O184" s="5"/>
      <c r="P184" s="5"/>
      <c r="Q184" s="5"/>
      <c r="R184" s="5"/>
      <c r="S184" s="70"/>
      <c r="T184" s="70"/>
      <c r="U184" s="70"/>
      <c r="V184" s="18"/>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1"/>
      <c r="BA184" s="1"/>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row>
    <row r="185" spans="2:79" ht="30" hidden="1">
      <c r="B185" s="49" t="s">
        <v>74</v>
      </c>
      <c r="C185" s="1">
        <v>25</v>
      </c>
      <c r="D185" s="1"/>
      <c r="E185" s="1"/>
      <c r="F185" s="1"/>
      <c r="G185" s="5"/>
      <c r="H185" s="1"/>
      <c r="I185" s="1"/>
      <c r="J185" s="5"/>
      <c r="K185" s="1"/>
      <c r="L185" s="1"/>
      <c r="M185" s="5"/>
      <c r="N185" s="5"/>
      <c r="O185" s="5"/>
      <c r="P185" s="5"/>
      <c r="Q185" s="5"/>
      <c r="R185" s="5"/>
      <c r="S185" s="70"/>
      <c r="T185" s="70"/>
      <c r="U185" s="70"/>
      <c r="V185" s="18"/>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1"/>
      <c r="BA185" s="1"/>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row>
    <row r="186" spans="2:79" ht="30" hidden="1">
      <c r="B186" s="49" t="s">
        <v>73</v>
      </c>
      <c r="C186" s="1">
        <v>30</v>
      </c>
      <c r="D186" s="1"/>
      <c r="E186" s="1"/>
      <c r="F186" s="1"/>
      <c r="G186" s="5"/>
      <c r="H186" s="1"/>
      <c r="I186" s="1"/>
      <c r="J186" s="5"/>
      <c r="K186" s="1"/>
      <c r="L186" s="1"/>
      <c r="M186" s="5"/>
      <c r="N186" s="5"/>
      <c r="O186" s="5"/>
      <c r="P186" s="5"/>
      <c r="Q186" s="5"/>
      <c r="R186" s="5"/>
      <c r="S186" s="70"/>
      <c r="T186" s="70"/>
      <c r="U186" s="70"/>
      <c r="V186" s="18"/>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1"/>
      <c r="BA186" s="1"/>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row>
    <row r="187" spans="2:79" ht="30" hidden="1">
      <c r="B187" s="49" t="s">
        <v>72</v>
      </c>
      <c r="C187" s="1">
        <v>30</v>
      </c>
      <c r="D187" s="1"/>
      <c r="E187" s="1"/>
      <c r="F187" s="1"/>
      <c r="G187" s="5"/>
      <c r="H187" s="1"/>
      <c r="I187" s="1"/>
      <c r="J187" s="5"/>
      <c r="K187" s="1"/>
      <c r="L187" s="1"/>
      <c r="M187" s="5"/>
      <c r="N187" s="5"/>
      <c r="O187" s="5"/>
      <c r="P187" s="5"/>
      <c r="Q187" s="5"/>
      <c r="R187" s="5"/>
      <c r="S187" s="70"/>
      <c r="T187" s="70"/>
      <c r="U187" s="70"/>
      <c r="V187" s="18"/>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1"/>
      <c r="BA187" s="1"/>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row>
    <row r="188" spans="2:79" ht="45" hidden="1">
      <c r="B188" s="49" t="s">
        <v>71</v>
      </c>
      <c r="C188" s="1">
        <v>8</v>
      </c>
      <c r="D188" s="1"/>
      <c r="E188" s="1"/>
      <c r="F188" s="1"/>
      <c r="G188" s="5"/>
      <c r="H188" s="1"/>
      <c r="I188" s="1"/>
      <c r="J188" s="5"/>
      <c r="K188" s="1"/>
      <c r="L188" s="1"/>
      <c r="M188" s="5"/>
      <c r="N188" s="5"/>
      <c r="O188" s="5"/>
      <c r="P188" s="5"/>
      <c r="Q188" s="5"/>
      <c r="R188" s="5"/>
      <c r="S188" s="70"/>
      <c r="T188" s="70"/>
      <c r="U188" s="70"/>
      <c r="V188" s="18"/>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1"/>
      <c r="BA188" s="1"/>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row>
    <row r="189" spans="2:79" ht="30" hidden="1">
      <c r="B189" s="49" t="s">
        <v>70</v>
      </c>
      <c r="C189" s="1">
        <v>8</v>
      </c>
      <c r="D189" s="1"/>
      <c r="E189" s="1"/>
      <c r="F189" s="1"/>
      <c r="G189" s="5"/>
      <c r="H189" s="1"/>
      <c r="I189" s="1"/>
      <c r="J189" s="5"/>
      <c r="K189" s="1"/>
      <c r="L189" s="1"/>
      <c r="M189" s="5"/>
      <c r="N189" s="5"/>
      <c r="O189" s="5"/>
      <c r="P189" s="5"/>
      <c r="Q189" s="5"/>
      <c r="R189" s="5"/>
      <c r="S189" s="70"/>
      <c r="T189" s="70"/>
      <c r="U189" s="70"/>
      <c r="V189" s="18"/>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1"/>
      <c r="BA189" s="1"/>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row>
    <row r="190" spans="2:79" ht="30" hidden="1">
      <c r="B190" s="49" t="s">
        <v>69</v>
      </c>
      <c r="C190" s="1">
        <v>40</v>
      </c>
      <c r="D190" s="1"/>
      <c r="E190" s="1"/>
      <c r="F190" s="1"/>
      <c r="G190" s="5"/>
      <c r="H190" s="1"/>
      <c r="I190" s="1"/>
      <c r="J190" s="5"/>
      <c r="K190" s="1"/>
      <c r="L190" s="1"/>
      <c r="M190" s="5"/>
      <c r="N190" s="5"/>
      <c r="O190" s="5"/>
      <c r="P190" s="5"/>
      <c r="Q190" s="5"/>
      <c r="R190" s="5"/>
      <c r="S190" s="70"/>
      <c r="T190" s="70"/>
      <c r="U190" s="70"/>
      <c r="V190" s="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1"/>
      <c r="BA190" s="1"/>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row>
    <row r="191" spans="2:79" ht="30" hidden="1">
      <c r="B191" s="49" t="s">
        <v>68</v>
      </c>
      <c r="C191" s="1">
        <v>40</v>
      </c>
      <c r="D191" s="1"/>
      <c r="E191" s="1"/>
      <c r="F191" s="1"/>
      <c r="G191" s="5"/>
      <c r="H191" s="1"/>
      <c r="I191" s="1"/>
      <c r="J191" s="5"/>
      <c r="K191" s="1"/>
      <c r="L191" s="1"/>
      <c r="M191" s="5"/>
      <c r="N191" s="5"/>
      <c r="O191" s="5"/>
      <c r="P191" s="5"/>
      <c r="Q191" s="5"/>
      <c r="R191" s="5"/>
      <c r="S191" s="70"/>
      <c r="T191" s="70"/>
      <c r="U191" s="70"/>
      <c r="V191" s="18"/>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1"/>
      <c r="BA191" s="1"/>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row>
    <row r="192" spans="2:79" ht="30" hidden="1">
      <c r="B192" s="49" t="s">
        <v>67</v>
      </c>
      <c r="C192" s="1">
        <v>40</v>
      </c>
      <c r="D192" s="1"/>
      <c r="E192" s="1"/>
      <c r="F192" s="1"/>
      <c r="G192" s="5"/>
      <c r="H192" s="1"/>
      <c r="I192" s="1"/>
      <c r="J192" s="5"/>
      <c r="K192" s="1"/>
      <c r="L192" s="1"/>
      <c r="M192" s="5"/>
      <c r="N192" s="5"/>
      <c r="O192" s="5"/>
      <c r="P192" s="5"/>
      <c r="Q192" s="5"/>
      <c r="R192" s="5"/>
      <c r="S192" s="70"/>
      <c r="T192" s="70"/>
      <c r="U192" s="70"/>
      <c r="V192" s="18"/>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1"/>
      <c r="BA192" s="1"/>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row>
    <row r="193" spans="2:79" ht="30" hidden="1">
      <c r="B193" s="49" t="s">
        <v>66</v>
      </c>
      <c r="C193" s="1">
        <v>40</v>
      </c>
      <c r="D193" s="1"/>
      <c r="E193" s="1"/>
      <c r="F193" s="1"/>
      <c r="G193" s="5"/>
      <c r="H193" s="1"/>
      <c r="I193" s="1"/>
      <c r="J193" s="5"/>
      <c r="K193" s="1"/>
      <c r="L193" s="1"/>
      <c r="M193" s="5"/>
      <c r="N193" s="5"/>
      <c r="O193" s="5"/>
      <c r="P193" s="5"/>
      <c r="Q193" s="5"/>
      <c r="R193" s="5"/>
      <c r="S193" s="70"/>
      <c r="T193" s="70"/>
      <c r="U193" s="70"/>
      <c r="V193" s="18"/>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1"/>
      <c r="BA193" s="1"/>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row>
    <row r="194" spans="2:79" ht="30" hidden="1">
      <c r="B194" s="49" t="s">
        <v>65</v>
      </c>
      <c r="C194" s="1">
        <v>22</v>
      </c>
      <c r="D194" s="1"/>
      <c r="E194" s="1"/>
      <c r="F194" s="1"/>
      <c r="G194" s="5"/>
      <c r="H194" s="1"/>
      <c r="I194" s="1"/>
      <c r="J194" s="5"/>
      <c r="K194" s="1"/>
      <c r="L194" s="1"/>
      <c r="M194" s="5"/>
      <c r="N194" s="5"/>
      <c r="O194" s="5"/>
      <c r="P194" s="5"/>
      <c r="Q194" s="5"/>
      <c r="R194" s="5"/>
      <c r="S194" s="70"/>
      <c r="T194" s="70"/>
      <c r="U194" s="70"/>
      <c r="V194" s="18"/>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1"/>
      <c r="BA194" s="1"/>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row>
    <row r="195" spans="2:79" ht="30" hidden="1">
      <c r="B195" s="49" t="s">
        <v>64</v>
      </c>
      <c r="C195" s="1">
        <v>35</v>
      </c>
      <c r="D195" s="1"/>
      <c r="E195" s="1"/>
      <c r="F195" s="1"/>
      <c r="G195" s="5"/>
      <c r="H195" s="1"/>
      <c r="I195" s="1"/>
      <c r="J195" s="5"/>
      <c r="K195" s="1"/>
      <c r="L195" s="1"/>
      <c r="M195" s="5"/>
      <c r="N195" s="5"/>
      <c r="O195" s="5"/>
      <c r="P195" s="5"/>
      <c r="Q195" s="5"/>
      <c r="R195" s="5"/>
      <c r="S195" s="70"/>
      <c r="T195" s="70"/>
      <c r="U195" s="70"/>
      <c r="V195" s="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1"/>
      <c r="BA195" s="1"/>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row>
    <row r="196" spans="2:79" ht="30" hidden="1">
      <c r="B196" s="49" t="s">
        <v>63</v>
      </c>
      <c r="C196" s="1">
        <v>30</v>
      </c>
      <c r="D196" s="1"/>
      <c r="E196" s="1"/>
      <c r="F196" s="1"/>
      <c r="G196" s="5"/>
      <c r="H196" s="1"/>
      <c r="I196" s="1"/>
      <c r="J196" s="5"/>
      <c r="K196" s="1"/>
      <c r="L196" s="1"/>
      <c r="M196" s="5"/>
      <c r="N196" s="5"/>
      <c r="O196" s="5"/>
      <c r="P196" s="5"/>
      <c r="Q196" s="5"/>
      <c r="R196" s="5"/>
      <c r="S196" s="70"/>
      <c r="T196" s="70"/>
      <c r="U196" s="70"/>
      <c r="V196" s="18"/>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1"/>
      <c r="BA196" s="1"/>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row>
    <row r="197" spans="2:79" ht="30" hidden="1">
      <c r="B197" s="49" t="s">
        <v>62</v>
      </c>
      <c r="C197" s="1">
        <v>30</v>
      </c>
      <c r="D197" s="1"/>
      <c r="E197" s="1"/>
      <c r="F197" s="1"/>
      <c r="G197" s="5"/>
      <c r="H197" s="1"/>
      <c r="I197" s="1"/>
      <c r="J197" s="5"/>
      <c r="K197" s="1"/>
      <c r="L197" s="1"/>
      <c r="M197" s="5"/>
      <c r="N197" s="5"/>
      <c r="O197" s="5"/>
      <c r="P197" s="5"/>
      <c r="Q197" s="5"/>
      <c r="R197" s="5"/>
      <c r="S197" s="70"/>
      <c r="T197" s="70"/>
      <c r="U197" s="70"/>
      <c r="V197" s="18"/>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1"/>
      <c r="BA197" s="1"/>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row>
    <row r="198" spans="2:79" hidden="1">
      <c r="B198" s="49" t="s">
        <v>61</v>
      </c>
      <c r="C198" s="1">
        <v>20</v>
      </c>
      <c r="D198" s="1"/>
      <c r="E198" s="1"/>
      <c r="F198" s="1"/>
      <c r="G198" s="5"/>
      <c r="H198" s="1"/>
      <c r="I198" s="1"/>
      <c r="J198" s="5"/>
      <c r="K198" s="1"/>
      <c r="L198" s="1"/>
      <c r="M198" s="5"/>
      <c r="N198" s="5"/>
      <c r="O198" s="5"/>
      <c r="P198" s="5"/>
      <c r="Q198" s="5"/>
      <c r="R198" s="5"/>
      <c r="S198" s="70"/>
      <c r="T198" s="70"/>
      <c r="U198" s="70"/>
      <c r="V198" s="18"/>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1"/>
      <c r="BA198" s="1"/>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row>
    <row r="199" spans="2:79" hidden="1">
      <c r="B199" s="49" t="s">
        <v>60</v>
      </c>
      <c r="C199" s="1">
        <v>20</v>
      </c>
      <c r="D199" s="1"/>
      <c r="E199" s="1"/>
      <c r="F199" s="1"/>
      <c r="G199" s="5"/>
      <c r="H199" s="1"/>
      <c r="I199" s="1"/>
      <c r="J199" s="5"/>
      <c r="K199" s="1"/>
      <c r="L199" s="1"/>
      <c r="M199" s="5"/>
      <c r="N199" s="5"/>
      <c r="O199" s="5"/>
      <c r="P199" s="5"/>
      <c r="Q199" s="5"/>
      <c r="R199" s="5"/>
      <c r="S199" s="70"/>
      <c r="T199" s="70"/>
      <c r="U199" s="70"/>
      <c r="V199" s="18"/>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1"/>
      <c r="BA199" s="1"/>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row>
    <row r="200" spans="2:79" hidden="1">
      <c r="B200" s="49" t="s">
        <v>59</v>
      </c>
      <c r="C200" s="1">
        <v>20</v>
      </c>
      <c r="D200" s="1"/>
      <c r="E200" s="1"/>
      <c r="F200" s="1"/>
      <c r="G200" s="5"/>
      <c r="H200" s="1"/>
      <c r="I200" s="1"/>
      <c r="J200" s="5"/>
      <c r="K200" s="1"/>
      <c r="L200" s="1"/>
      <c r="M200" s="5"/>
      <c r="N200" s="5"/>
      <c r="O200" s="5"/>
      <c r="P200" s="5"/>
      <c r="Q200" s="5"/>
      <c r="R200" s="5"/>
      <c r="S200" s="70"/>
      <c r="T200" s="70"/>
      <c r="U200" s="70"/>
      <c r="V200" s="18"/>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1"/>
      <c r="BA200" s="1"/>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row>
    <row r="201" spans="2:79" ht="30" hidden="1">
      <c r="B201" s="49" t="s">
        <v>58</v>
      </c>
      <c r="C201" s="1">
        <v>20</v>
      </c>
      <c r="D201" s="1"/>
      <c r="E201" s="1"/>
      <c r="F201" s="1"/>
      <c r="G201" s="5"/>
      <c r="H201" s="1"/>
      <c r="I201" s="1"/>
      <c r="J201" s="5"/>
      <c r="K201" s="1"/>
      <c r="L201" s="1"/>
      <c r="M201" s="5"/>
      <c r="N201" s="5"/>
      <c r="O201" s="5"/>
      <c r="P201" s="5"/>
      <c r="Q201" s="5"/>
      <c r="R201" s="5"/>
      <c r="S201" s="70"/>
      <c r="T201" s="70"/>
      <c r="U201" s="70"/>
      <c r="V201" s="18"/>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1"/>
      <c r="BA201" s="1"/>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row>
    <row r="202" spans="2:79" ht="30" hidden="1">
      <c r="B202" s="49" t="s">
        <v>57</v>
      </c>
      <c r="C202" s="1">
        <v>25</v>
      </c>
      <c r="D202" s="1"/>
      <c r="E202" s="1"/>
      <c r="F202" s="1"/>
      <c r="G202" s="5"/>
      <c r="H202" s="1"/>
      <c r="I202" s="1"/>
      <c r="J202" s="5"/>
      <c r="K202" s="1"/>
      <c r="L202" s="1"/>
      <c r="M202" s="5"/>
      <c r="N202" s="5"/>
      <c r="O202" s="5"/>
      <c r="P202" s="5"/>
      <c r="Q202" s="5"/>
      <c r="R202" s="5"/>
      <c r="S202" s="70"/>
      <c r="T202" s="70"/>
      <c r="U202" s="70"/>
      <c r="V202" s="18"/>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1"/>
      <c r="BA202" s="1"/>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row>
    <row r="203" spans="2:79" ht="30" hidden="1">
      <c r="B203" s="49" t="s">
        <v>56</v>
      </c>
      <c r="C203" s="1">
        <v>40</v>
      </c>
      <c r="D203" s="1"/>
      <c r="E203" s="1"/>
      <c r="F203" s="1"/>
      <c r="G203" s="5"/>
      <c r="H203" s="1"/>
      <c r="I203" s="1"/>
      <c r="J203" s="5"/>
      <c r="K203" s="1"/>
      <c r="L203" s="1"/>
      <c r="M203" s="5"/>
      <c r="N203" s="5"/>
      <c r="O203" s="5"/>
      <c r="P203" s="5"/>
      <c r="Q203" s="5"/>
      <c r="R203" s="5"/>
      <c r="S203" s="70"/>
      <c r="T203" s="70"/>
      <c r="U203" s="70"/>
      <c r="V203" s="18"/>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1"/>
      <c r="BA203" s="1"/>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row>
    <row r="204" spans="2:79" ht="30" hidden="1">
      <c r="B204" s="49" t="s">
        <v>55</v>
      </c>
      <c r="C204" s="1">
        <v>40</v>
      </c>
      <c r="D204" s="1"/>
      <c r="E204" s="1"/>
      <c r="F204" s="1"/>
      <c r="G204" s="5"/>
      <c r="H204" s="1"/>
      <c r="I204" s="1"/>
      <c r="J204" s="5"/>
      <c r="K204" s="1"/>
      <c r="L204" s="1"/>
      <c r="M204" s="5"/>
      <c r="N204" s="5"/>
      <c r="O204" s="5"/>
      <c r="P204" s="5"/>
      <c r="Q204" s="5"/>
      <c r="R204" s="5"/>
      <c r="S204" s="70"/>
      <c r="T204" s="70"/>
      <c r="U204" s="70"/>
      <c r="V204" s="18"/>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1"/>
      <c r="BA204" s="1"/>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row>
    <row r="205" spans="2:79" ht="30" hidden="1">
      <c r="B205" s="49" t="s">
        <v>54</v>
      </c>
      <c r="C205" s="1">
        <v>40</v>
      </c>
      <c r="D205" s="1"/>
      <c r="E205" s="1"/>
      <c r="F205" s="1"/>
      <c r="G205" s="5"/>
      <c r="H205" s="1"/>
      <c r="I205" s="1"/>
      <c r="J205" s="5"/>
      <c r="K205" s="1"/>
      <c r="L205" s="1"/>
      <c r="M205" s="5"/>
      <c r="N205" s="5"/>
      <c r="O205" s="5"/>
      <c r="P205" s="5"/>
      <c r="Q205" s="5"/>
      <c r="R205" s="5"/>
      <c r="S205" s="70"/>
      <c r="T205" s="70"/>
      <c r="U205" s="70"/>
      <c r="V205" s="18"/>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1"/>
      <c r="BA205" s="1"/>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row>
    <row r="206" spans="2:79" ht="30" hidden="1">
      <c r="B206" s="49" t="s">
        <v>53</v>
      </c>
      <c r="C206" s="1">
        <v>40</v>
      </c>
      <c r="D206" s="1"/>
      <c r="E206" s="1"/>
      <c r="F206" s="1"/>
      <c r="G206" s="5"/>
      <c r="H206" s="1"/>
      <c r="I206" s="1"/>
      <c r="J206" s="5"/>
      <c r="K206" s="1"/>
      <c r="L206" s="1"/>
      <c r="M206" s="5"/>
      <c r="N206" s="5"/>
      <c r="O206" s="5"/>
      <c r="P206" s="5"/>
      <c r="Q206" s="5"/>
      <c r="R206" s="5"/>
      <c r="S206" s="70"/>
      <c r="T206" s="70"/>
      <c r="U206" s="70"/>
      <c r="V206" s="18"/>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1"/>
      <c r="BA206" s="1"/>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row>
    <row r="207" spans="2:79" ht="30" hidden="1">
      <c r="B207" s="49" t="s">
        <v>52</v>
      </c>
      <c r="C207" s="1">
        <v>40</v>
      </c>
      <c r="D207" s="1"/>
      <c r="E207" s="1"/>
      <c r="F207" s="1"/>
      <c r="G207" s="5"/>
      <c r="H207" s="1"/>
      <c r="I207" s="1"/>
      <c r="J207" s="5"/>
      <c r="K207" s="1"/>
      <c r="L207" s="1"/>
      <c r="M207" s="5"/>
      <c r="N207" s="5"/>
      <c r="O207" s="5"/>
      <c r="P207" s="5"/>
      <c r="Q207" s="5"/>
      <c r="R207" s="5"/>
      <c r="S207" s="70"/>
      <c r="T207" s="70"/>
      <c r="U207" s="70"/>
      <c r="V207" s="18"/>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1"/>
      <c r="BA207" s="1"/>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row>
    <row r="208" spans="2:79" ht="30" hidden="1">
      <c r="B208" s="49" t="s">
        <v>51</v>
      </c>
      <c r="C208" s="1">
        <v>40</v>
      </c>
      <c r="D208" s="1"/>
      <c r="E208" s="1"/>
      <c r="F208" s="1"/>
      <c r="G208" s="5"/>
      <c r="H208" s="1"/>
      <c r="I208" s="1"/>
      <c r="J208" s="5"/>
      <c r="K208" s="1"/>
      <c r="L208" s="1"/>
      <c r="M208" s="5"/>
      <c r="N208" s="5"/>
      <c r="O208" s="5"/>
      <c r="P208" s="5"/>
      <c r="Q208" s="5"/>
      <c r="R208" s="5"/>
      <c r="S208" s="70"/>
      <c r="T208" s="70"/>
      <c r="U208" s="70"/>
      <c r="V208" s="18"/>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1"/>
      <c r="BA208" s="1"/>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row>
    <row r="209" spans="2:79" ht="30" hidden="1">
      <c r="B209" s="49" t="s">
        <v>50</v>
      </c>
      <c r="C209" s="1">
        <v>40</v>
      </c>
      <c r="D209" s="1"/>
      <c r="E209" s="1"/>
      <c r="F209" s="1"/>
      <c r="G209" s="5"/>
      <c r="H209" s="1"/>
      <c r="I209" s="1"/>
      <c r="J209" s="5"/>
      <c r="K209" s="1"/>
      <c r="L209" s="1"/>
      <c r="M209" s="5"/>
      <c r="N209" s="5"/>
      <c r="O209" s="5"/>
      <c r="P209" s="5"/>
      <c r="Q209" s="5"/>
      <c r="R209" s="5"/>
      <c r="S209" s="70"/>
      <c r="T209" s="70"/>
      <c r="U209" s="70"/>
      <c r="V209" s="18"/>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1"/>
      <c r="BA209" s="1"/>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row>
    <row r="210" spans="2:79" ht="30" hidden="1">
      <c r="B210" s="49" t="s">
        <v>49</v>
      </c>
      <c r="C210" s="1">
        <v>30</v>
      </c>
      <c r="D210" s="1"/>
      <c r="E210" s="1"/>
      <c r="F210" s="1"/>
      <c r="G210" s="5"/>
      <c r="H210" s="1"/>
      <c r="I210" s="1"/>
      <c r="J210" s="5"/>
      <c r="K210" s="1"/>
      <c r="L210" s="1"/>
      <c r="M210" s="5"/>
      <c r="N210" s="5"/>
      <c r="O210" s="5"/>
      <c r="P210" s="5"/>
      <c r="Q210" s="5"/>
      <c r="R210" s="5"/>
      <c r="S210" s="70"/>
      <c r="T210" s="70"/>
      <c r="U210" s="70"/>
      <c r="V210" s="18"/>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1"/>
      <c r="BA210" s="1"/>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row>
    <row r="211" spans="2:79" ht="30" hidden="1">
      <c r="B211" s="49" t="s">
        <v>48</v>
      </c>
      <c r="C211" s="1">
        <v>30</v>
      </c>
      <c r="D211" s="1"/>
      <c r="E211" s="1"/>
      <c r="F211" s="1"/>
      <c r="G211" s="5"/>
      <c r="H211" s="1"/>
      <c r="I211" s="1"/>
      <c r="J211" s="5"/>
      <c r="K211" s="1"/>
      <c r="L211" s="1"/>
      <c r="M211" s="5"/>
      <c r="N211" s="5"/>
      <c r="O211" s="5"/>
      <c r="P211" s="5"/>
      <c r="Q211" s="5"/>
      <c r="R211" s="5"/>
      <c r="S211" s="70"/>
      <c r="T211" s="70"/>
      <c r="U211" s="70"/>
      <c r="V211" s="18"/>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1"/>
      <c r="BA211" s="1"/>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row>
    <row r="212" spans="2:79" ht="30" hidden="1">
      <c r="B212" s="49" t="s">
        <v>47</v>
      </c>
      <c r="C212" s="1">
        <v>30</v>
      </c>
      <c r="D212" s="1"/>
      <c r="E212" s="1"/>
      <c r="F212" s="1"/>
      <c r="G212" s="5"/>
      <c r="H212" s="1"/>
      <c r="I212" s="1"/>
      <c r="J212" s="5"/>
      <c r="K212" s="1"/>
      <c r="L212" s="1"/>
      <c r="M212" s="5"/>
      <c r="N212" s="5"/>
      <c r="O212" s="5"/>
      <c r="P212" s="5"/>
      <c r="Q212" s="5"/>
      <c r="R212" s="5"/>
      <c r="S212" s="70"/>
      <c r="T212" s="70"/>
      <c r="U212" s="70"/>
      <c r="V212" s="18"/>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1"/>
      <c r="BA212" s="1"/>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row>
    <row r="213" spans="2:79" ht="30" hidden="1">
      <c r="B213" s="49" t="s">
        <v>46</v>
      </c>
      <c r="C213" s="1">
        <v>30</v>
      </c>
      <c r="D213" s="1"/>
      <c r="E213" s="1"/>
      <c r="F213" s="1"/>
      <c r="G213" s="5"/>
      <c r="H213" s="1"/>
      <c r="I213" s="1"/>
      <c r="J213" s="5"/>
      <c r="K213" s="1"/>
      <c r="L213" s="1"/>
      <c r="M213" s="5"/>
      <c r="N213" s="5"/>
      <c r="O213" s="5"/>
      <c r="P213" s="5"/>
      <c r="Q213" s="5"/>
      <c r="R213" s="5"/>
      <c r="S213" s="70"/>
      <c r="T213" s="70"/>
      <c r="U213" s="70"/>
      <c r="V213" s="18"/>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1"/>
      <c r="BA213" s="1"/>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row>
    <row r="214" spans="2:79" ht="30" hidden="1">
      <c r="B214" s="49" t="s">
        <v>45</v>
      </c>
      <c r="C214" s="1">
        <v>25</v>
      </c>
      <c r="D214" s="1"/>
      <c r="E214" s="1"/>
      <c r="F214" s="1"/>
      <c r="G214" s="5"/>
      <c r="H214" s="1"/>
      <c r="I214" s="1"/>
      <c r="J214" s="5"/>
      <c r="K214" s="1"/>
      <c r="L214" s="1"/>
      <c r="M214" s="5"/>
      <c r="N214" s="5"/>
      <c r="O214" s="5"/>
      <c r="P214" s="5"/>
      <c r="Q214" s="5"/>
      <c r="R214" s="5"/>
      <c r="S214" s="70"/>
      <c r="T214" s="70"/>
      <c r="U214" s="70"/>
      <c r="V214" s="18"/>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1"/>
      <c r="BA214" s="1"/>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row>
    <row r="215" spans="2:79" ht="30" hidden="1">
      <c r="B215" s="49" t="s">
        <v>44</v>
      </c>
      <c r="C215" s="1">
        <v>25</v>
      </c>
      <c r="D215" s="1"/>
      <c r="E215" s="1"/>
      <c r="F215" s="1"/>
      <c r="G215" s="5"/>
      <c r="H215" s="1"/>
      <c r="I215" s="1"/>
      <c r="J215" s="5"/>
      <c r="K215" s="1"/>
      <c r="L215" s="1"/>
      <c r="M215" s="5"/>
      <c r="N215" s="5"/>
      <c r="O215" s="5"/>
      <c r="P215" s="5"/>
      <c r="Q215" s="5"/>
      <c r="R215" s="5"/>
      <c r="S215" s="70"/>
      <c r="T215" s="70"/>
      <c r="U215" s="70"/>
      <c r="V215" s="18"/>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1"/>
      <c r="BA215" s="1"/>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row>
    <row r="216" spans="2:79" ht="30" hidden="1">
      <c r="B216" s="49" t="s">
        <v>43</v>
      </c>
      <c r="C216" s="1">
        <v>13</v>
      </c>
      <c r="D216" s="1"/>
      <c r="E216" s="1"/>
      <c r="F216" s="1"/>
      <c r="G216" s="5"/>
      <c r="H216" s="1"/>
      <c r="I216" s="1"/>
      <c r="J216" s="5"/>
      <c r="K216" s="1"/>
      <c r="L216" s="1"/>
      <c r="M216" s="5"/>
      <c r="N216" s="5"/>
      <c r="O216" s="5"/>
      <c r="P216" s="5"/>
      <c r="Q216" s="5"/>
      <c r="R216" s="5"/>
      <c r="S216" s="70"/>
      <c r="T216" s="70"/>
      <c r="U216" s="70"/>
      <c r="V216" s="18"/>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1"/>
      <c r="BA216" s="1"/>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row>
    <row r="217" spans="2:79" ht="30" hidden="1">
      <c r="B217" s="49" t="s">
        <v>42</v>
      </c>
      <c r="C217" s="1">
        <v>15</v>
      </c>
      <c r="D217" s="1"/>
      <c r="E217" s="1"/>
      <c r="F217" s="1"/>
      <c r="G217" s="5"/>
      <c r="H217" s="1"/>
      <c r="I217" s="1"/>
      <c r="J217" s="5"/>
      <c r="K217" s="1"/>
      <c r="L217" s="1"/>
      <c r="M217" s="5"/>
      <c r="N217" s="5"/>
      <c r="O217" s="5"/>
      <c r="P217" s="5"/>
      <c r="Q217" s="5"/>
      <c r="R217" s="5"/>
      <c r="S217" s="70"/>
      <c r="T217" s="70"/>
      <c r="U217" s="70"/>
      <c r="V217" s="18"/>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1"/>
      <c r="BA217" s="1"/>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row>
    <row r="218" spans="2:79" ht="30" hidden="1">
      <c r="B218" s="49" t="s">
        <v>41</v>
      </c>
      <c r="C218" s="1">
        <v>20</v>
      </c>
      <c r="D218" s="1"/>
      <c r="E218" s="1"/>
      <c r="F218" s="1"/>
      <c r="G218" s="5"/>
      <c r="H218" s="1"/>
      <c r="I218" s="1"/>
      <c r="J218" s="5"/>
      <c r="K218" s="1"/>
      <c r="L218" s="1"/>
      <c r="M218" s="5"/>
      <c r="N218" s="5"/>
      <c r="O218" s="5"/>
      <c r="P218" s="5"/>
      <c r="Q218" s="5"/>
      <c r="R218" s="5"/>
      <c r="S218" s="70"/>
      <c r="T218" s="70"/>
      <c r="U218" s="70"/>
      <c r="V218" s="18"/>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1"/>
      <c r="BA218" s="1"/>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row>
    <row r="219" spans="2:79" ht="30" hidden="1">
      <c r="B219" s="49" t="s">
        <v>40</v>
      </c>
      <c r="C219" s="1">
        <v>20</v>
      </c>
      <c r="D219" s="1"/>
      <c r="E219" s="1"/>
      <c r="F219" s="1"/>
      <c r="G219" s="5"/>
      <c r="H219" s="1"/>
      <c r="I219" s="1"/>
      <c r="J219" s="5"/>
      <c r="K219" s="1"/>
      <c r="L219" s="1"/>
      <c r="M219" s="5"/>
      <c r="N219" s="5"/>
      <c r="O219" s="5"/>
      <c r="P219" s="5"/>
      <c r="Q219" s="5"/>
      <c r="R219" s="5"/>
      <c r="S219" s="70"/>
      <c r="T219" s="70"/>
      <c r="U219" s="70"/>
      <c r="V219" s="18"/>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1"/>
      <c r="BA219" s="1"/>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row>
    <row r="220" spans="2:79" ht="30" hidden="1">
      <c r="B220" s="49" t="s">
        <v>39</v>
      </c>
      <c r="C220" s="1">
        <v>20</v>
      </c>
      <c r="D220" s="1"/>
      <c r="E220" s="1"/>
      <c r="F220" s="1"/>
      <c r="G220" s="5"/>
      <c r="H220" s="1"/>
      <c r="I220" s="1"/>
      <c r="J220" s="5"/>
      <c r="K220" s="1"/>
      <c r="L220" s="1"/>
      <c r="M220" s="5"/>
      <c r="N220" s="5"/>
      <c r="O220" s="5"/>
      <c r="P220" s="5"/>
      <c r="Q220" s="5"/>
      <c r="R220" s="5"/>
      <c r="S220" s="70"/>
      <c r="T220" s="70"/>
      <c r="U220" s="70"/>
      <c r="V220" s="18"/>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1"/>
      <c r="BA220" s="1"/>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row>
    <row r="221" spans="2:79" ht="30" hidden="1">
      <c r="B221" s="49" t="s">
        <v>38</v>
      </c>
      <c r="C221" s="1">
        <v>20</v>
      </c>
      <c r="D221" s="1"/>
      <c r="E221" s="1"/>
      <c r="F221" s="1"/>
      <c r="G221" s="5"/>
      <c r="H221" s="1"/>
      <c r="I221" s="1"/>
      <c r="J221" s="5"/>
      <c r="K221" s="1"/>
      <c r="L221" s="1"/>
      <c r="M221" s="5"/>
      <c r="N221" s="5"/>
      <c r="O221" s="5"/>
      <c r="P221" s="5"/>
      <c r="Q221" s="5"/>
      <c r="R221" s="5"/>
      <c r="S221" s="70"/>
      <c r="T221" s="70"/>
      <c r="U221" s="70"/>
      <c r="V221" s="18"/>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1"/>
      <c r="BA221" s="1"/>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row>
    <row r="222" spans="2:79" ht="30" hidden="1">
      <c r="B222" s="49" t="s">
        <v>37</v>
      </c>
      <c r="C222" s="1">
        <v>12</v>
      </c>
      <c r="D222" s="1"/>
      <c r="E222" s="1"/>
      <c r="F222" s="1"/>
      <c r="G222" s="5"/>
      <c r="H222" s="1"/>
      <c r="I222" s="1"/>
      <c r="J222" s="5"/>
      <c r="K222" s="1"/>
      <c r="L222" s="1"/>
      <c r="M222" s="5"/>
      <c r="N222" s="5"/>
      <c r="O222" s="5"/>
      <c r="P222" s="5"/>
      <c r="Q222" s="5"/>
      <c r="R222" s="5"/>
      <c r="S222" s="70"/>
      <c r="T222" s="70"/>
      <c r="U222" s="70"/>
      <c r="V222" s="18"/>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1"/>
      <c r="BA222" s="1"/>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row>
    <row r="223" spans="2:79" ht="30" hidden="1">
      <c r="B223" s="49" t="s">
        <v>36</v>
      </c>
      <c r="C223" s="1">
        <v>20</v>
      </c>
      <c r="D223" s="1"/>
      <c r="E223" s="1"/>
      <c r="F223" s="1"/>
      <c r="G223" s="5"/>
      <c r="H223" s="1"/>
      <c r="I223" s="1"/>
      <c r="J223" s="5"/>
      <c r="K223" s="1"/>
      <c r="L223" s="1"/>
      <c r="M223" s="5"/>
      <c r="N223" s="5"/>
      <c r="O223" s="5"/>
      <c r="P223" s="5"/>
      <c r="Q223" s="5"/>
      <c r="R223" s="5"/>
      <c r="S223" s="70"/>
      <c r="T223" s="70"/>
      <c r="U223" s="70"/>
      <c r="V223" s="18"/>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1"/>
      <c r="BA223" s="1"/>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row>
    <row r="224" spans="2:79" ht="30" hidden="1">
      <c r="B224" s="49" t="s">
        <v>35</v>
      </c>
      <c r="C224" s="1">
        <v>15</v>
      </c>
      <c r="D224" s="1"/>
      <c r="E224" s="1"/>
      <c r="F224" s="1"/>
      <c r="G224" s="5"/>
      <c r="H224" s="1"/>
      <c r="I224" s="1"/>
      <c r="J224" s="5"/>
      <c r="K224" s="1"/>
      <c r="L224" s="1"/>
      <c r="M224" s="5"/>
      <c r="N224" s="5"/>
      <c r="O224" s="5"/>
      <c r="P224" s="5"/>
      <c r="Q224" s="5"/>
      <c r="R224" s="5"/>
      <c r="S224" s="70"/>
      <c r="T224" s="70"/>
      <c r="U224" s="70"/>
      <c r="V224" s="18"/>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1"/>
      <c r="BA224" s="1"/>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row>
    <row r="225" spans="2:79" ht="30" hidden="1">
      <c r="B225" s="49" t="s">
        <v>34</v>
      </c>
      <c r="C225" s="1">
        <v>10</v>
      </c>
      <c r="D225" s="1"/>
      <c r="E225" s="1"/>
      <c r="F225" s="1"/>
      <c r="G225" s="5"/>
      <c r="H225" s="1"/>
      <c r="I225" s="1"/>
      <c r="J225" s="5"/>
      <c r="K225" s="1"/>
      <c r="L225" s="1"/>
      <c r="M225" s="5"/>
      <c r="N225" s="5"/>
      <c r="O225" s="5"/>
      <c r="P225" s="5"/>
      <c r="Q225" s="5"/>
      <c r="R225" s="5"/>
      <c r="S225" s="70"/>
      <c r="T225" s="70"/>
      <c r="U225" s="70"/>
      <c r="V225" s="18"/>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1"/>
      <c r="BA225" s="1"/>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row>
    <row r="226" spans="2:79" ht="30" hidden="1">
      <c r="B226" s="49" t="s">
        <v>33</v>
      </c>
      <c r="C226" s="1">
        <v>9</v>
      </c>
      <c r="D226" s="1"/>
      <c r="E226" s="1"/>
      <c r="F226" s="1"/>
      <c r="G226" s="5"/>
      <c r="H226" s="1"/>
      <c r="I226" s="1"/>
      <c r="J226" s="5"/>
      <c r="K226" s="1"/>
      <c r="L226" s="1"/>
      <c r="M226" s="5"/>
      <c r="N226" s="5"/>
      <c r="O226" s="5"/>
      <c r="P226" s="5"/>
      <c r="Q226" s="5"/>
      <c r="R226" s="5"/>
      <c r="S226" s="70"/>
      <c r="T226" s="70"/>
      <c r="U226" s="70"/>
      <c r="V226" s="18"/>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1"/>
      <c r="BA226" s="1"/>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row>
    <row r="227" spans="2:79" ht="30" hidden="1">
      <c r="B227" s="49" t="s">
        <v>32</v>
      </c>
      <c r="C227" s="1">
        <v>12</v>
      </c>
      <c r="D227" s="1"/>
      <c r="E227" s="1"/>
      <c r="F227" s="1"/>
      <c r="G227" s="5"/>
      <c r="H227" s="1"/>
      <c r="I227" s="1"/>
      <c r="J227" s="5"/>
      <c r="K227" s="1"/>
      <c r="L227" s="1"/>
      <c r="M227" s="5"/>
      <c r="N227" s="5"/>
      <c r="O227" s="5"/>
      <c r="P227" s="5"/>
      <c r="Q227" s="5"/>
      <c r="R227" s="5"/>
      <c r="S227" s="70"/>
      <c r="T227" s="70"/>
      <c r="U227" s="70"/>
      <c r="V227" s="18"/>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1"/>
      <c r="BA227" s="1"/>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row>
    <row r="228" spans="2:79" hidden="1">
      <c r="B228" s="49" t="s">
        <v>31</v>
      </c>
      <c r="C228" s="1">
        <v>15</v>
      </c>
      <c r="D228" s="1"/>
      <c r="E228" s="1"/>
      <c r="F228" s="1"/>
      <c r="G228" s="5"/>
      <c r="H228" s="1"/>
      <c r="I228" s="1"/>
      <c r="J228" s="5"/>
      <c r="K228" s="1"/>
      <c r="L228" s="1"/>
      <c r="M228" s="5"/>
      <c r="N228" s="5"/>
      <c r="O228" s="5"/>
      <c r="P228" s="5"/>
      <c r="Q228" s="5"/>
      <c r="R228" s="5"/>
      <c r="S228" s="70"/>
      <c r="T228" s="70"/>
      <c r="U228" s="70"/>
      <c r="V228" s="18"/>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1"/>
      <c r="BA228" s="1"/>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row>
    <row r="229" spans="2:79" hidden="1">
      <c r="B229" s="48" t="s">
        <v>30</v>
      </c>
      <c r="C229" s="1">
        <v>10</v>
      </c>
      <c r="D229" s="1"/>
      <c r="E229" s="1"/>
      <c r="F229" s="1"/>
      <c r="G229" s="5"/>
      <c r="H229" s="1"/>
      <c r="I229" s="1"/>
      <c r="J229" s="5"/>
      <c r="K229" s="1"/>
      <c r="L229" s="1"/>
      <c r="M229" s="5"/>
      <c r="N229" s="5"/>
      <c r="O229" s="5"/>
      <c r="P229" s="5"/>
      <c r="Q229" s="5"/>
      <c r="R229" s="5"/>
      <c r="S229" s="70"/>
      <c r="T229" s="70"/>
      <c r="U229" s="70"/>
      <c r="V229" s="18"/>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1"/>
      <c r="BA229" s="1"/>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row>
    <row r="230" spans="2:79" ht="60" hidden="1">
      <c r="B230" s="49" t="s">
        <v>29</v>
      </c>
      <c r="C230" s="1">
        <v>8</v>
      </c>
      <c r="D230" s="1"/>
      <c r="E230" s="1"/>
      <c r="F230" s="1"/>
      <c r="G230" s="5"/>
      <c r="H230" s="1"/>
      <c r="I230" s="1"/>
      <c r="J230" s="5"/>
      <c r="K230" s="1"/>
      <c r="L230" s="1"/>
      <c r="M230" s="5"/>
      <c r="N230" s="5"/>
      <c r="O230" s="5"/>
      <c r="P230" s="5"/>
      <c r="Q230" s="5"/>
      <c r="R230" s="5"/>
      <c r="S230" s="70"/>
      <c r="T230" s="70"/>
      <c r="U230" s="70"/>
      <c r="V230" s="18"/>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1"/>
      <c r="BA230" s="1"/>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row>
    <row r="231" spans="2:79" hidden="1">
      <c r="B231" s="47" t="s">
        <v>28</v>
      </c>
      <c r="C231" s="1">
        <v>10</v>
      </c>
      <c r="D231" s="1"/>
      <c r="E231" s="1"/>
      <c r="F231" s="1"/>
      <c r="G231" s="5"/>
      <c r="H231" s="1"/>
      <c r="I231" s="1"/>
      <c r="J231" s="5"/>
      <c r="K231" s="1"/>
      <c r="L231" s="1"/>
      <c r="M231" s="5"/>
      <c r="N231" s="5"/>
      <c r="O231" s="5"/>
      <c r="P231" s="5"/>
      <c r="Q231" s="5"/>
      <c r="R231" s="5"/>
      <c r="S231" s="70"/>
      <c r="T231" s="70"/>
      <c r="U231" s="70"/>
      <c r="V231" s="18"/>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1"/>
      <c r="BA231" s="1"/>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row>
    <row r="232" spans="2:79" ht="30" hidden="1">
      <c r="B232" s="49" t="s">
        <v>27</v>
      </c>
      <c r="C232" s="1">
        <v>8</v>
      </c>
      <c r="D232" s="1"/>
      <c r="E232" s="1"/>
      <c r="F232" s="1"/>
      <c r="G232" s="5"/>
      <c r="H232" s="1"/>
      <c r="I232" s="1"/>
      <c r="J232" s="5"/>
      <c r="K232" s="1"/>
      <c r="L232" s="1"/>
      <c r="M232" s="5"/>
      <c r="N232" s="5"/>
      <c r="O232" s="5"/>
      <c r="P232" s="5"/>
      <c r="Q232" s="5"/>
      <c r="R232" s="5"/>
      <c r="S232" s="70"/>
      <c r="T232" s="70"/>
      <c r="U232" s="70"/>
      <c r="V232" s="18"/>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1"/>
      <c r="BA232" s="1"/>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row>
    <row r="233" spans="2:79" ht="30" hidden="1">
      <c r="B233" s="49" t="s">
        <v>26</v>
      </c>
      <c r="C233" s="1">
        <v>6</v>
      </c>
      <c r="D233" s="1"/>
      <c r="E233" s="1"/>
      <c r="F233" s="1"/>
      <c r="G233" s="5"/>
      <c r="H233" s="1"/>
      <c r="I233" s="1"/>
      <c r="J233" s="5"/>
      <c r="K233" s="1"/>
      <c r="L233" s="1"/>
      <c r="M233" s="5"/>
      <c r="N233" s="5"/>
      <c r="O233" s="5"/>
      <c r="P233" s="5"/>
      <c r="Q233" s="5"/>
      <c r="R233" s="5"/>
      <c r="S233" s="70"/>
      <c r="T233" s="70"/>
      <c r="U233" s="70"/>
      <c r="V233" s="18"/>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1"/>
      <c r="BA233" s="1"/>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row>
    <row r="234" spans="2:79" hidden="1">
      <c r="B234" s="1" t="s">
        <v>25</v>
      </c>
      <c r="C234" s="1">
        <v>8</v>
      </c>
      <c r="D234" s="1"/>
      <c r="E234" s="1"/>
      <c r="F234" s="1"/>
      <c r="G234" s="5"/>
      <c r="H234" s="1"/>
      <c r="I234" s="1"/>
      <c r="J234" s="5"/>
      <c r="K234" s="1"/>
      <c r="L234" s="1"/>
      <c r="M234" s="5"/>
      <c r="N234" s="5"/>
      <c r="O234" s="5"/>
      <c r="P234" s="5"/>
      <c r="Q234" s="5"/>
      <c r="R234" s="5"/>
      <c r="S234" s="70"/>
      <c r="T234" s="70"/>
      <c r="U234" s="70"/>
      <c r="V234" s="18"/>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1"/>
      <c r="BA234" s="1"/>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row>
    <row r="235" spans="2:79" ht="30" hidden="1">
      <c r="B235" s="49" t="s">
        <v>24</v>
      </c>
      <c r="C235" s="1">
        <v>8</v>
      </c>
      <c r="D235" s="1"/>
      <c r="E235" s="1"/>
      <c r="F235" s="1"/>
      <c r="G235" s="5"/>
      <c r="H235" s="1"/>
      <c r="I235" s="1"/>
      <c r="J235" s="5"/>
      <c r="K235" s="1"/>
      <c r="L235" s="1"/>
      <c r="M235" s="5"/>
      <c r="N235" s="5"/>
      <c r="O235" s="5"/>
      <c r="P235" s="5"/>
      <c r="Q235" s="5"/>
      <c r="R235" s="5"/>
      <c r="S235" s="70"/>
      <c r="T235" s="70"/>
      <c r="U235" s="70"/>
      <c r="V235" s="18"/>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1"/>
      <c r="BA235" s="1"/>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row>
    <row r="236" spans="2:79" hidden="1">
      <c r="B236" s="48" t="s">
        <v>23</v>
      </c>
      <c r="C236" s="1">
        <v>25</v>
      </c>
      <c r="D236" s="1"/>
      <c r="E236" s="1"/>
      <c r="F236" s="1"/>
      <c r="G236" s="5"/>
      <c r="H236" s="1"/>
      <c r="I236" s="1"/>
      <c r="J236" s="5"/>
      <c r="K236" s="1"/>
      <c r="L236" s="1"/>
      <c r="M236" s="5"/>
      <c r="N236" s="5"/>
      <c r="O236" s="5"/>
      <c r="P236" s="5"/>
      <c r="Q236" s="5"/>
      <c r="R236" s="5"/>
      <c r="S236" s="70"/>
      <c r="T236" s="70"/>
      <c r="U236" s="70"/>
      <c r="V236" s="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1"/>
      <c r="BA236" s="1"/>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row>
    <row r="237" spans="2:79" ht="30" hidden="1">
      <c r="B237" s="49" t="s">
        <v>22</v>
      </c>
      <c r="C237" s="1">
        <v>20</v>
      </c>
      <c r="D237" s="1"/>
      <c r="E237" s="1"/>
      <c r="F237" s="1"/>
      <c r="G237" s="5"/>
      <c r="H237" s="1"/>
      <c r="I237" s="1"/>
      <c r="J237" s="5"/>
      <c r="K237" s="1"/>
      <c r="L237" s="1"/>
      <c r="M237" s="5"/>
      <c r="N237" s="5"/>
      <c r="O237" s="5"/>
      <c r="P237" s="5"/>
      <c r="Q237" s="5"/>
      <c r="R237" s="5"/>
      <c r="S237" s="70"/>
      <c r="T237" s="70"/>
      <c r="U237" s="70"/>
      <c r="V237" s="18"/>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1"/>
      <c r="BA237" s="1"/>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row>
    <row r="238" spans="2:79" hidden="1">
      <c r="B238" s="49" t="s">
        <v>21</v>
      </c>
      <c r="C238" s="1">
        <v>25</v>
      </c>
      <c r="D238" s="1"/>
      <c r="E238" s="1"/>
      <c r="F238" s="1"/>
      <c r="G238" s="5"/>
      <c r="H238" s="1"/>
      <c r="I238" s="1"/>
      <c r="J238" s="5"/>
      <c r="K238" s="1"/>
      <c r="L238" s="1"/>
      <c r="M238" s="5"/>
      <c r="N238" s="5"/>
      <c r="O238" s="5"/>
      <c r="P238" s="5"/>
      <c r="Q238" s="5"/>
      <c r="R238" s="5"/>
      <c r="S238" s="70"/>
      <c r="T238" s="70"/>
      <c r="U238" s="70"/>
      <c r="V238" s="18"/>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1"/>
      <c r="BA238" s="1"/>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row>
    <row r="239" spans="2:79" hidden="1">
      <c r="B239" s="49" t="s">
        <v>20</v>
      </c>
      <c r="C239" s="1">
        <v>20</v>
      </c>
      <c r="D239" s="1"/>
      <c r="E239" s="1"/>
      <c r="F239" s="1"/>
      <c r="G239" s="5"/>
      <c r="H239" s="1"/>
      <c r="I239" s="1"/>
      <c r="J239" s="5"/>
      <c r="K239" s="1"/>
      <c r="L239" s="1"/>
      <c r="M239" s="5"/>
      <c r="N239" s="5"/>
      <c r="O239" s="5"/>
      <c r="P239" s="5"/>
      <c r="Q239" s="5"/>
      <c r="R239" s="5"/>
      <c r="S239" s="70"/>
      <c r="T239" s="70"/>
      <c r="U239" s="70"/>
      <c r="V239" s="18"/>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1"/>
      <c r="BA239" s="1"/>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row>
    <row r="240" spans="2:79" hidden="1">
      <c r="B240" s="49" t="s">
        <v>19</v>
      </c>
      <c r="C240" s="1">
        <v>30</v>
      </c>
      <c r="D240" s="1"/>
      <c r="E240" s="1"/>
      <c r="F240" s="1"/>
      <c r="G240" s="5"/>
      <c r="H240" s="1"/>
      <c r="I240" s="1"/>
      <c r="J240" s="5"/>
      <c r="K240" s="1"/>
      <c r="L240" s="1"/>
      <c r="M240" s="5"/>
      <c r="N240" s="5"/>
      <c r="O240" s="5"/>
      <c r="P240" s="5"/>
      <c r="Q240" s="5"/>
      <c r="R240" s="5"/>
      <c r="S240" s="70"/>
      <c r="T240" s="70"/>
      <c r="U240" s="70"/>
      <c r="V240" s="18"/>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1"/>
      <c r="BA240" s="1"/>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row>
    <row r="241" spans="2:79" ht="30" hidden="1">
      <c r="B241" s="49" t="s">
        <v>18</v>
      </c>
      <c r="C241" s="1">
        <v>30</v>
      </c>
      <c r="D241" s="1"/>
      <c r="E241" s="1"/>
      <c r="F241" s="1"/>
      <c r="G241" s="5"/>
      <c r="H241" s="1"/>
      <c r="I241" s="1"/>
      <c r="J241" s="5"/>
      <c r="K241" s="1"/>
      <c r="L241" s="1"/>
      <c r="M241" s="5"/>
      <c r="N241" s="5"/>
      <c r="O241" s="5"/>
      <c r="P241" s="5"/>
      <c r="Q241" s="5"/>
      <c r="R241" s="5"/>
      <c r="S241" s="70"/>
      <c r="T241" s="70"/>
      <c r="U241" s="70"/>
      <c r="V241" s="18"/>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1"/>
      <c r="BA241" s="1"/>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row>
    <row r="242" spans="2:79" hidden="1">
      <c r="B242" s="49" t="s">
        <v>17</v>
      </c>
      <c r="C242" s="1">
        <v>30</v>
      </c>
      <c r="D242" s="1"/>
      <c r="E242" s="1"/>
      <c r="F242" s="1"/>
      <c r="G242" s="5"/>
      <c r="H242" s="1"/>
      <c r="I242" s="1"/>
      <c r="J242" s="5"/>
      <c r="K242" s="1"/>
      <c r="L242" s="1"/>
      <c r="M242" s="5"/>
      <c r="N242" s="5"/>
      <c r="O242" s="5"/>
      <c r="P242" s="5"/>
      <c r="Q242" s="5"/>
      <c r="R242" s="5"/>
      <c r="S242" s="70"/>
      <c r="T242" s="70"/>
      <c r="U242" s="70"/>
      <c r="V242" s="18"/>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1"/>
      <c r="BA242" s="1"/>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row>
    <row r="243" spans="2:79" hidden="1">
      <c r="B243" s="49" t="s">
        <v>16</v>
      </c>
      <c r="C243" s="1">
        <v>20</v>
      </c>
      <c r="D243" s="1"/>
      <c r="E243" s="1"/>
      <c r="F243" s="1"/>
      <c r="G243" s="5"/>
      <c r="H243" s="1"/>
      <c r="I243" s="1"/>
      <c r="J243" s="5"/>
      <c r="K243" s="1"/>
      <c r="L243" s="1"/>
      <c r="M243" s="5"/>
      <c r="N243" s="5"/>
      <c r="O243" s="5"/>
      <c r="P243" s="5"/>
      <c r="Q243" s="5"/>
      <c r="R243" s="5"/>
      <c r="S243" s="70"/>
      <c r="T243" s="70"/>
      <c r="U243" s="70"/>
      <c r="V243" s="18"/>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1"/>
      <c r="BA243" s="1"/>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row>
    <row r="244" spans="2:79" ht="30" hidden="1">
      <c r="B244" s="49" t="s">
        <v>15</v>
      </c>
      <c r="C244" s="1">
        <v>20</v>
      </c>
      <c r="D244" s="1"/>
      <c r="E244" s="1"/>
      <c r="F244" s="1"/>
      <c r="G244" s="5"/>
      <c r="H244" s="1"/>
      <c r="I244" s="1"/>
      <c r="J244" s="5"/>
      <c r="K244" s="1"/>
      <c r="L244" s="1"/>
      <c r="M244" s="5"/>
      <c r="N244" s="5"/>
      <c r="O244" s="5"/>
      <c r="P244" s="5"/>
      <c r="Q244" s="5"/>
      <c r="R244" s="5"/>
      <c r="S244" s="70"/>
      <c r="T244" s="70"/>
      <c r="U244" s="70"/>
      <c r="V244" s="18"/>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1"/>
      <c r="BA244" s="1"/>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row>
    <row r="245" spans="2:79" hidden="1">
      <c r="B245" s="49" t="s">
        <v>14</v>
      </c>
      <c r="C245" s="1">
        <v>25</v>
      </c>
      <c r="D245" s="1"/>
      <c r="E245" s="1"/>
      <c r="F245" s="1"/>
      <c r="G245" s="5"/>
      <c r="H245" s="1"/>
      <c r="I245" s="1"/>
      <c r="J245" s="5"/>
      <c r="K245" s="1"/>
      <c r="L245" s="1"/>
      <c r="M245" s="5"/>
      <c r="N245" s="5"/>
      <c r="O245" s="5"/>
      <c r="P245" s="5"/>
      <c r="Q245" s="5"/>
      <c r="R245" s="5"/>
      <c r="S245" s="70"/>
      <c r="T245" s="70"/>
      <c r="U245" s="70"/>
      <c r="V245" s="18"/>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1"/>
      <c r="BA245" s="1"/>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row>
    <row r="246" spans="2:79" hidden="1">
      <c r="B246" s="49" t="s">
        <v>13</v>
      </c>
      <c r="C246" s="1">
        <v>15</v>
      </c>
      <c r="D246" s="1"/>
      <c r="E246" s="1"/>
      <c r="F246" s="1"/>
      <c r="G246" s="5"/>
      <c r="H246" s="1"/>
      <c r="I246" s="1"/>
      <c r="J246" s="5"/>
      <c r="K246" s="1"/>
      <c r="L246" s="1"/>
      <c r="M246" s="5"/>
      <c r="N246" s="5"/>
      <c r="O246" s="5"/>
      <c r="P246" s="5"/>
      <c r="Q246" s="5"/>
      <c r="R246" s="5"/>
      <c r="S246" s="70"/>
      <c r="T246" s="70"/>
      <c r="U246" s="70"/>
      <c r="V246" s="18"/>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1"/>
      <c r="BA246" s="1"/>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row>
    <row r="247" spans="2:79" hidden="1">
      <c r="B247" s="49" t="s">
        <v>12</v>
      </c>
      <c r="C247" s="1">
        <v>10</v>
      </c>
      <c r="D247" s="1"/>
      <c r="E247" s="1"/>
      <c r="F247" s="1"/>
      <c r="G247" s="5"/>
      <c r="H247" s="1"/>
      <c r="I247" s="1"/>
      <c r="J247" s="5"/>
      <c r="K247" s="1"/>
      <c r="L247" s="1"/>
      <c r="M247" s="5"/>
      <c r="N247" s="5"/>
      <c r="O247" s="5"/>
      <c r="P247" s="5"/>
      <c r="Q247" s="5"/>
      <c r="R247" s="5"/>
      <c r="S247" s="70"/>
      <c r="T247" s="70"/>
      <c r="U247" s="70"/>
      <c r="V247" s="18"/>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1"/>
      <c r="BA247" s="1"/>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row>
    <row r="248" spans="2:79" ht="30" hidden="1">
      <c r="B248" s="49" t="s">
        <v>11</v>
      </c>
      <c r="C248" s="1">
        <v>14</v>
      </c>
      <c r="D248" s="1"/>
      <c r="E248" s="1"/>
      <c r="F248" s="1"/>
      <c r="G248" s="5"/>
      <c r="H248" s="1"/>
      <c r="I248" s="1"/>
      <c r="J248" s="5"/>
      <c r="K248" s="1"/>
      <c r="L248" s="1"/>
      <c r="M248" s="5"/>
      <c r="N248" s="5"/>
      <c r="O248" s="5"/>
      <c r="P248" s="5"/>
      <c r="Q248" s="5"/>
      <c r="R248" s="5"/>
      <c r="S248" s="70"/>
      <c r="T248" s="70"/>
      <c r="U248" s="70"/>
      <c r="V248" s="18"/>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1"/>
      <c r="BA248" s="1"/>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row>
    <row r="249" spans="2:79" ht="30" hidden="1">
      <c r="B249" s="49" t="s">
        <v>10</v>
      </c>
      <c r="C249" s="1">
        <v>13</v>
      </c>
      <c r="D249" s="1"/>
      <c r="E249" s="1"/>
      <c r="F249" s="1"/>
      <c r="G249" s="5"/>
      <c r="H249" s="1"/>
      <c r="I249" s="1"/>
      <c r="J249" s="5"/>
      <c r="K249" s="1"/>
      <c r="L249" s="1"/>
      <c r="M249" s="5"/>
      <c r="N249" s="5"/>
      <c r="O249" s="5"/>
      <c r="P249" s="5"/>
      <c r="Q249" s="5"/>
      <c r="R249" s="5"/>
      <c r="S249" s="70"/>
      <c r="T249" s="70"/>
      <c r="U249" s="70"/>
      <c r="V249" s="18"/>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1"/>
      <c r="BA249" s="1"/>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row>
    <row r="250" spans="2:79" ht="30" hidden="1">
      <c r="B250" s="49" t="s">
        <v>9</v>
      </c>
      <c r="C250" s="1">
        <v>28</v>
      </c>
      <c r="D250" s="1"/>
      <c r="E250" s="1"/>
      <c r="F250" s="1"/>
      <c r="G250" s="5"/>
      <c r="H250" s="1"/>
      <c r="I250" s="1"/>
      <c r="J250" s="5"/>
      <c r="K250" s="1"/>
      <c r="L250" s="1"/>
      <c r="M250" s="5"/>
      <c r="N250" s="5"/>
      <c r="O250" s="5"/>
      <c r="P250" s="5"/>
      <c r="Q250" s="5"/>
      <c r="R250" s="5"/>
      <c r="S250" s="70"/>
      <c r="T250" s="70"/>
      <c r="U250" s="70"/>
      <c r="V250" s="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1"/>
      <c r="BA250" s="1"/>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row>
    <row r="251" spans="2:79" hidden="1">
      <c r="B251" s="48" t="s">
        <v>8</v>
      </c>
      <c r="C251" s="1">
        <v>20</v>
      </c>
      <c r="D251" s="1"/>
      <c r="E251" s="1"/>
      <c r="F251" s="1"/>
      <c r="G251" s="5"/>
      <c r="H251" s="1"/>
      <c r="I251" s="1"/>
      <c r="J251" s="5"/>
      <c r="K251" s="1"/>
      <c r="L251" s="1"/>
      <c r="M251" s="5"/>
      <c r="N251" s="5"/>
      <c r="O251" s="5"/>
      <c r="P251" s="5"/>
      <c r="Q251" s="5"/>
      <c r="R251" s="5"/>
      <c r="S251" s="70"/>
      <c r="T251" s="70"/>
      <c r="U251" s="70"/>
      <c r="V251" s="18"/>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1"/>
      <c r="BA251" s="1"/>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row>
    <row r="252" spans="2:79" ht="30" hidden="1">
      <c r="B252" s="48" t="s">
        <v>7</v>
      </c>
      <c r="C252" s="1">
        <v>15</v>
      </c>
      <c r="D252" s="1"/>
      <c r="E252" s="1"/>
      <c r="F252" s="1"/>
      <c r="G252" s="5"/>
      <c r="H252" s="1"/>
      <c r="I252" s="1"/>
      <c r="J252" s="5"/>
      <c r="K252" s="1"/>
      <c r="L252" s="1"/>
      <c r="M252" s="5"/>
      <c r="N252" s="5"/>
      <c r="O252" s="5"/>
      <c r="P252" s="5"/>
      <c r="Q252" s="5"/>
      <c r="R252" s="5"/>
      <c r="S252" s="70"/>
      <c r="T252" s="70"/>
      <c r="U252" s="70"/>
      <c r="V252" s="18"/>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1"/>
      <c r="BA252" s="1"/>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row>
    <row r="253" spans="2:79" hidden="1">
      <c r="B253" s="47" t="s">
        <v>6</v>
      </c>
      <c r="C253" s="1">
        <v>15</v>
      </c>
      <c r="D253" s="1"/>
      <c r="E253" s="1"/>
      <c r="F253" s="1"/>
      <c r="G253" s="5"/>
      <c r="H253" s="1"/>
      <c r="I253" s="1"/>
      <c r="J253" s="5"/>
      <c r="K253" s="1"/>
      <c r="L253" s="1"/>
      <c r="M253" s="5"/>
      <c r="N253" s="5"/>
      <c r="O253" s="5"/>
      <c r="P253" s="5"/>
      <c r="Q253" s="5"/>
      <c r="R253" s="5"/>
      <c r="S253" s="70"/>
      <c r="T253" s="70"/>
      <c r="U253" s="70"/>
      <c r="V253" s="18"/>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1"/>
      <c r="BA253" s="1"/>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row>
    <row r="254" spans="2:79" hidden="1">
      <c r="B254" s="48" t="s">
        <v>5</v>
      </c>
      <c r="C254" s="1">
        <v>5</v>
      </c>
      <c r="D254" s="1"/>
      <c r="E254" s="1"/>
      <c r="F254" s="1"/>
      <c r="G254" s="5"/>
      <c r="H254" s="1"/>
      <c r="I254" s="1"/>
      <c r="J254" s="5"/>
      <c r="K254" s="1"/>
      <c r="L254" s="1"/>
      <c r="M254" s="5"/>
      <c r="N254" s="5"/>
      <c r="O254" s="5"/>
      <c r="P254" s="5"/>
      <c r="Q254" s="5"/>
      <c r="R254" s="5"/>
      <c r="S254" s="70"/>
      <c r="T254" s="70"/>
      <c r="U254" s="70"/>
      <c r="V254" s="18"/>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1"/>
      <c r="BA254" s="1"/>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row>
    <row r="255" spans="2:79" ht="30" hidden="1">
      <c r="B255" s="48" t="s">
        <v>4</v>
      </c>
      <c r="C255" s="1">
        <v>3</v>
      </c>
      <c r="D255" s="1"/>
      <c r="E255" s="1"/>
      <c r="F255" s="1"/>
      <c r="G255" s="5"/>
      <c r="H255" s="1"/>
      <c r="I255" s="1"/>
      <c r="J255" s="5"/>
      <c r="K255" s="1"/>
      <c r="L255" s="1"/>
      <c r="M255" s="5"/>
      <c r="N255" s="5"/>
      <c r="O255" s="5"/>
      <c r="P255" s="5"/>
      <c r="Q255" s="5"/>
      <c r="R255" s="5"/>
      <c r="S255" s="70"/>
      <c r="T255" s="70"/>
      <c r="U255" s="70"/>
      <c r="V255" s="18"/>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1"/>
      <c r="BA255" s="1"/>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row>
    <row r="256" spans="2:79" hidden="1">
      <c r="B256" s="49" t="s">
        <v>3</v>
      </c>
      <c r="C256" s="1">
        <v>6</v>
      </c>
      <c r="D256" s="1"/>
      <c r="E256" s="1"/>
      <c r="F256" s="1"/>
      <c r="G256" s="5"/>
      <c r="H256" s="1"/>
      <c r="I256" s="1"/>
      <c r="J256" s="5"/>
      <c r="K256" s="1"/>
      <c r="L256" s="1"/>
      <c r="M256" s="5"/>
      <c r="N256" s="5"/>
      <c r="O256" s="5"/>
      <c r="P256" s="5"/>
      <c r="Q256" s="5"/>
      <c r="R256" s="5"/>
      <c r="S256" s="70"/>
      <c r="T256" s="70"/>
      <c r="U256" s="70"/>
      <c r="V256" s="18"/>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1"/>
      <c r="BA256" s="1"/>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row>
    <row r="257" spans="2:79" hidden="1">
      <c r="B257" s="48" t="s">
        <v>2</v>
      </c>
      <c r="C257" s="1">
        <v>10</v>
      </c>
      <c r="D257" s="1"/>
      <c r="E257" s="1"/>
      <c r="F257" s="1"/>
      <c r="G257" s="5"/>
      <c r="H257" s="1"/>
      <c r="I257" s="1"/>
      <c r="J257" s="5"/>
      <c r="K257" s="1"/>
      <c r="L257" s="1"/>
      <c r="M257" s="5"/>
      <c r="N257" s="5"/>
      <c r="O257" s="5"/>
      <c r="P257" s="5"/>
      <c r="Q257" s="5"/>
      <c r="R257" s="5"/>
      <c r="S257" s="70"/>
      <c r="T257" s="70"/>
      <c r="U257" s="70"/>
      <c r="V257" s="18"/>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1"/>
      <c r="BA257" s="1"/>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row>
    <row r="258" spans="2:79" hidden="1">
      <c r="B258" s="49" t="s">
        <v>1</v>
      </c>
      <c r="C258" s="1">
        <v>5</v>
      </c>
      <c r="D258" s="1"/>
      <c r="E258" s="1"/>
      <c r="F258" s="1"/>
      <c r="G258" s="5"/>
      <c r="H258" s="1"/>
      <c r="I258" s="1"/>
      <c r="J258" s="5"/>
      <c r="K258" s="1"/>
      <c r="L258" s="1"/>
      <c r="M258" s="5"/>
      <c r="N258" s="5"/>
      <c r="O258" s="5"/>
      <c r="P258" s="5"/>
      <c r="Q258" s="5"/>
      <c r="R258" s="5"/>
      <c r="S258" s="70"/>
      <c r="T258" s="70"/>
      <c r="U258" s="70"/>
      <c r="V258" s="18"/>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1"/>
      <c r="BA258" s="1"/>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row>
    <row r="259" spans="2:79" hidden="1">
      <c r="B259" s="48" t="s">
        <v>121</v>
      </c>
      <c r="C259" s="1">
        <v>10</v>
      </c>
      <c r="D259" s="1"/>
      <c r="E259" s="1"/>
      <c r="F259" s="1"/>
      <c r="G259" s="5"/>
      <c r="H259" s="1"/>
      <c r="I259" s="1"/>
      <c r="J259" s="5"/>
      <c r="K259" s="1"/>
      <c r="L259" s="1"/>
      <c r="M259" s="5"/>
      <c r="N259" s="5"/>
      <c r="O259" s="5"/>
      <c r="P259" s="5"/>
      <c r="Q259" s="5"/>
      <c r="R259" s="5"/>
      <c r="S259" s="70"/>
      <c r="T259" s="70"/>
      <c r="U259" s="70"/>
      <c r="V259" s="18"/>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1"/>
      <c r="BA259" s="1"/>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row>
    <row r="260" spans="2:79" hidden="1">
      <c r="B260" s="48" t="s">
        <v>0</v>
      </c>
      <c r="C260" s="1">
        <v>15</v>
      </c>
      <c r="D260" s="1"/>
      <c r="E260" s="1"/>
      <c r="F260" s="1"/>
      <c r="G260" s="5"/>
      <c r="H260" s="1"/>
      <c r="I260" s="1"/>
      <c r="J260" s="5"/>
      <c r="K260" s="1"/>
      <c r="L260" s="1"/>
      <c r="M260" s="5"/>
      <c r="N260" s="5"/>
      <c r="O260" s="5"/>
      <c r="P260" s="5"/>
      <c r="Q260" s="5"/>
      <c r="R260" s="5"/>
      <c r="S260" s="70"/>
      <c r="T260" s="70"/>
      <c r="U260" s="70"/>
      <c r="V260" s="18"/>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1"/>
      <c r="BA260" s="1"/>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row>
    <row r="261" spans="2:79" hidden="1">
      <c r="B261" s="1"/>
      <c r="C261" s="1"/>
      <c r="D261" s="1"/>
      <c r="E261" s="1"/>
      <c r="F261" s="1"/>
      <c r="G261" s="5"/>
      <c r="H261" s="1"/>
      <c r="I261" s="1"/>
      <c r="J261" s="5"/>
      <c r="K261" s="1"/>
      <c r="L261" s="1"/>
      <c r="M261" s="5"/>
      <c r="N261" s="5"/>
      <c r="O261" s="5"/>
      <c r="P261" s="5"/>
      <c r="Q261" s="5"/>
      <c r="R261" s="5"/>
      <c r="S261" s="70"/>
      <c r="T261" s="70"/>
      <c r="U261" s="70"/>
      <c r="V261" s="18"/>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1"/>
      <c r="BA261" s="1"/>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row>
    <row r="262" spans="2:79" hidden="1">
      <c r="B262" s="1"/>
      <c r="C262" s="1"/>
      <c r="D262" s="1"/>
      <c r="E262" s="1"/>
      <c r="F262" s="1"/>
      <c r="G262" s="5"/>
      <c r="H262" s="1"/>
      <c r="I262" s="1"/>
      <c r="J262" s="5"/>
      <c r="K262" s="1"/>
      <c r="L262" s="1"/>
      <c r="M262" s="5"/>
      <c r="N262" s="5"/>
      <c r="O262" s="5"/>
      <c r="P262" s="5"/>
      <c r="Q262" s="5"/>
      <c r="R262" s="5"/>
      <c r="S262" s="70"/>
      <c r="T262" s="70"/>
      <c r="U262" s="70"/>
      <c r="V262" s="18"/>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1"/>
      <c r="BA262" s="1"/>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row>
    <row r="263" spans="2:79">
      <c r="B263" s="1"/>
      <c r="C263" s="1"/>
      <c r="D263" s="1"/>
      <c r="E263" s="1"/>
      <c r="F263" s="1"/>
      <c r="G263" s="5"/>
      <c r="H263" s="1"/>
      <c r="I263" s="1"/>
      <c r="J263" s="5"/>
      <c r="K263" s="1"/>
      <c r="L263" s="1"/>
      <c r="M263" s="5"/>
      <c r="N263" s="5"/>
      <c r="O263" s="5"/>
      <c r="P263" s="5"/>
      <c r="Q263" s="5"/>
      <c r="R263" s="5"/>
      <c r="S263" s="70"/>
      <c r="T263" s="70"/>
      <c r="U263" s="70"/>
      <c r="V263" s="18"/>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1"/>
      <c r="BA263" s="1"/>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row>
    <row r="264" spans="2:79">
      <c r="B264" s="1"/>
      <c r="C264" s="1"/>
      <c r="D264" s="1"/>
      <c r="E264" s="1"/>
      <c r="F264" s="1"/>
      <c r="G264" s="5"/>
      <c r="H264" s="1"/>
      <c r="I264" s="1"/>
      <c r="J264" s="5"/>
      <c r="K264" s="1"/>
      <c r="L264" s="1"/>
      <c r="M264" s="5"/>
      <c r="N264" s="5"/>
      <c r="O264" s="5"/>
      <c r="P264" s="5"/>
      <c r="Q264" s="5"/>
      <c r="R264" s="5"/>
      <c r="S264" s="70"/>
      <c r="T264" s="70"/>
      <c r="U264" s="70"/>
      <c r="V264" s="18"/>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1"/>
      <c r="BA264" s="1"/>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row>
    <row r="265" spans="2:79">
      <c r="B265" s="1"/>
      <c r="C265" s="1"/>
      <c r="D265" s="1"/>
      <c r="E265" s="1"/>
      <c r="F265" s="1"/>
      <c r="G265" s="5"/>
      <c r="H265" s="1"/>
      <c r="I265" s="1"/>
      <c r="J265" s="5"/>
      <c r="K265" s="1"/>
      <c r="L265" s="1"/>
      <c r="M265" s="5"/>
      <c r="N265" s="5"/>
      <c r="O265" s="5"/>
      <c r="P265" s="5"/>
      <c r="Q265" s="5"/>
      <c r="R265" s="5"/>
      <c r="S265" s="70"/>
      <c r="T265" s="70"/>
      <c r="U265" s="70"/>
      <c r="V265" s="18"/>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1"/>
      <c r="BA265" s="1"/>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row>
    <row r="266" spans="2:79">
      <c r="B266" s="1"/>
      <c r="C266" s="1"/>
      <c r="D266" s="1"/>
      <c r="E266" s="1"/>
      <c r="F266" s="1"/>
      <c r="G266" s="5"/>
      <c r="H266" s="1"/>
      <c r="I266" s="1"/>
      <c r="J266" s="5"/>
      <c r="K266" s="1"/>
      <c r="L266" s="1"/>
      <c r="M266" s="5"/>
      <c r="N266" s="5"/>
      <c r="O266" s="5"/>
      <c r="P266" s="5"/>
      <c r="Q266" s="5"/>
      <c r="R266" s="5"/>
      <c r="S266" s="70"/>
      <c r="T266" s="70"/>
      <c r="U266" s="70"/>
      <c r="V266" s="18"/>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1"/>
      <c r="BA266" s="1"/>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row>
    <row r="267" spans="2:79">
      <c r="B267" s="1"/>
      <c r="C267" s="1"/>
      <c r="D267" s="1"/>
      <c r="E267" s="1"/>
      <c r="F267" s="1"/>
      <c r="G267" s="5"/>
      <c r="H267" s="1"/>
      <c r="I267" s="1"/>
      <c r="J267" s="5"/>
      <c r="K267" s="1"/>
      <c r="L267" s="1"/>
      <c r="M267" s="5"/>
      <c r="N267" s="5"/>
      <c r="O267" s="5"/>
      <c r="P267" s="5"/>
      <c r="Q267" s="5"/>
      <c r="R267" s="5"/>
      <c r="S267" s="70"/>
      <c r="T267" s="70"/>
      <c r="U267" s="70"/>
      <c r="V267" s="18"/>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1"/>
      <c r="BA267" s="1"/>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row>
    <row r="268" spans="2:79">
      <c r="B268" s="1"/>
      <c r="C268" s="1"/>
      <c r="D268" s="1"/>
      <c r="E268" s="1"/>
      <c r="F268" s="1"/>
      <c r="G268" s="5"/>
      <c r="H268" s="1"/>
      <c r="I268" s="1"/>
      <c r="J268" s="5"/>
      <c r="K268" s="1"/>
      <c r="L268" s="1"/>
      <c r="M268" s="5"/>
      <c r="N268" s="5"/>
      <c r="O268" s="5"/>
      <c r="P268" s="5"/>
      <c r="Q268" s="5"/>
      <c r="R268" s="5"/>
      <c r="S268" s="70"/>
      <c r="T268" s="70"/>
      <c r="U268" s="70"/>
      <c r="V268" s="18"/>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1"/>
      <c r="BA268" s="1"/>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row>
    <row r="269" spans="2:79">
      <c r="B269" s="1"/>
      <c r="C269" s="1"/>
      <c r="D269" s="1"/>
      <c r="E269" s="1"/>
      <c r="F269" s="1"/>
      <c r="G269" s="5"/>
      <c r="H269" s="1"/>
      <c r="I269" s="1"/>
      <c r="J269" s="5"/>
      <c r="K269" s="1"/>
      <c r="L269" s="1"/>
      <c r="M269" s="5"/>
      <c r="N269" s="5"/>
      <c r="O269" s="5"/>
      <c r="P269" s="5"/>
      <c r="Q269" s="5"/>
      <c r="R269" s="5"/>
      <c r="S269" s="70"/>
      <c r="T269" s="70"/>
      <c r="U269" s="70"/>
      <c r="V269" s="18"/>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1"/>
      <c r="BA269" s="1"/>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row>
    <row r="270" spans="2:79">
      <c r="B270" s="1"/>
      <c r="C270" s="1"/>
      <c r="D270" s="1"/>
      <c r="E270" s="1"/>
      <c r="F270" s="1"/>
      <c r="G270" s="5"/>
      <c r="H270" s="1"/>
      <c r="I270" s="1"/>
      <c r="J270" s="5"/>
      <c r="K270" s="1"/>
      <c r="L270" s="1"/>
      <c r="M270" s="5"/>
      <c r="N270" s="5"/>
      <c r="O270" s="5"/>
      <c r="P270" s="5"/>
      <c r="Q270" s="5"/>
      <c r="R270" s="5"/>
      <c r="S270" s="70"/>
      <c r="T270" s="70"/>
      <c r="U270" s="70"/>
      <c r="V270" s="18"/>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1"/>
      <c r="BA270" s="1"/>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row>
    <row r="271" spans="2:79">
      <c r="B271" s="1"/>
      <c r="C271" s="1"/>
      <c r="D271" s="1"/>
      <c r="E271" s="1"/>
      <c r="F271" s="1"/>
      <c r="G271" s="5"/>
      <c r="H271" s="1"/>
      <c r="I271" s="1"/>
      <c r="J271" s="5"/>
      <c r="K271" s="1"/>
      <c r="L271" s="1"/>
      <c r="M271" s="5"/>
      <c r="N271" s="5"/>
      <c r="O271" s="5"/>
      <c r="P271" s="5"/>
      <c r="Q271" s="5"/>
      <c r="R271" s="5"/>
      <c r="S271" s="70"/>
      <c r="T271" s="70"/>
      <c r="U271" s="70"/>
      <c r="V271" s="18"/>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1"/>
      <c r="BA271" s="1"/>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row>
    <row r="272" spans="2:79">
      <c r="B272" s="1"/>
      <c r="C272" s="1"/>
      <c r="D272" s="1"/>
      <c r="E272" s="1"/>
      <c r="F272" s="1"/>
      <c r="G272" s="5"/>
      <c r="H272" s="1"/>
      <c r="I272" s="1"/>
      <c r="J272" s="5"/>
      <c r="K272" s="1"/>
      <c r="L272" s="1"/>
      <c r="M272" s="5"/>
      <c r="N272" s="5"/>
      <c r="O272" s="5"/>
      <c r="P272" s="5"/>
      <c r="Q272" s="5"/>
      <c r="R272" s="5"/>
      <c r="S272" s="70"/>
      <c r="T272" s="70"/>
      <c r="U272" s="70"/>
      <c r="V272" s="18"/>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1"/>
      <c r="BA272" s="1"/>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row>
    <row r="273" spans="2:79">
      <c r="B273" s="1"/>
      <c r="C273" s="1"/>
      <c r="D273" s="1"/>
      <c r="E273" s="1"/>
      <c r="F273" s="1"/>
      <c r="G273" s="5"/>
      <c r="H273" s="1"/>
      <c r="I273" s="1"/>
      <c r="J273" s="5"/>
      <c r="K273" s="1"/>
      <c r="L273" s="1"/>
      <c r="M273" s="5"/>
      <c r="N273" s="5"/>
      <c r="O273" s="5"/>
      <c r="P273" s="5"/>
      <c r="Q273" s="5"/>
      <c r="R273" s="5"/>
      <c r="S273" s="70"/>
      <c r="T273" s="70"/>
      <c r="U273" s="70"/>
      <c r="V273" s="18"/>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1"/>
      <c r="BA273" s="1"/>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row>
    <row r="274" spans="2:79">
      <c r="B274" s="1"/>
      <c r="C274" s="1"/>
      <c r="D274" s="1"/>
      <c r="E274" s="1"/>
      <c r="F274" s="1"/>
      <c r="G274" s="5"/>
      <c r="H274" s="1"/>
      <c r="I274" s="1"/>
      <c r="J274" s="5"/>
      <c r="K274" s="1"/>
      <c r="L274" s="1"/>
      <c r="M274" s="5"/>
      <c r="N274" s="5"/>
      <c r="O274" s="5"/>
      <c r="P274" s="5"/>
      <c r="Q274" s="5"/>
      <c r="R274" s="5"/>
      <c r="S274" s="70"/>
      <c r="T274" s="70"/>
      <c r="U274" s="70"/>
      <c r="V274" s="18"/>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1"/>
      <c r="BA274" s="1"/>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row>
    <row r="275" spans="2:79">
      <c r="B275" s="1"/>
      <c r="C275" s="1"/>
      <c r="D275" s="1"/>
      <c r="E275" s="1"/>
      <c r="F275" s="1"/>
      <c r="G275" s="5"/>
      <c r="H275" s="1"/>
      <c r="I275" s="1"/>
      <c r="J275" s="5"/>
      <c r="K275" s="1"/>
      <c r="L275" s="1"/>
      <c r="M275" s="5"/>
      <c r="N275" s="5"/>
      <c r="O275" s="5"/>
      <c r="P275" s="5"/>
      <c r="Q275" s="5"/>
      <c r="R275" s="5"/>
      <c r="S275" s="70"/>
      <c r="T275" s="70"/>
      <c r="U275" s="70"/>
      <c r="V275" s="18"/>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1"/>
      <c r="BA275" s="1"/>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row>
    <row r="276" spans="2:79">
      <c r="B276" s="1"/>
      <c r="C276" s="1"/>
      <c r="D276" s="1"/>
      <c r="E276" s="1"/>
      <c r="F276" s="1"/>
      <c r="G276" s="5"/>
      <c r="H276" s="1"/>
      <c r="I276" s="1"/>
      <c r="J276" s="5"/>
      <c r="K276" s="1"/>
      <c r="L276" s="1"/>
      <c r="M276" s="5"/>
      <c r="N276" s="5"/>
      <c r="O276" s="5"/>
      <c r="P276" s="5"/>
      <c r="Q276" s="5"/>
      <c r="R276" s="5"/>
      <c r="S276" s="70"/>
      <c r="T276" s="70"/>
      <c r="U276" s="70"/>
      <c r="V276" s="18"/>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1"/>
      <c r="BA276" s="1"/>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row>
    <row r="277" spans="2:79">
      <c r="B277" s="1"/>
      <c r="C277" s="1"/>
      <c r="D277" s="1"/>
      <c r="E277" s="1"/>
      <c r="F277" s="1"/>
      <c r="G277" s="5"/>
      <c r="H277" s="1"/>
      <c r="I277" s="1"/>
      <c r="J277" s="5"/>
      <c r="K277" s="1"/>
      <c r="L277" s="1"/>
      <c r="M277" s="5"/>
      <c r="N277" s="5"/>
      <c r="O277" s="5"/>
      <c r="P277" s="5"/>
      <c r="Q277" s="5"/>
      <c r="R277" s="5"/>
      <c r="S277" s="70"/>
      <c r="T277" s="70"/>
      <c r="U277" s="70"/>
      <c r="V277" s="18"/>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1"/>
      <c r="BA277" s="1"/>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row>
    <row r="278" spans="2:79">
      <c r="B278" s="1"/>
      <c r="C278" s="1"/>
      <c r="D278" s="1"/>
      <c r="E278" s="1"/>
      <c r="F278" s="1"/>
      <c r="G278" s="5"/>
      <c r="H278" s="1"/>
      <c r="I278" s="1"/>
      <c r="J278" s="5"/>
      <c r="K278" s="1"/>
      <c r="L278" s="1"/>
      <c r="M278" s="5"/>
      <c r="N278" s="5"/>
      <c r="O278" s="5"/>
      <c r="P278" s="5"/>
      <c r="Q278" s="5"/>
      <c r="R278" s="5"/>
      <c r="S278" s="70"/>
      <c r="T278" s="70"/>
      <c r="U278" s="70"/>
      <c r="V278" s="18"/>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1"/>
      <c r="BA278" s="1"/>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row>
    <row r="279" spans="2:79">
      <c r="B279" s="1"/>
      <c r="C279" s="1"/>
      <c r="D279" s="1"/>
      <c r="E279" s="1"/>
      <c r="F279" s="1"/>
      <c r="G279" s="5"/>
      <c r="H279" s="1"/>
      <c r="I279" s="1"/>
      <c r="J279" s="5"/>
      <c r="K279" s="1"/>
      <c r="L279" s="1"/>
      <c r="M279" s="5"/>
      <c r="N279" s="5"/>
      <c r="O279" s="5"/>
      <c r="P279" s="5"/>
      <c r="Q279" s="5"/>
      <c r="R279" s="5"/>
      <c r="S279" s="70"/>
      <c r="T279" s="70"/>
      <c r="U279" s="70"/>
      <c r="V279" s="18"/>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1"/>
      <c r="BA279" s="1"/>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row>
    <row r="280" spans="2:79">
      <c r="B280" s="1"/>
      <c r="C280" s="1"/>
      <c r="D280" s="1"/>
      <c r="E280" s="1"/>
      <c r="F280" s="1"/>
      <c r="G280" s="5"/>
      <c r="H280" s="1"/>
      <c r="I280" s="1"/>
      <c r="J280" s="5"/>
      <c r="K280" s="1"/>
      <c r="L280" s="1"/>
      <c r="M280" s="5"/>
      <c r="N280" s="5"/>
      <c r="O280" s="5"/>
      <c r="P280" s="5"/>
      <c r="Q280" s="5"/>
      <c r="R280" s="5"/>
      <c r="S280" s="70"/>
      <c r="T280" s="70"/>
      <c r="U280" s="70"/>
      <c r="V280" s="18"/>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1"/>
      <c r="BA280" s="1"/>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row>
    <row r="281" spans="2:79">
      <c r="B281" s="1"/>
      <c r="C281" s="1"/>
      <c r="D281" s="1"/>
      <c r="E281" s="1"/>
      <c r="F281" s="1"/>
      <c r="G281" s="5"/>
      <c r="H281" s="1"/>
      <c r="I281" s="1"/>
      <c r="J281" s="5"/>
      <c r="K281" s="1"/>
      <c r="L281" s="1"/>
      <c r="M281" s="5"/>
      <c r="N281" s="5"/>
      <c r="O281" s="5"/>
      <c r="P281" s="5"/>
      <c r="Q281" s="5"/>
      <c r="R281" s="5"/>
      <c r="S281" s="70"/>
      <c r="T281" s="70"/>
      <c r="U281" s="70"/>
      <c r="V281" s="18"/>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1"/>
      <c r="BA281" s="1"/>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row>
    <row r="282" spans="2:79">
      <c r="B282" s="1"/>
      <c r="C282" s="1"/>
      <c r="D282" s="1"/>
      <c r="E282" s="1"/>
      <c r="F282" s="1"/>
      <c r="G282" s="5"/>
      <c r="H282" s="1"/>
      <c r="I282" s="1"/>
      <c r="J282" s="5"/>
      <c r="K282" s="1"/>
      <c r="L282" s="1"/>
      <c r="M282" s="5"/>
      <c r="N282" s="5"/>
      <c r="O282" s="5"/>
      <c r="P282" s="5"/>
      <c r="Q282" s="5"/>
      <c r="R282" s="5"/>
      <c r="S282" s="70"/>
      <c r="T282" s="70"/>
      <c r="U282" s="70"/>
      <c r="V282" s="18"/>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1"/>
      <c r="BA282" s="1"/>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row>
    <row r="283" spans="2:79">
      <c r="B283" s="1"/>
      <c r="C283" s="1"/>
      <c r="D283" s="1"/>
      <c r="E283" s="1"/>
      <c r="F283" s="1"/>
      <c r="G283" s="5"/>
      <c r="H283" s="1"/>
      <c r="I283" s="1"/>
      <c r="J283" s="5"/>
      <c r="K283" s="1"/>
      <c r="L283" s="1"/>
      <c r="M283" s="5"/>
      <c r="N283" s="5"/>
      <c r="O283" s="5"/>
      <c r="P283" s="5"/>
      <c r="Q283" s="5"/>
      <c r="R283" s="5"/>
      <c r="S283" s="70"/>
      <c r="T283" s="70"/>
      <c r="U283" s="70"/>
      <c r="V283" s="18"/>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1"/>
      <c r="BA283" s="1"/>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row>
    <row r="284" spans="2:79">
      <c r="B284" s="1"/>
      <c r="C284" s="1"/>
      <c r="D284" s="1"/>
      <c r="E284" s="1"/>
      <c r="F284" s="1"/>
      <c r="G284" s="5"/>
      <c r="H284" s="1"/>
      <c r="I284" s="1"/>
      <c r="J284" s="5"/>
      <c r="K284" s="1"/>
      <c r="L284" s="1"/>
      <c r="M284" s="5"/>
      <c r="N284" s="5"/>
      <c r="O284" s="5"/>
      <c r="P284" s="5"/>
      <c r="Q284" s="5"/>
      <c r="R284" s="5"/>
      <c r="S284" s="70"/>
      <c r="T284" s="70"/>
      <c r="U284" s="70"/>
      <c r="V284" s="18"/>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1"/>
      <c r="BA284" s="1"/>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row>
    <row r="285" spans="2:79">
      <c r="B285" s="1"/>
      <c r="C285" s="1"/>
      <c r="D285" s="1"/>
      <c r="E285" s="1"/>
      <c r="F285" s="1"/>
      <c r="G285" s="5"/>
      <c r="H285" s="1"/>
      <c r="I285" s="1"/>
      <c r="J285" s="5"/>
      <c r="K285" s="1"/>
      <c r="L285" s="1"/>
      <c r="M285" s="5"/>
      <c r="N285" s="5"/>
      <c r="O285" s="5"/>
      <c r="P285" s="5"/>
      <c r="Q285" s="5"/>
      <c r="R285" s="5"/>
      <c r="S285" s="70"/>
      <c r="T285" s="70"/>
      <c r="U285" s="70"/>
      <c r="V285" s="18"/>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1"/>
      <c r="BA285" s="1"/>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row>
    <row r="286" spans="2:79">
      <c r="B286" s="1"/>
      <c r="C286" s="1"/>
      <c r="D286" s="1"/>
      <c r="E286" s="1"/>
      <c r="F286" s="1"/>
      <c r="G286" s="5"/>
      <c r="H286" s="1"/>
      <c r="I286" s="1"/>
      <c r="J286" s="5"/>
      <c r="K286" s="1"/>
      <c r="L286" s="1"/>
      <c r="M286" s="5"/>
      <c r="N286" s="5"/>
      <c r="O286" s="5"/>
      <c r="P286" s="5"/>
      <c r="Q286" s="5"/>
      <c r="R286" s="5"/>
      <c r="S286" s="70"/>
      <c r="T286" s="70"/>
      <c r="U286" s="70"/>
      <c r="V286" s="18"/>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1"/>
      <c r="BA286" s="1"/>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row>
    <row r="287" spans="2:79">
      <c r="B287" s="1"/>
      <c r="C287" s="1"/>
      <c r="D287" s="1"/>
      <c r="E287" s="1"/>
      <c r="F287" s="1"/>
      <c r="G287" s="5"/>
      <c r="H287" s="1"/>
      <c r="I287" s="1"/>
      <c r="J287" s="5"/>
      <c r="K287" s="1"/>
      <c r="L287" s="1"/>
      <c r="M287" s="5"/>
      <c r="N287" s="5"/>
      <c r="O287" s="5"/>
      <c r="P287" s="5"/>
      <c r="Q287" s="5"/>
      <c r="R287" s="5"/>
      <c r="S287" s="70"/>
      <c r="T287" s="70"/>
      <c r="U287" s="70"/>
      <c r="V287" s="18"/>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1"/>
      <c r="BA287" s="1"/>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row>
    <row r="288" spans="2:79">
      <c r="B288" s="1"/>
      <c r="C288" s="1"/>
      <c r="D288" s="1"/>
      <c r="E288" s="1"/>
      <c r="F288" s="1"/>
      <c r="G288" s="5"/>
      <c r="H288" s="1"/>
      <c r="I288" s="1"/>
      <c r="J288" s="5"/>
      <c r="K288" s="1"/>
      <c r="L288" s="1"/>
      <c r="M288" s="5"/>
      <c r="N288" s="5"/>
      <c r="O288" s="5"/>
      <c r="P288" s="5"/>
      <c r="Q288" s="5"/>
      <c r="R288" s="5"/>
      <c r="S288" s="70"/>
      <c r="T288" s="70"/>
      <c r="U288" s="70"/>
      <c r="V288" s="18"/>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1"/>
      <c r="BA288" s="1"/>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row>
    <row r="289" spans="2:79">
      <c r="B289" s="1"/>
      <c r="C289" s="1"/>
      <c r="D289" s="1"/>
      <c r="E289" s="1"/>
      <c r="F289" s="1"/>
      <c r="G289" s="5"/>
      <c r="H289" s="1"/>
      <c r="I289" s="1"/>
      <c r="J289" s="5"/>
      <c r="K289" s="1"/>
      <c r="L289" s="1"/>
      <c r="M289" s="5"/>
      <c r="N289" s="5"/>
      <c r="O289" s="5"/>
      <c r="P289" s="5"/>
      <c r="Q289" s="5"/>
      <c r="R289" s="5"/>
      <c r="S289" s="70"/>
      <c r="T289" s="70"/>
      <c r="U289" s="70"/>
      <c r="V289" s="18"/>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1"/>
      <c r="BA289" s="1"/>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row>
    <row r="290" spans="2:79">
      <c r="B290" s="1"/>
      <c r="C290" s="1"/>
      <c r="D290" s="1"/>
      <c r="E290" s="1"/>
      <c r="F290" s="1"/>
      <c r="G290" s="5"/>
      <c r="H290" s="1"/>
      <c r="I290" s="1"/>
      <c r="J290" s="5"/>
      <c r="K290" s="1"/>
      <c r="L290" s="1"/>
      <c r="M290" s="5"/>
      <c r="N290" s="5"/>
      <c r="O290" s="5"/>
      <c r="P290" s="5"/>
      <c r="Q290" s="5"/>
      <c r="R290" s="5"/>
      <c r="S290" s="70"/>
      <c r="T290" s="70"/>
      <c r="U290" s="70"/>
      <c r="V290" s="18"/>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1"/>
      <c r="BA290" s="1"/>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row>
    <row r="291" spans="2:79">
      <c r="B291" s="1"/>
      <c r="C291" s="1"/>
      <c r="D291" s="1"/>
      <c r="E291" s="1"/>
      <c r="F291" s="1"/>
      <c r="G291" s="5"/>
      <c r="H291" s="1"/>
      <c r="I291" s="1"/>
      <c r="J291" s="5"/>
      <c r="K291" s="1"/>
      <c r="L291" s="1"/>
      <c r="M291" s="5"/>
      <c r="N291" s="5"/>
      <c r="O291" s="5"/>
      <c r="P291" s="5"/>
      <c r="Q291" s="5"/>
      <c r="R291" s="5"/>
      <c r="S291" s="70"/>
      <c r="T291" s="70"/>
      <c r="U291" s="70"/>
      <c r="V291" s="18"/>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1"/>
      <c r="BA291" s="1"/>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row>
    <row r="292" spans="2:79">
      <c r="B292" s="1"/>
      <c r="C292" s="1"/>
      <c r="D292" s="1"/>
      <c r="E292" s="1"/>
      <c r="F292" s="1"/>
      <c r="G292" s="5"/>
      <c r="H292" s="1"/>
      <c r="I292" s="1"/>
      <c r="J292" s="5"/>
      <c r="K292" s="1"/>
      <c r="L292" s="1"/>
      <c r="M292" s="5"/>
      <c r="N292" s="5"/>
      <c r="O292" s="5"/>
      <c r="P292" s="5"/>
      <c r="Q292" s="5"/>
      <c r="R292" s="5"/>
      <c r="S292" s="70"/>
      <c r="T292" s="70"/>
      <c r="U292" s="70"/>
      <c r="V292" s="18"/>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1"/>
      <c r="BA292" s="1"/>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row>
    <row r="293" spans="2:79">
      <c r="B293" s="1"/>
      <c r="C293" s="1"/>
      <c r="D293" s="1"/>
      <c r="E293" s="1"/>
      <c r="F293" s="1"/>
      <c r="G293" s="5"/>
      <c r="H293" s="1"/>
      <c r="I293" s="1"/>
      <c r="J293" s="5"/>
      <c r="K293" s="1"/>
      <c r="L293" s="1"/>
      <c r="M293" s="5"/>
      <c r="N293" s="5"/>
      <c r="O293" s="5"/>
      <c r="P293" s="5"/>
      <c r="Q293" s="5"/>
      <c r="R293" s="5"/>
      <c r="S293" s="70"/>
      <c r="T293" s="70"/>
      <c r="U293" s="70"/>
      <c r="V293" s="18"/>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1"/>
      <c r="BA293" s="1"/>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row>
    <row r="294" spans="2:79">
      <c r="B294" s="1"/>
      <c r="C294" s="1"/>
      <c r="D294" s="1"/>
      <c r="E294" s="1"/>
      <c r="F294" s="1"/>
      <c r="G294" s="5"/>
      <c r="H294" s="1"/>
      <c r="I294" s="1"/>
      <c r="J294" s="5"/>
      <c r="K294" s="1"/>
      <c r="L294" s="1"/>
      <c r="M294" s="5"/>
      <c r="N294" s="5"/>
      <c r="O294" s="5"/>
      <c r="P294" s="5"/>
      <c r="Q294" s="5"/>
      <c r="R294" s="5"/>
      <c r="S294" s="70"/>
      <c r="T294" s="70"/>
      <c r="U294" s="70"/>
      <c r="V294" s="18"/>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1"/>
      <c r="BA294" s="1"/>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row>
    <row r="295" spans="2:79">
      <c r="B295" s="1"/>
      <c r="C295" s="1"/>
      <c r="D295" s="1"/>
      <c r="E295" s="1"/>
      <c r="F295" s="1"/>
      <c r="G295" s="5"/>
      <c r="H295" s="1"/>
      <c r="I295" s="1"/>
      <c r="J295" s="5"/>
      <c r="K295" s="1"/>
      <c r="L295" s="1"/>
      <c r="M295" s="5"/>
      <c r="N295" s="5"/>
      <c r="O295" s="5"/>
      <c r="P295" s="5"/>
      <c r="Q295" s="5"/>
      <c r="R295" s="5"/>
      <c r="S295" s="70"/>
      <c r="T295" s="70"/>
      <c r="U295" s="70"/>
      <c r="V295" s="18"/>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1"/>
      <c r="BA295" s="1"/>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row>
    <row r="296" spans="2:79">
      <c r="B296" s="1"/>
      <c r="C296" s="1"/>
      <c r="D296" s="1"/>
      <c r="E296" s="1"/>
      <c r="F296" s="1"/>
      <c r="G296" s="5"/>
      <c r="H296" s="1"/>
      <c r="I296" s="1"/>
      <c r="J296" s="5"/>
      <c r="K296" s="1"/>
      <c r="L296" s="1"/>
      <c r="M296" s="5"/>
      <c r="N296" s="5"/>
      <c r="O296" s="5"/>
      <c r="P296" s="5"/>
      <c r="Q296" s="5"/>
      <c r="R296" s="5"/>
      <c r="S296" s="70"/>
      <c r="T296" s="70"/>
      <c r="U296" s="70"/>
      <c r="V296" s="18"/>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1"/>
      <c r="BA296" s="1"/>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row>
    <row r="297" spans="2:79">
      <c r="B297" s="1"/>
      <c r="C297" s="1"/>
      <c r="D297" s="1"/>
      <c r="E297" s="1"/>
      <c r="F297" s="1"/>
      <c r="G297" s="5"/>
      <c r="H297" s="1"/>
      <c r="I297" s="1"/>
      <c r="J297" s="5"/>
      <c r="K297" s="1"/>
      <c r="L297" s="1"/>
      <c r="M297" s="5"/>
      <c r="N297" s="5"/>
      <c r="O297" s="5"/>
      <c r="P297" s="5"/>
      <c r="Q297" s="5"/>
      <c r="R297" s="5"/>
      <c r="S297" s="70"/>
      <c r="T297" s="70"/>
      <c r="U297" s="70"/>
      <c r="V297" s="18"/>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1"/>
      <c r="BA297" s="1"/>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row>
    <row r="298" spans="2:79">
      <c r="B298" s="1"/>
      <c r="C298" s="1"/>
      <c r="D298" s="1"/>
      <c r="E298" s="1"/>
      <c r="F298" s="1"/>
      <c r="G298" s="5"/>
      <c r="H298" s="1"/>
      <c r="I298" s="1"/>
      <c r="J298" s="5"/>
      <c r="K298" s="1"/>
      <c r="L298" s="1"/>
      <c r="M298" s="5"/>
      <c r="N298" s="5"/>
      <c r="O298" s="5"/>
      <c r="P298" s="5"/>
      <c r="Q298" s="5"/>
      <c r="R298" s="5"/>
      <c r="S298" s="70"/>
      <c r="T298" s="70"/>
      <c r="U298" s="70"/>
      <c r="V298" s="18"/>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1"/>
      <c r="BA298" s="1"/>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row>
    <row r="299" spans="2:79">
      <c r="B299" s="1"/>
      <c r="C299" s="1"/>
      <c r="D299" s="1"/>
      <c r="E299" s="1"/>
      <c r="F299" s="1"/>
      <c r="G299" s="5"/>
      <c r="H299" s="1"/>
      <c r="I299" s="1"/>
      <c r="J299" s="5"/>
      <c r="K299" s="1"/>
      <c r="L299" s="1"/>
      <c r="M299" s="5"/>
      <c r="N299" s="5"/>
      <c r="O299" s="5"/>
      <c r="P299" s="5"/>
      <c r="Q299" s="5"/>
      <c r="R299" s="5"/>
      <c r="S299" s="70"/>
      <c r="T299" s="70"/>
      <c r="U299" s="70"/>
      <c r="V299" s="18"/>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1"/>
      <c r="BA299" s="1"/>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row>
    <row r="300" spans="2:79">
      <c r="B300" s="1"/>
      <c r="C300" s="1"/>
      <c r="D300" s="1"/>
      <c r="E300" s="1"/>
      <c r="F300" s="1"/>
      <c r="G300" s="5"/>
      <c r="H300" s="1"/>
      <c r="I300" s="1"/>
      <c r="J300" s="5"/>
      <c r="K300" s="1"/>
      <c r="L300" s="1"/>
      <c r="M300" s="5"/>
      <c r="N300" s="5"/>
      <c r="O300" s="5"/>
      <c r="P300" s="5"/>
      <c r="Q300" s="5"/>
      <c r="R300" s="5"/>
      <c r="S300" s="70"/>
      <c r="T300" s="70"/>
      <c r="U300" s="70"/>
      <c r="V300" s="18"/>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1"/>
      <c r="BA300" s="1"/>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row>
    <row r="301" spans="2:79">
      <c r="B301" s="1"/>
      <c r="C301" s="1"/>
      <c r="D301" s="1"/>
      <c r="E301" s="1"/>
      <c r="F301" s="1"/>
      <c r="G301" s="5"/>
      <c r="H301" s="1"/>
      <c r="I301" s="1"/>
      <c r="J301" s="5"/>
      <c r="K301" s="1"/>
      <c r="L301" s="1"/>
      <c r="M301" s="5"/>
      <c r="N301" s="5"/>
      <c r="O301" s="5"/>
      <c r="P301" s="5"/>
      <c r="Q301" s="5"/>
      <c r="R301" s="5"/>
      <c r="S301" s="70"/>
      <c r="T301" s="70"/>
      <c r="U301" s="70"/>
      <c r="V301" s="18"/>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1"/>
      <c r="BA301" s="1"/>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row>
    <row r="302" spans="2:79">
      <c r="B302" s="1"/>
      <c r="C302" s="1"/>
      <c r="D302" s="1"/>
      <c r="E302" s="1"/>
      <c r="F302" s="1"/>
      <c r="G302" s="5"/>
      <c r="H302" s="1"/>
      <c r="I302" s="1"/>
      <c r="J302" s="5"/>
      <c r="K302" s="1"/>
      <c r="L302" s="1"/>
      <c r="M302" s="5"/>
      <c r="N302" s="5"/>
      <c r="O302" s="5"/>
      <c r="P302" s="5"/>
      <c r="Q302" s="5"/>
      <c r="R302" s="5"/>
      <c r="S302" s="70"/>
      <c r="T302" s="70"/>
      <c r="U302" s="70"/>
      <c r="V302" s="18"/>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1"/>
      <c r="BA302" s="1"/>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row>
    <row r="303" spans="2:79">
      <c r="B303" s="1"/>
      <c r="C303" s="1"/>
      <c r="D303" s="1"/>
      <c r="E303" s="1"/>
      <c r="F303" s="1"/>
      <c r="G303" s="5"/>
      <c r="H303" s="1"/>
      <c r="I303" s="1"/>
      <c r="J303" s="5"/>
      <c r="K303" s="1"/>
      <c r="L303" s="1"/>
      <c r="M303" s="5"/>
      <c r="N303" s="5"/>
      <c r="O303" s="5"/>
      <c r="P303" s="5"/>
      <c r="Q303" s="5"/>
      <c r="R303" s="5"/>
      <c r="S303" s="70"/>
      <c r="T303" s="70"/>
      <c r="U303" s="70"/>
      <c r="V303" s="18"/>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1"/>
      <c r="BA303" s="1"/>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row>
    <row r="304" spans="2:79">
      <c r="B304" s="1"/>
      <c r="C304" s="1"/>
      <c r="D304" s="1"/>
      <c r="E304" s="1"/>
      <c r="F304" s="1"/>
      <c r="G304" s="5"/>
      <c r="H304" s="1"/>
      <c r="I304" s="1"/>
      <c r="J304" s="5"/>
      <c r="K304" s="1"/>
      <c r="L304" s="1"/>
      <c r="M304" s="5"/>
      <c r="N304" s="5"/>
      <c r="O304" s="5"/>
      <c r="P304" s="5"/>
      <c r="Q304" s="5"/>
      <c r="R304" s="5"/>
      <c r="S304" s="70"/>
      <c r="T304" s="70"/>
      <c r="U304" s="70"/>
      <c r="V304" s="18"/>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1"/>
      <c r="BA304" s="1"/>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row>
    <row r="305" spans="2:79">
      <c r="B305" s="1"/>
      <c r="C305" s="1"/>
      <c r="D305" s="1"/>
      <c r="E305" s="1"/>
      <c r="F305" s="1"/>
      <c r="G305" s="5"/>
      <c r="H305" s="1"/>
      <c r="I305" s="1"/>
      <c r="J305" s="5"/>
      <c r="K305" s="1"/>
      <c r="L305" s="1"/>
      <c r="M305" s="5"/>
      <c r="N305" s="5"/>
      <c r="O305" s="5"/>
      <c r="P305" s="5"/>
      <c r="Q305" s="5"/>
      <c r="R305" s="5"/>
      <c r="S305" s="70"/>
      <c r="T305" s="70"/>
      <c r="U305" s="70"/>
      <c r="V305" s="18"/>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1"/>
      <c r="BA305" s="1"/>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row>
    <row r="306" spans="2:79">
      <c r="B306" s="1"/>
      <c r="C306" s="1"/>
      <c r="D306" s="1"/>
      <c r="E306" s="1"/>
      <c r="F306" s="1"/>
      <c r="G306" s="5"/>
      <c r="H306" s="1"/>
      <c r="I306" s="1"/>
      <c r="J306" s="5"/>
      <c r="K306" s="1"/>
      <c r="L306" s="1"/>
      <c r="M306" s="5"/>
      <c r="N306" s="5"/>
      <c r="O306" s="5"/>
      <c r="P306" s="5"/>
      <c r="Q306" s="5"/>
      <c r="R306" s="5"/>
      <c r="S306" s="70"/>
      <c r="T306" s="70"/>
      <c r="U306" s="70"/>
      <c r="V306" s="18"/>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1"/>
      <c r="BA306" s="1"/>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row>
    <row r="307" spans="2:79">
      <c r="B307" s="1"/>
      <c r="C307" s="1"/>
      <c r="D307" s="1"/>
      <c r="E307" s="1"/>
      <c r="F307" s="1"/>
      <c r="G307" s="5"/>
      <c r="H307" s="1"/>
      <c r="I307" s="1"/>
      <c r="J307" s="5"/>
      <c r="K307" s="1"/>
      <c r="L307" s="1"/>
      <c r="M307" s="5"/>
      <c r="N307" s="5"/>
      <c r="O307" s="5"/>
      <c r="P307" s="5"/>
      <c r="Q307" s="5"/>
      <c r="R307" s="5"/>
      <c r="S307" s="70"/>
      <c r="T307" s="70"/>
      <c r="U307" s="70"/>
      <c r="V307" s="18"/>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1"/>
      <c r="BA307" s="1"/>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row>
    <row r="308" spans="2:79">
      <c r="B308" s="1"/>
      <c r="C308" s="1"/>
      <c r="D308" s="1"/>
      <c r="E308" s="1"/>
      <c r="F308" s="1"/>
      <c r="G308" s="5"/>
      <c r="H308" s="1"/>
      <c r="I308" s="1"/>
      <c r="J308" s="5"/>
      <c r="K308" s="1"/>
      <c r="L308" s="1"/>
      <c r="M308" s="5"/>
      <c r="N308" s="5"/>
      <c r="O308" s="5"/>
      <c r="P308" s="5"/>
      <c r="Q308" s="5"/>
      <c r="R308" s="5"/>
      <c r="S308" s="70"/>
      <c r="T308" s="70"/>
      <c r="U308" s="70"/>
      <c r="V308" s="18"/>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1"/>
      <c r="BA308" s="1"/>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row>
    <row r="309" spans="2:79">
      <c r="B309" s="1"/>
      <c r="C309" s="1"/>
      <c r="D309" s="1"/>
      <c r="E309" s="1"/>
      <c r="F309" s="1"/>
      <c r="G309" s="5"/>
      <c r="H309" s="1"/>
      <c r="I309" s="1"/>
      <c r="J309" s="5"/>
      <c r="K309" s="1"/>
      <c r="L309" s="1"/>
      <c r="M309" s="5"/>
      <c r="N309" s="5"/>
      <c r="O309" s="5"/>
      <c r="P309" s="5"/>
      <c r="Q309" s="5"/>
      <c r="R309" s="5"/>
      <c r="S309" s="70"/>
      <c r="T309" s="70"/>
      <c r="U309" s="70"/>
      <c r="V309" s="18"/>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1"/>
      <c r="BA309" s="1"/>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row>
    <row r="310" spans="2:79">
      <c r="B310" s="1"/>
      <c r="C310" s="1"/>
      <c r="D310" s="1"/>
      <c r="E310" s="1"/>
      <c r="F310" s="1"/>
      <c r="G310" s="5"/>
      <c r="H310" s="1"/>
      <c r="I310" s="1"/>
      <c r="J310" s="5"/>
      <c r="K310" s="1"/>
      <c r="L310" s="1"/>
      <c r="M310" s="5"/>
      <c r="N310" s="5"/>
      <c r="O310" s="5"/>
      <c r="P310" s="5"/>
      <c r="Q310" s="5"/>
      <c r="R310" s="5"/>
      <c r="S310" s="70"/>
      <c r="T310" s="70"/>
      <c r="U310" s="70"/>
      <c r="V310" s="18"/>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1"/>
      <c r="BA310" s="1"/>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row>
    <row r="311" spans="2:79">
      <c r="B311" s="1"/>
      <c r="C311" s="1"/>
      <c r="D311" s="1"/>
      <c r="E311" s="1"/>
      <c r="F311" s="1"/>
      <c r="G311" s="5"/>
      <c r="H311" s="1"/>
      <c r="I311" s="1"/>
      <c r="J311" s="5"/>
      <c r="K311" s="1"/>
      <c r="L311" s="1"/>
      <c r="M311" s="5"/>
      <c r="N311" s="5"/>
      <c r="O311" s="5"/>
      <c r="P311" s="5"/>
      <c r="Q311" s="5"/>
      <c r="R311" s="5"/>
      <c r="S311" s="70"/>
      <c r="T311" s="70"/>
      <c r="U311" s="70"/>
      <c r="V311" s="18"/>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1"/>
      <c r="BA311" s="1"/>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row>
    <row r="312" spans="2:79">
      <c r="B312" s="1"/>
      <c r="C312" s="1"/>
      <c r="D312" s="1"/>
      <c r="E312" s="1"/>
      <c r="F312" s="1"/>
      <c r="G312" s="5"/>
      <c r="H312" s="1"/>
      <c r="I312" s="1"/>
      <c r="J312" s="5"/>
      <c r="K312" s="1"/>
      <c r="L312" s="1"/>
      <c r="M312" s="5"/>
      <c r="N312" s="5"/>
      <c r="O312" s="5"/>
      <c r="P312" s="5"/>
      <c r="Q312" s="5"/>
      <c r="R312" s="5"/>
      <c r="S312" s="70"/>
      <c r="T312" s="70"/>
      <c r="U312" s="70"/>
      <c r="V312" s="18"/>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1"/>
      <c r="BA312" s="1"/>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row>
    <row r="313" spans="2:79">
      <c r="B313" s="1"/>
      <c r="C313" s="1"/>
      <c r="D313" s="1"/>
      <c r="E313" s="1"/>
      <c r="F313" s="1"/>
      <c r="G313" s="5"/>
      <c r="H313" s="1"/>
      <c r="I313" s="1"/>
      <c r="J313" s="5"/>
      <c r="K313" s="1"/>
      <c r="L313" s="1"/>
      <c r="M313" s="5"/>
      <c r="N313" s="5"/>
      <c r="O313" s="5"/>
      <c r="P313" s="5"/>
      <c r="Q313" s="5"/>
      <c r="R313" s="5"/>
      <c r="S313" s="70"/>
      <c r="T313" s="70"/>
      <c r="U313" s="70"/>
      <c r="V313" s="18"/>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1"/>
      <c r="BA313" s="1"/>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row>
    <row r="314" spans="2:79">
      <c r="B314" s="1"/>
      <c r="C314" s="1"/>
      <c r="D314" s="1"/>
      <c r="E314" s="1"/>
      <c r="F314" s="1"/>
      <c r="G314" s="5"/>
      <c r="H314" s="1"/>
      <c r="I314" s="1"/>
      <c r="J314" s="5"/>
      <c r="K314" s="1"/>
      <c r="L314" s="1"/>
      <c r="M314" s="5"/>
      <c r="N314" s="5"/>
      <c r="O314" s="5"/>
      <c r="P314" s="5"/>
      <c r="Q314" s="5"/>
      <c r="R314" s="5"/>
      <c r="S314" s="70"/>
      <c r="T314" s="70"/>
      <c r="U314" s="70"/>
      <c r="V314" s="18"/>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1"/>
      <c r="BA314" s="1"/>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row>
    <row r="315" spans="2:79">
      <c r="B315" s="1"/>
      <c r="C315" s="1"/>
      <c r="D315" s="1"/>
      <c r="E315" s="1"/>
      <c r="F315" s="1"/>
      <c r="G315" s="5"/>
      <c r="H315" s="1"/>
      <c r="I315" s="1"/>
      <c r="J315" s="5"/>
      <c r="K315" s="1"/>
      <c r="L315" s="1"/>
      <c r="M315" s="5"/>
      <c r="N315" s="5"/>
      <c r="O315" s="5"/>
      <c r="P315" s="5"/>
      <c r="Q315" s="5"/>
      <c r="R315" s="5"/>
      <c r="S315" s="70"/>
      <c r="T315" s="70"/>
      <c r="U315" s="70"/>
      <c r="V315" s="18"/>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1"/>
      <c r="BA315" s="1"/>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row>
    <row r="316" spans="2:79">
      <c r="B316" s="1"/>
      <c r="C316" s="1"/>
      <c r="D316" s="1"/>
      <c r="E316" s="1"/>
      <c r="F316" s="1"/>
      <c r="G316" s="5"/>
      <c r="H316" s="1"/>
      <c r="I316" s="1"/>
      <c r="J316" s="5"/>
      <c r="K316" s="1"/>
      <c r="L316" s="1"/>
      <c r="M316" s="5"/>
      <c r="N316" s="5"/>
      <c r="O316" s="5"/>
      <c r="P316" s="5"/>
      <c r="Q316" s="5"/>
      <c r="R316" s="5"/>
      <c r="S316" s="70"/>
      <c r="T316" s="70"/>
      <c r="U316" s="70"/>
      <c r="V316" s="18"/>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1"/>
      <c r="BA316" s="1"/>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row>
    <row r="317" spans="2:79">
      <c r="B317" s="1"/>
      <c r="C317" s="1"/>
      <c r="D317" s="1"/>
      <c r="E317" s="1"/>
      <c r="F317" s="1"/>
      <c r="G317" s="5"/>
      <c r="H317" s="1"/>
      <c r="I317" s="1"/>
      <c r="J317" s="5"/>
      <c r="K317" s="1"/>
      <c r="L317" s="1"/>
      <c r="M317" s="5"/>
      <c r="N317" s="5"/>
      <c r="O317" s="5"/>
      <c r="P317" s="5"/>
      <c r="Q317" s="5"/>
      <c r="R317" s="5"/>
      <c r="S317" s="70"/>
      <c r="T317" s="70"/>
      <c r="U317" s="70"/>
      <c r="V317" s="18"/>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1"/>
      <c r="BA317" s="1"/>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row>
    <row r="318" spans="2:79">
      <c r="B318" s="1"/>
      <c r="C318" s="1"/>
      <c r="D318" s="1"/>
      <c r="E318" s="1"/>
      <c r="F318" s="1"/>
      <c r="G318" s="5"/>
      <c r="H318" s="1"/>
      <c r="I318" s="1"/>
      <c r="J318" s="5"/>
      <c r="K318" s="1"/>
      <c r="L318" s="1"/>
      <c r="M318" s="5"/>
      <c r="N318" s="5"/>
      <c r="O318" s="5"/>
      <c r="P318" s="5"/>
      <c r="Q318" s="5"/>
      <c r="R318" s="5"/>
      <c r="S318" s="70"/>
      <c r="T318" s="70"/>
      <c r="U318" s="70"/>
      <c r="V318" s="18"/>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1"/>
      <c r="BA318" s="1"/>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row>
    <row r="319" spans="2:79">
      <c r="B319" s="1"/>
      <c r="C319" s="1"/>
      <c r="D319" s="1"/>
      <c r="E319" s="1"/>
      <c r="F319" s="1"/>
      <c r="G319" s="5"/>
      <c r="H319" s="1"/>
      <c r="I319" s="1"/>
      <c r="J319" s="5"/>
      <c r="K319" s="1"/>
      <c r="L319" s="1"/>
      <c r="M319" s="5"/>
      <c r="N319" s="5"/>
      <c r="O319" s="5"/>
      <c r="P319" s="5"/>
      <c r="Q319" s="5"/>
      <c r="R319" s="5"/>
      <c r="S319" s="70"/>
      <c r="T319" s="70"/>
      <c r="U319" s="70"/>
      <c r="V319" s="18"/>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1"/>
      <c r="BA319" s="1"/>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row>
    <row r="320" spans="2:79">
      <c r="B320" s="1"/>
      <c r="C320" s="1"/>
      <c r="D320" s="1"/>
      <c r="E320" s="1"/>
      <c r="F320" s="1"/>
      <c r="G320" s="5"/>
      <c r="H320" s="1"/>
      <c r="I320" s="1"/>
      <c r="J320" s="5"/>
      <c r="K320" s="1"/>
      <c r="L320" s="1"/>
      <c r="M320" s="5"/>
      <c r="N320" s="5"/>
      <c r="O320" s="5"/>
      <c r="P320" s="5"/>
      <c r="Q320" s="5"/>
      <c r="R320" s="5"/>
      <c r="S320" s="70"/>
      <c r="T320" s="70"/>
      <c r="U320" s="70"/>
      <c r="V320" s="18"/>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1"/>
      <c r="BA320" s="1"/>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row>
    <row r="321" spans="2:79">
      <c r="B321" s="1"/>
      <c r="C321" s="1"/>
      <c r="D321" s="1"/>
      <c r="E321" s="1"/>
      <c r="F321" s="1"/>
      <c r="G321" s="5"/>
      <c r="H321" s="1"/>
      <c r="I321" s="1"/>
      <c r="J321" s="5"/>
      <c r="K321" s="1"/>
      <c r="L321" s="1"/>
      <c r="M321" s="5"/>
      <c r="N321" s="5"/>
      <c r="O321" s="5"/>
      <c r="P321" s="5"/>
      <c r="Q321" s="5"/>
      <c r="R321" s="5"/>
      <c r="S321" s="70"/>
      <c r="T321" s="70"/>
      <c r="U321" s="70"/>
      <c r="V321" s="18"/>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1"/>
      <c r="BA321" s="1"/>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row>
    <row r="322" spans="2:79">
      <c r="B322" s="1"/>
      <c r="C322" s="1"/>
      <c r="D322" s="1"/>
      <c r="E322" s="1"/>
      <c r="F322" s="1"/>
      <c r="G322" s="5"/>
      <c r="H322" s="1"/>
      <c r="I322" s="1"/>
      <c r="J322" s="5"/>
      <c r="K322" s="1"/>
      <c r="L322" s="1"/>
      <c r="M322" s="5"/>
      <c r="N322" s="5"/>
      <c r="O322" s="5"/>
      <c r="P322" s="5"/>
      <c r="Q322" s="5"/>
      <c r="R322" s="5"/>
      <c r="S322" s="70"/>
      <c r="T322" s="70"/>
      <c r="U322" s="70"/>
      <c r="V322" s="18"/>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1"/>
      <c r="BA322" s="1"/>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row>
    <row r="323" spans="2:79">
      <c r="B323" s="1"/>
      <c r="C323" s="1"/>
      <c r="D323" s="1"/>
      <c r="E323" s="1"/>
      <c r="F323" s="1"/>
      <c r="G323" s="5"/>
      <c r="H323" s="1"/>
      <c r="I323" s="1"/>
      <c r="J323" s="5"/>
      <c r="K323" s="1"/>
      <c r="L323" s="1"/>
      <c r="M323" s="5"/>
      <c r="N323" s="5"/>
      <c r="O323" s="5"/>
      <c r="P323" s="5"/>
      <c r="Q323" s="5"/>
      <c r="R323" s="5"/>
      <c r="S323" s="70"/>
      <c r="T323" s="70"/>
      <c r="U323" s="70"/>
      <c r="V323" s="18"/>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1"/>
      <c r="BA323" s="1"/>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row>
    <row r="324" spans="2:79">
      <c r="B324" s="1"/>
      <c r="C324" s="1"/>
      <c r="D324" s="1"/>
      <c r="E324" s="1"/>
      <c r="F324" s="1"/>
      <c r="G324" s="5"/>
      <c r="H324" s="1"/>
      <c r="I324" s="1"/>
      <c r="J324" s="5"/>
      <c r="K324" s="1"/>
      <c r="L324" s="1"/>
      <c r="M324" s="5"/>
      <c r="N324" s="5"/>
      <c r="O324" s="5"/>
      <c r="P324" s="5"/>
      <c r="Q324" s="5"/>
      <c r="R324" s="5"/>
      <c r="S324" s="70"/>
      <c r="T324" s="70"/>
      <c r="U324" s="70"/>
      <c r="V324" s="18"/>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1"/>
      <c r="BA324" s="1"/>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row>
    <row r="325" spans="2:79">
      <c r="B325" s="1"/>
      <c r="C325" s="1"/>
      <c r="D325" s="1"/>
      <c r="E325" s="1"/>
      <c r="F325" s="1"/>
      <c r="G325" s="5"/>
      <c r="H325" s="1"/>
      <c r="I325" s="1"/>
      <c r="J325" s="5"/>
      <c r="K325" s="1"/>
      <c r="L325" s="1"/>
      <c r="M325" s="5"/>
      <c r="N325" s="5"/>
      <c r="O325" s="5"/>
      <c r="P325" s="5"/>
      <c r="Q325" s="5"/>
      <c r="R325" s="5"/>
      <c r="S325" s="70"/>
      <c r="T325" s="70"/>
      <c r="U325" s="70"/>
      <c r="V325" s="18"/>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1"/>
      <c r="BA325" s="1"/>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row>
    <row r="326" spans="2:79">
      <c r="B326" s="1"/>
      <c r="C326" s="1"/>
      <c r="D326" s="1"/>
      <c r="E326" s="1"/>
      <c r="F326" s="1"/>
      <c r="G326" s="5"/>
      <c r="H326" s="1"/>
      <c r="I326" s="1"/>
      <c r="J326" s="5"/>
      <c r="K326" s="1"/>
      <c r="L326" s="1"/>
      <c r="M326" s="5"/>
      <c r="N326" s="5"/>
      <c r="O326" s="5"/>
      <c r="P326" s="5"/>
      <c r="Q326" s="5"/>
      <c r="R326" s="5"/>
      <c r="S326" s="70"/>
      <c r="T326" s="70"/>
      <c r="U326" s="70"/>
      <c r="V326" s="18"/>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1"/>
      <c r="BA326" s="1"/>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row>
    <row r="327" spans="2:79">
      <c r="B327" s="1"/>
      <c r="C327" s="1"/>
      <c r="D327" s="1"/>
      <c r="E327" s="1"/>
      <c r="F327" s="1"/>
      <c r="G327" s="5"/>
      <c r="H327" s="1"/>
      <c r="I327" s="1"/>
      <c r="J327" s="5"/>
      <c r="K327" s="1"/>
      <c r="L327" s="1"/>
      <c r="M327" s="5"/>
      <c r="N327" s="5"/>
      <c r="O327" s="5"/>
      <c r="P327" s="5"/>
      <c r="Q327" s="5"/>
      <c r="R327" s="5"/>
      <c r="S327" s="70"/>
      <c r="T327" s="70"/>
      <c r="U327" s="70"/>
      <c r="V327" s="18"/>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1"/>
      <c r="BA327" s="1"/>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row>
    <row r="328" spans="2:79">
      <c r="B328" s="1"/>
      <c r="C328" s="1"/>
      <c r="D328" s="1"/>
      <c r="E328" s="1"/>
      <c r="F328" s="1"/>
      <c r="G328" s="5"/>
      <c r="H328" s="1"/>
      <c r="I328" s="1"/>
      <c r="J328" s="5"/>
      <c r="K328" s="1"/>
      <c r="L328" s="1"/>
      <c r="M328" s="5"/>
      <c r="N328" s="5"/>
      <c r="O328" s="5"/>
      <c r="P328" s="5"/>
      <c r="Q328" s="5"/>
      <c r="R328" s="5"/>
      <c r="S328" s="70"/>
      <c r="T328" s="70"/>
      <c r="U328" s="70"/>
      <c r="V328" s="18"/>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1"/>
      <c r="BA328" s="1"/>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row>
    <row r="329" spans="2:79">
      <c r="B329" s="1"/>
      <c r="C329" s="1"/>
      <c r="D329" s="1"/>
      <c r="E329" s="1"/>
      <c r="F329" s="1"/>
      <c r="G329" s="5"/>
      <c r="H329" s="1"/>
      <c r="I329" s="1"/>
      <c r="J329" s="5"/>
      <c r="K329" s="1"/>
      <c r="L329" s="1"/>
      <c r="M329" s="5"/>
      <c r="N329" s="5"/>
      <c r="O329" s="5"/>
      <c r="P329" s="5"/>
      <c r="Q329" s="5"/>
      <c r="R329" s="5"/>
      <c r="S329" s="70"/>
      <c r="T329" s="70"/>
      <c r="U329" s="70"/>
      <c r="V329" s="18"/>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1"/>
      <c r="BA329" s="1"/>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row>
    <row r="330" spans="2:79">
      <c r="B330" s="1"/>
      <c r="C330" s="1"/>
      <c r="D330" s="1"/>
      <c r="E330" s="1"/>
      <c r="F330" s="1"/>
      <c r="G330" s="5"/>
      <c r="H330" s="1"/>
      <c r="I330" s="1"/>
      <c r="J330" s="5"/>
      <c r="K330" s="1"/>
      <c r="L330" s="1"/>
      <c r="M330" s="5"/>
      <c r="N330" s="5"/>
      <c r="O330" s="5"/>
      <c r="P330" s="5"/>
      <c r="Q330" s="5"/>
      <c r="R330" s="5"/>
      <c r="S330" s="70"/>
      <c r="T330" s="70"/>
      <c r="U330" s="70"/>
      <c r="V330" s="18"/>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1"/>
      <c r="BA330" s="1"/>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row>
    <row r="331" spans="2:79">
      <c r="B331" s="1"/>
      <c r="C331" s="1"/>
      <c r="D331" s="1"/>
      <c r="E331" s="1"/>
      <c r="F331" s="1"/>
      <c r="G331" s="5"/>
      <c r="H331" s="1"/>
      <c r="I331" s="1"/>
      <c r="J331" s="5"/>
      <c r="K331" s="1"/>
      <c r="L331" s="1"/>
      <c r="M331" s="5"/>
      <c r="N331" s="5"/>
      <c r="O331" s="5"/>
      <c r="P331" s="5"/>
      <c r="Q331" s="5"/>
      <c r="R331" s="5"/>
      <c r="S331" s="70"/>
      <c r="T331" s="70"/>
      <c r="U331" s="70"/>
      <c r="V331" s="18"/>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1"/>
      <c r="BA331" s="1"/>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row>
    <row r="332" spans="2:79">
      <c r="B332" s="1"/>
      <c r="C332" s="1"/>
      <c r="D332" s="1"/>
      <c r="E332" s="1"/>
      <c r="F332" s="1"/>
      <c r="G332" s="5"/>
      <c r="H332" s="1"/>
      <c r="I332" s="1"/>
      <c r="J332" s="5"/>
      <c r="K332" s="1"/>
      <c r="L332" s="1"/>
      <c r="M332" s="5"/>
      <c r="N332" s="5"/>
      <c r="O332" s="5"/>
      <c r="P332" s="5"/>
      <c r="Q332" s="5"/>
      <c r="R332" s="5"/>
      <c r="S332" s="70"/>
      <c r="T332" s="70"/>
      <c r="U332" s="70"/>
      <c r="V332" s="18"/>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1"/>
      <c r="BA332" s="1"/>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row>
    <row r="333" spans="2:79">
      <c r="B333" s="1"/>
      <c r="C333" s="1"/>
      <c r="D333" s="1"/>
      <c r="E333" s="1"/>
      <c r="F333" s="1"/>
      <c r="G333" s="5"/>
      <c r="H333" s="1"/>
      <c r="I333" s="1"/>
      <c r="J333" s="5"/>
      <c r="K333" s="1"/>
      <c r="L333" s="1"/>
      <c r="M333" s="5"/>
      <c r="N333" s="5"/>
      <c r="O333" s="5"/>
      <c r="P333" s="5"/>
      <c r="Q333" s="5"/>
      <c r="R333" s="5"/>
      <c r="S333" s="70"/>
      <c r="T333" s="70"/>
      <c r="U333" s="70"/>
      <c r="V333" s="18"/>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1"/>
      <c r="BA333" s="1"/>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row>
    <row r="334" spans="2:79">
      <c r="B334" s="1"/>
      <c r="C334" s="1"/>
      <c r="D334" s="1"/>
      <c r="E334" s="1"/>
      <c r="F334" s="1"/>
      <c r="G334" s="5"/>
      <c r="H334" s="1"/>
      <c r="I334" s="1"/>
      <c r="J334" s="5"/>
      <c r="K334" s="1"/>
      <c r="L334" s="1"/>
      <c r="M334" s="5"/>
      <c r="N334" s="5"/>
      <c r="O334" s="5"/>
      <c r="P334" s="5"/>
      <c r="Q334" s="5"/>
      <c r="R334" s="5"/>
      <c r="S334" s="70"/>
      <c r="T334" s="70"/>
      <c r="U334" s="70"/>
      <c r="V334" s="18"/>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1"/>
      <c r="BA334" s="1"/>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row>
    <row r="335" spans="2:79">
      <c r="B335" s="1"/>
      <c r="C335" s="1"/>
      <c r="D335" s="1"/>
      <c r="E335" s="1"/>
      <c r="F335" s="1"/>
      <c r="G335" s="5"/>
      <c r="H335" s="1"/>
      <c r="I335" s="1"/>
      <c r="J335" s="5"/>
      <c r="K335" s="1"/>
      <c r="L335" s="1"/>
      <c r="M335" s="5"/>
      <c r="N335" s="5"/>
      <c r="O335" s="5"/>
      <c r="P335" s="5"/>
      <c r="Q335" s="5"/>
      <c r="R335" s="5"/>
      <c r="S335" s="70"/>
      <c r="T335" s="70"/>
      <c r="U335" s="70"/>
      <c r="V335" s="18"/>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1"/>
      <c r="BA335" s="1"/>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row>
    <row r="336" spans="2:79">
      <c r="B336" s="1"/>
      <c r="C336" s="1"/>
      <c r="D336" s="1"/>
      <c r="E336" s="1"/>
      <c r="F336" s="1"/>
      <c r="G336" s="5"/>
      <c r="H336" s="1"/>
      <c r="I336" s="1"/>
      <c r="J336" s="5"/>
      <c r="K336" s="1"/>
      <c r="L336" s="1"/>
      <c r="M336" s="5"/>
      <c r="N336" s="5"/>
      <c r="O336" s="5"/>
      <c r="P336" s="5"/>
      <c r="Q336" s="5"/>
      <c r="R336" s="5"/>
      <c r="S336" s="70"/>
      <c r="T336" s="70"/>
      <c r="U336" s="70"/>
      <c r="V336" s="18"/>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1"/>
      <c r="BA336" s="1"/>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row>
    <row r="337" spans="2:79">
      <c r="B337" s="1"/>
      <c r="C337" s="1"/>
      <c r="D337" s="1"/>
      <c r="E337" s="1"/>
      <c r="F337" s="1"/>
      <c r="G337" s="5"/>
      <c r="H337" s="1"/>
      <c r="I337" s="1"/>
      <c r="J337" s="5"/>
      <c r="K337" s="1"/>
      <c r="L337" s="1"/>
      <c r="M337" s="5"/>
      <c r="N337" s="5"/>
      <c r="O337" s="5"/>
      <c r="P337" s="5"/>
      <c r="Q337" s="5"/>
      <c r="R337" s="5"/>
      <c r="S337" s="70"/>
      <c r="T337" s="70"/>
      <c r="U337" s="70"/>
      <c r="V337" s="18"/>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1"/>
      <c r="BA337" s="1"/>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row>
    <row r="338" spans="2:79">
      <c r="B338" s="1"/>
      <c r="C338" s="1"/>
      <c r="D338" s="1"/>
      <c r="E338" s="1"/>
      <c r="F338" s="1"/>
      <c r="G338" s="5"/>
      <c r="H338" s="1"/>
      <c r="I338" s="1"/>
      <c r="J338" s="5"/>
      <c r="K338" s="1"/>
      <c r="L338" s="1"/>
      <c r="M338" s="5"/>
      <c r="N338" s="5"/>
      <c r="O338" s="5"/>
      <c r="P338" s="5"/>
      <c r="Q338" s="5"/>
      <c r="R338" s="5"/>
      <c r="S338" s="70"/>
      <c r="T338" s="70"/>
      <c r="U338" s="70"/>
      <c r="V338" s="18"/>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1"/>
      <c r="BA338" s="1"/>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row>
    <row r="339" spans="2:79">
      <c r="B339" s="1"/>
      <c r="C339" s="1"/>
      <c r="D339" s="1"/>
      <c r="E339" s="1"/>
      <c r="F339" s="1"/>
      <c r="G339" s="5"/>
      <c r="H339" s="1"/>
      <c r="I339" s="1"/>
      <c r="J339" s="5"/>
      <c r="K339" s="1"/>
      <c r="L339" s="1"/>
      <c r="M339" s="5"/>
      <c r="N339" s="5"/>
      <c r="O339" s="5"/>
      <c r="P339" s="5"/>
      <c r="Q339" s="5"/>
      <c r="R339" s="5"/>
      <c r="S339" s="70"/>
      <c r="T339" s="70"/>
      <c r="U339" s="70"/>
      <c r="V339" s="18"/>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1"/>
      <c r="BA339" s="1"/>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row>
    <row r="340" spans="2:79">
      <c r="B340" s="1"/>
      <c r="C340" s="1"/>
      <c r="D340" s="1"/>
      <c r="E340" s="1"/>
      <c r="F340" s="1"/>
      <c r="G340" s="5"/>
      <c r="H340" s="1"/>
      <c r="I340" s="1"/>
      <c r="J340" s="5"/>
      <c r="K340" s="1"/>
      <c r="L340" s="1"/>
      <c r="M340" s="5"/>
      <c r="N340" s="5"/>
      <c r="O340" s="5"/>
      <c r="P340" s="5"/>
      <c r="Q340" s="5"/>
      <c r="R340" s="5"/>
      <c r="S340" s="70"/>
      <c r="T340" s="70"/>
      <c r="U340" s="70"/>
      <c r="V340" s="18"/>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1"/>
      <c r="BA340" s="1"/>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row>
    <row r="341" spans="2:79">
      <c r="B341" s="1"/>
      <c r="C341" s="1"/>
      <c r="D341" s="1"/>
      <c r="E341" s="1"/>
      <c r="F341" s="1"/>
      <c r="G341" s="5"/>
      <c r="H341" s="1"/>
      <c r="I341" s="1"/>
      <c r="J341" s="5"/>
      <c r="K341" s="1"/>
      <c r="L341" s="1"/>
      <c r="M341" s="5"/>
      <c r="N341" s="5"/>
      <c r="O341" s="5"/>
      <c r="P341" s="5"/>
      <c r="Q341" s="5"/>
      <c r="R341" s="5"/>
      <c r="S341" s="70"/>
      <c r="T341" s="70"/>
      <c r="U341" s="70"/>
      <c r="V341" s="18"/>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1"/>
      <c r="BA341" s="1"/>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row>
    <row r="342" spans="2:79">
      <c r="B342" s="1"/>
      <c r="C342" s="1"/>
      <c r="D342" s="1"/>
      <c r="E342" s="1"/>
      <c r="F342" s="1"/>
      <c r="G342" s="5"/>
      <c r="H342" s="1"/>
      <c r="I342" s="1"/>
      <c r="J342" s="5"/>
      <c r="K342" s="1"/>
      <c r="L342" s="1"/>
      <c r="M342" s="5"/>
      <c r="N342" s="5"/>
      <c r="O342" s="5"/>
      <c r="P342" s="5"/>
      <c r="Q342" s="5"/>
      <c r="R342" s="5"/>
      <c r="S342" s="70"/>
      <c r="T342" s="70"/>
      <c r="U342" s="70"/>
      <c r="V342" s="18"/>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1"/>
      <c r="BA342" s="1"/>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row>
    <row r="343" spans="2:79">
      <c r="B343" s="1"/>
      <c r="C343" s="1"/>
      <c r="D343" s="1"/>
      <c r="E343" s="1"/>
      <c r="F343" s="1"/>
      <c r="G343" s="5"/>
      <c r="H343" s="1"/>
      <c r="I343" s="1"/>
      <c r="J343" s="5"/>
      <c r="K343" s="1"/>
      <c r="L343" s="1"/>
      <c r="M343" s="5"/>
      <c r="N343" s="5"/>
      <c r="O343" s="5"/>
      <c r="P343" s="5"/>
      <c r="Q343" s="5"/>
      <c r="R343" s="5"/>
      <c r="S343" s="70"/>
      <c r="T343" s="70"/>
      <c r="U343" s="70"/>
      <c r="V343" s="18"/>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1"/>
      <c r="BA343" s="1"/>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row>
    <row r="344" spans="2:79">
      <c r="B344" s="1"/>
      <c r="C344" s="1"/>
      <c r="D344" s="1"/>
      <c r="E344" s="1"/>
      <c r="F344" s="1"/>
      <c r="G344" s="5"/>
      <c r="H344" s="1"/>
      <c r="I344" s="1"/>
      <c r="J344" s="5"/>
      <c r="K344" s="1"/>
      <c r="L344" s="1"/>
      <c r="M344" s="5"/>
      <c r="N344" s="5"/>
      <c r="O344" s="5"/>
      <c r="P344" s="5"/>
      <c r="Q344" s="5"/>
      <c r="R344" s="5"/>
      <c r="S344" s="70"/>
      <c r="T344" s="70"/>
      <c r="U344" s="70"/>
      <c r="V344" s="18"/>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1"/>
      <c r="BA344" s="1"/>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row>
    <row r="345" spans="2:79">
      <c r="B345" s="1"/>
      <c r="C345" s="1"/>
      <c r="D345" s="1"/>
      <c r="E345" s="1"/>
      <c r="F345" s="1"/>
      <c r="G345" s="5"/>
      <c r="H345" s="1"/>
      <c r="I345" s="1"/>
      <c r="J345" s="5"/>
      <c r="K345" s="1"/>
      <c r="L345" s="1"/>
      <c r="M345" s="5"/>
      <c r="N345" s="5"/>
      <c r="O345" s="5"/>
      <c r="P345" s="5"/>
      <c r="Q345" s="5"/>
      <c r="R345" s="5"/>
      <c r="S345" s="70"/>
      <c r="T345" s="70"/>
      <c r="U345" s="70"/>
      <c r="V345" s="18"/>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1"/>
      <c r="BA345" s="1"/>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row>
    <row r="346" spans="2:79">
      <c r="B346" s="1"/>
      <c r="C346" s="1"/>
      <c r="D346" s="1"/>
      <c r="E346" s="1"/>
      <c r="F346" s="1"/>
      <c r="G346" s="5"/>
      <c r="H346" s="1"/>
      <c r="I346" s="1"/>
      <c r="J346" s="5"/>
      <c r="K346" s="1"/>
      <c r="L346" s="1"/>
      <c r="M346" s="5"/>
      <c r="N346" s="5"/>
      <c r="O346" s="5"/>
      <c r="P346" s="5"/>
      <c r="Q346" s="5"/>
      <c r="R346" s="5"/>
      <c r="S346" s="70"/>
      <c r="T346" s="70"/>
      <c r="U346" s="70"/>
      <c r="V346" s="18"/>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1"/>
      <c r="BA346" s="1"/>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row>
    <row r="347" spans="2:79">
      <c r="B347" s="1"/>
      <c r="C347" s="1"/>
      <c r="D347" s="1"/>
      <c r="E347" s="1"/>
      <c r="F347" s="1"/>
      <c r="G347" s="5"/>
      <c r="H347" s="1"/>
      <c r="I347" s="1"/>
      <c r="J347" s="5"/>
      <c r="K347" s="1"/>
      <c r="L347" s="1"/>
      <c r="M347" s="5"/>
      <c r="N347" s="5"/>
      <c r="O347" s="5"/>
      <c r="P347" s="5"/>
      <c r="Q347" s="5"/>
      <c r="R347" s="5"/>
      <c r="S347" s="70"/>
      <c r="T347" s="70"/>
      <c r="U347" s="70"/>
      <c r="V347" s="18"/>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1"/>
      <c r="BA347" s="1"/>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row>
    <row r="348" spans="2:79">
      <c r="B348" s="1"/>
      <c r="C348" s="1"/>
      <c r="D348" s="1"/>
      <c r="E348" s="1"/>
      <c r="F348" s="1"/>
      <c r="G348" s="5"/>
      <c r="H348" s="1"/>
      <c r="I348" s="1"/>
      <c r="J348" s="5"/>
      <c r="K348" s="1"/>
      <c r="L348" s="1"/>
      <c r="M348" s="5"/>
      <c r="N348" s="5"/>
      <c r="O348" s="5"/>
      <c r="P348" s="5"/>
      <c r="Q348" s="5"/>
      <c r="R348" s="5"/>
      <c r="S348" s="70"/>
      <c r="T348" s="70"/>
      <c r="U348" s="70"/>
      <c r="V348" s="18"/>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1"/>
      <c r="BA348" s="1"/>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row>
    <row r="349" spans="2:79">
      <c r="B349" s="1"/>
      <c r="C349" s="1"/>
      <c r="D349" s="1"/>
      <c r="E349" s="1"/>
      <c r="F349" s="1"/>
      <c r="G349" s="5"/>
      <c r="H349" s="1"/>
      <c r="I349" s="1"/>
      <c r="J349" s="5"/>
      <c r="K349" s="1"/>
      <c r="L349" s="1"/>
      <c r="M349" s="5"/>
      <c r="N349" s="5"/>
      <c r="O349" s="5"/>
      <c r="P349" s="5"/>
      <c r="Q349" s="5"/>
      <c r="R349" s="5"/>
      <c r="S349" s="70"/>
      <c r="T349" s="70"/>
      <c r="U349" s="70"/>
      <c r="V349" s="18"/>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1"/>
      <c r="BA349" s="1"/>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row>
    <row r="350" spans="2:79">
      <c r="B350" s="1"/>
      <c r="C350" s="1"/>
      <c r="D350" s="1"/>
      <c r="E350" s="1"/>
      <c r="F350" s="1"/>
      <c r="G350" s="5"/>
      <c r="H350" s="1"/>
      <c r="I350" s="1"/>
      <c r="J350" s="5"/>
      <c r="K350" s="1"/>
      <c r="L350" s="1"/>
      <c r="M350" s="5"/>
      <c r="N350" s="5"/>
      <c r="O350" s="5"/>
      <c r="P350" s="5"/>
      <c r="Q350" s="5"/>
      <c r="R350" s="5"/>
      <c r="S350" s="70"/>
      <c r="T350" s="70"/>
      <c r="U350" s="70"/>
      <c r="V350" s="18"/>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1"/>
      <c r="BA350" s="1"/>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row>
    <row r="351" spans="2:79">
      <c r="B351" s="1"/>
      <c r="C351" s="1"/>
      <c r="D351" s="1"/>
      <c r="E351" s="1"/>
      <c r="F351" s="1"/>
      <c r="G351" s="5"/>
      <c r="H351" s="1"/>
      <c r="I351" s="1"/>
      <c r="J351" s="5"/>
      <c r="K351" s="1"/>
      <c r="L351" s="1"/>
      <c r="M351" s="5"/>
      <c r="N351" s="5"/>
      <c r="O351" s="5"/>
      <c r="P351" s="5"/>
      <c r="Q351" s="5"/>
      <c r="R351" s="5"/>
      <c r="S351" s="70"/>
      <c r="T351" s="70"/>
      <c r="U351" s="70"/>
      <c r="V351" s="18"/>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1"/>
      <c r="BA351" s="1"/>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row>
    <row r="352" spans="2:79">
      <c r="B352" s="1"/>
      <c r="C352" s="1"/>
      <c r="D352" s="1"/>
      <c r="E352" s="1"/>
      <c r="F352" s="1"/>
      <c r="G352" s="5"/>
      <c r="H352" s="1"/>
      <c r="I352" s="1"/>
      <c r="J352" s="5"/>
      <c r="K352" s="1"/>
      <c r="L352" s="1"/>
      <c r="M352" s="5"/>
      <c r="N352" s="5"/>
      <c r="O352" s="5"/>
      <c r="P352" s="5"/>
      <c r="Q352" s="5"/>
      <c r="R352" s="5"/>
      <c r="S352" s="70"/>
      <c r="T352" s="70"/>
      <c r="U352" s="70"/>
      <c r="V352" s="18"/>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1"/>
      <c r="BA352" s="1"/>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row>
    <row r="353" spans="2:79">
      <c r="B353" s="1"/>
      <c r="C353" s="1"/>
      <c r="D353" s="1"/>
      <c r="E353" s="1"/>
      <c r="F353" s="1"/>
      <c r="G353" s="5"/>
      <c r="H353" s="1"/>
      <c r="I353" s="1"/>
      <c r="J353" s="5"/>
      <c r="K353" s="1"/>
      <c r="L353" s="1"/>
      <c r="M353" s="5"/>
      <c r="N353" s="5"/>
      <c r="O353" s="5"/>
      <c r="P353" s="5"/>
      <c r="Q353" s="5"/>
      <c r="R353" s="5"/>
      <c r="S353" s="70"/>
      <c r="T353" s="70"/>
      <c r="U353" s="70"/>
      <c r="V353" s="18"/>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1"/>
      <c r="BA353" s="1"/>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row>
    <row r="354" spans="2:79">
      <c r="B354" s="1"/>
      <c r="C354" s="1"/>
      <c r="D354" s="1"/>
      <c r="E354" s="1"/>
      <c r="F354" s="1"/>
      <c r="G354" s="5"/>
      <c r="H354" s="1"/>
      <c r="I354" s="1"/>
      <c r="J354" s="5"/>
      <c r="K354" s="1"/>
      <c r="L354" s="1"/>
      <c r="M354" s="5"/>
      <c r="N354" s="5"/>
      <c r="O354" s="5"/>
      <c r="P354" s="5"/>
      <c r="Q354" s="5"/>
      <c r="R354" s="5"/>
      <c r="S354" s="70"/>
      <c r="T354" s="70"/>
      <c r="U354" s="70"/>
      <c r="V354" s="18"/>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1"/>
      <c r="BA354" s="1"/>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row>
    <row r="355" spans="2:79">
      <c r="B355" s="1"/>
      <c r="C355" s="1"/>
      <c r="D355" s="1"/>
      <c r="E355" s="1"/>
      <c r="F355" s="1"/>
      <c r="G355" s="5"/>
      <c r="H355" s="1"/>
      <c r="I355" s="1"/>
      <c r="J355" s="5"/>
      <c r="K355" s="1"/>
      <c r="L355" s="1"/>
      <c r="M355" s="5"/>
      <c r="N355" s="5"/>
      <c r="O355" s="5"/>
      <c r="P355" s="5"/>
      <c r="Q355" s="5"/>
      <c r="R355" s="5"/>
      <c r="S355" s="70"/>
      <c r="T355" s="70"/>
      <c r="U355" s="70"/>
      <c r="V355" s="18"/>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1"/>
      <c r="BA355" s="1"/>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row>
    <row r="356" spans="2:79">
      <c r="B356" s="1"/>
      <c r="C356" s="1"/>
      <c r="D356" s="1"/>
      <c r="E356" s="1"/>
      <c r="F356" s="1"/>
      <c r="G356" s="5"/>
      <c r="H356" s="1"/>
      <c r="I356" s="1"/>
      <c r="J356" s="5"/>
      <c r="K356" s="1"/>
      <c r="L356" s="1"/>
      <c r="M356" s="5"/>
      <c r="N356" s="5"/>
      <c r="O356" s="5"/>
      <c r="P356" s="5"/>
      <c r="Q356" s="5"/>
      <c r="R356" s="5"/>
      <c r="S356" s="70"/>
      <c r="T356" s="70"/>
      <c r="U356" s="70"/>
      <c r="V356" s="18"/>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1"/>
      <c r="BA356" s="1"/>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row>
    <row r="357" spans="2:79">
      <c r="B357" s="1"/>
      <c r="C357" s="1"/>
      <c r="D357" s="1"/>
      <c r="E357" s="1"/>
      <c r="F357" s="1"/>
      <c r="G357" s="5"/>
      <c r="H357" s="1"/>
      <c r="I357" s="1"/>
      <c r="J357" s="5"/>
      <c r="K357" s="1"/>
      <c r="L357" s="1"/>
      <c r="M357" s="5"/>
      <c r="N357" s="5"/>
      <c r="O357" s="5"/>
      <c r="P357" s="5"/>
      <c r="Q357" s="5"/>
      <c r="R357" s="5"/>
      <c r="S357" s="70"/>
      <c r="T357" s="70"/>
      <c r="U357" s="70"/>
      <c r="V357" s="18"/>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1"/>
      <c r="BA357" s="1"/>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row>
    <row r="358" spans="2:79">
      <c r="B358" s="1"/>
      <c r="C358" s="1"/>
      <c r="D358" s="1"/>
      <c r="E358" s="1"/>
      <c r="F358" s="1"/>
      <c r="G358" s="5"/>
      <c r="H358" s="1"/>
      <c r="I358" s="1"/>
      <c r="J358" s="5"/>
      <c r="K358" s="1"/>
      <c r="L358" s="1"/>
      <c r="M358" s="5"/>
      <c r="N358" s="5"/>
      <c r="O358" s="5"/>
      <c r="P358" s="5"/>
      <c r="Q358" s="5"/>
      <c r="R358" s="5"/>
      <c r="S358" s="70"/>
      <c r="T358" s="70"/>
      <c r="U358" s="70"/>
      <c r="V358" s="18"/>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1"/>
      <c r="BA358" s="1"/>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row>
    <row r="359" spans="2:79">
      <c r="B359" s="1"/>
      <c r="C359" s="1"/>
      <c r="D359" s="1"/>
      <c r="E359" s="1"/>
      <c r="F359" s="1"/>
      <c r="G359" s="5"/>
      <c r="H359" s="1"/>
      <c r="I359" s="1"/>
      <c r="J359" s="5"/>
      <c r="K359" s="1"/>
      <c r="L359" s="1"/>
      <c r="M359" s="5"/>
      <c r="N359" s="5"/>
      <c r="O359" s="5"/>
      <c r="P359" s="5"/>
      <c r="Q359" s="5"/>
      <c r="R359" s="5"/>
      <c r="S359" s="70"/>
      <c r="T359" s="70"/>
      <c r="U359" s="70"/>
      <c r="V359" s="18"/>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1"/>
      <c r="BA359" s="1"/>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row>
    <row r="360" spans="2:79">
      <c r="B360" s="1"/>
      <c r="C360" s="1"/>
      <c r="D360" s="1"/>
      <c r="E360" s="1"/>
      <c r="F360" s="1"/>
      <c r="G360" s="5"/>
      <c r="H360" s="1"/>
      <c r="I360" s="1"/>
      <c r="J360" s="5"/>
      <c r="K360" s="1"/>
      <c r="L360" s="1"/>
      <c r="M360" s="5"/>
      <c r="N360" s="5"/>
      <c r="O360" s="5"/>
      <c r="P360" s="5"/>
      <c r="Q360" s="5"/>
      <c r="R360" s="5"/>
      <c r="S360" s="70"/>
      <c r="T360" s="70"/>
      <c r="U360" s="70"/>
      <c r="V360" s="18"/>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1"/>
      <c r="BA360" s="1"/>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row>
    <row r="361" spans="2:79">
      <c r="B361" s="1"/>
      <c r="C361" s="1"/>
      <c r="D361" s="1"/>
      <c r="E361" s="1"/>
      <c r="F361" s="1"/>
      <c r="G361" s="5"/>
      <c r="H361" s="1"/>
      <c r="I361" s="1"/>
      <c r="J361" s="5"/>
      <c r="K361" s="1"/>
      <c r="L361" s="1"/>
      <c r="M361" s="5"/>
      <c r="N361" s="5"/>
      <c r="O361" s="5"/>
      <c r="P361" s="5"/>
      <c r="Q361" s="5"/>
      <c r="R361" s="5"/>
      <c r="S361" s="70"/>
      <c r="T361" s="70"/>
      <c r="U361" s="70"/>
      <c r="V361" s="18"/>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1"/>
      <c r="BA361" s="1"/>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row>
    <row r="362" spans="2:79">
      <c r="B362" s="1"/>
      <c r="C362" s="1"/>
      <c r="D362" s="1"/>
      <c r="E362" s="1"/>
      <c r="F362" s="1"/>
      <c r="G362" s="5"/>
      <c r="H362" s="1"/>
      <c r="I362" s="1"/>
      <c r="J362" s="5"/>
      <c r="K362" s="1"/>
      <c r="L362" s="1"/>
      <c r="M362" s="5"/>
      <c r="N362" s="5"/>
      <c r="O362" s="5"/>
      <c r="P362" s="5"/>
      <c r="Q362" s="5"/>
      <c r="R362" s="5"/>
      <c r="S362" s="70"/>
      <c r="T362" s="70"/>
      <c r="U362" s="70"/>
      <c r="V362" s="18"/>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1"/>
      <c r="BA362" s="1"/>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row>
    <row r="363" spans="2:79">
      <c r="B363" s="1"/>
      <c r="C363" s="1"/>
      <c r="D363" s="1"/>
      <c r="E363" s="1"/>
      <c r="F363" s="1"/>
      <c r="G363" s="5"/>
      <c r="H363" s="1"/>
      <c r="I363" s="1"/>
      <c r="J363" s="5"/>
      <c r="K363" s="1"/>
      <c r="L363" s="1"/>
      <c r="M363" s="5"/>
      <c r="N363" s="5"/>
      <c r="O363" s="5"/>
      <c r="P363" s="5"/>
      <c r="Q363" s="5"/>
      <c r="R363" s="5"/>
      <c r="S363" s="70"/>
      <c r="T363" s="70"/>
      <c r="U363" s="70"/>
      <c r="V363" s="18"/>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1"/>
      <c r="BA363" s="1"/>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row>
    <row r="364" spans="2:79">
      <c r="B364" s="1"/>
      <c r="C364" s="1"/>
      <c r="D364" s="1"/>
      <c r="E364" s="1"/>
      <c r="F364" s="1"/>
      <c r="G364" s="5"/>
      <c r="H364" s="1"/>
      <c r="I364" s="1"/>
      <c r="J364" s="5"/>
      <c r="K364" s="1"/>
      <c r="L364" s="1"/>
      <c r="M364" s="5"/>
      <c r="N364" s="5"/>
      <c r="O364" s="5"/>
      <c r="P364" s="5"/>
      <c r="Q364" s="5"/>
      <c r="R364" s="5"/>
      <c r="S364" s="70"/>
      <c r="T364" s="70"/>
      <c r="U364" s="70"/>
      <c r="V364" s="18"/>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1"/>
      <c r="BA364" s="1"/>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row>
    <row r="365" spans="2:79">
      <c r="B365" s="1"/>
      <c r="C365" s="1"/>
      <c r="D365" s="1"/>
      <c r="E365" s="1"/>
      <c r="F365" s="1"/>
      <c r="G365" s="5"/>
      <c r="H365" s="1"/>
      <c r="I365" s="1"/>
      <c r="J365" s="5"/>
      <c r="K365" s="1"/>
      <c r="L365" s="1"/>
      <c r="M365" s="5"/>
      <c r="N365" s="5"/>
      <c r="O365" s="5"/>
      <c r="P365" s="5"/>
      <c r="Q365" s="5"/>
      <c r="R365" s="5"/>
      <c r="S365" s="70"/>
      <c r="T365" s="70"/>
      <c r="U365" s="70"/>
      <c r="V365" s="18"/>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1"/>
      <c r="BA365" s="1"/>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row>
    <row r="366" spans="2:79">
      <c r="B366" s="1"/>
      <c r="C366" s="1"/>
      <c r="D366" s="1"/>
      <c r="E366" s="1"/>
      <c r="F366" s="1"/>
      <c r="G366" s="5"/>
      <c r="H366" s="1"/>
      <c r="I366" s="1"/>
      <c r="J366" s="5"/>
      <c r="K366" s="1"/>
      <c r="L366" s="1"/>
      <c r="M366" s="5"/>
      <c r="N366" s="5"/>
      <c r="O366" s="5"/>
      <c r="P366" s="5"/>
      <c r="Q366" s="5"/>
      <c r="R366" s="5"/>
      <c r="S366" s="70"/>
      <c r="T366" s="70"/>
      <c r="U366" s="70"/>
      <c r="V366" s="18"/>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1"/>
      <c r="BA366" s="1"/>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row>
    <row r="367" spans="2:79">
      <c r="B367" s="1"/>
      <c r="C367" s="1"/>
      <c r="D367" s="1"/>
      <c r="E367" s="1"/>
      <c r="F367" s="1"/>
      <c r="G367" s="5"/>
      <c r="H367" s="1"/>
      <c r="I367" s="1"/>
      <c r="J367" s="5"/>
      <c r="K367" s="1"/>
      <c r="L367" s="1"/>
      <c r="M367" s="5"/>
      <c r="N367" s="5"/>
      <c r="O367" s="5"/>
      <c r="P367" s="5"/>
      <c r="Q367" s="5"/>
      <c r="R367" s="5"/>
      <c r="S367" s="70"/>
      <c r="T367" s="70"/>
      <c r="U367" s="70"/>
      <c r="V367" s="18"/>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1"/>
      <c r="BA367" s="1"/>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row>
    <row r="368" spans="2:79">
      <c r="B368" s="1"/>
      <c r="C368" s="1"/>
      <c r="D368" s="1"/>
      <c r="E368" s="1"/>
      <c r="F368" s="1"/>
      <c r="G368" s="5"/>
      <c r="H368" s="1"/>
      <c r="I368" s="1"/>
      <c r="J368" s="5"/>
      <c r="K368" s="1"/>
      <c r="L368" s="1"/>
      <c r="M368" s="5"/>
      <c r="N368" s="5"/>
      <c r="O368" s="5"/>
      <c r="P368" s="5"/>
      <c r="Q368" s="5"/>
      <c r="R368" s="5"/>
      <c r="S368" s="70"/>
      <c r="T368" s="70"/>
      <c r="U368" s="70"/>
      <c r="V368" s="18"/>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1"/>
      <c r="BA368" s="1"/>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row>
    <row r="369" spans="2:79">
      <c r="B369" s="1"/>
      <c r="C369" s="1"/>
      <c r="D369" s="1"/>
      <c r="E369" s="1"/>
      <c r="F369" s="1"/>
      <c r="G369" s="5"/>
      <c r="H369" s="1"/>
      <c r="I369" s="1"/>
      <c r="J369" s="5"/>
      <c r="K369" s="1"/>
      <c r="L369" s="1"/>
      <c r="M369" s="5"/>
      <c r="N369" s="5"/>
      <c r="O369" s="5"/>
      <c r="P369" s="5"/>
      <c r="Q369" s="5"/>
      <c r="R369" s="5"/>
      <c r="S369" s="70"/>
      <c r="T369" s="70"/>
      <c r="U369" s="70"/>
      <c r="V369" s="18"/>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1"/>
      <c r="BA369" s="1"/>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row>
    <row r="370" spans="2:79">
      <c r="B370" s="1"/>
      <c r="C370" s="1"/>
      <c r="D370" s="1"/>
      <c r="E370" s="1"/>
      <c r="F370" s="1"/>
      <c r="G370" s="5"/>
      <c r="H370" s="1"/>
      <c r="I370" s="1"/>
      <c r="J370" s="5"/>
      <c r="K370" s="1"/>
      <c r="L370" s="1"/>
      <c r="M370" s="5"/>
      <c r="N370" s="5"/>
      <c r="O370" s="5"/>
      <c r="P370" s="5"/>
      <c r="Q370" s="5"/>
      <c r="R370" s="5"/>
      <c r="S370" s="70"/>
      <c r="T370" s="70"/>
      <c r="U370" s="70"/>
      <c r="V370" s="18"/>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1"/>
      <c r="BA370" s="1"/>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row>
    <row r="371" spans="2:79">
      <c r="B371" s="1"/>
      <c r="C371" s="1"/>
      <c r="D371" s="1"/>
      <c r="E371" s="1"/>
      <c r="F371" s="1"/>
      <c r="G371" s="5"/>
      <c r="H371" s="1"/>
      <c r="I371" s="1"/>
      <c r="J371" s="5"/>
      <c r="K371" s="1"/>
      <c r="L371" s="1"/>
      <c r="M371" s="5"/>
      <c r="N371" s="5"/>
      <c r="O371" s="5"/>
      <c r="P371" s="5"/>
      <c r="Q371" s="5"/>
      <c r="R371" s="5"/>
      <c r="S371" s="70"/>
      <c r="T371" s="70"/>
      <c r="U371" s="70"/>
      <c r="V371" s="18"/>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1"/>
      <c r="BA371" s="1"/>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row>
    <row r="372" spans="2:79">
      <c r="B372" s="1"/>
      <c r="C372" s="1"/>
      <c r="D372" s="1"/>
      <c r="E372" s="1"/>
      <c r="F372" s="1"/>
      <c r="G372" s="5"/>
      <c r="H372" s="1"/>
      <c r="I372" s="1"/>
      <c r="J372" s="5"/>
      <c r="K372" s="1"/>
      <c r="L372" s="1"/>
      <c r="M372" s="5"/>
      <c r="N372" s="5"/>
      <c r="O372" s="5"/>
      <c r="P372" s="5"/>
      <c r="Q372" s="5"/>
      <c r="R372" s="5"/>
      <c r="S372" s="70"/>
      <c r="T372" s="70"/>
      <c r="U372" s="70"/>
      <c r="V372" s="18"/>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1"/>
      <c r="BA372" s="1"/>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row>
    <row r="373" spans="2:79">
      <c r="B373" s="1"/>
      <c r="C373" s="1"/>
      <c r="D373" s="1"/>
      <c r="E373" s="1"/>
      <c r="F373" s="1"/>
      <c r="G373" s="5"/>
      <c r="H373" s="1"/>
      <c r="I373" s="1"/>
      <c r="J373" s="5"/>
      <c r="K373" s="1"/>
      <c r="L373" s="1"/>
      <c r="M373" s="5"/>
      <c r="N373" s="5"/>
      <c r="O373" s="5"/>
      <c r="P373" s="5"/>
      <c r="Q373" s="5"/>
      <c r="R373" s="5"/>
      <c r="S373" s="70"/>
      <c r="T373" s="70"/>
      <c r="U373" s="70"/>
      <c r="V373" s="18"/>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1"/>
      <c r="BA373" s="1"/>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row>
    <row r="374" spans="2:79">
      <c r="B374" s="1"/>
      <c r="C374" s="1"/>
      <c r="D374" s="1"/>
      <c r="E374" s="1"/>
      <c r="F374" s="1"/>
      <c r="G374" s="5"/>
      <c r="H374" s="1"/>
      <c r="I374" s="1"/>
      <c r="J374" s="5"/>
      <c r="K374" s="1"/>
      <c r="L374" s="1"/>
      <c r="M374" s="5"/>
      <c r="N374" s="5"/>
      <c r="O374" s="5"/>
      <c r="P374" s="5"/>
      <c r="Q374" s="5"/>
      <c r="R374" s="5"/>
      <c r="S374" s="70"/>
      <c r="T374" s="70"/>
      <c r="U374" s="70"/>
      <c r="V374" s="18"/>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1"/>
      <c r="BA374" s="1"/>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row>
    <row r="375" spans="2:79">
      <c r="B375" s="1"/>
      <c r="C375" s="1"/>
      <c r="D375" s="1"/>
      <c r="E375" s="1"/>
      <c r="F375" s="1"/>
      <c r="G375" s="5"/>
      <c r="H375" s="1"/>
      <c r="I375" s="1"/>
      <c r="J375" s="5"/>
      <c r="K375" s="1"/>
      <c r="L375" s="1"/>
      <c r="M375" s="5"/>
      <c r="N375" s="5"/>
      <c r="O375" s="5"/>
      <c r="P375" s="5"/>
      <c r="Q375" s="5"/>
      <c r="R375" s="5"/>
      <c r="S375" s="70"/>
      <c r="T375" s="70"/>
      <c r="U375" s="70"/>
      <c r="V375" s="18"/>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1"/>
      <c r="BA375" s="1"/>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row>
    <row r="376" spans="2:79">
      <c r="B376" s="1"/>
      <c r="C376" s="1"/>
      <c r="D376" s="1"/>
      <c r="E376" s="1"/>
      <c r="F376" s="1"/>
      <c r="G376" s="5"/>
      <c r="H376" s="1"/>
      <c r="I376" s="1"/>
      <c r="J376" s="5"/>
      <c r="K376" s="1"/>
      <c r="L376" s="1"/>
      <c r="M376" s="5"/>
      <c r="N376" s="5"/>
      <c r="O376" s="5"/>
      <c r="P376" s="5"/>
      <c r="Q376" s="5"/>
      <c r="R376" s="5"/>
      <c r="S376" s="70"/>
      <c r="T376" s="70"/>
      <c r="U376" s="70"/>
      <c r="V376" s="18"/>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1"/>
      <c r="BA376" s="1"/>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row>
    <row r="377" spans="2:79">
      <c r="B377" s="1"/>
      <c r="C377" s="1"/>
      <c r="D377" s="1"/>
      <c r="E377" s="1"/>
      <c r="F377" s="1"/>
      <c r="G377" s="5"/>
      <c r="H377" s="1"/>
      <c r="I377" s="1"/>
      <c r="J377" s="5"/>
      <c r="K377" s="1"/>
      <c r="L377" s="1"/>
      <c r="M377" s="5"/>
      <c r="N377" s="5"/>
      <c r="O377" s="5"/>
      <c r="P377" s="5"/>
      <c r="Q377" s="5"/>
      <c r="R377" s="5"/>
      <c r="S377" s="70"/>
      <c r="T377" s="70"/>
      <c r="U377" s="70"/>
      <c r="V377" s="18"/>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1"/>
      <c r="BA377" s="1"/>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row>
    <row r="378" spans="2:79">
      <c r="B378" s="1"/>
      <c r="C378" s="1"/>
      <c r="D378" s="1"/>
      <c r="E378" s="1"/>
      <c r="F378" s="1"/>
      <c r="G378" s="5"/>
      <c r="H378" s="1"/>
      <c r="I378" s="1"/>
      <c r="J378" s="5"/>
      <c r="K378" s="1"/>
      <c r="L378" s="1"/>
      <c r="M378" s="5"/>
      <c r="N378" s="5"/>
      <c r="O378" s="5"/>
      <c r="P378" s="5"/>
      <c r="Q378" s="5"/>
      <c r="R378" s="5"/>
      <c r="S378" s="70"/>
      <c r="T378" s="70"/>
      <c r="U378" s="70"/>
      <c r="V378" s="18"/>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1"/>
      <c r="BA378" s="1"/>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row>
    <row r="379" spans="2:79">
      <c r="B379" s="1"/>
      <c r="C379" s="1"/>
      <c r="D379" s="1"/>
      <c r="E379" s="1"/>
      <c r="F379" s="1"/>
      <c r="G379" s="5"/>
      <c r="H379" s="1"/>
      <c r="I379" s="1"/>
      <c r="J379" s="5"/>
      <c r="K379" s="1"/>
      <c r="L379" s="1"/>
      <c r="M379" s="5"/>
      <c r="N379" s="5"/>
      <c r="O379" s="5"/>
      <c r="P379" s="5"/>
      <c r="Q379" s="5"/>
      <c r="R379" s="5"/>
      <c r="S379" s="70"/>
      <c r="T379" s="70"/>
      <c r="U379" s="70"/>
      <c r="V379" s="18"/>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1"/>
      <c r="BA379" s="1"/>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row>
    <row r="380" spans="2:79">
      <c r="B380" s="1"/>
      <c r="C380" s="1"/>
      <c r="D380" s="1"/>
      <c r="E380" s="1"/>
      <c r="F380" s="1"/>
      <c r="G380" s="5"/>
      <c r="H380" s="1"/>
      <c r="I380" s="1"/>
      <c r="J380" s="5"/>
      <c r="K380" s="1"/>
      <c r="L380" s="1"/>
      <c r="M380" s="5"/>
      <c r="N380" s="5"/>
      <c r="O380" s="5"/>
      <c r="P380" s="5"/>
      <c r="Q380" s="5"/>
      <c r="R380" s="5"/>
      <c r="S380" s="70"/>
      <c r="T380" s="70"/>
      <c r="U380" s="70"/>
      <c r="V380" s="18"/>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1"/>
      <c r="BA380" s="1"/>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row>
    <row r="381" spans="2:79">
      <c r="B381" s="1"/>
      <c r="C381" s="1"/>
      <c r="D381" s="1"/>
      <c r="E381" s="1"/>
      <c r="F381" s="1"/>
      <c r="G381" s="5"/>
      <c r="H381" s="1"/>
      <c r="I381" s="1"/>
      <c r="J381" s="5"/>
      <c r="K381" s="1"/>
      <c r="L381" s="1"/>
      <c r="M381" s="5"/>
      <c r="N381" s="5"/>
      <c r="O381" s="5"/>
      <c r="P381" s="5"/>
      <c r="Q381" s="5"/>
      <c r="R381" s="5"/>
      <c r="S381" s="70"/>
      <c r="T381" s="70"/>
      <c r="U381" s="70"/>
      <c r="V381" s="18"/>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1"/>
      <c r="BA381" s="1"/>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row>
    <row r="382" spans="2:79">
      <c r="B382" s="1"/>
      <c r="C382" s="1"/>
      <c r="D382" s="1"/>
      <c r="E382" s="1"/>
      <c r="F382" s="1"/>
      <c r="G382" s="5"/>
      <c r="H382" s="1"/>
      <c r="I382" s="1"/>
      <c r="J382" s="5"/>
      <c r="K382" s="1"/>
      <c r="L382" s="1"/>
      <c r="M382" s="5"/>
      <c r="N382" s="5"/>
      <c r="O382" s="5"/>
      <c r="P382" s="5"/>
      <c r="Q382" s="5"/>
      <c r="R382" s="5"/>
      <c r="S382" s="70"/>
      <c r="T382" s="70"/>
      <c r="U382" s="70"/>
      <c r="V382" s="18"/>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1"/>
      <c r="BA382" s="1"/>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row>
    <row r="383" spans="2:79">
      <c r="B383" s="1"/>
      <c r="C383" s="1"/>
      <c r="D383" s="1"/>
      <c r="E383" s="1"/>
      <c r="F383" s="1"/>
      <c r="G383" s="5"/>
      <c r="H383" s="1"/>
      <c r="I383" s="1"/>
      <c r="J383" s="5"/>
      <c r="K383" s="1"/>
      <c r="L383" s="1"/>
      <c r="M383" s="5"/>
      <c r="N383" s="5"/>
      <c r="O383" s="5"/>
      <c r="P383" s="5"/>
      <c r="Q383" s="5"/>
      <c r="R383" s="5"/>
      <c r="S383" s="70"/>
      <c r="T383" s="70"/>
      <c r="U383" s="70"/>
      <c r="V383" s="18"/>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1"/>
      <c r="BA383" s="1"/>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row>
    <row r="384" spans="2:79">
      <c r="B384" s="1"/>
      <c r="C384" s="1"/>
      <c r="D384" s="1"/>
      <c r="E384" s="1"/>
      <c r="F384" s="1"/>
      <c r="G384" s="5"/>
      <c r="H384" s="1"/>
      <c r="I384" s="1"/>
      <c r="J384" s="5"/>
      <c r="K384" s="1"/>
      <c r="L384" s="1"/>
      <c r="M384" s="5"/>
      <c r="N384" s="5"/>
      <c r="O384" s="5"/>
      <c r="P384" s="5"/>
      <c r="Q384" s="5"/>
      <c r="R384" s="5"/>
      <c r="S384" s="70"/>
      <c r="T384" s="70"/>
      <c r="U384" s="70"/>
      <c r="V384" s="18"/>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1"/>
      <c r="BA384" s="1"/>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row>
    <row r="385" spans="2:79">
      <c r="B385" s="1"/>
      <c r="C385" s="1"/>
      <c r="D385" s="1"/>
      <c r="E385" s="1"/>
      <c r="F385" s="1"/>
      <c r="G385" s="5"/>
      <c r="H385" s="1"/>
      <c r="I385" s="1"/>
      <c r="J385" s="5"/>
      <c r="K385" s="1"/>
      <c r="L385" s="1"/>
      <c r="M385" s="5"/>
      <c r="N385" s="5"/>
      <c r="O385" s="5"/>
      <c r="P385" s="5"/>
      <c r="Q385" s="5"/>
      <c r="R385" s="5"/>
      <c r="S385" s="70"/>
      <c r="T385" s="70"/>
      <c r="U385" s="70"/>
      <c r="V385" s="18"/>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1"/>
      <c r="BA385" s="1"/>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row>
    <row r="386" spans="2:79">
      <c r="B386" s="1"/>
      <c r="C386" s="1"/>
      <c r="D386" s="1"/>
      <c r="E386" s="1"/>
      <c r="F386" s="1"/>
      <c r="G386" s="5"/>
      <c r="H386" s="1"/>
      <c r="I386" s="1"/>
      <c r="J386" s="5"/>
      <c r="K386" s="1"/>
      <c r="L386" s="1"/>
      <c r="M386" s="5"/>
      <c r="N386" s="5"/>
      <c r="O386" s="5"/>
      <c r="P386" s="5"/>
      <c r="Q386" s="5"/>
      <c r="R386" s="5"/>
      <c r="S386" s="70"/>
      <c r="T386" s="70"/>
      <c r="U386" s="70"/>
      <c r="V386" s="18"/>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1"/>
      <c r="BA386" s="1"/>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row>
    <row r="387" spans="2:79">
      <c r="B387" s="1"/>
      <c r="C387" s="1"/>
      <c r="D387" s="1"/>
      <c r="E387" s="1"/>
      <c r="F387" s="1"/>
      <c r="G387" s="5"/>
      <c r="H387" s="1"/>
      <c r="I387" s="1"/>
      <c r="J387" s="5"/>
      <c r="K387" s="1"/>
      <c r="L387" s="1"/>
      <c r="M387" s="5"/>
      <c r="N387" s="5"/>
      <c r="O387" s="5"/>
      <c r="P387" s="5"/>
      <c r="Q387" s="5"/>
      <c r="R387" s="5"/>
      <c r="S387" s="70"/>
      <c r="T387" s="70"/>
      <c r="U387" s="70"/>
      <c r="V387" s="18"/>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1"/>
      <c r="BA387" s="1"/>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row>
    <row r="388" spans="2:79">
      <c r="B388" s="1"/>
      <c r="C388" s="1"/>
      <c r="D388" s="1"/>
      <c r="E388" s="1"/>
      <c r="F388" s="1"/>
      <c r="G388" s="5"/>
      <c r="H388" s="1"/>
      <c r="I388" s="1"/>
      <c r="J388" s="5"/>
      <c r="K388" s="1"/>
      <c r="L388" s="1"/>
      <c r="M388" s="5"/>
      <c r="N388" s="5"/>
      <c r="O388" s="5"/>
      <c r="P388" s="5"/>
      <c r="Q388" s="5"/>
      <c r="R388" s="5"/>
      <c r="S388" s="70"/>
      <c r="T388" s="70"/>
      <c r="U388" s="70"/>
      <c r="V388" s="18"/>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1"/>
      <c r="BA388" s="1"/>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row>
    <row r="389" spans="2:79">
      <c r="B389" s="1"/>
      <c r="C389" s="1"/>
      <c r="D389" s="1"/>
      <c r="E389" s="1"/>
      <c r="F389" s="1"/>
      <c r="G389" s="5"/>
      <c r="H389" s="1"/>
      <c r="I389" s="1"/>
      <c r="J389" s="5"/>
      <c r="K389" s="1"/>
      <c r="L389" s="1"/>
      <c r="M389" s="5"/>
      <c r="N389" s="5"/>
      <c r="O389" s="5"/>
      <c r="P389" s="5"/>
      <c r="Q389" s="5"/>
      <c r="R389" s="5"/>
      <c r="S389" s="70"/>
      <c r="T389" s="70"/>
      <c r="U389" s="70"/>
      <c r="V389" s="18"/>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1"/>
      <c r="BA389" s="1"/>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row>
    <row r="390" spans="2:79">
      <c r="B390" s="1"/>
      <c r="C390" s="1"/>
      <c r="D390" s="1"/>
      <c r="E390" s="1"/>
      <c r="F390" s="1"/>
      <c r="G390" s="5"/>
      <c r="H390" s="1"/>
      <c r="I390" s="1"/>
      <c r="J390" s="5"/>
      <c r="K390" s="1"/>
      <c r="L390" s="1"/>
      <c r="M390" s="5"/>
      <c r="N390" s="5"/>
      <c r="O390" s="5"/>
      <c r="P390" s="5"/>
      <c r="Q390" s="5"/>
      <c r="R390" s="5"/>
      <c r="S390" s="70"/>
      <c r="T390" s="70"/>
      <c r="U390" s="70"/>
      <c r="V390" s="18"/>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1"/>
      <c r="BA390" s="1"/>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row>
    <row r="391" spans="2:79">
      <c r="B391" s="1"/>
      <c r="C391" s="1"/>
      <c r="D391" s="1"/>
      <c r="E391" s="1"/>
      <c r="F391" s="1"/>
      <c r="G391" s="5"/>
      <c r="H391" s="1"/>
      <c r="I391" s="1"/>
      <c r="J391" s="5"/>
      <c r="K391" s="1"/>
      <c r="L391" s="1"/>
      <c r="M391" s="5"/>
      <c r="N391" s="5"/>
      <c r="O391" s="5"/>
      <c r="P391" s="5"/>
      <c r="Q391" s="5"/>
      <c r="R391" s="5"/>
      <c r="S391" s="70"/>
      <c r="T391" s="70"/>
      <c r="U391" s="70"/>
      <c r="V391" s="18"/>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1"/>
      <c r="BA391" s="1"/>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row>
    <row r="392" spans="2:79">
      <c r="B392" s="1"/>
      <c r="C392" s="1"/>
      <c r="D392" s="1"/>
      <c r="E392" s="1"/>
      <c r="F392" s="1"/>
      <c r="G392" s="5"/>
      <c r="H392" s="1"/>
      <c r="I392" s="1"/>
      <c r="J392" s="5"/>
      <c r="K392" s="1"/>
      <c r="L392" s="1"/>
      <c r="M392" s="5"/>
      <c r="N392" s="5"/>
      <c r="O392" s="5"/>
      <c r="P392" s="5"/>
      <c r="Q392" s="5"/>
      <c r="R392" s="5"/>
      <c r="S392" s="70"/>
      <c r="T392" s="70"/>
      <c r="U392" s="70"/>
      <c r="V392" s="18"/>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1"/>
      <c r="BA392" s="1"/>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row>
    <row r="393" spans="2:79">
      <c r="B393" s="1"/>
      <c r="C393" s="1"/>
      <c r="D393" s="1"/>
      <c r="E393" s="1"/>
      <c r="F393" s="1"/>
      <c r="G393" s="5"/>
      <c r="H393" s="1"/>
      <c r="I393" s="1"/>
      <c r="J393" s="5"/>
      <c r="K393" s="1"/>
      <c r="L393" s="1"/>
      <c r="M393" s="5"/>
      <c r="N393" s="5"/>
      <c r="O393" s="5"/>
      <c r="P393" s="5"/>
      <c r="Q393" s="5"/>
      <c r="R393" s="5"/>
      <c r="S393" s="70"/>
      <c r="T393" s="70"/>
      <c r="U393" s="70"/>
      <c r="V393" s="18"/>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1"/>
      <c r="BA393" s="1"/>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row>
    <row r="394" spans="2:79">
      <c r="B394" s="1"/>
      <c r="C394" s="1"/>
      <c r="D394" s="1"/>
      <c r="E394" s="1"/>
      <c r="F394" s="1"/>
      <c r="G394" s="5"/>
      <c r="H394" s="1"/>
      <c r="I394" s="1"/>
      <c r="J394" s="5"/>
      <c r="K394" s="1"/>
      <c r="L394" s="1"/>
      <c r="M394" s="5"/>
      <c r="N394" s="5"/>
      <c r="O394" s="5"/>
      <c r="P394" s="5"/>
      <c r="Q394" s="5"/>
      <c r="R394" s="5"/>
      <c r="S394" s="70"/>
      <c r="T394" s="70"/>
      <c r="U394" s="70"/>
      <c r="V394" s="18"/>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1"/>
      <c r="BA394" s="1"/>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row>
    <row r="395" spans="2:79">
      <c r="B395" s="1"/>
      <c r="C395" s="1"/>
      <c r="D395" s="1"/>
      <c r="E395" s="1"/>
      <c r="F395" s="1"/>
      <c r="G395" s="5"/>
      <c r="H395" s="1"/>
      <c r="I395" s="1"/>
      <c r="J395" s="5"/>
      <c r="K395" s="1"/>
      <c r="L395" s="1"/>
      <c r="M395" s="5"/>
      <c r="N395" s="5"/>
      <c r="O395" s="5"/>
      <c r="P395" s="5"/>
      <c r="Q395" s="5"/>
      <c r="R395" s="5"/>
      <c r="S395" s="70"/>
      <c r="T395" s="70"/>
      <c r="U395" s="70"/>
      <c r="V395" s="18"/>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1"/>
      <c r="BA395" s="1"/>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row>
    <row r="396" spans="2:79">
      <c r="B396" s="1"/>
      <c r="C396" s="1"/>
      <c r="D396" s="1"/>
      <c r="E396" s="1"/>
      <c r="F396" s="1"/>
      <c r="G396" s="5"/>
      <c r="H396" s="1"/>
      <c r="I396" s="1"/>
      <c r="J396" s="5"/>
      <c r="K396" s="1"/>
      <c r="L396" s="1"/>
      <c r="M396" s="5"/>
      <c r="N396" s="5"/>
      <c r="O396" s="5"/>
      <c r="P396" s="5"/>
      <c r="Q396" s="5"/>
      <c r="R396" s="5"/>
      <c r="S396" s="70"/>
      <c r="T396" s="70"/>
      <c r="U396" s="70"/>
      <c r="V396" s="18"/>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1"/>
      <c r="BA396" s="1"/>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row>
    <row r="397" spans="2:79">
      <c r="B397" s="1"/>
      <c r="C397" s="1"/>
      <c r="D397" s="1"/>
      <c r="E397" s="1"/>
      <c r="F397" s="1"/>
      <c r="G397" s="5"/>
      <c r="H397" s="1"/>
      <c r="I397" s="1"/>
      <c r="J397" s="5"/>
      <c r="K397" s="1"/>
      <c r="L397" s="1"/>
      <c r="M397" s="5"/>
      <c r="N397" s="5"/>
      <c r="O397" s="5"/>
      <c r="P397" s="5"/>
      <c r="Q397" s="5"/>
      <c r="R397" s="5"/>
      <c r="S397" s="70"/>
      <c r="T397" s="70"/>
      <c r="U397" s="70"/>
      <c r="V397" s="18"/>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1"/>
      <c r="BA397" s="1"/>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row>
    <row r="398" spans="2:79">
      <c r="B398" s="1"/>
      <c r="C398" s="1"/>
      <c r="D398" s="1"/>
      <c r="E398" s="1"/>
      <c r="F398" s="1"/>
      <c r="G398" s="5"/>
      <c r="H398" s="1"/>
      <c r="I398" s="1"/>
      <c r="J398" s="5"/>
      <c r="K398" s="1"/>
      <c r="L398" s="1"/>
      <c r="M398" s="5"/>
      <c r="N398" s="5"/>
      <c r="O398" s="5"/>
      <c r="P398" s="5"/>
      <c r="Q398" s="5"/>
      <c r="R398" s="5"/>
      <c r="S398" s="70"/>
      <c r="T398" s="70"/>
      <c r="U398" s="70"/>
      <c r="V398" s="18"/>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1"/>
      <c r="BA398" s="1"/>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row>
    <row r="399" spans="2:79">
      <c r="B399" s="1"/>
      <c r="C399" s="1"/>
      <c r="D399" s="1"/>
      <c r="E399" s="1"/>
      <c r="F399" s="1"/>
      <c r="G399" s="5"/>
      <c r="H399" s="1"/>
      <c r="I399" s="1"/>
      <c r="J399" s="5"/>
      <c r="K399" s="1"/>
      <c r="L399" s="1"/>
      <c r="M399" s="5"/>
      <c r="N399" s="5"/>
      <c r="O399" s="5"/>
      <c r="P399" s="5"/>
      <c r="Q399" s="5"/>
      <c r="R399" s="5"/>
      <c r="S399" s="70"/>
      <c r="T399" s="70"/>
      <c r="U399" s="70"/>
      <c r="V399" s="18"/>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1"/>
      <c r="BA399" s="1"/>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row>
    <row r="400" spans="2:79">
      <c r="B400" s="1"/>
      <c r="C400" s="1"/>
      <c r="D400" s="1"/>
      <c r="E400" s="1"/>
      <c r="F400" s="1"/>
      <c r="G400" s="5"/>
      <c r="H400" s="1"/>
      <c r="I400" s="1"/>
      <c r="J400" s="5"/>
      <c r="K400" s="1"/>
      <c r="L400" s="1"/>
      <c r="M400" s="5"/>
      <c r="N400" s="5"/>
      <c r="O400" s="5"/>
      <c r="P400" s="5"/>
      <c r="Q400" s="5"/>
      <c r="R400" s="5"/>
      <c r="S400" s="70"/>
      <c r="T400" s="70"/>
      <c r="U400" s="70"/>
      <c r="V400" s="18"/>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1"/>
      <c r="BA400" s="1"/>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row>
    <row r="401" spans="2:79">
      <c r="B401" s="1"/>
      <c r="C401" s="1"/>
      <c r="D401" s="1"/>
      <c r="E401" s="1"/>
      <c r="F401" s="1"/>
      <c r="G401" s="5"/>
      <c r="H401" s="1"/>
      <c r="I401" s="1"/>
      <c r="J401" s="5"/>
      <c r="K401" s="1"/>
      <c r="L401" s="1"/>
      <c r="M401" s="5"/>
      <c r="N401" s="5"/>
      <c r="O401" s="5"/>
      <c r="P401" s="5"/>
      <c r="Q401" s="5"/>
      <c r="R401" s="5"/>
      <c r="S401" s="70"/>
      <c r="T401" s="70"/>
      <c r="U401" s="70"/>
      <c r="V401" s="18"/>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1"/>
      <c r="BA401" s="1"/>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row>
    <row r="402" spans="2:79">
      <c r="B402" s="1"/>
      <c r="C402" s="1"/>
      <c r="D402" s="1"/>
      <c r="E402" s="1"/>
      <c r="F402" s="1"/>
      <c r="G402" s="5"/>
      <c r="H402" s="1"/>
      <c r="I402" s="1"/>
      <c r="J402" s="5"/>
      <c r="K402" s="1"/>
      <c r="L402" s="1"/>
      <c r="M402" s="5"/>
      <c r="N402" s="5"/>
      <c r="O402" s="5"/>
      <c r="P402" s="5"/>
      <c r="Q402" s="5"/>
      <c r="R402" s="5"/>
      <c r="S402" s="70"/>
      <c r="T402" s="70"/>
      <c r="U402" s="70"/>
      <c r="V402" s="18"/>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1"/>
      <c r="BA402" s="1"/>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row>
    <row r="403" spans="2:79">
      <c r="B403" s="1"/>
      <c r="C403" s="1"/>
      <c r="D403" s="1"/>
      <c r="E403" s="1"/>
      <c r="F403" s="1"/>
      <c r="G403" s="5"/>
      <c r="H403" s="1"/>
      <c r="I403" s="1"/>
      <c r="J403" s="5"/>
      <c r="K403" s="1"/>
      <c r="L403" s="1"/>
      <c r="M403" s="5"/>
      <c r="N403" s="5"/>
      <c r="O403" s="5"/>
      <c r="P403" s="5"/>
      <c r="Q403" s="5"/>
      <c r="R403" s="5"/>
      <c r="S403" s="70"/>
      <c r="T403" s="70"/>
      <c r="U403" s="70"/>
      <c r="V403" s="18"/>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1"/>
      <c r="BA403" s="1"/>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row>
    <row r="404" spans="2:79">
      <c r="B404" s="1"/>
      <c r="C404" s="1"/>
      <c r="D404" s="1"/>
      <c r="E404" s="1"/>
      <c r="F404" s="1"/>
      <c r="G404" s="5"/>
      <c r="H404" s="1"/>
      <c r="I404" s="1"/>
      <c r="J404" s="5"/>
      <c r="K404" s="1"/>
      <c r="L404" s="1"/>
      <c r="M404" s="5"/>
      <c r="N404" s="5"/>
      <c r="O404" s="5"/>
      <c r="P404" s="5"/>
      <c r="Q404" s="5"/>
      <c r="R404" s="5"/>
      <c r="S404" s="70"/>
      <c r="T404" s="70"/>
      <c r="U404" s="70"/>
      <c r="V404" s="18"/>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1"/>
      <c r="BA404" s="1"/>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row>
    <row r="405" spans="2:79">
      <c r="B405" s="1"/>
      <c r="C405" s="1"/>
      <c r="D405" s="1"/>
      <c r="E405" s="1"/>
      <c r="F405" s="1"/>
      <c r="G405" s="5"/>
      <c r="H405" s="1"/>
      <c r="I405" s="1"/>
      <c r="J405" s="5"/>
      <c r="K405" s="1"/>
      <c r="L405" s="1"/>
      <c r="M405" s="5"/>
      <c r="N405" s="5"/>
      <c r="O405" s="5"/>
      <c r="P405" s="5"/>
      <c r="Q405" s="5"/>
      <c r="R405" s="5"/>
      <c r="S405" s="70"/>
      <c r="T405" s="70"/>
      <c r="U405" s="70"/>
      <c r="V405" s="18"/>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1"/>
      <c r="BA405" s="1"/>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row>
    <row r="406" spans="2:79">
      <c r="B406" s="1"/>
      <c r="C406" s="1"/>
      <c r="D406" s="1"/>
      <c r="E406" s="1"/>
      <c r="F406" s="1"/>
      <c r="G406" s="5"/>
      <c r="H406" s="1"/>
      <c r="I406" s="1"/>
      <c r="J406" s="5"/>
      <c r="K406" s="1"/>
      <c r="L406" s="1"/>
      <c r="M406" s="5"/>
      <c r="N406" s="5"/>
      <c r="O406" s="5"/>
      <c r="P406" s="5"/>
      <c r="Q406" s="5"/>
      <c r="R406" s="5"/>
      <c r="S406" s="70"/>
      <c r="T406" s="70"/>
      <c r="U406" s="70"/>
      <c r="V406" s="18"/>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1"/>
      <c r="BA406" s="1"/>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row>
    <row r="407" spans="2:79">
      <c r="B407" s="1"/>
      <c r="C407" s="1"/>
      <c r="D407" s="1"/>
      <c r="E407" s="1"/>
      <c r="F407" s="1"/>
      <c r="G407" s="5"/>
      <c r="H407" s="1"/>
      <c r="I407" s="1"/>
      <c r="J407" s="5"/>
      <c r="K407" s="1"/>
      <c r="L407" s="1"/>
      <c r="M407" s="5"/>
      <c r="N407" s="5"/>
      <c r="O407" s="5"/>
      <c r="P407" s="5"/>
      <c r="Q407" s="5"/>
      <c r="R407" s="5"/>
      <c r="S407" s="70"/>
      <c r="T407" s="70"/>
      <c r="U407" s="70"/>
      <c r="V407" s="18"/>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1"/>
      <c r="BA407" s="1"/>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row>
    <row r="408" spans="2:79">
      <c r="B408" s="1"/>
      <c r="C408" s="1"/>
      <c r="D408" s="1"/>
      <c r="E408" s="1"/>
      <c r="F408" s="1"/>
      <c r="G408" s="5"/>
      <c r="H408" s="1"/>
      <c r="I408" s="1"/>
      <c r="J408" s="5"/>
      <c r="K408" s="1"/>
      <c r="L408" s="1"/>
      <c r="M408" s="5"/>
      <c r="N408" s="5"/>
      <c r="O408" s="5"/>
      <c r="P408" s="5"/>
      <c r="Q408" s="5"/>
      <c r="R408" s="5"/>
      <c r="S408" s="70"/>
      <c r="T408" s="70"/>
      <c r="U408" s="70"/>
      <c r="V408" s="18"/>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1"/>
      <c r="BA408" s="1"/>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row>
    <row r="409" spans="2:79">
      <c r="B409" s="1"/>
      <c r="C409" s="1"/>
      <c r="D409" s="1"/>
      <c r="E409" s="1"/>
      <c r="F409" s="1"/>
      <c r="G409" s="5"/>
      <c r="H409" s="1"/>
      <c r="I409" s="1"/>
      <c r="J409" s="5"/>
      <c r="K409" s="1"/>
      <c r="L409" s="1"/>
      <c r="M409" s="5"/>
      <c r="N409" s="5"/>
      <c r="O409" s="5"/>
      <c r="P409" s="5"/>
      <c r="Q409" s="5"/>
      <c r="R409" s="5"/>
      <c r="S409" s="70"/>
      <c r="T409" s="70"/>
      <c r="U409" s="70"/>
      <c r="V409" s="18"/>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1"/>
      <c r="BA409" s="1"/>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row>
    <row r="410" spans="2:79">
      <c r="B410" s="1"/>
      <c r="C410" s="1"/>
      <c r="D410" s="1"/>
      <c r="E410" s="1"/>
      <c r="F410" s="1"/>
      <c r="G410" s="5"/>
      <c r="H410" s="1"/>
      <c r="I410" s="1"/>
      <c r="J410" s="5"/>
      <c r="K410" s="1"/>
      <c r="L410" s="1"/>
      <c r="M410" s="5"/>
      <c r="N410" s="5"/>
      <c r="O410" s="5"/>
      <c r="P410" s="5"/>
      <c r="Q410" s="5"/>
      <c r="R410" s="5"/>
      <c r="S410" s="70"/>
      <c r="T410" s="70"/>
      <c r="U410" s="70"/>
      <c r="V410" s="18"/>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1"/>
      <c r="BA410" s="1"/>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row>
    <row r="411" spans="2:79">
      <c r="B411" s="1"/>
      <c r="C411" s="1"/>
      <c r="D411" s="1"/>
      <c r="E411" s="1"/>
      <c r="F411" s="1"/>
      <c r="G411" s="5"/>
      <c r="H411" s="1"/>
      <c r="I411" s="1"/>
      <c r="J411" s="5"/>
      <c r="K411" s="1"/>
      <c r="L411" s="1"/>
      <c r="M411" s="5"/>
      <c r="N411" s="5"/>
      <c r="O411" s="5"/>
      <c r="P411" s="5"/>
      <c r="Q411" s="5"/>
      <c r="R411" s="5"/>
      <c r="S411" s="70"/>
      <c r="T411" s="70"/>
      <c r="U411" s="70"/>
      <c r="V411" s="18"/>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1"/>
      <c r="BA411" s="1"/>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row>
    <row r="412" spans="2:79">
      <c r="B412" s="1"/>
      <c r="C412" s="1"/>
      <c r="D412" s="1"/>
      <c r="E412" s="1"/>
      <c r="F412" s="1"/>
      <c r="G412" s="5"/>
      <c r="H412" s="1"/>
      <c r="I412" s="1"/>
      <c r="J412" s="5"/>
      <c r="K412" s="1"/>
      <c r="L412" s="1"/>
      <c r="M412" s="5"/>
      <c r="N412" s="5"/>
      <c r="O412" s="5"/>
      <c r="P412" s="5"/>
      <c r="Q412" s="5"/>
      <c r="R412" s="5"/>
      <c r="S412" s="70"/>
      <c r="T412" s="70"/>
      <c r="U412" s="70"/>
      <c r="V412" s="18"/>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1"/>
      <c r="BA412" s="1"/>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row>
    <row r="413" spans="2:79">
      <c r="B413" s="1"/>
      <c r="C413" s="1"/>
      <c r="D413" s="1"/>
      <c r="E413" s="1"/>
      <c r="F413" s="1"/>
      <c r="G413" s="5"/>
      <c r="H413" s="1"/>
      <c r="I413" s="1"/>
      <c r="J413" s="5"/>
      <c r="K413" s="1"/>
      <c r="L413" s="1"/>
      <c r="M413" s="5"/>
      <c r="N413" s="5"/>
      <c r="O413" s="5"/>
      <c r="P413" s="5"/>
      <c r="Q413" s="5"/>
      <c r="R413" s="5"/>
      <c r="S413" s="70"/>
      <c r="T413" s="70"/>
      <c r="U413" s="70"/>
      <c r="V413" s="18"/>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1"/>
      <c r="BA413" s="1"/>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row>
    <row r="414" spans="2:79">
      <c r="B414" s="1"/>
      <c r="C414" s="1"/>
      <c r="D414" s="1"/>
      <c r="E414" s="1"/>
      <c r="F414" s="1"/>
      <c r="G414" s="5"/>
      <c r="H414" s="1"/>
      <c r="I414" s="1"/>
      <c r="J414" s="5"/>
      <c r="K414" s="1"/>
      <c r="L414" s="1"/>
      <c r="M414" s="5"/>
      <c r="N414" s="5"/>
      <c r="O414" s="5"/>
      <c r="P414" s="5"/>
      <c r="Q414" s="5"/>
      <c r="R414" s="5"/>
      <c r="S414" s="70"/>
      <c r="T414" s="70"/>
      <c r="U414" s="70"/>
      <c r="V414" s="18"/>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1"/>
      <c r="BA414" s="1"/>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row>
    <row r="415" spans="2:79">
      <c r="B415" s="1"/>
      <c r="C415" s="1"/>
      <c r="D415" s="1"/>
      <c r="E415" s="1"/>
      <c r="F415" s="1"/>
      <c r="G415" s="5"/>
      <c r="H415" s="1"/>
      <c r="I415" s="1"/>
      <c r="J415" s="5"/>
      <c r="K415" s="1"/>
      <c r="L415" s="1"/>
      <c r="M415" s="5"/>
      <c r="N415" s="5"/>
      <c r="O415" s="5"/>
      <c r="P415" s="5"/>
      <c r="Q415" s="5"/>
      <c r="R415" s="5"/>
      <c r="S415" s="70"/>
      <c r="T415" s="70"/>
      <c r="U415" s="70"/>
      <c r="V415" s="18"/>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1"/>
      <c r="BA415" s="1"/>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row>
    <row r="416" spans="2:79">
      <c r="B416" s="1"/>
      <c r="C416" s="1"/>
      <c r="D416" s="1"/>
      <c r="E416" s="1"/>
      <c r="F416" s="1"/>
      <c r="G416" s="5"/>
      <c r="H416" s="1"/>
      <c r="I416" s="1"/>
      <c r="J416" s="5"/>
      <c r="K416" s="1"/>
      <c r="L416" s="1"/>
      <c r="M416" s="5"/>
      <c r="N416" s="5"/>
      <c r="O416" s="5"/>
      <c r="P416" s="5"/>
      <c r="Q416" s="5"/>
      <c r="R416" s="5"/>
      <c r="S416" s="70"/>
      <c r="T416" s="70"/>
      <c r="U416" s="70"/>
      <c r="V416" s="18"/>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1"/>
      <c r="BA416" s="1"/>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row>
    <row r="417" spans="2:79">
      <c r="B417" s="1"/>
      <c r="C417" s="1"/>
      <c r="D417" s="1"/>
      <c r="E417" s="1"/>
      <c r="F417" s="1"/>
      <c r="G417" s="5"/>
      <c r="H417" s="1"/>
      <c r="I417" s="1"/>
      <c r="J417" s="5"/>
      <c r="K417" s="1"/>
      <c r="L417" s="1"/>
      <c r="M417" s="5"/>
      <c r="N417" s="5"/>
      <c r="O417" s="5"/>
      <c r="P417" s="5"/>
      <c r="Q417" s="5"/>
      <c r="R417" s="5"/>
      <c r="S417" s="70"/>
      <c r="T417" s="70"/>
      <c r="U417" s="70"/>
      <c r="V417" s="18"/>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1"/>
      <c r="BA417" s="1"/>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row>
    <row r="418" spans="2:79">
      <c r="B418" s="1"/>
      <c r="C418" s="1"/>
      <c r="D418" s="1"/>
      <c r="E418" s="1"/>
      <c r="F418" s="1"/>
      <c r="G418" s="5"/>
      <c r="H418" s="1"/>
      <c r="I418" s="1"/>
      <c r="J418" s="5"/>
      <c r="K418" s="1"/>
      <c r="L418" s="1"/>
      <c r="M418" s="5"/>
      <c r="N418" s="5"/>
      <c r="O418" s="5"/>
      <c r="P418" s="5"/>
      <c r="Q418" s="5"/>
      <c r="R418" s="5"/>
      <c r="S418" s="70"/>
      <c r="T418" s="70"/>
      <c r="U418" s="70"/>
      <c r="V418" s="18"/>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1"/>
      <c r="BA418" s="1"/>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row>
    <row r="419" spans="2:79">
      <c r="B419" s="1"/>
      <c r="C419" s="1"/>
      <c r="D419" s="1"/>
      <c r="E419" s="1"/>
      <c r="F419" s="1"/>
      <c r="G419" s="5"/>
      <c r="H419" s="1"/>
      <c r="I419" s="1"/>
      <c r="J419" s="5"/>
      <c r="K419" s="1"/>
      <c r="L419" s="1"/>
      <c r="M419" s="5"/>
      <c r="N419" s="5"/>
      <c r="O419" s="5"/>
      <c r="P419" s="5"/>
      <c r="Q419" s="5"/>
      <c r="R419" s="5"/>
      <c r="S419" s="70"/>
      <c r="T419" s="70"/>
      <c r="U419" s="70"/>
      <c r="V419" s="18"/>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1"/>
      <c r="BA419" s="1"/>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row>
    <row r="420" spans="2:79">
      <c r="B420" s="1"/>
      <c r="C420" s="1"/>
      <c r="D420" s="1"/>
      <c r="E420" s="1"/>
      <c r="F420" s="1"/>
      <c r="G420" s="5"/>
      <c r="H420" s="1"/>
      <c r="I420" s="1"/>
      <c r="J420" s="5"/>
      <c r="K420" s="1"/>
      <c r="L420" s="1"/>
      <c r="M420" s="5"/>
      <c r="N420" s="5"/>
      <c r="O420" s="5"/>
      <c r="P420" s="5"/>
      <c r="Q420" s="5"/>
      <c r="R420" s="5"/>
      <c r="S420" s="70"/>
      <c r="T420" s="70"/>
      <c r="U420" s="70"/>
      <c r="V420" s="18"/>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1"/>
      <c r="BA420" s="1"/>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row>
    <row r="421" spans="2:79">
      <c r="B421" s="1"/>
      <c r="C421" s="1"/>
      <c r="D421" s="1"/>
      <c r="E421" s="1"/>
      <c r="F421" s="1"/>
      <c r="G421" s="5"/>
      <c r="H421" s="1"/>
      <c r="I421" s="1"/>
      <c r="J421" s="5"/>
      <c r="K421" s="1"/>
      <c r="L421" s="1"/>
      <c r="M421" s="5"/>
      <c r="N421" s="5"/>
      <c r="O421" s="5"/>
      <c r="P421" s="5"/>
      <c r="Q421" s="5"/>
      <c r="R421" s="5"/>
      <c r="S421" s="70"/>
      <c r="T421" s="70"/>
      <c r="U421" s="70"/>
      <c r="V421" s="18"/>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1"/>
      <c r="BA421" s="1"/>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row>
    <row r="422" spans="2:79">
      <c r="B422" s="1"/>
      <c r="C422" s="1"/>
      <c r="D422" s="1"/>
      <c r="E422" s="1"/>
      <c r="F422" s="1"/>
      <c r="G422" s="5"/>
      <c r="H422" s="1"/>
      <c r="I422" s="1"/>
      <c r="J422" s="5"/>
      <c r="K422" s="1"/>
      <c r="L422" s="1"/>
      <c r="M422" s="5"/>
      <c r="N422" s="5"/>
      <c r="O422" s="5"/>
      <c r="P422" s="5"/>
      <c r="Q422" s="5"/>
      <c r="R422" s="5"/>
      <c r="S422" s="70"/>
      <c r="T422" s="70"/>
      <c r="U422" s="70"/>
      <c r="V422" s="18"/>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1"/>
      <c r="BA422" s="1"/>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row>
    <row r="423" spans="2:79">
      <c r="B423" s="1"/>
      <c r="C423" s="1"/>
      <c r="D423" s="1"/>
      <c r="E423" s="1"/>
      <c r="F423" s="1"/>
      <c r="G423" s="5"/>
      <c r="H423" s="1"/>
      <c r="I423" s="1"/>
      <c r="J423" s="5"/>
      <c r="K423" s="1"/>
      <c r="L423" s="1"/>
      <c r="M423" s="5"/>
      <c r="N423" s="5"/>
      <c r="O423" s="5"/>
      <c r="P423" s="5"/>
      <c r="Q423" s="5"/>
      <c r="R423" s="5"/>
      <c r="S423" s="70"/>
      <c r="T423" s="70"/>
      <c r="U423" s="70"/>
      <c r="V423" s="18"/>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1"/>
      <c r="BA423" s="1"/>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row>
    <row r="424" spans="2:79">
      <c r="B424" s="1"/>
      <c r="C424" s="1"/>
      <c r="D424" s="1"/>
      <c r="E424" s="1"/>
      <c r="F424" s="1"/>
      <c r="G424" s="5"/>
      <c r="H424" s="1"/>
      <c r="I424" s="1"/>
      <c r="J424" s="5"/>
      <c r="K424" s="1"/>
      <c r="L424" s="1"/>
      <c r="M424" s="5"/>
      <c r="N424" s="5"/>
      <c r="O424" s="5"/>
      <c r="P424" s="5"/>
      <c r="Q424" s="5"/>
      <c r="R424" s="5"/>
      <c r="S424" s="70"/>
      <c r="T424" s="70"/>
      <c r="U424" s="70"/>
      <c r="V424" s="18"/>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1"/>
      <c r="BA424" s="1"/>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row>
    <row r="425" spans="2:79">
      <c r="B425" s="1"/>
      <c r="C425" s="1"/>
      <c r="D425" s="1"/>
      <c r="E425" s="1"/>
      <c r="F425" s="1"/>
      <c r="G425" s="5"/>
      <c r="H425" s="1"/>
      <c r="I425" s="1"/>
      <c r="J425" s="5"/>
      <c r="K425" s="1"/>
      <c r="L425" s="1"/>
      <c r="M425" s="5"/>
      <c r="N425" s="5"/>
      <c r="O425" s="5"/>
      <c r="P425" s="5"/>
      <c r="Q425" s="5"/>
      <c r="R425" s="5"/>
      <c r="S425" s="70"/>
      <c r="T425" s="70"/>
      <c r="U425" s="70"/>
      <c r="V425" s="18"/>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1"/>
      <c r="BA425" s="1"/>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row>
    <row r="426" spans="2:79">
      <c r="B426" s="1"/>
      <c r="C426" s="1"/>
      <c r="D426" s="1"/>
      <c r="E426" s="1"/>
      <c r="F426" s="1"/>
      <c r="G426" s="5"/>
      <c r="H426" s="1"/>
      <c r="I426" s="1"/>
      <c r="J426" s="5"/>
      <c r="K426" s="1"/>
      <c r="L426" s="1"/>
      <c r="M426" s="5"/>
      <c r="N426" s="5"/>
      <c r="O426" s="5"/>
      <c r="P426" s="5"/>
      <c r="Q426" s="5"/>
      <c r="R426" s="5"/>
      <c r="S426" s="70"/>
      <c r="T426" s="70"/>
      <c r="U426" s="70"/>
      <c r="V426" s="18"/>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1"/>
      <c r="BA426" s="1"/>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row>
    <row r="427" spans="2:79">
      <c r="B427" s="1"/>
      <c r="C427" s="1"/>
      <c r="D427" s="1"/>
      <c r="E427" s="1"/>
      <c r="F427" s="1"/>
      <c r="G427" s="5"/>
      <c r="H427" s="1"/>
      <c r="I427" s="1"/>
      <c r="J427" s="5"/>
      <c r="K427" s="1"/>
      <c r="L427" s="1"/>
      <c r="M427" s="5"/>
      <c r="N427" s="5"/>
      <c r="O427" s="5"/>
      <c r="P427" s="5"/>
      <c r="Q427" s="5"/>
      <c r="R427" s="5"/>
      <c r="S427" s="70"/>
      <c r="T427" s="70"/>
      <c r="U427" s="70"/>
      <c r="V427" s="18"/>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1"/>
      <c r="BA427" s="1"/>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row>
    <row r="428" spans="2:79">
      <c r="B428" s="1"/>
      <c r="C428" s="1"/>
      <c r="D428" s="1"/>
      <c r="E428" s="1"/>
      <c r="F428" s="1"/>
      <c r="G428" s="5"/>
      <c r="H428" s="1"/>
      <c r="I428" s="1"/>
      <c r="J428" s="5"/>
      <c r="K428" s="1"/>
      <c r="L428" s="1"/>
      <c r="M428" s="5"/>
      <c r="N428" s="5"/>
      <c r="O428" s="5"/>
      <c r="P428" s="5"/>
      <c r="Q428" s="5"/>
      <c r="R428" s="5"/>
      <c r="S428" s="70"/>
      <c r="T428" s="70"/>
      <c r="U428" s="70"/>
      <c r="V428" s="18"/>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1"/>
      <c r="BA428" s="1"/>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row>
    <row r="429" spans="2:79">
      <c r="B429" s="1"/>
      <c r="C429" s="1"/>
      <c r="D429" s="1"/>
      <c r="E429" s="1"/>
      <c r="F429" s="1"/>
      <c r="G429" s="5"/>
      <c r="H429" s="1"/>
      <c r="I429" s="1"/>
      <c r="J429" s="5"/>
      <c r="K429" s="1"/>
      <c r="L429" s="1"/>
      <c r="M429" s="5"/>
      <c r="N429" s="5"/>
      <c r="O429" s="5"/>
      <c r="P429" s="5"/>
      <c r="Q429" s="5"/>
      <c r="R429" s="5"/>
      <c r="S429" s="70"/>
      <c r="T429" s="70"/>
      <c r="U429" s="70"/>
      <c r="V429" s="18"/>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1"/>
      <c r="BA429" s="1"/>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row>
    <row r="430" spans="2:79">
      <c r="B430" s="1"/>
      <c r="C430" s="1"/>
      <c r="D430" s="1"/>
      <c r="E430" s="1"/>
      <c r="F430" s="1"/>
      <c r="G430" s="5"/>
      <c r="H430" s="1"/>
      <c r="I430" s="1"/>
      <c r="J430" s="5"/>
      <c r="K430" s="1"/>
      <c r="L430" s="1"/>
      <c r="M430" s="5"/>
      <c r="N430" s="5"/>
      <c r="O430" s="5"/>
      <c r="P430" s="5"/>
      <c r="Q430" s="5"/>
      <c r="R430" s="5"/>
      <c r="S430" s="70"/>
      <c r="T430" s="70"/>
      <c r="U430" s="70"/>
      <c r="V430" s="18"/>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1"/>
      <c r="BA430" s="1"/>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row>
    <row r="431" spans="2:79">
      <c r="B431" s="1"/>
      <c r="C431" s="1"/>
      <c r="D431" s="1"/>
      <c r="E431" s="1"/>
      <c r="F431" s="1"/>
      <c r="G431" s="5"/>
      <c r="H431" s="1"/>
      <c r="I431" s="1"/>
      <c r="J431" s="5"/>
      <c r="K431" s="1"/>
      <c r="L431" s="1"/>
      <c r="M431" s="5"/>
      <c r="N431" s="5"/>
      <c r="O431" s="5"/>
      <c r="P431" s="5"/>
      <c r="Q431" s="5"/>
      <c r="R431" s="5"/>
      <c r="S431" s="70"/>
      <c r="T431" s="70"/>
      <c r="U431" s="70"/>
      <c r="V431" s="18"/>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1"/>
      <c r="BA431" s="1"/>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row>
    <row r="432" spans="2:79">
      <c r="B432" s="1"/>
      <c r="C432" s="1"/>
      <c r="D432" s="1"/>
      <c r="E432" s="1"/>
      <c r="F432" s="1"/>
      <c r="G432" s="5"/>
      <c r="H432" s="1"/>
      <c r="I432" s="1"/>
      <c r="J432" s="5"/>
      <c r="K432" s="1"/>
      <c r="L432" s="1"/>
      <c r="M432" s="5"/>
      <c r="N432" s="5"/>
      <c r="O432" s="5"/>
      <c r="P432" s="5"/>
      <c r="Q432" s="5"/>
      <c r="R432" s="5"/>
      <c r="S432" s="70"/>
      <c r="T432" s="70"/>
      <c r="U432" s="70"/>
      <c r="V432" s="18"/>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1"/>
      <c r="BA432" s="1"/>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row>
    <row r="433" spans="2:79">
      <c r="B433" s="1"/>
      <c r="C433" s="1"/>
      <c r="D433" s="1"/>
      <c r="E433" s="1"/>
      <c r="F433" s="1"/>
      <c r="G433" s="5"/>
      <c r="H433" s="1"/>
      <c r="I433" s="1"/>
      <c r="J433" s="5"/>
      <c r="K433" s="1"/>
      <c r="L433" s="1"/>
      <c r="M433" s="5"/>
      <c r="N433" s="5"/>
      <c r="O433" s="5"/>
      <c r="P433" s="5"/>
      <c r="Q433" s="5"/>
      <c r="R433" s="5"/>
      <c r="S433" s="70"/>
      <c r="T433" s="70"/>
      <c r="U433" s="70"/>
      <c r="V433" s="18"/>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1"/>
      <c r="BA433" s="1"/>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row>
    <row r="434" spans="2:79">
      <c r="B434" s="1"/>
      <c r="C434" s="1"/>
      <c r="D434" s="1"/>
      <c r="E434" s="1"/>
      <c r="F434" s="1"/>
      <c r="G434" s="5"/>
      <c r="H434" s="1"/>
      <c r="I434" s="1"/>
      <c r="J434" s="5"/>
      <c r="K434" s="1"/>
      <c r="L434" s="1"/>
      <c r="M434" s="5"/>
      <c r="N434" s="5"/>
      <c r="O434" s="5"/>
      <c r="P434" s="5"/>
      <c r="Q434" s="5"/>
      <c r="R434" s="5"/>
      <c r="S434" s="70"/>
      <c r="T434" s="70"/>
      <c r="U434" s="70"/>
      <c r="V434" s="18"/>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1"/>
      <c r="BA434" s="1"/>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row>
    <row r="435" spans="2:79">
      <c r="B435" s="1"/>
      <c r="C435" s="1"/>
      <c r="D435" s="1"/>
      <c r="E435" s="1"/>
      <c r="F435" s="1"/>
      <c r="G435" s="5"/>
      <c r="H435" s="1"/>
      <c r="I435" s="1"/>
      <c r="J435" s="5"/>
      <c r="K435" s="1"/>
      <c r="L435" s="1"/>
      <c r="M435" s="5"/>
      <c r="N435" s="5"/>
      <c r="O435" s="5"/>
      <c r="P435" s="5"/>
      <c r="Q435" s="5"/>
      <c r="R435" s="5"/>
      <c r="S435" s="70"/>
      <c r="T435" s="70"/>
      <c r="U435" s="70"/>
      <c r="V435" s="18"/>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1"/>
      <c r="BA435" s="1"/>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row>
    <row r="436" spans="2:79">
      <c r="B436" s="1"/>
      <c r="C436" s="1"/>
      <c r="D436" s="1"/>
      <c r="E436" s="1"/>
      <c r="F436" s="1"/>
      <c r="G436" s="5"/>
      <c r="H436" s="1"/>
      <c r="I436" s="1"/>
      <c r="J436" s="5"/>
      <c r="K436" s="1"/>
      <c r="L436" s="1"/>
      <c r="M436" s="5"/>
      <c r="N436" s="5"/>
      <c r="O436" s="5"/>
      <c r="P436" s="5"/>
      <c r="Q436" s="5"/>
      <c r="R436" s="5"/>
      <c r="S436" s="70"/>
      <c r="T436" s="70"/>
      <c r="U436" s="70"/>
      <c r="V436" s="18"/>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1"/>
      <c r="BA436" s="1"/>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row>
    <row r="437" spans="2:79">
      <c r="B437" s="1"/>
      <c r="C437" s="1"/>
      <c r="D437" s="1"/>
      <c r="E437" s="1"/>
      <c r="F437" s="1"/>
      <c r="G437" s="5"/>
      <c r="H437" s="1"/>
      <c r="I437" s="1"/>
      <c r="J437" s="5"/>
      <c r="K437" s="1"/>
      <c r="L437" s="1"/>
      <c r="M437" s="5"/>
      <c r="N437" s="5"/>
      <c r="O437" s="5"/>
      <c r="P437" s="5"/>
      <c r="Q437" s="5"/>
      <c r="R437" s="5"/>
      <c r="S437" s="70"/>
      <c r="T437" s="70"/>
      <c r="U437" s="70"/>
      <c r="V437" s="18"/>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1"/>
      <c r="BA437" s="1"/>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row>
    <row r="438" spans="2:79">
      <c r="B438" s="1"/>
      <c r="C438" s="1"/>
      <c r="D438" s="1"/>
      <c r="E438" s="1"/>
      <c r="F438" s="1"/>
      <c r="G438" s="5"/>
      <c r="H438" s="1"/>
      <c r="I438" s="1"/>
      <c r="J438" s="5"/>
      <c r="K438" s="1"/>
      <c r="L438" s="1"/>
      <c r="M438" s="5"/>
      <c r="N438" s="5"/>
      <c r="O438" s="5"/>
      <c r="P438" s="5"/>
      <c r="Q438" s="5"/>
      <c r="R438" s="5"/>
      <c r="S438" s="70"/>
      <c r="T438" s="70"/>
      <c r="U438" s="70"/>
      <c r="V438" s="18"/>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1"/>
      <c r="BA438" s="1"/>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row>
    <row r="439" spans="2:79">
      <c r="B439" s="1"/>
      <c r="C439" s="1"/>
      <c r="D439" s="1"/>
      <c r="E439" s="1"/>
      <c r="F439" s="1"/>
      <c r="G439" s="5"/>
      <c r="H439" s="1"/>
      <c r="I439" s="1"/>
      <c r="J439" s="5"/>
      <c r="K439" s="1"/>
      <c r="L439" s="1"/>
      <c r="M439" s="5"/>
      <c r="N439" s="5"/>
      <c r="O439" s="5"/>
      <c r="P439" s="5"/>
      <c r="Q439" s="5"/>
      <c r="R439" s="5"/>
      <c r="S439" s="70"/>
      <c r="T439" s="70"/>
      <c r="U439" s="70"/>
      <c r="V439" s="18"/>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1"/>
      <c r="BA439" s="1"/>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row>
    <row r="440" spans="2:79">
      <c r="B440" s="1"/>
      <c r="C440" s="1"/>
      <c r="D440" s="1"/>
      <c r="E440" s="1"/>
      <c r="F440" s="1"/>
      <c r="G440" s="5"/>
      <c r="H440" s="1"/>
      <c r="I440" s="1"/>
      <c r="J440" s="5"/>
      <c r="K440" s="1"/>
      <c r="L440" s="1"/>
      <c r="M440" s="5"/>
      <c r="N440" s="5"/>
      <c r="O440" s="5"/>
      <c r="P440" s="5"/>
      <c r="Q440" s="5"/>
      <c r="R440" s="5"/>
      <c r="S440" s="70"/>
      <c r="T440" s="70"/>
      <c r="U440" s="70"/>
      <c r="V440" s="18"/>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1"/>
      <c r="BA440" s="1"/>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row>
    <row r="441" spans="2:79">
      <c r="B441" s="1"/>
      <c r="C441" s="1"/>
      <c r="D441" s="1"/>
      <c r="E441" s="1"/>
      <c r="F441" s="1"/>
      <c r="G441" s="5"/>
      <c r="H441" s="1"/>
      <c r="I441" s="1"/>
      <c r="J441" s="5"/>
      <c r="K441" s="1"/>
      <c r="L441" s="1"/>
      <c r="M441" s="5"/>
      <c r="N441" s="5"/>
      <c r="O441" s="5"/>
      <c r="P441" s="5"/>
      <c r="Q441" s="5"/>
      <c r="R441" s="5"/>
      <c r="S441" s="70"/>
      <c r="T441" s="70"/>
      <c r="U441" s="70"/>
      <c r="V441" s="18"/>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1"/>
      <c r="BA441" s="1"/>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row>
    <row r="442" spans="2:79">
      <c r="B442" s="1"/>
      <c r="C442" s="1"/>
      <c r="D442" s="1"/>
      <c r="E442" s="1"/>
      <c r="F442" s="1"/>
      <c r="G442" s="5"/>
      <c r="H442" s="1"/>
      <c r="I442" s="1"/>
      <c r="J442" s="5"/>
      <c r="K442" s="1"/>
      <c r="L442" s="1"/>
      <c r="M442" s="5"/>
      <c r="N442" s="5"/>
      <c r="O442" s="5"/>
      <c r="P442" s="5"/>
      <c r="Q442" s="5"/>
      <c r="R442" s="5"/>
      <c r="S442" s="70"/>
      <c r="T442" s="70"/>
      <c r="U442" s="70"/>
      <c r="V442" s="18"/>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1"/>
      <c r="BA442" s="1"/>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row>
    <row r="443" spans="2:79">
      <c r="B443" s="1"/>
      <c r="C443" s="1"/>
      <c r="D443" s="1"/>
      <c r="E443" s="1"/>
      <c r="F443" s="1"/>
      <c r="G443" s="5"/>
      <c r="H443" s="1"/>
      <c r="I443" s="1"/>
      <c r="J443" s="5"/>
      <c r="K443" s="1"/>
      <c r="L443" s="1"/>
      <c r="M443" s="5"/>
      <c r="N443" s="5"/>
      <c r="O443" s="5"/>
      <c r="P443" s="5"/>
      <c r="Q443" s="5"/>
      <c r="R443" s="5"/>
      <c r="S443" s="70"/>
      <c r="T443" s="70"/>
      <c r="U443" s="70"/>
      <c r="V443" s="18"/>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1"/>
      <c r="BA443" s="1"/>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row>
    <row r="444" spans="2:79">
      <c r="B444" s="1"/>
      <c r="C444" s="1"/>
      <c r="D444" s="1"/>
      <c r="E444" s="1"/>
      <c r="F444" s="1"/>
      <c r="G444" s="5"/>
      <c r="H444" s="1"/>
      <c r="I444" s="1"/>
      <c r="J444" s="5"/>
      <c r="K444" s="1"/>
      <c r="L444" s="1"/>
      <c r="M444" s="5"/>
      <c r="N444" s="5"/>
      <c r="O444" s="5"/>
      <c r="P444" s="5"/>
      <c r="Q444" s="5"/>
      <c r="R444" s="5"/>
      <c r="S444" s="70"/>
      <c r="T444" s="70"/>
      <c r="U444" s="70"/>
      <c r="V444" s="18"/>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1"/>
      <c r="BA444" s="1"/>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row>
    <row r="445" spans="2:79">
      <c r="B445" s="1"/>
      <c r="C445" s="1"/>
      <c r="D445" s="1"/>
      <c r="E445" s="1"/>
      <c r="F445" s="1"/>
      <c r="G445" s="5"/>
      <c r="H445" s="1"/>
      <c r="I445" s="1"/>
      <c r="J445" s="5"/>
      <c r="K445" s="1"/>
      <c r="L445" s="1"/>
      <c r="M445" s="5"/>
      <c r="N445" s="5"/>
      <c r="O445" s="5"/>
      <c r="P445" s="5"/>
      <c r="Q445" s="5"/>
      <c r="R445" s="5"/>
      <c r="S445" s="70"/>
      <c r="T445" s="70"/>
      <c r="U445" s="70"/>
      <c r="V445" s="18"/>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1"/>
      <c r="BA445" s="1"/>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row>
    <row r="446" spans="2:79">
      <c r="B446" s="1"/>
      <c r="C446" s="1"/>
      <c r="D446" s="1"/>
      <c r="E446" s="1"/>
      <c r="F446" s="1"/>
      <c r="G446" s="5"/>
      <c r="H446" s="1"/>
      <c r="I446" s="1"/>
      <c r="J446" s="5"/>
      <c r="K446" s="1"/>
      <c r="L446" s="1"/>
      <c r="M446" s="5"/>
      <c r="N446" s="5"/>
      <c r="O446" s="5"/>
      <c r="P446" s="5"/>
      <c r="Q446" s="5"/>
      <c r="R446" s="5"/>
      <c r="S446" s="70"/>
      <c r="T446" s="70"/>
      <c r="U446" s="70"/>
      <c r="V446" s="18"/>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1"/>
      <c r="BA446" s="1"/>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row>
    <row r="447" spans="2:79">
      <c r="B447" s="1"/>
      <c r="C447" s="1"/>
      <c r="D447" s="1"/>
      <c r="E447" s="1"/>
      <c r="F447" s="1"/>
      <c r="G447" s="5"/>
      <c r="H447" s="1"/>
      <c r="I447" s="1"/>
      <c r="J447" s="5"/>
      <c r="K447" s="1"/>
      <c r="L447" s="1"/>
      <c r="M447" s="5"/>
      <c r="N447" s="5"/>
      <c r="O447" s="5"/>
      <c r="P447" s="5"/>
      <c r="Q447" s="5"/>
      <c r="R447" s="5"/>
      <c r="S447" s="70"/>
      <c r="T447" s="70"/>
      <c r="U447" s="70"/>
      <c r="V447" s="18"/>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1"/>
      <c r="BA447" s="1"/>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row>
    <row r="448" spans="2:79">
      <c r="B448" s="1"/>
      <c r="C448" s="1"/>
      <c r="D448" s="1"/>
      <c r="E448" s="1"/>
      <c r="F448" s="1"/>
      <c r="G448" s="5"/>
      <c r="H448" s="1"/>
      <c r="I448" s="1"/>
      <c r="J448" s="5"/>
      <c r="K448" s="1"/>
      <c r="L448" s="1"/>
      <c r="M448" s="5"/>
      <c r="N448" s="5"/>
      <c r="O448" s="5"/>
      <c r="P448" s="5"/>
      <c r="Q448" s="5"/>
      <c r="R448" s="5"/>
      <c r="S448" s="70"/>
      <c r="T448" s="70"/>
      <c r="U448" s="70"/>
      <c r="V448" s="18"/>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1"/>
      <c r="BA448" s="1"/>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row>
    <row r="449" spans="2:79">
      <c r="B449" s="1"/>
      <c r="C449" s="1"/>
      <c r="D449" s="1"/>
      <c r="E449" s="1"/>
      <c r="F449" s="1"/>
      <c r="G449" s="5"/>
      <c r="H449" s="1"/>
      <c r="I449" s="1"/>
      <c r="J449" s="5"/>
      <c r="K449" s="1"/>
      <c r="L449" s="1"/>
      <c r="M449" s="5"/>
      <c r="N449" s="5"/>
      <c r="O449" s="5"/>
      <c r="P449" s="5"/>
      <c r="Q449" s="5"/>
      <c r="R449" s="5"/>
      <c r="S449" s="70"/>
      <c r="T449" s="70"/>
      <c r="U449" s="70"/>
      <c r="V449" s="18"/>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1"/>
      <c r="BA449" s="1"/>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row>
    <row r="450" spans="2:79">
      <c r="B450" s="1"/>
      <c r="C450" s="1"/>
      <c r="D450" s="1"/>
      <c r="E450" s="1"/>
      <c r="F450" s="1"/>
      <c r="G450" s="5"/>
      <c r="H450" s="1"/>
      <c r="I450" s="1"/>
      <c r="J450" s="5"/>
      <c r="K450" s="1"/>
      <c r="L450" s="1"/>
      <c r="M450" s="5"/>
      <c r="N450" s="5"/>
      <c r="O450" s="5"/>
      <c r="P450" s="5"/>
      <c r="Q450" s="5"/>
      <c r="R450" s="5"/>
      <c r="S450" s="70"/>
      <c r="T450" s="70"/>
      <c r="U450" s="70"/>
      <c r="V450" s="18"/>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1"/>
      <c r="BA450" s="1"/>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row>
    <row r="451" spans="2:79">
      <c r="B451" s="1"/>
      <c r="C451" s="1"/>
      <c r="D451" s="1"/>
      <c r="E451" s="1"/>
      <c r="F451" s="1"/>
      <c r="G451" s="5"/>
      <c r="H451" s="1"/>
      <c r="I451" s="1"/>
      <c r="J451" s="5"/>
      <c r="K451" s="1"/>
      <c r="L451" s="1"/>
      <c r="M451" s="5"/>
      <c r="N451" s="5"/>
      <c r="O451" s="5"/>
      <c r="P451" s="5"/>
      <c r="Q451" s="5"/>
      <c r="R451" s="5"/>
      <c r="S451" s="70"/>
      <c r="T451" s="70"/>
      <c r="U451" s="70"/>
      <c r="V451" s="18"/>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1"/>
      <c r="BA451" s="1"/>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row>
    <row r="452" spans="2:79">
      <c r="B452" s="1"/>
      <c r="C452" s="1"/>
      <c r="D452" s="1"/>
      <c r="E452" s="1"/>
      <c r="F452" s="1"/>
      <c r="G452" s="5"/>
      <c r="H452" s="1"/>
      <c r="I452" s="1"/>
      <c r="J452" s="5"/>
      <c r="K452" s="1"/>
      <c r="L452" s="1"/>
      <c r="M452" s="5"/>
      <c r="N452" s="5"/>
      <c r="O452" s="5"/>
      <c r="P452" s="5"/>
      <c r="Q452" s="5"/>
      <c r="R452" s="5"/>
      <c r="S452" s="70"/>
      <c r="T452" s="70"/>
      <c r="U452" s="70"/>
      <c r="V452" s="18"/>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1"/>
      <c r="BA452" s="1"/>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row>
    <row r="453" spans="2:79">
      <c r="B453" s="1"/>
      <c r="C453" s="1"/>
      <c r="D453" s="1"/>
      <c r="E453" s="1"/>
      <c r="F453" s="1"/>
      <c r="G453" s="5"/>
      <c r="H453" s="1"/>
      <c r="I453" s="1"/>
      <c r="J453" s="5"/>
      <c r="K453" s="1"/>
      <c r="L453" s="1"/>
      <c r="M453" s="5"/>
      <c r="N453" s="5"/>
      <c r="O453" s="5"/>
      <c r="P453" s="5"/>
      <c r="Q453" s="5"/>
      <c r="R453" s="5"/>
      <c r="S453" s="70"/>
      <c r="T453" s="70"/>
      <c r="U453" s="70"/>
      <c r="V453" s="18"/>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1"/>
      <c r="BA453" s="1"/>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row>
    <row r="454" spans="2:79">
      <c r="B454" s="1"/>
      <c r="C454" s="1"/>
      <c r="D454" s="1"/>
      <c r="E454" s="1"/>
      <c r="F454" s="1"/>
      <c r="G454" s="5"/>
      <c r="H454" s="1"/>
      <c r="I454" s="1"/>
      <c r="J454" s="5"/>
      <c r="K454" s="1"/>
      <c r="L454" s="1"/>
      <c r="M454" s="5"/>
      <c r="N454" s="5"/>
      <c r="O454" s="5"/>
      <c r="P454" s="5"/>
      <c r="Q454" s="5"/>
      <c r="R454" s="5"/>
      <c r="S454" s="70"/>
      <c r="T454" s="70"/>
      <c r="U454" s="70"/>
      <c r="V454" s="18"/>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1"/>
      <c r="BA454" s="1"/>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row>
    <row r="455" spans="2:79">
      <c r="B455" s="1"/>
      <c r="C455" s="1"/>
      <c r="D455" s="1"/>
      <c r="E455" s="1"/>
      <c r="F455" s="1"/>
      <c r="G455" s="5"/>
      <c r="H455" s="1"/>
      <c r="I455" s="1"/>
      <c r="J455" s="5"/>
      <c r="K455" s="1"/>
      <c r="L455" s="1"/>
      <c r="M455" s="5"/>
      <c r="N455" s="5"/>
      <c r="O455" s="5"/>
      <c r="P455" s="5"/>
      <c r="Q455" s="5"/>
      <c r="R455" s="5"/>
      <c r="S455" s="70"/>
      <c r="T455" s="70"/>
      <c r="U455" s="70"/>
      <c r="V455" s="18"/>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1"/>
      <c r="BA455" s="1"/>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row>
    <row r="456" spans="2:79">
      <c r="B456" s="1"/>
      <c r="C456" s="1"/>
      <c r="D456" s="1"/>
      <c r="E456" s="1"/>
      <c r="F456" s="1"/>
      <c r="G456" s="5"/>
      <c r="H456" s="1"/>
      <c r="I456" s="1"/>
      <c r="J456" s="5"/>
      <c r="K456" s="1"/>
      <c r="L456" s="1"/>
      <c r="M456" s="5"/>
      <c r="N456" s="5"/>
      <c r="O456" s="5"/>
      <c r="P456" s="5"/>
      <c r="Q456" s="5"/>
      <c r="R456" s="5"/>
      <c r="S456" s="70"/>
      <c r="T456" s="70"/>
      <c r="U456" s="70"/>
      <c r="V456" s="18"/>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1"/>
      <c r="BA456" s="1"/>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row>
    <row r="457" spans="2:79">
      <c r="B457" s="1"/>
      <c r="C457" s="1"/>
      <c r="D457" s="1"/>
      <c r="E457" s="1"/>
      <c r="F457" s="1"/>
      <c r="G457" s="5"/>
      <c r="H457" s="1"/>
      <c r="I457" s="1"/>
      <c r="J457" s="5"/>
      <c r="K457" s="1"/>
      <c r="L457" s="1"/>
      <c r="M457" s="5"/>
      <c r="N457" s="5"/>
      <c r="O457" s="5"/>
      <c r="P457" s="5"/>
      <c r="Q457" s="5"/>
      <c r="R457" s="5"/>
      <c r="S457" s="70"/>
      <c r="T457" s="70"/>
      <c r="U457" s="70"/>
      <c r="V457" s="18"/>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1"/>
      <c r="BA457" s="1"/>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row>
    <row r="458" spans="2:79">
      <c r="B458" s="1"/>
      <c r="C458" s="1"/>
      <c r="D458" s="1"/>
      <c r="E458" s="1"/>
      <c r="F458" s="1"/>
      <c r="G458" s="5"/>
      <c r="H458" s="1"/>
      <c r="I458" s="1"/>
      <c r="J458" s="5"/>
      <c r="K458" s="1"/>
      <c r="L458" s="1"/>
      <c r="M458" s="5"/>
      <c r="N458" s="5"/>
      <c r="O458" s="5"/>
      <c r="P458" s="5"/>
      <c r="Q458" s="5"/>
      <c r="R458" s="5"/>
      <c r="S458" s="70"/>
      <c r="T458" s="70"/>
      <c r="U458" s="70"/>
      <c r="V458" s="18"/>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1"/>
      <c r="BA458" s="1"/>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row>
    <row r="459" spans="2:79">
      <c r="B459" s="1"/>
      <c r="C459" s="1"/>
      <c r="D459" s="1"/>
      <c r="E459" s="1"/>
      <c r="F459" s="1"/>
      <c r="G459" s="5"/>
      <c r="H459" s="1"/>
      <c r="I459" s="1"/>
      <c r="J459" s="5"/>
      <c r="K459" s="1"/>
      <c r="L459" s="1"/>
      <c r="M459" s="5"/>
      <c r="N459" s="5"/>
      <c r="O459" s="5"/>
      <c r="P459" s="5"/>
      <c r="Q459" s="5"/>
      <c r="R459" s="5"/>
      <c r="S459" s="70"/>
      <c r="T459" s="70"/>
      <c r="U459" s="70"/>
      <c r="V459" s="18"/>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1"/>
      <c r="BA459" s="1"/>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row>
    <row r="460" spans="2:79">
      <c r="B460" s="1"/>
      <c r="C460" s="1"/>
      <c r="D460" s="1"/>
      <c r="E460" s="1"/>
      <c r="F460" s="1"/>
      <c r="G460" s="5"/>
      <c r="H460" s="1"/>
      <c r="I460" s="1"/>
      <c r="J460" s="5"/>
      <c r="K460" s="1"/>
      <c r="L460" s="1"/>
      <c r="M460" s="5"/>
      <c r="N460" s="5"/>
      <c r="O460" s="5"/>
      <c r="P460" s="5"/>
      <c r="Q460" s="5"/>
      <c r="R460" s="5"/>
      <c r="S460" s="70"/>
      <c r="T460" s="70"/>
      <c r="U460" s="70"/>
      <c r="V460" s="18"/>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1"/>
      <c r="BA460" s="1"/>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row>
    <row r="461" spans="2:79">
      <c r="B461" s="1"/>
      <c r="C461" s="1"/>
      <c r="D461" s="1"/>
      <c r="E461" s="1"/>
      <c r="F461" s="1"/>
      <c r="G461" s="5"/>
      <c r="H461" s="1"/>
      <c r="I461" s="1"/>
      <c r="J461" s="5"/>
      <c r="K461" s="1"/>
      <c r="L461" s="1"/>
      <c r="M461" s="5"/>
      <c r="N461" s="5"/>
      <c r="O461" s="5"/>
      <c r="P461" s="5"/>
      <c r="Q461" s="5"/>
      <c r="R461" s="5"/>
      <c r="S461" s="70"/>
      <c r="T461" s="70"/>
      <c r="U461" s="70"/>
      <c r="V461" s="18"/>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1"/>
      <c r="BA461" s="1"/>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row>
    <row r="462" spans="2:79">
      <c r="B462" s="1"/>
      <c r="C462" s="1"/>
      <c r="D462" s="1"/>
      <c r="E462" s="1"/>
      <c r="F462" s="1"/>
      <c r="G462" s="5"/>
      <c r="H462" s="1"/>
      <c r="I462" s="1"/>
      <c r="J462" s="5"/>
      <c r="K462" s="1"/>
      <c r="L462" s="1"/>
      <c r="M462" s="5"/>
      <c r="N462" s="5"/>
      <c r="O462" s="5"/>
      <c r="P462" s="5"/>
      <c r="Q462" s="5"/>
      <c r="R462" s="5"/>
      <c r="S462" s="70"/>
      <c r="T462" s="70"/>
      <c r="U462" s="70"/>
      <c r="V462" s="18"/>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1"/>
      <c r="BA462" s="1"/>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row>
    <row r="463" spans="2:79">
      <c r="B463" s="1"/>
      <c r="C463" s="1"/>
      <c r="D463" s="1"/>
      <c r="E463" s="1"/>
      <c r="F463" s="1"/>
      <c r="G463" s="5"/>
      <c r="H463" s="1"/>
      <c r="I463" s="1"/>
      <c r="J463" s="5"/>
      <c r="K463" s="1"/>
      <c r="L463" s="1"/>
      <c r="M463" s="5"/>
      <c r="N463" s="5"/>
      <c r="O463" s="5"/>
      <c r="P463" s="5"/>
      <c r="Q463" s="5"/>
      <c r="R463" s="5"/>
      <c r="S463" s="70"/>
      <c r="T463" s="70"/>
      <c r="U463" s="70"/>
      <c r="V463" s="18"/>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1"/>
      <c r="BA463" s="1"/>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row>
    <row r="464" spans="2:79">
      <c r="B464" s="1"/>
      <c r="C464" s="1"/>
      <c r="D464" s="1"/>
      <c r="E464" s="1"/>
      <c r="F464" s="1"/>
      <c r="G464" s="5"/>
      <c r="H464" s="1"/>
      <c r="I464" s="1"/>
      <c r="J464" s="5"/>
      <c r="K464" s="1"/>
      <c r="L464" s="1"/>
      <c r="M464" s="5"/>
      <c r="N464" s="5"/>
      <c r="O464" s="5"/>
      <c r="P464" s="5"/>
      <c r="Q464" s="5"/>
      <c r="R464" s="5"/>
      <c r="S464" s="70"/>
      <c r="T464" s="70"/>
      <c r="U464" s="70"/>
      <c r="V464" s="18"/>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1"/>
      <c r="BA464" s="1"/>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row>
    <row r="465" spans="2:79">
      <c r="B465" s="1"/>
      <c r="C465" s="1"/>
      <c r="D465" s="1"/>
      <c r="E465" s="1"/>
      <c r="F465" s="1"/>
      <c r="G465" s="5"/>
      <c r="H465" s="1"/>
      <c r="I465" s="1"/>
      <c r="J465" s="5"/>
      <c r="K465" s="1"/>
      <c r="L465" s="1"/>
      <c r="M465" s="5"/>
      <c r="N465" s="5"/>
      <c r="O465" s="5"/>
      <c r="P465" s="5"/>
      <c r="Q465" s="5"/>
      <c r="R465" s="5"/>
      <c r="S465" s="70"/>
      <c r="T465" s="70"/>
      <c r="U465" s="70"/>
      <c r="V465" s="18"/>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1"/>
      <c r="BA465" s="1"/>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row>
    <row r="466" spans="2:79">
      <c r="B466" s="1"/>
      <c r="C466" s="1"/>
      <c r="D466" s="1"/>
      <c r="E466" s="1"/>
      <c r="F466" s="1"/>
      <c r="G466" s="5"/>
      <c r="H466" s="1"/>
      <c r="I466" s="1"/>
      <c r="J466" s="5"/>
      <c r="K466" s="1"/>
      <c r="L466" s="1"/>
      <c r="M466" s="5"/>
      <c r="N466" s="5"/>
      <c r="O466" s="5"/>
      <c r="P466" s="5"/>
      <c r="Q466" s="5"/>
      <c r="R466" s="5"/>
      <c r="S466" s="70"/>
      <c r="T466" s="70"/>
      <c r="U466" s="70"/>
      <c r="V466" s="18"/>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1"/>
      <c r="BA466" s="1"/>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row>
    <row r="467" spans="2:79">
      <c r="B467" s="1"/>
      <c r="C467" s="1"/>
      <c r="D467" s="1"/>
      <c r="E467" s="1"/>
      <c r="F467" s="1"/>
      <c r="G467" s="5"/>
      <c r="H467" s="1"/>
      <c r="I467" s="1"/>
      <c r="J467" s="5"/>
      <c r="K467" s="1"/>
      <c r="L467" s="1"/>
      <c r="M467" s="5"/>
      <c r="N467" s="5"/>
      <c r="O467" s="5"/>
      <c r="P467" s="5"/>
      <c r="Q467" s="5"/>
      <c r="R467" s="5"/>
      <c r="S467" s="70"/>
      <c r="T467" s="70"/>
      <c r="U467" s="70"/>
      <c r="V467" s="18"/>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1"/>
      <c r="BA467" s="1"/>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row>
    <row r="468" spans="2:79">
      <c r="B468" s="1"/>
      <c r="C468" s="1"/>
      <c r="D468" s="1"/>
      <c r="E468" s="1"/>
      <c r="F468" s="1"/>
      <c r="G468" s="5"/>
      <c r="H468" s="1"/>
      <c r="I468" s="1"/>
      <c r="J468" s="5"/>
      <c r="K468" s="1"/>
      <c r="L468" s="1"/>
      <c r="M468" s="5"/>
      <c r="N468" s="5"/>
      <c r="O468" s="5"/>
      <c r="P468" s="5"/>
      <c r="Q468" s="5"/>
      <c r="R468" s="5"/>
      <c r="S468" s="70"/>
      <c r="T468" s="70"/>
      <c r="U468" s="70"/>
      <c r="V468" s="18"/>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1"/>
      <c r="BA468" s="1"/>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row>
    <row r="469" spans="2:79">
      <c r="B469" s="1"/>
      <c r="C469" s="1"/>
      <c r="D469" s="1"/>
      <c r="E469" s="1"/>
      <c r="F469" s="1"/>
      <c r="G469" s="5"/>
      <c r="H469" s="1"/>
      <c r="I469" s="1"/>
      <c r="J469" s="5"/>
      <c r="K469" s="1"/>
      <c r="L469" s="1"/>
      <c r="M469" s="5"/>
      <c r="N469" s="5"/>
      <c r="O469" s="5"/>
      <c r="P469" s="5"/>
      <c r="Q469" s="5"/>
      <c r="R469" s="5"/>
      <c r="S469" s="70"/>
      <c r="T469" s="70"/>
      <c r="U469" s="70"/>
      <c r="V469" s="18"/>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1"/>
      <c r="BA469" s="1"/>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row>
    <row r="470" spans="2:79">
      <c r="B470" s="1"/>
      <c r="C470" s="1"/>
      <c r="D470" s="1"/>
      <c r="E470" s="1"/>
      <c r="F470" s="1"/>
      <c r="G470" s="5"/>
      <c r="H470" s="1"/>
      <c r="I470" s="1"/>
      <c r="J470" s="5"/>
      <c r="K470" s="1"/>
      <c r="L470" s="1"/>
      <c r="M470" s="5"/>
      <c r="N470" s="5"/>
      <c r="O470" s="5"/>
      <c r="P470" s="5"/>
      <c r="Q470" s="5"/>
      <c r="R470" s="5"/>
      <c r="S470" s="70"/>
      <c r="T470" s="70"/>
      <c r="U470" s="70"/>
      <c r="V470" s="18"/>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1"/>
      <c r="BA470" s="1"/>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row>
    <row r="471" spans="2:79">
      <c r="B471" s="1"/>
      <c r="C471" s="1"/>
      <c r="D471" s="1"/>
      <c r="E471" s="1"/>
      <c r="F471" s="1"/>
      <c r="G471" s="5"/>
      <c r="H471" s="1"/>
      <c r="I471" s="1"/>
      <c r="J471" s="5"/>
      <c r="K471" s="1"/>
      <c r="L471" s="1"/>
      <c r="M471" s="5"/>
      <c r="N471" s="5"/>
      <c r="O471" s="5"/>
      <c r="P471" s="5"/>
      <c r="Q471" s="5"/>
      <c r="R471" s="5"/>
      <c r="S471" s="70"/>
      <c r="T471" s="70"/>
      <c r="U471" s="70"/>
      <c r="V471" s="18"/>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1"/>
      <c r="BA471" s="1"/>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row>
    <row r="472" spans="2:79">
      <c r="B472" s="1"/>
      <c r="C472" s="1"/>
      <c r="D472" s="1"/>
      <c r="E472" s="1"/>
      <c r="F472" s="1"/>
      <c r="G472" s="5"/>
      <c r="H472" s="1"/>
      <c r="I472" s="1"/>
      <c r="J472" s="5"/>
      <c r="K472" s="1"/>
      <c r="L472" s="1"/>
      <c r="M472" s="5"/>
      <c r="N472" s="5"/>
      <c r="O472" s="5"/>
      <c r="P472" s="5"/>
      <c r="Q472" s="5"/>
      <c r="R472" s="5"/>
      <c r="S472" s="70"/>
      <c r="T472" s="70"/>
      <c r="U472" s="70"/>
      <c r="V472" s="18"/>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1"/>
      <c r="BA472" s="1"/>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row>
    <row r="473" spans="2:79">
      <c r="B473" s="1"/>
      <c r="C473" s="1"/>
      <c r="D473" s="1"/>
      <c r="E473" s="1"/>
      <c r="F473" s="1"/>
      <c r="G473" s="5"/>
      <c r="H473" s="1"/>
      <c r="I473" s="1"/>
      <c r="J473" s="5"/>
      <c r="K473" s="1"/>
      <c r="L473" s="1"/>
      <c r="M473" s="5"/>
      <c r="N473" s="5"/>
      <c r="O473" s="5"/>
      <c r="P473" s="5"/>
      <c r="Q473" s="5"/>
      <c r="R473" s="5"/>
      <c r="S473" s="70"/>
      <c r="T473" s="70"/>
      <c r="U473" s="70"/>
      <c r="V473" s="18"/>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1"/>
      <c r="BA473" s="1"/>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row>
    <row r="474" spans="2:79">
      <c r="B474" s="1"/>
      <c r="C474" s="1"/>
      <c r="D474" s="1"/>
      <c r="E474" s="1"/>
      <c r="F474" s="1"/>
      <c r="G474" s="5"/>
      <c r="H474" s="1"/>
      <c r="I474" s="1"/>
      <c r="J474" s="5"/>
      <c r="K474" s="1"/>
      <c r="L474" s="1"/>
      <c r="M474" s="5"/>
      <c r="N474" s="5"/>
      <c r="O474" s="5"/>
      <c r="P474" s="5"/>
      <c r="Q474" s="5"/>
      <c r="R474" s="5"/>
      <c r="S474" s="70"/>
      <c r="T474" s="70"/>
      <c r="U474" s="70"/>
      <c r="V474" s="18"/>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1"/>
      <c r="BA474" s="1"/>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row>
    <row r="475" spans="2:79">
      <c r="B475" s="1"/>
      <c r="C475" s="1"/>
      <c r="D475" s="1"/>
      <c r="E475" s="1"/>
      <c r="F475" s="1"/>
      <c r="G475" s="5"/>
      <c r="H475" s="1"/>
      <c r="I475" s="1"/>
      <c r="J475" s="5"/>
      <c r="K475" s="1"/>
      <c r="L475" s="1"/>
      <c r="M475" s="5"/>
      <c r="N475" s="5"/>
      <c r="O475" s="5"/>
      <c r="P475" s="5"/>
      <c r="Q475" s="5"/>
      <c r="R475" s="5"/>
      <c r="S475" s="70"/>
      <c r="T475" s="70"/>
      <c r="U475" s="70"/>
      <c r="V475" s="18"/>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1"/>
      <c r="BA475" s="1"/>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row>
    <row r="476" spans="2:79">
      <c r="B476" s="1"/>
      <c r="C476" s="1"/>
      <c r="D476" s="1"/>
      <c r="E476" s="1"/>
      <c r="F476" s="1"/>
      <c r="G476" s="5"/>
      <c r="H476" s="1"/>
      <c r="I476" s="1"/>
      <c r="J476" s="5"/>
      <c r="K476" s="1"/>
      <c r="L476" s="1"/>
      <c r="M476" s="5"/>
      <c r="N476" s="5"/>
      <c r="O476" s="5"/>
      <c r="P476" s="5"/>
      <c r="Q476" s="5"/>
      <c r="R476" s="5"/>
      <c r="S476" s="70"/>
      <c r="T476" s="70"/>
      <c r="U476" s="70"/>
      <c r="V476" s="18"/>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1"/>
      <c r="BA476" s="1"/>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row>
    <row r="477" spans="2:79">
      <c r="B477" s="1"/>
      <c r="C477" s="1"/>
      <c r="D477" s="1"/>
      <c r="E477" s="1"/>
      <c r="F477" s="1"/>
      <c r="G477" s="5"/>
      <c r="H477" s="1"/>
      <c r="I477" s="1"/>
      <c r="J477" s="5"/>
      <c r="K477" s="1"/>
      <c r="L477" s="1"/>
      <c r="M477" s="5"/>
      <c r="N477" s="5"/>
      <c r="O477" s="5"/>
      <c r="P477" s="5"/>
      <c r="Q477" s="5"/>
      <c r="R477" s="5"/>
      <c r="S477" s="70"/>
      <c r="T477" s="70"/>
      <c r="U477" s="70"/>
      <c r="V477" s="18"/>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1"/>
      <c r="BA477" s="1"/>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row>
    <row r="478" spans="2:79">
      <c r="B478" s="1"/>
      <c r="C478" s="1"/>
      <c r="D478" s="1"/>
      <c r="E478" s="1"/>
      <c r="F478" s="1"/>
      <c r="G478" s="5"/>
      <c r="H478" s="1"/>
      <c r="I478" s="1"/>
      <c r="J478" s="5"/>
      <c r="K478" s="1"/>
      <c r="L478" s="1"/>
      <c r="M478" s="5"/>
      <c r="N478" s="5"/>
      <c r="O478" s="5"/>
      <c r="P478" s="5"/>
      <c r="Q478" s="5"/>
      <c r="R478" s="5"/>
      <c r="S478" s="70"/>
      <c r="T478" s="70"/>
      <c r="U478" s="70"/>
      <c r="V478" s="18"/>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1"/>
      <c r="BA478" s="1"/>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row>
    <row r="479" spans="2:79">
      <c r="B479" s="1"/>
      <c r="C479" s="1"/>
      <c r="D479" s="1"/>
      <c r="E479" s="1"/>
      <c r="F479" s="1"/>
      <c r="G479" s="5"/>
      <c r="H479" s="1"/>
      <c r="I479" s="1"/>
      <c r="J479" s="5"/>
      <c r="K479" s="1"/>
      <c r="L479" s="1"/>
      <c r="M479" s="5"/>
      <c r="N479" s="5"/>
      <c r="O479" s="5"/>
      <c r="P479" s="5"/>
      <c r="Q479" s="5"/>
      <c r="R479" s="5"/>
      <c r="S479" s="70"/>
      <c r="T479" s="70"/>
      <c r="U479" s="70"/>
      <c r="V479" s="18"/>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1"/>
      <c r="BA479" s="1"/>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row>
    <row r="480" spans="2:79">
      <c r="B480" s="1"/>
      <c r="C480" s="1"/>
      <c r="D480" s="1"/>
      <c r="E480" s="1"/>
      <c r="F480" s="1"/>
      <c r="G480" s="5"/>
      <c r="H480" s="1"/>
      <c r="I480" s="1"/>
      <c r="J480" s="5"/>
      <c r="K480" s="1"/>
      <c r="L480" s="1"/>
      <c r="M480" s="5"/>
      <c r="N480" s="5"/>
      <c r="O480" s="5"/>
      <c r="P480" s="5"/>
      <c r="Q480" s="5"/>
      <c r="R480" s="5"/>
      <c r="S480" s="70"/>
      <c r="T480" s="70"/>
      <c r="U480" s="70"/>
      <c r="V480" s="18"/>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1"/>
      <c r="BA480" s="1"/>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row>
    <row r="481" spans="2:79">
      <c r="B481" s="1"/>
      <c r="C481" s="1"/>
      <c r="D481" s="1"/>
      <c r="E481" s="1"/>
      <c r="F481" s="1"/>
      <c r="G481" s="5"/>
      <c r="H481" s="1"/>
      <c r="I481" s="1"/>
      <c r="J481" s="5"/>
      <c r="K481" s="1"/>
      <c r="L481" s="1"/>
      <c r="M481" s="5"/>
      <c r="N481" s="5"/>
      <c r="O481" s="5"/>
      <c r="P481" s="5"/>
      <c r="Q481" s="5"/>
      <c r="R481" s="5"/>
      <c r="S481" s="70"/>
      <c r="T481" s="70"/>
      <c r="U481" s="70"/>
      <c r="V481" s="18"/>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1"/>
      <c r="BA481" s="1"/>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row>
    <row r="482" spans="2:79">
      <c r="B482" s="1"/>
      <c r="C482" s="1"/>
      <c r="D482" s="1"/>
      <c r="E482" s="1"/>
      <c r="F482" s="1"/>
      <c r="G482" s="5"/>
      <c r="H482" s="1"/>
      <c r="I482" s="1"/>
      <c r="J482" s="5"/>
      <c r="K482" s="1"/>
      <c r="L482" s="1"/>
      <c r="M482" s="5"/>
      <c r="N482" s="5"/>
      <c r="O482" s="5"/>
      <c r="P482" s="5"/>
      <c r="Q482" s="5"/>
      <c r="R482" s="5"/>
      <c r="S482" s="70"/>
      <c r="T482" s="70"/>
      <c r="U482" s="70"/>
      <c r="V482" s="18"/>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1"/>
      <c r="BA482" s="1"/>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row>
    <row r="483" spans="2:79">
      <c r="B483" s="1"/>
      <c r="C483" s="1"/>
      <c r="D483" s="1"/>
      <c r="E483" s="1"/>
      <c r="F483" s="1"/>
      <c r="G483" s="5"/>
      <c r="H483" s="1"/>
      <c r="I483" s="1"/>
      <c r="J483" s="5"/>
      <c r="K483" s="1"/>
      <c r="L483" s="1"/>
      <c r="M483" s="5"/>
      <c r="N483" s="5"/>
      <c r="O483" s="5"/>
      <c r="P483" s="5"/>
      <c r="Q483" s="5"/>
      <c r="R483" s="5"/>
      <c r="S483" s="70"/>
      <c r="T483" s="70"/>
      <c r="U483" s="70"/>
      <c r="V483" s="18"/>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1"/>
      <c r="BA483" s="1"/>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row>
    <row r="484" spans="2:79">
      <c r="B484" s="1"/>
      <c r="C484" s="1"/>
      <c r="D484" s="1"/>
      <c r="E484" s="1"/>
      <c r="F484" s="1"/>
      <c r="G484" s="5"/>
      <c r="H484" s="1"/>
      <c r="I484" s="1"/>
      <c r="J484" s="5"/>
      <c r="K484" s="1"/>
      <c r="L484" s="1"/>
      <c r="M484" s="5"/>
      <c r="N484" s="5"/>
      <c r="O484" s="5"/>
      <c r="P484" s="5"/>
      <c r="Q484" s="5"/>
      <c r="R484" s="5"/>
      <c r="S484" s="70"/>
      <c r="T484" s="70"/>
      <c r="U484" s="70"/>
      <c r="V484" s="18"/>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1"/>
      <c r="BA484" s="1"/>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row>
    <row r="485" spans="2:79">
      <c r="B485" s="1"/>
      <c r="C485" s="1"/>
      <c r="D485" s="1"/>
      <c r="E485" s="1"/>
      <c r="F485" s="1"/>
      <c r="G485" s="5"/>
      <c r="H485" s="1"/>
      <c r="I485" s="1"/>
      <c r="J485" s="5"/>
      <c r="K485" s="1"/>
      <c r="L485" s="1"/>
      <c r="M485" s="5"/>
      <c r="N485" s="5"/>
      <c r="O485" s="5"/>
      <c r="P485" s="5"/>
      <c r="Q485" s="5"/>
      <c r="R485" s="5"/>
      <c r="S485" s="70"/>
      <c r="T485" s="70"/>
      <c r="U485" s="70"/>
      <c r="V485" s="18"/>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1"/>
      <c r="BA485" s="1"/>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row>
    <row r="486" spans="2:79">
      <c r="B486" s="1"/>
      <c r="C486" s="1"/>
      <c r="D486" s="1"/>
      <c r="E486" s="1"/>
      <c r="F486" s="1"/>
      <c r="G486" s="5"/>
      <c r="H486" s="1"/>
      <c r="I486" s="1"/>
      <c r="J486" s="5"/>
      <c r="K486" s="1"/>
      <c r="L486" s="1"/>
      <c r="M486" s="5"/>
      <c r="N486" s="5"/>
      <c r="O486" s="5"/>
      <c r="P486" s="5"/>
      <c r="Q486" s="5"/>
      <c r="R486" s="5"/>
      <c r="S486" s="70"/>
      <c r="T486" s="70"/>
      <c r="U486" s="70"/>
      <c r="V486" s="18"/>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1"/>
      <c r="BA486" s="1"/>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row>
    <row r="487" spans="2:79">
      <c r="B487" s="1"/>
      <c r="C487" s="1"/>
      <c r="D487" s="1"/>
      <c r="E487" s="1"/>
      <c r="F487" s="1"/>
      <c r="G487" s="5"/>
      <c r="H487" s="1"/>
      <c r="I487" s="1"/>
      <c r="J487" s="5"/>
      <c r="K487" s="1"/>
      <c r="L487" s="1"/>
      <c r="M487" s="5"/>
      <c r="N487" s="5"/>
      <c r="O487" s="5"/>
      <c r="P487" s="5"/>
      <c r="Q487" s="5"/>
      <c r="R487" s="5"/>
      <c r="S487" s="70"/>
      <c r="T487" s="70"/>
      <c r="U487" s="70"/>
      <c r="V487" s="18"/>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1"/>
      <c r="BA487" s="1"/>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row>
    <row r="488" spans="2:79">
      <c r="B488" s="1"/>
      <c r="C488" s="1"/>
      <c r="D488" s="1"/>
      <c r="E488" s="1"/>
      <c r="F488" s="1"/>
      <c r="G488" s="5"/>
      <c r="H488" s="1"/>
      <c r="I488" s="1"/>
      <c r="J488" s="5"/>
      <c r="K488" s="1"/>
      <c r="L488" s="1"/>
      <c r="M488" s="5"/>
      <c r="N488" s="5"/>
      <c r="O488" s="5"/>
      <c r="P488" s="5"/>
      <c r="Q488" s="5"/>
      <c r="R488" s="5"/>
      <c r="S488" s="70"/>
      <c r="T488" s="70"/>
      <c r="U488" s="70"/>
      <c r="V488" s="18"/>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1"/>
      <c r="BA488" s="1"/>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row>
    <row r="489" spans="2:79">
      <c r="B489" s="1"/>
      <c r="C489" s="1"/>
      <c r="D489" s="1"/>
      <c r="E489" s="1"/>
      <c r="F489" s="1"/>
      <c r="G489" s="5"/>
      <c r="H489" s="1"/>
      <c r="I489" s="1"/>
      <c r="J489" s="5"/>
      <c r="K489" s="1"/>
      <c r="L489" s="1"/>
      <c r="M489" s="5"/>
      <c r="N489" s="5"/>
      <c r="O489" s="5"/>
      <c r="P489" s="5"/>
      <c r="Q489" s="5"/>
      <c r="R489" s="5"/>
      <c r="S489" s="70"/>
      <c r="T489" s="70"/>
      <c r="U489" s="70"/>
      <c r="V489" s="18"/>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1"/>
      <c r="BA489" s="1"/>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row>
    <row r="490" spans="2:79">
      <c r="B490" s="1"/>
      <c r="C490" s="1"/>
      <c r="D490" s="1"/>
      <c r="E490" s="1"/>
      <c r="F490" s="1"/>
      <c r="G490" s="5"/>
      <c r="H490" s="1"/>
      <c r="I490" s="1"/>
      <c r="J490" s="5"/>
      <c r="K490" s="1"/>
      <c r="L490" s="1"/>
      <c r="M490" s="5"/>
      <c r="N490" s="5"/>
      <c r="O490" s="5"/>
      <c r="P490" s="5"/>
      <c r="Q490" s="5"/>
      <c r="R490" s="5"/>
      <c r="S490" s="70"/>
      <c r="T490" s="70"/>
      <c r="U490" s="70"/>
      <c r="V490" s="18"/>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1"/>
      <c r="BA490" s="1"/>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row>
    <row r="491" spans="2:79">
      <c r="B491" s="1"/>
      <c r="C491" s="1"/>
      <c r="D491" s="1"/>
      <c r="E491" s="1"/>
      <c r="F491" s="1"/>
      <c r="G491" s="5"/>
      <c r="H491" s="1"/>
      <c r="I491" s="1"/>
      <c r="J491" s="5"/>
      <c r="K491" s="1"/>
      <c r="L491" s="1"/>
      <c r="M491" s="5"/>
      <c r="N491" s="5"/>
      <c r="O491" s="5"/>
      <c r="P491" s="5"/>
      <c r="Q491" s="5"/>
      <c r="R491" s="5"/>
      <c r="S491" s="70"/>
      <c r="T491" s="70"/>
      <c r="U491" s="70"/>
      <c r="V491" s="18"/>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1"/>
      <c r="BA491" s="1"/>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row>
    <row r="492" spans="2:79">
      <c r="B492" s="1"/>
      <c r="C492" s="1"/>
      <c r="D492" s="1"/>
      <c r="E492" s="1"/>
      <c r="F492" s="1"/>
      <c r="G492" s="5"/>
      <c r="H492" s="1"/>
      <c r="I492" s="1"/>
      <c r="J492" s="5"/>
      <c r="K492" s="1"/>
      <c r="L492" s="1"/>
      <c r="M492" s="5"/>
      <c r="N492" s="5"/>
      <c r="O492" s="5"/>
      <c r="P492" s="5"/>
      <c r="Q492" s="5"/>
      <c r="R492" s="5"/>
      <c r="S492" s="70"/>
      <c r="T492" s="70"/>
      <c r="U492" s="70"/>
      <c r="V492" s="18"/>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1"/>
      <c r="BA492" s="1"/>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row>
    <row r="493" spans="2:79">
      <c r="B493" s="1"/>
      <c r="C493" s="1"/>
      <c r="D493" s="1"/>
      <c r="E493" s="1"/>
      <c r="F493" s="1"/>
      <c r="G493" s="5"/>
      <c r="H493" s="1"/>
      <c r="I493" s="1"/>
      <c r="J493" s="5"/>
      <c r="K493" s="1"/>
      <c r="L493" s="1"/>
      <c r="M493" s="5"/>
      <c r="N493" s="5"/>
      <c r="O493" s="5"/>
      <c r="P493" s="5"/>
      <c r="Q493" s="5"/>
      <c r="R493" s="5"/>
      <c r="S493" s="70"/>
      <c r="T493" s="70"/>
      <c r="U493" s="70"/>
      <c r="V493" s="18"/>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1"/>
      <c r="BA493" s="1"/>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row>
    <row r="494" spans="2:79">
      <c r="B494" s="1"/>
      <c r="C494" s="1"/>
      <c r="D494" s="1"/>
      <c r="E494" s="1"/>
      <c r="F494" s="1"/>
      <c r="G494" s="5"/>
      <c r="H494" s="1"/>
      <c r="I494" s="1"/>
      <c r="J494" s="5"/>
      <c r="K494" s="1"/>
      <c r="L494" s="1"/>
      <c r="M494" s="5"/>
      <c r="N494" s="5"/>
      <c r="O494" s="5"/>
      <c r="P494" s="5"/>
      <c r="Q494" s="5"/>
      <c r="R494" s="5"/>
      <c r="S494" s="70"/>
      <c r="T494" s="70"/>
      <c r="U494" s="70"/>
      <c r="V494" s="18"/>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1"/>
      <c r="BA494" s="1"/>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row>
    <row r="495" spans="2:79">
      <c r="B495" s="1"/>
      <c r="C495" s="1"/>
      <c r="D495" s="1"/>
      <c r="E495" s="1"/>
      <c r="F495" s="1"/>
      <c r="G495" s="5"/>
      <c r="H495" s="1"/>
      <c r="I495" s="1"/>
      <c r="J495" s="5"/>
      <c r="K495" s="1"/>
      <c r="L495" s="1"/>
      <c r="M495" s="5"/>
      <c r="N495" s="5"/>
      <c r="O495" s="5"/>
      <c r="P495" s="5"/>
      <c r="Q495" s="5"/>
      <c r="R495" s="5"/>
      <c r="S495" s="70"/>
      <c r="T495" s="70"/>
      <c r="U495" s="70"/>
      <c r="V495" s="18"/>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1"/>
      <c r="BA495" s="1"/>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row>
    <row r="496" spans="2:79">
      <c r="B496" s="1"/>
      <c r="C496" s="1"/>
      <c r="D496" s="1"/>
      <c r="E496" s="1"/>
      <c r="F496" s="1"/>
      <c r="G496" s="5"/>
      <c r="H496" s="1"/>
      <c r="I496" s="1"/>
      <c r="J496" s="5"/>
      <c r="K496" s="1"/>
      <c r="L496" s="1"/>
      <c r="M496" s="5"/>
      <c r="N496" s="5"/>
      <c r="O496" s="5"/>
      <c r="P496" s="5"/>
      <c r="Q496" s="5"/>
      <c r="R496" s="5"/>
      <c r="S496" s="70"/>
      <c r="T496" s="70"/>
      <c r="U496" s="70"/>
      <c r="V496" s="18"/>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1"/>
      <c r="BA496" s="1"/>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row>
    <row r="497" spans="2:79">
      <c r="B497" s="1"/>
      <c r="C497" s="1"/>
      <c r="D497" s="1"/>
      <c r="E497" s="1"/>
      <c r="F497" s="1"/>
      <c r="G497" s="5"/>
      <c r="H497" s="1"/>
      <c r="I497" s="1"/>
      <c r="J497" s="5"/>
      <c r="K497" s="1"/>
      <c r="L497" s="1"/>
      <c r="M497" s="5"/>
      <c r="N497" s="5"/>
      <c r="O497" s="5"/>
      <c r="P497" s="5"/>
      <c r="Q497" s="5"/>
      <c r="R497" s="5"/>
      <c r="S497" s="70"/>
      <c r="T497" s="70"/>
      <c r="U497" s="70"/>
      <c r="V497" s="18"/>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1"/>
      <c r="BA497" s="1"/>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row>
    <row r="498" spans="2:79">
      <c r="B498" s="1"/>
      <c r="C498" s="1"/>
      <c r="D498" s="1"/>
      <c r="E498" s="1"/>
      <c r="F498" s="1"/>
      <c r="G498" s="5"/>
      <c r="H498" s="1"/>
      <c r="I498" s="1"/>
      <c r="J498" s="5"/>
      <c r="K498" s="1"/>
      <c r="L498" s="1"/>
      <c r="M498" s="5"/>
      <c r="N498" s="5"/>
      <c r="O498" s="5"/>
      <c r="P498" s="5"/>
      <c r="Q498" s="5"/>
      <c r="R498" s="5"/>
      <c r="S498" s="70"/>
      <c r="T498" s="70"/>
      <c r="U498" s="70"/>
      <c r="V498" s="18"/>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1"/>
      <c r="BA498" s="1"/>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row>
    <row r="499" spans="2:79">
      <c r="B499" s="1"/>
      <c r="C499" s="1"/>
      <c r="D499" s="1"/>
      <c r="E499" s="1"/>
      <c r="F499" s="1"/>
      <c r="G499" s="5"/>
      <c r="H499" s="1"/>
      <c r="I499" s="1"/>
      <c r="J499" s="5"/>
      <c r="K499" s="1"/>
      <c r="L499" s="1"/>
      <c r="M499" s="5"/>
      <c r="N499" s="5"/>
      <c r="O499" s="5"/>
      <c r="P499" s="5"/>
      <c r="Q499" s="5"/>
      <c r="R499" s="5"/>
      <c r="S499" s="70"/>
      <c r="T499" s="70"/>
      <c r="U499" s="70"/>
      <c r="V499" s="18"/>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1"/>
      <c r="BA499" s="1"/>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row>
    <row r="500" spans="2:79">
      <c r="B500" s="1"/>
      <c r="C500" s="1"/>
      <c r="D500" s="1"/>
      <c r="E500" s="1"/>
      <c r="F500" s="1"/>
      <c r="G500" s="5"/>
      <c r="H500" s="1"/>
      <c r="I500" s="1"/>
      <c r="J500" s="5"/>
      <c r="K500" s="1"/>
      <c r="L500" s="1"/>
      <c r="M500" s="5"/>
      <c r="N500" s="5"/>
      <c r="O500" s="5"/>
      <c r="P500" s="5"/>
      <c r="Q500" s="5"/>
      <c r="R500" s="5"/>
      <c r="S500" s="70"/>
      <c r="T500" s="70"/>
      <c r="U500" s="70"/>
      <c r="V500" s="18"/>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1"/>
      <c r="BA500" s="1"/>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row>
    <row r="501" spans="2:79">
      <c r="B501" s="1"/>
      <c r="C501" s="1"/>
      <c r="D501" s="1"/>
      <c r="E501" s="1"/>
      <c r="F501" s="1"/>
      <c r="G501" s="5"/>
      <c r="H501" s="1"/>
      <c r="I501" s="1"/>
      <c r="J501" s="5"/>
      <c r="K501" s="1"/>
      <c r="L501" s="1"/>
      <c r="M501" s="5"/>
      <c r="N501" s="5"/>
      <c r="O501" s="5"/>
      <c r="P501" s="5"/>
      <c r="Q501" s="5"/>
      <c r="R501" s="5"/>
      <c r="S501" s="70"/>
      <c r="T501" s="70"/>
      <c r="U501" s="70"/>
      <c r="V501" s="18"/>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1"/>
      <c r="BA501" s="1"/>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row>
    <row r="502" spans="2:79">
      <c r="B502" s="1"/>
      <c r="C502" s="1"/>
      <c r="D502" s="1"/>
      <c r="E502" s="1"/>
      <c r="F502" s="1"/>
      <c r="G502" s="5"/>
      <c r="H502" s="1"/>
      <c r="I502" s="1"/>
      <c r="J502" s="5"/>
      <c r="K502" s="1"/>
      <c r="L502" s="1"/>
      <c r="M502" s="5"/>
      <c r="N502" s="5"/>
      <c r="O502" s="5"/>
      <c r="P502" s="5"/>
      <c r="Q502" s="5"/>
      <c r="R502" s="5"/>
      <c r="S502" s="70"/>
      <c r="T502" s="70"/>
      <c r="U502" s="70"/>
      <c r="V502" s="18"/>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1"/>
      <c r="BA502" s="1"/>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row>
    <row r="503" spans="2:79">
      <c r="B503" s="1"/>
      <c r="C503" s="1"/>
      <c r="D503" s="1"/>
      <c r="E503" s="1"/>
      <c r="F503" s="1"/>
      <c r="G503" s="5"/>
      <c r="H503" s="1"/>
      <c r="I503" s="1"/>
      <c r="J503" s="5"/>
      <c r="K503" s="1"/>
      <c r="L503" s="1"/>
      <c r="M503" s="5"/>
      <c r="N503" s="5"/>
      <c r="O503" s="5"/>
      <c r="P503" s="5"/>
      <c r="Q503" s="5"/>
      <c r="R503" s="5"/>
      <c r="S503" s="70"/>
      <c r="T503" s="70"/>
      <c r="U503" s="70"/>
      <c r="V503" s="18"/>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1"/>
      <c r="BA503" s="1"/>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row>
    <row r="504" spans="2:79">
      <c r="B504" s="1"/>
      <c r="C504" s="1"/>
      <c r="D504" s="1"/>
      <c r="E504" s="1"/>
      <c r="F504" s="1"/>
      <c r="G504" s="5"/>
      <c r="H504" s="1"/>
      <c r="I504" s="1"/>
      <c r="J504" s="5"/>
      <c r="K504" s="1"/>
      <c r="L504" s="1"/>
      <c r="M504" s="5"/>
      <c r="N504" s="5"/>
      <c r="O504" s="5"/>
      <c r="P504" s="5"/>
      <c r="Q504" s="5"/>
      <c r="R504" s="5"/>
      <c r="S504" s="70"/>
      <c r="T504" s="70"/>
      <c r="U504" s="70"/>
      <c r="V504" s="18"/>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1"/>
      <c r="BA504" s="1"/>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row>
    <row r="505" spans="2:79">
      <c r="B505" s="1"/>
      <c r="C505" s="1"/>
      <c r="D505" s="1"/>
      <c r="E505" s="1"/>
      <c r="F505" s="1"/>
      <c r="G505" s="5"/>
      <c r="H505" s="1"/>
      <c r="I505" s="1"/>
      <c r="J505" s="5"/>
      <c r="K505" s="1"/>
      <c r="L505" s="1"/>
      <c r="M505" s="5"/>
      <c r="N505" s="5"/>
      <c r="O505" s="5"/>
      <c r="P505" s="5"/>
      <c r="Q505" s="5"/>
      <c r="R505" s="5"/>
      <c r="S505" s="70"/>
      <c r="T505" s="70"/>
      <c r="U505" s="70"/>
      <c r="V505" s="18"/>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1"/>
      <c r="BA505" s="1"/>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row>
    <row r="506" spans="2:79">
      <c r="B506" s="1"/>
      <c r="C506" s="1"/>
      <c r="D506" s="1"/>
      <c r="E506" s="1"/>
      <c r="F506" s="1"/>
      <c r="G506" s="5"/>
      <c r="H506" s="1"/>
      <c r="I506" s="1"/>
      <c r="J506" s="5"/>
      <c r="K506" s="1"/>
      <c r="L506" s="1"/>
      <c r="M506" s="5"/>
      <c r="N506" s="5"/>
      <c r="O506" s="5"/>
      <c r="P506" s="5"/>
      <c r="Q506" s="5"/>
      <c r="R506" s="5"/>
      <c r="S506" s="70"/>
      <c r="T506" s="70"/>
      <c r="U506" s="70"/>
      <c r="V506" s="18"/>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1"/>
      <c r="BA506" s="1"/>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row>
    <row r="507" spans="2:79">
      <c r="B507" s="1"/>
      <c r="C507" s="1"/>
      <c r="D507" s="1"/>
      <c r="E507" s="1"/>
      <c r="F507" s="1"/>
      <c r="G507" s="5"/>
      <c r="H507" s="1"/>
      <c r="I507" s="1"/>
      <c r="J507" s="5"/>
      <c r="K507" s="1"/>
      <c r="L507" s="1"/>
      <c r="M507" s="5"/>
      <c r="N507" s="5"/>
      <c r="O507" s="5"/>
      <c r="P507" s="5"/>
      <c r="Q507" s="5"/>
      <c r="R507" s="5"/>
      <c r="S507" s="70"/>
      <c r="T507" s="70"/>
      <c r="U507" s="70"/>
      <c r="V507" s="18"/>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1"/>
      <c r="BA507" s="1"/>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row>
    <row r="508" spans="2:79">
      <c r="B508" s="1"/>
      <c r="C508" s="1"/>
      <c r="D508" s="1"/>
      <c r="E508" s="1"/>
      <c r="F508" s="1"/>
      <c r="G508" s="5"/>
      <c r="H508" s="1"/>
      <c r="I508" s="1"/>
      <c r="J508" s="5"/>
      <c r="K508" s="1"/>
      <c r="L508" s="1"/>
      <c r="M508" s="5"/>
      <c r="N508" s="5"/>
      <c r="O508" s="5"/>
      <c r="P508" s="5"/>
      <c r="Q508" s="5"/>
      <c r="R508" s="5"/>
      <c r="S508" s="70"/>
      <c r="T508" s="70"/>
      <c r="U508" s="70"/>
      <c r="V508" s="18"/>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1"/>
      <c r="BA508" s="1"/>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row>
    <row r="509" spans="2:79">
      <c r="B509" s="1"/>
      <c r="C509" s="1"/>
      <c r="D509" s="1"/>
      <c r="E509" s="1"/>
      <c r="F509" s="1"/>
      <c r="G509" s="5"/>
      <c r="H509" s="1"/>
      <c r="I509" s="1"/>
      <c r="J509" s="5"/>
      <c r="K509" s="1"/>
      <c r="L509" s="1"/>
      <c r="M509" s="5"/>
      <c r="N509" s="5"/>
      <c r="O509" s="5"/>
      <c r="P509" s="5"/>
      <c r="Q509" s="5"/>
      <c r="R509" s="5"/>
      <c r="S509" s="70"/>
      <c r="T509" s="70"/>
      <c r="U509" s="70"/>
      <c r="V509" s="18"/>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1"/>
      <c r="BA509" s="1"/>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row>
    <row r="510" spans="2:79">
      <c r="B510" s="1"/>
      <c r="C510" s="1"/>
      <c r="D510" s="1"/>
      <c r="E510" s="1"/>
      <c r="F510" s="1"/>
      <c r="G510" s="5"/>
      <c r="H510" s="1"/>
      <c r="I510" s="1"/>
      <c r="J510" s="5"/>
      <c r="K510" s="1"/>
      <c r="L510" s="1"/>
      <c r="M510" s="5"/>
      <c r="N510" s="5"/>
      <c r="O510" s="5"/>
      <c r="P510" s="5"/>
      <c r="Q510" s="5"/>
      <c r="R510" s="5"/>
      <c r="S510" s="70"/>
      <c r="T510" s="70"/>
      <c r="U510" s="70"/>
      <c r="V510" s="18"/>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1"/>
      <c r="BA510" s="1"/>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row>
    <row r="511" spans="2:79">
      <c r="B511" s="1"/>
      <c r="C511" s="1"/>
      <c r="D511" s="1"/>
      <c r="E511" s="1"/>
      <c r="F511" s="1"/>
      <c r="G511" s="5"/>
      <c r="H511" s="1"/>
      <c r="I511" s="1"/>
      <c r="J511" s="5"/>
      <c r="K511" s="1"/>
      <c r="L511" s="1"/>
      <c r="M511" s="5"/>
      <c r="N511" s="5"/>
      <c r="O511" s="5"/>
      <c r="P511" s="5"/>
      <c r="Q511" s="5"/>
      <c r="R511" s="5"/>
      <c r="S511" s="70"/>
      <c r="T511" s="70"/>
      <c r="U511" s="70"/>
      <c r="V511" s="18"/>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1"/>
      <c r="BA511" s="1"/>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row>
    <row r="512" spans="2:79">
      <c r="B512" s="1"/>
      <c r="C512" s="1"/>
      <c r="D512" s="1"/>
      <c r="E512" s="1"/>
      <c r="F512" s="1"/>
      <c r="G512" s="5"/>
      <c r="H512" s="1"/>
      <c r="I512" s="1"/>
      <c r="J512" s="5"/>
      <c r="K512" s="1"/>
      <c r="L512" s="1"/>
      <c r="M512" s="5"/>
      <c r="N512" s="5"/>
      <c r="O512" s="5"/>
      <c r="P512" s="5"/>
      <c r="Q512" s="5"/>
      <c r="R512" s="5"/>
      <c r="S512" s="70"/>
      <c r="T512" s="70"/>
      <c r="U512" s="70"/>
      <c r="V512" s="18"/>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1"/>
      <c r="BA512" s="1"/>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row>
    <row r="513" spans="2:79">
      <c r="B513" s="1"/>
      <c r="C513" s="1"/>
      <c r="D513" s="1"/>
      <c r="E513" s="1"/>
      <c r="F513" s="1"/>
      <c r="G513" s="5"/>
      <c r="H513" s="1"/>
      <c r="I513" s="1"/>
      <c r="J513" s="5"/>
      <c r="K513" s="1"/>
      <c r="L513" s="1"/>
      <c r="M513" s="5"/>
      <c r="N513" s="5"/>
      <c r="O513" s="5"/>
      <c r="P513" s="5"/>
      <c r="Q513" s="5"/>
      <c r="R513" s="5"/>
      <c r="S513" s="70"/>
      <c r="T513" s="70"/>
      <c r="U513" s="70"/>
      <c r="V513" s="18"/>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1"/>
      <c r="BA513" s="1"/>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row>
    <row r="514" spans="2:79">
      <c r="B514" s="1"/>
      <c r="C514" s="1"/>
      <c r="D514" s="1"/>
      <c r="E514" s="1"/>
      <c r="F514" s="1"/>
      <c r="G514" s="5"/>
      <c r="H514" s="1"/>
      <c r="I514" s="1"/>
      <c r="J514" s="5"/>
      <c r="K514" s="1"/>
      <c r="L514" s="1"/>
      <c r="M514" s="5"/>
      <c r="N514" s="5"/>
      <c r="O514" s="5"/>
      <c r="P514" s="5"/>
      <c r="Q514" s="5"/>
      <c r="R514" s="5"/>
      <c r="S514" s="70"/>
      <c r="T514" s="70"/>
      <c r="U514" s="70"/>
      <c r="V514" s="18"/>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1"/>
      <c r="BA514" s="1"/>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row>
    <row r="515" spans="2:79">
      <c r="B515" s="1"/>
      <c r="C515" s="1"/>
      <c r="D515" s="1"/>
      <c r="E515" s="1"/>
      <c r="F515" s="1"/>
      <c r="G515" s="5"/>
      <c r="H515" s="1"/>
      <c r="I515" s="1"/>
      <c r="J515" s="5"/>
      <c r="K515" s="1"/>
      <c r="L515" s="1"/>
      <c r="M515" s="5"/>
      <c r="N515" s="5"/>
      <c r="O515" s="5"/>
      <c r="P515" s="5"/>
      <c r="Q515" s="5"/>
      <c r="R515" s="5"/>
      <c r="S515" s="70"/>
      <c r="T515" s="70"/>
      <c r="U515" s="70"/>
      <c r="V515" s="18"/>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1"/>
      <c r="BA515" s="1"/>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row>
    <row r="516" spans="2:79">
      <c r="B516" s="1"/>
      <c r="C516" s="1"/>
      <c r="D516" s="1"/>
      <c r="E516" s="1"/>
      <c r="F516" s="1"/>
      <c r="G516" s="5"/>
      <c r="H516" s="1"/>
      <c r="I516" s="1"/>
      <c r="J516" s="5"/>
      <c r="K516" s="1"/>
      <c r="L516" s="1"/>
      <c r="M516" s="5"/>
      <c r="N516" s="5"/>
      <c r="O516" s="5"/>
      <c r="P516" s="5"/>
      <c r="Q516" s="5"/>
      <c r="R516" s="5"/>
      <c r="S516" s="70"/>
      <c r="T516" s="70"/>
      <c r="U516" s="70"/>
      <c r="V516" s="18"/>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1"/>
      <c r="BA516" s="1"/>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row>
    <row r="517" spans="2:79">
      <c r="B517" s="1"/>
      <c r="C517" s="1"/>
      <c r="D517" s="1"/>
      <c r="E517" s="1"/>
      <c r="F517" s="1"/>
      <c r="G517" s="5"/>
      <c r="H517" s="1"/>
      <c r="I517" s="1"/>
      <c r="J517" s="5"/>
      <c r="K517" s="1"/>
      <c r="L517" s="1"/>
      <c r="M517" s="5"/>
      <c r="N517" s="5"/>
      <c r="O517" s="5"/>
      <c r="P517" s="5"/>
      <c r="Q517" s="5"/>
      <c r="R517" s="5"/>
      <c r="S517" s="70"/>
      <c r="T517" s="70"/>
      <c r="U517" s="70"/>
      <c r="V517" s="18"/>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1"/>
      <c r="BA517" s="1"/>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row>
    <row r="518" spans="2:79">
      <c r="B518" s="1"/>
      <c r="C518" s="1"/>
      <c r="D518" s="1"/>
      <c r="E518" s="1"/>
      <c r="F518" s="1"/>
      <c r="G518" s="5"/>
      <c r="H518" s="1"/>
      <c r="I518" s="1"/>
      <c r="J518" s="5"/>
      <c r="K518" s="1"/>
      <c r="L518" s="1"/>
      <c r="M518" s="5"/>
      <c r="N518" s="5"/>
      <c r="O518" s="5"/>
      <c r="P518" s="5"/>
      <c r="Q518" s="5"/>
      <c r="R518" s="5"/>
      <c r="S518" s="70"/>
      <c r="T518" s="70"/>
      <c r="U518" s="70"/>
      <c r="V518" s="18"/>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1"/>
      <c r="BA518" s="1"/>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row>
    <row r="519" spans="2:79">
      <c r="B519" s="1"/>
      <c r="C519" s="1"/>
      <c r="D519" s="1"/>
      <c r="E519" s="1"/>
      <c r="F519" s="1"/>
      <c r="G519" s="5"/>
      <c r="H519" s="1"/>
      <c r="I519" s="1"/>
      <c r="J519" s="5"/>
      <c r="K519" s="1"/>
      <c r="L519" s="1"/>
      <c r="M519" s="5"/>
      <c r="N519" s="5"/>
      <c r="O519" s="5"/>
      <c r="P519" s="5"/>
      <c r="Q519" s="5"/>
      <c r="R519" s="5"/>
      <c r="S519" s="70"/>
      <c r="T519" s="70"/>
      <c r="U519" s="70"/>
      <c r="V519" s="18"/>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1"/>
      <c r="BA519" s="1"/>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row>
    <row r="520" spans="2:79">
      <c r="B520" s="1"/>
      <c r="C520" s="1"/>
      <c r="D520" s="1"/>
      <c r="E520" s="1"/>
      <c r="F520" s="1"/>
      <c r="G520" s="5"/>
      <c r="H520" s="1"/>
      <c r="I520" s="1"/>
      <c r="J520" s="5"/>
      <c r="K520" s="1"/>
      <c r="L520" s="1"/>
      <c r="M520" s="5"/>
      <c r="N520" s="5"/>
      <c r="O520" s="5"/>
      <c r="P520" s="5"/>
      <c r="Q520" s="5"/>
      <c r="R520" s="5"/>
      <c r="S520" s="70"/>
      <c r="T520" s="70"/>
      <c r="U520" s="70"/>
      <c r="V520" s="18"/>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1"/>
      <c r="BA520" s="1"/>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row>
    <row r="521" spans="2:79">
      <c r="B521" s="1"/>
      <c r="C521" s="1"/>
      <c r="D521" s="1"/>
      <c r="E521" s="1"/>
      <c r="F521" s="1"/>
      <c r="G521" s="5"/>
      <c r="H521" s="1"/>
      <c r="I521" s="1"/>
      <c r="J521" s="5"/>
      <c r="K521" s="1"/>
      <c r="L521" s="1"/>
      <c r="M521" s="5"/>
      <c r="N521" s="5"/>
      <c r="O521" s="5"/>
      <c r="P521" s="5"/>
      <c r="Q521" s="5"/>
      <c r="R521" s="5"/>
      <c r="S521" s="70"/>
      <c r="T521" s="70"/>
      <c r="U521" s="70"/>
      <c r="V521" s="18"/>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1"/>
      <c r="BA521" s="1"/>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row>
    <row r="522" spans="2:79">
      <c r="B522" s="1"/>
      <c r="C522" s="1"/>
      <c r="D522" s="1"/>
      <c r="E522" s="1"/>
      <c r="F522" s="1"/>
      <c r="G522" s="5"/>
      <c r="H522" s="1"/>
      <c r="I522" s="1"/>
      <c r="J522" s="5"/>
      <c r="K522" s="1"/>
      <c r="L522" s="1"/>
      <c r="M522" s="5"/>
      <c r="N522" s="5"/>
      <c r="O522" s="5"/>
      <c r="P522" s="5"/>
      <c r="Q522" s="5"/>
      <c r="R522" s="5"/>
      <c r="S522" s="70"/>
      <c r="T522" s="70"/>
      <c r="U522" s="70"/>
      <c r="V522" s="18"/>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1"/>
      <c r="BA522" s="1"/>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row>
    <row r="523" spans="2:79">
      <c r="B523" s="1"/>
      <c r="C523" s="1"/>
      <c r="D523" s="1"/>
      <c r="E523" s="1"/>
      <c r="F523" s="1"/>
      <c r="G523" s="5"/>
      <c r="H523" s="1"/>
      <c r="I523" s="1"/>
      <c r="J523" s="5"/>
      <c r="K523" s="1"/>
      <c r="L523" s="1"/>
      <c r="M523" s="5"/>
      <c r="N523" s="5"/>
      <c r="O523" s="5"/>
      <c r="P523" s="5"/>
      <c r="Q523" s="5"/>
      <c r="R523" s="5"/>
      <c r="S523" s="70"/>
      <c r="T523" s="70"/>
      <c r="U523" s="70"/>
      <c r="V523" s="18"/>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1"/>
      <c r="BA523" s="1"/>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row>
    <row r="524" spans="2:79">
      <c r="B524" s="1"/>
      <c r="C524" s="1"/>
      <c r="D524" s="1"/>
      <c r="E524" s="1"/>
      <c r="F524" s="1"/>
      <c r="G524" s="5"/>
      <c r="H524" s="1"/>
      <c r="I524" s="1"/>
      <c r="J524" s="5"/>
      <c r="K524" s="1"/>
      <c r="L524" s="1"/>
      <c r="M524" s="5"/>
      <c r="N524" s="5"/>
      <c r="O524" s="5"/>
      <c r="P524" s="5"/>
      <c r="Q524" s="5"/>
      <c r="R524" s="5"/>
      <c r="S524" s="70"/>
      <c r="T524" s="70"/>
      <c r="U524" s="70"/>
      <c r="V524" s="18"/>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1"/>
      <c r="BA524" s="1"/>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row>
    <row r="525" spans="2:79">
      <c r="B525" s="1"/>
      <c r="C525" s="1"/>
      <c r="D525" s="1"/>
      <c r="E525" s="1"/>
      <c r="F525" s="1"/>
      <c r="G525" s="5"/>
      <c r="H525" s="1"/>
      <c r="I525" s="1"/>
      <c r="J525" s="5"/>
      <c r="K525" s="1"/>
      <c r="L525" s="1"/>
      <c r="M525" s="5"/>
      <c r="N525" s="5"/>
      <c r="O525" s="5"/>
      <c r="P525" s="5"/>
      <c r="Q525" s="5"/>
      <c r="R525" s="5"/>
      <c r="S525" s="70"/>
      <c r="T525" s="70"/>
      <c r="U525" s="70"/>
      <c r="V525" s="18"/>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1"/>
      <c r="BA525" s="1"/>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row>
    <row r="526" spans="2:79">
      <c r="B526" s="1"/>
      <c r="C526" s="1"/>
      <c r="D526" s="1"/>
      <c r="E526" s="1"/>
      <c r="F526" s="1"/>
      <c r="G526" s="5"/>
      <c r="H526" s="1"/>
      <c r="I526" s="1"/>
      <c r="J526" s="5"/>
      <c r="K526" s="1"/>
      <c r="L526" s="1"/>
      <c r="M526" s="5"/>
      <c r="N526" s="5"/>
      <c r="O526" s="5"/>
      <c r="P526" s="5"/>
      <c r="Q526" s="5"/>
      <c r="R526" s="5"/>
      <c r="S526" s="70"/>
      <c r="T526" s="70"/>
      <c r="U526" s="70"/>
      <c r="V526" s="18"/>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1"/>
      <c r="BA526" s="1"/>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row>
    <row r="527" spans="2:79">
      <c r="B527" s="1"/>
      <c r="C527" s="1"/>
      <c r="D527" s="1"/>
      <c r="E527" s="1"/>
      <c r="F527" s="1"/>
      <c r="G527" s="5"/>
      <c r="H527" s="1"/>
      <c r="I527" s="1"/>
      <c r="J527" s="5"/>
      <c r="K527" s="1"/>
      <c r="L527" s="1"/>
      <c r="M527" s="5"/>
      <c r="N527" s="5"/>
      <c r="O527" s="5"/>
      <c r="P527" s="5"/>
      <c r="Q527" s="5"/>
      <c r="R527" s="5"/>
      <c r="S527" s="70"/>
      <c r="T527" s="70"/>
      <c r="U527" s="70"/>
      <c r="V527" s="18"/>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1"/>
      <c r="BA527" s="1"/>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row>
    <row r="528" spans="2:79">
      <c r="B528" s="1"/>
      <c r="C528" s="1"/>
      <c r="D528" s="1"/>
      <c r="E528" s="1"/>
      <c r="F528" s="1"/>
      <c r="G528" s="5"/>
      <c r="H528" s="1"/>
      <c r="I528" s="1"/>
      <c r="J528" s="5"/>
      <c r="K528" s="1"/>
      <c r="L528" s="1"/>
      <c r="M528" s="5"/>
      <c r="N528" s="5"/>
      <c r="O528" s="5"/>
      <c r="P528" s="5"/>
      <c r="Q528" s="5"/>
      <c r="R528" s="5"/>
      <c r="S528" s="70"/>
      <c r="T528" s="70"/>
      <c r="U528" s="70"/>
      <c r="V528" s="18"/>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1"/>
      <c r="BA528" s="1"/>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row>
    <row r="529" spans="2:79">
      <c r="B529" s="1"/>
      <c r="C529" s="1"/>
      <c r="D529" s="1"/>
      <c r="E529" s="1"/>
      <c r="F529" s="1"/>
      <c r="G529" s="5"/>
      <c r="H529" s="1"/>
      <c r="I529" s="1"/>
      <c r="J529" s="5"/>
      <c r="K529" s="1"/>
      <c r="L529" s="1"/>
      <c r="M529" s="5"/>
      <c r="N529" s="5"/>
      <c r="O529" s="5"/>
      <c r="P529" s="5"/>
      <c r="Q529" s="5"/>
      <c r="R529" s="5"/>
      <c r="S529" s="70"/>
      <c r="T529" s="70"/>
      <c r="U529" s="70"/>
      <c r="V529" s="18"/>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1"/>
      <c r="BA529" s="1"/>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row>
    <row r="530" spans="2:79">
      <c r="B530" s="1"/>
      <c r="C530" s="1"/>
      <c r="D530" s="1"/>
      <c r="E530" s="1"/>
      <c r="F530" s="1"/>
      <c r="G530" s="5"/>
      <c r="H530" s="1"/>
      <c r="I530" s="1"/>
      <c r="J530" s="5"/>
      <c r="K530" s="1"/>
      <c r="L530" s="1"/>
      <c r="M530" s="5"/>
      <c r="N530" s="5"/>
      <c r="O530" s="5"/>
      <c r="P530" s="5"/>
      <c r="Q530" s="5"/>
      <c r="R530" s="5"/>
      <c r="S530" s="70"/>
      <c r="T530" s="70"/>
      <c r="U530" s="70"/>
      <c r="V530" s="18"/>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1"/>
      <c r="BA530" s="1"/>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row>
    <row r="531" spans="2:79">
      <c r="B531" s="1"/>
      <c r="C531" s="1"/>
      <c r="D531" s="1"/>
      <c r="E531" s="1"/>
      <c r="F531" s="1"/>
      <c r="G531" s="5"/>
      <c r="H531" s="1"/>
      <c r="I531" s="1"/>
      <c r="J531" s="5"/>
      <c r="K531" s="1"/>
      <c r="L531" s="1"/>
      <c r="M531" s="5"/>
      <c r="N531" s="5"/>
      <c r="O531" s="5"/>
      <c r="P531" s="5"/>
      <c r="Q531" s="5"/>
      <c r="R531" s="5"/>
      <c r="S531" s="70"/>
      <c r="T531" s="70"/>
      <c r="U531" s="70"/>
      <c r="V531" s="18"/>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1"/>
      <c r="BA531" s="1"/>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row>
    <row r="532" spans="2:79">
      <c r="B532" s="1"/>
      <c r="C532" s="1"/>
      <c r="D532" s="1"/>
      <c r="E532" s="1"/>
      <c r="F532" s="1"/>
      <c r="G532" s="5"/>
      <c r="H532" s="1"/>
      <c r="I532" s="1"/>
      <c r="J532" s="5"/>
      <c r="K532" s="1"/>
      <c r="L532" s="1"/>
      <c r="M532" s="5"/>
      <c r="N532" s="5"/>
      <c r="O532" s="5"/>
      <c r="P532" s="5"/>
      <c r="Q532" s="5"/>
      <c r="R532" s="5"/>
      <c r="S532" s="70"/>
      <c r="T532" s="70"/>
      <c r="U532" s="70"/>
      <c r="V532" s="18"/>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1"/>
      <c r="BA532" s="1"/>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row>
    <row r="533" spans="2:79">
      <c r="B533" s="1"/>
      <c r="C533" s="1"/>
      <c r="D533" s="1"/>
      <c r="E533" s="1"/>
      <c r="F533" s="1"/>
      <c r="G533" s="5"/>
      <c r="H533" s="1"/>
      <c r="I533" s="1"/>
      <c r="J533" s="5"/>
      <c r="K533" s="1"/>
      <c r="L533" s="1"/>
      <c r="M533" s="5"/>
      <c r="N533" s="5"/>
      <c r="O533" s="5"/>
      <c r="P533" s="5"/>
      <c r="Q533" s="5"/>
      <c r="R533" s="5"/>
      <c r="S533" s="70"/>
      <c r="T533" s="70"/>
      <c r="U533" s="70"/>
      <c r="V533" s="18"/>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1"/>
      <c r="BA533" s="1"/>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row>
    <row r="534" spans="2:79">
      <c r="B534" s="1"/>
      <c r="C534" s="1"/>
      <c r="D534" s="1"/>
      <c r="E534" s="1"/>
      <c r="F534" s="1"/>
      <c r="G534" s="5"/>
      <c r="H534" s="1"/>
      <c r="I534" s="1"/>
      <c r="J534" s="5"/>
      <c r="K534" s="1"/>
      <c r="L534" s="1"/>
      <c r="M534" s="5"/>
      <c r="N534" s="5"/>
      <c r="O534" s="5"/>
      <c r="P534" s="5"/>
      <c r="Q534" s="5"/>
      <c r="R534" s="5"/>
      <c r="S534" s="70"/>
      <c r="T534" s="70"/>
      <c r="U534" s="70"/>
      <c r="V534" s="18"/>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1"/>
      <c r="BA534" s="1"/>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row>
    <row r="535" spans="2:79">
      <c r="B535" s="1"/>
      <c r="C535" s="1"/>
      <c r="D535" s="1"/>
      <c r="E535" s="1"/>
      <c r="F535" s="1"/>
      <c r="G535" s="5"/>
      <c r="H535" s="1"/>
      <c r="I535" s="1"/>
      <c r="J535" s="5"/>
      <c r="K535" s="1"/>
      <c r="L535" s="1"/>
      <c r="M535" s="5"/>
      <c r="N535" s="5"/>
      <c r="O535" s="5"/>
      <c r="P535" s="5"/>
      <c r="Q535" s="5"/>
      <c r="R535" s="5"/>
      <c r="S535" s="70"/>
      <c r="T535" s="70"/>
      <c r="U535" s="70"/>
      <c r="V535" s="18"/>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1"/>
      <c r="BA535" s="1"/>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row>
    <row r="536" spans="2:79">
      <c r="B536" s="1"/>
      <c r="C536" s="1"/>
      <c r="D536" s="1"/>
      <c r="E536" s="1"/>
      <c r="F536" s="1"/>
      <c r="G536" s="5"/>
      <c r="H536" s="1"/>
      <c r="I536" s="1"/>
      <c r="J536" s="5"/>
      <c r="K536" s="1"/>
      <c r="L536" s="1"/>
      <c r="M536" s="5"/>
      <c r="N536" s="5"/>
      <c r="O536" s="5"/>
      <c r="P536" s="5"/>
      <c r="Q536" s="5"/>
      <c r="R536" s="5"/>
      <c r="S536" s="70"/>
      <c r="T536" s="70"/>
      <c r="U536" s="70"/>
      <c r="V536" s="18"/>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1"/>
      <c r="BA536" s="1"/>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row>
    <row r="537" spans="2:79">
      <c r="B537" s="1"/>
      <c r="C537" s="1"/>
      <c r="D537" s="1"/>
      <c r="E537" s="1"/>
      <c r="F537" s="1"/>
      <c r="G537" s="5"/>
      <c r="H537" s="1"/>
      <c r="I537" s="1"/>
      <c r="J537" s="5"/>
      <c r="K537" s="1"/>
      <c r="L537" s="1"/>
      <c r="M537" s="5"/>
      <c r="N537" s="5"/>
      <c r="O537" s="5"/>
      <c r="P537" s="5"/>
      <c r="Q537" s="5"/>
      <c r="R537" s="5"/>
      <c r="S537" s="70"/>
      <c r="T537" s="70"/>
      <c r="U537" s="70"/>
      <c r="V537" s="18"/>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1"/>
      <c r="BA537" s="1"/>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row>
    <row r="538" spans="2:79">
      <c r="B538" s="1"/>
      <c r="C538" s="1"/>
      <c r="D538" s="1"/>
      <c r="E538" s="1"/>
      <c r="F538" s="1"/>
      <c r="G538" s="5"/>
      <c r="H538" s="1"/>
      <c r="I538" s="1"/>
      <c r="J538" s="5"/>
      <c r="K538" s="1"/>
      <c r="L538" s="1"/>
      <c r="M538" s="5"/>
      <c r="N538" s="5"/>
      <c r="O538" s="5"/>
      <c r="P538" s="5"/>
      <c r="Q538" s="5"/>
      <c r="R538" s="5"/>
      <c r="S538" s="70"/>
      <c r="T538" s="70"/>
      <c r="U538" s="70"/>
      <c r="V538" s="18"/>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1"/>
      <c r="BA538" s="1"/>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row>
    <row r="539" spans="2:79">
      <c r="B539" s="1"/>
      <c r="C539" s="1"/>
      <c r="D539" s="1"/>
      <c r="E539" s="1"/>
      <c r="F539" s="1"/>
      <c r="G539" s="5"/>
      <c r="H539" s="1"/>
      <c r="I539" s="1"/>
      <c r="J539" s="5"/>
      <c r="K539" s="1"/>
      <c r="L539" s="1"/>
      <c r="M539" s="5"/>
      <c r="N539" s="5"/>
      <c r="O539" s="5"/>
      <c r="P539" s="5"/>
      <c r="Q539" s="5"/>
      <c r="R539" s="5"/>
      <c r="S539" s="70"/>
      <c r="T539" s="70"/>
      <c r="U539" s="70"/>
      <c r="V539" s="18"/>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1"/>
      <c r="BA539" s="1"/>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row>
    <row r="540" spans="2:79">
      <c r="B540" s="1"/>
      <c r="C540" s="1"/>
      <c r="D540" s="1"/>
      <c r="E540" s="1"/>
      <c r="F540" s="1"/>
      <c r="G540" s="5"/>
      <c r="H540" s="1"/>
      <c r="I540" s="1"/>
      <c r="J540" s="5"/>
      <c r="K540" s="1"/>
      <c r="L540" s="1"/>
      <c r="M540" s="5"/>
      <c r="N540" s="5"/>
      <c r="O540" s="5"/>
      <c r="P540" s="5"/>
      <c r="Q540" s="5"/>
      <c r="R540" s="5"/>
      <c r="S540" s="70"/>
      <c r="T540" s="70"/>
      <c r="U540" s="70"/>
      <c r="V540" s="18"/>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1"/>
      <c r="BA540" s="1"/>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row>
    <row r="541" spans="2:79">
      <c r="B541" s="1"/>
      <c r="C541" s="1"/>
      <c r="D541" s="1"/>
      <c r="E541" s="1"/>
      <c r="F541" s="1"/>
      <c r="G541" s="5"/>
      <c r="H541" s="1"/>
      <c r="I541" s="1"/>
      <c r="J541" s="5"/>
      <c r="K541" s="1"/>
      <c r="L541" s="1"/>
      <c r="M541" s="5"/>
      <c r="N541" s="5"/>
      <c r="O541" s="5"/>
      <c r="P541" s="5"/>
      <c r="Q541" s="5"/>
      <c r="R541" s="5"/>
      <c r="S541" s="70"/>
      <c r="T541" s="70"/>
      <c r="U541" s="70"/>
      <c r="V541" s="18"/>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1"/>
      <c r="BA541" s="1"/>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row>
    <row r="542" spans="2:79">
      <c r="B542" s="1"/>
      <c r="C542" s="1"/>
      <c r="D542" s="1"/>
      <c r="E542" s="1"/>
      <c r="F542" s="1"/>
      <c r="G542" s="5"/>
      <c r="H542" s="1"/>
      <c r="I542" s="1"/>
      <c r="J542" s="5"/>
      <c r="K542" s="1"/>
      <c r="L542" s="1"/>
      <c r="M542" s="5"/>
      <c r="N542" s="5"/>
      <c r="O542" s="5"/>
      <c r="P542" s="5"/>
      <c r="Q542" s="5"/>
      <c r="R542" s="5"/>
      <c r="S542" s="70"/>
      <c r="T542" s="70"/>
      <c r="U542" s="70"/>
      <c r="V542" s="18"/>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1"/>
      <c r="BA542" s="1"/>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row>
    <row r="543" spans="2:79">
      <c r="B543" s="1"/>
      <c r="C543" s="1"/>
      <c r="D543" s="1"/>
      <c r="E543" s="1"/>
      <c r="F543" s="1"/>
      <c r="G543" s="5"/>
      <c r="H543" s="1"/>
      <c r="I543" s="1"/>
      <c r="J543" s="5"/>
      <c r="K543" s="1"/>
      <c r="L543" s="1"/>
      <c r="M543" s="5"/>
      <c r="N543" s="5"/>
      <c r="O543" s="5"/>
      <c r="P543" s="5"/>
      <c r="Q543" s="5"/>
      <c r="R543" s="5"/>
      <c r="S543" s="70"/>
      <c r="T543" s="70"/>
      <c r="U543" s="70"/>
      <c r="V543" s="18"/>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1"/>
      <c r="BA543" s="1"/>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row>
    <row r="544" spans="2:79">
      <c r="B544" s="1"/>
      <c r="C544" s="1"/>
      <c r="D544" s="1"/>
      <c r="E544" s="1"/>
      <c r="F544" s="1"/>
      <c r="G544" s="5"/>
      <c r="H544" s="1"/>
      <c r="I544" s="1"/>
      <c r="J544" s="5"/>
      <c r="K544" s="1"/>
      <c r="L544" s="1"/>
      <c r="M544" s="5"/>
      <c r="N544" s="5"/>
      <c r="O544" s="5"/>
      <c r="P544" s="5"/>
      <c r="Q544" s="5"/>
      <c r="R544" s="5"/>
      <c r="S544" s="70"/>
      <c r="T544" s="70"/>
      <c r="U544" s="70"/>
      <c r="V544" s="18"/>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1"/>
      <c r="BA544" s="1"/>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row>
    <row r="545" spans="2:79">
      <c r="B545" s="1"/>
      <c r="C545" s="1"/>
      <c r="D545" s="1"/>
      <c r="E545" s="1"/>
      <c r="F545" s="1"/>
      <c r="G545" s="5"/>
      <c r="H545" s="1"/>
      <c r="I545" s="1"/>
      <c r="J545" s="5"/>
      <c r="K545" s="1"/>
      <c r="L545" s="1"/>
      <c r="M545" s="5"/>
      <c r="N545" s="5"/>
      <c r="O545" s="5"/>
      <c r="P545" s="5"/>
      <c r="Q545" s="5"/>
      <c r="R545" s="5"/>
      <c r="S545" s="70"/>
      <c r="T545" s="70"/>
      <c r="U545" s="70"/>
      <c r="V545" s="18"/>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1"/>
      <c r="BA545" s="1"/>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row>
    <row r="546" spans="2:79">
      <c r="B546" s="1"/>
      <c r="C546" s="1"/>
      <c r="D546" s="1"/>
      <c r="E546" s="1"/>
      <c r="F546" s="1"/>
      <c r="G546" s="5"/>
      <c r="H546" s="1"/>
      <c r="I546" s="1"/>
      <c r="J546" s="5"/>
      <c r="K546" s="1"/>
      <c r="L546" s="1"/>
      <c r="M546" s="5"/>
      <c r="N546" s="5"/>
      <c r="O546" s="5"/>
      <c r="P546" s="5"/>
      <c r="Q546" s="5"/>
      <c r="R546" s="5"/>
      <c r="S546" s="70"/>
      <c r="T546" s="70"/>
      <c r="U546" s="70"/>
      <c r="V546" s="18"/>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1"/>
      <c r="BA546" s="1"/>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row>
    <row r="547" spans="2:79">
      <c r="B547" s="1"/>
      <c r="C547" s="1"/>
      <c r="D547" s="1"/>
      <c r="E547" s="1"/>
      <c r="F547" s="1"/>
      <c r="G547" s="5"/>
      <c r="H547" s="1"/>
      <c r="I547" s="1"/>
      <c r="J547" s="5"/>
      <c r="K547" s="1"/>
      <c r="L547" s="1"/>
      <c r="M547" s="5"/>
      <c r="N547" s="5"/>
      <c r="O547" s="5"/>
      <c r="P547" s="5"/>
      <c r="Q547" s="5"/>
      <c r="R547" s="5"/>
      <c r="S547" s="70"/>
      <c r="T547" s="70"/>
      <c r="U547" s="70"/>
      <c r="V547" s="18"/>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1"/>
      <c r="BA547" s="1"/>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row>
    <row r="548" spans="2:79">
      <c r="B548" s="1"/>
      <c r="C548" s="1"/>
      <c r="D548" s="1"/>
      <c r="E548" s="1"/>
      <c r="F548" s="1"/>
      <c r="G548" s="5"/>
      <c r="H548" s="1"/>
      <c r="I548" s="1"/>
      <c r="J548" s="5"/>
      <c r="K548" s="1"/>
      <c r="L548" s="1"/>
      <c r="M548" s="5"/>
      <c r="N548" s="5"/>
      <c r="O548" s="5"/>
      <c r="P548" s="5"/>
      <c r="Q548" s="5"/>
      <c r="R548" s="5"/>
      <c r="S548" s="70"/>
      <c r="T548" s="70"/>
      <c r="U548" s="70"/>
      <c r="V548" s="18"/>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1"/>
      <c r="BA548" s="1"/>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row>
    <row r="549" spans="2:79">
      <c r="B549" s="1"/>
      <c r="C549" s="1"/>
      <c r="D549" s="1"/>
      <c r="E549" s="1"/>
      <c r="F549" s="1"/>
      <c r="G549" s="5"/>
      <c r="H549" s="1"/>
      <c r="I549" s="1"/>
      <c r="J549" s="5"/>
      <c r="K549" s="1"/>
      <c r="L549" s="1"/>
      <c r="M549" s="5"/>
      <c r="N549" s="5"/>
      <c r="O549" s="5"/>
      <c r="P549" s="5"/>
      <c r="Q549" s="5"/>
      <c r="R549" s="5"/>
      <c r="S549" s="70"/>
      <c r="T549" s="70"/>
      <c r="U549" s="70"/>
      <c r="V549" s="18"/>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1"/>
      <c r="BA549" s="1"/>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row>
    <row r="550" spans="2:79">
      <c r="B550" s="1"/>
      <c r="C550" s="1"/>
      <c r="D550" s="1"/>
      <c r="E550" s="1"/>
      <c r="F550" s="1"/>
      <c r="G550" s="5"/>
      <c r="H550" s="1"/>
      <c r="I550" s="1"/>
      <c r="J550" s="5"/>
      <c r="K550" s="1"/>
      <c r="L550" s="1"/>
      <c r="M550" s="5"/>
      <c r="N550" s="5"/>
      <c r="O550" s="5"/>
      <c r="P550" s="5"/>
      <c r="Q550" s="5"/>
      <c r="R550" s="5"/>
      <c r="S550" s="70"/>
      <c r="T550" s="70"/>
      <c r="U550" s="70"/>
      <c r="V550" s="18"/>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1"/>
      <c r="BA550" s="1"/>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row>
    <row r="551" spans="2:79">
      <c r="B551" s="1"/>
      <c r="C551" s="1"/>
      <c r="D551" s="1"/>
      <c r="E551" s="1"/>
      <c r="F551" s="1"/>
      <c r="G551" s="5"/>
      <c r="H551" s="1"/>
      <c r="I551" s="1"/>
      <c r="J551" s="5"/>
      <c r="K551" s="1"/>
      <c r="L551" s="1"/>
      <c r="M551" s="5"/>
      <c r="N551" s="5"/>
      <c r="O551" s="5"/>
      <c r="P551" s="5"/>
      <c r="Q551" s="5"/>
      <c r="R551" s="5"/>
      <c r="S551" s="70"/>
      <c r="T551" s="70"/>
      <c r="U551" s="70"/>
      <c r="V551" s="18"/>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1"/>
      <c r="BA551" s="1"/>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row>
    <row r="552" spans="2:79">
      <c r="B552" s="1"/>
      <c r="C552" s="1"/>
      <c r="D552" s="1"/>
      <c r="E552" s="1"/>
      <c r="F552" s="1"/>
      <c r="G552" s="5"/>
      <c r="H552" s="1"/>
      <c r="I552" s="1"/>
      <c r="J552" s="5"/>
      <c r="K552" s="1"/>
      <c r="L552" s="1"/>
      <c r="M552" s="5"/>
      <c r="N552" s="5"/>
      <c r="O552" s="5"/>
      <c r="P552" s="5"/>
      <c r="Q552" s="5"/>
      <c r="R552" s="5"/>
      <c r="S552" s="70"/>
      <c r="T552" s="70"/>
      <c r="U552" s="70"/>
      <c r="V552" s="18"/>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1"/>
      <c r="BA552" s="1"/>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row>
    <row r="553" spans="2:79">
      <c r="B553" s="1"/>
      <c r="C553" s="1"/>
      <c r="D553" s="1"/>
      <c r="E553" s="1"/>
      <c r="F553" s="1"/>
      <c r="G553" s="5"/>
      <c r="H553" s="1"/>
      <c r="I553" s="1"/>
      <c r="J553" s="5"/>
      <c r="K553" s="1"/>
      <c r="L553" s="1"/>
      <c r="M553" s="5"/>
      <c r="N553" s="5"/>
      <c r="O553" s="5"/>
      <c r="P553" s="5"/>
      <c r="Q553" s="5"/>
      <c r="R553" s="5"/>
      <c r="S553" s="70"/>
      <c r="T553" s="70"/>
      <c r="U553" s="70"/>
      <c r="V553" s="18"/>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1"/>
      <c r="BA553" s="1"/>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row>
    <row r="554" spans="2:79">
      <c r="B554" s="1"/>
      <c r="C554" s="1"/>
      <c r="D554" s="1"/>
      <c r="E554" s="1"/>
      <c r="F554" s="1"/>
      <c r="G554" s="5"/>
      <c r="H554" s="1"/>
      <c r="I554" s="1"/>
      <c r="J554" s="5"/>
      <c r="K554" s="1"/>
      <c r="L554" s="1"/>
      <c r="M554" s="5"/>
      <c r="N554" s="5"/>
      <c r="O554" s="5"/>
      <c r="P554" s="5"/>
      <c r="Q554" s="5"/>
      <c r="R554" s="5"/>
      <c r="S554" s="70"/>
      <c r="T554" s="70"/>
      <c r="U554" s="70"/>
      <c r="V554" s="18"/>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1"/>
      <c r="BA554" s="1"/>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row>
    <row r="555" spans="2:79">
      <c r="B555" s="1"/>
      <c r="C555" s="1"/>
      <c r="D555" s="1"/>
      <c r="E555" s="1"/>
      <c r="F555" s="1"/>
      <c r="G555" s="5"/>
      <c r="H555" s="1"/>
      <c r="I555" s="1"/>
      <c r="J555" s="5"/>
      <c r="K555" s="1"/>
      <c r="L555" s="1"/>
      <c r="M555" s="5"/>
      <c r="N555" s="5"/>
      <c r="O555" s="5"/>
      <c r="P555" s="5"/>
      <c r="Q555" s="5"/>
      <c r="R555" s="5"/>
      <c r="S555" s="70"/>
      <c r="T555" s="70"/>
      <c r="U555" s="70"/>
      <c r="V555" s="18"/>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1"/>
      <c r="BA555" s="1"/>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row>
    <row r="556" spans="2:79">
      <c r="B556" s="1"/>
      <c r="C556" s="1"/>
      <c r="D556" s="1"/>
      <c r="E556" s="1"/>
      <c r="F556" s="1"/>
      <c r="G556" s="5"/>
      <c r="H556" s="1"/>
      <c r="I556" s="1"/>
      <c r="J556" s="5"/>
      <c r="K556" s="1"/>
      <c r="L556" s="1"/>
      <c r="M556" s="5"/>
      <c r="N556" s="5"/>
      <c r="O556" s="5"/>
      <c r="P556" s="5"/>
      <c r="Q556" s="5"/>
      <c r="R556" s="5"/>
      <c r="S556" s="70"/>
      <c r="T556" s="70"/>
      <c r="U556" s="70"/>
      <c r="V556" s="18"/>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1"/>
      <c r="BA556" s="1"/>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row>
    <row r="557" spans="2:79">
      <c r="B557" s="1"/>
      <c r="C557" s="1"/>
      <c r="D557" s="1"/>
      <c r="E557" s="1"/>
      <c r="F557" s="1"/>
      <c r="G557" s="5"/>
      <c r="H557" s="1"/>
      <c r="I557" s="1"/>
      <c r="J557" s="5"/>
      <c r="K557" s="1"/>
      <c r="L557" s="1"/>
      <c r="M557" s="5"/>
      <c r="N557" s="5"/>
      <c r="O557" s="5"/>
      <c r="P557" s="5"/>
      <c r="Q557" s="5"/>
      <c r="R557" s="5"/>
      <c r="S557" s="70"/>
      <c r="T557" s="70"/>
      <c r="U557" s="70"/>
      <c r="V557" s="18"/>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1"/>
      <c r="BA557" s="1"/>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row>
    <row r="558" spans="2:79">
      <c r="B558" s="1"/>
      <c r="C558" s="1"/>
      <c r="D558" s="1"/>
      <c r="E558" s="1"/>
      <c r="F558" s="1"/>
      <c r="G558" s="5"/>
      <c r="H558" s="1"/>
      <c r="I558" s="1"/>
      <c r="J558" s="5"/>
      <c r="K558" s="1"/>
      <c r="L558" s="1"/>
      <c r="M558" s="5"/>
      <c r="N558" s="5"/>
      <c r="O558" s="5"/>
      <c r="P558" s="5"/>
      <c r="Q558" s="5"/>
      <c r="R558" s="5"/>
      <c r="S558" s="70"/>
      <c r="T558" s="70"/>
      <c r="U558" s="70"/>
      <c r="V558" s="18"/>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1"/>
      <c r="BA558" s="1"/>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row>
    <row r="559" spans="2:79">
      <c r="B559" s="1"/>
      <c r="C559" s="1"/>
      <c r="D559" s="1"/>
      <c r="E559" s="1"/>
      <c r="F559" s="1"/>
      <c r="G559" s="5"/>
      <c r="H559" s="1"/>
      <c r="I559" s="1"/>
      <c r="J559" s="5"/>
      <c r="K559" s="1"/>
      <c r="L559" s="1"/>
      <c r="M559" s="5"/>
      <c r="N559" s="5"/>
      <c r="O559" s="5"/>
      <c r="P559" s="5"/>
      <c r="Q559" s="5"/>
      <c r="R559" s="5"/>
      <c r="S559" s="70"/>
      <c r="T559" s="70"/>
      <c r="U559" s="70"/>
      <c r="V559" s="18"/>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1"/>
      <c r="BA559" s="1"/>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row>
    <row r="560" spans="2:79">
      <c r="B560" s="1"/>
      <c r="C560" s="1"/>
      <c r="D560" s="1"/>
      <c r="E560" s="1"/>
      <c r="F560" s="1"/>
      <c r="G560" s="5"/>
      <c r="H560" s="1"/>
      <c r="I560" s="1"/>
      <c r="J560" s="5"/>
      <c r="K560" s="1"/>
      <c r="L560" s="1"/>
      <c r="M560" s="5"/>
      <c r="N560" s="5"/>
      <c r="O560" s="5"/>
      <c r="P560" s="5"/>
      <c r="Q560" s="5"/>
      <c r="R560" s="5"/>
      <c r="S560" s="70"/>
      <c r="T560" s="70"/>
      <c r="U560" s="70"/>
      <c r="V560" s="18"/>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1"/>
      <c r="BA560" s="1"/>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row>
    <row r="561" spans="2:79">
      <c r="B561" s="1"/>
      <c r="C561" s="1"/>
      <c r="D561" s="1"/>
      <c r="E561" s="1"/>
      <c r="F561" s="1"/>
      <c r="G561" s="5"/>
      <c r="H561" s="1"/>
      <c r="I561" s="1"/>
      <c r="J561" s="5"/>
      <c r="K561" s="1"/>
      <c r="L561" s="1"/>
      <c r="M561" s="5"/>
      <c r="N561" s="5"/>
      <c r="O561" s="5"/>
      <c r="P561" s="5"/>
      <c r="Q561" s="5"/>
      <c r="R561" s="5"/>
      <c r="S561" s="70"/>
      <c r="T561" s="70"/>
      <c r="U561" s="70"/>
      <c r="V561" s="18"/>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1"/>
      <c r="BA561" s="1"/>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row>
    <row r="562" spans="2:79">
      <c r="B562" s="1"/>
      <c r="C562" s="1"/>
      <c r="D562" s="1"/>
      <c r="E562" s="1"/>
      <c r="F562" s="1"/>
      <c r="G562" s="5"/>
      <c r="H562" s="1"/>
      <c r="I562" s="1"/>
      <c r="J562" s="5"/>
      <c r="K562" s="1"/>
      <c r="L562" s="1"/>
      <c r="M562" s="5"/>
      <c r="N562" s="5"/>
      <c r="O562" s="5"/>
      <c r="P562" s="5"/>
      <c r="Q562" s="5"/>
      <c r="R562" s="5"/>
      <c r="S562" s="70"/>
      <c r="T562" s="70"/>
      <c r="U562" s="70"/>
      <c r="V562" s="18"/>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1"/>
      <c r="BA562" s="1"/>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row>
    <row r="563" spans="2:79">
      <c r="B563" s="1"/>
      <c r="C563" s="1"/>
      <c r="D563" s="1"/>
      <c r="E563" s="1"/>
      <c r="F563" s="1"/>
      <c r="G563" s="5"/>
      <c r="H563" s="1"/>
      <c r="I563" s="1"/>
      <c r="J563" s="5"/>
      <c r="K563" s="1"/>
      <c r="L563" s="1"/>
      <c r="M563" s="5"/>
      <c r="N563" s="5"/>
      <c r="O563" s="5"/>
      <c r="P563" s="5"/>
      <c r="Q563" s="5"/>
      <c r="R563" s="5"/>
      <c r="S563" s="70"/>
      <c r="T563" s="70"/>
      <c r="U563" s="70"/>
      <c r="V563" s="18"/>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1"/>
      <c r="BA563" s="1"/>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row>
    <row r="564" spans="2:79">
      <c r="B564" s="1"/>
      <c r="C564" s="1"/>
      <c r="D564" s="1"/>
      <c r="E564" s="1"/>
      <c r="F564" s="1"/>
      <c r="G564" s="5"/>
      <c r="H564" s="1"/>
      <c r="I564" s="1"/>
      <c r="J564" s="5"/>
      <c r="K564" s="1"/>
      <c r="L564" s="1"/>
      <c r="M564" s="5"/>
      <c r="N564" s="5"/>
      <c r="O564" s="5"/>
      <c r="P564" s="5"/>
      <c r="Q564" s="5"/>
      <c r="R564" s="5"/>
      <c r="S564" s="70"/>
      <c r="T564" s="70"/>
      <c r="U564" s="70"/>
      <c r="V564" s="18"/>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1"/>
      <c r="BA564" s="1"/>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row>
    <row r="565" spans="2:79">
      <c r="B565" s="1"/>
      <c r="C565" s="1"/>
      <c r="D565" s="1"/>
      <c r="E565" s="1"/>
      <c r="F565" s="1"/>
      <c r="G565" s="5"/>
      <c r="H565" s="1"/>
      <c r="I565" s="1"/>
      <c r="J565" s="5"/>
      <c r="K565" s="1"/>
      <c r="L565" s="1"/>
      <c r="M565" s="5"/>
      <c r="N565" s="5"/>
      <c r="O565" s="5"/>
      <c r="P565" s="5"/>
      <c r="Q565" s="5"/>
      <c r="R565" s="5"/>
      <c r="S565" s="70"/>
      <c r="T565" s="70"/>
      <c r="U565" s="70"/>
      <c r="V565" s="18"/>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1"/>
      <c r="BA565" s="1"/>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row>
    <row r="566" spans="2:79">
      <c r="B566" s="1"/>
      <c r="C566" s="1"/>
      <c r="D566" s="1"/>
      <c r="E566" s="1"/>
      <c r="F566" s="1"/>
      <c r="G566" s="5"/>
      <c r="H566" s="1"/>
      <c r="I566" s="1"/>
      <c r="J566" s="5"/>
      <c r="K566" s="1"/>
      <c r="L566" s="1"/>
      <c r="M566" s="5"/>
      <c r="N566" s="5"/>
      <c r="O566" s="5"/>
      <c r="P566" s="5"/>
      <c r="Q566" s="5"/>
      <c r="R566" s="5"/>
      <c r="S566" s="70"/>
      <c r="T566" s="70"/>
      <c r="U566" s="70"/>
      <c r="V566" s="18"/>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1"/>
      <c r="BA566" s="1"/>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row>
    <row r="567" spans="2:79">
      <c r="B567" s="1"/>
      <c r="C567" s="1"/>
      <c r="D567" s="1"/>
      <c r="E567" s="1"/>
      <c r="F567" s="1"/>
      <c r="G567" s="5"/>
      <c r="H567" s="1"/>
      <c r="I567" s="1"/>
      <c r="J567" s="5"/>
      <c r="K567" s="1"/>
      <c r="L567" s="1"/>
      <c r="M567" s="5"/>
      <c r="N567" s="5"/>
      <c r="O567" s="5"/>
      <c r="P567" s="5"/>
      <c r="Q567" s="5"/>
      <c r="R567" s="5"/>
      <c r="S567" s="70"/>
      <c r="T567" s="70"/>
      <c r="U567" s="70"/>
      <c r="V567" s="18"/>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1"/>
      <c r="BA567" s="1"/>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row>
    <row r="568" spans="2:79">
      <c r="B568" s="1"/>
      <c r="C568" s="1"/>
      <c r="D568" s="1"/>
      <c r="E568" s="1"/>
      <c r="F568" s="1"/>
      <c r="G568" s="5"/>
      <c r="H568" s="1"/>
      <c r="I568" s="1"/>
      <c r="J568" s="5"/>
      <c r="K568" s="1"/>
      <c r="L568" s="1"/>
      <c r="M568" s="5"/>
      <c r="N568" s="5"/>
      <c r="O568" s="5"/>
      <c r="P568" s="5"/>
      <c r="Q568" s="5"/>
      <c r="R568" s="5"/>
      <c r="S568" s="70"/>
      <c r="T568" s="70"/>
      <c r="U568" s="70"/>
      <c r="V568" s="18"/>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1"/>
      <c r="BA568" s="1"/>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row>
    <row r="569" spans="2:79">
      <c r="B569" s="1"/>
      <c r="C569" s="1"/>
      <c r="D569" s="1"/>
      <c r="E569" s="1"/>
      <c r="F569" s="1"/>
      <c r="G569" s="5"/>
      <c r="H569" s="1"/>
      <c r="I569" s="1"/>
      <c r="J569" s="5"/>
      <c r="K569" s="1"/>
      <c r="L569" s="1"/>
      <c r="M569" s="5"/>
      <c r="N569" s="5"/>
      <c r="O569" s="5"/>
      <c r="P569" s="5"/>
      <c r="Q569" s="5"/>
      <c r="R569" s="5"/>
      <c r="S569" s="70"/>
      <c r="T569" s="70"/>
      <c r="U569" s="70"/>
      <c r="V569" s="18"/>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1"/>
      <c r="BA569" s="1"/>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row>
    <row r="570" spans="2:79">
      <c r="B570" s="1"/>
      <c r="C570" s="1"/>
      <c r="D570" s="1"/>
      <c r="E570" s="1"/>
      <c r="F570" s="1"/>
      <c r="G570" s="5"/>
      <c r="H570" s="1"/>
      <c r="I570" s="1"/>
      <c r="J570" s="5"/>
      <c r="K570" s="1"/>
      <c r="L570" s="1"/>
      <c r="M570" s="5"/>
      <c r="N570" s="5"/>
      <c r="O570" s="5"/>
      <c r="P570" s="5"/>
      <c r="Q570" s="5"/>
      <c r="R570" s="5"/>
      <c r="S570" s="70"/>
      <c r="T570" s="70"/>
      <c r="U570" s="70"/>
      <c r="V570" s="18"/>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1"/>
      <c r="BA570" s="1"/>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row>
    <row r="571" spans="2:79">
      <c r="B571" s="1"/>
      <c r="C571" s="1"/>
      <c r="D571" s="1"/>
      <c r="E571" s="1"/>
      <c r="F571" s="1"/>
      <c r="G571" s="5"/>
      <c r="H571" s="1"/>
      <c r="I571" s="1"/>
      <c r="J571" s="5"/>
      <c r="K571" s="1"/>
      <c r="L571" s="1"/>
      <c r="M571" s="5"/>
      <c r="N571" s="5"/>
      <c r="O571" s="5"/>
      <c r="P571" s="5"/>
      <c r="Q571" s="5"/>
      <c r="R571" s="5"/>
      <c r="S571" s="70"/>
      <c r="T571" s="70"/>
      <c r="U571" s="70"/>
      <c r="V571" s="18"/>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1"/>
      <c r="BA571" s="1"/>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row>
    <row r="572" spans="2:79">
      <c r="B572" s="1"/>
      <c r="C572" s="1"/>
      <c r="D572" s="1"/>
      <c r="E572" s="1"/>
      <c r="F572" s="1"/>
      <c r="G572" s="5"/>
      <c r="H572" s="1"/>
      <c r="I572" s="1"/>
      <c r="J572" s="5"/>
      <c r="K572" s="1"/>
      <c r="L572" s="1"/>
      <c r="M572" s="5"/>
      <c r="N572" s="5"/>
      <c r="O572" s="5"/>
      <c r="P572" s="5"/>
      <c r="Q572" s="5"/>
      <c r="R572" s="5"/>
      <c r="S572" s="70"/>
      <c r="T572" s="70"/>
      <c r="U572" s="70"/>
      <c r="V572" s="18"/>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1"/>
      <c r="BA572" s="1"/>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row>
    <row r="573" spans="2:79">
      <c r="B573" s="1"/>
      <c r="C573" s="1"/>
      <c r="D573" s="1"/>
      <c r="E573" s="1"/>
      <c r="F573" s="1"/>
      <c r="G573" s="5"/>
      <c r="H573" s="1"/>
      <c r="I573" s="1"/>
      <c r="J573" s="5"/>
      <c r="K573" s="1"/>
      <c r="L573" s="1"/>
      <c r="M573" s="5"/>
      <c r="N573" s="5"/>
      <c r="O573" s="5"/>
      <c r="P573" s="5"/>
      <c r="Q573" s="5"/>
      <c r="R573" s="5"/>
      <c r="S573" s="70"/>
      <c r="T573" s="70"/>
      <c r="U573" s="70"/>
      <c r="V573" s="18"/>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1"/>
      <c r="BA573" s="1"/>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row>
    <row r="574" spans="2:79">
      <c r="B574" s="1"/>
      <c r="C574" s="1"/>
      <c r="D574" s="1"/>
      <c r="E574" s="1"/>
      <c r="F574" s="1"/>
      <c r="G574" s="5"/>
      <c r="H574" s="1"/>
      <c r="I574" s="1"/>
      <c r="J574" s="5"/>
      <c r="K574" s="1"/>
      <c r="L574" s="1"/>
      <c r="M574" s="5"/>
      <c r="N574" s="5"/>
      <c r="O574" s="5"/>
      <c r="P574" s="5"/>
      <c r="Q574" s="5"/>
      <c r="R574" s="5"/>
      <c r="S574" s="70"/>
      <c r="T574" s="70"/>
      <c r="U574" s="70"/>
      <c r="V574" s="18"/>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1"/>
      <c r="BA574" s="1"/>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row>
    <row r="575" spans="2:79">
      <c r="B575" s="1"/>
      <c r="C575" s="1"/>
      <c r="D575" s="1"/>
      <c r="E575" s="1"/>
      <c r="F575" s="1"/>
      <c r="G575" s="5"/>
      <c r="H575" s="1"/>
      <c r="I575" s="1"/>
      <c r="J575" s="5"/>
      <c r="K575" s="1"/>
      <c r="L575" s="1"/>
      <c r="M575" s="5"/>
      <c r="N575" s="5"/>
      <c r="O575" s="5"/>
      <c r="P575" s="5"/>
      <c r="Q575" s="5"/>
      <c r="R575" s="5"/>
      <c r="S575" s="70"/>
      <c r="T575" s="70"/>
      <c r="U575" s="70"/>
      <c r="V575" s="18"/>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1"/>
      <c r="BA575" s="1"/>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row>
    <row r="576" spans="2:79">
      <c r="B576" s="1"/>
      <c r="C576" s="1"/>
      <c r="D576" s="1"/>
      <c r="E576" s="1"/>
      <c r="F576" s="1"/>
      <c r="G576" s="5"/>
      <c r="H576" s="1"/>
      <c r="I576" s="1"/>
      <c r="J576" s="5"/>
      <c r="K576" s="1"/>
      <c r="L576" s="1"/>
      <c r="M576" s="5"/>
      <c r="N576" s="5"/>
      <c r="O576" s="5"/>
      <c r="P576" s="5"/>
      <c r="Q576" s="5"/>
      <c r="R576" s="5"/>
      <c r="S576" s="70"/>
      <c r="T576" s="70"/>
      <c r="U576" s="70"/>
      <c r="V576" s="18"/>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1"/>
      <c r="BA576" s="1"/>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row>
    <row r="577" spans="2:79">
      <c r="B577" s="1"/>
      <c r="C577" s="1"/>
      <c r="D577" s="1"/>
      <c r="E577" s="1"/>
      <c r="F577" s="1"/>
      <c r="G577" s="5"/>
      <c r="H577" s="1"/>
      <c r="I577" s="1"/>
      <c r="J577" s="5"/>
      <c r="K577" s="1"/>
      <c r="L577" s="1"/>
      <c r="M577" s="5"/>
      <c r="N577" s="5"/>
      <c r="O577" s="5"/>
      <c r="P577" s="5"/>
      <c r="Q577" s="5"/>
      <c r="R577" s="5"/>
      <c r="S577" s="70"/>
      <c r="T577" s="70"/>
      <c r="U577" s="70"/>
      <c r="V577" s="18"/>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1"/>
      <c r="BA577" s="1"/>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row>
    <row r="578" spans="2:79">
      <c r="B578" s="1"/>
      <c r="C578" s="1"/>
      <c r="D578" s="1"/>
      <c r="E578" s="1"/>
      <c r="F578" s="1"/>
      <c r="G578" s="5"/>
      <c r="H578" s="1"/>
      <c r="I578" s="1"/>
      <c r="J578" s="5"/>
      <c r="K578" s="1"/>
      <c r="L578" s="1"/>
      <c r="M578" s="5"/>
      <c r="N578" s="5"/>
      <c r="O578" s="5"/>
      <c r="P578" s="5"/>
      <c r="Q578" s="5"/>
      <c r="R578" s="5"/>
      <c r="S578" s="70"/>
      <c r="T578" s="70"/>
      <c r="U578" s="70"/>
      <c r="V578" s="18"/>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1"/>
      <c r="BA578" s="1"/>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row>
    <row r="579" spans="2:79">
      <c r="B579" s="1"/>
      <c r="C579" s="1"/>
      <c r="D579" s="1"/>
      <c r="E579" s="1"/>
      <c r="F579" s="1"/>
      <c r="G579" s="5"/>
      <c r="H579" s="1"/>
      <c r="I579" s="1"/>
      <c r="J579" s="5"/>
      <c r="K579" s="1"/>
      <c r="L579" s="1"/>
      <c r="M579" s="5"/>
      <c r="N579" s="5"/>
      <c r="O579" s="5"/>
      <c r="P579" s="5"/>
      <c r="Q579" s="5"/>
      <c r="R579" s="5"/>
      <c r="S579" s="70"/>
      <c r="T579" s="70"/>
      <c r="U579" s="70"/>
      <c r="V579" s="18"/>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1"/>
      <c r="BA579" s="1"/>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row>
    <row r="580" spans="2:79">
      <c r="B580" s="1"/>
      <c r="C580" s="1"/>
      <c r="D580" s="1"/>
      <c r="E580" s="1"/>
      <c r="F580" s="1"/>
      <c r="G580" s="5"/>
      <c r="H580" s="1"/>
      <c r="I580" s="1"/>
      <c r="J580" s="5"/>
      <c r="K580" s="1"/>
      <c r="L580" s="1"/>
      <c r="M580" s="5"/>
      <c r="N580" s="5"/>
      <c r="O580" s="5"/>
      <c r="P580" s="5"/>
      <c r="Q580" s="5"/>
      <c r="R580" s="5"/>
      <c r="S580" s="70"/>
      <c r="T580" s="70"/>
      <c r="U580" s="70"/>
      <c r="V580" s="18"/>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1"/>
      <c r="BA580" s="1"/>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row>
    <row r="581" spans="2:79">
      <c r="B581" s="1"/>
      <c r="C581" s="1"/>
      <c r="D581" s="1"/>
      <c r="E581" s="1"/>
      <c r="F581" s="1"/>
      <c r="G581" s="5"/>
      <c r="H581" s="1"/>
      <c r="I581" s="1"/>
      <c r="J581" s="5"/>
      <c r="K581" s="1"/>
      <c r="L581" s="1"/>
      <c r="M581" s="5"/>
      <c r="N581" s="5"/>
      <c r="O581" s="5"/>
      <c r="P581" s="5"/>
      <c r="Q581" s="5"/>
      <c r="R581" s="5"/>
      <c r="S581" s="70"/>
      <c r="T581" s="70"/>
      <c r="U581" s="70"/>
      <c r="V581" s="18"/>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1"/>
      <c r="BA581" s="1"/>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row>
    <row r="582" spans="2:79">
      <c r="B582" s="1"/>
      <c r="C582" s="1"/>
      <c r="D582" s="1"/>
      <c r="E582" s="1"/>
      <c r="F582" s="1"/>
      <c r="G582" s="5"/>
      <c r="H582" s="1"/>
      <c r="I582" s="1"/>
      <c r="J582" s="5"/>
      <c r="K582" s="1"/>
      <c r="L582" s="1"/>
      <c r="M582" s="5"/>
      <c r="N582" s="5"/>
      <c r="O582" s="5"/>
      <c r="P582" s="5"/>
      <c r="Q582" s="5"/>
      <c r="R582" s="5"/>
      <c r="S582" s="70"/>
      <c r="T582" s="70"/>
      <c r="U582" s="70"/>
      <c r="V582" s="18"/>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1"/>
      <c r="BA582" s="1"/>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row>
    <row r="583" spans="2:79">
      <c r="B583" s="1"/>
      <c r="C583" s="1"/>
      <c r="D583" s="1"/>
      <c r="E583" s="1"/>
      <c r="F583" s="1"/>
      <c r="G583" s="5"/>
      <c r="H583" s="1"/>
      <c r="I583" s="1"/>
      <c r="J583" s="5"/>
      <c r="K583" s="1"/>
      <c r="L583" s="1"/>
      <c r="M583" s="5"/>
      <c r="N583" s="5"/>
      <c r="O583" s="5"/>
      <c r="P583" s="5"/>
      <c r="Q583" s="5"/>
      <c r="R583" s="5"/>
      <c r="S583" s="70"/>
      <c r="T583" s="70"/>
      <c r="U583" s="70"/>
      <c r="V583" s="18"/>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1"/>
      <c r="BA583" s="1"/>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row>
    <row r="584" spans="2:79">
      <c r="B584" s="1"/>
      <c r="C584" s="1"/>
      <c r="D584" s="1"/>
      <c r="E584" s="1"/>
      <c r="F584" s="1"/>
      <c r="G584" s="5"/>
      <c r="H584" s="1"/>
      <c r="I584" s="1"/>
      <c r="J584" s="5"/>
      <c r="K584" s="1"/>
      <c r="L584" s="1"/>
      <c r="M584" s="5"/>
      <c r="N584" s="5"/>
      <c r="O584" s="5"/>
      <c r="P584" s="5"/>
      <c r="Q584" s="5"/>
      <c r="R584" s="5"/>
      <c r="S584" s="70"/>
      <c r="T584" s="70"/>
      <c r="U584" s="70"/>
      <c r="V584" s="18"/>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1"/>
      <c r="BA584" s="1"/>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row>
    <row r="585" spans="2:79">
      <c r="B585" s="1"/>
      <c r="C585" s="1"/>
      <c r="D585" s="1"/>
      <c r="E585" s="1"/>
      <c r="F585" s="1"/>
      <c r="G585" s="5"/>
      <c r="H585" s="1"/>
      <c r="I585" s="1"/>
      <c r="J585" s="5"/>
      <c r="K585" s="1"/>
      <c r="L585" s="1"/>
      <c r="M585" s="5"/>
      <c r="N585" s="5"/>
      <c r="O585" s="5"/>
      <c r="P585" s="5"/>
      <c r="Q585" s="5"/>
      <c r="R585" s="5"/>
      <c r="S585" s="70"/>
      <c r="T585" s="70"/>
      <c r="U585" s="70"/>
      <c r="V585" s="18"/>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1"/>
      <c r="BA585" s="1"/>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row>
    <row r="586" spans="2:79">
      <c r="B586" s="1"/>
      <c r="C586" s="1"/>
      <c r="D586" s="1"/>
      <c r="E586" s="1"/>
      <c r="F586" s="1"/>
      <c r="G586" s="5"/>
      <c r="H586" s="1"/>
      <c r="I586" s="1"/>
      <c r="J586" s="5"/>
      <c r="K586" s="1"/>
      <c r="L586" s="1"/>
      <c r="M586" s="5"/>
      <c r="N586" s="5"/>
      <c r="O586" s="5"/>
      <c r="P586" s="5"/>
      <c r="Q586" s="5"/>
      <c r="R586" s="5"/>
      <c r="S586" s="70"/>
      <c r="T586" s="70"/>
      <c r="U586" s="70"/>
      <c r="V586" s="18"/>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1"/>
      <c r="BA586" s="1"/>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row>
    <row r="587" spans="2:79">
      <c r="B587" s="1"/>
      <c r="C587" s="1"/>
      <c r="D587" s="1"/>
      <c r="E587" s="1"/>
      <c r="F587" s="1"/>
      <c r="G587" s="5"/>
      <c r="H587" s="1"/>
      <c r="I587" s="1"/>
      <c r="J587" s="5"/>
      <c r="K587" s="1"/>
      <c r="L587" s="1"/>
      <c r="M587" s="5"/>
      <c r="N587" s="5"/>
      <c r="O587" s="5"/>
      <c r="P587" s="5"/>
      <c r="Q587" s="5"/>
      <c r="R587" s="5"/>
      <c r="S587" s="70"/>
      <c r="T587" s="70"/>
      <c r="U587" s="70"/>
      <c r="V587" s="18"/>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1"/>
      <c r="BA587" s="1"/>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row>
    <row r="588" spans="2:79">
      <c r="B588" s="1"/>
      <c r="C588" s="1"/>
      <c r="D588" s="1"/>
      <c r="E588" s="1"/>
      <c r="F588" s="1"/>
      <c r="G588" s="5"/>
      <c r="H588" s="1"/>
      <c r="I588" s="1"/>
      <c r="J588" s="5"/>
      <c r="K588" s="1"/>
      <c r="L588" s="1"/>
      <c r="M588" s="5"/>
      <c r="N588" s="5"/>
      <c r="O588" s="5"/>
      <c r="P588" s="5"/>
      <c r="Q588" s="5"/>
      <c r="R588" s="5"/>
      <c r="S588" s="70"/>
      <c r="T588" s="70"/>
      <c r="U588" s="70"/>
      <c r="V588" s="18"/>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1"/>
      <c r="BA588" s="1"/>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row>
    <row r="589" spans="2:79">
      <c r="B589" s="1"/>
      <c r="C589" s="1"/>
      <c r="D589" s="1"/>
      <c r="E589" s="1"/>
      <c r="F589" s="1"/>
      <c r="G589" s="5"/>
      <c r="H589" s="1"/>
      <c r="I589" s="1"/>
      <c r="J589" s="5"/>
      <c r="K589" s="1"/>
      <c r="L589" s="1"/>
      <c r="M589" s="5"/>
      <c r="N589" s="5"/>
      <c r="O589" s="5"/>
      <c r="P589" s="5"/>
      <c r="Q589" s="5"/>
      <c r="R589" s="5"/>
      <c r="S589" s="70"/>
      <c r="T589" s="70"/>
      <c r="U589" s="70"/>
      <c r="V589" s="18"/>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1"/>
      <c r="BA589" s="1"/>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row>
    <row r="590" spans="2:79">
      <c r="B590" s="1"/>
      <c r="C590" s="1"/>
      <c r="D590" s="1"/>
      <c r="E590" s="1"/>
      <c r="F590" s="1"/>
      <c r="G590" s="5"/>
      <c r="H590" s="1"/>
      <c r="I590" s="1"/>
      <c r="J590" s="5"/>
      <c r="K590" s="1"/>
      <c r="L590" s="1"/>
      <c r="M590" s="5"/>
      <c r="N590" s="5"/>
      <c r="O590" s="5"/>
      <c r="P590" s="5"/>
      <c r="Q590" s="5"/>
      <c r="R590" s="5"/>
      <c r="S590" s="70"/>
      <c r="T590" s="70"/>
      <c r="U590" s="70"/>
      <c r="V590" s="18"/>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1"/>
      <c r="BA590" s="1"/>
      <c r="BB590" s="74"/>
      <c r="BC590" s="74"/>
      <c r="BD590" s="74"/>
      <c r="BE590" s="74"/>
      <c r="BF590" s="74"/>
      <c r="BG590" s="74"/>
      <c r="BH590" s="74"/>
      <c r="BI590" s="74"/>
      <c r="BJ590" s="74"/>
      <c r="BK590" s="74"/>
      <c r="BL590" s="74"/>
      <c r="BM590" s="74"/>
      <c r="BN590" s="74"/>
      <c r="BO590" s="74"/>
      <c r="BP590" s="74"/>
      <c r="BQ590" s="74"/>
      <c r="BR590" s="74"/>
      <c r="BS590" s="74"/>
      <c r="BT590" s="74"/>
      <c r="BU590" s="74"/>
      <c r="BV590" s="74"/>
      <c r="BW590" s="74"/>
      <c r="BX590" s="74"/>
      <c r="BY590" s="74"/>
      <c r="BZ590" s="74"/>
      <c r="CA590" s="74"/>
    </row>
    <row r="591" spans="2:79">
      <c r="B591" s="1"/>
      <c r="C591" s="1"/>
      <c r="D591" s="1"/>
      <c r="E591" s="1"/>
      <c r="F591" s="1"/>
      <c r="G591" s="5"/>
      <c r="H591" s="1"/>
      <c r="I591" s="1"/>
      <c r="J591" s="5"/>
      <c r="K591" s="1"/>
      <c r="L591" s="1"/>
      <c r="M591" s="5"/>
      <c r="N591" s="5"/>
      <c r="O591" s="5"/>
      <c r="P591" s="5"/>
      <c r="Q591" s="5"/>
      <c r="R591" s="5"/>
      <c r="S591" s="70"/>
      <c r="T591" s="70"/>
      <c r="U591" s="70"/>
      <c r="V591" s="18"/>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1"/>
      <c r="BA591" s="1"/>
      <c r="BB591" s="74"/>
      <c r="BC591" s="74"/>
      <c r="BD591" s="74"/>
      <c r="BE591" s="74"/>
      <c r="BF591" s="74"/>
      <c r="BG591" s="74"/>
      <c r="BH591" s="74"/>
      <c r="BI591" s="74"/>
      <c r="BJ591" s="74"/>
      <c r="BK591" s="74"/>
      <c r="BL591" s="74"/>
      <c r="BM591" s="74"/>
      <c r="BN591" s="74"/>
      <c r="BO591" s="74"/>
      <c r="BP591" s="74"/>
      <c r="BQ591" s="74"/>
      <c r="BR591" s="74"/>
      <c r="BS591" s="74"/>
      <c r="BT591" s="74"/>
      <c r="BU591" s="74"/>
      <c r="BV591" s="74"/>
      <c r="BW591" s="74"/>
      <c r="BX591" s="74"/>
      <c r="BY591" s="74"/>
      <c r="BZ591" s="74"/>
      <c r="CA591" s="74"/>
    </row>
    <row r="592" spans="2:79">
      <c r="B592" s="1"/>
      <c r="C592" s="1"/>
      <c r="D592" s="1"/>
      <c r="E592" s="1"/>
      <c r="F592" s="1"/>
      <c r="G592" s="5"/>
      <c r="H592" s="1"/>
      <c r="I592" s="1"/>
      <c r="J592" s="5"/>
      <c r="K592" s="1"/>
      <c r="L592" s="1"/>
      <c r="M592" s="5"/>
      <c r="N592" s="5"/>
      <c r="O592" s="5"/>
      <c r="P592" s="5"/>
      <c r="Q592" s="5"/>
      <c r="R592" s="5"/>
      <c r="S592" s="70"/>
      <c r="T592" s="70"/>
      <c r="U592" s="70"/>
      <c r="V592" s="18"/>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1"/>
      <c r="BA592" s="1"/>
      <c r="BB592" s="74"/>
      <c r="BC592" s="74"/>
      <c r="BD592" s="74"/>
      <c r="BE592" s="74"/>
      <c r="BF592" s="74"/>
      <c r="BG592" s="74"/>
      <c r="BH592" s="74"/>
      <c r="BI592" s="74"/>
      <c r="BJ592" s="74"/>
      <c r="BK592" s="74"/>
      <c r="BL592" s="74"/>
      <c r="BM592" s="74"/>
      <c r="BN592" s="74"/>
      <c r="BO592" s="74"/>
      <c r="BP592" s="74"/>
      <c r="BQ592" s="74"/>
      <c r="BR592" s="74"/>
      <c r="BS592" s="74"/>
      <c r="BT592" s="74"/>
      <c r="BU592" s="74"/>
      <c r="BV592" s="74"/>
      <c r="BW592" s="74"/>
      <c r="BX592" s="74"/>
      <c r="BY592" s="74"/>
      <c r="BZ592" s="74"/>
      <c r="CA592" s="74"/>
    </row>
    <row r="593" spans="2:79">
      <c r="B593" s="1"/>
      <c r="C593" s="1"/>
      <c r="D593" s="1"/>
      <c r="E593" s="1"/>
      <c r="F593" s="1"/>
      <c r="G593" s="5"/>
      <c r="H593" s="1"/>
      <c r="I593" s="1"/>
      <c r="J593" s="5"/>
      <c r="K593" s="1"/>
      <c r="L593" s="1"/>
      <c r="M593" s="5"/>
      <c r="N593" s="5"/>
      <c r="O593" s="5"/>
      <c r="P593" s="5"/>
      <c r="Q593" s="5"/>
      <c r="R593" s="5"/>
      <c r="S593" s="70"/>
      <c r="T593" s="70"/>
      <c r="U593" s="70"/>
      <c r="V593" s="18"/>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1"/>
      <c r="BA593" s="1"/>
      <c r="BB593" s="74"/>
      <c r="BC593" s="74"/>
      <c r="BD593" s="74"/>
      <c r="BE593" s="74"/>
      <c r="BF593" s="74"/>
      <c r="BG593" s="74"/>
      <c r="BH593" s="74"/>
      <c r="BI593" s="74"/>
      <c r="BJ593" s="74"/>
      <c r="BK593" s="74"/>
      <c r="BL593" s="74"/>
      <c r="BM593" s="74"/>
      <c r="BN593" s="74"/>
      <c r="BO593" s="74"/>
      <c r="BP593" s="74"/>
      <c r="BQ593" s="74"/>
      <c r="BR593" s="74"/>
      <c r="BS593" s="74"/>
      <c r="BT593" s="74"/>
      <c r="BU593" s="74"/>
      <c r="BV593" s="74"/>
      <c r="BW593" s="74"/>
      <c r="BX593" s="74"/>
      <c r="BY593" s="74"/>
      <c r="BZ593" s="74"/>
      <c r="CA593" s="74"/>
    </row>
    <row r="594" spans="2:79">
      <c r="B594" s="1"/>
      <c r="C594" s="1"/>
      <c r="D594" s="1"/>
      <c r="E594" s="1"/>
      <c r="F594" s="1"/>
      <c r="G594" s="5"/>
      <c r="H594" s="1"/>
      <c r="I594" s="1"/>
      <c r="J594" s="5"/>
      <c r="K594" s="1"/>
      <c r="L594" s="1"/>
      <c r="M594" s="5"/>
      <c r="N594" s="5"/>
      <c r="O594" s="5"/>
      <c r="P594" s="5"/>
      <c r="Q594" s="5"/>
      <c r="R594" s="5"/>
      <c r="S594" s="70"/>
      <c r="T594" s="70"/>
      <c r="U594" s="70"/>
      <c r="V594" s="18"/>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1"/>
      <c r="BA594" s="1"/>
      <c r="BB594" s="74"/>
      <c r="BC594" s="74"/>
      <c r="BD594" s="74"/>
      <c r="BE594" s="74"/>
      <c r="BF594" s="74"/>
      <c r="BG594" s="74"/>
      <c r="BH594" s="74"/>
      <c r="BI594" s="74"/>
      <c r="BJ594" s="74"/>
      <c r="BK594" s="74"/>
      <c r="BL594" s="74"/>
      <c r="BM594" s="74"/>
      <c r="BN594" s="74"/>
      <c r="BO594" s="74"/>
      <c r="BP594" s="74"/>
      <c r="BQ594" s="74"/>
      <c r="BR594" s="74"/>
      <c r="BS594" s="74"/>
      <c r="BT594" s="74"/>
      <c r="BU594" s="74"/>
      <c r="BV594" s="74"/>
      <c r="BW594" s="74"/>
      <c r="BX594" s="74"/>
      <c r="BY594" s="74"/>
      <c r="BZ594" s="74"/>
      <c r="CA594" s="74"/>
    </row>
    <row r="595" spans="2:79">
      <c r="B595" s="1"/>
      <c r="C595" s="1"/>
      <c r="D595" s="1"/>
      <c r="E595" s="1"/>
      <c r="F595" s="1"/>
      <c r="G595" s="5"/>
      <c r="H595" s="1"/>
      <c r="I595" s="1"/>
      <c r="J595" s="5"/>
      <c r="K595" s="1"/>
      <c r="L595" s="1"/>
      <c r="M595" s="5"/>
      <c r="N595" s="5"/>
      <c r="O595" s="5"/>
      <c r="P595" s="5"/>
      <c r="Q595" s="5"/>
      <c r="R595" s="5"/>
      <c r="S595" s="70"/>
      <c r="T595" s="70"/>
      <c r="U595" s="70"/>
      <c r="V595" s="18"/>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1"/>
      <c r="BA595" s="1"/>
      <c r="BB595" s="74"/>
      <c r="BC595" s="74"/>
      <c r="BD595" s="74"/>
      <c r="BE595" s="74"/>
      <c r="BF595" s="74"/>
      <c r="BG595" s="74"/>
      <c r="BH595" s="74"/>
      <c r="BI595" s="74"/>
      <c r="BJ595" s="74"/>
      <c r="BK595" s="74"/>
      <c r="BL595" s="74"/>
      <c r="BM595" s="74"/>
      <c r="BN595" s="74"/>
      <c r="BO595" s="74"/>
      <c r="BP595" s="74"/>
      <c r="BQ595" s="74"/>
      <c r="BR595" s="74"/>
      <c r="BS595" s="74"/>
      <c r="BT595" s="74"/>
      <c r="BU595" s="74"/>
      <c r="BV595" s="74"/>
      <c r="BW595" s="74"/>
      <c r="BX595" s="74"/>
      <c r="BY595" s="74"/>
      <c r="BZ595" s="74"/>
      <c r="CA595" s="74"/>
    </row>
    <row r="596" spans="2:79">
      <c r="B596" s="1"/>
      <c r="C596" s="1"/>
      <c r="D596" s="1"/>
      <c r="E596" s="1"/>
      <c r="F596" s="1"/>
      <c r="G596" s="5"/>
      <c r="H596" s="1"/>
      <c r="I596" s="1"/>
      <c r="J596" s="5"/>
      <c r="K596" s="1"/>
      <c r="L596" s="1"/>
      <c r="M596" s="5"/>
      <c r="N596" s="5"/>
      <c r="O596" s="5"/>
      <c r="P596" s="5"/>
      <c r="Q596" s="5"/>
      <c r="R596" s="5"/>
      <c r="S596" s="70"/>
      <c r="T596" s="70"/>
      <c r="U596" s="70"/>
      <c r="V596" s="18"/>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1"/>
      <c r="BA596" s="1"/>
      <c r="BB596" s="74"/>
      <c r="BC596" s="74"/>
      <c r="BD596" s="74"/>
      <c r="BE596" s="74"/>
      <c r="BF596" s="74"/>
      <c r="BG596" s="74"/>
      <c r="BH596" s="74"/>
      <c r="BI596" s="74"/>
      <c r="BJ596" s="74"/>
      <c r="BK596" s="74"/>
      <c r="BL596" s="74"/>
      <c r="BM596" s="74"/>
      <c r="BN596" s="74"/>
      <c r="BO596" s="74"/>
      <c r="BP596" s="74"/>
      <c r="BQ596" s="74"/>
      <c r="BR596" s="74"/>
      <c r="BS596" s="74"/>
      <c r="BT596" s="74"/>
      <c r="BU596" s="74"/>
      <c r="BV596" s="74"/>
      <c r="BW596" s="74"/>
      <c r="BX596" s="74"/>
      <c r="BY596" s="74"/>
      <c r="BZ596" s="74"/>
      <c r="CA596" s="74"/>
    </row>
    <row r="597" spans="2:79">
      <c r="B597" s="1"/>
      <c r="C597" s="1"/>
      <c r="D597" s="1"/>
      <c r="E597" s="1"/>
      <c r="F597" s="1"/>
      <c r="G597" s="5"/>
      <c r="H597" s="1"/>
      <c r="I597" s="1"/>
      <c r="J597" s="5"/>
      <c r="K597" s="1"/>
      <c r="L597" s="1"/>
      <c r="M597" s="5"/>
      <c r="N597" s="5"/>
      <c r="O597" s="5"/>
      <c r="P597" s="5"/>
      <c r="Q597" s="5"/>
      <c r="R597" s="5"/>
      <c r="S597" s="70"/>
      <c r="T597" s="70"/>
      <c r="U597" s="70"/>
      <c r="V597" s="18"/>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1"/>
      <c r="BA597" s="1"/>
      <c r="BB597" s="74"/>
      <c r="BC597" s="74"/>
      <c r="BD597" s="74"/>
      <c r="BE597" s="74"/>
      <c r="BF597" s="74"/>
      <c r="BG597" s="74"/>
      <c r="BH597" s="74"/>
      <c r="BI597" s="74"/>
      <c r="BJ597" s="74"/>
      <c r="BK597" s="74"/>
      <c r="BL597" s="74"/>
      <c r="BM597" s="74"/>
      <c r="BN597" s="74"/>
      <c r="BO597" s="74"/>
      <c r="BP597" s="74"/>
      <c r="BQ597" s="74"/>
      <c r="BR597" s="74"/>
      <c r="BS597" s="74"/>
      <c r="BT597" s="74"/>
      <c r="BU597" s="74"/>
      <c r="BV597" s="74"/>
      <c r="BW597" s="74"/>
      <c r="BX597" s="74"/>
      <c r="BY597" s="74"/>
      <c r="BZ597" s="74"/>
      <c r="CA597" s="74"/>
    </row>
    <row r="598" spans="2:79">
      <c r="B598" s="1"/>
      <c r="C598" s="1"/>
      <c r="D598" s="1"/>
      <c r="E598" s="1"/>
      <c r="F598" s="1"/>
      <c r="G598" s="5"/>
      <c r="H598" s="1"/>
      <c r="I598" s="1"/>
      <c r="J598" s="5"/>
      <c r="K598" s="1"/>
      <c r="L598" s="1"/>
      <c r="M598" s="5"/>
      <c r="N598" s="5"/>
      <c r="O598" s="5"/>
      <c r="P598" s="5"/>
      <c r="Q598" s="5"/>
      <c r="R598" s="5"/>
      <c r="S598" s="70"/>
      <c r="T598" s="70"/>
      <c r="U598" s="70"/>
      <c r="V598" s="18"/>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1"/>
      <c r="BA598" s="1"/>
      <c r="BB598" s="74"/>
      <c r="BC598" s="74"/>
      <c r="BD598" s="74"/>
      <c r="BE598" s="74"/>
      <c r="BF598" s="74"/>
      <c r="BG598" s="74"/>
      <c r="BH598" s="74"/>
      <c r="BI598" s="74"/>
      <c r="BJ598" s="74"/>
      <c r="BK598" s="74"/>
      <c r="BL598" s="74"/>
      <c r="BM598" s="74"/>
      <c r="BN598" s="74"/>
      <c r="BO598" s="74"/>
      <c r="BP598" s="74"/>
      <c r="BQ598" s="74"/>
      <c r="BR598" s="74"/>
      <c r="BS598" s="74"/>
      <c r="BT598" s="74"/>
      <c r="BU598" s="74"/>
      <c r="BV598" s="74"/>
      <c r="BW598" s="74"/>
      <c r="BX598" s="74"/>
      <c r="BY598" s="74"/>
      <c r="BZ598" s="74"/>
      <c r="CA598" s="74"/>
    </row>
    <row r="599" spans="2:79">
      <c r="B599" s="1"/>
      <c r="C599" s="1"/>
      <c r="D599" s="1"/>
      <c r="E599" s="1"/>
      <c r="F599" s="1"/>
      <c r="G599" s="5"/>
      <c r="H599" s="1"/>
      <c r="I599" s="1"/>
      <c r="J599" s="5"/>
      <c r="K599" s="1"/>
      <c r="L599" s="1"/>
      <c r="M599" s="5"/>
      <c r="N599" s="5"/>
      <c r="O599" s="5"/>
      <c r="P599" s="5"/>
      <c r="Q599" s="5"/>
      <c r="R599" s="5"/>
      <c r="S599" s="70"/>
      <c r="T599" s="70"/>
      <c r="U599" s="70"/>
      <c r="V599" s="18"/>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1"/>
      <c r="BA599" s="1"/>
      <c r="BB599" s="74"/>
      <c r="BC599" s="74"/>
      <c r="BD599" s="74"/>
      <c r="BE599" s="74"/>
      <c r="BF599" s="74"/>
      <c r="BG599" s="74"/>
      <c r="BH599" s="74"/>
      <c r="BI599" s="74"/>
      <c r="BJ599" s="74"/>
      <c r="BK599" s="74"/>
      <c r="BL599" s="74"/>
      <c r="BM599" s="74"/>
      <c r="BN599" s="74"/>
      <c r="BO599" s="74"/>
      <c r="BP599" s="74"/>
      <c r="BQ599" s="74"/>
      <c r="BR599" s="74"/>
      <c r="BS599" s="74"/>
      <c r="BT599" s="74"/>
      <c r="BU599" s="74"/>
      <c r="BV599" s="74"/>
      <c r="BW599" s="74"/>
      <c r="BX599" s="74"/>
      <c r="BY599" s="74"/>
      <c r="BZ599" s="74"/>
      <c r="CA599" s="74"/>
    </row>
    <row r="600" spans="2:79">
      <c r="B600" s="1"/>
      <c r="C600" s="1"/>
      <c r="D600" s="1"/>
      <c r="E600" s="1"/>
      <c r="F600" s="1"/>
      <c r="G600" s="5"/>
      <c r="H600" s="1"/>
      <c r="I600" s="1"/>
      <c r="J600" s="5"/>
      <c r="K600" s="1"/>
      <c r="L600" s="1"/>
      <c r="M600" s="5"/>
      <c r="N600" s="5"/>
      <c r="O600" s="5"/>
      <c r="P600" s="5"/>
      <c r="Q600" s="5"/>
      <c r="R600" s="5"/>
      <c r="S600" s="70"/>
      <c r="T600" s="70"/>
      <c r="U600" s="70"/>
      <c r="V600" s="18"/>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1"/>
      <c r="BA600" s="1"/>
      <c r="BB600" s="74"/>
      <c r="BC600" s="74"/>
      <c r="BD600" s="74"/>
      <c r="BE600" s="74"/>
      <c r="BF600" s="74"/>
      <c r="BG600" s="74"/>
      <c r="BH600" s="74"/>
      <c r="BI600" s="74"/>
      <c r="BJ600" s="74"/>
      <c r="BK600" s="74"/>
      <c r="BL600" s="74"/>
      <c r="BM600" s="74"/>
      <c r="BN600" s="74"/>
      <c r="BO600" s="74"/>
      <c r="BP600" s="74"/>
      <c r="BQ600" s="74"/>
      <c r="BR600" s="74"/>
      <c r="BS600" s="74"/>
      <c r="BT600" s="74"/>
      <c r="BU600" s="74"/>
      <c r="BV600" s="74"/>
      <c r="BW600" s="74"/>
      <c r="BX600" s="74"/>
      <c r="BY600" s="74"/>
      <c r="BZ600" s="74"/>
      <c r="CA600" s="74"/>
    </row>
    <row r="601" spans="2:79">
      <c r="B601" s="1"/>
      <c r="C601" s="1"/>
      <c r="D601" s="1"/>
      <c r="E601" s="1"/>
      <c r="F601" s="1"/>
      <c r="G601" s="5"/>
      <c r="H601" s="1"/>
      <c r="I601" s="1"/>
      <c r="J601" s="5"/>
      <c r="K601" s="1"/>
      <c r="L601" s="1"/>
      <c r="M601" s="5"/>
      <c r="N601" s="5"/>
      <c r="O601" s="5"/>
      <c r="P601" s="5"/>
      <c r="Q601" s="5"/>
      <c r="R601" s="5"/>
      <c r="S601" s="70"/>
      <c r="T601" s="70"/>
      <c r="U601" s="70"/>
      <c r="V601" s="18"/>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1"/>
      <c r="BA601" s="1"/>
      <c r="BB601" s="74"/>
      <c r="BC601" s="74"/>
      <c r="BD601" s="74"/>
      <c r="BE601" s="74"/>
      <c r="BF601" s="74"/>
      <c r="BG601" s="74"/>
      <c r="BH601" s="74"/>
      <c r="BI601" s="74"/>
      <c r="BJ601" s="74"/>
      <c r="BK601" s="74"/>
      <c r="BL601" s="74"/>
      <c r="BM601" s="74"/>
      <c r="BN601" s="74"/>
      <c r="BO601" s="74"/>
      <c r="BP601" s="74"/>
      <c r="BQ601" s="74"/>
      <c r="BR601" s="74"/>
      <c r="BS601" s="74"/>
      <c r="BT601" s="74"/>
      <c r="BU601" s="74"/>
      <c r="BV601" s="74"/>
      <c r="BW601" s="74"/>
      <c r="BX601" s="74"/>
      <c r="BY601" s="74"/>
      <c r="BZ601" s="74"/>
      <c r="CA601" s="74"/>
    </row>
    <row r="602" spans="2:79">
      <c r="B602" s="1"/>
      <c r="C602" s="1"/>
      <c r="D602" s="1"/>
      <c r="E602" s="1"/>
      <c r="F602" s="1"/>
      <c r="G602" s="5"/>
      <c r="H602" s="1"/>
      <c r="I602" s="1"/>
      <c r="J602" s="5"/>
      <c r="K602" s="1"/>
      <c r="L602" s="1"/>
      <c r="M602" s="5"/>
      <c r="N602" s="5"/>
      <c r="O602" s="5"/>
      <c r="P602" s="5"/>
      <c r="Q602" s="5"/>
      <c r="R602" s="5"/>
      <c r="S602" s="70"/>
      <c r="T602" s="70"/>
      <c r="U602" s="70"/>
      <c r="V602" s="18"/>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1"/>
      <c r="BA602" s="1"/>
      <c r="BB602" s="74"/>
      <c r="BC602" s="74"/>
      <c r="BD602" s="74"/>
      <c r="BE602" s="74"/>
      <c r="BF602" s="74"/>
      <c r="BG602" s="74"/>
      <c r="BH602" s="74"/>
      <c r="BI602" s="74"/>
      <c r="BJ602" s="74"/>
      <c r="BK602" s="74"/>
      <c r="BL602" s="74"/>
      <c r="BM602" s="74"/>
      <c r="BN602" s="74"/>
      <c r="BO602" s="74"/>
      <c r="BP602" s="74"/>
      <c r="BQ602" s="74"/>
      <c r="BR602" s="74"/>
      <c r="BS602" s="74"/>
      <c r="BT602" s="74"/>
      <c r="BU602" s="74"/>
      <c r="BV602" s="74"/>
      <c r="BW602" s="74"/>
      <c r="BX602" s="74"/>
      <c r="BY602" s="74"/>
      <c r="BZ602" s="74"/>
      <c r="CA602" s="74"/>
    </row>
    <row r="603" spans="2:79">
      <c r="B603" s="1"/>
      <c r="C603" s="1"/>
      <c r="D603" s="1"/>
      <c r="E603" s="1"/>
      <c r="F603" s="1"/>
      <c r="G603" s="5"/>
      <c r="H603" s="1"/>
      <c r="I603" s="1"/>
      <c r="J603" s="5"/>
      <c r="K603" s="1"/>
      <c r="L603" s="1"/>
      <c r="M603" s="5"/>
      <c r="N603" s="5"/>
      <c r="O603" s="5"/>
      <c r="P603" s="5"/>
      <c r="Q603" s="5"/>
      <c r="R603" s="5"/>
      <c r="S603" s="70"/>
      <c r="T603" s="70"/>
      <c r="U603" s="70"/>
      <c r="V603" s="18"/>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1"/>
      <c r="BA603" s="1"/>
      <c r="BB603" s="74"/>
      <c r="BC603" s="74"/>
      <c r="BD603" s="74"/>
      <c r="BE603" s="74"/>
      <c r="BF603" s="74"/>
      <c r="BG603" s="74"/>
      <c r="BH603" s="74"/>
      <c r="BI603" s="74"/>
      <c r="BJ603" s="74"/>
      <c r="BK603" s="74"/>
      <c r="BL603" s="74"/>
      <c r="BM603" s="74"/>
      <c r="BN603" s="74"/>
      <c r="BO603" s="74"/>
      <c r="BP603" s="74"/>
      <c r="BQ603" s="74"/>
      <c r="BR603" s="74"/>
      <c r="BS603" s="74"/>
      <c r="BT603" s="74"/>
      <c r="BU603" s="74"/>
      <c r="BV603" s="74"/>
      <c r="BW603" s="74"/>
      <c r="BX603" s="74"/>
      <c r="BY603" s="74"/>
      <c r="BZ603" s="74"/>
      <c r="CA603" s="74"/>
    </row>
    <row r="604" spans="2:79">
      <c r="B604" s="1"/>
      <c r="C604" s="1"/>
      <c r="D604" s="1"/>
      <c r="E604" s="1"/>
      <c r="F604" s="1"/>
      <c r="G604" s="5"/>
      <c r="H604" s="1"/>
      <c r="I604" s="1"/>
      <c r="J604" s="5"/>
      <c r="K604" s="1"/>
      <c r="L604" s="1"/>
      <c r="M604" s="5"/>
      <c r="N604" s="5"/>
      <c r="O604" s="5"/>
      <c r="P604" s="5"/>
      <c r="Q604" s="5"/>
      <c r="R604" s="5"/>
      <c r="S604" s="70"/>
      <c r="T604" s="70"/>
      <c r="U604" s="70"/>
      <c r="V604" s="18"/>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1"/>
      <c r="BA604" s="1"/>
      <c r="BB604" s="74"/>
      <c r="BC604" s="74"/>
      <c r="BD604" s="74"/>
      <c r="BE604" s="74"/>
      <c r="BF604" s="74"/>
      <c r="BG604" s="74"/>
      <c r="BH604" s="74"/>
      <c r="BI604" s="74"/>
      <c r="BJ604" s="74"/>
      <c r="BK604" s="74"/>
      <c r="BL604" s="74"/>
      <c r="BM604" s="74"/>
      <c r="BN604" s="74"/>
      <c r="BO604" s="74"/>
      <c r="BP604" s="74"/>
      <c r="BQ604" s="74"/>
      <c r="BR604" s="74"/>
      <c r="BS604" s="74"/>
      <c r="BT604" s="74"/>
      <c r="BU604" s="74"/>
      <c r="BV604" s="74"/>
      <c r="BW604" s="74"/>
      <c r="BX604" s="74"/>
      <c r="BY604" s="74"/>
      <c r="BZ604" s="74"/>
      <c r="CA604" s="74"/>
    </row>
    <row r="605" spans="2:79">
      <c r="B605" s="1"/>
      <c r="C605" s="1"/>
      <c r="D605" s="1"/>
      <c r="E605" s="1"/>
      <c r="F605" s="1"/>
      <c r="G605" s="5"/>
      <c r="H605" s="1"/>
      <c r="I605" s="1"/>
      <c r="J605" s="5"/>
      <c r="K605" s="1"/>
      <c r="L605" s="1"/>
      <c r="M605" s="5"/>
      <c r="N605" s="5"/>
      <c r="O605" s="5"/>
      <c r="P605" s="5"/>
      <c r="Q605" s="5"/>
      <c r="R605" s="5"/>
      <c r="S605" s="70"/>
      <c r="T605" s="70"/>
      <c r="U605" s="70"/>
      <c r="V605" s="18"/>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1"/>
      <c r="BA605" s="1"/>
      <c r="BB605" s="74"/>
      <c r="BC605" s="74"/>
      <c r="BD605" s="74"/>
      <c r="BE605" s="74"/>
      <c r="BF605" s="74"/>
      <c r="BG605" s="74"/>
      <c r="BH605" s="74"/>
      <c r="BI605" s="74"/>
      <c r="BJ605" s="74"/>
      <c r="BK605" s="74"/>
      <c r="BL605" s="74"/>
      <c r="BM605" s="74"/>
      <c r="BN605" s="74"/>
      <c r="BO605" s="74"/>
      <c r="BP605" s="74"/>
      <c r="BQ605" s="74"/>
      <c r="BR605" s="74"/>
      <c r="BS605" s="74"/>
      <c r="BT605" s="74"/>
      <c r="BU605" s="74"/>
      <c r="BV605" s="74"/>
      <c r="BW605" s="74"/>
      <c r="BX605" s="74"/>
      <c r="BY605" s="74"/>
      <c r="BZ605" s="74"/>
      <c r="CA605" s="74"/>
    </row>
    <row r="606" spans="2:79">
      <c r="B606" s="1"/>
      <c r="C606" s="1"/>
      <c r="D606" s="1"/>
      <c r="E606" s="1"/>
      <c r="F606" s="1"/>
      <c r="G606" s="5"/>
      <c r="H606" s="1"/>
      <c r="I606" s="1"/>
      <c r="J606" s="5"/>
      <c r="K606" s="1"/>
      <c r="L606" s="1"/>
      <c r="M606" s="5"/>
      <c r="N606" s="5"/>
      <c r="O606" s="5"/>
      <c r="P606" s="5"/>
      <c r="Q606" s="5"/>
      <c r="R606" s="5"/>
      <c r="S606" s="70"/>
      <c r="T606" s="70"/>
      <c r="U606" s="70"/>
      <c r="V606" s="18"/>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1"/>
      <c r="BA606" s="1"/>
      <c r="BB606" s="74"/>
      <c r="BC606" s="74"/>
      <c r="BD606" s="74"/>
      <c r="BE606" s="74"/>
      <c r="BF606" s="74"/>
      <c r="BG606" s="74"/>
      <c r="BH606" s="74"/>
      <c r="BI606" s="74"/>
      <c r="BJ606" s="74"/>
      <c r="BK606" s="74"/>
      <c r="BL606" s="74"/>
      <c r="BM606" s="74"/>
      <c r="BN606" s="74"/>
      <c r="BO606" s="74"/>
      <c r="BP606" s="74"/>
      <c r="BQ606" s="74"/>
      <c r="BR606" s="74"/>
      <c r="BS606" s="74"/>
      <c r="BT606" s="74"/>
      <c r="BU606" s="74"/>
      <c r="BV606" s="74"/>
      <c r="BW606" s="74"/>
      <c r="BX606" s="74"/>
      <c r="BY606" s="74"/>
      <c r="BZ606" s="74"/>
      <c r="CA606" s="74"/>
    </row>
    <row r="607" spans="2:79">
      <c r="B607" s="1"/>
      <c r="C607" s="1"/>
      <c r="D607" s="1"/>
      <c r="E607" s="1"/>
      <c r="F607" s="1"/>
      <c r="G607" s="5"/>
      <c r="H607" s="1"/>
      <c r="I607" s="1"/>
      <c r="J607" s="5"/>
      <c r="K607" s="1"/>
      <c r="L607" s="1"/>
      <c r="M607" s="5"/>
      <c r="N607" s="5"/>
      <c r="O607" s="5"/>
      <c r="P607" s="5"/>
      <c r="Q607" s="5"/>
      <c r="R607" s="5"/>
      <c r="S607" s="70"/>
      <c r="T607" s="70"/>
      <c r="U607" s="70"/>
      <c r="V607" s="18"/>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1"/>
      <c r="BA607" s="1"/>
      <c r="BB607" s="74"/>
      <c r="BC607" s="74"/>
      <c r="BD607" s="74"/>
      <c r="BE607" s="74"/>
      <c r="BF607" s="74"/>
      <c r="BG607" s="74"/>
      <c r="BH607" s="74"/>
      <c r="BI607" s="74"/>
      <c r="BJ607" s="74"/>
      <c r="BK607" s="74"/>
      <c r="BL607" s="74"/>
      <c r="BM607" s="74"/>
      <c r="BN607" s="74"/>
      <c r="BO607" s="74"/>
      <c r="BP607" s="74"/>
      <c r="BQ607" s="74"/>
      <c r="BR607" s="74"/>
      <c r="BS607" s="74"/>
      <c r="BT607" s="74"/>
      <c r="BU607" s="74"/>
      <c r="BV607" s="74"/>
      <c r="BW607" s="74"/>
      <c r="BX607" s="74"/>
      <c r="BY607" s="74"/>
      <c r="BZ607" s="74"/>
      <c r="CA607" s="74"/>
    </row>
    <row r="608" spans="2:79">
      <c r="B608" s="1"/>
      <c r="C608" s="1"/>
      <c r="D608" s="1"/>
      <c r="E608" s="1"/>
      <c r="F608" s="1"/>
      <c r="G608" s="5"/>
      <c r="H608" s="1"/>
      <c r="I608" s="1"/>
      <c r="J608" s="5"/>
      <c r="K608" s="1"/>
      <c r="L608" s="1"/>
      <c r="M608" s="5"/>
      <c r="N608" s="5"/>
      <c r="O608" s="5"/>
      <c r="P608" s="5"/>
      <c r="Q608" s="5"/>
      <c r="R608" s="5"/>
      <c r="S608" s="70"/>
      <c r="T608" s="70"/>
      <c r="U608" s="70"/>
      <c r="V608" s="18"/>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1"/>
      <c r="BA608" s="1"/>
      <c r="BB608" s="74"/>
      <c r="BC608" s="74"/>
      <c r="BD608" s="74"/>
      <c r="BE608" s="74"/>
      <c r="BF608" s="74"/>
      <c r="BG608" s="74"/>
      <c r="BH608" s="74"/>
      <c r="BI608" s="74"/>
      <c r="BJ608" s="74"/>
      <c r="BK608" s="74"/>
      <c r="BL608" s="74"/>
      <c r="BM608" s="74"/>
      <c r="BN608" s="74"/>
      <c r="BO608" s="74"/>
      <c r="BP608" s="74"/>
      <c r="BQ608" s="74"/>
      <c r="BR608" s="74"/>
      <c r="BS608" s="74"/>
      <c r="BT608" s="74"/>
      <c r="BU608" s="74"/>
      <c r="BV608" s="74"/>
      <c r="BW608" s="74"/>
      <c r="BX608" s="74"/>
      <c r="BY608" s="74"/>
      <c r="BZ608" s="74"/>
      <c r="CA608" s="74"/>
    </row>
    <row r="609" spans="2:79">
      <c r="B609" s="1"/>
      <c r="C609" s="1"/>
      <c r="D609" s="1"/>
      <c r="E609" s="1"/>
      <c r="F609" s="1"/>
      <c r="G609" s="5"/>
      <c r="H609" s="1"/>
      <c r="I609" s="1"/>
      <c r="J609" s="5"/>
      <c r="K609" s="1"/>
      <c r="L609" s="1"/>
      <c r="M609" s="5"/>
      <c r="N609" s="5"/>
      <c r="O609" s="5"/>
      <c r="P609" s="5"/>
      <c r="Q609" s="5"/>
      <c r="R609" s="5"/>
      <c r="S609" s="70"/>
      <c r="T609" s="70"/>
      <c r="U609" s="70"/>
      <c r="V609" s="18"/>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1"/>
      <c r="BA609" s="1"/>
      <c r="BB609" s="74"/>
      <c r="BC609" s="74"/>
      <c r="BD609" s="74"/>
      <c r="BE609" s="74"/>
      <c r="BF609" s="74"/>
      <c r="BG609" s="74"/>
      <c r="BH609" s="74"/>
      <c r="BI609" s="74"/>
      <c r="BJ609" s="74"/>
      <c r="BK609" s="74"/>
      <c r="BL609" s="74"/>
      <c r="BM609" s="74"/>
      <c r="BN609" s="74"/>
      <c r="BO609" s="74"/>
      <c r="BP609" s="74"/>
      <c r="BQ609" s="74"/>
      <c r="BR609" s="74"/>
      <c r="BS609" s="74"/>
      <c r="BT609" s="74"/>
      <c r="BU609" s="74"/>
      <c r="BV609" s="74"/>
      <c r="BW609" s="74"/>
      <c r="BX609" s="74"/>
      <c r="BY609" s="74"/>
      <c r="BZ609" s="74"/>
      <c r="CA609" s="74"/>
    </row>
    <row r="610" spans="2:79">
      <c r="B610" s="1"/>
      <c r="C610" s="1"/>
      <c r="D610" s="1"/>
      <c r="E610" s="1"/>
      <c r="F610" s="1"/>
      <c r="G610" s="5"/>
      <c r="H610" s="1"/>
      <c r="I610" s="1"/>
      <c r="J610" s="5"/>
      <c r="K610" s="1"/>
      <c r="L610" s="1"/>
      <c r="M610" s="5"/>
      <c r="N610" s="5"/>
      <c r="O610" s="5"/>
      <c r="P610" s="5"/>
      <c r="Q610" s="5"/>
      <c r="R610" s="5"/>
      <c r="S610" s="70"/>
      <c r="T610" s="70"/>
      <c r="U610" s="70"/>
      <c r="V610" s="18"/>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1"/>
      <c r="BA610" s="1"/>
      <c r="BB610" s="74"/>
      <c r="BC610" s="74"/>
      <c r="BD610" s="74"/>
      <c r="BE610" s="74"/>
      <c r="BF610" s="74"/>
      <c r="BG610" s="74"/>
      <c r="BH610" s="74"/>
      <c r="BI610" s="74"/>
      <c r="BJ610" s="74"/>
      <c r="BK610" s="74"/>
      <c r="BL610" s="74"/>
      <c r="BM610" s="74"/>
      <c r="BN610" s="74"/>
      <c r="BO610" s="74"/>
      <c r="BP610" s="74"/>
      <c r="BQ610" s="74"/>
      <c r="BR610" s="74"/>
      <c r="BS610" s="74"/>
      <c r="BT610" s="74"/>
      <c r="BU610" s="74"/>
      <c r="BV610" s="74"/>
      <c r="BW610" s="74"/>
      <c r="BX610" s="74"/>
      <c r="BY610" s="74"/>
      <c r="BZ610" s="74"/>
      <c r="CA610" s="74"/>
    </row>
    <row r="611" spans="2:79">
      <c r="B611" s="1"/>
      <c r="C611" s="1"/>
      <c r="D611" s="1"/>
      <c r="E611" s="1"/>
      <c r="F611" s="1"/>
      <c r="G611" s="5"/>
      <c r="H611" s="1"/>
      <c r="I611" s="1"/>
      <c r="J611" s="5"/>
      <c r="K611" s="1"/>
      <c r="L611" s="1"/>
      <c r="M611" s="5"/>
      <c r="N611" s="5"/>
      <c r="O611" s="5"/>
      <c r="P611" s="5"/>
      <c r="Q611" s="5"/>
      <c r="R611" s="5"/>
      <c r="S611" s="70"/>
      <c r="T611" s="70"/>
      <c r="U611" s="70"/>
      <c r="V611" s="18"/>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1"/>
      <c r="BA611" s="1"/>
      <c r="BB611" s="74"/>
      <c r="BC611" s="74"/>
      <c r="BD611" s="74"/>
      <c r="BE611" s="74"/>
      <c r="BF611" s="74"/>
      <c r="BG611" s="74"/>
      <c r="BH611" s="74"/>
      <c r="BI611" s="74"/>
      <c r="BJ611" s="74"/>
      <c r="BK611" s="74"/>
      <c r="BL611" s="74"/>
      <c r="BM611" s="74"/>
      <c r="BN611" s="74"/>
      <c r="BO611" s="74"/>
      <c r="BP611" s="74"/>
      <c r="BQ611" s="74"/>
      <c r="BR611" s="74"/>
      <c r="BS611" s="74"/>
      <c r="BT611" s="74"/>
      <c r="BU611" s="74"/>
      <c r="BV611" s="74"/>
      <c r="BW611" s="74"/>
      <c r="BX611" s="74"/>
      <c r="BY611" s="74"/>
      <c r="BZ611" s="74"/>
      <c r="CA611" s="74"/>
    </row>
    <row r="612" spans="2:79">
      <c r="B612" s="1"/>
      <c r="C612" s="1"/>
      <c r="D612" s="1"/>
      <c r="E612" s="1"/>
      <c r="F612" s="1"/>
      <c r="G612" s="5"/>
      <c r="H612" s="1"/>
      <c r="I612" s="1"/>
      <c r="J612" s="5"/>
      <c r="K612" s="1"/>
      <c r="L612" s="1"/>
      <c r="M612" s="5"/>
      <c r="N612" s="5"/>
      <c r="O612" s="5"/>
      <c r="P612" s="5"/>
      <c r="Q612" s="5"/>
      <c r="R612" s="5"/>
      <c r="S612" s="70"/>
      <c r="T612" s="70"/>
      <c r="U612" s="70"/>
      <c r="V612" s="18"/>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1"/>
      <c r="BA612" s="1"/>
    </row>
    <row r="613" spans="2:79">
      <c r="B613" s="1"/>
      <c r="C613" s="1"/>
      <c r="D613" s="1"/>
      <c r="E613" s="1"/>
      <c r="F613" s="1"/>
      <c r="G613" s="5"/>
      <c r="H613" s="1"/>
      <c r="I613" s="1"/>
      <c r="J613" s="5"/>
      <c r="K613" s="1"/>
      <c r="L613" s="1"/>
      <c r="M613" s="5"/>
      <c r="N613" s="5"/>
      <c r="O613" s="5"/>
      <c r="P613" s="5"/>
      <c r="Q613" s="5"/>
      <c r="R613" s="5"/>
      <c r="S613" s="70"/>
      <c r="T613" s="70"/>
      <c r="U613" s="70"/>
      <c r="V613" s="18"/>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1"/>
      <c r="BA613" s="1"/>
    </row>
    <row r="614" spans="2:79">
      <c r="B614" s="1"/>
      <c r="C614" s="1"/>
      <c r="D614" s="1"/>
      <c r="E614" s="1"/>
      <c r="F614" s="1"/>
      <c r="G614" s="5"/>
      <c r="H614" s="1"/>
      <c r="I614" s="1"/>
      <c r="J614" s="5"/>
      <c r="K614" s="1"/>
      <c r="L614" s="1"/>
      <c r="M614" s="5"/>
      <c r="N614" s="5"/>
      <c r="O614" s="5"/>
      <c r="P614" s="5"/>
      <c r="Q614" s="5"/>
      <c r="R614" s="5"/>
      <c r="S614" s="70"/>
      <c r="T614" s="70"/>
      <c r="U614" s="70"/>
      <c r="V614" s="18"/>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1"/>
      <c r="BA614" s="1"/>
    </row>
    <row r="615" spans="2:79">
      <c r="B615" s="1"/>
      <c r="C615" s="1"/>
      <c r="D615" s="1"/>
      <c r="E615" s="1"/>
      <c r="F615" s="1"/>
      <c r="G615" s="5"/>
      <c r="H615" s="1"/>
      <c r="I615" s="1"/>
      <c r="J615" s="5"/>
      <c r="K615" s="1"/>
      <c r="L615" s="1"/>
      <c r="M615" s="5"/>
      <c r="N615" s="5"/>
      <c r="O615" s="5"/>
      <c r="P615" s="5"/>
      <c r="Q615" s="5"/>
      <c r="R615" s="5"/>
      <c r="S615" s="70"/>
      <c r="T615" s="70"/>
      <c r="U615" s="70"/>
      <c r="V615" s="18"/>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1"/>
      <c r="BA615" s="1"/>
    </row>
    <row r="616" spans="2:79">
      <c r="B616" s="1"/>
      <c r="C616" s="1"/>
      <c r="D616" s="1"/>
      <c r="E616" s="1"/>
      <c r="F616" s="1"/>
      <c r="G616" s="5"/>
      <c r="H616" s="1"/>
      <c r="I616" s="1"/>
      <c r="J616" s="5"/>
      <c r="K616" s="1"/>
      <c r="L616" s="1"/>
      <c r="M616" s="5"/>
      <c r="N616" s="5"/>
      <c r="O616" s="5"/>
      <c r="P616" s="5"/>
      <c r="Q616" s="5"/>
      <c r="R616" s="5"/>
      <c r="S616" s="70"/>
      <c r="T616" s="70"/>
      <c r="U616" s="70"/>
      <c r="V616" s="18"/>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1"/>
      <c r="BA616" s="1"/>
    </row>
    <row r="617" spans="2:79">
      <c r="B617" s="1"/>
      <c r="C617" s="1"/>
      <c r="D617" s="1"/>
      <c r="E617" s="1"/>
      <c r="F617" s="1"/>
      <c r="G617" s="5"/>
      <c r="H617" s="1"/>
      <c r="I617" s="1"/>
      <c r="J617" s="5"/>
      <c r="K617" s="1"/>
      <c r="L617" s="1"/>
      <c r="M617" s="5"/>
      <c r="N617" s="5"/>
      <c r="O617" s="5"/>
      <c r="P617" s="5"/>
      <c r="Q617" s="5"/>
      <c r="R617" s="5"/>
      <c r="S617" s="70"/>
      <c r="T617" s="70"/>
      <c r="U617" s="70"/>
      <c r="V617" s="18"/>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1"/>
      <c r="BA617" s="1"/>
    </row>
    <row r="618" spans="2:79">
      <c r="B618" s="1"/>
      <c r="C618" s="1"/>
      <c r="D618" s="1"/>
      <c r="E618" s="1"/>
      <c r="F618" s="1"/>
      <c r="G618" s="5"/>
      <c r="H618" s="1"/>
      <c r="I618" s="1"/>
      <c r="J618" s="5"/>
      <c r="K618" s="1"/>
      <c r="L618" s="1"/>
      <c r="M618" s="5"/>
      <c r="N618" s="5"/>
      <c r="O618" s="5"/>
      <c r="P618" s="5"/>
      <c r="Q618" s="5"/>
      <c r="R618" s="5"/>
      <c r="S618" s="70"/>
      <c r="T618" s="70"/>
      <c r="U618" s="70"/>
      <c r="V618" s="18"/>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1"/>
      <c r="BA618" s="1"/>
    </row>
    <row r="619" spans="2:79">
      <c r="B619" s="1"/>
      <c r="C619" s="1"/>
      <c r="D619" s="1"/>
      <c r="E619" s="1"/>
      <c r="F619" s="1"/>
      <c r="G619" s="5"/>
      <c r="H619" s="1"/>
      <c r="I619" s="1"/>
      <c r="J619" s="5"/>
      <c r="K619" s="1"/>
      <c r="L619" s="1"/>
      <c r="M619" s="5"/>
      <c r="N619" s="5"/>
      <c r="O619" s="5"/>
      <c r="P619" s="5"/>
      <c r="Q619" s="5"/>
      <c r="R619" s="5"/>
      <c r="S619" s="70"/>
      <c r="T619" s="70"/>
      <c r="U619" s="70"/>
      <c r="V619" s="18"/>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1"/>
      <c r="BA619" s="1"/>
    </row>
    <row r="620" spans="2:79">
      <c r="B620" s="1"/>
      <c r="C620" s="1"/>
      <c r="D620" s="1"/>
      <c r="E620" s="1"/>
      <c r="F620" s="1"/>
      <c r="G620" s="5"/>
      <c r="H620" s="1"/>
      <c r="I620" s="1"/>
      <c r="J620" s="5"/>
      <c r="K620" s="1"/>
      <c r="L620" s="1"/>
      <c r="M620" s="5"/>
      <c r="N620" s="5"/>
      <c r="O620" s="5"/>
      <c r="P620" s="5"/>
      <c r="Q620" s="5"/>
      <c r="R620" s="5"/>
      <c r="S620" s="70"/>
      <c r="T620" s="70"/>
      <c r="U620" s="70"/>
      <c r="V620" s="18"/>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1"/>
      <c r="BA620" s="1"/>
    </row>
    <row r="621" spans="2:79">
      <c r="B621" s="1"/>
      <c r="C621" s="1"/>
      <c r="D621" s="1"/>
      <c r="E621" s="1"/>
      <c r="F621" s="1"/>
      <c r="G621" s="5"/>
      <c r="H621" s="1"/>
      <c r="I621" s="1"/>
      <c r="J621" s="5"/>
      <c r="K621" s="1"/>
      <c r="L621" s="1"/>
      <c r="M621" s="5"/>
      <c r="N621" s="5"/>
      <c r="O621" s="5"/>
      <c r="P621" s="5"/>
      <c r="Q621" s="5"/>
      <c r="R621" s="5"/>
      <c r="S621" s="70"/>
      <c r="T621" s="70"/>
      <c r="U621" s="70"/>
      <c r="V621" s="18"/>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1"/>
      <c r="BA621" s="1"/>
    </row>
    <row r="622" spans="2:79">
      <c r="B622" s="1"/>
      <c r="C622" s="1"/>
      <c r="D622" s="1"/>
      <c r="E622" s="1"/>
      <c r="F622" s="1"/>
      <c r="G622" s="5"/>
      <c r="H622" s="1"/>
      <c r="I622" s="1"/>
      <c r="J622" s="5"/>
      <c r="K622" s="1"/>
      <c r="L622" s="1"/>
      <c r="M622" s="5"/>
      <c r="N622" s="5"/>
      <c r="O622" s="5"/>
      <c r="P622" s="5"/>
      <c r="Q622" s="5"/>
      <c r="R622" s="5"/>
      <c r="S622" s="70"/>
      <c r="T622" s="70"/>
      <c r="U622" s="70"/>
      <c r="V622" s="18"/>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1"/>
      <c r="BA622" s="1"/>
    </row>
    <row r="623" spans="2:79">
      <c r="B623" s="1"/>
      <c r="C623" s="1"/>
      <c r="D623" s="1"/>
      <c r="E623" s="1"/>
      <c r="F623" s="1"/>
      <c r="G623" s="5"/>
      <c r="H623" s="1"/>
      <c r="I623" s="1"/>
      <c r="J623" s="5"/>
      <c r="K623" s="1"/>
      <c r="L623" s="1"/>
      <c r="M623" s="5"/>
      <c r="N623" s="5"/>
      <c r="O623" s="5"/>
      <c r="P623" s="5"/>
      <c r="Q623" s="5"/>
      <c r="R623" s="5"/>
      <c r="S623" s="70"/>
      <c r="T623" s="70"/>
      <c r="U623" s="70"/>
      <c r="V623" s="18"/>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1"/>
      <c r="BA623" s="1"/>
    </row>
    <row r="624" spans="2:79">
      <c r="B624" s="1"/>
      <c r="C624" s="1"/>
      <c r="D624" s="1"/>
      <c r="E624" s="1"/>
      <c r="F624" s="1"/>
      <c r="G624" s="5"/>
      <c r="H624" s="1"/>
      <c r="I624" s="1"/>
      <c r="J624" s="5"/>
      <c r="K624" s="1"/>
      <c r="L624" s="1"/>
      <c r="M624" s="5"/>
      <c r="N624" s="5"/>
      <c r="O624" s="5"/>
      <c r="P624" s="5"/>
      <c r="Q624" s="5"/>
      <c r="R624" s="5"/>
      <c r="S624" s="70"/>
      <c r="T624" s="70"/>
      <c r="U624" s="70"/>
      <c r="V624" s="18"/>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1"/>
      <c r="BA624" s="1"/>
    </row>
    <row r="625" spans="2:53">
      <c r="B625" s="1"/>
      <c r="C625" s="1"/>
      <c r="D625" s="1"/>
      <c r="E625" s="1"/>
      <c r="F625" s="1"/>
      <c r="G625" s="5"/>
      <c r="H625" s="1"/>
      <c r="I625" s="1"/>
      <c r="J625" s="5"/>
      <c r="K625" s="1"/>
      <c r="L625" s="1"/>
      <c r="M625" s="5"/>
      <c r="N625" s="5"/>
      <c r="O625" s="5"/>
      <c r="P625" s="5"/>
      <c r="Q625" s="5"/>
      <c r="R625" s="5"/>
      <c r="S625" s="70"/>
      <c r="T625" s="70"/>
      <c r="U625" s="70"/>
      <c r="V625" s="18"/>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1"/>
      <c r="BA625" s="1"/>
    </row>
    <row r="626" spans="2:53">
      <c r="B626" s="1"/>
      <c r="C626" s="1"/>
      <c r="D626" s="1"/>
      <c r="E626" s="1"/>
      <c r="F626" s="1"/>
      <c r="G626" s="5"/>
      <c r="H626" s="1"/>
      <c r="I626" s="1"/>
      <c r="J626" s="5"/>
      <c r="K626" s="1"/>
      <c r="L626" s="1"/>
      <c r="M626" s="5"/>
      <c r="N626" s="5"/>
      <c r="O626" s="5"/>
      <c r="P626" s="5"/>
      <c r="Q626" s="5"/>
      <c r="R626" s="5"/>
      <c r="S626" s="70"/>
      <c r="T626" s="70"/>
      <c r="U626" s="70"/>
      <c r="V626" s="18"/>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1"/>
      <c r="BA626" s="1"/>
    </row>
    <row r="627" spans="2:53">
      <c r="B627" s="1"/>
      <c r="C627" s="1"/>
      <c r="D627" s="1"/>
      <c r="E627" s="1"/>
      <c r="F627" s="1"/>
      <c r="G627" s="5"/>
      <c r="H627" s="1"/>
      <c r="I627" s="1"/>
      <c r="J627" s="5"/>
      <c r="K627" s="1"/>
      <c r="L627" s="1"/>
      <c r="M627" s="5"/>
      <c r="N627" s="5"/>
      <c r="O627" s="5"/>
      <c r="P627" s="5"/>
      <c r="Q627" s="5"/>
      <c r="R627" s="5"/>
      <c r="S627" s="70"/>
      <c r="T627" s="70"/>
      <c r="U627" s="70"/>
      <c r="V627" s="18"/>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1"/>
      <c r="BA627" s="1"/>
    </row>
    <row r="628" spans="2:53">
      <c r="B628" s="1"/>
      <c r="C628" s="1"/>
      <c r="D628" s="1"/>
      <c r="E628" s="1"/>
      <c r="F628" s="1"/>
      <c r="G628" s="5"/>
      <c r="H628" s="1"/>
      <c r="I628" s="1"/>
      <c r="J628" s="5"/>
      <c r="K628" s="1"/>
      <c r="L628" s="1"/>
      <c r="M628" s="5"/>
      <c r="N628" s="5"/>
      <c r="O628" s="5"/>
      <c r="P628" s="5"/>
      <c r="Q628" s="5"/>
      <c r="R628" s="5"/>
      <c r="S628" s="70"/>
      <c r="T628" s="70"/>
      <c r="U628" s="70"/>
      <c r="V628" s="18"/>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1"/>
      <c r="BA628" s="1"/>
    </row>
    <row r="629" spans="2:53">
      <c r="B629" s="1"/>
      <c r="C629" s="1"/>
      <c r="D629" s="1"/>
      <c r="E629" s="1"/>
      <c r="F629" s="1"/>
      <c r="G629" s="5"/>
      <c r="H629" s="1"/>
      <c r="I629" s="1"/>
      <c r="J629" s="5"/>
      <c r="K629" s="1"/>
      <c r="L629" s="1"/>
      <c r="M629" s="5"/>
      <c r="N629" s="5"/>
      <c r="O629" s="5"/>
      <c r="P629" s="5"/>
      <c r="Q629" s="5"/>
      <c r="R629" s="5"/>
      <c r="S629" s="70"/>
      <c r="T629" s="70"/>
      <c r="U629" s="70"/>
      <c r="V629" s="18"/>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1"/>
      <c r="BA629" s="1"/>
    </row>
    <row r="630" spans="2:53">
      <c r="B630" s="1"/>
      <c r="C630" s="1"/>
      <c r="D630" s="1"/>
      <c r="E630" s="1"/>
      <c r="F630" s="1"/>
      <c r="G630" s="5"/>
      <c r="H630" s="1"/>
      <c r="I630" s="1"/>
      <c r="J630" s="5"/>
      <c r="K630" s="1"/>
      <c r="L630" s="1"/>
      <c r="M630" s="5"/>
      <c r="N630" s="5"/>
      <c r="O630" s="5"/>
      <c r="P630" s="5"/>
      <c r="Q630" s="5"/>
      <c r="R630" s="5"/>
      <c r="S630" s="70"/>
      <c r="T630" s="70"/>
      <c r="U630" s="70"/>
      <c r="V630" s="18"/>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1"/>
      <c r="BA630" s="1"/>
    </row>
    <row r="631" spans="2:53">
      <c r="B631" s="1"/>
      <c r="C631" s="1"/>
      <c r="D631" s="1"/>
      <c r="E631" s="1"/>
      <c r="F631" s="1"/>
      <c r="G631" s="5"/>
      <c r="H631" s="1"/>
      <c r="I631" s="1"/>
      <c r="J631" s="5"/>
      <c r="K631" s="1"/>
      <c r="L631" s="1"/>
      <c r="M631" s="5"/>
      <c r="N631" s="5"/>
      <c r="O631" s="5"/>
      <c r="P631" s="5"/>
      <c r="Q631" s="5"/>
      <c r="R631" s="5"/>
      <c r="S631" s="70"/>
      <c r="T631" s="70"/>
      <c r="U631" s="70"/>
      <c r="V631" s="18"/>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1"/>
      <c r="BA631" s="1"/>
    </row>
    <row r="632" spans="2:53">
      <c r="B632" s="1"/>
      <c r="C632" s="1"/>
      <c r="D632" s="1"/>
      <c r="E632" s="1"/>
      <c r="F632" s="1"/>
      <c r="G632" s="5"/>
      <c r="H632" s="1"/>
      <c r="I632" s="1"/>
      <c r="J632" s="5"/>
      <c r="K632" s="1"/>
      <c r="L632" s="1"/>
      <c r="M632" s="5"/>
      <c r="N632" s="5"/>
      <c r="O632" s="5"/>
      <c r="P632" s="5"/>
      <c r="Q632" s="5"/>
      <c r="R632" s="5"/>
      <c r="S632" s="70"/>
      <c r="T632" s="70"/>
      <c r="U632" s="70"/>
      <c r="V632" s="18"/>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1"/>
      <c r="BA632" s="1"/>
    </row>
    <row r="633" spans="2:53">
      <c r="B633" s="1"/>
      <c r="C633" s="1"/>
      <c r="D633" s="1"/>
      <c r="E633" s="1"/>
      <c r="F633" s="1"/>
      <c r="G633" s="5"/>
      <c r="H633" s="1"/>
      <c r="I633" s="1"/>
      <c r="J633" s="5"/>
      <c r="K633" s="1"/>
      <c r="L633" s="1"/>
      <c r="M633" s="5"/>
      <c r="N633" s="5"/>
      <c r="O633" s="5"/>
      <c r="P633" s="5"/>
      <c r="Q633" s="5"/>
      <c r="R633" s="5"/>
      <c r="S633" s="70"/>
      <c r="T633" s="70"/>
      <c r="U633" s="70"/>
      <c r="V633" s="18"/>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1"/>
      <c r="BA633" s="1"/>
    </row>
    <row r="634" spans="2:53">
      <c r="B634" s="1"/>
      <c r="C634" s="1"/>
      <c r="D634" s="1"/>
      <c r="E634" s="1"/>
      <c r="F634" s="1"/>
      <c r="G634" s="5"/>
      <c r="H634" s="1"/>
      <c r="I634" s="1"/>
      <c r="J634" s="5"/>
      <c r="K634" s="1"/>
      <c r="L634" s="1"/>
      <c r="M634" s="5"/>
      <c r="N634" s="5"/>
      <c r="O634" s="5"/>
      <c r="P634" s="5"/>
      <c r="Q634" s="5"/>
      <c r="R634" s="5"/>
      <c r="S634" s="70"/>
      <c r="T634" s="70"/>
      <c r="U634" s="70"/>
      <c r="V634" s="18"/>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1"/>
      <c r="BA634" s="1"/>
    </row>
    <row r="635" spans="2:53">
      <c r="B635" s="1"/>
      <c r="C635" s="1"/>
      <c r="D635" s="1"/>
      <c r="E635" s="1"/>
      <c r="F635" s="1"/>
      <c r="G635" s="5"/>
      <c r="H635" s="1"/>
      <c r="I635" s="1"/>
      <c r="J635" s="5"/>
      <c r="K635" s="1"/>
      <c r="L635" s="1"/>
      <c r="M635" s="5"/>
      <c r="N635" s="5"/>
      <c r="O635" s="5"/>
      <c r="P635" s="5"/>
      <c r="Q635" s="5"/>
      <c r="R635" s="5"/>
      <c r="S635" s="70"/>
      <c r="T635" s="70"/>
      <c r="U635" s="70"/>
      <c r="V635" s="18"/>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1"/>
      <c r="BA635" s="1"/>
    </row>
    <row r="636" spans="2:53">
      <c r="B636" s="1"/>
      <c r="C636" s="1"/>
      <c r="D636" s="1"/>
      <c r="E636" s="1"/>
      <c r="F636" s="1"/>
      <c r="G636" s="5"/>
      <c r="H636" s="1"/>
      <c r="I636" s="1"/>
      <c r="J636" s="5"/>
      <c r="K636" s="1"/>
      <c r="L636" s="1"/>
      <c r="M636" s="5"/>
      <c r="N636" s="5"/>
      <c r="O636" s="5"/>
      <c r="P636" s="5"/>
      <c r="Q636" s="5"/>
      <c r="R636" s="5"/>
      <c r="S636" s="70"/>
      <c r="T636" s="70"/>
      <c r="U636" s="70"/>
      <c r="V636" s="18"/>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1"/>
      <c r="BA636" s="1"/>
    </row>
    <row r="637" spans="2:53">
      <c r="B637" s="1"/>
      <c r="C637" s="1"/>
      <c r="D637" s="1"/>
      <c r="E637" s="1"/>
      <c r="F637" s="1"/>
      <c r="G637" s="5"/>
      <c r="H637" s="1"/>
      <c r="I637" s="1"/>
      <c r="J637" s="5"/>
      <c r="K637" s="1"/>
      <c r="L637" s="1"/>
      <c r="M637" s="5"/>
      <c r="N637" s="5"/>
      <c r="O637" s="5"/>
      <c r="P637" s="5"/>
      <c r="Q637" s="5"/>
      <c r="R637" s="5"/>
      <c r="S637" s="70"/>
      <c r="T637" s="70"/>
      <c r="U637" s="70"/>
      <c r="V637" s="18"/>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1"/>
      <c r="BA637" s="1"/>
    </row>
    <row r="638" spans="2:53">
      <c r="B638" s="1"/>
      <c r="C638" s="1"/>
      <c r="D638" s="1"/>
      <c r="E638" s="1"/>
      <c r="F638" s="1"/>
      <c r="G638" s="5"/>
      <c r="H638" s="1"/>
      <c r="I638" s="1"/>
      <c r="J638" s="5"/>
      <c r="K638" s="1"/>
      <c r="L638" s="1"/>
      <c r="M638" s="5"/>
      <c r="N638" s="5"/>
      <c r="O638" s="5"/>
      <c r="P638" s="5"/>
      <c r="Q638" s="5"/>
      <c r="R638" s="5"/>
      <c r="S638" s="70"/>
      <c r="T638" s="70"/>
      <c r="U638" s="70"/>
      <c r="V638" s="18"/>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1"/>
      <c r="BA638" s="1"/>
    </row>
    <row r="639" spans="2:53">
      <c r="B639" s="1"/>
      <c r="C639" s="1"/>
      <c r="D639" s="1"/>
      <c r="E639" s="1"/>
      <c r="F639" s="1"/>
      <c r="G639" s="5"/>
      <c r="H639" s="1"/>
      <c r="I639" s="1"/>
      <c r="J639" s="5"/>
      <c r="K639" s="1"/>
      <c r="L639" s="1"/>
      <c r="M639" s="5"/>
      <c r="N639" s="5"/>
      <c r="O639" s="5"/>
      <c r="P639" s="5"/>
      <c r="Q639" s="5"/>
      <c r="R639" s="5"/>
      <c r="S639" s="70"/>
      <c r="T639" s="70"/>
      <c r="U639" s="70"/>
      <c r="V639" s="18"/>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1"/>
      <c r="BA639" s="1"/>
    </row>
    <row r="640" spans="2:53">
      <c r="B640" s="1"/>
      <c r="C640" s="1"/>
      <c r="D640" s="1"/>
      <c r="E640" s="1"/>
      <c r="F640" s="1"/>
      <c r="G640" s="5"/>
      <c r="H640" s="1"/>
      <c r="I640" s="1"/>
      <c r="J640" s="5"/>
      <c r="K640" s="1"/>
      <c r="L640" s="1"/>
      <c r="M640" s="5"/>
      <c r="N640" s="5"/>
      <c r="O640" s="5"/>
      <c r="P640" s="5"/>
      <c r="Q640" s="5"/>
      <c r="R640" s="5"/>
      <c r="S640" s="70"/>
      <c r="T640" s="70"/>
      <c r="U640" s="70"/>
      <c r="V640" s="18"/>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1"/>
      <c r="BA640" s="1"/>
    </row>
    <row r="641" spans="2:53">
      <c r="B641" s="1"/>
      <c r="C641" s="1"/>
      <c r="D641" s="1"/>
      <c r="E641" s="1"/>
      <c r="F641" s="1"/>
      <c r="G641" s="5"/>
      <c r="H641" s="1"/>
      <c r="I641" s="1"/>
      <c r="J641" s="5"/>
      <c r="K641" s="1"/>
      <c r="L641" s="1"/>
      <c r="M641" s="5"/>
      <c r="N641" s="5"/>
      <c r="O641" s="5"/>
      <c r="P641" s="5"/>
      <c r="Q641" s="5"/>
      <c r="R641" s="5"/>
      <c r="S641" s="70"/>
      <c r="T641" s="70"/>
      <c r="U641" s="70"/>
      <c r="V641" s="18"/>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1"/>
      <c r="BA641" s="1"/>
    </row>
    <row r="642" spans="2:53">
      <c r="B642" s="1"/>
      <c r="C642" s="1"/>
      <c r="D642" s="1"/>
      <c r="E642" s="1"/>
      <c r="F642" s="1"/>
      <c r="G642" s="5"/>
      <c r="H642" s="1"/>
      <c r="I642" s="1"/>
      <c r="J642" s="5"/>
      <c r="K642" s="1"/>
      <c r="L642" s="1"/>
      <c r="M642" s="5"/>
      <c r="N642" s="5"/>
      <c r="O642" s="5"/>
      <c r="P642" s="5"/>
      <c r="Q642" s="5"/>
      <c r="R642" s="5"/>
      <c r="S642" s="70"/>
      <c r="T642" s="70"/>
      <c r="U642" s="70"/>
      <c r="V642" s="18"/>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1"/>
      <c r="BA642" s="1"/>
    </row>
    <row r="643" spans="2:53">
      <c r="B643" s="1"/>
      <c r="C643" s="1"/>
      <c r="D643" s="1"/>
      <c r="E643" s="1"/>
      <c r="F643" s="1"/>
      <c r="G643" s="5"/>
      <c r="H643" s="1"/>
      <c r="I643" s="1"/>
      <c r="J643" s="5"/>
      <c r="K643" s="1"/>
      <c r="L643" s="1"/>
      <c r="M643" s="5"/>
      <c r="N643" s="5"/>
      <c r="O643" s="5"/>
      <c r="P643" s="5"/>
      <c r="Q643" s="5"/>
      <c r="R643" s="5"/>
      <c r="S643" s="70"/>
      <c r="T643" s="70"/>
      <c r="U643" s="70"/>
      <c r="V643" s="18"/>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1"/>
      <c r="BA643" s="1"/>
    </row>
    <row r="644" spans="2:53">
      <c r="B644" s="1"/>
      <c r="C644" s="1"/>
      <c r="D644" s="1"/>
      <c r="E644" s="1"/>
      <c r="F644" s="1"/>
      <c r="G644" s="5"/>
      <c r="H644" s="1"/>
      <c r="I644" s="1"/>
      <c r="J644" s="5"/>
      <c r="K644" s="1"/>
      <c r="L644" s="1"/>
      <c r="M644" s="5"/>
      <c r="N644" s="5"/>
      <c r="O644" s="5"/>
      <c r="P644" s="5"/>
      <c r="Q644" s="5"/>
      <c r="R644" s="5"/>
      <c r="S644" s="70"/>
      <c r="T644" s="70"/>
      <c r="U644" s="70"/>
      <c r="V644" s="18"/>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1"/>
      <c r="BA644" s="1"/>
    </row>
    <row r="645" spans="2:53">
      <c r="B645" s="1"/>
      <c r="C645" s="1"/>
      <c r="D645" s="1"/>
      <c r="E645" s="1"/>
      <c r="F645" s="1"/>
      <c r="G645" s="5"/>
      <c r="H645" s="1"/>
      <c r="I645" s="1"/>
      <c r="J645" s="5"/>
      <c r="K645" s="1"/>
      <c r="L645" s="1"/>
      <c r="M645" s="5"/>
      <c r="N645" s="5"/>
      <c r="O645" s="5"/>
      <c r="P645" s="5"/>
      <c r="Q645" s="5"/>
      <c r="R645" s="5"/>
      <c r="S645" s="70"/>
      <c r="T645" s="70"/>
      <c r="U645" s="70"/>
      <c r="V645" s="18"/>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1"/>
      <c r="BA645" s="1"/>
    </row>
    <row r="646" spans="2:53">
      <c r="B646" s="1"/>
      <c r="C646" s="1"/>
      <c r="D646" s="1"/>
      <c r="E646" s="1"/>
      <c r="F646" s="1"/>
      <c r="G646" s="5"/>
      <c r="H646" s="1"/>
      <c r="I646" s="1"/>
      <c r="J646" s="5"/>
      <c r="K646" s="1"/>
      <c r="L646" s="1"/>
      <c r="M646" s="5"/>
      <c r="N646" s="5"/>
      <c r="O646" s="5"/>
      <c r="P646" s="5"/>
      <c r="Q646" s="5"/>
      <c r="R646" s="5"/>
      <c r="S646" s="70"/>
      <c r="T646" s="70"/>
      <c r="U646" s="70"/>
      <c r="V646" s="18"/>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1"/>
      <c r="BA646" s="1"/>
    </row>
    <row r="647" spans="2:53">
      <c r="B647" s="1"/>
      <c r="C647" s="1"/>
      <c r="D647" s="1"/>
      <c r="E647" s="1"/>
      <c r="F647" s="1"/>
      <c r="G647" s="5"/>
      <c r="H647" s="1"/>
      <c r="I647" s="1"/>
      <c r="J647" s="5"/>
      <c r="K647" s="1"/>
      <c r="L647" s="1"/>
      <c r="M647" s="5"/>
      <c r="N647" s="5"/>
      <c r="O647" s="5"/>
      <c r="P647" s="5"/>
      <c r="Q647" s="5"/>
      <c r="R647" s="5"/>
      <c r="S647" s="70"/>
      <c r="T647" s="70"/>
      <c r="U647" s="70"/>
      <c r="V647" s="18"/>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1"/>
      <c r="BA647" s="1"/>
    </row>
    <row r="648" spans="2:53">
      <c r="B648" s="1"/>
      <c r="C648" s="1"/>
      <c r="D648" s="1"/>
      <c r="E648" s="1"/>
      <c r="F648" s="1"/>
      <c r="G648" s="5"/>
      <c r="H648" s="1"/>
      <c r="I648" s="1"/>
      <c r="J648" s="5"/>
      <c r="K648" s="1"/>
      <c r="L648" s="1"/>
      <c r="M648" s="5"/>
      <c r="N648" s="5"/>
      <c r="O648" s="5"/>
      <c r="P648" s="5"/>
      <c r="Q648" s="5"/>
      <c r="R648" s="5"/>
      <c r="S648" s="70"/>
      <c r="T648" s="70"/>
      <c r="U648" s="70"/>
      <c r="V648" s="18"/>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1"/>
      <c r="BA648" s="1"/>
    </row>
    <row r="649" spans="2:53">
      <c r="B649" s="1"/>
      <c r="C649" s="1"/>
      <c r="D649" s="1"/>
      <c r="E649" s="1"/>
      <c r="F649" s="1"/>
      <c r="G649" s="5"/>
      <c r="H649" s="1"/>
      <c r="I649" s="1"/>
      <c r="J649" s="5"/>
      <c r="K649" s="1"/>
      <c r="L649" s="1"/>
      <c r="M649" s="5"/>
      <c r="N649" s="5"/>
      <c r="O649" s="5"/>
      <c r="P649" s="5"/>
      <c r="Q649" s="5"/>
      <c r="R649" s="5"/>
      <c r="S649" s="70"/>
      <c r="T649" s="70"/>
      <c r="U649" s="70"/>
      <c r="V649" s="18"/>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1"/>
      <c r="BA649" s="1"/>
    </row>
    <row r="650" spans="2:53">
      <c r="B650" s="1"/>
      <c r="C650" s="1"/>
      <c r="D650" s="1"/>
      <c r="E650" s="1"/>
      <c r="F650" s="1"/>
      <c r="G650" s="5"/>
      <c r="H650" s="1"/>
      <c r="I650" s="1"/>
      <c r="J650" s="5"/>
      <c r="K650" s="1"/>
      <c r="L650" s="1"/>
      <c r="M650" s="5"/>
      <c r="N650" s="5"/>
      <c r="O650" s="5"/>
      <c r="P650" s="5"/>
      <c r="Q650" s="5"/>
      <c r="R650" s="5"/>
      <c r="S650" s="70"/>
      <c r="T650" s="70"/>
      <c r="U650" s="70"/>
      <c r="V650" s="18"/>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1"/>
      <c r="BA650" s="1"/>
    </row>
    <row r="651" spans="2:53">
      <c r="B651" s="1"/>
      <c r="C651" s="1"/>
      <c r="D651" s="1"/>
      <c r="E651" s="1"/>
      <c r="F651" s="1"/>
      <c r="G651" s="5"/>
      <c r="H651" s="1"/>
      <c r="I651" s="1"/>
      <c r="J651" s="5"/>
      <c r="K651" s="1"/>
      <c r="L651" s="1"/>
      <c r="M651" s="5"/>
      <c r="N651" s="5"/>
      <c r="O651" s="5"/>
      <c r="P651" s="5"/>
      <c r="Q651" s="5"/>
      <c r="R651" s="5"/>
      <c r="S651" s="70"/>
      <c r="T651" s="70"/>
      <c r="U651" s="70"/>
      <c r="V651" s="18"/>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1"/>
      <c r="BA651" s="1"/>
    </row>
    <row r="652" spans="2:53">
      <c r="B652" s="1"/>
      <c r="C652" s="1"/>
      <c r="D652" s="1"/>
      <c r="E652" s="1"/>
      <c r="F652" s="1"/>
      <c r="G652" s="5"/>
      <c r="H652" s="1"/>
      <c r="I652" s="1"/>
      <c r="J652" s="5"/>
      <c r="K652" s="1"/>
      <c r="L652" s="1"/>
      <c r="M652" s="5"/>
      <c r="N652" s="5"/>
      <c r="O652" s="5"/>
      <c r="P652" s="5"/>
      <c r="Q652" s="5"/>
      <c r="R652" s="5"/>
      <c r="S652" s="70"/>
      <c r="T652" s="70"/>
      <c r="U652" s="70"/>
      <c r="V652" s="18"/>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1"/>
      <c r="BA652" s="1"/>
    </row>
    <row r="653" spans="2:53">
      <c r="B653" s="1"/>
      <c r="C653" s="1"/>
      <c r="D653" s="1"/>
      <c r="E653" s="1"/>
      <c r="F653" s="1"/>
      <c r="G653" s="5"/>
      <c r="H653" s="1"/>
      <c r="I653" s="1"/>
      <c r="J653" s="5"/>
      <c r="K653" s="1"/>
      <c r="L653" s="1"/>
      <c r="M653" s="5"/>
      <c r="N653" s="5"/>
      <c r="O653" s="5"/>
      <c r="P653" s="5"/>
      <c r="Q653" s="5"/>
      <c r="R653" s="5"/>
      <c r="S653" s="70"/>
      <c r="T653" s="70"/>
      <c r="U653" s="70"/>
      <c r="V653" s="18"/>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1"/>
      <c r="BA653" s="1"/>
    </row>
    <row r="654" spans="2:53">
      <c r="B654" s="1"/>
      <c r="C654" s="1"/>
      <c r="D654" s="1"/>
      <c r="E654" s="1"/>
      <c r="F654" s="1"/>
      <c r="G654" s="5"/>
      <c r="H654" s="1"/>
      <c r="I654" s="1"/>
      <c r="J654" s="5"/>
      <c r="K654" s="1"/>
      <c r="L654" s="1"/>
      <c r="M654" s="5"/>
      <c r="N654" s="5"/>
      <c r="O654" s="5"/>
      <c r="P654" s="5"/>
      <c r="Q654" s="5"/>
      <c r="R654" s="5"/>
      <c r="S654" s="70"/>
      <c r="T654" s="70"/>
      <c r="U654" s="70"/>
      <c r="V654" s="18"/>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1"/>
      <c r="BA654" s="1"/>
    </row>
    <row r="655" spans="2:53">
      <c r="B655" s="1"/>
      <c r="C655" s="1"/>
      <c r="D655" s="1"/>
      <c r="E655" s="1"/>
      <c r="F655" s="1"/>
      <c r="G655" s="5"/>
      <c r="H655" s="1"/>
      <c r="I655" s="1"/>
      <c r="J655" s="5"/>
      <c r="K655" s="1"/>
      <c r="L655" s="1"/>
      <c r="M655" s="5"/>
      <c r="N655" s="5"/>
      <c r="O655" s="5"/>
      <c r="P655" s="5"/>
      <c r="Q655" s="5"/>
      <c r="R655" s="5"/>
      <c r="S655" s="70"/>
      <c r="T655" s="70"/>
      <c r="U655" s="70"/>
      <c r="V655" s="18"/>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1"/>
      <c r="BA655" s="1"/>
    </row>
    <row r="656" spans="2:53">
      <c r="B656" s="1"/>
      <c r="C656" s="1"/>
      <c r="D656" s="1"/>
      <c r="E656" s="1"/>
      <c r="F656" s="1"/>
      <c r="G656" s="5"/>
      <c r="H656" s="1"/>
      <c r="I656" s="1"/>
      <c r="J656" s="5"/>
      <c r="K656" s="1"/>
      <c r="L656" s="1"/>
      <c r="M656" s="5"/>
      <c r="N656" s="5"/>
      <c r="O656" s="5"/>
      <c r="P656" s="5"/>
      <c r="Q656" s="5"/>
      <c r="R656" s="5"/>
      <c r="S656" s="70"/>
      <c r="T656" s="70"/>
      <c r="U656" s="70"/>
      <c r="V656" s="18"/>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1"/>
      <c r="BA656" s="1"/>
    </row>
    <row r="657" spans="2:53">
      <c r="B657" s="1"/>
      <c r="C657" s="1"/>
      <c r="D657" s="1"/>
      <c r="E657" s="1"/>
      <c r="F657" s="1"/>
      <c r="G657" s="5"/>
      <c r="H657" s="1"/>
      <c r="I657" s="1"/>
      <c r="J657" s="5"/>
      <c r="K657" s="1"/>
      <c r="L657" s="1"/>
      <c r="M657" s="5"/>
      <c r="N657" s="5"/>
      <c r="O657" s="5"/>
      <c r="P657" s="5"/>
      <c r="Q657" s="5"/>
      <c r="R657" s="5"/>
      <c r="S657" s="70"/>
      <c r="T657" s="70"/>
      <c r="U657" s="70"/>
      <c r="V657" s="18"/>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1"/>
      <c r="BA657" s="1"/>
    </row>
    <row r="658" spans="2:53">
      <c r="B658" s="1"/>
      <c r="C658" s="1"/>
      <c r="D658" s="1"/>
      <c r="E658" s="1"/>
      <c r="F658" s="1"/>
      <c r="G658" s="5"/>
      <c r="H658" s="1"/>
      <c r="I658" s="1"/>
      <c r="J658" s="5"/>
      <c r="K658" s="1"/>
      <c r="L658" s="1"/>
      <c r="M658" s="5"/>
      <c r="N658" s="5"/>
      <c r="O658" s="5"/>
      <c r="P658" s="5"/>
      <c r="Q658" s="5"/>
      <c r="R658" s="5"/>
      <c r="S658" s="70"/>
      <c r="T658" s="70"/>
      <c r="U658" s="70"/>
      <c r="V658" s="18"/>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1"/>
      <c r="BA658" s="1"/>
    </row>
    <row r="659" spans="2:53">
      <c r="B659" s="1"/>
      <c r="C659" s="1"/>
      <c r="D659" s="1"/>
      <c r="E659" s="1"/>
      <c r="F659" s="1"/>
      <c r="G659" s="5"/>
      <c r="H659" s="1"/>
      <c r="I659" s="1"/>
      <c r="J659" s="5"/>
      <c r="K659" s="1"/>
      <c r="L659" s="1"/>
      <c r="M659" s="5"/>
      <c r="N659" s="5"/>
      <c r="O659" s="5"/>
      <c r="P659" s="5"/>
      <c r="Q659" s="5"/>
      <c r="R659" s="5"/>
      <c r="S659" s="70"/>
      <c r="T659" s="70"/>
      <c r="U659" s="70"/>
      <c r="V659" s="18"/>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1"/>
      <c r="BA659" s="1"/>
    </row>
    <row r="660" spans="2:53">
      <c r="B660" s="1"/>
      <c r="C660" s="1"/>
      <c r="D660" s="1"/>
      <c r="E660" s="1"/>
      <c r="F660" s="1"/>
      <c r="G660" s="5"/>
      <c r="H660" s="1"/>
      <c r="I660" s="1"/>
      <c r="J660" s="5"/>
      <c r="K660" s="1"/>
      <c r="L660" s="1"/>
      <c r="M660" s="5"/>
      <c r="N660" s="5"/>
      <c r="O660" s="5"/>
      <c r="P660" s="5"/>
      <c r="Q660" s="5"/>
      <c r="R660" s="5"/>
      <c r="S660" s="70"/>
      <c r="T660" s="70"/>
      <c r="U660" s="70"/>
      <c r="V660" s="18"/>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1"/>
      <c r="BA660" s="1"/>
    </row>
    <row r="661" spans="2:53">
      <c r="B661" s="1"/>
      <c r="C661" s="1"/>
      <c r="D661" s="1"/>
      <c r="E661" s="1"/>
      <c r="F661" s="1"/>
      <c r="G661" s="5"/>
      <c r="H661" s="1"/>
      <c r="I661" s="1"/>
      <c r="J661" s="5"/>
      <c r="K661" s="1"/>
      <c r="L661" s="1"/>
      <c r="M661" s="5"/>
      <c r="N661" s="5"/>
      <c r="O661" s="5"/>
      <c r="P661" s="5"/>
      <c r="Q661" s="5"/>
      <c r="R661" s="5"/>
      <c r="S661" s="70"/>
      <c r="T661" s="70"/>
      <c r="U661" s="70"/>
      <c r="V661" s="18"/>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1"/>
      <c r="BA661" s="1"/>
    </row>
    <row r="662" spans="2:53">
      <c r="B662" s="1"/>
      <c r="C662" s="1"/>
      <c r="D662" s="1"/>
      <c r="E662" s="1"/>
      <c r="F662" s="1"/>
      <c r="G662" s="5"/>
      <c r="H662" s="1"/>
      <c r="I662" s="1"/>
      <c r="J662" s="5"/>
      <c r="K662" s="1"/>
      <c r="L662" s="1"/>
      <c r="M662" s="5"/>
      <c r="N662" s="5"/>
      <c r="O662" s="5"/>
      <c r="P662" s="5"/>
      <c r="Q662" s="5"/>
      <c r="R662" s="5"/>
      <c r="S662" s="70"/>
      <c r="T662" s="70"/>
      <c r="U662" s="70"/>
      <c r="V662" s="18"/>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1"/>
      <c r="BA662" s="1"/>
    </row>
    <row r="663" spans="2:53">
      <c r="B663" s="1"/>
      <c r="C663" s="1"/>
      <c r="D663" s="1"/>
      <c r="E663" s="1"/>
      <c r="F663" s="1"/>
      <c r="G663" s="5"/>
      <c r="H663" s="1"/>
      <c r="I663" s="1"/>
      <c r="J663" s="5"/>
      <c r="K663" s="1"/>
      <c r="L663" s="1"/>
      <c r="M663" s="5"/>
      <c r="N663" s="5"/>
      <c r="O663" s="5"/>
      <c r="P663" s="5"/>
      <c r="Q663" s="5"/>
      <c r="R663" s="5"/>
      <c r="S663" s="70"/>
      <c r="T663" s="70"/>
      <c r="U663" s="70"/>
      <c r="V663" s="18"/>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1"/>
      <c r="BA663" s="1"/>
    </row>
    <row r="664" spans="2:53">
      <c r="B664" s="1"/>
      <c r="C664" s="1"/>
      <c r="D664" s="1"/>
      <c r="E664" s="1"/>
      <c r="F664" s="1"/>
      <c r="G664" s="5"/>
      <c r="H664" s="1"/>
      <c r="I664" s="1"/>
      <c r="J664" s="5"/>
      <c r="K664" s="1"/>
      <c r="L664" s="1"/>
      <c r="M664" s="5"/>
      <c r="N664" s="5"/>
      <c r="O664" s="5"/>
      <c r="P664" s="5"/>
      <c r="Q664" s="5"/>
      <c r="R664" s="5"/>
      <c r="S664" s="70"/>
      <c r="T664" s="70"/>
      <c r="U664" s="70"/>
      <c r="V664" s="18"/>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1"/>
      <c r="BA664" s="1"/>
    </row>
    <row r="665" spans="2:53">
      <c r="B665" s="1"/>
      <c r="C665" s="1"/>
      <c r="D665" s="1"/>
      <c r="E665" s="1"/>
      <c r="F665" s="1"/>
      <c r="G665" s="5"/>
      <c r="H665" s="1"/>
      <c r="I665" s="1"/>
      <c r="J665" s="5"/>
      <c r="K665" s="1"/>
      <c r="L665" s="1"/>
      <c r="M665" s="5"/>
      <c r="N665" s="5"/>
      <c r="O665" s="5"/>
      <c r="P665" s="5"/>
      <c r="Q665" s="5"/>
      <c r="R665" s="5"/>
      <c r="S665" s="70"/>
      <c r="T665" s="70"/>
      <c r="U665" s="70"/>
      <c r="V665" s="18"/>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1"/>
      <c r="BA665" s="1"/>
    </row>
    <row r="666" spans="2:53">
      <c r="B666" s="1"/>
      <c r="C666" s="1"/>
      <c r="D666" s="1"/>
      <c r="E666" s="1"/>
      <c r="F666" s="1"/>
      <c r="G666" s="5"/>
      <c r="H666" s="1"/>
      <c r="I666" s="1"/>
      <c r="J666" s="5"/>
      <c r="K666" s="1"/>
      <c r="L666" s="1"/>
      <c r="M666" s="5"/>
      <c r="N666" s="5"/>
      <c r="O666" s="5"/>
      <c r="P666" s="5"/>
      <c r="Q666" s="5"/>
      <c r="R666" s="5"/>
      <c r="S666" s="70"/>
      <c r="T666" s="70"/>
      <c r="U666" s="70"/>
      <c r="V666" s="18"/>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1"/>
      <c r="BA666" s="1"/>
    </row>
    <row r="667" spans="2:53">
      <c r="B667" s="1"/>
      <c r="C667" s="1"/>
      <c r="D667" s="1"/>
      <c r="E667" s="1"/>
      <c r="F667" s="1"/>
      <c r="G667" s="5"/>
      <c r="H667" s="1"/>
      <c r="I667" s="1"/>
      <c r="J667" s="5"/>
      <c r="K667" s="1"/>
      <c r="L667" s="1"/>
      <c r="M667" s="5"/>
      <c r="N667" s="5"/>
      <c r="O667" s="5"/>
      <c r="P667" s="5"/>
      <c r="Q667" s="5"/>
      <c r="R667" s="5"/>
      <c r="S667" s="70"/>
      <c r="T667" s="70"/>
      <c r="U667" s="70"/>
      <c r="V667" s="18"/>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1"/>
      <c r="BA667" s="1"/>
    </row>
    <row r="668" spans="2:53">
      <c r="B668" s="1"/>
      <c r="C668" s="1"/>
      <c r="D668" s="1"/>
      <c r="E668" s="1"/>
      <c r="F668" s="1"/>
      <c r="G668" s="5"/>
      <c r="H668" s="1"/>
      <c r="I668" s="1"/>
      <c r="J668" s="5"/>
      <c r="K668" s="1"/>
      <c r="L668" s="1"/>
      <c r="M668" s="5"/>
      <c r="N668" s="5"/>
      <c r="O668" s="5"/>
      <c r="P668" s="5"/>
      <c r="Q668" s="5"/>
      <c r="R668" s="5"/>
      <c r="S668" s="70"/>
      <c r="T668" s="70"/>
      <c r="U668" s="70"/>
      <c r="V668" s="18"/>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1"/>
      <c r="BA668" s="1"/>
    </row>
    <row r="669" spans="2:53">
      <c r="B669" s="1"/>
      <c r="C669" s="1"/>
      <c r="D669" s="1"/>
      <c r="E669" s="1"/>
      <c r="F669" s="1"/>
      <c r="G669" s="5"/>
      <c r="H669" s="1"/>
      <c r="I669" s="1"/>
      <c r="J669" s="5"/>
      <c r="K669" s="1"/>
      <c r="L669" s="1"/>
      <c r="M669" s="5"/>
      <c r="N669" s="5"/>
      <c r="O669" s="5"/>
      <c r="P669" s="5"/>
      <c r="Q669" s="5"/>
      <c r="R669" s="5"/>
      <c r="S669" s="70"/>
      <c r="T669" s="70"/>
      <c r="U669" s="70"/>
      <c r="V669" s="18"/>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1"/>
      <c r="BA669" s="1"/>
    </row>
    <row r="670" spans="2:53">
      <c r="B670" s="1"/>
      <c r="C670" s="1"/>
      <c r="D670" s="1"/>
      <c r="E670" s="1"/>
      <c r="F670" s="1"/>
      <c r="G670" s="5"/>
      <c r="H670" s="1"/>
      <c r="I670" s="1"/>
      <c r="J670" s="5"/>
      <c r="K670" s="1"/>
      <c r="L670" s="1"/>
      <c r="M670" s="5"/>
      <c r="N670" s="5"/>
      <c r="O670" s="5"/>
      <c r="P670" s="5"/>
      <c r="Q670" s="5"/>
      <c r="R670" s="5"/>
      <c r="S670" s="70"/>
      <c r="T670" s="70"/>
      <c r="U670" s="70"/>
      <c r="V670" s="18"/>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1"/>
      <c r="BA670" s="1"/>
    </row>
    <row r="671" spans="2:53">
      <c r="B671" s="1"/>
      <c r="C671" s="1"/>
      <c r="D671" s="1"/>
      <c r="E671" s="1"/>
      <c r="F671" s="1"/>
      <c r="G671" s="5"/>
      <c r="H671" s="1"/>
      <c r="I671" s="1"/>
      <c r="J671" s="5"/>
      <c r="K671" s="1"/>
      <c r="L671" s="1"/>
      <c r="M671" s="5"/>
      <c r="N671" s="5"/>
      <c r="O671" s="5"/>
      <c r="P671" s="5"/>
      <c r="Q671" s="5"/>
      <c r="R671" s="5"/>
      <c r="S671" s="70"/>
      <c r="T671" s="70"/>
      <c r="U671" s="70"/>
      <c r="V671" s="18"/>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1"/>
      <c r="BA671" s="1"/>
    </row>
    <row r="672" spans="2:53">
      <c r="B672" s="1"/>
      <c r="C672" s="1"/>
      <c r="D672" s="1"/>
      <c r="E672" s="1"/>
      <c r="F672" s="1"/>
      <c r="G672" s="5"/>
      <c r="H672" s="1"/>
      <c r="I672" s="1"/>
      <c r="J672" s="5"/>
      <c r="K672" s="1"/>
      <c r="L672" s="1"/>
      <c r="M672" s="5"/>
      <c r="N672" s="5"/>
      <c r="O672" s="5"/>
      <c r="P672" s="5"/>
      <c r="Q672" s="5"/>
      <c r="R672" s="5"/>
      <c r="S672" s="70"/>
      <c r="T672" s="70"/>
      <c r="U672" s="70"/>
      <c r="V672" s="18"/>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1"/>
      <c r="BA672" s="1"/>
    </row>
    <row r="673" spans="2:53">
      <c r="B673" s="1"/>
      <c r="C673" s="1"/>
      <c r="D673" s="1"/>
      <c r="E673" s="1"/>
      <c r="F673" s="1"/>
      <c r="G673" s="5"/>
      <c r="H673" s="1"/>
      <c r="I673" s="1"/>
      <c r="J673" s="5"/>
      <c r="K673" s="1"/>
      <c r="L673" s="1"/>
      <c r="M673" s="5"/>
      <c r="N673" s="5"/>
      <c r="O673" s="5"/>
      <c r="P673" s="5"/>
      <c r="Q673" s="5"/>
      <c r="R673" s="5"/>
      <c r="S673" s="70"/>
      <c r="T673" s="70"/>
      <c r="U673" s="70"/>
      <c r="V673" s="18"/>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1"/>
      <c r="BA673" s="1"/>
    </row>
    <row r="674" spans="2:53">
      <c r="B674" s="1"/>
      <c r="C674" s="1"/>
      <c r="D674" s="1"/>
      <c r="E674" s="1"/>
      <c r="F674" s="1"/>
      <c r="G674" s="5"/>
      <c r="H674" s="1"/>
      <c r="I674" s="1"/>
      <c r="J674" s="5"/>
      <c r="K674" s="1"/>
      <c r="L674" s="1"/>
      <c r="M674" s="5"/>
      <c r="N674" s="5"/>
      <c r="O674" s="5"/>
      <c r="P674" s="5"/>
      <c r="Q674" s="5"/>
      <c r="R674" s="5"/>
      <c r="S674" s="70"/>
      <c r="T674" s="70"/>
      <c r="U674" s="70"/>
      <c r="V674" s="18"/>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1"/>
      <c r="BA674" s="1"/>
    </row>
    <row r="675" spans="2:53">
      <c r="B675" s="1"/>
      <c r="C675" s="1"/>
      <c r="D675" s="1"/>
      <c r="E675" s="1"/>
      <c r="F675" s="1"/>
      <c r="G675" s="5"/>
      <c r="H675" s="1"/>
      <c r="I675" s="1"/>
      <c r="J675" s="5"/>
      <c r="K675" s="1"/>
      <c r="L675" s="1"/>
      <c r="M675" s="5"/>
      <c r="N675" s="5"/>
      <c r="O675" s="5"/>
      <c r="P675" s="5"/>
      <c r="Q675" s="5"/>
      <c r="R675" s="5"/>
      <c r="S675" s="70"/>
      <c r="T675" s="70"/>
      <c r="U675" s="70"/>
      <c r="V675" s="18"/>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1"/>
      <c r="BA675" s="1"/>
    </row>
    <row r="676" spans="2:53">
      <c r="B676" s="1"/>
      <c r="C676" s="1"/>
      <c r="D676" s="1"/>
      <c r="E676" s="1"/>
      <c r="F676" s="1"/>
      <c r="G676" s="5"/>
      <c r="H676" s="1"/>
      <c r="I676" s="1"/>
      <c r="J676" s="5"/>
      <c r="K676" s="1"/>
      <c r="L676" s="1"/>
      <c r="M676" s="5"/>
      <c r="N676" s="5"/>
      <c r="O676" s="5"/>
      <c r="P676" s="5"/>
      <c r="Q676" s="5"/>
      <c r="R676" s="5"/>
      <c r="S676" s="70"/>
      <c r="T676" s="70"/>
      <c r="U676" s="70"/>
      <c r="V676" s="18"/>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1"/>
      <c r="BA676" s="1"/>
    </row>
    <row r="677" spans="2:53">
      <c r="B677" s="1"/>
      <c r="C677" s="1"/>
      <c r="D677" s="1"/>
      <c r="E677" s="1"/>
      <c r="F677" s="1"/>
      <c r="G677" s="5"/>
      <c r="H677" s="1"/>
      <c r="I677" s="1"/>
      <c r="J677" s="5"/>
      <c r="K677" s="1"/>
      <c r="L677" s="1"/>
      <c r="M677" s="5"/>
      <c r="N677" s="5"/>
      <c r="O677" s="5"/>
      <c r="P677" s="5"/>
      <c r="Q677" s="5"/>
      <c r="R677" s="5"/>
      <c r="S677" s="70"/>
      <c r="T677" s="70"/>
      <c r="U677" s="70"/>
      <c r="V677" s="18"/>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1"/>
      <c r="BA677" s="1"/>
    </row>
    <row r="678" spans="2:53">
      <c r="B678" s="1"/>
      <c r="C678" s="1"/>
      <c r="D678" s="1"/>
      <c r="E678" s="1"/>
      <c r="F678" s="1"/>
      <c r="G678" s="5"/>
      <c r="H678" s="1"/>
      <c r="I678" s="1"/>
      <c r="J678" s="5"/>
      <c r="K678" s="1"/>
      <c r="L678" s="1"/>
      <c r="M678" s="5"/>
      <c r="N678" s="5"/>
      <c r="O678" s="5"/>
      <c r="P678" s="5"/>
      <c r="Q678" s="5"/>
      <c r="R678" s="5"/>
      <c r="S678" s="70"/>
      <c r="T678" s="70"/>
      <c r="U678" s="70"/>
      <c r="V678" s="18"/>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1"/>
      <c r="BA678" s="1"/>
    </row>
    <row r="679" spans="2:53">
      <c r="B679" s="1"/>
      <c r="C679" s="1"/>
      <c r="D679" s="1"/>
      <c r="E679" s="1"/>
      <c r="F679" s="1"/>
      <c r="G679" s="5"/>
      <c r="H679" s="1"/>
      <c r="I679" s="1"/>
      <c r="J679" s="5"/>
      <c r="K679" s="1"/>
      <c r="L679" s="1"/>
      <c r="M679" s="5"/>
      <c r="N679" s="5"/>
      <c r="O679" s="5"/>
      <c r="P679" s="5"/>
      <c r="Q679" s="5"/>
      <c r="R679" s="5"/>
      <c r="S679" s="70"/>
      <c r="T679" s="70"/>
      <c r="U679" s="70"/>
      <c r="V679" s="18"/>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1"/>
      <c r="BA679" s="1"/>
    </row>
    <row r="680" spans="2:53">
      <c r="B680" s="1"/>
      <c r="C680" s="1"/>
      <c r="D680" s="1"/>
      <c r="E680" s="1"/>
      <c r="F680" s="1"/>
      <c r="G680" s="5"/>
      <c r="H680" s="1"/>
      <c r="I680" s="1"/>
      <c r="J680" s="5"/>
      <c r="K680" s="1"/>
      <c r="L680" s="1"/>
      <c r="M680" s="5"/>
      <c r="N680" s="5"/>
      <c r="O680" s="5"/>
      <c r="P680" s="5"/>
      <c r="Q680" s="5"/>
      <c r="R680" s="5"/>
      <c r="S680" s="70"/>
      <c r="T680" s="70"/>
      <c r="U680" s="70"/>
      <c r="V680" s="18"/>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1"/>
      <c r="BA680" s="1"/>
    </row>
    <row r="681" spans="2:53">
      <c r="B681" s="1"/>
      <c r="C681" s="1"/>
      <c r="D681" s="1"/>
      <c r="E681" s="1"/>
      <c r="F681" s="1"/>
      <c r="G681" s="5"/>
      <c r="H681" s="1"/>
      <c r="I681" s="1"/>
      <c r="J681" s="5"/>
      <c r="K681" s="1"/>
      <c r="L681" s="1"/>
      <c r="M681" s="5"/>
      <c r="N681" s="5"/>
      <c r="O681" s="5"/>
      <c r="P681" s="5"/>
      <c r="Q681" s="5"/>
      <c r="R681" s="5"/>
      <c r="S681" s="70"/>
      <c r="T681" s="70"/>
      <c r="U681" s="70"/>
      <c r="V681" s="18"/>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1"/>
      <c r="BA681" s="1"/>
    </row>
    <row r="682" spans="2:53">
      <c r="B682" s="1"/>
      <c r="C682" s="1"/>
      <c r="D682" s="1"/>
      <c r="E682" s="1"/>
      <c r="F682" s="1"/>
      <c r="G682" s="5"/>
      <c r="H682" s="1"/>
      <c r="I682" s="1"/>
      <c r="J682" s="5"/>
      <c r="K682" s="1"/>
      <c r="L682" s="1"/>
      <c r="M682" s="5"/>
      <c r="N682" s="5"/>
      <c r="O682" s="5"/>
      <c r="P682" s="5"/>
      <c r="Q682" s="5"/>
      <c r="R682" s="5"/>
      <c r="S682" s="70"/>
      <c r="T682" s="70"/>
      <c r="U682" s="70"/>
      <c r="V682" s="18"/>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1"/>
      <c r="BA682" s="1"/>
    </row>
    <row r="683" spans="2:53">
      <c r="B683" s="1"/>
      <c r="C683" s="1"/>
      <c r="D683" s="1"/>
      <c r="E683" s="1"/>
      <c r="F683" s="1"/>
      <c r="G683" s="5"/>
      <c r="H683" s="1"/>
      <c r="I683" s="1"/>
      <c r="J683" s="5"/>
      <c r="K683" s="1"/>
      <c r="L683" s="1"/>
      <c r="M683" s="5"/>
      <c r="N683" s="5"/>
      <c r="O683" s="5"/>
      <c r="P683" s="5"/>
      <c r="Q683" s="5"/>
      <c r="R683" s="5"/>
      <c r="S683" s="70"/>
      <c r="T683" s="70"/>
      <c r="U683" s="70"/>
      <c r="V683" s="18"/>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1"/>
      <c r="BA683" s="1"/>
    </row>
    <row r="684" spans="2:53">
      <c r="B684" s="1"/>
      <c r="C684" s="1"/>
      <c r="D684" s="1"/>
      <c r="E684" s="1"/>
      <c r="F684" s="1"/>
      <c r="G684" s="5"/>
      <c r="H684" s="1"/>
      <c r="I684" s="1"/>
      <c r="J684" s="5"/>
      <c r="K684" s="1"/>
      <c r="L684" s="1"/>
      <c r="M684" s="5"/>
      <c r="N684" s="5"/>
      <c r="O684" s="5"/>
      <c r="P684" s="5"/>
      <c r="Q684" s="5"/>
      <c r="R684" s="5"/>
      <c r="S684" s="70"/>
      <c r="T684" s="70"/>
      <c r="U684" s="70"/>
      <c r="V684" s="18"/>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1"/>
      <c r="BA684" s="1"/>
    </row>
    <row r="685" spans="2:53">
      <c r="B685" s="1"/>
      <c r="C685" s="1"/>
      <c r="D685" s="1"/>
      <c r="E685" s="1"/>
      <c r="F685" s="1"/>
      <c r="G685" s="5"/>
      <c r="H685" s="1"/>
      <c r="I685" s="1"/>
      <c r="J685" s="5"/>
      <c r="K685" s="1"/>
      <c r="L685" s="1"/>
      <c r="M685" s="5"/>
      <c r="N685" s="5"/>
      <c r="O685" s="5"/>
      <c r="P685" s="5"/>
      <c r="Q685" s="5"/>
      <c r="R685" s="5"/>
      <c r="S685" s="70"/>
      <c r="T685" s="70"/>
      <c r="U685" s="70"/>
      <c r="V685" s="18"/>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1"/>
      <c r="BA685" s="1"/>
    </row>
    <row r="686" spans="2:53">
      <c r="B686" s="1"/>
      <c r="C686" s="1"/>
      <c r="D686" s="1"/>
      <c r="E686" s="1"/>
      <c r="F686" s="1"/>
      <c r="G686" s="5"/>
      <c r="H686" s="1"/>
      <c r="I686" s="1"/>
      <c r="J686" s="5"/>
      <c r="K686" s="1"/>
      <c r="L686" s="1"/>
      <c r="M686" s="5"/>
      <c r="N686" s="5"/>
      <c r="O686" s="5"/>
      <c r="P686" s="5"/>
      <c r="Q686" s="5"/>
      <c r="R686" s="5"/>
      <c r="S686" s="70"/>
      <c r="T686" s="70"/>
      <c r="U686" s="70"/>
      <c r="V686" s="18"/>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1"/>
      <c r="BA686" s="1"/>
    </row>
    <row r="687" spans="2:53">
      <c r="B687" s="1"/>
      <c r="C687" s="1"/>
      <c r="D687" s="1"/>
      <c r="E687" s="1"/>
      <c r="F687" s="1"/>
      <c r="G687" s="5"/>
      <c r="H687" s="1"/>
      <c r="I687" s="1"/>
      <c r="J687" s="5"/>
      <c r="K687" s="1"/>
      <c r="L687" s="1"/>
      <c r="M687" s="5"/>
      <c r="N687" s="5"/>
      <c r="O687" s="5"/>
      <c r="P687" s="5"/>
      <c r="Q687" s="5"/>
      <c r="R687" s="5"/>
      <c r="S687" s="70"/>
      <c r="T687" s="70"/>
      <c r="U687" s="70"/>
      <c r="V687" s="18"/>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1"/>
      <c r="BA687" s="1"/>
    </row>
    <row r="688" spans="2:53">
      <c r="B688" s="1"/>
      <c r="C688" s="1"/>
      <c r="D688" s="1"/>
      <c r="E688" s="1"/>
      <c r="F688" s="1"/>
      <c r="G688" s="5"/>
      <c r="H688" s="1"/>
      <c r="I688" s="1"/>
      <c r="J688" s="5"/>
      <c r="K688" s="1"/>
      <c r="L688" s="1"/>
      <c r="M688" s="5"/>
      <c r="N688" s="5"/>
      <c r="O688" s="5"/>
      <c r="P688" s="5"/>
      <c r="Q688" s="5"/>
      <c r="R688" s="5"/>
      <c r="S688" s="70"/>
      <c r="T688" s="70"/>
      <c r="U688" s="70"/>
      <c r="V688" s="18"/>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1"/>
      <c r="BA688" s="1"/>
    </row>
    <row r="689" spans="2:53">
      <c r="B689" s="1"/>
      <c r="C689" s="1"/>
      <c r="D689" s="1"/>
      <c r="E689" s="1"/>
      <c r="F689" s="1"/>
      <c r="G689" s="5"/>
      <c r="H689" s="1"/>
      <c r="I689" s="1"/>
      <c r="J689" s="5"/>
      <c r="K689" s="1"/>
      <c r="L689" s="1"/>
      <c r="M689" s="5"/>
      <c r="N689" s="5"/>
      <c r="O689" s="5"/>
      <c r="P689" s="5"/>
      <c r="Q689" s="5"/>
      <c r="R689" s="5"/>
      <c r="S689" s="70"/>
      <c r="T689" s="70"/>
      <c r="U689" s="70"/>
      <c r="V689" s="18"/>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1"/>
      <c r="BA689" s="1"/>
    </row>
    <row r="690" spans="2:53">
      <c r="B690" s="1"/>
      <c r="C690" s="1"/>
      <c r="D690" s="1"/>
      <c r="E690" s="1"/>
      <c r="F690" s="1"/>
      <c r="G690" s="5"/>
      <c r="H690" s="1"/>
      <c r="I690" s="1"/>
      <c r="J690" s="5"/>
      <c r="K690" s="1"/>
      <c r="L690" s="1"/>
      <c r="M690" s="5"/>
      <c r="N690" s="5"/>
      <c r="O690" s="5"/>
      <c r="P690" s="5"/>
      <c r="Q690" s="5"/>
      <c r="R690" s="5"/>
      <c r="S690" s="70"/>
      <c r="T690" s="70"/>
      <c r="U690" s="70"/>
      <c r="V690" s="18"/>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1"/>
      <c r="BA690" s="1"/>
    </row>
    <row r="691" spans="2:53">
      <c r="B691" s="1"/>
      <c r="C691" s="1"/>
      <c r="D691" s="1"/>
      <c r="E691" s="1"/>
      <c r="F691" s="1"/>
      <c r="G691" s="5"/>
      <c r="H691" s="1"/>
      <c r="I691" s="1"/>
      <c r="J691" s="5"/>
      <c r="K691" s="1"/>
      <c r="L691" s="1"/>
      <c r="M691" s="5"/>
      <c r="N691" s="5"/>
      <c r="O691" s="5"/>
      <c r="P691" s="5"/>
      <c r="Q691" s="5"/>
      <c r="R691" s="5"/>
      <c r="S691" s="70"/>
      <c r="T691" s="70"/>
      <c r="U691" s="70"/>
      <c r="V691" s="18"/>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1"/>
      <c r="BA691" s="1"/>
    </row>
    <row r="692" spans="2:53">
      <c r="B692" s="1"/>
      <c r="C692" s="1"/>
      <c r="D692" s="1"/>
      <c r="E692" s="1"/>
      <c r="F692" s="1"/>
      <c r="G692" s="5"/>
      <c r="H692" s="1"/>
      <c r="I692" s="1"/>
      <c r="J692" s="5"/>
      <c r="K692" s="1"/>
      <c r="L692" s="1"/>
      <c r="M692" s="5"/>
      <c r="N692" s="5"/>
      <c r="O692" s="5"/>
      <c r="P692" s="5"/>
      <c r="Q692" s="5"/>
      <c r="R692" s="5"/>
      <c r="S692" s="70"/>
      <c r="T692" s="70"/>
      <c r="U692" s="70"/>
      <c r="V692" s="18"/>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1"/>
      <c r="BA692" s="1"/>
    </row>
    <row r="693" spans="2:53">
      <c r="B693" s="1"/>
      <c r="C693" s="1"/>
      <c r="D693" s="1"/>
      <c r="E693" s="1"/>
      <c r="F693" s="1"/>
      <c r="G693" s="5"/>
      <c r="H693" s="1"/>
      <c r="I693" s="1"/>
      <c r="J693" s="5"/>
      <c r="K693" s="1"/>
      <c r="L693" s="1"/>
      <c r="M693" s="5"/>
      <c r="N693" s="5"/>
      <c r="O693" s="5"/>
      <c r="P693" s="5"/>
      <c r="Q693" s="5"/>
      <c r="R693" s="5"/>
      <c r="S693" s="70"/>
      <c r="T693" s="70"/>
      <c r="U693" s="70"/>
      <c r="V693" s="18"/>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1"/>
      <c r="BA693" s="1"/>
    </row>
    <row r="694" spans="2:53">
      <c r="B694" s="1"/>
      <c r="C694" s="1"/>
      <c r="D694" s="1"/>
      <c r="E694" s="1"/>
      <c r="F694" s="1"/>
      <c r="G694" s="5"/>
      <c r="H694" s="1"/>
      <c r="I694" s="1"/>
      <c r="J694" s="5"/>
      <c r="K694" s="1"/>
      <c r="L694" s="1"/>
      <c r="M694" s="5"/>
      <c r="N694" s="5"/>
      <c r="O694" s="5"/>
      <c r="P694" s="5"/>
      <c r="Q694" s="5"/>
      <c r="R694" s="5"/>
      <c r="S694" s="70"/>
      <c r="T694" s="70"/>
      <c r="U694" s="70"/>
      <c r="V694" s="18"/>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1"/>
      <c r="BA694" s="1"/>
    </row>
    <row r="695" spans="2:53">
      <c r="B695" s="1"/>
      <c r="C695" s="1"/>
      <c r="D695" s="1"/>
      <c r="E695" s="1"/>
      <c r="F695" s="1"/>
      <c r="G695" s="5"/>
      <c r="H695" s="1"/>
      <c r="I695" s="1"/>
      <c r="J695" s="5"/>
      <c r="K695" s="1"/>
      <c r="L695" s="1"/>
      <c r="M695" s="5"/>
      <c r="N695" s="5"/>
      <c r="O695" s="5"/>
      <c r="P695" s="5"/>
      <c r="Q695" s="5"/>
      <c r="R695" s="5"/>
      <c r="S695" s="70"/>
      <c r="T695" s="70"/>
      <c r="U695" s="70"/>
      <c r="V695" s="18"/>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1"/>
      <c r="BA695" s="1"/>
    </row>
    <row r="696" spans="2:53">
      <c r="B696" s="1"/>
      <c r="C696" s="1"/>
      <c r="D696" s="1"/>
      <c r="E696" s="1"/>
      <c r="F696" s="1"/>
      <c r="G696" s="5"/>
      <c r="H696" s="1"/>
      <c r="I696" s="1"/>
      <c r="J696" s="5"/>
      <c r="K696" s="1"/>
      <c r="L696" s="1"/>
      <c r="M696" s="5"/>
      <c r="N696" s="5"/>
      <c r="O696" s="5"/>
      <c r="P696" s="5"/>
      <c r="Q696" s="5"/>
      <c r="R696" s="5"/>
      <c r="S696" s="70"/>
      <c r="T696" s="70"/>
      <c r="U696" s="70"/>
      <c r="V696" s="18"/>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1"/>
      <c r="BA696" s="1"/>
    </row>
    <row r="697" spans="2:53">
      <c r="B697" s="1"/>
      <c r="C697" s="1"/>
      <c r="D697" s="1"/>
      <c r="E697" s="1"/>
      <c r="F697" s="1"/>
      <c r="G697" s="5"/>
      <c r="H697" s="1"/>
      <c r="I697" s="1"/>
      <c r="J697" s="5"/>
      <c r="K697" s="1"/>
      <c r="L697" s="1"/>
      <c r="M697" s="5"/>
      <c r="N697" s="5"/>
      <c r="O697" s="5"/>
      <c r="P697" s="5"/>
      <c r="Q697" s="5"/>
      <c r="R697" s="5"/>
      <c r="S697" s="70"/>
      <c r="T697" s="70"/>
      <c r="U697" s="70"/>
      <c r="V697" s="18"/>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1"/>
      <c r="BA697" s="1"/>
    </row>
    <row r="698" spans="2:53">
      <c r="B698" s="1"/>
      <c r="C698" s="1"/>
      <c r="D698" s="1"/>
      <c r="E698" s="1"/>
      <c r="F698" s="1"/>
      <c r="G698" s="5"/>
      <c r="H698" s="1"/>
      <c r="I698" s="1"/>
      <c r="J698" s="5"/>
      <c r="K698" s="1"/>
      <c r="L698" s="1"/>
      <c r="M698" s="5"/>
      <c r="N698" s="5"/>
      <c r="O698" s="5"/>
      <c r="P698" s="5"/>
      <c r="Q698" s="5"/>
      <c r="R698" s="5"/>
      <c r="S698" s="70"/>
      <c r="T698" s="70"/>
      <c r="U698" s="70"/>
      <c r="V698" s="18"/>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1"/>
      <c r="BA698" s="1"/>
    </row>
    <row r="699" spans="2:53">
      <c r="B699" s="1"/>
      <c r="C699" s="1"/>
      <c r="D699" s="1"/>
      <c r="E699" s="1"/>
      <c r="F699" s="1"/>
      <c r="G699" s="5"/>
      <c r="H699" s="1"/>
      <c r="I699" s="1"/>
      <c r="J699" s="5"/>
      <c r="K699" s="1"/>
      <c r="L699" s="1"/>
      <c r="M699" s="5"/>
      <c r="N699" s="5"/>
      <c r="O699" s="5"/>
      <c r="P699" s="5"/>
      <c r="Q699" s="5"/>
      <c r="R699" s="5"/>
      <c r="S699" s="70"/>
      <c r="T699" s="70"/>
      <c r="U699" s="70"/>
      <c r="V699" s="18"/>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1"/>
      <c r="BA699" s="1"/>
    </row>
    <row r="700" spans="2:53">
      <c r="B700" s="1"/>
      <c r="C700" s="1"/>
      <c r="D700" s="1"/>
      <c r="E700" s="1"/>
      <c r="F700" s="1"/>
      <c r="G700" s="5"/>
      <c r="H700" s="1"/>
      <c r="I700" s="1"/>
      <c r="J700" s="5"/>
      <c r="K700" s="1"/>
      <c r="L700" s="1"/>
      <c r="M700" s="5"/>
      <c r="N700" s="5"/>
      <c r="O700" s="5"/>
      <c r="P700" s="5"/>
      <c r="Q700" s="5"/>
      <c r="R700" s="5"/>
      <c r="S700" s="70"/>
      <c r="T700" s="70"/>
      <c r="U700" s="70"/>
      <c r="V700" s="18"/>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1"/>
      <c r="BA700" s="1"/>
    </row>
    <row r="701" spans="2:53">
      <c r="B701" s="1"/>
      <c r="C701" s="1"/>
      <c r="D701" s="1"/>
      <c r="E701" s="1"/>
      <c r="F701" s="1"/>
      <c r="G701" s="5"/>
      <c r="H701" s="1"/>
      <c r="I701" s="1"/>
      <c r="J701" s="5"/>
      <c r="K701" s="1"/>
      <c r="L701" s="1"/>
      <c r="M701" s="5"/>
      <c r="N701" s="5"/>
      <c r="O701" s="5"/>
      <c r="P701" s="5"/>
      <c r="Q701" s="5"/>
      <c r="R701" s="5"/>
      <c r="S701" s="70"/>
      <c r="T701" s="70"/>
      <c r="U701" s="70"/>
      <c r="V701" s="18"/>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1"/>
      <c r="BA701" s="1"/>
    </row>
    <row r="702" spans="2:53">
      <c r="B702" s="1"/>
      <c r="C702" s="1"/>
      <c r="D702" s="1"/>
      <c r="E702" s="1"/>
      <c r="F702" s="1"/>
      <c r="G702" s="5"/>
      <c r="H702" s="1"/>
      <c r="I702" s="1"/>
      <c r="J702" s="5"/>
      <c r="K702" s="1"/>
      <c r="L702" s="1"/>
      <c r="M702" s="5"/>
      <c r="N702" s="5"/>
      <c r="O702" s="5"/>
      <c r="P702" s="5"/>
      <c r="Q702" s="5"/>
      <c r="R702" s="5"/>
      <c r="S702" s="70"/>
      <c r="T702" s="70"/>
      <c r="U702" s="70"/>
      <c r="V702" s="18"/>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1"/>
      <c r="BA702" s="1"/>
    </row>
    <row r="703" spans="2:53">
      <c r="B703" s="1"/>
      <c r="C703" s="1"/>
      <c r="D703" s="1"/>
      <c r="E703" s="1"/>
      <c r="F703" s="1"/>
      <c r="G703" s="5"/>
      <c r="H703" s="1"/>
      <c r="I703" s="1"/>
      <c r="J703" s="5"/>
      <c r="K703" s="1"/>
      <c r="L703" s="1"/>
      <c r="M703" s="5"/>
      <c r="N703" s="5"/>
      <c r="O703" s="5"/>
      <c r="P703" s="5"/>
      <c r="Q703" s="5"/>
      <c r="R703" s="5"/>
      <c r="S703" s="70"/>
      <c r="T703" s="70"/>
      <c r="U703" s="70"/>
      <c r="V703" s="18"/>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1"/>
      <c r="BA703" s="1"/>
    </row>
    <row r="704" spans="2:53">
      <c r="B704" s="1"/>
      <c r="C704" s="1"/>
      <c r="D704" s="1"/>
      <c r="E704" s="1"/>
      <c r="F704" s="1"/>
      <c r="G704" s="5"/>
      <c r="H704" s="1"/>
      <c r="I704" s="1"/>
      <c r="J704" s="5"/>
      <c r="K704" s="1"/>
      <c r="L704" s="1"/>
      <c r="M704" s="5"/>
      <c r="N704" s="5"/>
      <c r="O704" s="5"/>
      <c r="P704" s="5"/>
      <c r="Q704" s="5"/>
      <c r="R704" s="5"/>
      <c r="S704" s="70"/>
      <c r="T704" s="70"/>
      <c r="U704" s="70"/>
      <c r="V704" s="18"/>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1"/>
      <c r="BA704" s="1"/>
    </row>
    <row r="705" spans="2:53">
      <c r="B705" s="1"/>
      <c r="C705" s="1"/>
      <c r="D705" s="1"/>
      <c r="E705" s="1"/>
      <c r="F705" s="1"/>
      <c r="G705" s="5"/>
      <c r="H705" s="1"/>
      <c r="I705" s="1"/>
      <c r="J705" s="5"/>
      <c r="K705" s="1"/>
      <c r="L705" s="1"/>
      <c r="M705" s="5"/>
      <c r="N705" s="5"/>
      <c r="O705" s="5"/>
      <c r="P705" s="5"/>
      <c r="Q705" s="5"/>
      <c r="R705" s="5"/>
      <c r="S705" s="70"/>
      <c r="T705" s="70"/>
      <c r="U705" s="70"/>
      <c r="V705" s="18"/>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1"/>
      <c r="BA705" s="1"/>
    </row>
    <row r="706" spans="2:53">
      <c r="B706" s="1"/>
      <c r="C706" s="1"/>
      <c r="D706" s="1"/>
      <c r="E706" s="1"/>
      <c r="F706" s="1"/>
      <c r="G706" s="5"/>
      <c r="H706" s="1"/>
      <c r="I706" s="1"/>
      <c r="J706" s="5"/>
      <c r="K706" s="1"/>
      <c r="L706" s="1"/>
      <c r="M706" s="5"/>
      <c r="N706" s="5"/>
      <c r="O706" s="5"/>
      <c r="P706" s="5"/>
      <c r="Q706" s="5"/>
      <c r="R706" s="5"/>
      <c r="S706" s="70"/>
      <c r="T706" s="70"/>
      <c r="U706" s="70"/>
      <c r="V706" s="18"/>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1"/>
      <c r="BA706" s="1"/>
    </row>
    <row r="707" spans="2:53">
      <c r="B707" s="1"/>
      <c r="C707" s="1"/>
      <c r="D707" s="1"/>
      <c r="E707" s="1"/>
      <c r="F707" s="1"/>
      <c r="G707" s="5"/>
      <c r="H707" s="1"/>
      <c r="I707" s="1"/>
      <c r="J707" s="5"/>
      <c r="K707" s="1"/>
      <c r="L707" s="1"/>
      <c r="M707" s="5"/>
      <c r="N707" s="5"/>
      <c r="O707" s="5"/>
      <c r="P707" s="5"/>
      <c r="Q707" s="5"/>
      <c r="R707" s="5"/>
      <c r="S707" s="70"/>
      <c r="T707" s="70"/>
      <c r="U707" s="70"/>
      <c r="V707" s="18"/>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1"/>
      <c r="BA707" s="1"/>
    </row>
    <row r="708" spans="2:53">
      <c r="B708" s="1"/>
      <c r="C708" s="1"/>
      <c r="D708" s="1"/>
      <c r="E708" s="1"/>
      <c r="F708" s="1"/>
      <c r="G708" s="5"/>
      <c r="H708" s="1"/>
      <c r="I708" s="1"/>
      <c r="J708" s="5"/>
      <c r="K708" s="1"/>
      <c r="L708" s="1"/>
      <c r="M708" s="5"/>
      <c r="N708" s="5"/>
      <c r="O708" s="5"/>
      <c r="P708" s="5"/>
      <c r="Q708" s="5"/>
      <c r="R708" s="5"/>
      <c r="S708" s="70"/>
      <c r="T708" s="70"/>
      <c r="U708" s="70"/>
      <c r="V708" s="18"/>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1"/>
      <c r="BA708" s="1"/>
    </row>
    <row r="709" spans="2:53">
      <c r="B709" s="1"/>
      <c r="C709" s="1"/>
      <c r="D709" s="1"/>
      <c r="E709" s="1"/>
      <c r="F709" s="1"/>
      <c r="G709" s="5"/>
      <c r="H709" s="1"/>
      <c r="I709" s="1"/>
      <c r="J709" s="5"/>
      <c r="K709" s="1"/>
      <c r="L709" s="1"/>
      <c r="M709" s="5"/>
      <c r="N709" s="5"/>
      <c r="O709" s="5"/>
      <c r="P709" s="5"/>
      <c r="Q709" s="5"/>
      <c r="R709" s="5"/>
      <c r="S709" s="70"/>
      <c r="T709" s="70"/>
      <c r="U709" s="70"/>
      <c r="V709" s="18"/>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1"/>
      <c r="BA709" s="1"/>
    </row>
    <row r="710" spans="2:53">
      <c r="B710" s="1"/>
      <c r="C710" s="1"/>
      <c r="D710" s="1"/>
      <c r="E710" s="1"/>
      <c r="F710" s="1"/>
      <c r="G710" s="5"/>
      <c r="H710" s="1"/>
      <c r="I710" s="1"/>
      <c r="J710" s="5"/>
      <c r="K710" s="1"/>
      <c r="L710" s="1"/>
      <c r="M710" s="5"/>
      <c r="N710" s="5"/>
      <c r="O710" s="5"/>
      <c r="P710" s="5"/>
      <c r="Q710" s="5"/>
      <c r="R710" s="5"/>
      <c r="S710" s="70"/>
      <c r="T710" s="70"/>
      <c r="U710" s="70"/>
      <c r="V710" s="18"/>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1"/>
      <c r="BA710" s="1"/>
    </row>
    <row r="711" spans="2:53">
      <c r="B711" s="1"/>
      <c r="C711" s="1"/>
      <c r="D711" s="1"/>
      <c r="E711" s="1"/>
      <c r="F711" s="1"/>
      <c r="G711" s="5"/>
      <c r="H711" s="1"/>
      <c r="I711" s="1"/>
      <c r="J711" s="5"/>
      <c r="K711" s="1"/>
      <c r="L711" s="1"/>
      <c r="M711" s="5"/>
      <c r="N711" s="5"/>
      <c r="O711" s="5"/>
      <c r="P711" s="5"/>
      <c r="Q711" s="5"/>
      <c r="R711" s="5"/>
      <c r="S711" s="70"/>
      <c r="T711" s="70"/>
      <c r="U711" s="70"/>
      <c r="V711" s="18"/>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1"/>
      <c r="BA711" s="1"/>
    </row>
    <row r="712" spans="2:53">
      <c r="B712" s="1"/>
      <c r="C712" s="1"/>
      <c r="D712" s="1"/>
      <c r="E712" s="1"/>
      <c r="F712" s="1"/>
      <c r="G712" s="5"/>
      <c r="H712" s="1"/>
      <c r="I712" s="1"/>
      <c r="J712" s="5"/>
      <c r="K712" s="1"/>
      <c r="L712" s="1"/>
      <c r="M712" s="5"/>
      <c r="N712" s="5"/>
      <c r="O712" s="5"/>
      <c r="P712" s="5"/>
      <c r="Q712" s="5"/>
      <c r="R712" s="5"/>
      <c r="S712" s="70"/>
      <c r="T712" s="70"/>
      <c r="U712" s="70"/>
      <c r="V712" s="18"/>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1"/>
      <c r="BA712" s="1"/>
    </row>
    <row r="713" spans="2:53">
      <c r="B713" s="1"/>
      <c r="C713" s="1"/>
      <c r="D713" s="1"/>
      <c r="E713" s="1"/>
      <c r="F713" s="1"/>
      <c r="G713" s="5"/>
      <c r="H713" s="1"/>
      <c r="I713" s="1"/>
      <c r="J713" s="5"/>
      <c r="K713" s="1"/>
      <c r="L713" s="1"/>
      <c r="M713" s="5"/>
      <c r="N713" s="5"/>
      <c r="O713" s="5"/>
      <c r="P713" s="5"/>
      <c r="Q713" s="5"/>
      <c r="R713" s="5"/>
      <c r="S713" s="70"/>
      <c r="T713" s="70"/>
      <c r="U713" s="70"/>
      <c r="V713" s="18"/>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1"/>
      <c r="BA713" s="1"/>
    </row>
    <row r="714" spans="2:53">
      <c r="B714" s="1"/>
      <c r="C714" s="1"/>
      <c r="D714" s="1"/>
      <c r="E714" s="1"/>
      <c r="F714" s="1"/>
      <c r="G714" s="5"/>
      <c r="H714" s="1"/>
      <c r="I714" s="1"/>
      <c r="J714" s="5"/>
      <c r="K714" s="1"/>
      <c r="L714" s="1"/>
      <c r="M714" s="5"/>
      <c r="N714" s="5"/>
      <c r="O714" s="5"/>
      <c r="P714" s="5"/>
      <c r="Q714" s="5"/>
      <c r="R714" s="5"/>
      <c r="S714" s="70"/>
      <c r="T714" s="70"/>
      <c r="U714" s="70"/>
      <c r="V714" s="18"/>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1"/>
      <c r="BA714" s="1"/>
    </row>
    <row r="715" spans="2:53">
      <c r="B715" s="1"/>
      <c r="C715" s="1"/>
      <c r="D715" s="1"/>
      <c r="E715" s="1"/>
      <c r="F715" s="1"/>
      <c r="G715" s="5"/>
      <c r="H715" s="1"/>
      <c r="I715" s="1"/>
      <c r="J715" s="5"/>
      <c r="K715" s="1"/>
      <c r="L715" s="1"/>
      <c r="M715" s="5"/>
      <c r="N715" s="5"/>
      <c r="O715" s="5"/>
      <c r="P715" s="5"/>
      <c r="Q715" s="5"/>
      <c r="R715" s="5"/>
      <c r="S715" s="70"/>
      <c r="T715" s="70"/>
      <c r="U715" s="70"/>
      <c r="V715" s="18"/>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1"/>
      <c r="BA715" s="1"/>
    </row>
    <row r="716" spans="2:53">
      <c r="B716" s="1"/>
      <c r="C716" s="1"/>
      <c r="D716" s="1"/>
      <c r="E716" s="1"/>
      <c r="F716" s="1"/>
      <c r="G716" s="5"/>
      <c r="H716" s="1"/>
      <c r="I716" s="1"/>
      <c r="J716" s="5"/>
      <c r="K716" s="1"/>
      <c r="L716" s="1"/>
      <c r="M716" s="5"/>
      <c r="N716" s="5"/>
      <c r="O716" s="5"/>
      <c r="P716" s="5"/>
      <c r="Q716" s="5"/>
      <c r="R716" s="5"/>
      <c r="S716" s="70"/>
      <c r="T716" s="70"/>
      <c r="U716" s="70"/>
      <c r="V716" s="18"/>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1"/>
      <c r="BA716" s="1"/>
    </row>
    <row r="717" spans="2:53">
      <c r="B717" s="1"/>
      <c r="C717" s="1"/>
      <c r="D717" s="1"/>
      <c r="E717" s="1"/>
      <c r="F717" s="1"/>
      <c r="G717" s="5"/>
      <c r="H717" s="1"/>
      <c r="I717" s="1"/>
      <c r="J717" s="5"/>
      <c r="K717" s="1"/>
      <c r="L717" s="1"/>
      <c r="M717" s="5"/>
      <c r="N717" s="5"/>
      <c r="O717" s="5"/>
      <c r="P717" s="5"/>
      <c r="Q717" s="5"/>
      <c r="R717" s="5"/>
      <c r="S717" s="70"/>
      <c r="T717" s="70"/>
      <c r="U717" s="70"/>
      <c r="V717" s="18"/>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1"/>
      <c r="BA717" s="1"/>
    </row>
    <row r="718" spans="2:53">
      <c r="B718" s="1"/>
      <c r="C718" s="1"/>
      <c r="D718" s="1"/>
      <c r="E718" s="1"/>
      <c r="F718" s="1"/>
      <c r="G718" s="5"/>
      <c r="H718" s="1"/>
      <c r="I718" s="1"/>
      <c r="J718" s="5"/>
      <c r="K718" s="1"/>
      <c r="L718" s="1"/>
      <c r="M718" s="5"/>
      <c r="N718" s="5"/>
      <c r="O718" s="5"/>
      <c r="P718" s="5"/>
      <c r="Q718" s="5"/>
      <c r="R718" s="5"/>
      <c r="S718" s="70"/>
      <c r="T718" s="70"/>
      <c r="U718" s="70"/>
      <c r="V718" s="18"/>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1"/>
      <c r="BA718" s="1"/>
    </row>
    <row r="719" spans="2:53">
      <c r="B719" s="1"/>
      <c r="C719" s="1"/>
      <c r="D719" s="1"/>
      <c r="E719" s="1"/>
      <c r="F719" s="1"/>
      <c r="G719" s="5"/>
      <c r="H719" s="1"/>
      <c r="I719" s="1"/>
      <c r="J719" s="5"/>
      <c r="K719" s="1"/>
      <c r="L719" s="1"/>
      <c r="M719" s="5"/>
      <c r="N719" s="5"/>
      <c r="O719" s="5"/>
      <c r="P719" s="5"/>
      <c r="Q719" s="5"/>
      <c r="R719" s="5"/>
      <c r="S719" s="70"/>
      <c r="T719" s="70"/>
      <c r="U719" s="70"/>
      <c r="V719" s="18"/>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1"/>
      <c r="BA719" s="1"/>
    </row>
    <row r="720" spans="2:53">
      <c r="B720" s="1"/>
      <c r="C720" s="1"/>
      <c r="D720" s="1"/>
      <c r="E720" s="1"/>
      <c r="F720" s="1"/>
      <c r="G720" s="5"/>
      <c r="H720" s="1"/>
      <c r="I720" s="1"/>
      <c r="J720" s="5"/>
      <c r="K720" s="1"/>
      <c r="L720" s="1"/>
      <c r="M720" s="5"/>
      <c r="N720" s="5"/>
      <c r="O720" s="5"/>
      <c r="P720" s="5"/>
      <c r="Q720" s="5"/>
      <c r="R720" s="5"/>
      <c r="S720" s="70"/>
      <c r="T720" s="70"/>
      <c r="U720" s="70"/>
      <c r="V720" s="18"/>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1"/>
      <c r="BA720" s="1"/>
    </row>
    <row r="721" spans="2:53">
      <c r="B721" s="1"/>
      <c r="C721" s="1"/>
      <c r="D721" s="1"/>
      <c r="E721" s="1"/>
      <c r="F721" s="1"/>
      <c r="G721" s="5"/>
      <c r="H721" s="1"/>
      <c r="I721" s="1"/>
      <c r="J721" s="5"/>
      <c r="K721" s="1"/>
      <c r="L721" s="1"/>
      <c r="M721" s="5"/>
      <c r="N721" s="5"/>
      <c r="O721" s="5"/>
      <c r="P721" s="5"/>
      <c r="Q721" s="5"/>
      <c r="R721" s="5"/>
      <c r="S721" s="70"/>
      <c r="T721" s="70"/>
      <c r="U721" s="70"/>
      <c r="V721" s="18"/>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1"/>
      <c r="BA721" s="1"/>
    </row>
    <row r="722" spans="2:53">
      <c r="B722" s="1"/>
      <c r="C722" s="1"/>
      <c r="D722" s="1"/>
      <c r="E722" s="1"/>
      <c r="F722" s="1"/>
      <c r="G722" s="5"/>
      <c r="H722" s="1"/>
      <c r="I722" s="1"/>
      <c r="J722" s="5"/>
      <c r="K722" s="1"/>
      <c r="L722" s="1"/>
      <c r="M722" s="5"/>
      <c r="N722" s="5"/>
      <c r="O722" s="5"/>
      <c r="P722" s="5"/>
      <c r="Q722" s="5"/>
      <c r="R722" s="5"/>
      <c r="S722" s="70"/>
      <c r="T722" s="70"/>
      <c r="U722" s="70"/>
      <c r="V722" s="18"/>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1"/>
      <c r="BA722" s="1"/>
    </row>
    <row r="723" spans="2:53">
      <c r="B723" s="1"/>
      <c r="C723" s="1"/>
      <c r="D723" s="1"/>
      <c r="E723" s="1"/>
      <c r="F723" s="1"/>
      <c r="G723" s="5"/>
      <c r="H723" s="1"/>
      <c r="I723" s="1"/>
      <c r="J723" s="5"/>
      <c r="K723" s="1"/>
      <c r="L723" s="1"/>
      <c r="M723" s="5"/>
      <c r="N723" s="5"/>
      <c r="O723" s="5"/>
      <c r="P723" s="5"/>
      <c r="Q723" s="5"/>
      <c r="R723" s="5"/>
      <c r="S723" s="70"/>
      <c r="T723" s="70"/>
      <c r="U723" s="70"/>
      <c r="V723" s="18"/>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1"/>
      <c r="BA723" s="1"/>
    </row>
    <row r="724" spans="2:53">
      <c r="B724" s="1"/>
      <c r="C724" s="1"/>
      <c r="D724" s="1"/>
      <c r="E724" s="1"/>
      <c r="F724" s="1"/>
      <c r="G724" s="5"/>
      <c r="H724" s="1"/>
      <c r="I724" s="1"/>
      <c r="J724" s="5"/>
      <c r="K724" s="1"/>
      <c r="L724" s="1"/>
      <c r="M724" s="5"/>
      <c r="N724" s="5"/>
      <c r="O724" s="5"/>
      <c r="P724" s="5"/>
      <c r="Q724" s="5"/>
      <c r="R724" s="5"/>
      <c r="S724" s="70"/>
      <c r="T724" s="70"/>
      <c r="U724" s="70"/>
      <c r="V724" s="18"/>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1"/>
      <c r="BA724" s="1"/>
    </row>
    <row r="725" spans="2:53">
      <c r="B725" s="1"/>
      <c r="C725" s="1"/>
      <c r="D725" s="1"/>
      <c r="E725" s="1"/>
      <c r="F725" s="1"/>
      <c r="G725" s="5"/>
      <c r="H725" s="1"/>
      <c r="I725" s="1"/>
      <c r="J725" s="5"/>
      <c r="K725" s="1"/>
      <c r="L725" s="1"/>
      <c r="M725" s="5"/>
      <c r="N725" s="5"/>
      <c r="O725" s="5"/>
      <c r="P725" s="5"/>
      <c r="Q725" s="5"/>
      <c r="R725" s="5"/>
      <c r="S725" s="70"/>
      <c r="T725" s="70"/>
      <c r="U725" s="70"/>
      <c r="V725" s="18"/>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1"/>
      <c r="BA725" s="1"/>
    </row>
    <row r="726" spans="2:53">
      <c r="B726" s="1"/>
      <c r="C726" s="1"/>
      <c r="D726" s="1"/>
      <c r="E726" s="1"/>
      <c r="F726" s="1"/>
      <c r="G726" s="5"/>
      <c r="H726" s="1"/>
      <c r="I726" s="1"/>
      <c r="J726" s="5"/>
      <c r="K726" s="1"/>
      <c r="L726" s="1"/>
      <c r="M726" s="5"/>
      <c r="N726" s="5"/>
      <c r="O726" s="5"/>
      <c r="P726" s="5"/>
      <c r="Q726" s="5"/>
      <c r="R726" s="5"/>
      <c r="S726" s="70"/>
      <c r="T726" s="70"/>
      <c r="U726" s="70"/>
      <c r="V726" s="18"/>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1"/>
      <c r="BA726" s="1"/>
    </row>
    <row r="727" spans="2:53">
      <c r="B727" s="1"/>
      <c r="C727" s="1"/>
      <c r="D727" s="1"/>
      <c r="E727" s="1"/>
      <c r="F727" s="1"/>
      <c r="G727" s="5"/>
      <c r="H727" s="1"/>
      <c r="I727" s="1"/>
      <c r="J727" s="5"/>
      <c r="K727" s="1"/>
      <c r="L727" s="1"/>
      <c r="M727" s="5"/>
      <c r="N727" s="5"/>
      <c r="O727" s="5"/>
      <c r="P727" s="5"/>
      <c r="Q727" s="5"/>
      <c r="R727" s="5"/>
      <c r="S727" s="70"/>
      <c r="T727" s="70"/>
      <c r="U727" s="70"/>
      <c r="V727" s="18"/>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1"/>
      <c r="BA727" s="1"/>
    </row>
    <row r="728" spans="2:53">
      <c r="B728" s="1"/>
      <c r="C728" s="1"/>
      <c r="D728" s="1"/>
      <c r="E728" s="1"/>
      <c r="F728" s="1"/>
      <c r="G728" s="5"/>
      <c r="H728" s="1"/>
      <c r="I728" s="1"/>
      <c r="J728" s="5"/>
      <c r="K728" s="1"/>
      <c r="L728" s="1"/>
      <c r="M728" s="5"/>
      <c r="N728" s="5"/>
      <c r="O728" s="5"/>
      <c r="P728" s="5"/>
      <c r="Q728" s="5"/>
      <c r="R728" s="5"/>
      <c r="S728" s="70"/>
      <c r="T728" s="70"/>
      <c r="U728" s="70"/>
      <c r="V728" s="18"/>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1"/>
      <c r="BA728" s="1"/>
    </row>
    <row r="729" spans="2:53">
      <c r="B729" s="1"/>
      <c r="C729" s="1"/>
      <c r="D729" s="1"/>
      <c r="E729" s="1"/>
      <c r="F729" s="1"/>
      <c r="G729" s="5"/>
      <c r="H729" s="1"/>
      <c r="I729" s="1"/>
      <c r="J729" s="5"/>
      <c r="K729" s="1"/>
      <c r="L729" s="1"/>
      <c r="M729" s="5"/>
      <c r="N729" s="5"/>
      <c r="O729" s="5"/>
      <c r="P729" s="5"/>
      <c r="Q729" s="5"/>
      <c r="R729" s="5"/>
      <c r="S729" s="70"/>
      <c r="T729" s="70"/>
      <c r="U729" s="70"/>
      <c r="V729" s="18"/>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1"/>
      <c r="BA729" s="1"/>
    </row>
    <row r="730" spans="2:53">
      <c r="B730" s="1"/>
      <c r="C730" s="1"/>
      <c r="D730" s="1"/>
      <c r="E730" s="1"/>
      <c r="F730" s="1"/>
      <c r="G730" s="5"/>
      <c r="H730" s="1"/>
      <c r="I730" s="1"/>
      <c r="J730" s="5"/>
      <c r="K730" s="1"/>
      <c r="L730" s="1"/>
      <c r="M730" s="5"/>
      <c r="N730" s="5"/>
      <c r="O730" s="5"/>
      <c r="P730" s="5"/>
      <c r="Q730" s="5"/>
      <c r="R730" s="5"/>
      <c r="S730" s="70"/>
      <c r="T730" s="70"/>
      <c r="U730" s="70"/>
      <c r="V730" s="18"/>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1"/>
      <c r="BA730" s="1"/>
    </row>
    <row r="731" spans="2:53">
      <c r="B731" s="1"/>
      <c r="C731" s="1"/>
      <c r="D731" s="1"/>
      <c r="E731" s="1"/>
      <c r="F731" s="1"/>
      <c r="G731" s="5"/>
      <c r="H731" s="1"/>
      <c r="I731" s="1"/>
      <c r="J731" s="5"/>
      <c r="K731" s="1"/>
      <c r="L731" s="1"/>
      <c r="M731" s="5"/>
      <c r="N731" s="5"/>
      <c r="O731" s="5"/>
      <c r="P731" s="5"/>
      <c r="Q731" s="5"/>
      <c r="R731" s="5"/>
      <c r="S731" s="70"/>
      <c r="T731" s="70"/>
      <c r="U731" s="70"/>
      <c r="V731" s="18"/>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1"/>
      <c r="BA731" s="1"/>
    </row>
    <row r="732" spans="2:53">
      <c r="B732" s="1"/>
      <c r="C732" s="1"/>
      <c r="D732" s="1"/>
      <c r="E732" s="1"/>
      <c r="F732" s="1"/>
      <c r="G732" s="5"/>
      <c r="H732" s="1"/>
      <c r="I732" s="1"/>
      <c r="J732" s="5"/>
      <c r="K732" s="1"/>
      <c r="L732" s="1"/>
      <c r="M732" s="5"/>
      <c r="N732" s="5"/>
      <c r="O732" s="5"/>
      <c r="P732" s="5"/>
      <c r="Q732" s="5"/>
      <c r="R732" s="5"/>
      <c r="S732" s="70"/>
      <c r="T732" s="70"/>
      <c r="U732" s="70"/>
      <c r="V732" s="18"/>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1"/>
      <c r="BA732" s="1"/>
    </row>
    <row r="733" spans="2:53">
      <c r="B733" s="1"/>
      <c r="C733" s="1"/>
      <c r="D733" s="1"/>
      <c r="E733" s="1"/>
      <c r="F733" s="1"/>
      <c r="G733" s="5"/>
      <c r="H733" s="1"/>
      <c r="I733" s="1"/>
      <c r="J733" s="5"/>
      <c r="K733" s="1"/>
      <c r="L733" s="1"/>
      <c r="M733" s="5"/>
      <c r="N733" s="5"/>
      <c r="O733" s="5"/>
      <c r="P733" s="5"/>
      <c r="Q733" s="5"/>
      <c r="R733" s="5"/>
      <c r="S733" s="70"/>
      <c r="T733" s="70"/>
      <c r="U733" s="70"/>
      <c r="V733" s="18"/>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1"/>
      <c r="BA733" s="1"/>
    </row>
    <row r="734" spans="2:53">
      <c r="B734" s="1"/>
      <c r="C734" s="1"/>
      <c r="D734" s="1"/>
      <c r="E734" s="1"/>
      <c r="F734" s="1"/>
      <c r="G734" s="5"/>
      <c r="H734" s="1"/>
      <c r="I734" s="1"/>
      <c r="J734" s="5"/>
      <c r="K734" s="1"/>
      <c r="L734" s="1"/>
      <c r="M734" s="5"/>
      <c r="N734" s="5"/>
      <c r="O734" s="5"/>
      <c r="P734" s="5"/>
      <c r="Q734" s="5"/>
      <c r="R734" s="5"/>
      <c r="S734" s="70"/>
      <c r="T734" s="70"/>
      <c r="U734" s="70"/>
      <c r="V734" s="18"/>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1"/>
      <c r="BA734" s="1"/>
    </row>
    <row r="735" spans="2:53">
      <c r="B735" s="1"/>
      <c r="C735" s="1"/>
      <c r="D735" s="1"/>
      <c r="E735" s="1"/>
      <c r="F735" s="1"/>
      <c r="G735" s="5"/>
      <c r="H735" s="1"/>
      <c r="I735" s="1"/>
      <c r="J735" s="5"/>
      <c r="K735" s="1"/>
      <c r="L735" s="1"/>
      <c r="M735" s="5"/>
      <c r="N735" s="5"/>
      <c r="O735" s="5"/>
      <c r="P735" s="5"/>
      <c r="Q735" s="5"/>
      <c r="R735" s="5"/>
      <c r="S735" s="70"/>
      <c r="T735" s="70"/>
      <c r="U735" s="70"/>
      <c r="V735" s="18"/>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1"/>
      <c r="BA735" s="1"/>
    </row>
    <row r="736" spans="2:53">
      <c r="B736" s="1"/>
      <c r="C736" s="1"/>
      <c r="D736" s="1"/>
      <c r="E736" s="1"/>
      <c r="F736" s="1"/>
      <c r="G736" s="5"/>
      <c r="H736" s="1"/>
      <c r="I736" s="1"/>
      <c r="J736" s="5"/>
      <c r="K736" s="1"/>
      <c r="L736" s="1"/>
      <c r="M736" s="5"/>
      <c r="N736" s="5"/>
      <c r="O736" s="5"/>
      <c r="P736" s="5"/>
      <c r="Q736" s="5"/>
      <c r="R736" s="5"/>
      <c r="S736" s="70"/>
      <c r="T736" s="70"/>
      <c r="U736" s="70"/>
      <c r="V736" s="18"/>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1"/>
      <c r="BA736" s="1"/>
    </row>
    <row r="737" spans="2:53">
      <c r="B737" s="1"/>
      <c r="C737" s="1"/>
      <c r="D737" s="1"/>
      <c r="E737" s="1"/>
      <c r="F737" s="1"/>
      <c r="G737" s="5"/>
      <c r="H737" s="1"/>
      <c r="I737" s="1"/>
      <c r="J737" s="5"/>
      <c r="K737" s="1"/>
      <c r="L737" s="1"/>
      <c r="M737" s="5"/>
      <c r="N737" s="5"/>
      <c r="O737" s="5"/>
      <c r="P737" s="5"/>
      <c r="Q737" s="5"/>
      <c r="R737" s="5"/>
      <c r="S737" s="70"/>
      <c r="T737" s="70"/>
      <c r="U737" s="70"/>
      <c r="V737" s="18"/>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1"/>
      <c r="BA737" s="1"/>
    </row>
    <row r="738" spans="2:53">
      <c r="B738" s="1"/>
      <c r="C738" s="1"/>
      <c r="D738" s="1"/>
      <c r="E738" s="1"/>
      <c r="F738" s="1"/>
      <c r="G738" s="5"/>
      <c r="H738" s="1"/>
      <c r="I738" s="1"/>
      <c r="J738" s="5"/>
      <c r="K738" s="1"/>
      <c r="L738" s="1"/>
      <c r="M738" s="5"/>
      <c r="N738" s="5"/>
      <c r="O738" s="5"/>
      <c r="P738" s="5"/>
      <c r="Q738" s="5"/>
      <c r="R738" s="5"/>
      <c r="S738" s="70"/>
      <c r="T738" s="70"/>
      <c r="U738" s="70"/>
      <c r="V738" s="18"/>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1"/>
      <c r="BA738" s="1"/>
    </row>
    <row r="739" spans="2:53">
      <c r="B739" s="1"/>
      <c r="C739" s="1"/>
      <c r="D739" s="1"/>
      <c r="E739" s="1"/>
      <c r="F739" s="1"/>
      <c r="G739" s="5"/>
      <c r="H739" s="1"/>
      <c r="I739" s="1"/>
      <c r="J739" s="5"/>
      <c r="K739" s="1"/>
      <c r="L739" s="1"/>
      <c r="M739" s="5"/>
      <c r="N739" s="5"/>
      <c r="O739" s="5"/>
      <c r="P739" s="5"/>
      <c r="Q739" s="5"/>
      <c r="R739" s="5"/>
      <c r="S739" s="70"/>
      <c r="T739" s="70"/>
      <c r="U739" s="70"/>
      <c r="V739" s="18"/>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1"/>
      <c r="BA739" s="1"/>
    </row>
    <row r="740" spans="2:53">
      <c r="B740" s="1"/>
      <c r="C740" s="1"/>
      <c r="D740" s="1"/>
      <c r="E740" s="1"/>
      <c r="F740" s="1"/>
      <c r="G740" s="5"/>
      <c r="H740" s="1"/>
      <c r="I740" s="1"/>
      <c r="J740" s="5"/>
      <c r="K740" s="1"/>
      <c r="L740" s="1"/>
      <c r="M740" s="5"/>
      <c r="N740" s="5"/>
      <c r="O740" s="5"/>
      <c r="P740" s="5"/>
      <c r="Q740" s="5"/>
      <c r="R740" s="5"/>
      <c r="S740" s="70"/>
      <c r="T740" s="70"/>
      <c r="U740" s="70"/>
      <c r="V740" s="18"/>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1"/>
      <c r="BA740" s="1"/>
    </row>
    <row r="741" spans="2:53">
      <c r="B741" s="1"/>
      <c r="C741" s="1"/>
      <c r="D741" s="1"/>
      <c r="E741" s="1"/>
      <c r="F741" s="1"/>
      <c r="G741" s="5"/>
      <c r="H741" s="1"/>
      <c r="I741" s="1"/>
      <c r="J741" s="5"/>
      <c r="K741" s="1"/>
      <c r="L741" s="1"/>
      <c r="M741" s="5"/>
      <c r="N741" s="5"/>
      <c r="O741" s="5"/>
      <c r="P741" s="5"/>
      <c r="Q741" s="5"/>
      <c r="R741" s="5"/>
      <c r="S741" s="70"/>
      <c r="T741" s="70"/>
      <c r="U741" s="70"/>
      <c r="V741" s="18"/>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1"/>
      <c r="BA741" s="1"/>
    </row>
    <row r="742" spans="2:53">
      <c r="B742" s="1"/>
      <c r="C742" s="1"/>
      <c r="D742" s="1"/>
      <c r="E742" s="1"/>
      <c r="F742" s="1"/>
      <c r="G742" s="5"/>
      <c r="H742" s="1"/>
      <c r="I742" s="1"/>
      <c r="J742" s="5"/>
      <c r="K742" s="1"/>
      <c r="L742" s="1"/>
      <c r="M742" s="5"/>
      <c r="N742" s="5"/>
      <c r="O742" s="5"/>
      <c r="P742" s="5"/>
      <c r="Q742" s="5"/>
      <c r="R742" s="5"/>
      <c r="S742" s="70"/>
      <c r="T742" s="70"/>
      <c r="U742" s="70"/>
      <c r="V742" s="18"/>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1"/>
      <c r="BA742" s="1"/>
    </row>
    <row r="743" spans="2:53">
      <c r="B743" s="1"/>
      <c r="C743" s="1"/>
      <c r="D743" s="1"/>
      <c r="E743" s="1"/>
      <c r="F743" s="1"/>
      <c r="G743" s="5"/>
      <c r="H743" s="1"/>
      <c r="I743" s="1"/>
      <c r="J743" s="5"/>
      <c r="K743" s="1"/>
      <c r="L743" s="1"/>
      <c r="M743" s="5"/>
      <c r="N743" s="5"/>
      <c r="O743" s="5"/>
      <c r="P743" s="5"/>
      <c r="Q743" s="5"/>
      <c r="R743" s="5"/>
      <c r="S743" s="70"/>
      <c r="T743" s="70"/>
      <c r="U743" s="70"/>
      <c r="V743" s="18"/>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1"/>
      <c r="BA743" s="1"/>
    </row>
    <row r="744" spans="2:53">
      <c r="B744" s="1"/>
      <c r="C744" s="1"/>
      <c r="D744" s="1"/>
      <c r="E744" s="1"/>
      <c r="F744" s="1"/>
      <c r="G744" s="5"/>
      <c r="H744" s="1"/>
      <c r="I744" s="1"/>
      <c r="J744" s="5"/>
      <c r="K744" s="1"/>
      <c r="L744" s="1"/>
      <c r="M744" s="5"/>
      <c r="N744" s="5"/>
      <c r="O744" s="5"/>
      <c r="P744" s="5"/>
      <c r="Q744" s="5"/>
      <c r="R744" s="5"/>
      <c r="S744" s="70"/>
      <c r="T744" s="70"/>
      <c r="U744" s="70"/>
      <c r="V744" s="18"/>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1"/>
      <c r="BA744" s="1"/>
    </row>
    <row r="745" spans="2:53">
      <c r="B745" s="1"/>
      <c r="C745" s="1"/>
      <c r="D745" s="1"/>
      <c r="E745" s="1"/>
      <c r="F745" s="1"/>
      <c r="G745" s="5"/>
      <c r="H745" s="1"/>
      <c r="I745" s="1"/>
      <c r="J745" s="5"/>
      <c r="K745" s="1"/>
      <c r="L745" s="1"/>
      <c r="M745" s="5"/>
      <c r="N745" s="5"/>
      <c r="O745" s="5"/>
      <c r="P745" s="5"/>
      <c r="Q745" s="5"/>
      <c r="R745" s="5"/>
      <c r="S745" s="70"/>
      <c r="T745" s="70"/>
      <c r="U745" s="70"/>
      <c r="V745" s="18"/>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1"/>
      <c r="BA745" s="1"/>
    </row>
    <row r="746" spans="2:53">
      <c r="B746" s="1"/>
      <c r="C746" s="1"/>
      <c r="D746" s="1"/>
      <c r="E746" s="1"/>
      <c r="F746" s="1"/>
      <c r="G746" s="5"/>
      <c r="H746" s="1"/>
      <c r="I746" s="1"/>
      <c r="J746" s="5"/>
      <c r="K746" s="1"/>
      <c r="L746" s="1"/>
      <c r="M746" s="5"/>
      <c r="N746" s="5"/>
      <c r="O746" s="5"/>
      <c r="P746" s="5"/>
      <c r="Q746" s="5"/>
      <c r="R746" s="5"/>
      <c r="S746" s="70"/>
      <c r="T746" s="70"/>
      <c r="U746" s="70"/>
      <c r="V746" s="18"/>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1"/>
      <c r="BA746" s="1"/>
    </row>
    <row r="747" spans="2:53">
      <c r="B747" s="1"/>
      <c r="C747" s="1"/>
      <c r="D747" s="1"/>
      <c r="E747" s="1"/>
      <c r="F747" s="1"/>
      <c r="G747" s="5"/>
      <c r="H747" s="1"/>
      <c r="I747" s="1"/>
      <c r="J747" s="5"/>
      <c r="K747" s="1"/>
      <c r="L747" s="1"/>
      <c r="M747" s="5"/>
      <c r="N747" s="5"/>
      <c r="O747" s="5"/>
      <c r="P747" s="5"/>
      <c r="Q747" s="5"/>
      <c r="R747" s="5"/>
      <c r="S747" s="70"/>
      <c r="T747" s="70"/>
      <c r="U747" s="70"/>
      <c r="V747" s="18"/>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1"/>
      <c r="BA747" s="1"/>
    </row>
    <row r="748" spans="2:53">
      <c r="B748" s="1"/>
      <c r="C748" s="1"/>
      <c r="D748" s="1"/>
      <c r="E748" s="1"/>
      <c r="F748" s="1"/>
      <c r="G748" s="5"/>
      <c r="H748" s="1"/>
      <c r="I748" s="1"/>
      <c r="J748" s="5"/>
      <c r="K748" s="1"/>
      <c r="L748" s="1"/>
      <c r="M748" s="5"/>
      <c r="N748" s="5"/>
      <c r="O748" s="5"/>
      <c r="P748" s="5"/>
      <c r="Q748" s="5"/>
      <c r="R748" s="5"/>
      <c r="S748" s="70"/>
      <c r="T748" s="70"/>
      <c r="U748" s="70"/>
      <c r="V748" s="18"/>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1"/>
      <c r="BA748" s="1"/>
    </row>
    <row r="749" spans="2:53">
      <c r="B749" s="1"/>
      <c r="C749" s="1"/>
      <c r="D749" s="1"/>
      <c r="E749" s="1"/>
      <c r="F749" s="1"/>
      <c r="G749" s="5"/>
      <c r="H749" s="1"/>
      <c r="I749" s="1"/>
      <c r="J749" s="5"/>
      <c r="K749" s="1"/>
      <c r="L749" s="1"/>
      <c r="M749" s="5"/>
      <c r="N749" s="5"/>
      <c r="O749" s="5"/>
      <c r="P749" s="5"/>
      <c r="Q749" s="5"/>
      <c r="R749" s="5"/>
      <c r="S749" s="70"/>
      <c r="T749" s="70"/>
      <c r="U749" s="70"/>
      <c r="V749" s="18"/>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1"/>
      <c r="BA749" s="1"/>
    </row>
    <row r="750" spans="2:53">
      <c r="B750" s="1"/>
      <c r="C750" s="1"/>
      <c r="D750" s="1"/>
      <c r="E750" s="1"/>
      <c r="F750" s="1"/>
      <c r="G750" s="5"/>
      <c r="H750" s="1"/>
      <c r="I750" s="1"/>
      <c r="J750" s="5"/>
      <c r="K750" s="1"/>
      <c r="L750" s="1"/>
      <c r="M750" s="5"/>
      <c r="N750" s="5"/>
      <c r="O750" s="5"/>
      <c r="P750" s="5"/>
      <c r="Q750" s="5"/>
      <c r="R750" s="5"/>
      <c r="S750" s="70"/>
      <c r="T750" s="70"/>
      <c r="U750" s="70"/>
      <c r="V750" s="18"/>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1"/>
      <c r="BA750" s="1"/>
    </row>
    <row r="751" spans="2:53">
      <c r="B751" s="1"/>
      <c r="C751" s="1"/>
      <c r="D751" s="1"/>
      <c r="E751" s="1"/>
      <c r="F751" s="1"/>
      <c r="G751" s="5"/>
      <c r="H751" s="1"/>
      <c r="I751" s="1"/>
      <c r="J751" s="5"/>
      <c r="K751" s="1"/>
      <c r="L751" s="1"/>
      <c r="M751" s="5"/>
      <c r="N751" s="5"/>
      <c r="O751" s="5"/>
      <c r="P751" s="5"/>
      <c r="Q751" s="5"/>
      <c r="R751" s="5"/>
      <c r="S751" s="70"/>
      <c r="T751" s="70"/>
      <c r="U751" s="70"/>
      <c r="V751" s="18"/>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1"/>
      <c r="BA751" s="1"/>
    </row>
    <row r="752" spans="2:53">
      <c r="B752" s="1"/>
      <c r="C752" s="1"/>
      <c r="D752" s="1"/>
      <c r="E752" s="1"/>
      <c r="F752" s="1"/>
      <c r="G752" s="5"/>
      <c r="H752" s="1"/>
      <c r="I752" s="1"/>
      <c r="J752" s="5"/>
      <c r="K752" s="1"/>
      <c r="L752" s="1"/>
      <c r="M752" s="5"/>
      <c r="N752" s="5"/>
      <c r="O752" s="5"/>
      <c r="P752" s="5"/>
      <c r="Q752" s="5"/>
      <c r="R752" s="5"/>
      <c r="S752" s="70"/>
      <c r="T752" s="70"/>
      <c r="U752" s="70"/>
      <c r="V752" s="18"/>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1"/>
      <c r="BA752" s="1"/>
    </row>
    <row r="753" spans="2:53">
      <c r="B753" s="1"/>
      <c r="C753" s="1"/>
      <c r="D753" s="1"/>
      <c r="E753" s="1"/>
      <c r="F753" s="1"/>
      <c r="G753" s="5"/>
      <c r="H753" s="1"/>
      <c r="I753" s="1"/>
      <c r="J753" s="5"/>
      <c r="K753" s="1"/>
      <c r="L753" s="1"/>
      <c r="M753" s="5"/>
      <c r="N753" s="5"/>
      <c r="O753" s="5"/>
      <c r="P753" s="5"/>
      <c r="Q753" s="5"/>
      <c r="R753" s="5"/>
      <c r="S753" s="70"/>
      <c r="T753" s="70"/>
      <c r="U753" s="70"/>
      <c r="V753" s="18"/>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1"/>
      <c r="BA753" s="1"/>
    </row>
    <row r="754" spans="2:53">
      <c r="B754" s="1"/>
      <c r="C754" s="1"/>
      <c r="D754" s="1"/>
      <c r="E754" s="1"/>
      <c r="F754" s="1"/>
      <c r="G754" s="5"/>
      <c r="H754" s="1"/>
      <c r="I754" s="1"/>
      <c r="J754" s="5"/>
      <c r="K754" s="1"/>
      <c r="L754" s="1"/>
      <c r="M754" s="5"/>
      <c r="N754" s="5"/>
      <c r="O754" s="5"/>
      <c r="P754" s="5"/>
      <c r="Q754" s="5"/>
      <c r="R754" s="5"/>
      <c r="S754" s="70"/>
      <c r="T754" s="70"/>
      <c r="U754" s="70"/>
      <c r="V754" s="18"/>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1"/>
      <c r="BA754" s="1"/>
    </row>
    <row r="755" spans="2:53">
      <c r="B755" s="1"/>
      <c r="C755" s="1"/>
      <c r="D755" s="1"/>
      <c r="E755" s="1"/>
      <c r="F755" s="1"/>
      <c r="G755" s="5"/>
      <c r="H755" s="1"/>
      <c r="I755" s="1"/>
      <c r="J755" s="5"/>
      <c r="K755" s="1"/>
      <c r="L755" s="1"/>
      <c r="M755" s="5"/>
      <c r="N755" s="5"/>
      <c r="O755" s="5"/>
      <c r="P755" s="5"/>
      <c r="Q755" s="5"/>
      <c r="R755" s="5"/>
      <c r="S755" s="70"/>
      <c r="T755" s="70"/>
      <c r="U755" s="70"/>
      <c r="V755" s="18"/>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1"/>
      <c r="BA755" s="1"/>
    </row>
    <row r="756" spans="2:53">
      <c r="B756" s="1"/>
      <c r="C756" s="1"/>
      <c r="D756" s="1"/>
      <c r="E756" s="1"/>
      <c r="F756" s="1"/>
      <c r="G756" s="5"/>
      <c r="H756" s="1"/>
      <c r="I756" s="1"/>
      <c r="J756" s="5"/>
      <c r="K756" s="1"/>
      <c r="L756" s="1"/>
      <c r="M756" s="5"/>
      <c r="N756" s="5"/>
      <c r="O756" s="5"/>
      <c r="P756" s="5"/>
      <c r="Q756" s="5"/>
      <c r="R756" s="5"/>
      <c r="S756" s="70"/>
      <c r="T756" s="70"/>
      <c r="U756" s="70"/>
      <c r="V756" s="18"/>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1"/>
      <c r="BA756" s="1"/>
    </row>
    <row r="757" spans="2:53">
      <c r="B757" s="1"/>
      <c r="C757" s="1"/>
      <c r="D757" s="1"/>
      <c r="E757" s="1"/>
      <c r="F757" s="1"/>
      <c r="G757" s="5"/>
      <c r="H757" s="1"/>
      <c r="I757" s="1"/>
      <c r="J757" s="5"/>
      <c r="K757" s="1"/>
      <c r="L757" s="1"/>
      <c r="M757" s="5"/>
      <c r="N757" s="5"/>
      <c r="O757" s="5"/>
      <c r="P757" s="5"/>
      <c r="Q757" s="5"/>
      <c r="R757" s="5"/>
      <c r="S757" s="70"/>
      <c r="T757" s="70"/>
      <c r="U757" s="70"/>
      <c r="V757" s="18"/>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1"/>
      <c r="BA757" s="1"/>
    </row>
    <row r="758" spans="2:53">
      <c r="B758" s="1"/>
      <c r="C758" s="1"/>
      <c r="D758" s="1"/>
      <c r="E758" s="1"/>
      <c r="F758" s="1"/>
      <c r="G758" s="5"/>
      <c r="H758" s="1"/>
      <c r="I758" s="1"/>
      <c r="J758" s="5"/>
      <c r="K758" s="1"/>
      <c r="L758" s="1"/>
      <c r="M758" s="5"/>
      <c r="N758" s="5"/>
      <c r="O758" s="5"/>
      <c r="P758" s="5"/>
      <c r="Q758" s="5"/>
      <c r="R758" s="5"/>
      <c r="S758" s="70"/>
      <c r="T758" s="70"/>
      <c r="U758" s="70"/>
      <c r="V758" s="18"/>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1"/>
      <c r="BA758" s="1"/>
    </row>
    <row r="759" spans="2:53">
      <c r="B759" s="1"/>
      <c r="C759" s="1"/>
      <c r="D759" s="1"/>
      <c r="E759" s="1"/>
      <c r="F759" s="1"/>
      <c r="G759" s="5"/>
      <c r="H759" s="1"/>
      <c r="I759" s="1"/>
      <c r="J759" s="5"/>
      <c r="K759" s="1"/>
      <c r="L759" s="1"/>
      <c r="M759" s="5"/>
      <c r="N759" s="5"/>
      <c r="O759" s="5"/>
      <c r="P759" s="5"/>
      <c r="Q759" s="5"/>
      <c r="R759" s="5"/>
      <c r="S759" s="70"/>
      <c r="T759" s="70"/>
      <c r="U759" s="70"/>
      <c r="V759" s="18"/>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1"/>
      <c r="BA759" s="1"/>
    </row>
    <row r="760" spans="2:53">
      <c r="B760" s="1"/>
      <c r="C760" s="1"/>
      <c r="D760" s="1"/>
      <c r="E760" s="1"/>
      <c r="F760" s="1"/>
      <c r="G760" s="5"/>
      <c r="H760" s="1"/>
      <c r="I760" s="1"/>
      <c r="J760" s="5"/>
      <c r="K760" s="1"/>
      <c r="L760" s="1"/>
      <c r="M760" s="5"/>
      <c r="N760" s="5"/>
      <c r="O760" s="5"/>
      <c r="P760" s="5"/>
      <c r="Q760" s="5"/>
      <c r="R760" s="5"/>
      <c r="S760" s="70"/>
      <c r="T760" s="70"/>
      <c r="U760" s="70"/>
      <c r="V760" s="18"/>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1"/>
      <c r="BA760" s="1"/>
    </row>
    <row r="761" spans="2:53">
      <c r="B761" s="1"/>
      <c r="C761" s="1"/>
      <c r="D761" s="1"/>
      <c r="E761" s="1"/>
      <c r="F761" s="1"/>
      <c r="G761" s="5"/>
      <c r="H761" s="1"/>
      <c r="I761" s="1"/>
      <c r="J761" s="5"/>
      <c r="K761" s="1"/>
      <c r="L761" s="1"/>
      <c r="M761" s="5"/>
      <c r="N761" s="5"/>
      <c r="O761" s="5"/>
      <c r="P761" s="5"/>
      <c r="Q761" s="5"/>
      <c r="R761" s="5"/>
      <c r="S761" s="70"/>
      <c r="T761" s="70"/>
      <c r="U761" s="70"/>
      <c r="V761" s="18"/>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1"/>
      <c r="BA761" s="1"/>
    </row>
    <row r="762" spans="2:53">
      <c r="B762" s="1"/>
      <c r="C762" s="1"/>
      <c r="D762" s="1"/>
      <c r="E762" s="1"/>
      <c r="F762" s="1"/>
      <c r="G762" s="5"/>
      <c r="H762" s="1"/>
      <c r="I762" s="1"/>
      <c r="J762" s="5"/>
      <c r="K762" s="1"/>
      <c r="L762" s="1"/>
      <c r="M762" s="5"/>
      <c r="N762" s="5"/>
      <c r="O762" s="5"/>
      <c r="P762" s="5"/>
      <c r="Q762" s="5"/>
      <c r="R762" s="5"/>
      <c r="S762" s="70"/>
      <c r="T762" s="70"/>
      <c r="U762" s="70"/>
      <c r="V762" s="18"/>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1"/>
      <c r="BA762" s="1"/>
    </row>
    <row r="763" spans="2:53">
      <c r="B763" s="1"/>
      <c r="C763" s="1"/>
      <c r="D763" s="1"/>
      <c r="E763" s="1"/>
      <c r="F763" s="1"/>
      <c r="G763" s="5"/>
      <c r="H763" s="1"/>
      <c r="I763" s="1"/>
      <c r="J763" s="5"/>
      <c r="K763" s="1"/>
      <c r="L763" s="1"/>
      <c r="M763" s="5"/>
      <c r="N763" s="5"/>
      <c r="O763" s="5"/>
      <c r="P763" s="5"/>
      <c r="Q763" s="5"/>
      <c r="R763" s="5"/>
      <c r="S763" s="70"/>
      <c r="T763" s="70"/>
      <c r="U763" s="70"/>
      <c r="V763" s="18"/>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1"/>
      <c r="BA763" s="1"/>
    </row>
    <row r="764" spans="2:53">
      <c r="B764" s="1"/>
      <c r="C764" s="1"/>
      <c r="D764" s="1"/>
      <c r="E764" s="1"/>
      <c r="F764" s="1"/>
      <c r="G764" s="5"/>
      <c r="H764" s="1"/>
      <c r="I764" s="1"/>
      <c r="J764" s="5"/>
      <c r="K764" s="1"/>
      <c r="L764" s="1"/>
      <c r="M764" s="5"/>
      <c r="N764" s="5"/>
      <c r="O764" s="5"/>
      <c r="P764" s="5"/>
      <c r="Q764" s="5"/>
      <c r="R764" s="5"/>
      <c r="S764" s="70"/>
      <c r="T764" s="70"/>
      <c r="U764" s="70"/>
      <c r="V764" s="18"/>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1"/>
      <c r="BA764" s="1"/>
    </row>
    <row r="765" spans="2:53">
      <c r="B765" s="1"/>
      <c r="C765" s="1"/>
      <c r="D765" s="1"/>
      <c r="E765" s="1"/>
      <c r="F765" s="1"/>
      <c r="G765" s="5"/>
      <c r="H765" s="1"/>
      <c r="I765" s="1"/>
      <c r="J765" s="5"/>
      <c r="K765" s="1"/>
      <c r="L765" s="1"/>
      <c r="M765" s="5"/>
      <c r="N765" s="5"/>
      <c r="O765" s="5"/>
      <c r="P765" s="5"/>
      <c r="Q765" s="5"/>
      <c r="R765" s="5"/>
      <c r="S765" s="70"/>
      <c r="T765" s="70"/>
      <c r="U765" s="70"/>
      <c r="V765" s="18"/>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1"/>
      <c r="BA765" s="1"/>
    </row>
    <row r="766" spans="2:53">
      <c r="B766" s="1"/>
      <c r="C766" s="1"/>
      <c r="D766" s="1"/>
      <c r="E766" s="1"/>
      <c r="F766" s="1"/>
      <c r="G766" s="5"/>
      <c r="H766" s="1"/>
      <c r="I766" s="1"/>
      <c r="J766" s="5"/>
      <c r="K766" s="1"/>
      <c r="L766" s="1"/>
      <c r="M766" s="5"/>
      <c r="N766" s="5"/>
      <c r="O766" s="5"/>
      <c r="P766" s="5"/>
      <c r="Q766" s="5"/>
      <c r="R766" s="5"/>
      <c r="S766" s="70"/>
      <c r="T766" s="70"/>
      <c r="U766" s="70"/>
      <c r="V766" s="18"/>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1"/>
      <c r="BA766" s="1"/>
    </row>
    <row r="767" spans="2:53">
      <c r="B767" s="1"/>
      <c r="C767" s="1"/>
      <c r="D767" s="1"/>
      <c r="E767" s="1"/>
      <c r="F767" s="1"/>
      <c r="G767" s="5"/>
      <c r="H767" s="1"/>
      <c r="I767" s="1"/>
      <c r="J767" s="5"/>
      <c r="K767" s="1"/>
      <c r="L767" s="1"/>
      <c r="M767" s="5"/>
      <c r="N767" s="5"/>
      <c r="O767" s="5"/>
      <c r="P767" s="5"/>
      <c r="Q767" s="5"/>
      <c r="R767" s="5"/>
      <c r="S767" s="70"/>
      <c r="T767" s="70"/>
      <c r="U767" s="70"/>
      <c r="V767" s="18"/>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1"/>
      <c r="BA767" s="1"/>
    </row>
    <row r="768" spans="2:53">
      <c r="B768" s="1"/>
      <c r="C768" s="1"/>
      <c r="D768" s="1"/>
      <c r="E768" s="1"/>
      <c r="F768" s="1"/>
      <c r="G768" s="5"/>
      <c r="H768" s="1"/>
      <c r="I768" s="1"/>
      <c r="J768" s="5"/>
      <c r="K768" s="1"/>
      <c r="L768" s="1"/>
      <c r="M768" s="5"/>
      <c r="N768" s="5"/>
      <c r="O768" s="5"/>
      <c r="P768" s="5"/>
      <c r="Q768" s="5"/>
      <c r="R768" s="5"/>
      <c r="S768" s="70"/>
      <c r="T768" s="70"/>
      <c r="U768" s="70"/>
      <c r="V768" s="18"/>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1"/>
      <c r="BA768" s="1"/>
    </row>
    <row r="769" spans="2:53">
      <c r="B769" s="1"/>
      <c r="C769" s="1"/>
      <c r="D769" s="1"/>
      <c r="E769" s="1"/>
      <c r="F769" s="1"/>
      <c r="G769" s="5"/>
      <c r="H769" s="1"/>
      <c r="I769" s="1"/>
      <c r="J769" s="5"/>
      <c r="K769" s="1"/>
      <c r="L769" s="1"/>
      <c r="M769" s="5"/>
      <c r="N769" s="5"/>
      <c r="O769" s="5"/>
      <c r="P769" s="5"/>
      <c r="Q769" s="5"/>
      <c r="R769" s="5"/>
      <c r="S769" s="70"/>
      <c r="T769" s="70"/>
      <c r="U769" s="70"/>
      <c r="V769" s="18"/>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1"/>
      <c r="BA769" s="1"/>
    </row>
    <row r="770" spans="2:53">
      <c r="B770" s="1"/>
      <c r="C770" s="1"/>
      <c r="D770" s="1"/>
      <c r="E770" s="1"/>
      <c r="F770" s="1"/>
      <c r="G770" s="5"/>
      <c r="H770" s="1"/>
      <c r="I770" s="1"/>
      <c r="J770" s="5"/>
      <c r="K770" s="1"/>
      <c r="L770" s="1"/>
      <c r="M770" s="5"/>
      <c r="N770" s="5"/>
      <c r="O770" s="5"/>
      <c r="P770" s="5"/>
      <c r="Q770" s="5"/>
      <c r="R770" s="5"/>
      <c r="S770" s="70"/>
      <c r="T770" s="70"/>
      <c r="U770" s="70"/>
      <c r="V770" s="18"/>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1"/>
      <c r="BA770" s="1"/>
    </row>
    <row r="771" spans="2:53">
      <c r="B771" s="1"/>
      <c r="C771" s="1"/>
      <c r="D771" s="1"/>
      <c r="E771" s="1"/>
      <c r="F771" s="1"/>
      <c r="G771" s="5"/>
      <c r="H771" s="1"/>
      <c r="I771" s="1"/>
      <c r="J771" s="5"/>
      <c r="K771" s="1"/>
      <c r="L771" s="1"/>
      <c r="M771" s="5"/>
      <c r="N771" s="5"/>
      <c r="O771" s="5"/>
      <c r="P771" s="5"/>
      <c r="Q771" s="5"/>
      <c r="R771" s="5"/>
      <c r="S771" s="70"/>
      <c r="T771" s="70"/>
      <c r="U771" s="70"/>
      <c r="V771" s="18"/>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1"/>
      <c r="BA771" s="1"/>
    </row>
    <row r="772" spans="2:53">
      <c r="B772" s="1"/>
      <c r="C772" s="1"/>
      <c r="D772" s="1"/>
      <c r="E772" s="1"/>
      <c r="F772" s="1"/>
      <c r="G772" s="5"/>
      <c r="H772" s="1"/>
      <c r="I772" s="1"/>
      <c r="J772" s="5"/>
      <c r="K772" s="1"/>
      <c r="L772" s="1"/>
      <c r="M772" s="5"/>
      <c r="N772" s="5"/>
      <c r="O772" s="5"/>
      <c r="P772" s="5"/>
      <c r="Q772" s="5"/>
      <c r="R772" s="5"/>
      <c r="S772" s="70"/>
      <c r="T772" s="70"/>
      <c r="U772" s="70"/>
      <c r="V772" s="18"/>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1"/>
      <c r="BA772" s="1"/>
    </row>
    <row r="773" spans="2:53">
      <c r="B773" s="1"/>
      <c r="C773" s="1"/>
      <c r="D773" s="1"/>
      <c r="E773" s="1"/>
      <c r="F773" s="1"/>
      <c r="G773" s="5"/>
      <c r="H773" s="1"/>
      <c r="I773" s="1"/>
      <c r="J773" s="5"/>
      <c r="K773" s="1"/>
      <c r="L773" s="1"/>
      <c r="M773" s="5"/>
      <c r="N773" s="5"/>
      <c r="O773" s="5"/>
      <c r="P773" s="5"/>
      <c r="Q773" s="5"/>
      <c r="R773" s="5"/>
      <c r="S773" s="70"/>
      <c r="T773" s="70"/>
      <c r="U773" s="70"/>
      <c r="V773" s="18"/>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1"/>
      <c r="BA773" s="1"/>
    </row>
    <row r="774" spans="2:53">
      <c r="B774" s="1"/>
      <c r="C774" s="1"/>
      <c r="D774" s="1"/>
      <c r="E774" s="1"/>
      <c r="F774" s="1"/>
      <c r="G774" s="5"/>
      <c r="H774" s="1"/>
      <c r="I774" s="1"/>
      <c r="J774" s="5"/>
      <c r="K774" s="1"/>
      <c r="L774" s="1"/>
      <c r="M774" s="5"/>
      <c r="N774" s="5"/>
      <c r="O774" s="5"/>
      <c r="P774" s="5"/>
      <c r="Q774" s="5"/>
      <c r="R774" s="5"/>
      <c r="S774" s="70"/>
      <c r="T774" s="70"/>
      <c r="U774" s="70"/>
      <c r="V774" s="18"/>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1"/>
      <c r="BA774" s="1"/>
    </row>
    <row r="775" spans="2:53">
      <c r="B775" s="1"/>
      <c r="C775" s="1"/>
      <c r="D775" s="1"/>
      <c r="E775" s="1"/>
      <c r="F775" s="1"/>
      <c r="G775" s="5"/>
      <c r="H775" s="1"/>
      <c r="I775" s="1"/>
      <c r="J775" s="5"/>
      <c r="K775" s="1"/>
      <c r="L775" s="1"/>
      <c r="M775" s="5"/>
      <c r="N775" s="5"/>
      <c r="O775" s="5"/>
      <c r="P775" s="5"/>
      <c r="Q775" s="5"/>
      <c r="R775" s="5"/>
      <c r="S775" s="70"/>
      <c r="T775" s="70"/>
      <c r="U775" s="70"/>
      <c r="V775" s="18"/>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1"/>
      <c r="BA775" s="1"/>
    </row>
    <row r="776" spans="2:53">
      <c r="B776" s="1"/>
      <c r="C776" s="1"/>
      <c r="D776" s="1"/>
      <c r="E776" s="1"/>
      <c r="F776" s="1"/>
      <c r="G776" s="5"/>
      <c r="H776" s="1"/>
      <c r="I776" s="1"/>
      <c r="J776" s="5"/>
      <c r="K776" s="1"/>
      <c r="L776" s="1"/>
      <c r="M776" s="5"/>
      <c r="N776" s="5"/>
      <c r="O776" s="5"/>
      <c r="P776" s="5"/>
      <c r="Q776" s="5"/>
      <c r="R776" s="5"/>
      <c r="S776" s="70"/>
      <c r="T776" s="70"/>
      <c r="U776" s="70"/>
      <c r="V776" s="18"/>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1"/>
      <c r="BA776" s="1"/>
    </row>
    <row r="777" spans="2:53">
      <c r="B777" s="1"/>
      <c r="C777" s="1"/>
      <c r="D777" s="1"/>
      <c r="E777" s="1"/>
      <c r="F777" s="1"/>
      <c r="G777" s="5"/>
      <c r="H777" s="1"/>
      <c r="I777" s="1"/>
      <c r="J777" s="5"/>
      <c r="K777" s="1"/>
      <c r="L777" s="1"/>
      <c r="M777" s="5"/>
      <c r="N777" s="5"/>
      <c r="O777" s="5"/>
      <c r="P777" s="5"/>
      <c r="Q777" s="5"/>
      <c r="R777" s="5"/>
      <c r="S777" s="70"/>
      <c r="T777" s="70"/>
      <c r="U777" s="70"/>
      <c r="V777" s="18"/>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1"/>
      <c r="BA777" s="1"/>
    </row>
    <row r="778" spans="2:53">
      <c r="B778" s="1"/>
      <c r="C778" s="1"/>
      <c r="D778" s="1"/>
      <c r="E778" s="1"/>
      <c r="F778" s="1"/>
      <c r="G778" s="5"/>
      <c r="H778" s="1"/>
      <c r="I778" s="1"/>
      <c r="J778" s="5"/>
      <c r="K778" s="1"/>
      <c r="L778" s="1"/>
      <c r="M778" s="5"/>
      <c r="N778" s="5"/>
      <c r="O778" s="5"/>
      <c r="P778" s="5"/>
      <c r="Q778" s="5"/>
      <c r="R778" s="5"/>
      <c r="S778" s="70"/>
      <c r="T778" s="70"/>
      <c r="U778" s="70"/>
      <c r="V778" s="18"/>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1"/>
      <c r="BA778" s="1"/>
    </row>
    <row r="779" spans="2:53">
      <c r="B779" s="1"/>
      <c r="C779" s="1"/>
      <c r="D779" s="1"/>
      <c r="E779" s="1"/>
      <c r="F779" s="1"/>
      <c r="G779" s="5"/>
      <c r="H779" s="1"/>
      <c r="I779" s="1"/>
      <c r="J779" s="5"/>
      <c r="K779" s="1"/>
      <c r="L779" s="1"/>
      <c r="M779" s="5"/>
      <c r="N779" s="5"/>
      <c r="O779" s="5"/>
      <c r="P779" s="5"/>
      <c r="Q779" s="5"/>
      <c r="R779" s="5"/>
      <c r="S779" s="70"/>
      <c r="T779" s="70"/>
      <c r="U779" s="70"/>
      <c r="V779" s="18"/>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1"/>
      <c r="BA779" s="1"/>
    </row>
    <row r="780" spans="2:53">
      <c r="B780" s="1"/>
      <c r="C780" s="1"/>
      <c r="D780" s="1"/>
      <c r="E780" s="1"/>
      <c r="F780" s="1"/>
      <c r="G780" s="5"/>
      <c r="H780" s="1"/>
      <c r="I780" s="1"/>
      <c r="J780" s="5"/>
      <c r="K780" s="1"/>
      <c r="L780" s="1"/>
      <c r="M780" s="5"/>
      <c r="N780" s="5"/>
      <c r="O780" s="5"/>
      <c r="P780" s="5"/>
      <c r="Q780" s="5"/>
      <c r="R780" s="5"/>
      <c r="S780" s="70"/>
      <c r="T780" s="70"/>
      <c r="U780" s="70"/>
      <c r="V780" s="18"/>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1"/>
      <c r="BA780" s="1"/>
    </row>
    <row r="781" spans="2:53">
      <c r="B781" s="1"/>
      <c r="C781" s="1"/>
      <c r="D781" s="1"/>
      <c r="E781" s="1"/>
      <c r="F781" s="1"/>
      <c r="G781" s="5"/>
      <c r="H781" s="1"/>
      <c r="I781" s="1"/>
      <c r="J781" s="5"/>
      <c r="K781" s="1"/>
      <c r="L781" s="1"/>
      <c r="M781" s="5"/>
      <c r="N781" s="5"/>
      <c r="O781" s="5"/>
      <c r="P781" s="5"/>
      <c r="Q781" s="5"/>
      <c r="R781" s="5"/>
      <c r="S781" s="70"/>
      <c r="T781" s="70"/>
      <c r="U781" s="70"/>
      <c r="V781" s="18"/>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1"/>
      <c r="BA781" s="1"/>
    </row>
    <row r="782" spans="2:53">
      <c r="B782" s="1"/>
      <c r="C782" s="1"/>
      <c r="D782" s="1"/>
      <c r="E782" s="1"/>
      <c r="F782" s="1"/>
      <c r="G782" s="5"/>
      <c r="H782" s="1"/>
      <c r="I782" s="1"/>
      <c r="J782" s="5"/>
      <c r="K782" s="1"/>
      <c r="L782" s="1"/>
      <c r="M782" s="5"/>
      <c r="N782" s="5"/>
      <c r="O782" s="5"/>
      <c r="P782" s="5"/>
      <c r="Q782" s="5"/>
      <c r="R782" s="5"/>
      <c r="S782" s="70"/>
      <c r="T782" s="70"/>
      <c r="U782" s="70"/>
      <c r="V782" s="18"/>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1"/>
      <c r="BA782" s="1"/>
    </row>
    <row r="783" spans="2:53">
      <c r="B783" s="1"/>
      <c r="C783" s="1"/>
      <c r="D783" s="1"/>
      <c r="E783" s="1"/>
      <c r="F783" s="1"/>
      <c r="G783" s="5"/>
      <c r="H783" s="1"/>
      <c r="I783" s="1"/>
      <c r="J783" s="5"/>
      <c r="K783" s="1"/>
      <c r="L783" s="1"/>
      <c r="M783" s="5"/>
      <c r="N783" s="5"/>
      <c r="O783" s="5"/>
      <c r="P783" s="5"/>
      <c r="Q783" s="5"/>
      <c r="R783" s="5"/>
      <c r="S783" s="70"/>
      <c r="T783" s="70"/>
      <c r="U783" s="70"/>
      <c r="V783" s="18"/>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1"/>
      <c r="BA783" s="1"/>
    </row>
    <row r="784" spans="2:53">
      <c r="B784" s="1"/>
      <c r="C784" s="1"/>
      <c r="D784" s="1"/>
      <c r="E784" s="1"/>
      <c r="F784" s="1"/>
      <c r="G784" s="5"/>
      <c r="H784" s="1"/>
      <c r="I784" s="1"/>
      <c r="J784" s="5"/>
      <c r="K784" s="1"/>
      <c r="L784" s="1"/>
      <c r="M784" s="5"/>
      <c r="N784" s="5"/>
      <c r="O784" s="5"/>
      <c r="P784" s="5"/>
      <c r="Q784" s="5"/>
      <c r="R784" s="5"/>
      <c r="S784" s="70"/>
      <c r="T784" s="70"/>
      <c r="U784" s="70"/>
      <c r="V784" s="18"/>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1"/>
      <c r="BA784" s="1"/>
    </row>
    <row r="785" spans="2:53">
      <c r="B785" s="1"/>
      <c r="C785" s="1"/>
      <c r="D785" s="1"/>
      <c r="E785" s="1"/>
      <c r="F785" s="1"/>
      <c r="G785" s="5"/>
      <c r="H785" s="1"/>
      <c r="I785" s="1"/>
      <c r="J785" s="5"/>
      <c r="K785" s="1"/>
      <c r="L785" s="1"/>
      <c r="M785" s="5"/>
      <c r="N785" s="5"/>
      <c r="O785" s="5"/>
      <c r="P785" s="5"/>
      <c r="Q785" s="5"/>
      <c r="R785" s="5"/>
      <c r="S785" s="70"/>
      <c r="T785" s="70"/>
      <c r="U785" s="70"/>
      <c r="V785" s="18"/>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1"/>
      <c r="BA785" s="1"/>
    </row>
    <row r="786" spans="2:53">
      <c r="B786" s="1"/>
      <c r="C786" s="1"/>
      <c r="D786" s="1"/>
      <c r="E786" s="1"/>
      <c r="F786" s="1"/>
      <c r="G786" s="5"/>
      <c r="H786" s="1"/>
      <c r="I786" s="1"/>
      <c r="J786" s="5"/>
      <c r="K786" s="1"/>
      <c r="L786" s="1"/>
      <c r="M786" s="5"/>
      <c r="N786" s="5"/>
      <c r="O786" s="5"/>
      <c r="P786" s="5"/>
      <c r="Q786" s="5"/>
      <c r="R786" s="5"/>
      <c r="S786" s="70"/>
      <c r="T786" s="70"/>
      <c r="U786" s="70"/>
      <c r="V786" s="18"/>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1"/>
      <c r="BA786" s="1"/>
    </row>
    <row r="787" spans="2:53">
      <c r="B787" s="1"/>
      <c r="C787" s="1"/>
      <c r="D787" s="1"/>
      <c r="E787" s="1"/>
      <c r="F787" s="1"/>
      <c r="G787" s="5"/>
      <c r="H787" s="1"/>
      <c r="I787" s="1"/>
      <c r="J787" s="5"/>
      <c r="K787" s="1"/>
      <c r="L787" s="1"/>
      <c r="M787" s="5"/>
      <c r="N787" s="5"/>
      <c r="O787" s="5"/>
      <c r="P787" s="5"/>
      <c r="Q787" s="5"/>
      <c r="R787" s="5"/>
      <c r="S787" s="70"/>
      <c r="T787" s="70"/>
      <c r="U787" s="70"/>
      <c r="V787" s="18"/>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1"/>
      <c r="BA787" s="1"/>
    </row>
    <row r="788" spans="2:53">
      <c r="B788" s="1"/>
      <c r="C788" s="1"/>
      <c r="D788" s="1"/>
      <c r="E788" s="1"/>
      <c r="F788" s="1"/>
      <c r="G788" s="5"/>
      <c r="H788" s="1"/>
      <c r="I788" s="1"/>
      <c r="J788" s="5"/>
      <c r="K788" s="1"/>
      <c r="L788" s="1"/>
      <c r="M788" s="5"/>
      <c r="N788" s="5"/>
      <c r="O788" s="5"/>
      <c r="P788" s="5"/>
      <c r="Q788" s="5"/>
      <c r="R788" s="5"/>
      <c r="S788" s="70"/>
      <c r="T788" s="70"/>
      <c r="U788" s="70"/>
      <c r="V788" s="18"/>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1"/>
      <c r="BA788" s="1"/>
    </row>
    <row r="789" spans="2:53">
      <c r="B789" s="1"/>
      <c r="C789" s="1"/>
      <c r="D789" s="1"/>
      <c r="E789" s="1"/>
      <c r="F789" s="1"/>
      <c r="G789" s="5"/>
      <c r="H789" s="1"/>
      <c r="I789" s="1"/>
      <c r="J789" s="5"/>
      <c r="K789" s="1"/>
      <c r="L789" s="1"/>
      <c r="M789" s="5"/>
      <c r="N789" s="5"/>
      <c r="O789" s="5"/>
      <c r="P789" s="5"/>
      <c r="Q789" s="5"/>
      <c r="R789" s="5"/>
      <c r="S789" s="70"/>
      <c r="T789" s="70"/>
      <c r="U789" s="70"/>
      <c r="V789" s="18"/>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1"/>
      <c r="BA789" s="1"/>
    </row>
    <row r="790" spans="2:53">
      <c r="B790" s="1"/>
      <c r="C790" s="1"/>
      <c r="D790" s="1"/>
      <c r="E790" s="1"/>
      <c r="F790" s="1"/>
      <c r="G790" s="5"/>
      <c r="H790" s="1"/>
      <c r="I790" s="1"/>
      <c r="J790" s="5"/>
      <c r="K790" s="1"/>
      <c r="L790" s="1"/>
      <c r="M790" s="5"/>
      <c r="N790" s="5"/>
      <c r="O790" s="5"/>
      <c r="P790" s="5"/>
      <c r="Q790" s="5"/>
      <c r="R790" s="5"/>
      <c r="S790" s="70"/>
      <c r="T790" s="70"/>
      <c r="U790" s="70"/>
      <c r="V790" s="18"/>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1"/>
      <c r="BA790" s="1"/>
    </row>
    <row r="791" spans="2:53">
      <c r="B791" s="1"/>
      <c r="C791" s="1"/>
      <c r="D791" s="1"/>
      <c r="E791" s="1"/>
      <c r="F791" s="1"/>
      <c r="G791" s="5"/>
      <c r="H791" s="1"/>
      <c r="I791" s="1"/>
      <c r="J791" s="5"/>
      <c r="K791" s="1"/>
      <c r="L791" s="1"/>
      <c r="M791" s="5"/>
      <c r="N791" s="5"/>
      <c r="O791" s="5"/>
      <c r="P791" s="5"/>
      <c r="Q791" s="5"/>
      <c r="R791" s="5"/>
      <c r="S791" s="70"/>
      <c r="T791" s="70"/>
      <c r="U791" s="70"/>
      <c r="V791" s="18"/>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1"/>
      <c r="BA791" s="1"/>
    </row>
    <row r="792" spans="2:53">
      <c r="B792" s="1"/>
      <c r="C792" s="1"/>
      <c r="D792" s="1"/>
      <c r="E792" s="1"/>
      <c r="F792" s="1"/>
      <c r="G792" s="5"/>
      <c r="H792" s="1"/>
      <c r="I792" s="1"/>
      <c r="J792" s="5"/>
      <c r="K792" s="1"/>
      <c r="L792" s="1"/>
      <c r="M792" s="5"/>
      <c r="N792" s="5"/>
      <c r="O792" s="5"/>
      <c r="P792" s="5"/>
      <c r="Q792" s="5"/>
      <c r="R792" s="5"/>
      <c r="S792" s="70"/>
      <c r="T792" s="70"/>
      <c r="U792" s="70"/>
      <c r="V792" s="18"/>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1"/>
      <c r="BA792" s="1"/>
    </row>
    <row r="793" spans="2:53">
      <c r="B793" s="1"/>
      <c r="C793" s="1"/>
      <c r="D793" s="1"/>
      <c r="E793" s="1"/>
      <c r="F793" s="1"/>
      <c r="G793" s="5"/>
      <c r="H793" s="1"/>
      <c r="I793" s="1"/>
      <c r="J793" s="5"/>
      <c r="K793" s="1"/>
      <c r="L793" s="1"/>
      <c r="M793" s="5"/>
      <c r="N793" s="5"/>
      <c r="O793" s="5"/>
      <c r="P793" s="5"/>
      <c r="Q793" s="5"/>
      <c r="R793" s="5"/>
      <c r="S793" s="70"/>
      <c r="T793" s="70"/>
      <c r="U793" s="70"/>
      <c r="V793" s="18"/>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1"/>
      <c r="BA793" s="1"/>
    </row>
    <row r="794" spans="2:53">
      <c r="B794" s="1"/>
      <c r="C794" s="1"/>
      <c r="D794" s="1"/>
      <c r="E794" s="1"/>
      <c r="F794" s="1"/>
      <c r="G794" s="5"/>
      <c r="H794" s="1"/>
      <c r="I794" s="1"/>
      <c r="J794" s="5"/>
      <c r="K794" s="1"/>
      <c r="L794" s="1"/>
      <c r="M794" s="5"/>
      <c r="N794" s="5"/>
      <c r="O794" s="5"/>
      <c r="P794" s="5"/>
      <c r="Q794" s="5"/>
      <c r="R794" s="5"/>
      <c r="S794" s="70"/>
      <c r="T794" s="70"/>
      <c r="U794" s="70"/>
      <c r="V794" s="18"/>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1"/>
      <c r="BA794" s="1"/>
    </row>
    <row r="795" spans="2:53">
      <c r="B795" s="1"/>
      <c r="C795" s="1"/>
      <c r="D795" s="1"/>
      <c r="E795" s="1"/>
      <c r="F795" s="1"/>
      <c r="G795" s="5"/>
      <c r="H795" s="1"/>
      <c r="I795" s="1"/>
      <c r="J795" s="5"/>
      <c r="K795" s="1"/>
      <c r="L795" s="1"/>
      <c r="M795" s="5"/>
      <c r="N795" s="5"/>
      <c r="O795" s="5"/>
      <c r="P795" s="5"/>
      <c r="Q795" s="5"/>
      <c r="R795" s="5"/>
      <c r="S795" s="70"/>
      <c r="T795" s="70"/>
      <c r="U795" s="70"/>
      <c r="V795" s="18"/>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1"/>
      <c r="BA795" s="1"/>
    </row>
    <row r="796" spans="2:53">
      <c r="B796" s="1"/>
      <c r="C796" s="1"/>
      <c r="D796" s="1"/>
      <c r="E796" s="1"/>
      <c r="F796" s="1"/>
      <c r="G796" s="5"/>
      <c r="H796" s="1"/>
      <c r="I796" s="1"/>
      <c r="J796" s="5"/>
      <c r="K796" s="1"/>
      <c r="L796" s="1"/>
      <c r="M796" s="5"/>
      <c r="N796" s="5"/>
      <c r="O796" s="5"/>
      <c r="P796" s="5"/>
      <c r="Q796" s="5"/>
      <c r="R796" s="5"/>
      <c r="S796" s="70"/>
      <c r="T796" s="70"/>
      <c r="U796" s="70"/>
      <c r="V796" s="18"/>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1"/>
      <c r="BA796" s="1"/>
    </row>
    <row r="797" spans="2:53">
      <c r="B797" s="1"/>
      <c r="C797" s="1"/>
      <c r="D797" s="1"/>
      <c r="E797" s="1"/>
      <c r="F797" s="1"/>
      <c r="G797" s="5"/>
      <c r="H797" s="1"/>
      <c r="I797" s="1"/>
      <c r="J797" s="5"/>
      <c r="K797" s="1"/>
      <c r="L797" s="1"/>
      <c r="M797" s="5"/>
      <c r="N797" s="5"/>
      <c r="O797" s="5"/>
      <c r="P797" s="5"/>
      <c r="Q797" s="5"/>
      <c r="R797" s="5"/>
      <c r="S797" s="70"/>
      <c r="T797" s="70"/>
      <c r="U797" s="70"/>
      <c r="V797" s="18"/>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1"/>
      <c r="BA797" s="1"/>
    </row>
    <row r="798" spans="2:53">
      <c r="B798" s="1"/>
      <c r="C798" s="1"/>
      <c r="D798" s="1"/>
      <c r="E798" s="1"/>
      <c r="F798" s="1"/>
      <c r="G798" s="5"/>
      <c r="H798" s="1"/>
      <c r="I798" s="1"/>
      <c r="J798" s="5"/>
      <c r="K798" s="1"/>
      <c r="L798" s="1"/>
      <c r="M798" s="5"/>
      <c r="N798" s="5"/>
      <c r="O798" s="5"/>
      <c r="P798" s="5"/>
      <c r="Q798" s="5"/>
      <c r="R798" s="5"/>
      <c r="S798" s="70"/>
      <c r="T798" s="70"/>
      <c r="U798" s="70"/>
      <c r="V798" s="18"/>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1"/>
      <c r="BA798" s="1"/>
    </row>
    <row r="799" spans="2:53">
      <c r="B799" s="1"/>
      <c r="C799" s="1"/>
      <c r="D799" s="1"/>
      <c r="E799" s="1"/>
      <c r="F799" s="1"/>
      <c r="G799" s="5"/>
      <c r="H799" s="1"/>
      <c r="I799" s="1"/>
      <c r="J799" s="5"/>
      <c r="K799" s="1"/>
      <c r="L799" s="1"/>
      <c r="M799" s="5"/>
      <c r="N799" s="5"/>
      <c r="O799" s="5"/>
      <c r="P799" s="5"/>
      <c r="Q799" s="5"/>
      <c r="R799" s="5"/>
      <c r="S799" s="70"/>
      <c r="T799" s="70"/>
      <c r="U799" s="70"/>
      <c r="V799" s="18"/>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1"/>
      <c r="BA799" s="1"/>
    </row>
    <row r="800" spans="2:53">
      <c r="B800" s="1"/>
      <c r="C800" s="1"/>
      <c r="D800" s="1"/>
      <c r="E800" s="1"/>
      <c r="F800" s="1"/>
      <c r="G800" s="5"/>
      <c r="H800" s="1"/>
      <c r="I800" s="1"/>
      <c r="J800" s="5"/>
      <c r="K800" s="1"/>
      <c r="L800" s="1"/>
      <c r="M800" s="5"/>
      <c r="N800" s="5"/>
      <c r="O800" s="5"/>
      <c r="P800" s="5"/>
      <c r="Q800" s="5"/>
      <c r="R800" s="5"/>
      <c r="S800" s="70"/>
      <c r="T800" s="70"/>
      <c r="U800" s="70"/>
      <c r="V800" s="18"/>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1"/>
      <c r="BA800" s="1"/>
    </row>
    <row r="801" spans="2:53">
      <c r="B801" s="1"/>
      <c r="C801" s="1"/>
      <c r="D801" s="1"/>
      <c r="E801" s="1"/>
      <c r="F801" s="1"/>
      <c r="G801" s="5"/>
      <c r="H801" s="1"/>
      <c r="I801" s="1"/>
      <c r="J801" s="5"/>
      <c r="K801" s="1"/>
      <c r="L801" s="1"/>
      <c r="M801" s="5"/>
      <c r="N801" s="5"/>
      <c r="O801" s="5"/>
      <c r="P801" s="5"/>
      <c r="Q801" s="5"/>
      <c r="R801" s="5"/>
      <c r="S801" s="70"/>
      <c r="T801" s="70"/>
      <c r="U801" s="70"/>
      <c r="V801" s="18"/>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1"/>
      <c r="BA801" s="1"/>
    </row>
    <row r="802" spans="2:53">
      <c r="B802" s="1"/>
      <c r="C802" s="1"/>
      <c r="D802" s="1"/>
      <c r="E802" s="1"/>
      <c r="F802" s="1"/>
      <c r="G802" s="5"/>
      <c r="H802" s="1"/>
      <c r="I802" s="1"/>
      <c r="J802" s="5"/>
      <c r="K802" s="1"/>
      <c r="L802" s="1"/>
      <c r="M802" s="5"/>
      <c r="N802" s="5"/>
      <c r="O802" s="5"/>
      <c r="P802" s="5"/>
      <c r="Q802" s="5"/>
      <c r="R802" s="5"/>
      <c r="S802" s="70"/>
      <c r="T802" s="70"/>
      <c r="U802" s="70"/>
      <c r="V802" s="18"/>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1"/>
      <c r="BA802" s="1"/>
    </row>
    <row r="803" spans="2:53">
      <c r="B803" s="1"/>
      <c r="C803" s="1"/>
      <c r="D803" s="1"/>
      <c r="E803" s="1"/>
      <c r="F803" s="1"/>
      <c r="G803" s="5"/>
      <c r="H803" s="1"/>
      <c r="I803" s="1"/>
      <c r="J803" s="5"/>
      <c r="K803" s="1"/>
      <c r="L803" s="1"/>
      <c r="M803" s="5"/>
      <c r="N803" s="5"/>
      <c r="O803" s="5"/>
      <c r="P803" s="5"/>
      <c r="Q803" s="5"/>
      <c r="R803" s="5"/>
      <c r="S803" s="70"/>
      <c r="T803" s="70"/>
      <c r="U803" s="70"/>
      <c r="V803" s="18"/>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1"/>
      <c r="BA803" s="1"/>
    </row>
    <row r="804" spans="2:53">
      <c r="B804" s="1"/>
      <c r="C804" s="1"/>
      <c r="D804" s="1"/>
      <c r="E804" s="1"/>
      <c r="F804" s="1"/>
      <c r="G804" s="5"/>
      <c r="H804" s="1"/>
      <c r="I804" s="1"/>
      <c r="J804" s="5"/>
      <c r="K804" s="1"/>
      <c r="L804" s="1"/>
      <c r="M804" s="5"/>
      <c r="N804" s="5"/>
      <c r="O804" s="5"/>
      <c r="P804" s="5"/>
      <c r="Q804" s="5"/>
      <c r="R804" s="5"/>
      <c r="S804" s="70"/>
      <c r="T804" s="70"/>
      <c r="U804" s="70"/>
      <c r="V804" s="18"/>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1"/>
      <c r="BA804" s="1"/>
    </row>
    <row r="805" spans="2:53">
      <c r="B805" s="1"/>
      <c r="C805" s="1"/>
      <c r="D805" s="1"/>
      <c r="E805" s="1"/>
      <c r="F805" s="1"/>
      <c r="G805" s="5"/>
      <c r="H805" s="1"/>
      <c r="I805" s="1"/>
      <c r="J805" s="5"/>
      <c r="K805" s="1"/>
      <c r="L805" s="1"/>
      <c r="M805" s="5"/>
      <c r="N805" s="5"/>
      <c r="O805" s="5"/>
      <c r="P805" s="5"/>
      <c r="Q805" s="5"/>
      <c r="R805" s="5"/>
      <c r="S805" s="70"/>
      <c r="T805" s="70"/>
      <c r="U805" s="70"/>
      <c r="V805" s="18"/>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1"/>
      <c r="BA805" s="1"/>
    </row>
    <row r="806" spans="2:53">
      <c r="B806" s="1"/>
      <c r="C806" s="1"/>
      <c r="D806" s="1"/>
      <c r="E806" s="1"/>
      <c r="F806" s="1"/>
      <c r="G806" s="5"/>
      <c r="H806" s="1"/>
      <c r="I806" s="1"/>
      <c r="J806" s="5"/>
      <c r="K806" s="1"/>
      <c r="L806" s="1"/>
      <c r="M806" s="5"/>
      <c r="N806" s="5"/>
      <c r="O806" s="5"/>
      <c r="P806" s="5"/>
      <c r="Q806" s="5"/>
      <c r="R806" s="5"/>
      <c r="S806" s="70"/>
      <c r="T806" s="70"/>
      <c r="U806" s="70"/>
      <c r="V806" s="18"/>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1"/>
      <c r="BA806" s="1"/>
    </row>
    <row r="807" spans="2:53">
      <c r="B807" s="1"/>
      <c r="C807" s="1"/>
      <c r="D807" s="1"/>
      <c r="E807" s="1"/>
      <c r="F807" s="1"/>
      <c r="G807" s="5"/>
      <c r="H807" s="1"/>
      <c r="I807" s="1"/>
      <c r="J807" s="5"/>
      <c r="K807" s="1"/>
      <c r="L807" s="1"/>
      <c r="M807" s="5"/>
      <c r="N807" s="5"/>
      <c r="O807" s="5"/>
      <c r="P807" s="5"/>
      <c r="Q807" s="5"/>
      <c r="R807" s="5"/>
      <c r="S807" s="70"/>
      <c r="T807" s="70"/>
      <c r="U807" s="70"/>
      <c r="V807" s="18"/>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1"/>
      <c r="BA807" s="1"/>
    </row>
    <row r="808" spans="2:53">
      <c r="B808" s="1"/>
      <c r="C808" s="1"/>
      <c r="D808" s="1"/>
      <c r="E808" s="1"/>
      <c r="F808" s="1"/>
      <c r="G808" s="5"/>
      <c r="H808" s="1"/>
      <c r="I808" s="1"/>
      <c r="J808" s="5"/>
      <c r="K808" s="1"/>
      <c r="L808" s="1"/>
      <c r="M808" s="5"/>
      <c r="N808" s="5"/>
      <c r="O808" s="5"/>
      <c r="P808" s="5"/>
      <c r="Q808" s="5"/>
      <c r="R808" s="5"/>
      <c r="S808" s="70"/>
      <c r="T808" s="70"/>
      <c r="U808" s="70"/>
      <c r="V808" s="18"/>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1"/>
      <c r="BA808" s="1"/>
    </row>
    <row r="809" spans="2:53">
      <c r="B809" s="1"/>
      <c r="C809" s="1"/>
      <c r="D809" s="1"/>
      <c r="E809" s="1"/>
      <c r="F809" s="1"/>
      <c r="G809" s="5"/>
      <c r="H809" s="1"/>
      <c r="I809" s="1"/>
      <c r="J809" s="5"/>
      <c r="K809" s="1"/>
      <c r="L809" s="1"/>
      <c r="M809" s="5"/>
      <c r="N809" s="5"/>
      <c r="O809" s="5"/>
      <c r="P809" s="5"/>
      <c r="Q809" s="5"/>
      <c r="R809" s="5"/>
      <c r="S809" s="70"/>
      <c r="T809" s="70"/>
      <c r="U809" s="70"/>
      <c r="V809" s="18"/>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1"/>
      <c r="BA809" s="1"/>
    </row>
    <row r="810" spans="2:53">
      <c r="B810" s="1"/>
      <c r="C810" s="1"/>
      <c r="D810" s="1"/>
      <c r="E810" s="1"/>
      <c r="F810" s="1"/>
      <c r="G810" s="5"/>
      <c r="H810" s="1"/>
      <c r="I810" s="1"/>
      <c r="J810" s="5"/>
      <c r="K810" s="1"/>
      <c r="L810" s="1"/>
      <c r="M810" s="5"/>
      <c r="N810" s="5"/>
      <c r="O810" s="5"/>
      <c r="P810" s="5"/>
      <c r="Q810" s="5"/>
      <c r="R810" s="5"/>
      <c r="S810" s="70"/>
      <c r="T810" s="70"/>
      <c r="U810" s="70"/>
      <c r="V810" s="18"/>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1"/>
      <c r="BA810" s="1"/>
    </row>
    <row r="811" spans="2:53">
      <c r="B811" s="1"/>
      <c r="C811" s="1"/>
      <c r="D811" s="1"/>
      <c r="E811" s="1"/>
      <c r="F811" s="1"/>
      <c r="G811" s="5"/>
      <c r="H811" s="1"/>
      <c r="I811" s="1"/>
      <c r="J811" s="5"/>
      <c r="K811" s="1"/>
      <c r="L811" s="1"/>
      <c r="M811" s="5"/>
      <c r="N811" s="5"/>
      <c r="O811" s="5"/>
      <c r="P811" s="5"/>
      <c r="Q811" s="5"/>
      <c r="R811" s="5"/>
      <c r="S811" s="70"/>
      <c r="T811" s="70"/>
      <c r="U811" s="70"/>
      <c r="V811" s="18"/>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1"/>
      <c r="BA811" s="1"/>
    </row>
    <row r="812" spans="2:53">
      <c r="B812" s="1"/>
      <c r="C812" s="1"/>
      <c r="D812" s="1"/>
      <c r="E812" s="1"/>
      <c r="F812" s="1"/>
      <c r="G812" s="5"/>
      <c r="H812" s="1"/>
      <c r="I812" s="1"/>
      <c r="J812" s="5"/>
      <c r="K812" s="1"/>
      <c r="L812" s="1"/>
      <c r="M812" s="5"/>
      <c r="N812" s="5"/>
      <c r="O812" s="5"/>
      <c r="P812" s="5"/>
      <c r="Q812" s="5"/>
      <c r="R812" s="5"/>
      <c r="S812" s="70"/>
      <c r="T812" s="70"/>
      <c r="U812" s="70"/>
      <c r="V812" s="18"/>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1"/>
      <c r="BA812" s="1"/>
    </row>
    <row r="813" spans="2:53">
      <c r="B813" s="1"/>
      <c r="C813" s="1"/>
      <c r="D813" s="1"/>
      <c r="E813" s="1"/>
      <c r="F813" s="1"/>
      <c r="G813" s="5"/>
      <c r="H813" s="1"/>
      <c r="I813" s="1"/>
      <c r="J813" s="5"/>
      <c r="K813" s="1"/>
      <c r="L813" s="1"/>
      <c r="M813" s="5"/>
      <c r="N813" s="5"/>
      <c r="O813" s="5"/>
      <c r="P813" s="5"/>
      <c r="Q813" s="5"/>
      <c r="R813" s="5"/>
      <c r="S813" s="70"/>
      <c r="T813" s="70"/>
      <c r="U813" s="70"/>
      <c r="V813" s="18"/>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1"/>
      <c r="BA813" s="1"/>
    </row>
    <row r="814" spans="2:53">
      <c r="B814" s="1"/>
      <c r="C814" s="1"/>
      <c r="D814" s="1"/>
      <c r="E814" s="1"/>
      <c r="F814" s="1"/>
      <c r="G814" s="5"/>
      <c r="H814" s="1"/>
      <c r="I814" s="1"/>
      <c r="J814" s="5"/>
      <c r="K814" s="1"/>
      <c r="L814" s="1"/>
      <c r="M814" s="5"/>
      <c r="N814" s="5"/>
      <c r="O814" s="5"/>
      <c r="P814" s="5"/>
      <c r="Q814" s="5"/>
      <c r="R814" s="5"/>
      <c r="S814" s="70"/>
      <c r="T814" s="70"/>
      <c r="U814" s="70"/>
      <c r="V814" s="18"/>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1"/>
      <c r="BA814" s="1"/>
    </row>
    <row r="815" spans="2:53">
      <c r="B815" s="1"/>
      <c r="C815" s="1"/>
      <c r="D815" s="1"/>
      <c r="E815" s="1"/>
      <c r="F815" s="1"/>
      <c r="G815" s="5"/>
      <c r="H815" s="1"/>
      <c r="I815" s="1"/>
      <c r="J815" s="5"/>
      <c r="K815" s="1"/>
      <c r="L815" s="1"/>
      <c r="M815" s="5"/>
      <c r="N815" s="5"/>
      <c r="O815" s="5"/>
      <c r="P815" s="5"/>
      <c r="Q815" s="5"/>
      <c r="R815" s="5"/>
      <c r="S815" s="70"/>
      <c r="T815" s="70"/>
      <c r="U815" s="70"/>
      <c r="V815" s="18"/>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1"/>
      <c r="BA815" s="1"/>
    </row>
    <row r="816" spans="2:53">
      <c r="B816" s="1"/>
      <c r="C816" s="1"/>
      <c r="D816" s="1"/>
      <c r="E816" s="1"/>
      <c r="F816" s="1"/>
      <c r="G816" s="5"/>
      <c r="H816" s="1"/>
      <c r="I816" s="1"/>
      <c r="J816" s="5"/>
      <c r="K816" s="1"/>
      <c r="L816" s="1"/>
      <c r="M816" s="5"/>
      <c r="N816" s="5"/>
      <c r="O816" s="5"/>
      <c r="P816" s="5"/>
      <c r="Q816" s="5"/>
      <c r="R816" s="5"/>
      <c r="S816" s="70"/>
      <c r="T816" s="70"/>
      <c r="U816" s="70"/>
      <c r="V816" s="18"/>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1"/>
      <c r="BA816" s="1"/>
    </row>
    <row r="817" spans="2:53">
      <c r="B817" s="1"/>
      <c r="C817" s="1"/>
      <c r="D817" s="1"/>
      <c r="E817" s="1"/>
      <c r="F817" s="1"/>
      <c r="G817" s="5"/>
      <c r="H817" s="1"/>
      <c r="I817" s="1"/>
      <c r="J817" s="5"/>
      <c r="K817" s="1"/>
      <c r="L817" s="1"/>
      <c r="M817" s="5"/>
      <c r="N817" s="5"/>
      <c r="O817" s="5"/>
      <c r="P817" s="5"/>
      <c r="Q817" s="5"/>
      <c r="R817" s="5"/>
      <c r="S817" s="70"/>
      <c r="T817" s="70"/>
      <c r="U817" s="70"/>
      <c r="V817" s="18"/>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1"/>
      <c r="BA817" s="1"/>
    </row>
    <row r="818" spans="2:53">
      <c r="B818" s="1"/>
      <c r="C818" s="1"/>
      <c r="D818" s="1"/>
      <c r="E818" s="1"/>
      <c r="F818" s="1"/>
      <c r="G818" s="5"/>
      <c r="H818" s="1"/>
      <c r="I818" s="1"/>
      <c r="J818" s="5"/>
      <c r="K818" s="1"/>
      <c r="L818" s="1"/>
      <c r="M818" s="5"/>
      <c r="N818" s="5"/>
      <c r="O818" s="5"/>
      <c r="P818" s="5"/>
      <c r="Q818" s="5"/>
      <c r="R818" s="5"/>
      <c r="S818" s="70"/>
      <c r="T818" s="70"/>
      <c r="U818" s="70"/>
      <c r="V818" s="18"/>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1"/>
      <c r="BA818" s="1"/>
    </row>
    <row r="819" spans="2:53">
      <c r="B819" s="1"/>
      <c r="C819" s="1"/>
      <c r="D819" s="1"/>
      <c r="E819" s="1"/>
      <c r="F819" s="1"/>
      <c r="G819" s="5"/>
      <c r="H819" s="1"/>
      <c r="I819" s="1"/>
      <c r="J819" s="5"/>
      <c r="K819" s="1"/>
      <c r="L819" s="1"/>
      <c r="M819" s="5"/>
      <c r="N819" s="5"/>
      <c r="O819" s="5"/>
      <c r="P819" s="5"/>
      <c r="Q819" s="5"/>
      <c r="R819" s="5"/>
      <c r="S819" s="70"/>
      <c r="T819" s="70"/>
      <c r="U819" s="70"/>
      <c r="V819" s="18"/>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1"/>
      <c r="BA819" s="1"/>
    </row>
    <row r="820" spans="2:53">
      <c r="B820" s="1"/>
      <c r="C820" s="1"/>
      <c r="D820" s="1"/>
      <c r="E820" s="1"/>
      <c r="F820" s="1"/>
      <c r="G820" s="5"/>
      <c r="H820" s="1"/>
      <c r="I820" s="1"/>
      <c r="J820" s="5"/>
      <c r="K820" s="1"/>
      <c r="L820" s="1"/>
      <c r="M820" s="5"/>
      <c r="N820" s="5"/>
      <c r="O820" s="5"/>
      <c r="P820" s="5"/>
      <c r="Q820" s="5"/>
      <c r="R820" s="5"/>
      <c r="S820" s="70"/>
      <c r="T820" s="70"/>
      <c r="U820" s="70"/>
      <c r="V820" s="18"/>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1"/>
      <c r="BA820" s="1"/>
    </row>
    <row r="821" spans="2:53">
      <c r="B821" s="1"/>
      <c r="C821" s="1"/>
      <c r="D821" s="1"/>
      <c r="E821" s="1"/>
      <c r="F821" s="1"/>
      <c r="G821" s="5"/>
      <c r="H821" s="1"/>
      <c r="I821" s="1"/>
      <c r="J821" s="5"/>
      <c r="K821" s="1"/>
      <c r="L821" s="1"/>
      <c r="M821" s="5"/>
      <c r="N821" s="5"/>
      <c r="O821" s="5"/>
      <c r="P821" s="5"/>
      <c r="Q821" s="5"/>
      <c r="R821" s="5"/>
      <c r="S821" s="70"/>
      <c r="T821" s="70"/>
      <c r="U821" s="70"/>
      <c r="V821" s="18"/>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1"/>
      <c r="BA821" s="1"/>
    </row>
    <row r="822" spans="2:53">
      <c r="B822" s="1"/>
      <c r="C822" s="1"/>
      <c r="D822" s="1"/>
      <c r="E822" s="1"/>
      <c r="F822" s="1"/>
      <c r="G822" s="5"/>
      <c r="H822" s="1"/>
      <c r="I822" s="1"/>
      <c r="J822" s="5"/>
      <c r="K822" s="1"/>
      <c r="L822" s="1"/>
      <c r="M822" s="5"/>
      <c r="N822" s="5"/>
      <c r="O822" s="5"/>
      <c r="P822" s="5"/>
      <c r="Q822" s="5"/>
      <c r="R822" s="5"/>
      <c r="S822" s="70"/>
      <c r="T822" s="70"/>
      <c r="U822" s="70"/>
      <c r="V822" s="18"/>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1"/>
      <c r="BA822" s="1"/>
    </row>
    <row r="823" spans="2:53">
      <c r="B823" s="1"/>
      <c r="C823" s="1"/>
      <c r="D823" s="1"/>
      <c r="E823" s="1"/>
      <c r="F823" s="1"/>
      <c r="G823" s="5"/>
      <c r="H823" s="1"/>
      <c r="I823" s="1"/>
      <c r="J823" s="5"/>
      <c r="K823" s="1"/>
      <c r="L823" s="1"/>
      <c r="M823" s="5"/>
      <c r="N823" s="5"/>
      <c r="O823" s="5"/>
      <c r="P823" s="5"/>
      <c r="Q823" s="5"/>
      <c r="R823" s="5"/>
      <c r="S823" s="70"/>
      <c r="T823" s="70"/>
      <c r="U823" s="70"/>
      <c r="V823" s="18"/>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1"/>
      <c r="BA823" s="1"/>
    </row>
    <row r="824" spans="2:53">
      <c r="B824" s="1"/>
      <c r="C824" s="1"/>
      <c r="D824" s="1"/>
      <c r="E824" s="1"/>
      <c r="F824" s="1"/>
      <c r="G824" s="5"/>
      <c r="H824" s="1"/>
      <c r="I824" s="1"/>
      <c r="J824" s="5"/>
      <c r="K824" s="1"/>
      <c r="L824" s="1"/>
      <c r="M824" s="5"/>
      <c r="N824" s="5"/>
      <c r="O824" s="5"/>
      <c r="P824" s="5"/>
      <c r="Q824" s="5"/>
      <c r="R824" s="5"/>
      <c r="S824" s="70"/>
      <c r="T824" s="70"/>
      <c r="U824" s="70"/>
      <c r="V824" s="18"/>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1"/>
      <c r="BA824" s="1"/>
    </row>
    <row r="825" spans="2:53">
      <c r="B825" s="1"/>
      <c r="C825" s="1"/>
      <c r="D825" s="1"/>
      <c r="E825" s="1"/>
      <c r="F825" s="1"/>
      <c r="G825" s="5"/>
      <c r="H825" s="1"/>
      <c r="I825" s="1"/>
      <c r="J825" s="5"/>
      <c r="K825" s="1"/>
      <c r="L825" s="1"/>
      <c r="M825" s="5"/>
      <c r="N825" s="5"/>
      <c r="O825" s="5"/>
      <c r="P825" s="5"/>
      <c r="Q825" s="5"/>
      <c r="R825" s="5"/>
      <c r="S825" s="70"/>
      <c r="T825" s="70"/>
      <c r="U825" s="70"/>
      <c r="V825" s="18"/>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1"/>
      <c r="BA825" s="1"/>
    </row>
    <row r="826" spans="2:53">
      <c r="B826" s="1"/>
      <c r="C826" s="1"/>
      <c r="D826" s="1"/>
      <c r="E826" s="1"/>
      <c r="F826" s="1"/>
      <c r="G826" s="5"/>
      <c r="H826" s="1"/>
      <c r="I826" s="1"/>
      <c r="J826" s="5"/>
      <c r="K826" s="1"/>
      <c r="L826" s="1"/>
      <c r="M826" s="5"/>
      <c r="N826" s="5"/>
      <c r="O826" s="5"/>
      <c r="P826" s="5"/>
      <c r="Q826" s="5"/>
      <c r="R826" s="5"/>
      <c r="S826" s="70"/>
      <c r="T826" s="70"/>
      <c r="U826" s="70"/>
      <c r="V826" s="18"/>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1"/>
      <c r="BA826" s="1"/>
    </row>
    <row r="827" spans="2:53">
      <c r="B827" s="1"/>
      <c r="C827" s="1"/>
      <c r="D827" s="1"/>
      <c r="E827" s="1"/>
      <c r="F827" s="1"/>
      <c r="G827" s="5"/>
      <c r="H827" s="1"/>
      <c r="I827" s="1"/>
      <c r="J827" s="5"/>
      <c r="K827" s="1"/>
      <c r="L827" s="1"/>
      <c r="M827" s="5"/>
      <c r="N827" s="5"/>
      <c r="O827" s="5"/>
      <c r="P827" s="5"/>
      <c r="Q827" s="5"/>
      <c r="R827" s="5"/>
      <c r="S827" s="70"/>
      <c r="T827" s="70"/>
      <c r="U827" s="70"/>
      <c r="V827" s="18"/>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1"/>
      <c r="BA827" s="1"/>
    </row>
    <row r="828" spans="2:53">
      <c r="B828" s="1"/>
      <c r="C828" s="1"/>
      <c r="D828" s="1"/>
      <c r="E828" s="1"/>
      <c r="F828" s="1"/>
      <c r="G828" s="5"/>
      <c r="H828" s="1"/>
      <c r="I828" s="1"/>
      <c r="J828" s="5"/>
      <c r="K828" s="1"/>
      <c r="L828" s="1"/>
      <c r="M828" s="5"/>
      <c r="N828" s="5"/>
      <c r="O828" s="5"/>
      <c r="P828" s="5"/>
      <c r="Q828" s="5"/>
      <c r="R828" s="5"/>
      <c r="S828" s="70"/>
      <c r="T828" s="70"/>
      <c r="U828" s="70"/>
      <c r="V828" s="18"/>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1"/>
      <c r="BA828" s="1"/>
    </row>
    <row r="829" spans="2:53">
      <c r="B829" s="1"/>
      <c r="C829" s="1"/>
      <c r="D829" s="1"/>
      <c r="E829" s="1"/>
      <c r="F829" s="1"/>
      <c r="G829" s="5"/>
      <c r="H829" s="1"/>
      <c r="I829" s="1"/>
      <c r="J829" s="5"/>
      <c r="K829" s="1"/>
      <c r="L829" s="1"/>
      <c r="M829" s="5"/>
      <c r="N829" s="5"/>
      <c r="O829" s="5"/>
      <c r="P829" s="5"/>
      <c r="Q829" s="5"/>
      <c r="R829" s="5"/>
      <c r="S829" s="70"/>
      <c r="T829" s="70"/>
      <c r="U829" s="70"/>
      <c r="V829" s="18"/>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1"/>
      <c r="BA829" s="1"/>
    </row>
    <row r="830" spans="2:53">
      <c r="B830" s="1"/>
      <c r="C830" s="1"/>
      <c r="D830" s="1"/>
      <c r="E830" s="1"/>
      <c r="F830" s="1"/>
      <c r="G830" s="5"/>
      <c r="H830" s="1"/>
      <c r="I830" s="1"/>
      <c r="J830" s="5"/>
      <c r="K830" s="1"/>
      <c r="L830" s="1"/>
      <c r="M830" s="5"/>
      <c r="N830" s="5"/>
      <c r="O830" s="5"/>
      <c r="P830" s="5"/>
      <c r="Q830" s="5"/>
      <c r="R830" s="5"/>
      <c r="S830" s="70"/>
      <c r="T830" s="70"/>
      <c r="U830" s="70"/>
      <c r="V830" s="18"/>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1"/>
      <c r="BA830" s="1"/>
    </row>
    <row r="831" spans="2:53">
      <c r="B831" s="1"/>
      <c r="C831" s="1"/>
      <c r="D831" s="1"/>
      <c r="E831" s="1"/>
      <c r="F831" s="1"/>
      <c r="G831" s="5"/>
      <c r="H831" s="1"/>
      <c r="I831" s="1"/>
      <c r="J831" s="5"/>
      <c r="K831" s="1"/>
      <c r="L831" s="1"/>
      <c r="M831" s="5"/>
      <c r="N831" s="5"/>
      <c r="O831" s="5"/>
      <c r="P831" s="5"/>
      <c r="Q831" s="5"/>
      <c r="R831" s="5"/>
      <c r="S831" s="70"/>
      <c r="T831" s="70"/>
      <c r="U831" s="70"/>
      <c r="V831" s="18"/>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1"/>
      <c r="BA831" s="1"/>
    </row>
    <row r="832" spans="2:53">
      <c r="B832" s="1"/>
      <c r="C832" s="1"/>
      <c r="D832" s="1"/>
      <c r="E832" s="1"/>
      <c r="F832" s="1"/>
      <c r="G832" s="5"/>
      <c r="H832" s="1"/>
      <c r="I832" s="1"/>
      <c r="J832" s="5"/>
      <c r="K832" s="1"/>
      <c r="L832" s="1"/>
      <c r="M832" s="5"/>
      <c r="N832" s="5"/>
      <c r="O832" s="5"/>
      <c r="P832" s="5"/>
      <c r="Q832" s="5"/>
      <c r="R832" s="5"/>
      <c r="S832" s="70"/>
      <c r="T832" s="70"/>
      <c r="U832" s="70"/>
      <c r="V832" s="18"/>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1"/>
      <c r="BA832" s="1"/>
    </row>
    <row r="833" spans="2:53">
      <c r="B833" s="1"/>
      <c r="C833" s="1"/>
      <c r="D833" s="1"/>
      <c r="E833" s="1"/>
      <c r="F833" s="1"/>
      <c r="G833" s="5"/>
      <c r="H833" s="1"/>
      <c r="I833" s="1"/>
      <c r="J833" s="5"/>
      <c r="K833" s="1"/>
      <c r="L833" s="1"/>
      <c r="M833" s="5"/>
      <c r="N833" s="5"/>
      <c r="O833" s="5"/>
      <c r="P833" s="5"/>
      <c r="Q833" s="5"/>
      <c r="R833" s="5"/>
      <c r="S833" s="70"/>
      <c r="T833" s="70"/>
      <c r="U833" s="70"/>
      <c r="V833" s="18"/>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1"/>
      <c r="BA833" s="1"/>
    </row>
    <row r="834" spans="2:53">
      <c r="B834" s="1"/>
      <c r="C834" s="1"/>
      <c r="D834" s="1"/>
      <c r="E834" s="1"/>
      <c r="F834" s="1"/>
      <c r="G834" s="5"/>
      <c r="H834" s="1"/>
      <c r="I834" s="1"/>
      <c r="J834" s="5"/>
      <c r="K834" s="1"/>
      <c r="L834" s="1"/>
      <c r="M834" s="5"/>
      <c r="N834" s="5"/>
      <c r="O834" s="5"/>
      <c r="P834" s="5"/>
      <c r="Q834" s="5"/>
      <c r="R834" s="5"/>
      <c r="S834" s="70"/>
      <c r="T834" s="70"/>
      <c r="U834" s="70"/>
      <c r="V834" s="18"/>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1"/>
      <c r="BA834" s="1"/>
    </row>
    <row r="835" spans="2:53">
      <c r="B835" s="1"/>
      <c r="C835" s="1"/>
      <c r="D835" s="1"/>
      <c r="E835" s="1"/>
      <c r="F835" s="1"/>
      <c r="G835" s="5"/>
      <c r="H835" s="1"/>
      <c r="I835" s="1"/>
      <c r="J835" s="5"/>
      <c r="K835" s="1"/>
      <c r="L835" s="1"/>
      <c r="M835" s="5"/>
      <c r="N835" s="5"/>
      <c r="O835" s="5"/>
      <c r="P835" s="5"/>
      <c r="Q835" s="5"/>
      <c r="R835" s="5"/>
      <c r="S835" s="70"/>
      <c r="T835" s="70"/>
      <c r="U835" s="70"/>
      <c r="V835" s="18"/>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1"/>
      <c r="BA835" s="1"/>
    </row>
    <row r="836" spans="2:53">
      <c r="B836" s="1"/>
      <c r="C836" s="1"/>
      <c r="D836" s="1"/>
      <c r="E836" s="1"/>
      <c r="F836" s="1"/>
      <c r="G836" s="5"/>
      <c r="H836" s="1"/>
      <c r="I836" s="1"/>
      <c r="J836" s="5"/>
      <c r="K836" s="1"/>
      <c r="L836" s="1"/>
      <c r="M836" s="5"/>
      <c r="N836" s="5"/>
      <c r="O836" s="5"/>
      <c r="P836" s="5"/>
      <c r="Q836" s="5"/>
      <c r="R836" s="5"/>
      <c r="S836" s="70"/>
      <c r="T836" s="70"/>
      <c r="U836" s="70"/>
      <c r="V836" s="18"/>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1"/>
      <c r="BA836" s="1"/>
    </row>
    <row r="837" spans="2:53">
      <c r="B837" s="1"/>
      <c r="C837" s="1"/>
      <c r="D837" s="1"/>
      <c r="E837" s="1"/>
      <c r="F837" s="1"/>
      <c r="G837" s="5"/>
      <c r="H837" s="1"/>
      <c r="I837" s="1"/>
      <c r="J837" s="5"/>
      <c r="K837" s="1"/>
      <c r="L837" s="1"/>
      <c r="M837" s="5"/>
      <c r="N837" s="5"/>
      <c r="O837" s="5"/>
      <c r="P837" s="5"/>
      <c r="Q837" s="5"/>
      <c r="R837" s="5"/>
      <c r="S837" s="70"/>
      <c r="T837" s="70"/>
      <c r="U837" s="70"/>
      <c r="V837" s="18"/>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1"/>
      <c r="BA837" s="1"/>
    </row>
    <row r="838" spans="2:53">
      <c r="B838" s="1"/>
      <c r="C838" s="1"/>
      <c r="D838" s="1"/>
      <c r="E838" s="1"/>
      <c r="F838" s="1"/>
      <c r="G838" s="5"/>
      <c r="H838" s="1"/>
      <c r="I838" s="1"/>
      <c r="J838" s="5"/>
      <c r="K838" s="1"/>
      <c r="L838" s="1"/>
      <c r="M838" s="5"/>
      <c r="N838" s="5"/>
      <c r="O838" s="5"/>
      <c r="P838" s="5"/>
      <c r="Q838" s="5"/>
      <c r="R838" s="5"/>
      <c r="S838" s="70"/>
      <c r="T838" s="70"/>
      <c r="U838" s="70"/>
      <c r="V838" s="18"/>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1"/>
      <c r="BA838" s="1"/>
    </row>
    <row r="839" spans="2:53">
      <c r="B839" s="1"/>
      <c r="C839" s="1"/>
      <c r="D839" s="1"/>
      <c r="E839" s="1"/>
      <c r="F839" s="1"/>
      <c r="G839" s="5"/>
      <c r="H839" s="1"/>
      <c r="I839" s="1"/>
      <c r="J839" s="5"/>
      <c r="K839" s="1"/>
      <c r="L839" s="1"/>
      <c r="M839" s="5"/>
      <c r="N839" s="5"/>
      <c r="O839" s="5"/>
      <c r="P839" s="5"/>
      <c r="Q839" s="5"/>
      <c r="R839" s="5"/>
      <c r="S839" s="70"/>
      <c r="T839" s="70"/>
      <c r="U839" s="70"/>
      <c r="V839" s="18"/>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1"/>
      <c r="BA839" s="1"/>
    </row>
    <row r="840" spans="2:53">
      <c r="B840" s="1"/>
      <c r="C840" s="1"/>
      <c r="D840" s="1"/>
      <c r="E840" s="1"/>
      <c r="F840" s="1"/>
      <c r="G840" s="5"/>
      <c r="H840" s="1"/>
      <c r="I840" s="1"/>
      <c r="J840" s="5"/>
      <c r="K840" s="1"/>
      <c r="L840" s="1"/>
      <c r="M840" s="5"/>
      <c r="N840" s="5"/>
      <c r="O840" s="5"/>
      <c r="P840" s="5"/>
      <c r="Q840" s="5"/>
      <c r="R840" s="5"/>
      <c r="S840" s="70"/>
      <c r="T840" s="70"/>
      <c r="U840" s="70"/>
      <c r="V840" s="18"/>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1"/>
      <c r="BA840" s="1"/>
    </row>
    <row r="841" spans="2:53">
      <c r="B841" s="1"/>
      <c r="C841" s="1"/>
      <c r="D841" s="1"/>
      <c r="E841" s="1"/>
      <c r="F841" s="1"/>
      <c r="G841" s="5"/>
      <c r="H841" s="1"/>
      <c r="I841" s="1"/>
      <c r="J841" s="5"/>
      <c r="K841" s="1"/>
      <c r="L841" s="1"/>
      <c r="M841" s="5"/>
      <c r="N841" s="5"/>
      <c r="O841" s="5"/>
      <c r="P841" s="5"/>
      <c r="Q841" s="5"/>
      <c r="R841" s="5"/>
      <c r="S841" s="70"/>
      <c r="T841" s="70"/>
      <c r="U841" s="70"/>
      <c r="V841" s="18"/>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1"/>
      <c r="BA841" s="1"/>
    </row>
    <row r="842" spans="2:53">
      <c r="B842" s="1"/>
      <c r="C842" s="1"/>
      <c r="D842" s="1"/>
      <c r="E842" s="1"/>
      <c r="F842" s="1"/>
      <c r="G842" s="5"/>
      <c r="H842" s="1"/>
      <c r="I842" s="1"/>
      <c r="J842" s="5"/>
      <c r="K842" s="1"/>
      <c r="L842" s="1"/>
      <c r="M842" s="5"/>
      <c r="N842" s="5"/>
      <c r="O842" s="5"/>
      <c r="P842" s="5"/>
      <c r="Q842" s="5"/>
      <c r="R842" s="5"/>
      <c r="S842" s="70"/>
      <c r="T842" s="70"/>
      <c r="U842" s="70"/>
      <c r="V842" s="18"/>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1"/>
      <c r="BA842" s="1"/>
    </row>
    <row r="843" spans="2:53">
      <c r="B843" s="1"/>
      <c r="C843" s="1"/>
      <c r="D843" s="1"/>
      <c r="E843" s="1"/>
      <c r="F843" s="1"/>
      <c r="G843" s="5"/>
      <c r="H843" s="1"/>
      <c r="I843" s="1"/>
      <c r="J843" s="5"/>
      <c r="K843" s="1"/>
      <c r="L843" s="1"/>
      <c r="M843" s="5"/>
      <c r="N843" s="5"/>
      <c r="O843" s="5"/>
      <c r="P843" s="5"/>
      <c r="Q843" s="5"/>
      <c r="R843" s="5"/>
      <c r="S843" s="70"/>
      <c r="T843" s="70"/>
      <c r="U843" s="70"/>
      <c r="V843" s="18"/>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1"/>
      <c r="BA843" s="1"/>
    </row>
    <row r="844" spans="2:53">
      <c r="B844" s="1"/>
      <c r="C844" s="1"/>
      <c r="D844" s="1"/>
      <c r="E844" s="1"/>
      <c r="F844" s="1"/>
      <c r="G844" s="5"/>
      <c r="H844" s="1"/>
      <c r="I844" s="1"/>
      <c r="J844" s="5"/>
      <c r="K844" s="1"/>
      <c r="L844" s="1"/>
      <c r="M844" s="5"/>
      <c r="N844" s="5"/>
      <c r="O844" s="5"/>
      <c r="P844" s="5"/>
      <c r="Q844" s="5"/>
      <c r="R844" s="5"/>
      <c r="S844" s="70"/>
      <c r="T844" s="70"/>
      <c r="U844" s="70"/>
      <c r="V844" s="18"/>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1"/>
      <c r="BA844" s="1"/>
    </row>
    <row r="845" spans="2:53">
      <c r="B845" s="1"/>
      <c r="C845" s="1"/>
      <c r="D845" s="1"/>
      <c r="E845" s="1"/>
      <c r="F845" s="1"/>
      <c r="G845" s="5"/>
      <c r="H845" s="1"/>
      <c r="I845" s="1"/>
      <c r="J845" s="5"/>
      <c r="K845" s="1"/>
      <c r="L845" s="1"/>
      <c r="M845" s="5"/>
      <c r="N845" s="5"/>
      <c r="O845" s="5"/>
      <c r="P845" s="5"/>
      <c r="Q845" s="5"/>
      <c r="R845" s="5"/>
      <c r="S845" s="70"/>
      <c r="T845" s="70"/>
      <c r="U845" s="70"/>
      <c r="V845" s="18"/>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1"/>
      <c r="BA845" s="1"/>
    </row>
    <row r="846" spans="2:53">
      <c r="B846" s="1"/>
      <c r="C846" s="1"/>
      <c r="D846" s="1"/>
      <c r="E846" s="1"/>
      <c r="F846" s="1"/>
      <c r="G846" s="5"/>
      <c r="H846" s="1"/>
      <c r="I846" s="1"/>
      <c r="J846" s="5"/>
      <c r="K846" s="1"/>
      <c r="L846" s="1"/>
      <c r="M846" s="5"/>
      <c r="N846" s="5"/>
      <c r="O846" s="5"/>
      <c r="P846" s="5"/>
      <c r="Q846" s="5"/>
      <c r="R846" s="5"/>
      <c r="S846" s="70"/>
      <c r="T846" s="70"/>
      <c r="U846" s="70"/>
      <c r="V846" s="18"/>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1"/>
      <c r="BA846" s="1"/>
    </row>
    <row r="847" spans="2:53">
      <c r="B847" s="1"/>
      <c r="C847" s="1"/>
      <c r="D847" s="1"/>
      <c r="E847" s="1"/>
      <c r="F847" s="1"/>
      <c r="G847" s="5"/>
      <c r="H847" s="1"/>
      <c r="I847" s="1"/>
      <c r="J847" s="5"/>
      <c r="K847" s="1"/>
      <c r="L847" s="1"/>
      <c r="M847" s="5"/>
      <c r="N847" s="5"/>
      <c r="O847" s="5"/>
      <c r="P847" s="5"/>
      <c r="Q847" s="5"/>
      <c r="R847" s="5"/>
      <c r="S847" s="70"/>
      <c r="T847" s="70"/>
      <c r="U847" s="70"/>
      <c r="V847" s="18"/>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1"/>
      <c r="BA847" s="1"/>
    </row>
    <row r="848" spans="2:53">
      <c r="B848" s="1"/>
      <c r="C848" s="1"/>
      <c r="D848" s="1"/>
      <c r="E848" s="1"/>
      <c r="F848" s="1"/>
      <c r="G848" s="5"/>
      <c r="H848" s="1"/>
      <c r="I848" s="1"/>
      <c r="J848" s="5"/>
      <c r="K848" s="1"/>
      <c r="L848" s="1"/>
      <c r="M848" s="5"/>
      <c r="N848" s="5"/>
      <c r="O848" s="5"/>
      <c r="P848" s="5"/>
      <c r="Q848" s="5"/>
      <c r="R848" s="5"/>
      <c r="S848" s="70"/>
      <c r="T848" s="70"/>
      <c r="U848" s="70"/>
      <c r="V848" s="18"/>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1"/>
      <c r="BA848" s="1"/>
    </row>
    <row r="849" spans="2:53">
      <c r="B849" s="1"/>
      <c r="C849" s="1"/>
      <c r="D849" s="1"/>
      <c r="E849" s="1"/>
      <c r="F849" s="1"/>
      <c r="G849" s="5"/>
      <c r="H849" s="1"/>
      <c r="I849" s="1"/>
      <c r="J849" s="5"/>
      <c r="K849" s="1"/>
      <c r="L849" s="1"/>
      <c r="M849" s="5"/>
      <c r="N849" s="5"/>
      <c r="O849" s="5"/>
      <c r="P849" s="5"/>
      <c r="Q849" s="5"/>
      <c r="R849" s="5"/>
      <c r="S849" s="70"/>
      <c r="T849" s="70"/>
      <c r="U849" s="70"/>
      <c r="V849" s="18"/>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1"/>
      <c r="BA849" s="1"/>
    </row>
    <row r="850" spans="2:53">
      <c r="B850" s="1"/>
      <c r="C850" s="1"/>
      <c r="D850" s="1"/>
      <c r="E850" s="1"/>
      <c r="F850" s="1"/>
      <c r="G850" s="5"/>
      <c r="H850" s="1"/>
      <c r="I850" s="1"/>
      <c r="J850" s="5"/>
      <c r="K850" s="1"/>
      <c r="L850" s="1"/>
      <c r="M850" s="5"/>
      <c r="N850" s="5"/>
      <c r="O850" s="5"/>
      <c r="P850" s="5"/>
      <c r="Q850" s="5"/>
      <c r="R850" s="5"/>
      <c r="S850" s="70"/>
      <c r="T850" s="70"/>
      <c r="U850" s="70"/>
      <c r="V850" s="18"/>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1"/>
      <c r="BA850" s="1"/>
    </row>
    <row r="851" spans="2:53">
      <c r="B851" s="1"/>
      <c r="C851" s="1"/>
      <c r="D851" s="1"/>
      <c r="E851" s="1"/>
      <c r="F851" s="1"/>
      <c r="G851" s="5"/>
      <c r="H851" s="1"/>
      <c r="I851" s="1"/>
      <c r="J851" s="5"/>
      <c r="K851" s="1"/>
      <c r="L851" s="1"/>
      <c r="M851" s="5"/>
      <c r="N851" s="5"/>
      <c r="O851" s="5"/>
      <c r="P851" s="5"/>
      <c r="Q851" s="5"/>
      <c r="R851" s="5"/>
      <c r="S851" s="70"/>
      <c r="T851" s="70"/>
      <c r="U851" s="70"/>
      <c r="V851" s="18"/>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1"/>
      <c r="BA851" s="1"/>
    </row>
    <row r="852" spans="2:53">
      <c r="B852" s="1"/>
      <c r="C852" s="1"/>
      <c r="D852" s="1"/>
      <c r="E852" s="1"/>
      <c r="F852" s="1"/>
      <c r="G852" s="5"/>
      <c r="H852" s="1"/>
      <c r="I852" s="1"/>
      <c r="J852" s="5"/>
      <c r="K852" s="1"/>
      <c r="L852" s="1"/>
      <c r="M852" s="5"/>
      <c r="N852" s="5"/>
      <c r="O852" s="5"/>
      <c r="P852" s="5"/>
      <c r="Q852" s="5"/>
      <c r="R852" s="5"/>
      <c r="S852" s="70"/>
      <c r="T852" s="70"/>
      <c r="U852" s="70"/>
      <c r="V852" s="18"/>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1"/>
      <c r="BA852" s="1"/>
    </row>
    <row r="853" spans="2:53">
      <c r="B853" s="1"/>
      <c r="C853" s="1"/>
      <c r="D853" s="1"/>
      <c r="E853" s="1"/>
      <c r="F853" s="1"/>
      <c r="G853" s="5"/>
      <c r="H853" s="1"/>
      <c r="I853" s="1"/>
      <c r="J853" s="5"/>
      <c r="K853" s="1"/>
      <c r="L853" s="1"/>
      <c r="M853" s="5"/>
      <c r="N853" s="5"/>
      <c r="O853" s="5"/>
      <c r="P853" s="5"/>
      <c r="Q853" s="5"/>
      <c r="R853" s="5"/>
      <c r="S853" s="70"/>
      <c r="T853" s="70"/>
      <c r="U853" s="70"/>
      <c r="V853" s="18"/>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1"/>
      <c r="BA853" s="1"/>
    </row>
    <row r="854" spans="2:53">
      <c r="B854" s="1"/>
      <c r="C854" s="1"/>
      <c r="D854" s="1"/>
      <c r="E854" s="1"/>
      <c r="F854" s="1"/>
      <c r="G854" s="5"/>
      <c r="H854" s="1"/>
      <c r="I854" s="1"/>
      <c r="J854" s="5"/>
      <c r="K854" s="1"/>
      <c r="L854" s="1"/>
      <c r="M854" s="5"/>
      <c r="N854" s="5"/>
      <c r="O854" s="5"/>
      <c r="P854" s="5"/>
      <c r="Q854" s="5"/>
      <c r="R854" s="5"/>
      <c r="S854" s="70"/>
      <c r="T854" s="70"/>
      <c r="U854" s="70"/>
      <c r="V854" s="18"/>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1"/>
      <c r="BA854" s="1"/>
    </row>
    <row r="855" spans="2:53">
      <c r="B855" s="1"/>
      <c r="C855" s="1"/>
      <c r="D855" s="1"/>
      <c r="E855" s="1"/>
      <c r="F855" s="1"/>
      <c r="G855" s="5"/>
      <c r="H855" s="1"/>
      <c r="I855" s="1"/>
      <c r="J855" s="5"/>
      <c r="K855" s="1"/>
      <c r="L855" s="1"/>
      <c r="M855" s="5"/>
      <c r="N855" s="5"/>
      <c r="O855" s="5"/>
      <c r="P855" s="5"/>
      <c r="Q855" s="5"/>
      <c r="R855" s="5"/>
      <c r="S855" s="70"/>
      <c r="T855" s="70"/>
      <c r="U855" s="70"/>
      <c r="V855" s="18"/>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1"/>
      <c r="BA855" s="1"/>
    </row>
    <row r="856" spans="2:53">
      <c r="B856" s="1"/>
      <c r="C856" s="1"/>
      <c r="D856" s="1"/>
      <c r="E856" s="1"/>
      <c r="F856" s="1"/>
      <c r="G856" s="5"/>
      <c r="H856" s="1"/>
      <c r="I856" s="1"/>
      <c r="J856" s="5"/>
      <c r="K856" s="1"/>
      <c r="L856" s="1"/>
      <c r="M856" s="5"/>
      <c r="N856" s="5"/>
      <c r="O856" s="5"/>
      <c r="P856" s="5"/>
      <c r="Q856" s="5"/>
      <c r="R856" s="5"/>
      <c r="S856" s="70"/>
      <c r="T856" s="70"/>
      <c r="U856" s="70"/>
      <c r="V856" s="18"/>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1"/>
      <c r="BA856" s="1"/>
    </row>
    <row r="857" spans="2:53">
      <c r="B857" s="1"/>
      <c r="C857" s="1"/>
      <c r="D857" s="1"/>
      <c r="E857" s="1"/>
      <c r="F857" s="1"/>
      <c r="G857" s="5"/>
      <c r="H857" s="1"/>
      <c r="I857" s="1"/>
      <c r="J857" s="5"/>
      <c r="K857" s="1"/>
      <c r="L857" s="1"/>
      <c r="M857" s="5"/>
      <c r="N857" s="5"/>
      <c r="O857" s="5"/>
      <c r="P857" s="5"/>
      <c r="Q857" s="5"/>
      <c r="R857" s="5"/>
      <c r="S857" s="70"/>
      <c r="T857" s="70"/>
      <c r="U857" s="70"/>
      <c r="V857" s="18"/>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1"/>
      <c r="BA857" s="1"/>
    </row>
    <row r="858" spans="2:53">
      <c r="B858" s="1"/>
      <c r="C858" s="1"/>
      <c r="D858" s="1"/>
      <c r="E858" s="1"/>
      <c r="F858" s="1"/>
      <c r="G858" s="5"/>
      <c r="H858" s="1"/>
      <c r="I858" s="1"/>
      <c r="J858" s="5"/>
      <c r="K858" s="1"/>
      <c r="L858" s="1"/>
      <c r="M858" s="5"/>
      <c r="N858" s="5"/>
      <c r="O858" s="5"/>
      <c r="P858" s="5"/>
      <c r="Q858" s="5"/>
      <c r="R858" s="5"/>
      <c r="S858" s="70"/>
      <c r="T858" s="70"/>
      <c r="U858" s="70"/>
      <c r="V858" s="18"/>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1"/>
      <c r="BA858" s="1"/>
    </row>
    <row r="859" spans="2:53">
      <c r="B859" s="1"/>
      <c r="C859" s="1"/>
      <c r="D859" s="1"/>
      <c r="E859" s="1"/>
      <c r="F859" s="1"/>
      <c r="G859" s="5"/>
      <c r="H859" s="1"/>
      <c r="I859" s="1"/>
      <c r="J859" s="5"/>
      <c r="K859" s="1"/>
      <c r="L859" s="1"/>
      <c r="M859" s="5"/>
      <c r="N859" s="5"/>
      <c r="O859" s="5"/>
      <c r="P859" s="5"/>
      <c r="Q859" s="5"/>
      <c r="R859" s="5"/>
      <c r="S859" s="70"/>
      <c r="T859" s="70"/>
      <c r="U859" s="70"/>
      <c r="V859" s="18"/>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1"/>
      <c r="BA859" s="1"/>
    </row>
    <row r="860" spans="2:53">
      <c r="B860" s="1"/>
      <c r="C860" s="1"/>
      <c r="D860" s="1"/>
      <c r="E860" s="1"/>
      <c r="F860" s="1"/>
      <c r="G860" s="5"/>
      <c r="H860" s="1"/>
      <c r="I860" s="1"/>
      <c r="J860" s="5"/>
      <c r="K860" s="1"/>
      <c r="L860" s="1"/>
      <c r="M860" s="5"/>
      <c r="N860" s="5"/>
      <c r="O860" s="5"/>
      <c r="P860" s="5"/>
      <c r="Q860" s="5"/>
      <c r="R860" s="5"/>
      <c r="S860" s="70"/>
      <c r="T860" s="70"/>
      <c r="U860" s="70"/>
      <c r="V860" s="18"/>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1"/>
      <c r="BA860" s="1"/>
    </row>
    <row r="861" spans="2:53">
      <c r="B861" s="1"/>
      <c r="C861" s="1"/>
      <c r="D861" s="1"/>
      <c r="E861" s="1"/>
      <c r="F861" s="1"/>
      <c r="G861" s="5"/>
      <c r="H861" s="1"/>
      <c r="I861" s="1"/>
      <c r="J861" s="5"/>
      <c r="K861" s="1"/>
      <c r="L861" s="1"/>
      <c r="M861" s="5"/>
      <c r="N861" s="5"/>
      <c r="O861" s="5"/>
      <c r="P861" s="5"/>
      <c r="Q861" s="5"/>
      <c r="R861" s="5"/>
      <c r="S861" s="70"/>
      <c r="T861" s="70"/>
      <c r="U861" s="70"/>
      <c r="V861" s="18"/>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1"/>
      <c r="BA861" s="1"/>
    </row>
    <row r="862" spans="2:53">
      <c r="B862" s="1"/>
      <c r="C862" s="1"/>
      <c r="D862" s="1"/>
      <c r="E862" s="1"/>
      <c r="F862" s="1"/>
      <c r="G862" s="5"/>
      <c r="H862" s="1"/>
      <c r="I862" s="1"/>
      <c r="J862" s="5"/>
      <c r="K862" s="1"/>
      <c r="L862" s="1"/>
      <c r="M862" s="5"/>
      <c r="N862" s="5"/>
      <c r="O862" s="5"/>
      <c r="P862" s="5"/>
      <c r="Q862" s="5"/>
      <c r="R862" s="5"/>
      <c r="S862" s="70"/>
      <c r="T862" s="70"/>
      <c r="U862" s="70"/>
      <c r="V862" s="18"/>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1"/>
      <c r="BA862" s="1"/>
    </row>
    <row r="863" spans="2:53">
      <c r="B863" s="1"/>
      <c r="C863" s="1"/>
      <c r="D863" s="1"/>
      <c r="E863" s="1"/>
      <c r="F863" s="1"/>
      <c r="G863" s="5"/>
      <c r="H863" s="1"/>
      <c r="I863" s="1"/>
      <c r="J863" s="5"/>
      <c r="K863" s="1"/>
      <c r="L863" s="1"/>
      <c r="M863" s="5"/>
      <c r="N863" s="5"/>
      <c r="O863" s="5"/>
      <c r="P863" s="5"/>
      <c r="Q863" s="5"/>
      <c r="R863" s="5"/>
      <c r="S863" s="70"/>
      <c r="T863" s="70"/>
      <c r="U863" s="70"/>
      <c r="V863" s="18"/>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1"/>
      <c r="BA863" s="1"/>
    </row>
    <row r="864" spans="2:53">
      <c r="B864" s="1"/>
      <c r="C864" s="1"/>
      <c r="D864" s="1"/>
      <c r="E864" s="1"/>
      <c r="F864" s="1"/>
      <c r="G864" s="5"/>
      <c r="H864" s="1"/>
      <c r="I864" s="1"/>
      <c r="J864" s="5"/>
      <c r="K864" s="1"/>
      <c r="L864" s="1"/>
      <c r="M864" s="5"/>
      <c r="N864" s="5"/>
      <c r="O864" s="5"/>
      <c r="P864" s="5"/>
      <c r="Q864" s="5"/>
      <c r="R864" s="5"/>
      <c r="S864" s="70"/>
      <c r="T864" s="70"/>
      <c r="U864" s="70"/>
      <c r="V864" s="18"/>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1"/>
      <c r="BA864" s="1"/>
    </row>
    <row r="865" spans="2:53">
      <c r="B865" s="1"/>
      <c r="C865" s="1"/>
      <c r="D865" s="1"/>
      <c r="E865" s="1"/>
      <c r="F865" s="1"/>
      <c r="G865" s="5"/>
      <c r="H865" s="1"/>
      <c r="I865" s="1"/>
      <c r="J865" s="5"/>
      <c r="K865" s="1"/>
      <c r="L865" s="1"/>
      <c r="M865" s="5"/>
      <c r="N865" s="5"/>
      <c r="O865" s="5"/>
      <c r="P865" s="5"/>
      <c r="Q865" s="5"/>
      <c r="R865" s="5"/>
      <c r="S865" s="70"/>
      <c r="T865" s="70"/>
      <c r="U865" s="70"/>
      <c r="V865" s="18"/>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1"/>
      <c r="BA865" s="1"/>
    </row>
    <row r="866" spans="2:53">
      <c r="B866" s="1"/>
      <c r="C866" s="1"/>
      <c r="D866" s="1"/>
      <c r="E866" s="1"/>
      <c r="F866" s="1"/>
      <c r="G866" s="5"/>
      <c r="H866" s="1"/>
      <c r="I866" s="1"/>
      <c r="J866" s="5"/>
      <c r="K866" s="1"/>
      <c r="L866" s="1"/>
      <c r="M866" s="5"/>
      <c r="N866" s="5"/>
      <c r="O866" s="5"/>
      <c r="P866" s="5"/>
      <c r="Q866" s="5"/>
      <c r="R866" s="5"/>
      <c r="S866" s="70"/>
      <c r="T866" s="70"/>
      <c r="U866" s="70"/>
      <c r="V866" s="18"/>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1"/>
      <c r="BA866" s="1"/>
    </row>
    <row r="867" spans="2:53">
      <c r="B867" s="1"/>
      <c r="C867" s="1"/>
      <c r="D867" s="1"/>
      <c r="E867" s="1"/>
      <c r="F867" s="1"/>
      <c r="G867" s="5"/>
      <c r="H867" s="1"/>
      <c r="I867" s="1"/>
      <c r="J867" s="5"/>
      <c r="K867" s="1"/>
      <c r="L867" s="1"/>
      <c r="M867" s="5"/>
      <c r="N867" s="5"/>
      <c r="O867" s="5"/>
      <c r="P867" s="5"/>
      <c r="Q867" s="5"/>
      <c r="R867" s="5"/>
      <c r="S867" s="70"/>
      <c r="T867" s="70"/>
      <c r="U867" s="70"/>
      <c r="V867" s="18"/>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1"/>
      <c r="BA867" s="1"/>
    </row>
    <row r="868" spans="2:53">
      <c r="B868" s="1"/>
      <c r="C868" s="1"/>
      <c r="D868" s="1"/>
      <c r="E868" s="1"/>
      <c r="F868" s="1"/>
      <c r="G868" s="5"/>
      <c r="H868" s="1"/>
      <c r="I868" s="1"/>
      <c r="J868" s="5"/>
      <c r="K868" s="1"/>
      <c r="L868" s="1"/>
      <c r="M868" s="5"/>
      <c r="N868" s="5"/>
      <c r="O868" s="5"/>
      <c r="P868" s="5"/>
      <c r="Q868" s="5"/>
      <c r="R868" s="5"/>
      <c r="S868" s="70"/>
      <c r="T868" s="70"/>
      <c r="U868" s="70"/>
      <c r="V868" s="18"/>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1"/>
      <c r="BA868" s="1"/>
    </row>
    <row r="869" spans="2:53">
      <c r="B869" s="1"/>
      <c r="C869" s="1"/>
      <c r="D869" s="1"/>
      <c r="E869" s="1"/>
      <c r="F869" s="1"/>
      <c r="G869" s="5"/>
      <c r="H869" s="1"/>
      <c r="I869" s="1"/>
      <c r="J869" s="5"/>
      <c r="K869" s="1"/>
      <c r="L869" s="1"/>
      <c r="M869" s="5"/>
      <c r="N869" s="5"/>
      <c r="O869" s="5"/>
      <c r="P869" s="5"/>
      <c r="Q869" s="5"/>
      <c r="R869" s="5"/>
      <c r="S869" s="70"/>
      <c r="T869" s="70"/>
      <c r="U869" s="70"/>
      <c r="V869" s="18"/>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1"/>
      <c r="BA869" s="1"/>
    </row>
    <row r="870" spans="2:53">
      <c r="B870" s="1"/>
      <c r="C870" s="1"/>
      <c r="D870" s="1"/>
      <c r="E870" s="1"/>
      <c r="F870" s="1"/>
      <c r="G870" s="5"/>
      <c r="H870" s="1"/>
      <c r="I870" s="1"/>
      <c r="J870" s="5"/>
      <c r="K870" s="1"/>
      <c r="L870" s="1"/>
      <c r="M870" s="5"/>
      <c r="N870" s="5"/>
      <c r="O870" s="5"/>
      <c r="P870" s="5"/>
      <c r="Q870" s="5"/>
      <c r="R870" s="5"/>
      <c r="S870" s="70"/>
      <c r="T870" s="70"/>
      <c r="U870" s="70"/>
      <c r="V870" s="18"/>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1"/>
      <c r="BA870" s="1"/>
    </row>
    <row r="871" spans="2:53">
      <c r="B871" s="1"/>
      <c r="C871" s="1"/>
      <c r="D871" s="1"/>
      <c r="E871" s="1"/>
      <c r="F871" s="1"/>
      <c r="G871" s="5"/>
      <c r="H871" s="1"/>
      <c r="I871" s="1"/>
      <c r="J871" s="5"/>
      <c r="K871" s="1"/>
      <c r="L871" s="1"/>
      <c r="M871" s="5"/>
      <c r="N871" s="5"/>
      <c r="O871" s="5"/>
      <c r="P871" s="5"/>
      <c r="Q871" s="5"/>
      <c r="R871" s="5"/>
      <c r="S871" s="70"/>
      <c r="T871" s="70"/>
      <c r="U871" s="70"/>
      <c r="V871" s="18"/>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1"/>
      <c r="BA871" s="1"/>
    </row>
    <row r="872" spans="2:53">
      <c r="B872" s="1"/>
      <c r="C872" s="1"/>
      <c r="D872" s="1"/>
      <c r="E872" s="1"/>
      <c r="F872" s="1"/>
      <c r="G872" s="5"/>
      <c r="H872" s="1"/>
      <c r="I872" s="1"/>
      <c r="J872" s="5"/>
      <c r="K872" s="1"/>
      <c r="L872" s="1"/>
      <c r="M872" s="5"/>
      <c r="N872" s="5"/>
      <c r="O872" s="5"/>
      <c r="P872" s="5"/>
      <c r="Q872" s="5"/>
      <c r="R872" s="5"/>
      <c r="S872" s="70"/>
      <c r="T872" s="70"/>
      <c r="U872" s="70"/>
      <c r="V872" s="18"/>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1"/>
      <c r="BA872" s="1"/>
    </row>
    <row r="873" spans="2:53">
      <c r="B873" s="1"/>
      <c r="C873" s="1"/>
      <c r="D873" s="1"/>
      <c r="E873" s="1"/>
      <c r="F873" s="1"/>
      <c r="G873" s="5"/>
      <c r="H873" s="1"/>
      <c r="I873" s="1"/>
      <c r="J873" s="5"/>
      <c r="K873" s="1"/>
      <c r="L873" s="1"/>
      <c r="M873" s="5"/>
      <c r="N873" s="5"/>
      <c r="O873" s="5"/>
      <c r="P873" s="5"/>
      <c r="Q873" s="5"/>
      <c r="R873" s="5"/>
      <c r="S873" s="70"/>
      <c r="T873" s="70"/>
      <c r="U873" s="70"/>
      <c r="V873" s="18"/>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1"/>
      <c r="BA873" s="1"/>
    </row>
    <row r="874" spans="2:53">
      <c r="B874" s="1"/>
      <c r="C874" s="1"/>
      <c r="D874" s="1"/>
      <c r="E874" s="1"/>
      <c r="F874" s="1"/>
      <c r="G874" s="5"/>
      <c r="H874" s="1"/>
      <c r="I874" s="1"/>
      <c r="J874" s="5"/>
      <c r="K874" s="1"/>
      <c r="L874" s="1"/>
      <c r="M874" s="5"/>
      <c r="N874" s="5"/>
      <c r="O874" s="5"/>
      <c r="P874" s="5"/>
      <c r="Q874" s="5"/>
      <c r="R874" s="5"/>
      <c r="S874" s="70"/>
      <c r="T874" s="70"/>
      <c r="U874" s="70"/>
      <c r="V874" s="18"/>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1"/>
      <c r="BA874" s="1"/>
    </row>
    <row r="875" spans="2:53">
      <c r="B875" s="1"/>
      <c r="C875" s="1"/>
      <c r="D875" s="1"/>
      <c r="E875" s="1"/>
      <c r="F875" s="1"/>
      <c r="G875" s="5"/>
      <c r="H875" s="1"/>
      <c r="I875" s="1"/>
      <c r="J875" s="5"/>
      <c r="K875" s="1"/>
      <c r="L875" s="1"/>
      <c r="M875" s="5"/>
      <c r="N875" s="5"/>
      <c r="O875" s="5"/>
      <c r="P875" s="5"/>
      <c r="Q875" s="5"/>
      <c r="R875" s="5"/>
      <c r="S875" s="70"/>
      <c r="T875" s="70"/>
      <c r="U875" s="70"/>
      <c r="V875" s="18"/>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1"/>
      <c r="BA875" s="1"/>
    </row>
    <row r="876" spans="2:53">
      <c r="B876" s="1"/>
      <c r="C876" s="1"/>
      <c r="D876" s="1"/>
      <c r="E876" s="1"/>
      <c r="F876" s="1"/>
      <c r="G876" s="5"/>
      <c r="H876" s="1"/>
      <c r="I876" s="1"/>
      <c r="J876" s="5"/>
      <c r="K876" s="1"/>
      <c r="L876" s="1"/>
      <c r="M876" s="5"/>
      <c r="N876" s="5"/>
      <c r="O876" s="5"/>
      <c r="P876" s="5"/>
      <c r="Q876" s="5"/>
      <c r="R876" s="5"/>
      <c r="S876" s="70"/>
      <c r="T876" s="70"/>
      <c r="U876" s="70"/>
      <c r="V876" s="18"/>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1"/>
      <c r="BA876" s="1"/>
    </row>
    <row r="877" spans="2:53">
      <c r="B877" s="1"/>
      <c r="C877" s="1"/>
      <c r="D877" s="1"/>
      <c r="E877" s="1"/>
      <c r="F877" s="1"/>
      <c r="G877" s="5"/>
      <c r="H877" s="1"/>
      <c r="I877" s="1"/>
      <c r="J877" s="5"/>
      <c r="K877" s="1"/>
      <c r="L877" s="1"/>
      <c r="M877" s="5"/>
      <c r="N877" s="5"/>
      <c r="O877" s="5"/>
      <c r="P877" s="5"/>
      <c r="Q877" s="5"/>
      <c r="R877" s="5"/>
      <c r="S877" s="70"/>
      <c r="T877" s="70"/>
      <c r="U877" s="70"/>
      <c r="V877" s="18"/>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1"/>
      <c r="BA877" s="1"/>
    </row>
    <row r="878" spans="2:53">
      <c r="B878" s="1"/>
      <c r="C878" s="1"/>
      <c r="D878" s="1"/>
      <c r="E878" s="1"/>
      <c r="F878" s="1"/>
      <c r="G878" s="5"/>
      <c r="H878" s="1"/>
      <c r="I878" s="1"/>
      <c r="J878" s="5"/>
      <c r="K878" s="1"/>
      <c r="L878" s="1"/>
      <c r="M878" s="5"/>
      <c r="N878" s="5"/>
      <c r="O878" s="5"/>
      <c r="P878" s="5"/>
      <c r="Q878" s="5"/>
      <c r="R878" s="5"/>
      <c r="S878" s="70"/>
      <c r="T878" s="70"/>
      <c r="U878" s="70"/>
      <c r="V878" s="18"/>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1"/>
      <c r="BA878" s="1"/>
    </row>
    <row r="879" spans="2:53">
      <c r="B879" s="1"/>
      <c r="C879" s="1"/>
      <c r="D879" s="1"/>
      <c r="E879" s="1"/>
      <c r="F879" s="1"/>
      <c r="G879" s="5"/>
      <c r="H879" s="1"/>
      <c r="I879" s="1"/>
      <c r="J879" s="5"/>
      <c r="K879" s="1"/>
      <c r="L879" s="1"/>
      <c r="M879" s="5"/>
      <c r="N879" s="5"/>
      <c r="O879" s="5"/>
      <c r="P879" s="5"/>
      <c r="Q879" s="5"/>
      <c r="R879" s="5"/>
      <c r="S879" s="70"/>
      <c r="T879" s="70"/>
      <c r="U879" s="70"/>
      <c r="V879" s="18"/>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1"/>
      <c r="BA879" s="1"/>
    </row>
    <row r="880" spans="2:53">
      <c r="B880" s="1"/>
      <c r="C880" s="1"/>
      <c r="D880" s="1"/>
      <c r="E880" s="1"/>
      <c r="F880" s="1"/>
      <c r="G880" s="5"/>
      <c r="H880" s="1"/>
      <c r="I880" s="1"/>
      <c r="J880" s="5"/>
      <c r="K880" s="1"/>
      <c r="L880" s="1"/>
      <c r="M880" s="5"/>
      <c r="N880" s="5"/>
      <c r="O880" s="5"/>
      <c r="P880" s="5"/>
      <c r="Q880" s="5"/>
      <c r="R880" s="5"/>
      <c r="S880" s="70"/>
      <c r="T880" s="70"/>
      <c r="U880" s="70"/>
      <c r="V880" s="18"/>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1"/>
      <c r="BA880" s="1"/>
    </row>
    <row r="881" spans="2:53">
      <c r="B881" s="1"/>
      <c r="C881" s="1"/>
      <c r="D881" s="1"/>
      <c r="E881" s="1"/>
      <c r="F881" s="1"/>
      <c r="G881" s="5"/>
      <c r="H881" s="1"/>
      <c r="I881" s="1"/>
      <c r="J881" s="5"/>
      <c r="K881" s="1"/>
      <c r="L881" s="1"/>
      <c r="M881" s="5"/>
      <c r="N881" s="5"/>
      <c r="O881" s="5"/>
      <c r="P881" s="5"/>
      <c r="Q881" s="5"/>
      <c r="R881" s="5"/>
      <c r="S881" s="70"/>
      <c r="T881" s="70"/>
      <c r="U881" s="70"/>
      <c r="V881" s="18"/>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1"/>
      <c r="BA881" s="1"/>
    </row>
    <row r="882" spans="2:53">
      <c r="B882" s="1"/>
      <c r="C882" s="1"/>
      <c r="D882" s="1"/>
      <c r="E882" s="1"/>
      <c r="F882" s="1"/>
      <c r="G882" s="5"/>
      <c r="H882" s="1"/>
      <c r="I882" s="1"/>
      <c r="J882" s="5"/>
      <c r="K882" s="1"/>
      <c r="L882" s="1"/>
      <c r="M882" s="5"/>
      <c r="N882" s="5"/>
      <c r="O882" s="5"/>
      <c r="P882" s="5"/>
      <c r="Q882" s="5"/>
      <c r="R882" s="5"/>
      <c r="S882" s="70"/>
      <c r="T882" s="70"/>
      <c r="U882" s="70"/>
      <c r="V882" s="18"/>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1"/>
      <c r="BA882" s="1"/>
    </row>
    <row r="883" spans="2:53">
      <c r="B883" s="1"/>
      <c r="C883" s="1"/>
      <c r="D883" s="1"/>
      <c r="E883" s="1"/>
      <c r="F883" s="1"/>
      <c r="G883" s="5"/>
      <c r="H883" s="1"/>
      <c r="I883" s="1"/>
      <c r="J883" s="5"/>
      <c r="K883" s="1"/>
      <c r="L883" s="1"/>
      <c r="M883" s="5"/>
      <c r="N883" s="5"/>
      <c r="O883" s="5"/>
      <c r="P883" s="5"/>
      <c r="Q883" s="5"/>
      <c r="R883" s="5"/>
      <c r="S883" s="70"/>
      <c r="T883" s="70"/>
      <c r="U883" s="70"/>
      <c r="V883" s="18"/>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1"/>
      <c r="BA883" s="1"/>
    </row>
    <row r="884" spans="2:53">
      <c r="B884" s="1"/>
      <c r="C884" s="1"/>
      <c r="D884" s="1"/>
      <c r="E884" s="1"/>
      <c r="F884" s="1"/>
      <c r="G884" s="5"/>
      <c r="H884" s="1"/>
      <c r="I884" s="1"/>
      <c r="J884" s="5"/>
      <c r="K884" s="1"/>
      <c r="L884" s="1"/>
      <c r="M884" s="5"/>
      <c r="N884" s="5"/>
      <c r="O884" s="5"/>
      <c r="P884" s="5"/>
      <c r="Q884" s="5"/>
      <c r="R884" s="5"/>
      <c r="S884" s="70"/>
      <c r="T884" s="70"/>
      <c r="U884" s="70"/>
      <c r="V884" s="18"/>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1"/>
      <c r="BA884" s="1"/>
    </row>
    <row r="885" spans="2:53">
      <c r="B885" s="1"/>
      <c r="C885" s="1"/>
      <c r="D885" s="1"/>
      <c r="E885" s="1"/>
      <c r="F885" s="1"/>
      <c r="G885" s="5"/>
      <c r="H885" s="1"/>
      <c r="I885" s="1"/>
      <c r="J885" s="5"/>
      <c r="K885" s="1"/>
      <c r="L885" s="1"/>
      <c r="M885" s="5"/>
      <c r="N885" s="5"/>
      <c r="O885" s="5"/>
      <c r="P885" s="5"/>
      <c r="Q885" s="5"/>
      <c r="R885" s="5"/>
      <c r="S885" s="70"/>
      <c r="T885" s="70"/>
      <c r="U885" s="70"/>
      <c r="V885" s="18"/>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1"/>
      <c r="BA885" s="1"/>
    </row>
    <row r="886" spans="2:53">
      <c r="B886" s="1"/>
      <c r="C886" s="1"/>
      <c r="D886" s="1"/>
      <c r="E886" s="1"/>
      <c r="F886" s="1"/>
      <c r="G886" s="5"/>
      <c r="H886" s="1"/>
      <c r="I886" s="1"/>
      <c r="J886" s="5"/>
      <c r="K886" s="1"/>
      <c r="L886" s="1"/>
      <c r="M886" s="5"/>
      <c r="N886" s="5"/>
      <c r="O886" s="5"/>
      <c r="P886" s="5"/>
      <c r="Q886" s="5"/>
      <c r="R886" s="5"/>
      <c r="S886" s="70"/>
      <c r="T886" s="70"/>
      <c r="U886" s="70"/>
      <c r="V886" s="18"/>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1"/>
      <c r="BA886" s="1"/>
    </row>
    <row r="887" spans="2:53">
      <c r="B887" s="1"/>
      <c r="C887" s="1"/>
      <c r="D887" s="1"/>
      <c r="E887" s="1"/>
      <c r="F887" s="1"/>
      <c r="G887" s="5"/>
      <c r="H887" s="1"/>
      <c r="I887" s="1"/>
      <c r="J887" s="5"/>
      <c r="K887" s="1"/>
      <c r="L887" s="1"/>
      <c r="M887" s="5"/>
      <c r="N887" s="5"/>
      <c r="O887" s="5"/>
      <c r="P887" s="5"/>
      <c r="Q887" s="5"/>
      <c r="R887" s="5"/>
      <c r="S887" s="70"/>
      <c r="T887" s="70"/>
      <c r="U887" s="70"/>
      <c r="V887" s="18"/>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1"/>
      <c r="BA887" s="1"/>
    </row>
    <row r="888" spans="2:53">
      <c r="B888" s="1"/>
      <c r="C888" s="1"/>
      <c r="D888" s="1"/>
      <c r="E888" s="1"/>
      <c r="F888" s="1"/>
      <c r="G888" s="5"/>
      <c r="H888" s="1"/>
      <c r="I888" s="1"/>
      <c r="J888" s="5"/>
      <c r="K888" s="1"/>
      <c r="L888" s="1"/>
      <c r="M888" s="5"/>
      <c r="N888" s="5"/>
      <c r="O888" s="5"/>
      <c r="P888" s="5"/>
      <c r="Q888" s="5"/>
      <c r="R888" s="5"/>
      <c r="S888" s="70"/>
      <c r="T888" s="70"/>
      <c r="U888" s="70"/>
      <c r="V888" s="18"/>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1"/>
      <c r="BA888" s="1"/>
    </row>
    <row r="889" spans="2:53">
      <c r="B889" s="1"/>
      <c r="C889" s="1"/>
      <c r="D889" s="1"/>
      <c r="E889" s="1"/>
      <c r="F889" s="1"/>
      <c r="G889" s="5"/>
      <c r="H889" s="1"/>
      <c r="I889" s="1"/>
      <c r="J889" s="5"/>
      <c r="K889" s="1"/>
      <c r="L889" s="1"/>
      <c r="M889" s="5"/>
      <c r="N889" s="5"/>
      <c r="O889" s="5"/>
      <c r="P889" s="5"/>
      <c r="Q889" s="5"/>
      <c r="R889" s="5"/>
      <c r="S889" s="70"/>
      <c r="T889" s="70"/>
      <c r="U889" s="70"/>
      <c r="V889" s="18"/>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1"/>
      <c r="BA889" s="1"/>
    </row>
    <row r="890" spans="2:53">
      <c r="B890" s="1"/>
      <c r="C890" s="1"/>
      <c r="D890" s="1"/>
      <c r="E890" s="1"/>
      <c r="F890" s="1"/>
      <c r="G890" s="5"/>
      <c r="H890" s="1"/>
      <c r="I890" s="1"/>
      <c r="J890" s="5"/>
      <c r="K890" s="1"/>
      <c r="L890" s="1"/>
      <c r="M890" s="5"/>
      <c r="N890" s="5"/>
      <c r="O890" s="5"/>
      <c r="P890" s="5"/>
      <c r="Q890" s="5"/>
      <c r="R890" s="5"/>
      <c r="S890" s="70"/>
      <c r="T890" s="70"/>
      <c r="U890" s="70"/>
      <c r="V890" s="18"/>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1"/>
      <c r="BA890" s="1"/>
    </row>
    <row r="891" spans="2:53">
      <c r="B891" s="1"/>
      <c r="C891" s="1"/>
      <c r="D891" s="1"/>
      <c r="E891" s="1"/>
      <c r="F891" s="1"/>
      <c r="G891" s="5"/>
      <c r="H891" s="1"/>
      <c r="I891" s="1"/>
      <c r="J891" s="5"/>
      <c r="K891" s="1"/>
      <c r="L891" s="1"/>
      <c r="M891" s="5"/>
      <c r="N891" s="5"/>
      <c r="O891" s="5"/>
      <c r="P891" s="5"/>
      <c r="Q891" s="5"/>
      <c r="R891" s="5"/>
      <c r="S891" s="70"/>
      <c r="T891" s="70"/>
      <c r="U891" s="70"/>
      <c r="V891" s="18"/>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1"/>
      <c r="BA891" s="1"/>
    </row>
    <row r="892" spans="2:53">
      <c r="B892" s="1"/>
      <c r="C892" s="1"/>
      <c r="D892" s="1"/>
      <c r="E892" s="1"/>
      <c r="F892" s="1"/>
      <c r="G892" s="5"/>
      <c r="H892" s="1"/>
      <c r="I892" s="1"/>
      <c r="J892" s="5"/>
      <c r="K892" s="1"/>
      <c r="L892" s="1"/>
      <c r="M892" s="5"/>
      <c r="N892" s="5"/>
      <c r="O892" s="5"/>
      <c r="P892" s="5"/>
      <c r="Q892" s="5"/>
      <c r="R892" s="5"/>
      <c r="S892" s="70"/>
      <c r="T892" s="70"/>
      <c r="U892" s="70"/>
      <c r="V892" s="18"/>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1"/>
      <c r="BA892" s="1"/>
    </row>
    <row r="893" spans="2:53">
      <c r="B893" s="1"/>
      <c r="C893" s="1"/>
      <c r="D893" s="1"/>
      <c r="E893" s="1"/>
      <c r="F893" s="1"/>
      <c r="G893" s="5"/>
      <c r="H893" s="1"/>
      <c r="I893" s="1"/>
      <c r="J893" s="5"/>
      <c r="K893" s="1"/>
      <c r="L893" s="1"/>
      <c r="M893" s="5"/>
      <c r="N893" s="5"/>
      <c r="O893" s="5"/>
      <c r="P893" s="5"/>
      <c r="Q893" s="5"/>
      <c r="R893" s="5"/>
      <c r="S893" s="70"/>
      <c r="T893" s="70"/>
      <c r="U893" s="70"/>
      <c r="V893" s="18"/>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1"/>
      <c r="BA893" s="1"/>
    </row>
    <row r="894" spans="2:53">
      <c r="B894" s="1"/>
      <c r="C894" s="1"/>
      <c r="D894" s="1"/>
      <c r="E894" s="1"/>
      <c r="F894" s="1"/>
      <c r="G894" s="5"/>
      <c r="H894" s="1"/>
      <c r="I894" s="1"/>
      <c r="J894" s="5"/>
      <c r="K894" s="1"/>
      <c r="L894" s="1"/>
      <c r="M894" s="5"/>
      <c r="N894" s="5"/>
      <c r="O894" s="5"/>
      <c r="P894" s="5"/>
      <c r="Q894" s="5"/>
      <c r="R894" s="5"/>
      <c r="S894" s="70"/>
      <c r="T894" s="70"/>
      <c r="U894" s="70"/>
      <c r="V894" s="18"/>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1"/>
      <c r="BA894" s="1"/>
    </row>
    <row r="895" spans="2:53">
      <c r="B895" s="1"/>
      <c r="C895" s="1"/>
      <c r="D895" s="1"/>
      <c r="E895" s="1"/>
      <c r="F895" s="1"/>
      <c r="G895" s="5"/>
      <c r="H895" s="1"/>
      <c r="I895" s="1"/>
      <c r="J895" s="5"/>
      <c r="K895" s="1"/>
      <c r="L895" s="1"/>
      <c r="M895" s="5"/>
      <c r="N895" s="5"/>
      <c r="O895" s="5"/>
      <c r="P895" s="5"/>
      <c r="Q895" s="5"/>
      <c r="R895" s="5"/>
      <c r="S895" s="70"/>
      <c r="T895" s="70"/>
      <c r="U895" s="70"/>
      <c r="V895" s="18"/>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1"/>
      <c r="BA895" s="1"/>
    </row>
    <row r="896" spans="2:53">
      <c r="B896" s="1"/>
      <c r="C896" s="1"/>
      <c r="D896" s="1"/>
      <c r="E896" s="1"/>
      <c r="F896" s="1"/>
      <c r="G896" s="5"/>
      <c r="H896" s="1"/>
      <c r="I896" s="1"/>
      <c r="J896" s="5"/>
      <c r="K896" s="1"/>
      <c r="L896" s="1"/>
      <c r="M896" s="5"/>
      <c r="N896" s="5"/>
      <c r="O896" s="5"/>
      <c r="P896" s="5"/>
      <c r="Q896" s="5"/>
      <c r="R896" s="5"/>
      <c r="S896" s="70"/>
      <c r="T896" s="70"/>
      <c r="U896" s="70"/>
      <c r="V896" s="18"/>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1"/>
      <c r="BA896" s="1"/>
    </row>
    <row r="897" spans="2:53">
      <c r="B897" s="1"/>
      <c r="C897" s="1"/>
      <c r="D897" s="1"/>
      <c r="E897" s="1"/>
      <c r="F897" s="1"/>
      <c r="G897" s="5"/>
      <c r="H897" s="1"/>
      <c r="I897" s="1"/>
      <c r="J897" s="5"/>
      <c r="K897" s="1"/>
      <c r="L897" s="1"/>
      <c r="M897" s="5"/>
      <c r="N897" s="5"/>
      <c r="O897" s="5"/>
      <c r="P897" s="5"/>
      <c r="Q897" s="5"/>
      <c r="R897" s="5"/>
      <c r="S897" s="70"/>
      <c r="T897" s="70"/>
      <c r="U897" s="70"/>
      <c r="V897" s="18"/>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1"/>
      <c r="BA897" s="1"/>
    </row>
    <row r="898" spans="2:53">
      <c r="B898" s="1"/>
      <c r="C898" s="1"/>
      <c r="D898" s="1"/>
      <c r="E898" s="1"/>
      <c r="F898" s="1"/>
      <c r="G898" s="5"/>
      <c r="H898" s="1"/>
      <c r="I898" s="1"/>
      <c r="J898" s="5"/>
      <c r="K898" s="1"/>
      <c r="L898" s="1"/>
      <c r="M898" s="5"/>
      <c r="N898" s="5"/>
      <c r="O898" s="5"/>
      <c r="P898" s="5"/>
      <c r="Q898" s="5"/>
      <c r="R898" s="5"/>
      <c r="S898" s="70"/>
      <c r="T898" s="70"/>
      <c r="U898" s="70"/>
      <c r="V898" s="18"/>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1"/>
      <c r="BA898" s="1"/>
    </row>
    <row r="899" spans="2:53">
      <c r="B899" s="1"/>
      <c r="C899" s="1"/>
      <c r="D899" s="1"/>
      <c r="E899" s="1"/>
      <c r="F899" s="1"/>
      <c r="G899" s="5"/>
      <c r="H899" s="1"/>
      <c r="I899" s="1"/>
      <c r="J899" s="5"/>
      <c r="K899" s="1"/>
      <c r="L899" s="1"/>
      <c r="M899" s="5"/>
      <c r="N899" s="5"/>
      <c r="O899" s="5"/>
      <c r="P899" s="5"/>
      <c r="Q899" s="5"/>
      <c r="R899" s="5"/>
      <c r="S899" s="70"/>
      <c r="T899" s="70"/>
      <c r="U899" s="70"/>
      <c r="V899" s="18"/>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1"/>
      <c r="BA899" s="1"/>
    </row>
    <row r="900" spans="2:53">
      <c r="B900" s="1"/>
      <c r="C900" s="1"/>
      <c r="D900" s="1"/>
      <c r="E900" s="1"/>
      <c r="F900" s="1"/>
      <c r="G900" s="5"/>
      <c r="H900" s="1"/>
      <c r="I900" s="1"/>
      <c r="J900" s="5"/>
      <c r="K900" s="1"/>
      <c r="L900" s="1"/>
      <c r="M900" s="5"/>
      <c r="N900" s="5"/>
      <c r="O900" s="5"/>
      <c r="P900" s="5"/>
      <c r="Q900" s="5"/>
      <c r="R900" s="5"/>
      <c r="S900" s="70"/>
      <c r="T900" s="70"/>
      <c r="U900" s="70"/>
      <c r="V900" s="18"/>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1"/>
      <c r="BA900" s="1"/>
    </row>
    <row r="901" spans="2:53">
      <c r="B901" s="1"/>
      <c r="C901" s="1"/>
      <c r="D901" s="1"/>
      <c r="E901" s="1"/>
      <c r="F901" s="1"/>
      <c r="G901" s="5"/>
      <c r="H901" s="1"/>
      <c r="I901" s="1"/>
      <c r="J901" s="5"/>
      <c r="K901" s="1"/>
      <c r="L901" s="1"/>
      <c r="M901" s="5"/>
      <c r="N901" s="5"/>
      <c r="O901" s="5"/>
      <c r="P901" s="5"/>
      <c r="Q901" s="5"/>
      <c r="R901" s="5"/>
      <c r="S901" s="70"/>
      <c r="T901" s="70"/>
      <c r="U901" s="70"/>
      <c r="V901" s="18"/>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1"/>
      <c r="BA901" s="1"/>
    </row>
    <row r="902" spans="2:53">
      <c r="B902" s="1"/>
      <c r="C902" s="1"/>
      <c r="D902" s="1"/>
      <c r="E902" s="1"/>
      <c r="F902" s="1"/>
      <c r="G902" s="5"/>
      <c r="H902" s="1"/>
      <c r="I902" s="1"/>
      <c r="J902" s="5"/>
      <c r="K902" s="1"/>
      <c r="L902" s="1"/>
      <c r="M902" s="5"/>
      <c r="N902" s="5"/>
      <c r="O902" s="5"/>
      <c r="P902" s="5"/>
      <c r="Q902" s="5"/>
      <c r="R902" s="5"/>
      <c r="S902" s="70"/>
      <c r="T902" s="70"/>
      <c r="U902" s="70"/>
      <c r="V902" s="18"/>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1"/>
      <c r="BA902" s="1"/>
    </row>
    <row r="903" spans="2:53">
      <c r="B903" s="1"/>
      <c r="C903" s="1"/>
      <c r="D903" s="1"/>
      <c r="E903" s="1"/>
      <c r="F903" s="1"/>
      <c r="G903" s="5"/>
      <c r="H903" s="1"/>
      <c r="I903" s="1"/>
      <c r="J903" s="5"/>
      <c r="K903" s="1"/>
      <c r="L903" s="1"/>
      <c r="M903" s="5"/>
      <c r="N903" s="5"/>
      <c r="O903" s="5"/>
      <c r="P903" s="5"/>
      <c r="Q903" s="5"/>
      <c r="R903" s="5"/>
      <c r="S903" s="70"/>
      <c r="T903" s="70"/>
      <c r="U903" s="70"/>
      <c r="V903" s="18"/>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1"/>
      <c r="BA903" s="1"/>
    </row>
    <row r="904" spans="2:53">
      <c r="B904" s="1"/>
      <c r="C904" s="1"/>
      <c r="D904" s="1"/>
      <c r="E904" s="1"/>
      <c r="F904" s="1"/>
      <c r="G904" s="5"/>
      <c r="H904" s="1"/>
      <c r="I904" s="1"/>
      <c r="J904" s="5"/>
      <c r="K904" s="1"/>
      <c r="L904" s="1"/>
      <c r="M904" s="5"/>
      <c r="N904" s="5"/>
      <c r="O904" s="5"/>
      <c r="P904" s="5"/>
      <c r="Q904" s="5"/>
      <c r="R904" s="5"/>
      <c r="S904" s="70"/>
      <c r="T904" s="70"/>
      <c r="U904" s="70"/>
      <c r="V904" s="18"/>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1"/>
      <c r="BA904" s="1"/>
    </row>
    <row r="905" spans="2:53">
      <c r="B905" s="1"/>
      <c r="C905" s="1"/>
      <c r="D905" s="1"/>
      <c r="E905" s="1"/>
      <c r="F905" s="1"/>
      <c r="G905" s="5"/>
      <c r="H905" s="1"/>
      <c r="I905" s="1"/>
      <c r="J905" s="5"/>
      <c r="K905" s="1"/>
      <c r="L905" s="1"/>
      <c r="M905" s="5"/>
      <c r="N905" s="5"/>
      <c r="O905" s="5"/>
      <c r="P905" s="5"/>
      <c r="Q905" s="5"/>
      <c r="R905" s="5"/>
      <c r="S905" s="70"/>
      <c r="T905" s="70"/>
      <c r="U905" s="70"/>
      <c r="V905" s="18"/>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1"/>
      <c r="BA905" s="1"/>
    </row>
    <row r="906" spans="2:53">
      <c r="B906" s="1"/>
      <c r="C906" s="1"/>
      <c r="D906" s="1"/>
      <c r="E906" s="1"/>
      <c r="F906" s="1"/>
      <c r="G906" s="5"/>
      <c r="H906" s="1"/>
      <c r="I906" s="1"/>
      <c r="J906" s="5"/>
      <c r="K906" s="1"/>
      <c r="L906" s="1"/>
      <c r="M906" s="5"/>
      <c r="N906" s="5"/>
      <c r="O906" s="5"/>
      <c r="P906" s="5"/>
      <c r="Q906" s="5"/>
      <c r="R906" s="5"/>
      <c r="S906" s="70"/>
      <c r="T906" s="70"/>
      <c r="U906" s="70"/>
      <c r="V906" s="18"/>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1"/>
      <c r="BA906" s="1"/>
    </row>
    <row r="907" spans="2:53">
      <c r="B907" s="1"/>
      <c r="C907" s="1"/>
      <c r="D907" s="1"/>
      <c r="E907" s="1"/>
      <c r="F907" s="1"/>
      <c r="G907" s="5"/>
      <c r="H907" s="1"/>
      <c r="I907" s="1"/>
      <c r="J907" s="5"/>
      <c r="K907" s="1"/>
      <c r="L907" s="1"/>
      <c r="M907" s="5"/>
      <c r="N907" s="5"/>
      <c r="O907" s="5"/>
      <c r="P907" s="5"/>
      <c r="Q907" s="5"/>
      <c r="R907" s="5"/>
      <c r="S907" s="70"/>
      <c r="T907" s="70"/>
      <c r="U907" s="70"/>
      <c r="V907" s="18"/>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1"/>
      <c r="BA907" s="1"/>
    </row>
    <row r="908" spans="2:53">
      <c r="B908" s="1"/>
      <c r="C908" s="1"/>
      <c r="D908" s="1"/>
      <c r="E908" s="1"/>
      <c r="F908" s="1"/>
      <c r="G908" s="5"/>
      <c r="H908" s="1"/>
      <c r="I908" s="1"/>
      <c r="J908" s="5"/>
      <c r="K908" s="1"/>
      <c r="L908" s="1"/>
      <c r="M908" s="5"/>
      <c r="N908" s="5"/>
      <c r="O908" s="5"/>
      <c r="P908" s="5"/>
      <c r="Q908" s="5"/>
      <c r="R908" s="5"/>
      <c r="S908" s="70"/>
      <c r="T908" s="70"/>
      <c r="U908" s="70"/>
      <c r="V908" s="18"/>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1"/>
      <c r="BA908" s="1"/>
    </row>
    <row r="909" spans="2:53">
      <c r="B909" s="1"/>
      <c r="C909" s="1"/>
      <c r="D909" s="1"/>
      <c r="E909" s="1"/>
      <c r="F909" s="1"/>
      <c r="G909" s="5"/>
      <c r="H909" s="1"/>
      <c r="I909" s="1"/>
      <c r="J909" s="5"/>
      <c r="K909" s="1"/>
      <c r="L909" s="1"/>
      <c r="M909" s="5"/>
      <c r="N909" s="5"/>
      <c r="O909" s="5"/>
      <c r="P909" s="5"/>
      <c r="Q909" s="5"/>
      <c r="R909" s="5"/>
      <c r="S909" s="70"/>
      <c r="T909" s="70"/>
      <c r="U909" s="70"/>
      <c r="V909" s="18"/>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1"/>
      <c r="BA909" s="1"/>
    </row>
    <row r="910" spans="2:53">
      <c r="B910" s="1"/>
      <c r="C910" s="1"/>
      <c r="D910" s="1"/>
      <c r="E910" s="1"/>
      <c r="F910" s="1"/>
      <c r="G910" s="5"/>
      <c r="H910" s="1"/>
      <c r="I910" s="1"/>
      <c r="J910" s="5"/>
      <c r="K910" s="1"/>
      <c r="L910" s="1"/>
      <c r="M910" s="5"/>
      <c r="N910" s="5"/>
      <c r="O910" s="5"/>
      <c r="P910" s="5"/>
      <c r="Q910" s="5"/>
      <c r="R910" s="5"/>
      <c r="S910" s="70"/>
      <c r="T910" s="70"/>
      <c r="U910" s="70"/>
      <c r="V910" s="18"/>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1"/>
      <c r="BA910" s="1"/>
    </row>
    <row r="911" spans="2:53">
      <c r="B911" s="1"/>
      <c r="C911" s="1"/>
      <c r="D911" s="1"/>
      <c r="E911" s="1"/>
      <c r="F911" s="1"/>
      <c r="G911" s="5"/>
      <c r="H911" s="1"/>
      <c r="I911" s="1"/>
      <c r="J911" s="5"/>
      <c r="K911" s="1"/>
      <c r="L911" s="1"/>
      <c r="M911" s="5"/>
      <c r="N911" s="5"/>
      <c r="O911" s="5"/>
      <c r="P911" s="5"/>
      <c r="Q911" s="5"/>
      <c r="R911" s="5"/>
      <c r="S911" s="70"/>
      <c r="T911" s="70"/>
      <c r="U911" s="70"/>
      <c r="V911" s="18"/>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1"/>
      <c r="BA911" s="1"/>
    </row>
    <row r="912" spans="2:53">
      <c r="B912" s="1"/>
      <c r="C912" s="1"/>
      <c r="D912" s="1"/>
      <c r="E912" s="1"/>
      <c r="F912" s="1"/>
      <c r="G912" s="5"/>
      <c r="H912" s="1"/>
      <c r="I912" s="1"/>
      <c r="J912" s="5"/>
      <c r="K912" s="1"/>
      <c r="L912" s="1"/>
      <c r="M912" s="5"/>
      <c r="N912" s="5"/>
      <c r="O912" s="5"/>
      <c r="P912" s="5"/>
      <c r="Q912" s="5"/>
      <c r="R912" s="5"/>
      <c r="S912" s="70"/>
      <c r="T912" s="70"/>
      <c r="U912" s="70"/>
      <c r="V912" s="18"/>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1"/>
      <c r="BA912" s="1"/>
    </row>
    <row r="913" spans="2:53">
      <c r="B913" s="1"/>
      <c r="C913" s="1"/>
      <c r="D913" s="1"/>
      <c r="E913" s="1"/>
      <c r="F913" s="1"/>
      <c r="G913" s="5"/>
      <c r="H913" s="1"/>
      <c r="I913" s="1"/>
      <c r="J913" s="5"/>
      <c r="K913" s="1"/>
      <c r="L913" s="1"/>
      <c r="M913" s="5"/>
      <c r="N913" s="5"/>
      <c r="O913" s="5"/>
      <c r="P913" s="5"/>
      <c r="Q913" s="5"/>
      <c r="R913" s="5"/>
      <c r="S913" s="70"/>
      <c r="T913" s="70"/>
      <c r="U913" s="70"/>
      <c r="V913" s="18"/>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1"/>
      <c r="BA913" s="1"/>
    </row>
    <row r="914" spans="2:53">
      <c r="B914" s="1"/>
      <c r="C914" s="1"/>
      <c r="D914" s="1"/>
      <c r="E914" s="1"/>
      <c r="F914" s="1"/>
      <c r="G914" s="5"/>
      <c r="H914" s="1"/>
      <c r="I914" s="1"/>
      <c r="J914" s="5"/>
      <c r="K914" s="1"/>
      <c r="L914" s="1"/>
      <c r="M914" s="5"/>
      <c r="N914" s="5"/>
      <c r="O914" s="5"/>
      <c r="P914" s="5"/>
      <c r="Q914" s="5"/>
      <c r="R914" s="5"/>
      <c r="S914" s="70"/>
      <c r="T914" s="70"/>
      <c r="U914" s="70"/>
      <c r="V914" s="18"/>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1"/>
      <c r="BA914" s="1"/>
    </row>
    <row r="915" spans="2:53">
      <c r="B915" s="1"/>
      <c r="C915" s="1"/>
      <c r="D915" s="1"/>
      <c r="E915" s="1"/>
      <c r="F915" s="1"/>
      <c r="G915" s="5"/>
      <c r="H915" s="1"/>
      <c r="I915" s="1"/>
      <c r="J915" s="5"/>
      <c r="K915" s="1"/>
      <c r="L915" s="1"/>
      <c r="M915" s="5"/>
      <c r="N915" s="5"/>
      <c r="O915" s="5"/>
      <c r="P915" s="5"/>
      <c r="Q915" s="5"/>
      <c r="R915" s="5"/>
      <c r="S915" s="70"/>
      <c r="T915" s="70"/>
      <c r="U915" s="70"/>
      <c r="V915" s="18"/>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1"/>
      <c r="BA915" s="1"/>
    </row>
    <row r="916" spans="2:53">
      <c r="B916" s="1"/>
      <c r="C916" s="1"/>
      <c r="D916" s="1"/>
      <c r="E916" s="1"/>
      <c r="F916" s="1"/>
      <c r="G916" s="5"/>
      <c r="H916" s="1"/>
      <c r="I916" s="1"/>
      <c r="J916" s="5"/>
      <c r="K916" s="1"/>
      <c r="L916" s="1"/>
      <c r="M916" s="5"/>
      <c r="N916" s="5"/>
      <c r="O916" s="5"/>
      <c r="P916" s="5"/>
      <c r="Q916" s="5"/>
      <c r="R916" s="5"/>
      <c r="S916" s="70"/>
      <c r="T916" s="70"/>
      <c r="U916" s="70"/>
      <c r="V916" s="18"/>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1"/>
      <c r="BA916" s="1"/>
    </row>
    <row r="917" spans="2:53">
      <c r="B917" s="1"/>
      <c r="C917" s="1"/>
      <c r="D917" s="1"/>
      <c r="E917" s="1"/>
      <c r="F917" s="1"/>
      <c r="G917" s="5"/>
      <c r="H917" s="1"/>
      <c r="I917" s="1"/>
      <c r="J917" s="5"/>
      <c r="K917" s="1"/>
      <c r="L917" s="1"/>
      <c r="M917" s="5"/>
      <c r="N917" s="5"/>
      <c r="O917" s="5"/>
      <c r="P917" s="5"/>
      <c r="Q917" s="5"/>
      <c r="R917" s="5"/>
      <c r="S917" s="70"/>
      <c r="T917" s="70"/>
      <c r="U917" s="70"/>
      <c r="V917" s="18"/>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1"/>
      <c r="BA917" s="1"/>
    </row>
    <row r="918" spans="2:53">
      <c r="B918" s="1"/>
      <c r="C918" s="1"/>
      <c r="D918" s="1"/>
      <c r="E918" s="1"/>
      <c r="F918" s="1"/>
      <c r="G918" s="5"/>
      <c r="H918" s="1"/>
      <c r="I918" s="1"/>
      <c r="J918" s="5"/>
      <c r="K918" s="1"/>
      <c r="L918" s="1"/>
      <c r="M918" s="5"/>
      <c r="N918" s="5"/>
      <c r="O918" s="5"/>
      <c r="P918" s="5"/>
      <c r="Q918" s="5"/>
      <c r="R918" s="5"/>
      <c r="S918" s="70"/>
      <c r="T918" s="70"/>
      <c r="U918" s="70"/>
      <c r="V918" s="18"/>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1"/>
      <c r="BA918" s="1"/>
    </row>
    <row r="919" spans="2:53">
      <c r="B919" s="1"/>
      <c r="C919" s="1"/>
      <c r="D919" s="1"/>
      <c r="E919" s="1"/>
      <c r="F919" s="1"/>
      <c r="G919" s="5"/>
      <c r="H919" s="1"/>
      <c r="I919" s="1"/>
      <c r="J919" s="5"/>
      <c r="K919" s="1"/>
      <c r="L919" s="1"/>
      <c r="M919" s="5"/>
      <c r="N919" s="5"/>
      <c r="O919" s="5"/>
      <c r="P919" s="5"/>
      <c r="Q919" s="5"/>
      <c r="R919" s="5"/>
      <c r="S919" s="70"/>
      <c r="T919" s="70"/>
      <c r="U919" s="70"/>
      <c r="V919" s="18"/>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1"/>
      <c r="BA919" s="1"/>
    </row>
    <row r="920" spans="2:53">
      <c r="B920" s="1"/>
      <c r="C920" s="1"/>
      <c r="D920" s="1"/>
      <c r="E920" s="1"/>
      <c r="F920" s="1"/>
      <c r="G920" s="5"/>
      <c r="H920" s="1"/>
      <c r="I920" s="1"/>
      <c r="J920" s="5"/>
      <c r="K920" s="1"/>
      <c r="L920" s="1"/>
      <c r="M920" s="5"/>
      <c r="N920" s="5"/>
      <c r="O920" s="5"/>
      <c r="P920" s="5"/>
      <c r="Q920" s="5"/>
      <c r="R920" s="5"/>
      <c r="S920" s="70"/>
      <c r="T920" s="70"/>
      <c r="U920" s="70"/>
      <c r="V920" s="18"/>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1"/>
      <c r="BA920" s="1"/>
    </row>
    <row r="921" spans="2:53">
      <c r="B921" s="1"/>
      <c r="C921" s="1"/>
      <c r="D921" s="1"/>
      <c r="E921" s="1"/>
      <c r="F921" s="1"/>
      <c r="G921" s="5"/>
      <c r="H921" s="1"/>
      <c r="I921" s="1"/>
      <c r="J921" s="5"/>
      <c r="K921" s="1"/>
      <c r="L921" s="1"/>
      <c r="M921" s="5"/>
      <c r="N921" s="5"/>
      <c r="O921" s="5"/>
      <c r="P921" s="5"/>
      <c r="Q921" s="5"/>
      <c r="R921" s="5"/>
      <c r="S921" s="70"/>
      <c r="T921" s="70"/>
      <c r="U921" s="70"/>
      <c r="V921" s="18"/>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1"/>
      <c r="BA921" s="1"/>
    </row>
    <row r="922" spans="2:53">
      <c r="B922" s="1"/>
      <c r="C922" s="1"/>
      <c r="D922" s="1"/>
      <c r="E922" s="1"/>
      <c r="F922" s="1"/>
      <c r="G922" s="5"/>
      <c r="H922" s="1"/>
      <c r="I922" s="1"/>
      <c r="J922" s="5"/>
      <c r="K922" s="1"/>
      <c r="L922" s="1"/>
      <c r="M922" s="5"/>
      <c r="N922" s="5"/>
      <c r="O922" s="5"/>
      <c r="P922" s="5"/>
      <c r="Q922" s="5"/>
      <c r="R922" s="5"/>
      <c r="S922" s="70"/>
      <c r="T922" s="70"/>
      <c r="U922" s="70"/>
      <c r="V922" s="18"/>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1"/>
      <c r="BA922" s="1"/>
    </row>
    <row r="923" spans="2:53">
      <c r="B923" s="1"/>
      <c r="C923" s="1"/>
      <c r="D923" s="1"/>
      <c r="E923" s="1"/>
      <c r="F923" s="1"/>
      <c r="G923" s="5"/>
      <c r="H923" s="1"/>
      <c r="I923" s="1"/>
      <c r="J923" s="5"/>
      <c r="K923" s="1"/>
      <c r="L923" s="1"/>
      <c r="M923" s="5"/>
      <c r="N923" s="5"/>
      <c r="O923" s="5"/>
      <c r="P923" s="5"/>
      <c r="Q923" s="5"/>
      <c r="R923" s="5"/>
      <c r="S923" s="70"/>
      <c r="T923" s="70"/>
      <c r="U923" s="70"/>
      <c r="V923" s="18"/>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1"/>
      <c r="BA923" s="1"/>
    </row>
    <row r="924" spans="2:53">
      <c r="B924" s="1"/>
      <c r="C924" s="1"/>
      <c r="D924" s="1"/>
      <c r="E924" s="1"/>
      <c r="F924" s="1"/>
      <c r="G924" s="5"/>
      <c r="H924" s="1"/>
      <c r="I924" s="1"/>
      <c r="J924" s="5"/>
      <c r="K924" s="1"/>
      <c r="L924" s="1"/>
      <c r="M924" s="5"/>
      <c r="N924" s="5"/>
      <c r="O924" s="5"/>
      <c r="P924" s="5"/>
      <c r="Q924" s="5"/>
      <c r="R924" s="5"/>
      <c r="S924" s="70"/>
      <c r="T924" s="70"/>
      <c r="U924" s="70"/>
      <c r="V924" s="18"/>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1"/>
      <c r="BA924" s="1"/>
    </row>
    <row r="925" spans="2:53">
      <c r="B925" s="1"/>
      <c r="C925" s="1"/>
      <c r="D925" s="1"/>
      <c r="E925" s="1"/>
      <c r="F925" s="1"/>
      <c r="G925" s="5"/>
      <c r="H925" s="1"/>
      <c r="I925" s="1"/>
      <c r="J925" s="5"/>
      <c r="K925" s="1"/>
      <c r="L925" s="1"/>
      <c r="M925" s="5"/>
      <c r="N925" s="5"/>
      <c r="O925" s="5"/>
      <c r="P925" s="5"/>
      <c r="Q925" s="5"/>
      <c r="R925" s="5"/>
      <c r="S925" s="70"/>
      <c r="T925" s="70"/>
      <c r="U925" s="70"/>
      <c r="V925" s="18"/>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1"/>
      <c r="BA925" s="1"/>
    </row>
    <row r="926" spans="2:53">
      <c r="B926" s="1"/>
      <c r="C926" s="1"/>
      <c r="D926" s="1"/>
      <c r="E926" s="1"/>
      <c r="F926" s="1"/>
      <c r="G926" s="5"/>
      <c r="H926" s="1"/>
      <c r="I926" s="1"/>
      <c r="J926" s="5"/>
      <c r="K926" s="1"/>
      <c r="L926" s="1"/>
      <c r="M926" s="5"/>
      <c r="N926" s="5"/>
      <c r="O926" s="5"/>
      <c r="P926" s="5"/>
      <c r="Q926" s="5"/>
      <c r="R926" s="5"/>
      <c r="S926" s="70"/>
      <c r="T926" s="70"/>
      <c r="U926" s="70"/>
      <c r="V926" s="18"/>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1"/>
      <c r="BA926" s="1"/>
    </row>
    <row r="927" spans="2:53">
      <c r="B927" s="1"/>
      <c r="C927" s="1"/>
      <c r="D927" s="1"/>
      <c r="E927" s="1"/>
      <c r="F927" s="1"/>
      <c r="G927" s="5"/>
      <c r="H927" s="1"/>
      <c r="I927" s="1"/>
      <c r="J927" s="5"/>
      <c r="K927" s="1"/>
      <c r="L927" s="1"/>
      <c r="M927" s="5"/>
      <c r="N927" s="5"/>
      <c r="O927" s="5"/>
      <c r="P927" s="5"/>
      <c r="Q927" s="5"/>
      <c r="R927" s="5"/>
      <c r="S927" s="70"/>
      <c r="T927" s="70"/>
      <c r="U927" s="70"/>
      <c r="V927" s="18"/>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1"/>
      <c r="BA927" s="1"/>
    </row>
    <row r="928" spans="2:53">
      <c r="B928" s="1"/>
      <c r="C928" s="1"/>
      <c r="D928" s="1"/>
      <c r="E928" s="1"/>
      <c r="F928" s="1"/>
      <c r="G928" s="5"/>
      <c r="H928" s="1"/>
      <c r="I928" s="1"/>
      <c r="J928" s="5"/>
      <c r="K928" s="1"/>
      <c r="L928" s="1"/>
      <c r="M928" s="5"/>
      <c r="N928" s="5"/>
      <c r="O928" s="5"/>
      <c r="P928" s="5"/>
      <c r="Q928" s="5"/>
      <c r="R928" s="5"/>
      <c r="S928" s="70"/>
      <c r="T928" s="70"/>
      <c r="U928" s="70"/>
      <c r="V928" s="18"/>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1"/>
      <c r="BA928" s="1"/>
    </row>
    <row r="929" spans="2:53">
      <c r="B929" s="1"/>
      <c r="C929" s="1"/>
      <c r="D929" s="1"/>
      <c r="E929" s="1"/>
      <c r="F929" s="1"/>
      <c r="G929" s="5"/>
      <c r="H929" s="1"/>
      <c r="I929" s="1"/>
      <c r="J929" s="5"/>
      <c r="K929" s="1"/>
      <c r="L929" s="1"/>
      <c r="M929" s="5"/>
      <c r="N929" s="5"/>
      <c r="O929" s="5"/>
      <c r="P929" s="5"/>
      <c r="Q929" s="5"/>
      <c r="R929" s="5"/>
      <c r="S929" s="70"/>
      <c r="T929" s="70"/>
      <c r="U929" s="70"/>
      <c r="V929" s="18"/>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1"/>
      <c r="BA929" s="1"/>
    </row>
    <row r="930" spans="2:53">
      <c r="B930" s="1"/>
      <c r="C930" s="1"/>
      <c r="D930" s="1"/>
      <c r="E930" s="1"/>
      <c r="F930" s="1"/>
      <c r="G930" s="5"/>
      <c r="H930" s="1"/>
      <c r="I930" s="1"/>
      <c r="J930" s="5"/>
      <c r="K930" s="1"/>
      <c r="L930" s="1"/>
      <c r="M930" s="5"/>
      <c r="N930" s="5"/>
      <c r="O930" s="5"/>
      <c r="P930" s="5"/>
      <c r="Q930" s="5"/>
      <c r="R930" s="5"/>
      <c r="S930" s="70"/>
      <c r="T930" s="70"/>
      <c r="U930" s="70"/>
      <c r="V930" s="18"/>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1"/>
      <c r="BA930" s="1"/>
    </row>
    <row r="931" spans="2:53">
      <c r="B931" s="1"/>
      <c r="C931" s="1"/>
      <c r="D931" s="1"/>
      <c r="E931" s="1"/>
      <c r="F931" s="1"/>
      <c r="G931" s="5"/>
      <c r="H931" s="1"/>
      <c r="I931" s="1"/>
      <c r="J931" s="5"/>
      <c r="K931" s="1"/>
      <c r="L931" s="1"/>
      <c r="M931" s="5"/>
      <c r="N931" s="5"/>
      <c r="O931" s="5"/>
      <c r="P931" s="5"/>
      <c r="Q931" s="5"/>
      <c r="R931" s="5"/>
      <c r="S931" s="70"/>
      <c r="T931" s="70"/>
      <c r="U931" s="70"/>
      <c r="V931" s="18"/>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1"/>
      <c r="BA931" s="1"/>
    </row>
    <row r="932" spans="2:53">
      <c r="B932" s="1"/>
      <c r="C932" s="1"/>
      <c r="D932" s="1"/>
      <c r="E932" s="1"/>
      <c r="F932" s="1"/>
      <c r="G932" s="5"/>
      <c r="H932" s="1"/>
      <c r="I932" s="1"/>
      <c r="J932" s="5"/>
      <c r="K932" s="1"/>
      <c r="L932" s="1"/>
      <c r="M932" s="5"/>
      <c r="N932" s="5"/>
      <c r="O932" s="5"/>
      <c r="P932" s="5"/>
      <c r="Q932" s="5"/>
      <c r="R932" s="5"/>
      <c r="S932" s="70"/>
      <c r="T932" s="70"/>
      <c r="U932" s="70"/>
      <c r="V932" s="18"/>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1"/>
      <c r="BA932" s="1"/>
    </row>
    <row r="933" spans="2:53">
      <c r="B933" s="1"/>
      <c r="C933" s="1"/>
      <c r="D933" s="1"/>
      <c r="E933" s="1"/>
      <c r="F933" s="1"/>
      <c r="G933" s="5"/>
      <c r="H933" s="1"/>
      <c r="I933" s="1"/>
      <c r="J933" s="5"/>
      <c r="K933" s="1"/>
      <c r="L933" s="1"/>
      <c r="M933" s="5"/>
      <c r="N933" s="5"/>
      <c r="O933" s="5"/>
      <c r="P933" s="5"/>
      <c r="Q933" s="5"/>
      <c r="R933" s="5"/>
      <c r="S933" s="70"/>
      <c r="T933" s="70"/>
      <c r="U933" s="70"/>
      <c r="V933" s="18"/>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1"/>
      <c r="BA933" s="1"/>
    </row>
    <row r="934" spans="2:53">
      <c r="B934" s="1"/>
      <c r="C934" s="1"/>
      <c r="D934" s="1"/>
      <c r="E934" s="1"/>
      <c r="F934" s="1"/>
      <c r="G934" s="5"/>
      <c r="H934" s="1"/>
      <c r="I934" s="1"/>
      <c r="J934" s="5"/>
      <c r="K934" s="1"/>
      <c r="L934" s="1"/>
      <c r="M934" s="5"/>
      <c r="N934" s="5"/>
      <c r="O934" s="5"/>
      <c r="P934" s="5"/>
      <c r="Q934" s="5"/>
      <c r="R934" s="5"/>
      <c r="S934" s="70"/>
      <c r="T934" s="70"/>
      <c r="U934" s="70"/>
      <c r="V934" s="18"/>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1"/>
      <c r="BA934" s="1"/>
    </row>
    <row r="935" spans="2:53">
      <c r="B935" s="1"/>
      <c r="C935" s="1"/>
      <c r="D935" s="1"/>
      <c r="E935" s="1"/>
      <c r="F935" s="1"/>
      <c r="G935" s="5"/>
      <c r="H935" s="1"/>
      <c r="I935" s="1"/>
      <c r="J935" s="5"/>
      <c r="K935" s="1"/>
      <c r="L935" s="1"/>
      <c r="M935" s="5"/>
      <c r="N935" s="5"/>
      <c r="O935" s="5"/>
      <c r="P935" s="5"/>
      <c r="Q935" s="5"/>
      <c r="R935" s="5"/>
      <c r="S935" s="70"/>
      <c r="T935" s="70"/>
      <c r="U935" s="70"/>
      <c r="V935" s="18"/>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1"/>
      <c r="BA935" s="1"/>
    </row>
    <row r="936" spans="2:53">
      <c r="B936" s="1"/>
      <c r="C936" s="1"/>
      <c r="D936" s="1"/>
      <c r="E936" s="1"/>
      <c r="F936" s="1"/>
      <c r="G936" s="5"/>
      <c r="H936" s="1"/>
      <c r="I936" s="1"/>
      <c r="J936" s="5"/>
      <c r="K936" s="1"/>
      <c r="L936" s="1"/>
      <c r="M936" s="5"/>
      <c r="N936" s="5"/>
      <c r="O936" s="5"/>
      <c r="P936" s="5"/>
      <c r="Q936" s="5"/>
      <c r="R936" s="5"/>
      <c r="S936" s="70"/>
      <c r="T936" s="70"/>
      <c r="U936" s="70"/>
      <c r="V936" s="18"/>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1"/>
      <c r="BA936" s="1"/>
    </row>
    <row r="937" spans="2:53">
      <c r="B937" s="1"/>
      <c r="C937" s="1"/>
      <c r="D937" s="1"/>
      <c r="E937" s="1"/>
      <c r="F937" s="1"/>
      <c r="G937" s="5"/>
      <c r="H937" s="1"/>
      <c r="I937" s="1"/>
      <c r="J937" s="5"/>
      <c r="K937" s="1"/>
      <c r="L937" s="1"/>
      <c r="M937" s="5"/>
      <c r="N937" s="5"/>
      <c r="O937" s="5"/>
      <c r="P937" s="5"/>
      <c r="Q937" s="5"/>
      <c r="R937" s="5"/>
      <c r="S937" s="70"/>
      <c r="T937" s="70"/>
      <c r="U937" s="70"/>
      <c r="V937" s="18"/>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1"/>
      <c r="BA937" s="1"/>
    </row>
    <row r="938" spans="2:53">
      <c r="B938" s="1"/>
      <c r="C938" s="1"/>
      <c r="D938" s="1"/>
      <c r="E938" s="1"/>
      <c r="F938" s="1"/>
      <c r="G938" s="5"/>
      <c r="H938" s="1"/>
      <c r="I938" s="1"/>
      <c r="J938" s="5"/>
      <c r="K938" s="1"/>
      <c r="L938" s="1"/>
      <c r="M938" s="5"/>
      <c r="N938" s="5"/>
      <c r="O938" s="5"/>
      <c r="P938" s="5"/>
      <c r="Q938" s="5"/>
      <c r="R938" s="5"/>
      <c r="S938" s="70"/>
      <c r="T938" s="70"/>
      <c r="U938" s="70"/>
      <c r="V938" s="18"/>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1"/>
      <c r="BA938" s="1"/>
    </row>
    <row r="939" spans="2:53">
      <c r="B939" s="1"/>
      <c r="C939" s="1"/>
      <c r="D939" s="1"/>
      <c r="E939" s="1"/>
      <c r="F939" s="1"/>
      <c r="G939" s="5"/>
      <c r="H939" s="1"/>
      <c r="I939" s="1"/>
      <c r="J939" s="5"/>
      <c r="K939" s="1"/>
      <c r="L939" s="1"/>
      <c r="M939" s="5"/>
      <c r="N939" s="5"/>
      <c r="O939" s="5"/>
      <c r="P939" s="5"/>
      <c r="Q939" s="5"/>
      <c r="R939" s="5"/>
      <c r="S939" s="70"/>
      <c r="T939" s="70"/>
      <c r="U939" s="70"/>
      <c r="V939" s="18"/>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1"/>
      <c r="BA939" s="1"/>
    </row>
    <row r="940" spans="2:53">
      <c r="B940" s="1"/>
      <c r="C940" s="1"/>
      <c r="D940" s="1"/>
      <c r="E940" s="1"/>
      <c r="F940" s="1"/>
      <c r="G940" s="5"/>
      <c r="H940" s="1"/>
      <c r="I940" s="1"/>
      <c r="J940" s="5"/>
      <c r="K940" s="1"/>
      <c r="L940" s="1"/>
      <c r="M940" s="5"/>
      <c r="N940" s="5"/>
      <c r="O940" s="5"/>
      <c r="P940" s="5"/>
      <c r="Q940" s="5"/>
      <c r="R940" s="5"/>
      <c r="S940" s="70"/>
      <c r="T940" s="70"/>
      <c r="U940" s="70"/>
      <c r="V940" s="18"/>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1"/>
      <c r="BA940" s="1"/>
    </row>
    <row r="941" spans="2:53">
      <c r="B941" s="1"/>
      <c r="C941" s="1"/>
      <c r="D941" s="1"/>
      <c r="E941" s="1"/>
      <c r="F941" s="1"/>
      <c r="G941" s="5"/>
      <c r="H941" s="1"/>
      <c r="I941" s="1"/>
      <c r="J941" s="5"/>
      <c r="K941" s="1"/>
      <c r="L941" s="1"/>
      <c r="M941" s="5"/>
      <c r="N941" s="5"/>
      <c r="O941" s="5"/>
      <c r="P941" s="5"/>
      <c r="Q941" s="5"/>
      <c r="R941" s="5"/>
      <c r="S941" s="70"/>
      <c r="T941" s="70"/>
      <c r="U941" s="70"/>
      <c r="V941" s="18"/>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1"/>
      <c r="BA941" s="1"/>
    </row>
    <row r="942" spans="2:53">
      <c r="B942" s="1"/>
      <c r="C942" s="1"/>
      <c r="D942" s="1"/>
      <c r="E942" s="1"/>
      <c r="F942" s="1"/>
      <c r="G942" s="5"/>
      <c r="H942" s="1"/>
      <c r="I942" s="1"/>
      <c r="J942" s="5"/>
      <c r="K942" s="1"/>
      <c r="L942" s="1"/>
      <c r="M942" s="5"/>
      <c r="N942" s="5"/>
      <c r="O942" s="5"/>
      <c r="P942" s="5"/>
      <c r="Q942" s="5"/>
      <c r="R942" s="5"/>
      <c r="S942" s="70"/>
      <c r="T942" s="70"/>
      <c r="U942" s="70"/>
      <c r="V942" s="18"/>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1"/>
      <c r="BA942" s="1"/>
    </row>
    <row r="943" spans="2:53">
      <c r="B943" s="1"/>
      <c r="C943" s="1"/>
      <c r="D943" s="1"/>
      <c r="E943" s="1"/>
      <c r="F943" s="1"/>
      <c r="G943" s="5"/>
      <c r="H943" s="1"/>
      <c r="I943" s="1"/>
      <c r="J943" s="5"/>
      <c r="K943" s="1"/>
      <c r="L943" s="1"/>
      <c r="M943" s="5"/>
      <c r="N943" s="5"/>
      <c r="O943" s="5"/>
      <c r="P943" s="5"/>
      <c r="Q943" s="5"/>
      <c r="R943" s="5"/>
      <c r="S943" s="70"/>
      <c r="T943" s="70"/>
      <c r="U943" s="70"/>
      <c r="V943" s="18"/>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1"/>
      <c r="BA943" s="1"/>
    </row>
    <row r="944" spans="2:53">
      <c r="B944" s="1"/>
      <c r="C944" s="1"/>
      <c r="D944" s="1"/>
      <c r="E944" s="1"/>
      <c r="F944" s="1"/>
      <c r="G944" s="5"/>
      <c r="H944" s="1"/>
      <c r="I944" s="1"/>
      <c r="J944" s="5"/>
      <c r="K944" s="1"/>
      <c r="L944" s="1"/>
      <c r="M944" s="5"/>
      <c r="N944" s="5"/>
      <c r="O944" s="5"/>
      <c r="P944" s="5"/>
      <c r="Q944" s="5"/>
      <c r="R944" s="5"/>
      <c r="S944" s="70"/>
      <c r="T944" s="70"/>
      <c r="U944" s="70"/>
      <c r="V944" s="18"/>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1"/>
      <c r="BA944" s="1"/>
    </row>
    <row r="945" spans="2:53">
      <c r="B945" s="1"/>
      <c r="C945" s="1"/>
      <c r="D945" s="1"/>
      <c r="E945" s="1"/>
      <c r="F945" s="1"/>
      <c r="G945" s="5"/>
      <c r="H945" s="1"/>
      <c r="I945" s="1"/>
      <c r="J945" s="5"/>
      <c r="K945" s="1"/>
      <c r="L945" s="1"/>
      <c r="M945" s="5"/>
      <c r="N945" s="5"/>
      <c r="O945" s="5"/>
      <c r="P945" s="5"/>
      <c r="Q945" s="5"/>
      <c r="R945" s="5"/>
      <c r="S945" s="70"/>
      <c r="T945" s="70"/>
      <c r="U945" s="70"/>
      <c r="V945" s="18"/>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1"/>
      <c r="BA945" s="1"/>
    </row>
    <row r="946" spans="2:53">
      <c r="B946" s="1"/>
      <c r="C946" s="1"/>
      <c r="D946" s="1"/>
      <c r="E946" s="1"/>
      <c r="F946" s="1"/>
      <c r="G946" s="5"/>
      <c r="H946" s="1"/>
      <c r="I946" s="1"/>
      <c r="J946" s="5"/>
      <c r="K946" s="1"/>
      <c r="L946" s="1"/>
      <c r="M946" s="5"/>
      <c r="N946" s="5"/>
      <c r="O946" s="5"/>
      <c r="P946" s="5"/>
      <c r="Q946" s="5"/>
      <c r="R946" s="5"/>
      <c r="S946" s="70"/>
      <c r="T946" s="70"/>
      <c r="U946" s="70"/>
      <c r="V946" s="18"/>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1"/>
      <c r="BA946" s="1"/>
    </row>
    <row r="947" spans="2:53">
      <c r="B947" s="1"/>
      <c r="C947" s="1"/>
      <c r="D947" s="1"/>
      <c r="E947" s="1"/>
      <c r="F947" s="1"/>
      <c r="G947" s="5"/>
      <c r="H947" s="1"/>
      <c r="I947" s="1"/>
      <c r="J947" s="5"/>
      <c r="K947" s="1"/>
      <c r="L947" s="1"/>
      <c r="M947" s="5"/>
      <c r="N947" s="5"/>
      <c r="O947" s="5"/>
      <c r="P947" s="5"/>
      <c r="Q947" s="5"/>
      <c r="R947" s="5"/>
      <c r="S947" s="70"/>
      <c r="T947" s="70"/>
      <c r="U947" s="70"/>
      <c r="V947" s="18"/>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1"/>
      <c r="BA947" s="1"/>
    </row>
    <row r="948" spans="2:53">
      <c r="B948" s="1"/>
      <c r="C948" s="1"/>
      <c r="D948" s="1"/>
      <c r="E948" s="1"/>
      <c r="F948" s="1"/>
      <c r="G948" s="5"/>
      <c r="H948" s="1"/>
      <c r="I948" s="1"/>
      <c r="J948" s="5"/>
      <c r="K948" s="1"/>
      <c r="L948" s="1"/>
      <c r="M948" s="5"/>
      <c r="N948" s="5"/>
      <c r="O948" s="5"/>
      <c r="P948" s="5"/>
      <c r="Q948" s="5"/>
      <c r="R948" s="5"/>
      <c r="S948" s="70"/>
      <c r="T948" s="70"/>
      <c r="U948" s="70"/>
      <c r="V948" s="18"/>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1"/>
      <c r="BA948" s="1"/>
    </row>
    <row r="949" spans="2:53">
      <c r="B949" s="1"/>
      <c r="C949" s="1"/>
      <c r="D949" s="1"/>
      <c r="E949" s="1"/>
      <c r="F949" s="1"/>
      <c r="G949" s="5"/>
      <c r="H949" s="1"/>
      <c r="I949" s="1"/>
      <c r="J949" s="5"/>
      <c r="K949" s="1"/>
      <c r="L949" s="1"/>
      <c r="M949" s="5"/>
      <c r="N949" s="5"/>
      <c r="O949" s="5"/>
      <c r="P949" s="5"/>
      <c r="Q949" s="5"/>
      <c r="R949" s="5"/>
      <c r="S949" s="70"/>
      <c r="T949" s="70"/>
      <c r="U949" s="70"/>
      <c r="V949" s="18"/>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1"/>
      <c r="BA949" s="1"/>
    </row>
    <row r="950" spans="2:53">
      <c r="B950" s="1"/>
      <c r="C950" s="1"/>
      <c r="D950" s="1"/>
      <c r="E950" s="1"/>
      <c r="F950" s="1"/>
      <c r="G950" s="5"/>
      <c r="H950" s="1"/>
      <c r="I950" s="1"/>
      <c r="J950" s="5"/>
      <c r="K950" s="1"/>
      <c r="L950" s="1"/>
      <c r="M950" s="5"/>
      <c r="N950" s="5"/>
      <c r="O950" s="5"/>
      <c r="P950" s="5"/>
      <c r="Q950" s="5"/>
      <c r="R950" s="5"/>
      <c r="S950" s="70"/>
      <c r="T950" s="70"/>
      <c r="U950" s="70"/>
      <c r="V950" s="18"/>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1"/>
      <c r="BA950" s="1"/>
    </row>
    <row r="951" spans="2:53">
      <c r="B951" s="1"/>
      <c r="C951" s="1"/>
      <c r="D951" s="1"/>
      <c r="E951" s="1"/>
      <c r="F951" s="1"/>
      <c r="G951" s="5"/>
      <c r="H951" s="1"/>
      <c r="I951" s="1"/>
      <c r="J951" s="5"/>
      <c r="K951" s="1"/>
      <c r="L951" s="1"/>
      <c r="M951" s="5"/>
      <c r="N951" s="5"/>
      <c r="O951" s="5"/>
      <c r="P951" s="5"/>
      <c r="Q951" s="5"/>
      <c r="R951" s="5"/>
      <c r="S951" s="70"/>
      <c r="T951" s="70"/>
      <c r="U951" s="70"/>
      <c r="V951" s="18"/>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1"/>
      <c r="BA951" s="1"/>
    </row>
    <row r="952" spans="2:53">
      <c r="B952" s="1"/>
      <c r="C952" s="1"/>
      <c r="D952" s="1"/>
      <c r="E952" s="1"/>
      <c r="F952" s="1"/>
      <c r="G952" s="5"/>
      <c r="H952" s="1"/>
      <c r="I952" s="1"/>
      <c r="J952" s="5"/>
      <c r="K952" s="1"/>
      <c r="L952" s="1"/>
      <c r="M952" s="5"/>
      <c r="N952" s="5"/>
      <c r="O952" s="5"/>
      <c r="P952" s="5"/>
      <c r="Q952" s="5"/>
      <c r="R952" s="5"/>
      <c r="S952" s="70"/>
      <c r="T952" s="70"/>
      <c r="U952" s="70"/>
      <c r="V952" s="18"/>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1"/>
      <c r="BA952" s="1"/>
    </row>
    <row r="953" spans="2:53">
      <c r="B953" s="1"/>
      <c r="C953" s="1"/>
      <c r="D953" s="1"/>
      <c r="E953" s="1"/>
      <c r="F953" s="1"/>
      <c r="G953" s="5"/>
      <c r="H953" s="1"/>
      <c r="I953" s="1"/>
      <c r="J953" s="5"/>
      <c r="K953" s="1"/>
      <c r="L953" s="1"/>
      <c r="M953" s="5"/>
      <c r="N953" s="5"/>
      <c r="O953" s="5"/>
      <c r="P953" s="5"/>
      <c r="Q953" s="5"/>
      <c r="R953" s="5"/>
      <c r="S953" s="70"/>
      <c r="T953" s="70"/>
      <c r="U953" s="70"/>
      <c r="V953" s="18"/>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1"/>
      <c r="BA953" s="1"/>
    </row>
    <row r="954" spans="2:53">
      <c r="B954" s="1"/>
      <c r="C954" s="1"/>
      <c r="D954" s="1"/>
      <c r="E954" s="1"/>
      <c r="F954" s="1"/>
      <c r="G954" s="5"/>
      <c r="H954" s="1"/>
      <c r="I954" s="1"/>
      <c r="J954" s="5"/>
      <c r="K954" s="1"/>
      <c r="L954" s="1"/>
      <c r="M954" s="5"/>
      <c r="N954" s="5"/>
      <c r="O954" s="5"/>
      <c r="P954" s="5"/>
      <c r="Q954" s="5"/>
      <c r="R954" s="5"/>
      <c r="S954" s="70"/>
      <c r="T954" s="70"/>
      <c r="U954" s="70"/>
      <c r="V954" s="18"/>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1"/>
      <c r="BA954" s="1"/>
    </row>
    <row r="955" spans="2:53">
      <c r="B955" s="1"/>
      <c r="C955" s="1"/>
      <c r="D955" s="1"/>
      <c r="E955" s="1"/>
      <c r="F955" s="1"/>
      <c r="G955" s="5"/>
      <c r="H955" s="1"/>
      <c r="I955" s="1"/>
      <c r="J955" s="5"/>
      <c r="K955" s="1"/>
      <c r="L955" s="1"/>
      <c r="M955" s="5"/>
      <c r="N955" s="5"/>
      <c r="O955" s="5"/>
      <c r="P955" s="5"/>
      <c r="Q955" s="5"/>
      <c r="R955" s="5"/>
      <c r="S955" s="70"/>
      <c r="T955" s="70"/>
      <c r="U955" s="70"/>
      <c r="V955" s="18"/>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1"/>
      <c r="BA955" s="1"/>
    </row>
    <row r="956" spans="2:53">
      <c r="B956" s="1"/>
      <c r="C956" s="1"/>
      <c r="D956" s="1"/>
      <c r="E956" s="1"/>
      <c r="F956" s="1"/>
      <c r="G956" s="5"/>
      <c r="H956" s="1"/>
      <c r="I956" s="1"/>
      <c r="J956" s="5"/>
      <c r="K956" s="1"/>
      <c r="L956" s="1"/>
      <c r="M956" s="5"/>
      <c r="N956" s="5"/>
      <c r="O956" s="5"/>
      <c r="P956" s="5"/>
      <c r="Q956" s="5"/>
      <c r="R956" s="5"/>
      <c r="S956" s="70"/>
      <c r="T956" s="70"/>
      <c r="U956" s="70"/>
      <c r="V956" s="18"/>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1"/>
      <c r="BA956" s="1"/>
    </row>
    <row r="957" spans="2:53">
      <c r="B957" s="1"/>
      <c r="C957" s="1"/>
      <c r="D957" s="1"/>
      <c r="E957" s="1"/>
      <c r="F957" s="1"/>
      <c r="G957" s="5"/>
      <c r="H957" s="1"/>
      <c r="I957" s="1"/>
      <c r="J957" s="5"/>
      <c r="K957" s="1"/>
      <c r="L957" s="1"/>
      <c r="M957" s="5"/>
      <c r="N957" s="5"/>
      <c r="O957" s="5"/>
      <c r="P957" s="5"/>
      <c r="Q957" s="5"/>
      <c r="R957" s="5"/>
      <c r="S957" s="70"/>
      <c r="T957" s="70"/>
      <c r="U957" s="70"/>
      <c r="V957" s="18"/>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1"/>
      <c r="BA957" s="1"/>
    </row>
    <row r="958" spans="2:53">
      <c r="B958" s="1"/>
      <c r="C958" s="1"/>
      <c r="D958" s="1"/>
      <c r="E958" s="1"/>
      <c r="F958" s="1"/>
      <c r="G958" s="5"/>
      <c r="H958" s="1"/>
      <c r="I958" s="1"/>
      <c r="J958" s="5"/>
      <c r="K958" s="1"/>
      <c r="L958" s="1"/>
      <c r="M958" s="5"/>
      <c r="N958" s="5"/>
      <c r="O958" s="5"/>
      <c r="P958" s="5"/>
      <c r="Q958" s="5"/>
      <c r="R958" s="5"/>
      <c r="S958" s="70"/>
      <c r="T958" s="70"/>
      <c r="U958" s="70"/>
      <c r="V958" s="18"/>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1"/>
      <c r="BA958" s="1"/>
    </row>
    <row r="959" spans="2:53">
      <c r="B959" s="1"/>
      <c r="C959" s="1"/>
      <c r="D959" s="1"/>
      <c r="E959" s="1"/>
      <c r="F959" s="1"/>
      <c r="G959" s="5"/>
      <c r="H959" s="1"/>
      <c r="I959" s="1"/>
      <c r="J959" s="5"/>
      <c r="K959" s="1"/>
      <c r="L959" s="1"/>
      <c r="M959" s="5"/>
      <c r="N959" s="5"/>
      <c r="O959" s="5"/>
      <c r="P959" s="5"/>
      <c r="Q959" s="5"/>
      <c r="R959" s="5"/>
      <c r="S959" s="70"/>
      <c r="T959" s="70"/>
      <c r="U959" s="70"/>
      <c r="V959" s="18"/>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1"/>
      <c r="BA959" s="1"/>
    </row>
    <row r="960" spans="2:53">
      <c r="B960" s="1"/>
      <c r="C960" s="1"/>
      <c r="D960" s="1"/>
      <c r="E960" s="1"/>
      <c r="F960" s="1"/>
      <c r="G960" s="5"/>
      <c r="H960" s="1"/>
      <c r="I960" s="1"/>
      <c r="J960" s="5"/>
      <c r="K960" s="1"/>
      <c r="L960" s="1"/>
      <c r="M960" s="5"/>
      <c r="N960" s="5"/>
      <c r="O960" s="5"/>
      <c r="P960" s="5"/>
      <c r="Q960" s="5"/>
      <c r="R960" s="5"/>
      <c r="S960" s="70"/>
      <c r="T960" s="70"/>
      <c r="U960" s="70"/>
      <c r="V960" s="18"/>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1"/>
      <c r="BA960" s="1"/>
    </row>
    <row r="961" spans="2:53">
      <c r="B961" s="1"/>
      <c r="C961" s="1"/>
      <c r="D961" s="1"/>
      <c r="E961" s="1"/>
      <c r="F961" s="1"/>
      <c r="G961" s="5"/>
      <c r="H961" s="1"/>
      <c r="I961" s="1"/>
      <c r="J961" s="5"/>
      <c r="K961" s="1"/>
      <c r="L961" s="1"/>
      <c r="M961" s="5"/>
      <c r="N961" s="5"/>
      <c r="O961" s="5"/>
      <c r="P961" s="5"/>
      <c r="Q961" s="5"/>
      <c r="R961" s="5"/>
      <c r="S961" s="70"/>
      <c r="T961" s="70"/>
      <c r="U961" s="70"/>
      <c r="V961" s="18"/>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1"/>
      <c r="BA961" s="1"/>
    </row>
    <row r="962" spans="2:53">
      <c r="B962" s="1"/>
      <c r="C962" s="1"/>
      <c r="D962" s="1"/>
      <c r="E962" s="1"/>
      <c r="F962" s="1"/>
      <c r="G962" s="5"/>
      <c r="H962" s="1"/>
      <c r="I962" s="1"/>
      <c r="J962" s="5"/>
      <c r="K962" s="1"/>
      <c r="L962" s="1"/>
      <c r="M962" s="5"/>
      <c r="N962" s="5"/>
      <c r="O962" s="5"/>
      <c r="P962" s="5"/>
      <c r="Q962" s="5"/>
      <c r="R962" s="5"/>
      <c r="S962" s="70"/>
      <c r="T962" s="70"/>
      <c r="U962" s="70"/>
      <c r="V962" s="18"/>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1"/>
      <c r="BA962" s="1"/>
    </row>
    <row r="963" spans="2:53">
      <c r="B963" s="1"/>
      <c r="C963" s="1"/>
      <c r="D963" s="1"/>
      <c r="E963" s="1"/>
      <c r="F963" s="1"/>
      <c r="G963" s="5"/>
      <c r="H963" s="1"/>
      <c r="I963" s="1"/>
      <c r="J963" s="5"/>
      <c r="K963" s="1"/>
      <c r="L963" s="1"/>
      <c r="M963" s="5"/>
      <c r="N963" s="5"/>
      <c r="O963" s="5"/>
      <c r="P963" s="5"/>
      <c r="Q963" s="5"/>
      <c r="R963" s="5"/>
      <c r="S963" s="70"/>
      <c r="T963" s="70"/>
      <c r="U963" s="70"/>
      <c r="V963" s="18"/>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1"/>
      <c r="BA963" s="1"/>
    </row>
    <row r="964" spans="2:53">
      <c r="B964" s="1"/>
      <c r="C964" s="1"/>
      <c r="D964" s="1"/>
      <c r="E964" s="1"/>
      <c r="F964" s="1"/>
      <c r="G964" s="5"/>
      <c r="H964" s="1"/>
      <c r="I964" s="1"/>
      <c r="J964" s="5"/>
      <c r="K964" s="1"/>
      <c r="L964" s="1"/>
      <c r="M964" s="5"/>
      <c r="N964" s="5"/>
      <c r="O964" s="5"/>
      <c r="P964" s="5"/>
      <c r="Q964" s="5"/>
      <c r="R964" s="5"/>
      <c r="S964" s="70"/>
      <c r="T964" s="70"/>
      <c r="U964" s="70"/>
      <c r="V964" s="18"/>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1"/>
      <c r="BA964" s="1"/>
    </row>
    <row r="965" spans="2:53">
      <c r="B965" s="1"/>
      <c r="C965" s="1"/>
      <c r="D965" s="1"/>
      <c r="E965" s="1"/>
      <c r="F965" s="1"/>
      <c r="G965" s="5"/>
      <c r="H965" s="1"/>
      <c r="I965" s="1"/>
      <c r="J965" s="5"/>
      <c r="K965" s="1"/>
      <c r="L965" s="1"/>
      <c r="M965" s="5"/>
      <c r="N965" s="5"/>
      <c r="O965" s="5"/>
      <c r="P965" s="5"/>
      <c r="Q965" s="5"/>
      <c r="R965" s="5"/>
      <c r="S965" s="70"/>
      <c r="T965" s="70"/>
      <c r="U965" s="70"/>
      <c r="V965" s="18"/>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1"/>
      <c r="BA965" s="1"/>
    </row>
    <row r="966" spans="2:53">
      <c r="B966" s="1"/>
      <c r="C966" s="1"/>
      <c r="D966" s="1"/>
      <c r="E966" s="1"/>
      <c r="F966" s="1"/>
      <c r="G966" s="5"/>
      <c r="H966" s="1"/>
      <c r="I966" s="1"/>
      <c r="J966" s="5"/>
      <c r="K966" s="1"/>
      <c r="L966" s="1"/>
      <c r="M966" s="5"/>
      <c r="N966" s="5"/>
      <c r="O966" s="5"/>
      <c r="P966" s="5"/>
      <c r="Q966" s="5"/>
      <c r="R966" s="5"/>
      <c r="S966" s="70"/>
      <c r="T966" s="70"/>
      <c r="U966" s="70"/>
      <c r="V966" s="18"/>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1"/>
      <c r="BA966" s="1"/>
    </row>
    <row r="967" spans="2:53">
      <c r="B967" s="1"/>
      <c r="C967" s="1"/>
      <c r="D967" s="1"/>
      <c r="E967" s="1"/>
      <c r="F967" s="1"/>
      <c r="G967" s="5"/>
      <c r="H967" s="1"/>
      <c r="I967" s="1"/>
      <c r="J967" s="5"/>
      <c r="K967" s="1"/>
      <c r="L967" s="1"/>
      <c r="M967" s="5"/>
      <c r="N967" s="5"/>
      <c r="O967" s="5"/>
      <c r="P967" s="5"/>
      <c r="Q967" s="5"/>
      <c r="R967" s="5"/>
      <c r="S967" s="70"/>
      <c r="T967" s="70"/>
      <c r="U967" s="70"/>
      <c r="V967" s="18"/>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1"/>
      <c r="BA967" s="1"/>
    </row>
    <row r="968" spans="2:53">
      <c r="B968" s="1"/>
      <c r="C968" s="1"/>
      <c r="D968" s="1"/>
      <c r="E968" s="1"/>
      <c r="F968" s="1"/>
      <c r="G968" s="5"/>
      <c r="H968" s="1"/>
      <c r="I968" s="1"/>
      <c r="J968" s="5"/>
      <c r="K968" s="1"/>
      <c r="L968" s="1"/>
      <c r="M968" s="5"/>
      <c r="N968" s="5"/>
      <c r="O968" s="5"/>
      <c r="P968" s="5"/>
      <c r="Q968" s="5"/>
      <c r="R968" s="5"/>
      <c r="S968" s="70"/>
      <c r="T968" s="70"/>
      <c r="U968" s="70"/>
      <c r="V968" s="18"/>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1"/>
      <c r="BA968" s="1"/>
    </row>
    <row r="969" spans="2:53">
      <c r="B969" s="1"/>
      <c r="C969" s="1"/>
      <c r="D969" s="1"/>
      <c r="E969" s="1"/>
      <c r="F969" s="1"/>
      <c r="G969" s="5"/>
      <c r="H969" s="1"/>
      <c r="I969" s="1"/>
      <c r="J969" s="5"/>
      <c r="K969" s="1"/>
      <c r="L969" s="1"/>
      <c r="M969" s="5"/>
      <c r="N969" s="5"/>
      <c r="O969" s="5"/>
      <c r="P969" s="5"/>
      <c r="Q969" s="5"/>
      <c r="R969" s="5"/>
      <c r="S969" s="70"/>
      <c r="T969" s="70"/>
      <c r="U969" s="70"/>
      <c r="V969" s="18"/>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1"/>
      <c r="BA969" s="1"/>
    </row>
    <row r="970" spans="2:53">
      <c r="B970" s="1"/>
      <c r="C970" s="1"/>
      <c r="D970" s="1"/>
      <c r="E970" s="1"/>
      <c r="F970" s="1"/>
      <c r="G970" s="5"/>
      <c r="H970" s="1"/>
      <c r="I970" s="1"/>
      <c r="J970" s="5"/>
      <c r="K970" s="1"/>
      <c r="L970" s="1"/>
      <c r="M970" s="5"/>
      <c r="N970" s="5"/>
      <c r="O970" s="5"/>
      <c r="P970" s="5"/>
      <c r="Q970" s="5"/>
      <c r="R970" s="5"/>
      <c r="S970" s="70"/>
      <c r="T970" s="70"/>
      <c r="U970" s="70"/>
      <c r="V970" s="18"/>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1"/>
      <c r="BA970" s="1"/>
    </row>
    <row r="971" spans="2:53">
      <c r="B971" s="1"/>
      <c r="C971" s="1"/>
      <c r="D971" s="1"/>
      <c r="E971" s="1"/>
      <c r="F971" s="1"/>
      <c r="G971" s="5"/>
      <c r="H971" s="1"/>
      <c r="I971" s="1"/>
      <c r="J971" s="5"/>
      <c r="K971" s="1"/>
      <c r="L971" s="1"/>
      <c r="M971" s="5"/>
      <c r="N971" s="5"/>
      <c r="O971" s="5"/>
      <c r="P971" s="5"/>
      <c r="Q971" s="5"/>
      <c r="R971" s="5"/>
      <c r="S971" s="70"/>
      <c r="T971" s="70"/>
      <c r="U971" s="70"/>
      <c r="V971" s="18"/>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1"/>
      <c r="BA971" s="1"/>
    </row>
    <row r="972" spans="2:53">
      <c r="B972" s="1"/>
      <c r="C972" s="1"/>
      <c r="D972" s="1"/>
      <c r="E972" s="1"/>
      <c r="F972" s="1"/>
      <c r="G972" s="5"/>
      <c r="H972" s="1"/>
      <c r="I972" s="1"/>
      <c r="J972" s="5"/>
      <c r="K972" s="1"/>
      <c r="L972" s="1"/>
      <c r="M972" s="5"/>
      <c r="N972" s="5"/>
      <c r="O972" s="5"/>
      <c r="P972" s="5"/>
      <c r="Q972" s="5"/>
      <c r="R972" s="5"/>
      <c r="S972" s="70"/>
      <c r="T972" s="70"/>
      <c r="U972" s="70"/>
      <c r="V972" s="18"/>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1"/>
      <c r="BA972" s="1"/>
    </row>
    <row r="973" spans="2:53">
      <c r="B973" s="1"/>
      <c r="C973" s="1"/>
      <c r="D973" s="1"/>
      <c r="E973" s="1"/>
      <c r="F973" s="1"/>
      <c r="G973" s="5"/>
      <c r="H973" s="1"/>
      <c r="I973" s="1"/>
      <c r="J973" s="5"/>
      <c r="K973" s="1"/>
      <c r="L973" s="1"/>
      <c r="M973" s="5"/>
      <c r="N973" s="5"/>
      <c r="O973" s="5"/>
      <c r="P973" s="5"/>
      <c r="Q973" s="5"/>
      <c r="R973" s="5"/>
      <c r="S973" s="70"/>
      <c r="T973" s="70"/>
      <c r="U973" s="70"/>
      <c r="V973" s="18"/>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1"/>
      <c r="BA973" s="1"/>
    </row>
    <row r="974" spans="2:53">
      <c r="B974" s="1"/>
      <c r="C974" s="1"/>
      <c r="D974" s="1"/>
      <c r="E974" s="1"/>
      <c r="F974" s="1"/>
      <c r="G974" s="5"/>
      <c r="H974" s="1"/>
      <c r="I974" s="1"/>
      <c r="J974" s="5"/>
      <c r="K974" s="1"/>
      <c r="L974" s="1"/>
      <c r="M974" s="5"/>
      <c r="N974" s="5"/>
      <c r="O974" s="5"/>
      <c r="P974" s="5"/>
      <c r="Q974" s="5"/>
      <c r="R974" s="5"/>
      <c r="S974" s="70"/>
      <c r="T974" s="70"/>
      <c r="U974" s="70"/>
      <c r="V974" s="18"/>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1"/>
      <c r="BA974" s="1"/>
    </row>
    <row r="975" spans="2:53">
      <c r="B975" s="1"/>
      <c r="C975" s="1"/>
      <c r="D975" s="1"/>
      <c r="E975" s="1"/>
      <c r="F975" s="1"/>
      <c r="G975" s="5"/>
      <c r="H975" s="1"/>
      <c r="I975" s="1"/>
      <c r="J975" s="5"/>
      <c r="K975" s="1"/>
      <c r="L975" s="1"/>
      <c r="M975" s="5"/>
      <c r="N975" s="5"/>
      <c r="O975" s="5"/>
      <c r="P975" s="5"/>
      <c r="Q975" s="5"/>
      <c r="R975" s="5"/>
      <c r="S975" s="70"/>
      <c r="T975" s="70"/>
      <c r="U975" s="70"/>
      <c r="V975" s="18"/>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1"/>
      <c r="BA975" s="1"/>
    </row>
    <row r="976" spans="2:53">
      <c r="B976" s="1"/>
      <c r="C976" s="1"/>
      <c r="D976" s="1"/>
      <c r="E976" s="1"/>
      <c r="F976" s="1"/>
      <c r="G976" s="5"/>
      <c r="H976" s="1"/>
      <c r="I976" s="1"/>
      <c r="J976" s="5"/>
      <c r="K976" s="1"/>
      <c r="L976" s="1"/>
      <c r="M976" s="5"/>
      <c r="N976" s="5"/>
      <c r="O976" s="5"/>
      <c r="P976" s="5"/>
      <c r="Q976" s="5"/>
      <c r="R976" s="5"/>
      <c r="S976" s="70"/>
      <c r="T976" s="70"/>
      <c r="U976" s="70"/>
      <c r="V976" s="18"/>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1"/>
      <c r="BA976" s="1"/>
    </row>
    <row r="977" spans="2:53">
      <c r="B977" s="1"/>
      <c r="C977" s="1"/>
      <c r="D977" s="1"/>
      <c r="E977" s="1"/>
      <c r="F977" s="1"/>
      <c r="G977" s="5"/>
      <c r="H977" s="1"/>
      <c r="I977" s="1"/>
      <c r="J977" s="5"/>
      <c r="K977" s="1"/>
      <c r="L977" s="1"/>
      <c r="M977" s="5"/>
      <c r="N977" s="5"/>
      <c r="O977" s="5"/>
      <c r="P977" s="5"/>
      <c r="Q977" s="5"/>
      <c r="R977" s="5"/>
      <c r="S977" s="70"/>
      <c r="T977" s="70"/>
      <c r="U977" s="70"/>
      <c r="V977" s="18"/>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1"/>
      <c r="BA977" s="1"/>
    </row>
    <row r="978" spans="2:53">
      <c r="B978" s="1"/>
      <c r="C978" s="1"/>
      <c r="D978" s="1"/>
      <c r="E978" s="1"/>
      <c r="F978" s="1"/>
      <c r="G978" s="5"/>
      <c r="H978" s="1"/>
      <c r="I978" s="1"/>
      <c r="J978" s="5"/>
      <c r="K978" s="1"/>
      <c r="L978" s="1"/>
      <c r="M978" s="5"/>
      <c r="N978" s="5"/>
      <c r="O978" s="5"/>
      <c r="P978" s="5"/>
      <c r="Q978" s="5"/>
      <c r="R978" s="5"/>
      <c r="S978" s="70"/>
      <c r="T978" s="70"/>
      <c r="U978" s="70"/>
      <c r="V978" s="18"/>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1"/>
      <c r="BA978" s="1"/>
    </row>
    <row r="979" spans="2:53">
      <c r="B979" s="1"/>
      <c r="C979" s="1"/>
      <c r="D979" s="1"/>
      <c r="E979" s="1"/>
      <c r="F979" s="1"/>
      <c r="G979" s="5"/>
      <c r="H979" s="1"/>
      <c r="I979" s="1"/>
      <c r="J979" s="5"/>
      <c r="K979" s="1"/>
      <c r="L979" s="1"/>
      <c r="M979" s="5"/>
      <c r="N979" s="5"/>
      <c r="O979" s="5"/>
      <c r="P979" s="5"/>
      <c r="Q979" s="5"/>
      <c r="R979" s="5"/>
      <c r="S979" s="70"/>
      <c r="T979" s="70"/>
      <c r="U979" s="70"/>
      <c r="V979" s="18"/>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1"/>
      <c r="BA979" s="1"/>
    </row>
    <row r="980" spans="2:53">
      <c r="B980" s="1"/>
      <c r="C980" s="1"/>
      <c r="D980" s="1"/>
      <c r="E980" s="1"/>
      <c r="F980" s="1"/>
      <c r="G980" s="5"/>
      <c r="H980" s="1"/>
      <c r="I980" s="1"/>
      <c r="J980" s="5"/>
      <c r="K980" s="1"/>
      <c r="L980" s="1"/>
      <c r="M980" s="5"/>
      <c r="N980" s="5"/>
      <c r="O980" s="5"/>
      <c r="P980" s="5"/>
      <c r="Q980" s="5"/>
      <c r="R980" s="5"/>
      <c r="S980" s="70"/>
      <c r="T980" s="70"/>
      <c r="U980" s="70"/>
      <c r="V980" s="18"/>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1"/>
      <c r="BA980" s="1"/>
    </row>
    <row r="981" spans="2:53">
      <c r="B981" s="1"/>
      <c r="C981" s="1"/>
      <c r="D981" s="1"/>
      <c r="E981" s="1"/>
      <c r="F981" s="1"/>
      <c r="G981" s="5"/>
      <c r="H981" s="1"/>
      <c r="I981" s="1"/>
      <c r="J981" s="5"/>
      <c r="K981" s="1"/>
      <c r="L981" s="1"/>
      <c r="M981" s="5"/>
      <c r="N981" s="5"/>
      <c r="O981" s="5"/>
      <c r="P981" s="5"/>
      <c r="Q981" s="5"/>
      <c r="R981" s="5"/>
      <c r="S981" s="70"/>
      <c r="T981" s="70"/>
      <c r="U981" s="70"/>
      <c r="V981" s="18"/>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1"/>
      <c r="BA981" s="1"/>
    </row>
    <row r="982" spans="2:53">
      <c r="B982" s="1"/>
      <c r="C982" s="1"/>
      <c r="D982" s="1"/>
      <c r="E982" s="1"/>
      <c r="F982" s="1"/>
      <c r="G982" s="5"/>
      <c r="H982" s="1"/>
      <c r="I982" s="1"/>
      <c r="J982" s="5"/>
      <c r="K982" s="1"/>
      <c r="L982" s="1"/>
      <c r="M982" s="5"/>
      <c r="N982" s="5"/>
      <c r="O982" s="5"/>
      <c r="P982" s="5"/>
      <c r="Q982" s="5"/>
      <c r="R982" s="5"/>
      <c r="S982" s="70"/>
      <c r="T982" s="70"/>
      <c r="U982" s="70"/>
      <c r="V982" s="18"/>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1"/>
      <c r="BA982" s="1"/>
    </row>
    <row r="983" spans="2:53">
      <c r="B983" s="1"/>
      <c r="C983" s="1"/>
      <c r="D983" s="1"/>
      <c r="E983" s="1"/>
      <c r="F983" s="1"/>
      <c r="G983" s="5"/>
      <c r="H983" s="1"/>
      <c r="I983" s="1"/>
      <c r="J983" s="5"/>
      <c r="K983" s="1"/>
      <c r="L983" s="1"/>
      <c r="M983" s="5"/>
      <c r="N983" s="5"/>
      <c r="O983" s="5"/>
      <c r="P983" s="5"/>
      <c r="Q983" s="5"/>
      <c r="R983" s="5"/>
      <c r="S983" s="70"/>
      <c r="T983" s="70"/>
      <c r="U983" s="70"/>
      <c r="V983" s="18"/>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1"/>
      <c r="BA983" s="1"/>
    </row>
    <row r="984" spans="2:53">
      <c r="B984" s="1"/>
      <c r="C984" s="1"/>
      <c r="D984" s="1"/>
      <c r="E984" s="1"/>
      <c r="F984" s="1"/>
      <c r="G984" s="5"/>
      <c r="H984" s="1"/>
      <c r="I984" s="1"/>
      <c r="J984" s="5"/>
      <c r="K984" s="1"/>
      <c r="L984" s="1"/>
      <c r="M984" s="5"/>
      <c r="N984" s="5"/>
      <c r="O984" s="5"/>
      <c r="P984" s="5"/>
      <c r="Q984" s="5"/>
      <c r="R984" s="5"/>
      <c r="S984" s="70"/>
      <c r="T984" s="70"/>
      <c r="U984" s="70"/>
      <c r="V984" s="18"/>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1"/>
      <c r="BA984" s="1"/>
    </row>
    <row r="985" spans="2:53">
      <c r="B985" s="1"/>
      <c r="C985" s="1"/>
      <c r="D985" s="1"/>
      <c r="E985" s="1"/>
      <c r="F985" s="1"/>
      <c r="G985" s="5"/>
      <c r="H985" s="1"/>
      <c r="I985" s="1"/>
      <c r="J985" s="5"/>
      <c r="K985" s="1"/>
      <c r="L985" s="1"/>
      <c r="M985" s="5"/>
      <c r="N985" s="5"/>
      <c r="O985" s="5"/>
      <c r="P985" s="5"/>
      <c r="Q985" s="5"/>
      <c r="R985" s="5"/>
      <c r="S985" s="70"/>
      <c r="T985" s="70"/>
      <c r="U985" s="70"/>
      <c r="V985" s="18"/>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1"/>
      <c r="BA985" s="1"/>
    </row>
    <row r="986" spans="2:53">
      <c r="B986" s="1"/>
      <c r="C986" s="1"/>
      <c r="D986" s="1"/>
      <c r="E986" s="1"/>
      <c r="F986" s="1"/>
      <c r="G986" s="5"/>
      <c r="H986" s="1"/>
      <c r="I986" s="1"/>
      <c r="J986" s="5"/>
      <c r="K986" s="1"/>
      <c r="L986" s="1"/>
      <c r="M986" s="5"/>
      <c r="N986" s="5"/>
      <c r="O986" s="5"/>
      <c r="P986" s="5"/>
      <c r="Q986" s="5"/>
      <c r="R986" s="5"/>
      <c r="S986" s="70"/>
      <c r="T986" s="70"/>
      <c r="U986" s="70"/>
      <c r="V986" s="18"/>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1"/>
      <c r="BA986" s="1"/>
    </row>
    <row r="987" spans="2:53">
      <c r="B987" s="1"/>
      <c r="C987" s="1"/>
      <c r="D987" s="1"/>
      <c r="E987" s="1"/>
      <c r="F987" s="1"/>
      <c r="G987" s="5"/>
      <c r="H987" s="1"/>
      <c r="I987" s="1"/>
      <c r="J987" s="5"/>
      <c r="K987" s="1"/>
      <c r="L987" s="1"/>
      <c r="M987" s="5"/>
      <c r="N987" s="5"/>
      <c r="O987" s="5"/>
      <c r="P987" s="5"/>
      <c r="Q987" s="5"/>
      <c r="R987" s="5"/>
      <c r="S987" s="70"/>
      <c r="T987" s="70"/>
      <c r="U987" s="70"/>
      <c r="V987" s="18"/>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1"/>
      <c r="BA987" s="1"/>
    </row>
    <row r="988" spans="2:53">
      <c r="B988" s="1"/>
      <c r="C988" s="1"/>
      <c r="D988" s="1"/>
      <c r="E988" s="1"/>
      <c r="F988" s="1"/>
      <c r="G988" s="5"/>
      <c r="H988" s="1"/>
      <c r="I988" s="1"/>
      <c r="J988" s="5"/>
      <c r="K988" s="1"/>
      <c r="L988" s="1"/>
      <c r="M988" s="5"/>
      <c r="N988" s="5"/>
      <c r="O988" s="5"/>
      <c r="P988" s="5"/>
      <c r="Q988" s="5"/>
      <c r="R988" s="5"/>
      <c r="S988" s="70"/>
      <c r="T988" s="70"/>
      <c r="U988" s="70"/>
      <c r="V988" s="18"/>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1"/>
      <c r="BA988" s="1"/>
    </row>
    <row r="989" spans="2:53">
      <c r="B989" s="1"/>
      <c r="C989" s="1"/>
      <c r="D989" s="1"/>
      <c r="E989" s="1"/>
      <c r="F989" s="1"/>
      <c r="G989" s="5"/>
      <c r="H989" s="1"/>
      <c r="I989" s="1"/>
      <c r="J989" s="5"/>
      <c r="K989" s="1"/>
      <c r="L989" s="1"/>
      <c r="M989" s="5"/>
      <c r="N989" s="5"/>
      <c r="O989" s="5"/>
      <c r="P989" s="5"/>
      <c r="Q989" s="5"/>
      <c r="R989" s="5"/>
      <c r="S989" s="70"/>
      <c r="T989" s="70"/>
      <c r="U989" s="70"/>
      <c r="V989" s="18"/>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1"/>
      <c r="BA989" s="1"/>
    </row>
    <row r="990" spans="2:53">
      <c r="B990" s="1"/>
      <c r="C990" s="1"/>
      <c r="D990" s="1"/>
      <c r="E990" s="1"/>
      <c r="F990" s="1"/>
      <c r="G990" s="5"/>
      <c r="H990" s="1"/>
      <c r="I990" s="1"/>
      <c r="J990" s="5"/>
      <c r="K990" s="1"/>
      <c r="L990" s="1"/>
      <c r="M990" s="5"/>
      <c r="N990" s="5"/>
      <c r="O990" s="5"/>
      <c r="P990" s="5"/>
      <c r="Q990" s="5"/>
      <c r="R990" s="5"/>
      <c r="S990" s="70"/>
      <c r="T990" s="70"/>
      <c r="U990" s="70"/>
      <c r="V990" s="18"/>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1"/>
      <c r="BA990" s="1"/>
    </row>
    <row r="991" spans="2:53">
      <c r="B991" s="1"/>
      <c r="C991" s="1"/>
      <c r="D991" s="1"/>
      <c r="E991" s="1"/>
      <c r="F991" s="1"/>
      <c r="G991" s="5"/>
      <c r="H991" s="1"/>
      <c r="I991" s="1"/>
      <c r="J991" s="5"/>
      <c r="K991" s="1"/>
      <c r="L991" s="1"/>
      <c r="M991" s="5"/>
      <c r="N991" s="5"/>
      <c r="O991" s="5"/>
      <c r="P991" s="5"/>
      <c r="Q991" s="5"/>
      <c r="R991" s="5"/>
      <c r="S991" s="70"/>
      <c r="T991" s="70"/>
      <c r="U991" s="70"/>
      <c r="V991" s="18"/>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1"/>
      <c r="BA991" s="1"/>
    </row>
    <row r="992" spans="2:53">
      <c r="B992" s="1"/>
      <c r="C992" s="1"/>
      <c r="D992" s="1"/>
      <c r="E992" s="1"/>
      <c r="F992" s="1"/>
      <c r="G992" s="5"/>
      <c r="H992" s="1"/>
      <c r="I992" s="1"/>
      <c r="J992" s="5"/>
      <c r="K992" s="1"/>
      <c r="L992" s="1"/>
      <c r="M992" s="5"/>
      <c r="N992" s="5"/>
      <c r="O992" s="5"/>
      <c r="P992" s="5"/>
      <c r="Q992" s="5"/>
      <c r="R992" s="5"/>
      <c r="S992" s="70"/>
      <c r="T992" s="70"/>
      <c r="U992" s="70"/>
      <c r="V992" s="18"/>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1"/>
      <c r="BA992" s="1"/>
    </row>
    <row r="993" spans="2:53">
      <c r="B993" s="1"/>
      <c r="C993" s="1"/>
      <c r="D993" s="1"/>
      <c r="E993" s="1"/>
      <c r="F993" s="1"/>
      <c r="G993" s="5"/>
      <c r="H993" s="1"/>
      <c r="I993" s="1"/>
      <c r="J993" s="5"/>
      <c r="K993" s="1"/>
      <c r="L993" s="1"/>
      <c r="M993" s="5"/>
      <c r="N993" s="5"/>
      <c r="O993" s="5"/>
      <c r="P993" s="5"/>
      <c r="Q993" s="5"/>
      <c r="R993" s="5"/>
      <c r="S993" s="70"/>
      <c r="T993" s="70"/>
      <c r="U993" s="70"/>
      <c r="V993" s="18"/>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1"/>
      <c r="BA993" s="1"/>
    </row>
    <row r="994" spans="2:53">
      <c r="B994" s="1"/>
      <c r="C994" s="1"/>
      <c r="D994" s="1"/>
      <c r="E994" s="1"/>
      <c r="F994" s="1"/>
      <c r="G994" s="5"/>
      <c r="H994" s="1"/>
      <c r="I994" s="1"/>
      <c r="J994" s="5"/>
      <c r="K994" s="1"/>
      <c r="L994" s="1"/>
      <c r="M994" s="5"/>
      <c r="N994" s="5"/>
      <c r="O994" s="5"/>
      <c r="P994" s="5"/>
      <c r="Q994" s="5"/>
      <c r="R994" s="5"/>
      <c r="S994" s="70"/>
      <c r="T994" s="70"/>
      <c r="U994" s="70"/>
      <c r="V994" s="18"/>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1"/>
      <c r="BA994" s="1"/>
    </row>
    <row r="995" spans="2:53">
      <c r="B995" s="1"/>
      <c r="C995" s="1"/>
      <c r="D995" s="1"/>
      <c r="E995" s="1"/>
      <c r="F995" s="1"/>
      <c r="G995" s="5"/>
      <c r="H995" s="1"/>
      <c r="I995" s="1"/>
      <c r="J995" s="5"/>
      <c r="K995" s="1"/>
      <c r="L995" s="1"/>
      <c r="M995" s="5"/>
      <c r="N995" s="5"/>
      <c r="O995" s="5"/>
      <c r="P995" s="5"/>
      <c r="Q995" s="5"/>
      <c r="R995" s="5"/>
      <c r="S995" s="70"/>
      <c r="T995" s="70"/>
      <c r="U995" s="70"/>
      <c r="V995" s="18"/>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1"/>
      <c r="BA995" s="1"/>
    </row>
    <row r="996" spans="2:53">
      <c r="B996" s="1"/>
      <c r="C996" s="1"/>
      <c r="D996" s="1"/>
      <c r="E996" s="1"/>
      <c r="F996" s="1"/>
      <c r="G996" s="5"/>
      <c r="H996" s="1"/>
      <c r="I996" s="1"/>
      <c r="J996" s="5"/>
      <c r="K996" s="1"/>
      <c r="L996" s="1"/>
      <c r="M996" s="5"/>
      <c r="N996" s="5"/>
      <c r="O996" s="5"/>
      <c r="P996" s="5"/>
      <c r="Q996" s="5"/>
      <c r="R996" s="5"/>
      <c r="S996" s="70"/>
      <c r="T996" s="70"/>
      <c r="U996" s="70"/>
      <c r="V996" s="18"/>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1"/>
      <c r="BA996" s="1"/>
    </row>
    <row r="997" spans="2:53">
      <c r="B997" s="1"/>
      <c r="C997" s="1"/>
      <c r="D997" s="1"/>
      <c r="E997" s="1"/>
      <c r="F997" s="1"/>
      <c r="G997" s="5"/>
      <c r="H997" s="1"/>
      <c r="I997" s="1"/>
      <c r="J997" s="5"/>
      <c r="K997" s="1"/>
      <c r="L997" s="1"/>
      <c r="M997" s="5"/>
      <c r="N997" s="5"/>
      <c r="O997" s="5"/>
      <c r="P997" s="5"/>
      <c r="Q997" s="5"/>
      <c r="R997" s="5"/>
      <c r="S997" s="70"/>
      <c r="T997" s="70"/>
      <c r="U997" s="70"/>
      <c r="V997" s="18"/>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1"/>
      <c r="BA997" s="1"/>
    </row>
    <row r="998" spans="2:53">
      <c r="B998" s="1"/>
      <c r="C998" s="1"/>
      <c r="D998" s="1"/>
      <c r="E998" s="1"/>
      <c r="F998" s="1"/>
      <c r="G998" s="5"/>
      <c r="H998" s="1"/>
      <c r="I998" s="1"/>
      <c r="J998" s="5"/>
      <c r="K998" s="1"/>
      <c r="L998" s="1"/>
      <c r="M998" s="5"/>
      <c r="N998" s="5"/>
      <c r="O998" s="5"/>
      <c r="P998" s="5"/>
      <c r="Q998" s="5"/>
      <c r="R998" s="5"/>
      <c r="S998" s="70"/>
      <c r="T998" s="70"/>
      <c r="U998" s="70"/>
      <c r="V998" s="18"/>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1"/>
      <c r="BA998" s="1"/>
    </row>
    <row r="999" spans="2:53">
      <c r="B999" s="1"/>
      <c r="C999" s="1"/>
      <c r="D999" s="1"/>
      <c r="E999" s="1"/>
      <c r="F999" s="1"/>
      <c r="G999" s="5"/>
      <c r="H999" s="1"/>
      <c r="I999" s="1"/>
      <c r="J999" s="5"/>
      <c r="K999" s="1"/>
      <c r="L999" s="1"/>
      <c r="M999" s="5"/>
      <c r="N999" s="5"/>
      <c r="O999" s="5"/>
      <c r="P999" s="5"/>
      <c r="Q999" s="5"/>
      <c r="R999" s="5"/>
      <c r="S999" s="70"/>
      <c r="T999" s="70"/>
      <c r="U999" s="70"/>
      <c r="V999" s="18"/>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1"/>
      <c r="BA999" s="1"/>
    </row>
    <row r="1000" spans="2:53">
      <c r="B1000" s="1"/>
      <c r="C1000" s="1"/>
      <c r="D1000" s="1"/>
      <c r="E1000" s="1"/>
      <c r="F1000" s="1"/>
      <c r="G1000" s="5"/>
      <c r="H1000" s="1"/>
      <c r="I1000" s="1"/>
      <c r="J1000" s="5"/>
      <c r="K1000" s="1"/>
      <c r="L1000" s="1"/>
      <c r="M1000" s="5"/>
      <c r="N1000" s="5"/>
      <c r="O1000" s="5"/>
      <c r="P1000" s="5"/>
      <c r="Q1000" s="5"/>
      <c r="R1000" s="5"/>
      <c r="S1000" s="70"/>
      <c r="T1000" s="70"/>
      <c r="U1000" s="70"/>
      <c r="V1000" s="18"/>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1"/>
      <c r="BA1000" s="1"/>
    </row>
    <row r="1001" spans="2:53">
      <c r="B1001" s="1"/>
      <c r="C1001" s="1"/>
      <c r="D1001" s="1"/>
      <c r="E1001" s="1"/>
      <c r="F1001" s="1"/>
      <c r="G1001" s="5"/>
      <c r="H1001" s="1"/>
      <c r="I1001" s="1"/>
      <c r="J1001" s="5"/>
      <c r="K1001" s="1"/>
      <c r="L1001" s="1"/>
      <c r="M1001" s="5"/>
      <c r="N1001" s="5"/>
      <c r="O1001" s="5"/>
      <c r="P1001" s="5"/>
      <c r="Q1001" s="5"/>
      <c r="R1001" s="5"/>
      <c r="S1001" s="70"/>
      <c r="T1001" s="70"/>
      <c r="U1001" s="70"/>
      <c r="V1001" s="18"/>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1"/>
      <c r="BA1001" s="1"/>
    </row>
    <row r="1002" spans="2:53">
      <c r="B1002" s="1"/>
      <c r="C1002" s="1"/>
      <c r="D1002" s="1"/>
      <c r="E1002" s="1"/>
      <c r="F1002" s="1"/>
      <c r="G1002" s="5"/>
      <c r="H1002" s="1"/>
      <c r="I1002" s="1"/>
      <c r="J1002" s="5"/>
      <c r="K1002" s="1"/>
      <c r="L1002" s="1"/>
      <c r="M1002" s="5"/>
      <c r="N1002" s="5"/>
      <c r="O1002" s="5"/>
      <c r="P1002" s="5"/>
      <c r="Q1002" s="5"/>
      <c r="R1002" s="5"/>
      <c r="S1002" s="70"/>
      <c r="T1002" s="70"/>
      <c r="U1002" s="70"/>
      <c r="V1002" s="18"/>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1"/>
      <c r="BA1002" s="1"/>
    </row>
    <row r="1003" spans="2:53">
      <c r="B1003" s="1"/>
      <c r="C1003" s="1"/>
      <c r="D1003" s="1"/>
      <c r="E1003" s="1"/>
      <c r="F1003" s="1"/>
      <c r="G1003" s="5"/>
      <c r="H1003" s="1"/>
      <c r="I1003" s="1"/>
      <c r="J1003" s="5"/>
      <c r="K1003" s="1"/>
      <c r="L1003" s="1"/>
      <c r="M1003" s="5"/>
      <c r="N1003" s="5"/>
      <c r="O1003" s="5"/>
      <c r="P1003" s="5"/>
      <c r="Q1003" s="5"/>
      <c r="R1003" s="5"/>
      <c r="S1003" s="70"/>
      <c r="T1003" s="70"/>
      <c r="U1003" s="70"/>
      <c r="V1003" s="18"/>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1"/>
      <c r="BA1003" s="1"/>
    </row>
    <row r="1004" spans="2:53">
      <c r="B1004" s="1"/>
      <c r="C1004" s="1"/>
      <c r="D1004" s="1"/>
      <c r="E1004" s="1"/>
      <c r="F1004" s="1"/>
      <c r="G1004" s="5"/>
      <c r="H1004" s="1"/>
      <c r="I1004" s="1"/>
      <c r="J1004" s="5"/>
      <c r="K1004" s="1"/>
      <c r="L1004" s="1"/>
      <c r="M1004" s="5"/>
      <c r="N1004" s="5"/>
      <c r="O1004" s="5"/>
      <c r="P1004" s="5"/>
      <c r="Q1004" s="5"/>
      <c r="R1004" s="5"/>
      <c r="S1004" s="70"/>
      <c r="T1004" s="70"/>
      <c r="U1004" s="70"/>
      <c r="V1004" s="18"/>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1"/>
      <c r="BA1004" s="1"/>
    </row>
    <row r="1005" spans="2:53">
      <c r="B1005" s="1"/>
      <c r="C1005" s="1"/>
      <c r="D1005" s="1"/>
      <c r="E1005" s="1"/>
      <c r="F1005" s="1"/>
      <c r="G1005" s="5"/>
      <c r="H1005" s="1"/>
      <c r="I1005" s="1"/>
      <c r="J1005" s="5"/>
      <c r="K1005" s="1"/>
      <c r="L1005" s="1"/>
      <c r="M1005" s="5"/>
      <c r="N1005" s="5"/>
      <c r="O1005" s="5"/>
      <c r="P1005" s="5"/>
      <c r="Q1005" s="5"/>
      <c r="R1005" s="5"/>
      <c r="S1005" s="70"/>
      <c r="T1005" s="70"/>
      <c r="U1005" s="70"/>
      <c r="V1005" s="18"/>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1"/>
      <c r="BA1005" s="1"/>
    </row>
    <row r="1006" spans="2:53">
      <c r="B1006" s="1"/>
      <c r="C1006" s="1"/>
      <c r="D1006" s="1"/>
      <c r="E1006" s="1"/>
      <c r="F1006" s="1"/>
      <c r="G1006" s="5"/>
      <c r="H1006" s="1"/>
      <c r="I1006" s="1"/>
      <c r="J1006" s="5"/>
      <c r="K1006" s="1"/>
      <c r="L1006" s="1"/>
      <c r="M1006" s="5"/>
      <c r="N1006" s="5"/>
      <c r="O1006" s="5"/>
      <c r="P1006" s="5"/>
      <c r="Q1006" s="5"/>
      <c r="R1006" s="5"/>
      <c r="S1006" s="70"/>
      <c r="T1006" s="70"/>
      <c r="U1006" s="70"/>
      <c r="V1006" s="18"/>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1"/>
      <c r="BA1006" s="1"/>
    </row>
    <row r="1007" spans="2:53">
      <c r="B1007" s="1"/>
      <c r="C1007" s="1"/>
      <c r="D1007" s="1"/>
      <c r="E1007" s="1"/>
      <c r="F1007" s="1"/>
      <c r="G1007" s="5"/>
      <c r="H1007" s="1"/>
      <c r="I1007" s="1"/>
      <c r="J1007" s="5"/>
      <c r="K1007" s="1"/>
      <c r="L1007" s="1"/>
      <c r="M1007" s="5"/>
      <c r="N1007" s="5"/>
      <c r="O1007" s="5"/>
      <c r="P1007" s="5"/>
      <c r="Q1007" s="5"/>
      <c r="R1007" s="5"/>
      <c r="S1007" s="70"/>
      <c r="T1007" s="70"/>
      <c r="U1007" s="70"/>
      <c r="V1007" s="18"/>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1"/>
      <c r="BA1007" s="1"/>
    </row>
    <row r="1008" spans="2:53">
      <c r="B1008" s="1"/>
      <c r="C1008" s="1"/>
      <c r="D1008" s="1"/>
      <c r="E1008" s="1"/>
      <c r="F1008" s="1"/>
      <c r="G1008" s="5"/>
      <c r="H1008" s="1"/>
      <c r="I1008" s="1"/>
      <c r="J1008" s="5"/>
      <c r="K1008" s="1"/>
      <c r="L1008" s="1"/>
      <c r="M1008" s="5"/>
      <c r="N1008" s="5"/>
      <c r="O1008" s="5"/>
      <c r="P1008" s="5"/>
      <c r="Q1008" s="5"/>
      <c r="R1008" s="5"/>
      <c r="S1008" s="70"/>
      <c r="T1008" s="70"/>
      <c r="U1008" s="70"/>
      <c r="V1008" s="18"/>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1"/>
      <c r="BA1008" s="1"/>
    </row>
    <row r="1009" spans="2:53">
      <c r="B1009" s="1"/>
      <c r="C1009" s="1"/>
      <c r="D1009" s="1"/>
      <c r="E1009" s="1"/>
      <c r="F1009" s="1"/>
      <c r="G1009" s="5"/>
      <c r="H1009" s="1"/>
      <c r="I1009" s="1"/>
      <c r="J1009" s="5"/>
      <c r="K1009" s="1"/>
      <c r="L1009" s="1"/>
      <c r="M1009" s="5"/>
      <c r="N1009" s="5"/>
      <c r="O1009" s="5"/>
      <c r="P1009" s="5"/>
      <c r="Q1009" s="5"/>
      <c r="R1009" s="5"/>
      <c r="S1009" s="70"/>
      <c r="T1009" s="70"/>
      <c r="U1009" s="70"/>
      <c r="V1009" s="18"/>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1"/>
      <c r="BA1009" s="1"/>
    </row>
    <row r="1010" spans="2:53">
      <c r="B1010" s="1"/>
      <c r="C1010" s="1"/>
      <c r="D1010" s="1"/>
      <c r="E1010" s="1"/>
      <c r="F1010" s="1"/>
      <c r="G1010" s="5"/>
      <c r="H1010" s="1"/>
      <c r="I1010" s="1"/>
      <c r="J1010" s="5"/>
      <c r="K1010" s="1"/>
      <c r="L1010" s="1"/>
      <c r="M1010" s="5"/>
      <c r="N1010" s="5"/>
      <c r="O1010" s="5"/>
      <c r="P1010" s="5"/>
      <c r="Q1010" s="5"/>
      <c r="R1010" s="5"/>
      <c r="S1010" s="70"/>
      <c r="T1010" s="70"/>
      <c r="U1010" s="70"/>
      <c r="V1010" s="18"/>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1"/>
      <c r="BA1010" s="1"/>
    </row>
    <row r="1011" spans="2:53">
      <c r="B1011" s="1"/>
      <c r="C1011" s="1"/>
      <c r="D1011" s="1"/>
      <c r="E1011" s="1"/>
      <c r="F1011" s="1"/>
      <c r="G1011" s="5"/>
      <c r="H1011" s="1"/>
      <c r="I1011" s="1"/>
      <c r="J1011" s="5"/>
      <c r="K1011" s="1"/>
      <c r="L1011" s="1"/>
      <c r="M1011" s="5"/>
      <c r="N1011" s="5"/>
      <c r="O1011" s="5"/>
      <c r="P1011" s="5"/>
      <c r="Q1011" s="5"/>
      <c r="R1011" s="5"/>
      <c r="S1011" s="70"/>
      <c r="T1011" s="70"/>
      <c r="U1011" s="70"/>
      <c r="V1011" s="18"/>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1"/>
      <c r="BA1011" s="1"/>
    </row>
    <row r="1012" spans="2:53">
      <c r="B1012" s="1"/>
      <c r="C1012" s="1"/>
      <c r="D1012" s="1"/>
      <c r="E1012" s="1"/>
      <c r="F1012" s="1"/>
      <c r="G1012" s="5"/>
      <c r="H1012" s="1"/>
      <c r="I1012" s="1"/>
      <c r="J1012" s="5"/>
      <c r="K1012" s="1"/>
      <c r="L1012" s="1"/>
      <c r="M1012" s="5"/>
      <c r="N1012" s="5"/>
      <c r="O1012" s="5"/>
      <c r="P1012" s="5"/>
      <c r="Q1012" s="5"/>
      <c r="R1012" s="5"/>
      <c r="S1012" s="70"/>
      <c r="T1012" s="70"/>
      <c r="U1012" s="70"/>
      <c r="V1012" s="18"/>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1"/>
      <c r="BA1012" s="1"/>
    </row>
    <row r="1013" spans="2:53">
      <c r="B1013" s="1"/>
      <c r="C1013" s="1"/>
      <c r="D1013" s="1"/>
      <c r="E1013" s="1"/>
      <c r="F1013" s="1"/>
      <c r="G1013" s="5"/>
      <c r="H1013" s="1"/>
      <c r="I1013" s="1"/>
      <c r="J1013" s="5"/>
      <c r="K1013" s="1"/>
      <c r="L1013" s="1"/>
      <c r="M1013" s="5"/>
      <c r="N1013" s="5"/>
      <c r="O1013" s="5"/>
      <c r="P1013" s="5"/>
      <c r="Q1013" s="5"/>
      <c r="R1013" s="5"/>
      <c r="S1013" s="70"/>
      <c r="T1013" s="70"/>
      <c r="U1013" s="70"/>
      <c r="V1013" s="18"/>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1"/>
      <c r="BA1013" s="1"/>
    </row>
    <row r="1014" spans="2:53">
      <c r="B1014" s="1"/>
      <c r="C1014" s="1"/>
      <c r="D1014" s="1"/>
      <c r="E1014" s="1"/>
      <c r="F1014" s="1"/>
      <c r="G1014" s="5"/>
      <c r="H1014" s="1"/>
      <c r="I1014" s="1"/>
      <c r="J1014" s="5"/>
      <c r="K1014" s="1"/>
      <c r="L1014" s="1"/>
      <c r="M1014" s="5"/>
      <c r="N1014" s="5"/>
      <c r="O1014" s="5"/>
      <c r="P1014" s="5"/>
      <c r="Q1014" s="5"/>
      <c r="R1014" s="5"/>
      <c r="S1014" s="70"/>
      <c r="T1014" s="70"/>
      <c r="U1014" s="70"/>
      <c r="V1014" s="18"/>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1"/>
      <c r="BA1014" s="1"/>
    </row>
    <row r="1015" spans="2:53">
      <c r="B1015" s="1"/>
      <c r="C1015" s="1"/>
      <c r="D1015" s="1"/>
      <c r="E1015" s="1"/>
      <c r="F1015" s="1"/>
      <c r="G1015" s="5"/>
      <c r="H1015" s="1"/>
      <c r="I1015" s="1"/>
      <c r="J1015" s="5"/>
      <c r="K1015" s="1"/>
      <c r="L1015" s="1"/>
      <c r="M1015" s="5"/>
      <c r="N1015" s="5"/>
      <c r="O1015" s="5"/>
      <c r="P1015" s="5"/>
      <c r="Q1015" s="5"/>
      <c r="R1015" s="5"/>
      <c r="S1015" s="70"/>
      <c r="T1015" s="70"/>
      <c r="U1015" s="70"/>
      <c r="V1015" s="18"/>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1"/>
      <c r="BA1015" s="1"/>
    </row>
    <row r="1016" spans="2:53">
      <c r="B1016" s="1"/>
      <c r="C1016" s="1"/>
      <c r="D1016" s="1"/>
      <c r="E1016" s="1"/>
      <c r="F1016" s="1"/>
      <c r="G1016" s="5"/>
      <c r="H1016" s="1"/>
      <c r="I1016" s="1"/>
      <c r="J1016" s="5"/>
      <c r="K1016" s="1"/>
      <c r="L1016" s="1"/>
      <c r="M1016" s="5"/>
      <c r="N1016" s="5"/>
      <c r="O1016" s="5"/>
      <c r="P1016" s="5"/>
      <c r="Q1016" s="5"/>
      <c r="R1016" s="5"/>
      <c r="S1016" s="70"/>
      <c r="T1016" s="70"/>
      <c r="U1016" s="70"/>
      <c r="V1016" s="18"/>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1"/>
      <c r="BA1016" s="1"/>
    </row>
    <row r="1017" spans="2:53">
      <c r="B1017" s="1"/>
      <c r="C1017" s="1"/>
      <c r="D1017" s="1"/>
      <c r="E1017" s="1"/>
      <c r="F1017" s="1"/>
      <c r="G1017" s="5"/>
      <c r="H1017" s="1"/>
      <c r="I1017" s="1"/>
      <c r="J1017" s="5"/>
      <c r="K1017" s="1"/>
      <c r="L1017" s="1"/>
      <c r="M1017" s="5"/>
      <c r="N1017" s="5"/>
      <c r="O1017" s="5"/>
      <c r="P1017" s="5"/>
      <c r="Q1017" s="5"/>
      <c r="R1017" s="5"/>
      <c r="S1017" s="70"/>
      <c r="T1017" s="70"/>
      <c r="U1017" s="70"/>
      <c r="V1017" s="18"/>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1"/>
      <c r="BA1017" s="1"/>
    </row>
    <row r="1018" spans="2:53">
      <c r="B1018" s="1"/>
      <c r="C1018" s="1"/>
      <c r="D1018" s="1"/>
      <c r="E1018" s="1"/>
      <c r="F1018" s="1"/>
      <c r="G1018" s="5"/>
      <c r="H1018" s="1"/>
      <c r="I1018" s="1"/>
      <c r="J1018" s="5"/>
      <c r="K1018" s="1"/>
      <c r="L1018" s="1"/>
      <c r="M1018" s="5"/>
      <c r="N1018" s="5"/>
      <c r="O1018" s="5"/>
      <c r="P1018" s="5"/>
      <c r="Q1018" s="5"/>
      <c r="R1018" s="5"/>
      <c r="S1018" s="70"/>
      <c r="T1018" s="70"/>
      <c r="U1018" s="70"/>
      <c r="V1018" s="18"/>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1"/>
      <c r="BA1018" s="1"/>
    </row>
    <row r="1019" spans="2:53">
      <c r="B1019" s="1"/>
      <c r="C1019" s="1"/>
      <c r="D1019" s="1"/>
      <c r="E1019" s="1"/>
      <c r="F1019" s="1"/>
      <c r="G1019" s="5"/>
      <c r="H1019" s="1"/>
      <c r="I1019" s="1"/>
      <c r="J1019" s="5"/>
      <c r="K1019" s="1"/>
      <c r="L1019" s="1"/>
      <c r="M1019" s="5"/>
      <c r="N1019" s="5"/>
      <c r="O1019" s="5"/>
      <c r="P1019" s="5"/>
      <c r="Q1019" s="5"/>
      <c r="R1019" s="5"/>
      <c r="S1019" s="70"/>
      <c r="T1019" s="70"/>
      <c r="U1019" s="70"/>
      <c r="V1019" s="18"/>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1"/>
      <c r="BA1019" s="1"/>
    </row>
    <row r="1020" spans="2:53">
      <c r="B1020" s="1"/>
      <c r="C1020" s="1"/>
      <c r="D1020" s="1"/>
      <c r="E1020" s="1"/>
      <c r="F1020" s="1"/>
      <c r="G1020" s="5"/>
      <c r="H1020" s="1"/>
      <c r="I1020" s="1"/>
      <c r="J1020" s="5"/>
      <c r="K1020" s="1"/>
      <c r="L1020" s="1"/>
      <c r="M1020" s="5"/>
      <c r="N1020" s="5"/>
      <c r="O1020" s="5"/>
      <c r="P1020" s="5"/>
      <c r="Q1020" s="5"/>
      <c r="R1020" s="5"/>
      <c r="S1020" s="70"/>
      <c r="T1020" s="70"/>
      <c r="U1020" s="70"/>
      <c r="V1020" s="18"/>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1"/>
      <c r="BA1020" s="1"/>
    </row>
    <row r="1021" spans="2:53">
      <c r="B1021" s="1"/>
      <c r="C1021" s="1"/>
      <c r="D1021" s="1"/>
      <c r="E1021" s="1"/>
      <c r="F1021" s="1"/>
      <c r="G1021" s="5"/>
      <c r="H1021" s="1"/>
      <c r="I1021" s="1"/>
      <c r="J1021" s="5"/>
      <c r="K1021" s="1"/>
      <c r="L1021" s="1"/>
      <c r="M1021" s="5"/>
      <c r="N1021" s="5"/>
      <c r="O1021" s="5"/>
      <c r="P1021" s="5"/>
      <c r="Q1021" s="5"/>
      <c r="R1021" s="5"/>
      <c r="S1021" s="70"/>
      <c r="T1021" s="70"/>
      <c r="U1021" s="70"/>
      <c r="V1021" s="18"/>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1"/>
      <c r="BA1021" s="1"/>
    </row>
    <row r="1022" spans="2:53">
      <c r="B1022" s="1"/>
      <c r="C1022" s="1"/>
      <c r="D1022" s="1"/>
      <c r="E1022" s="1"/>
      <c r="F1022" s="1"/>
      <c r="G1022" s="5"/>
      <c r="H1022" s="1"/>
      <c r="I1022" s="1"/>
      <c r="J1022" s="5"/>
      <c r="K1022" s="1"/>
      <c r="L1022" s="1"/>
      <c r="M1022" s="5"/>
      <c r="N1022" s="5"/>
      <c r="O1022" s="5"/>
      <c r="P1022" s="5"/>
      <c r="Q1022" s="5"/>
      <c r="R1022" s="5"/>
      <c r="S1022" s="70"/>
      <c r="T1022" s="70"/>
      <c r="U1022" s="70"/>
      <c r="V1022" s="18"/>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1"/>
      <c r="BA1022" s="1"/>
    </row>
    <row r="1023" spans="2:53">
      <c r="B1023" s="1"/>
      <c r="C1023" s="1"/>
      <c r="D1023" s="1"/>
      <c r="E1023" s="1"/>
      <c r="F1023" s="1"/>
      <c r="G1023" s="5"/>
      <c r="H1023" s="1"/>
      <c r="I1023" s="1"/>
      <c r="J1023" s="5"/>
      <c r="K1023" s="1"/>
      <c r="L1023" s="1"/>
      <c r="M1023" s="5"/>
      <c r="N1023" s="5"/>
      <c r="O1023" s="5"/>
      <c r="P1023" s="5"/>
      <c r="Q1023" s="5"/>
      <c r="R1023" s="5"/>
      <c r="S1023" s="70"/>
      <c r="T1023" s="70"/>
      <c r="U1023" s="70"/>
      <c r="V1023" s="18"/>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1"/>
      <c r="BA1023" s="1"/>
    </row>
    <row r="1024" spans="2:53">
      <c r="B1024" s="1"/>
      <c r="C1024" s="1"/>
      <c r="D1024" s="1"/>
      <c r="E1024" s="1"/>
      <c r="F1024" s="1"/>
      <c r="G1024" s="5"/>
      <c r="H1024" s="1"/>
      <c r="I1024" s="1"/>
      <c r="J1024" s="5"/>
      <c r="K1024" s="1"/>
      <c r="L1024" s="1"/>
      <c r="M1024" s="5"/>
      <c r="N1024" s="5"/>
      <c r="O1024" s="5"/>
      <c r="P1024" s="5"/>
      <c r="Q1024" s="5"/>
      <c r="R1024" s="5"/>
      <c r="S1024" s="70"/>
      <c r="T1024" s="70"/>
      <c r="U1024" s="70"/>
      <c r="V1024" s="18"/>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1"/>
      <c r="BA1024" s="1"/>
    </row>
    <row r="1025" spans="2:53">
      <c r="B1025" s="1"/>
      <c r="C1025" s="1"/>
      <c r="D1025" s="1"/>
      <c r="E1025" s="1"/>
      <c r="F1025" s="1"/>
      <c r="G1025" s="5"/>
      <c r="H1025" s="1"/>
      <c r="I1025" s="1"/>
      <c r="J1025" s="5"/>
      <c r="K1025" s="1"/>
      <c r="L1025" s="1"/>
      <c r="M1025" s="5"/>
      <c r="N1025" s="5"/>
      <c r="O1025" s="5"/>
      <c r="P1025" s="5"/>
      <c r="Q1025" s="5"/>
      <c r="R1025" s="5"/>
      <c r="S1025" s="70"/>
      <c r="T1025" s="70"/>
      <c r="U1025" s="70"/>
      <c r="V1025" s="18"/>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1"/>
      <c r="BA1025" s="1"/>
    </row>
    <row r="1026" spans="2:53">
      <c r="B1026" s="1"/>
      <c r="C1026" s="1"/>
      <c r="D1026" s="1"/>
      <c r="E1026" s="1"/>
      <c r="F1026" s="1"/>
      <c r="G1026" s="5"/>
      <c r="H1026" s="1"/>
      <c r="I1026" s="1"/>
      <c r="J1026" s="5"/>
      <c r="K1026" s="1"/>
      <c r="L1026" s="1"/>
      <c r="M1026" s="5"/>
      <c r="N1026" s="5"/>
      <c r="O1026" s="5"/>
      <c r="P1026" s="5"/>
      <c r="Q1026" s="5"/>
      <c r="R1026" s="5"/>
      <c r="S1026" s="70"/>
      <c r="T1026" s="70"/>
      <c r="U1026" s="70"/>
      <c r="V1026" s="18"/>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1"/>
      <c r="BA1026" s="1"/>
    </row>
    <row r="1027" spans="2:53">
      <c r="B1027" s="1"/>
      <c r="C1027" s="1"/>
      <c r="D1027" s="1"/>
      <c r="E1027" s="1"/>
      <c r="F1027" s="1"/>
      <c r="G1027" s="5"/>
      <c r="H1027" s="1"/>
      <c r="I1027" s="1"/>
      <c r="J1027" s="5"/>
      <c r="K1027" s="1"/>
      <c r="L1027" s="1"/>
      <c r="M1027" s="5"/>
      <c r="N1027" s="5"/>
      <c r="O1027" s="5"/>
      <c r="P1027" s="5"/>
      <c r="Q1027" s="5"/>
      <c r="R1027" s="5"/>
      <c r="S1027" s="70"/>
      <c r="T1027" s="70"/>
      <c r="U1027" s="70"/>
      <c r="V1027" s="18"/>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1"/>
      <c r="BA1027" s="1"/>
    </row>
    <row r="1028" spans="2:53">
      <c r="B1028" s="1"/>
      <c r="C1028" s="1"/>
      <c r="D1028" s="1"/>
      <c r="E1028" s="1"/>
      <c r="F1028" s="1"/>
      <c r="G1028" s="5"/>
      <c r="H1028" s="1"/>
      <c r="I1028" s="1"/>
      <c r="J1028" s="5"/>
      <c r="K1028" s="1"/>
      <c r="L1028" s="1"/>
      <c r="M1028" s="5"/>
      <c r="N1028" s="5"/>
      <c r="O1028" s="5"/>
      <c r="P1028" s="5"/>
      <c r="Q1028" s="5"/>
      <c r="R1028" s="5"/>
      <c r="S1028" s="70"/>
      <c r="T1028" s="70"/>
      <c r="U1028" s="70"/>
      <c r="V1028" s="18"/>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1"/>
      <c r="BA1028" s="1"/>
    </row>
    <row r="1029" spans="2:53">
      <c r="B1029" s="1"/>
      <c r="C1029" s="1"/>
      <c r="D1029" s="1"/>
      <c r="E1029" s="1"/>
      <c r="F1029" s="1"/>
      <c r="G1029" s="5"/>
      <c r="H1029" s="1"/>
      <c r="I1029" s="1"/>
      <c r="J1029" s="5"/>
      <c r="K1029" s="1"/>
      <c r="L1029" s="1"/>
      <c r="M1029" s="5"/>
      <c r="N1029" s="5"/>
      <c r="O1029" s="5"/>
      <c r="P1029" s="5"/>
      <c r="Q1029" s="5"/>
      <c r="R1029" s="5"/>
      <c r="S1029" s="70"/>
      <c r="T1029" s="70"/>
      <c r="U1029" s="70"/>
      <c r="V1029" s="18"/>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1"/>
      <c r="BA1029" s="1"/>
    </row>
    <row r="1030" spans="2:53">
      <c r="B1030" s="1"/>
      <c r="C1030" s="1"/>
      <c r="D1030" s="1"/>
      <c r="E1030" s="1"/>
      <c r="F1030" s="1"/>
      <c r="G1030" s="5"/>
      <c r="H1030" s="1"/>
      <c r="I1030" s="1"/>
      <c r="J1030" s="5"/>
      <c r="K1030" s="1"/>
      <c r="L1030" s="1"/>
      <c r="M1030" s="5"/>
      <c r="N1030" s="5"/>
      <c r="O1030" s="5"/>
      <c r="P1030" s="5"/>
      <c r="Q1030" s="5"/>
      <c r="R1030" s="5"/>
      <c r="S1030" s="70"/>
      <c r="T1030" s="70"/>
      <c r="U1030" s="70"/>
      <c r="V1030" s="18"/>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1"/>
      <c r="BA1030" s="1"/>
    </row>
    <row r="1031" spans="2:53">
      <c r="B1031" s="1"/>
      <c r="C1031" s="1"/>
      <c r="D1031" s="1"/>
      <c r="E1031" s="1"/>
      <c r="F1031" s="1"/>
      <c r="G1031" s="5"/>
      <c r="H1031" s="1"/>
      <c r="I1031" s="1"/>
      <c r="J1031" s="5"/>
      <c r="K1031" s="1"/>
      <c r="L1031" s="1"/>
      <c r="M1031" s="5"/>
      <c r="N1031" s="5"/>
      <c r="O1031" s="5"/>
      <c r="P1031" s="5"/>
      <c r="Q1031" s="5"/>
      <c r="R1031" s="5"/>
      <c r="S1031" s="70"/>
      <c r="T1031" s="70"/>
      <c r="U1031" s="70"/>
      <c r="V1031" s="18"/>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1"/>
      <c r="BA1031" s="1"/>
    </row>
    <row r="1032" spans="2:53">
      <c r="B1032" s="1"/>
      <c r="C1032" s="1"/>
      <c r="D1032" s="1"/>
      <c r="E1032" s="1"/>
      <c r="F1032" s="1"/>
      <c r="G1032" s="5"/>
      <c r="H1032" s="1"/>
      <c r="I1032" s="1"/>
      <c r="J1032" s="5"/>
      <c r="K1032" s="1"/>
      <c r="L1032" s="1"/>
      <c r="M1032" s="5"/>
      <c r="N1032" s="5"/>
      <c r="O1032" s="5"/>
      <c r="P1032" s="5"/>
      <c r="Q1032" s="5"/>
      <c r="R1032" s="5"/>
      <c r="S1032" s="70"/>
      <c r="T1032" s="70"/>
      <c r="U1032" s="70"/>
      <c r="V1032" s="18"/>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1"/>
      <c r="BA1032" s="1"/>
    </row>
    <row r="1033" spans="2:53">
      <c r="B1033" s="1"/>
      <c r="C1033" s="1"/>
      <c r="D1033" s="1"/>
      <c r="E1033" s="1"/>
      <c r="F1033" s="1"/>
      <c r="G1033" s="5"/>
      <c r="H1033" s="1"/>
      <c r="I1033" s="1"/>
      <c r="J1033" s="5"/>
      <c r="K1033" s="1"/>
      <c r="L1033" s="1"/>
      <c r="M1033" s="5"/>
      <c r="N1033" s="5"/>
      <c r="O1033" s="5"/>
      <c r="P1033" s="5"/>
      <c r="Q1033" s="5"/>
      <c r="R1033" s="5"/>
      <c r="S1033" s="70"/>
      <c r="T1033" s="70"/>
      <c r="U1033" s="70"/>
      <c r="V1033" s="18"/>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1"/>
      <c r="BA1033" s="1"/>
    </row>
    <row r="1034" spans="2:53">
      <c r="B1034" s="1"/>
      <c r="C1034" s="1"/>
      <c r="D1034" s="1"/>
      <c r="E1034" s="1"/>
      <c r="F1034" s="1"/>
      <c r="G1034" s="5"/>
      <c r="H1034" s="1"/>
      <c r="I1034" s="1"/>
      <c r="J1034" s="5"/>
      <c r="K1034" s="1"/>
      <c r="L1034" s="1"/>
      <c r="M1034" s="5"/>
      <c r="N1034" s="5"/>
      <c r="O1034" s="5"/>
      <c r="P1034" s="5"/>
      <c r="Q1034" s="5"/>
      <c r="R1034" s="5"/>
      <c r="S1034" s="70"/>
      <c r="T1034" s="70"/>
      <c r="U1034" s="70"/>
      <c r="V1034" s="18"/>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1"/>
      <c r="BA1034" s="1"/>
    </row>
    <row r="1035" spans="2:53">
      <c r="B1035" s="1"/>
      <c r="C1035" s="1"/>
      <c r="D1035" s="1"/>
      <c r="E1035" s="1"/>
      <c r="F1035" s="1"/>
      <c r="G1035" s="5"/>
      <c r="H1035" s="1"/>
      <c r="I1035" s="1"/>
      <c r="J1035" s="5"/>
      <c r="K1035" s="1"/>
      <c r="L1035" s="1"/>
      <c r="M1035" s="5"/>
      <c r="N1035" s="5"/>
      <c r="O1035" s="5"/>
      <c r="P1035" s="5"/>
      <c r="Q1035" s="5"/>
      <c r="R1035" s="5"/>
      <c r="S1035" s="70"/>
      <c r="T1035" s="70"/>
      <c r="U1035" s="70"/>
      <c r="V1035" s="18"/>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1"/>
      <c r="BA1035" s="1"/>
    </row>
    <row r="1036" spans="2:53">
      <c r="B1036" s="1"/>
      <c r="C1036" s="1"/>
      <c r="D1036" s="1"/>
      <c r="E1036" s="1"/>
      <c r="F1036" s="1"/>
      <c r="G1036" s="5"/>
      <c r="H1036" s="1"/>
      <c r="I1036" s="1"/>
      <c r="J1036" s="5"/>
      <c r="K1036" s="1"/>
      <c r="L1036" s="1"/>
      <c r="M1036" s="5"/>
      <c r="N1036" s="5"/>
      <c r="O1036" s="5"/>
      <c r="P1036" s="5"/>
      <c r="Q1036" s="5"/>
      <c r="R1036" s="5"/>
      <c r="S1036" s="70"/>
      <c r="T1036" s="70"/>
      <c r="U1036" s="70"/>
      <c r="V1036" s="18"/>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1"/>
      <c r="BA1036" s="1"/>
    </row>
    <row r="1037" spans="2:53">
      <c r="B1037" s="1"/>
      <c r="C1037" s="1"/>
      <c r="D1037" s="1"/>
      <c r="E1037" s="1"/>
      <c r="F1037" s="1"/>
      <c r="G1037" s="5"/>
      <c r="H1037" s="1"/>
      <c r="I1037" s="1"/>
      <c r="J1037" s="5"/>
      <c r="K1037" s="1"/>
      <c r="L1037" s="1"/>
      <c r="M1037" s="5"/>
      <c r="N1037" s="5"/>
      <c r="O1037" s="5"/>
      <c r="P1037" s="5"/>
      <c r="Q1037" s="5"/>
      <c r="R1037" s="5"/>
      <c r="S1037" s="70"/>
      <c r="T1037" s="70"/>
      <c r="U1037" s="70"/>
      <c r="V1037" s="18"/>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1"/>
      <c r="BA1037" s="1"/>
    </row>
    <row r="1038" spans="2:53">
      <c r="B1038" s="1"/>
      <c r="C1038" s="1"/>
      <c r="D1038" s="1"/>
      <c r="E1038" s="1"/>
      <c r="F1038" s="1"/>
      <c r="G1038" s="5"/>
      <c r="H1038" s="1"/>
      <c r="I1038" s="1"/>
      <c r="J1038" s="5"/>
      <c r="K1038" s="1"/>
      <c r="L1038" s="1"/>
      <c r="M1038" s="5"/>
      <c r="N1038" s="5"/>
      <c r="O1038" s="5"/>
      <c r="P1038" s="5"/>
      <c r="Q1038" s="5"/>
      <c r="R1038" s="5"/>
      <c r="S1038" s="70"/>
      <c r="T1038" s="70"/>
      <c r="U1038" s="70"/>
      <c r="V1038" s="18"/>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1"/>
      <c r="BA1038" s="1"/>
    </row>
    <row r="1039" spans="2:53">
      <c r="B1039" s="1"/>
      <c r="C1039" s="1"/>
      <c r="D1039" s="1"/>
      <c r="E1039" s="1"/>
      <c r="F1039" s="1"/>
      <c r="G1039" s="5"/>
      <c r="H1039" s="1"/>
      <c r="I1039" s="1"/>
      <c r="J1039" s="5"/>
      <c r="K1039" s="1"/>
      <c r="L1039" s="1"/>
      <c r="M1039" s="5"/>
      <c r="N1039" s="5"/>
      <c r="O1039" s="5"/>
      <c r="P1039" s="5"/>
      <c r="Q1039" s="5"/>
      <c r="R1039" s="5"/>
      <c r="S1039" s="70"/>
      <c r="T1039" s="70"/>
      <c r="U1039" s="70"/>
      <c r="V1039" s="18"/>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1"/>
      <c r="BA1039" s="1"/>
    </row>
    <row r="1040" spans="2:53">
      <c r="B1040" s="1"/>
      <c r="C1040" s="1"/>
      <c r="D1040" s="1"/>
      <c r="E1040" s="1"/>
      <c r="F1040" s="1"/>
      <c r="G1040" s="5"/>
      <c r="H1040" s="1"/>
      <c r="I1040" s="1"/>
      <c r="J1040" s="5"/>
      <c r="K1040" s="1"/>
      <c r="L1040" s="1"/>
      <c r="M1040" s="5"/>
      <c r="N1040" s="5"/>
      <c r="O1040" s="5"/>
      <c r="P1040" s="5"/>
      <c r="Q1040" s="5"/>
      <c r="R1040" s="5"/>
      <c r="S1040" s="70"/>
      <c r="T1040" s="70"/>
      <c r="U1040" s="70"/>
      <c r="V1040" s="18"/>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1"/>
      <c r="BA1040" s="1"/>
    </row>
    <row r="1041" spans="2:53">
      <c r="B1041" s="1"/>
      <c r="C1041" s="1"/>
      <c r="D1041" s="1"/>
      <c r="E1041" s="1"/>
      <c r="F1041" s="1"/>
      <c r="G1041" s="5"/>
      <c r="H1041" s="1"/>
      <c r="I1041" s="1"/>
      <c r="J1041" s="5"/>
      <c r="K1041" s="1"/>
      <c r="L1041" s="1"/>
      <c r="M1041" s="5"/>
      <c r="N1041" s="5"/>
      <c r="O1041" s="5"/>
      <c r="P1041" s="5"/>
      <c r="Q1041" s="5"/>
      <c r="R1041" s="5"/>
      <c r="S1041" s="70"/>
      <c r="T1041" s="70"/>
      <c r="U1041" s="70"/>
      <c r="V1041" s="18"/>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1"/>
      <c r="BA1041" s="1"/>
    </row>
    <row r="1042" spans="2:53">
      <c r="B1042" s="1"/>
      <c r="C1042" s="1"/>
      <c r="D1042" s="1"/>
      <c r="E1042" s="1"/>
      <c r="F1042" s="1"/>
      <c r="G1042" s="5"/>
      <c r="H1042" s="1"/>
      <c r="I1042" s="1"/>
      <c r="J1042" s="5"/>
      <c r="K1042" s="1"/>
      <c r="L1042" s="1"/>
      <c r="M1042" s="5"/>
      <c r="N1042" s="5"/>
      <c r="O1042" s="5"/>
      <c r="P1042" s="5"/>
      <c r="Q1042" s="5"/>
      <c r="R1042" s="5"/>
      <c r="S1042" s="70"/>
      <c r="T1042" s="70"/>
      <c r="U1042" s="70"/>
      <c r="V1042" s="18"/>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1"/>
      <c r="BA1042" s="1"/>
    </row>
    <row r="1043" spans="2:53">
      <c r="B1043" s="1"/>
      <c r="C1043" s="1"/>
      <c r="D1043" s="1"/>
      <c r="E1043" s="1"/>
      <c r="F1043" s="1"/>
      <c r="G1043" s="5"/>
      <c r="H1043" s="1"/>
      <c r="I1043" s="1"/>
      <c r="J1043" s="5"/>
      <c r="K1043" s="1"/>
      <c r="L1043" s="1"/>
      <c r="M1043" s="5"/>
      <c r="N1043" s="5"/>
      <c r="O1043" s="5"/>
      <c r="P1043" s="5"/>
      <c r="Q1043" s="5"/>
      <c r="R1043" s="5"/>
      <c r="S1043" s="70"/>
      <c r="T1043" s="70"/>
      <c r="U1043" s="70"/>
      <c r="V1043" s="18"/>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1"/>
      <c r="BA1043" s="1"/>
    </row>
    <row r="1044" spans="2:53">
      <c r="B1044" s="1"/>
      <c r="C1044" s="1"/>
      <c r="D1044" s="1"/>
      <c r="E1044" s="1"/>
      <c r="F1044" s="1"/>
      <c r="G1044" s="5"/>
      <c r="H1044" s="1"/>
      <c r="I1044" s="1"/>
      <c r="J1044" s="5"/>
      <c r="K1044" s="1"/>
      <c r="L1044" s="1"/>
      <c r="M1044" s="5"/>
      <c r="N1044" s="5"/>
      <c r="O1044" s="5"/>
      <c r="P1044" s="5"/>
      <c r="Q1044" s="5"/>
      <c r="R1044" s="5"/>
      <c r="S1044" s="70"/>
      <c r="T1044" s="70"/>
      <c r="U1044" s="70"/>
      <c r="V1044" s="18"/>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1"/>
      <c r="BA1044" s="1"/>
    </row>
    <row r="1045" spans="2:53">
      <c r="B1045" s="1"/>
      <c r="C1045" s="1"/>
      <c r="D1045" s="1"/>
      <c r="E1045" s="1"/>
      <c r="F1045" s="1"/>
      <c r="G1045" s="5"/>
      <c r="H1045" s="1"/>
      <c r="I1045" s="1"/>
      <c r="J1045" s="5"/>
      <c r="K1045" s="1"/>
      <c r="L1045" s="1"/>
      <c r="M1045" s="5"/>
      <c r="N1045" s="5"/>
      <c r="O1045" s="5"/>
      <c r="P1045" s="5"/>
      <c r="Q1045" s="5"/>
      <c r="R1045" s="5"/>
      <c r="S1045" s="70"/>
      <c r="T1045" s="70"/>
      <c r="U1045" s="70"/>
      <c r="V1045" s="18"/>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1"/>
      <c r="BA1045" s="1"/>
    </row>
    <row r="1046" spans="2:53">
      <c r="B1046" s="1"/>
      <c r="C1046" s="1"/>
      <c r="D1046" s="1"/>
      <c r="E1046" s="1"/>
      <c r="F1046" s="1"/>
      <c r="G1046" s="5"/>
      <c r="H1046" s="1"/>
      <c r="I1046" s="1"/>
      <c r="J1046" s="5"/>
      <c r="K1046" s="1"/>
      <c r="L1046" s="1"/>
      <c r="M1046" s="5"/>
      <c r="N1046" s="5"/>
      <c r="O1046" s="5"/>
      <c r="P1046" s="5"/>
      <c r="Q1046" s="5"/>
      <c r="R1046" s="5"/>
      <c r="S1046" s="70"/>
      <c r="T1046" s="70"/>
      <c r="U1046" s="70"/>
      <c r="V1046" s="18"/>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1"/>
      <c r="BA1046" s="1"/>
    </row>
    <row r="1047" spans="2:53">
      <c r="B1047" s="1"/>
      <c r="C1047" s="1"/>
      <c r="D1047" s="1"/>
      <c r="E1047" s="1"/>
      <c r="F1047" s="1"/>
      <c r="G1047" s="5"/>
      <c r="H1047" s="1"/>
      <c r="I1047" s="1"/>
      <c r="J1047" s="5"/>
      <c r="K1047" s="1"/>
      <c r="L1047" s="1"/>
      <c r="M1047" s="5"/>
      <c r="N1047" s="5"/>
      <c r="O1047" s="5"/>
      <c r="P1047" s="5"/>
      <c r="Q1047" s="5"/>
      <c r="R1047" s="5"/>
      <c r="S1047" s="70"/>
      <c r="T1047" s="70"/>
      <c r="U1047" s="70"/>
      <c r="V1047" s="18"/>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1"/>
      <c r="BA1047" s="1"/>
    </row>
    <row r="1048" spans="2:53">
      <c r="B1048" s="1"/>
      <c r="C1048" s="1"/>
      <c r="D1048" s="1"/>
      <c r="E1048" s="1"/>
      <c r="F1048" s="1"/>
      <c r="G1048" s="5"/>
      <c r="H1048" s="1"/>
      <c r="I1048" s="1"/>
      <c r="J1048" s="5"/>
      <c r="K1048" s="1"/>
      <c r="L1048" s="1"/>
      <c r="M1048" s="5"/>
      <c r="N1048" s="5"/>
      <c r="O1048" s="5"/>
      <c r="P1048" s="5"/>
      <c r="Q1048" s="5"/>
      <c r="R1048" s="5"/>
      <c r="S1048" s="70"/>
      <c r="T1048" s="70"/>
      <c r="U1048" s="70"/>
      <c r="V1048" s="18"/>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1"/>
      <c r="BA1048" s="1"/>
    </row>
    <row r="1049" spans="2:53">
      <c r="B1049" s="1"/>
      <c r="C1049" s="1"/>
      <c r="D1049" s="1"/>
      <c r="E1049" s="1"/>
      <c r="F1049" s="1"/>
      <c r="G1049" s="5"/>
      <c r="H1049" s="1"/>
      <c r="I1049" s="1"/>
      <c r="J1049" s="5"/>
      <c r="K1049" s="1"/>
      <c r="L1049" s="1"/>
      <c r="M1049" s="5"/>
      <c r="N1049" s="5"/>
      <c r="O1049" s="5"/>
      <c r="P1049" s="5"/>
      <c r="Q1049" s="5"/>
      <c r="R1049" s="5"/>
      <c r="S1049" s="70"/>
      <c r="T1049" s="70"/>
      <c r="U1049" s="70"/>
      <c r="V1049" s="18"/>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1"/>
      <c r="BA1049" s="1"/>
    </row>
    <row r="1050" spans="2:53">
      <c r="B1050" s="1"/>
      <c r="C1050" s="1"/>
      <c r="D1050" s="1"/>
      <c r="E1050" s="1"/>
      <c r="F1050" s="1"/>
      <c r="G1050" s="5"/>
      <c r="H1050" s="1"/>
      <c r="I1050" s="1"/>
      <c r="J1050" s="5"/>
      <c r="K1050" s="1"/>
      <c r="L1050" s="1"/>
      <c r="M1050" s="5"/>
      <c r="N1050" s="5"/>
      <c r="O1050" s="5"/>
      <c r="P1050" s="5"/>
      <c r="Q1050" s="5"/>
      <c r="R1050" s="5"/>
      <c r="S1050" s="70"/>
      <c r="T1050" s="70"/>
      <c r="U1050" s="70"/>
      <c r="V1050" s="18"/>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1"/>
      <c r="BA1050" s="1"/>
    </row>
    <row r="1051" spans="2:53">
      <c r="B1051" s="1"/>
      <c r="C1051" s="1"/>
      <c r="D1051" s="1"/>
      <c r="E1051" s="1"/>
      <c r="F1051" s="1"/>
      <c r="G1051" s="5"/>
      <c r="H1051" s="1"/>
      <c r="I1051" s="1"/>
      <c r="J1051" s="5"/>
      <c r="K1051" s="1"/>
      <c r="L1051" s="1"/>
      <c r="M1051" s="5"/>
      <c r="N1051" s="5"/>
      <c r="O1051" s="5"/>
      <c r="P1051" s="5"/>
      <c r="Q1051" s="5"/>
      <c r="R1051" s="5"/>
      <c r="S1051" s="70"/>
      <c r="T1051" s="70"/>
      <c r="U1051" s="70"/>
      <c r="V1051" s="18"/>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1"/>
      <c r="BA1051" s="1"/>
    </row>
    <row r="1052" spans="2:53">
      <c r="B1052" s="1"/>
      <c r="C1052" s="1"/>
      <c r="D1052" s="1"/>
      <c r="E1052" s="1"/>
      <c r="F1052" s="1"/>
      <c r="G1052" s="5"/>
      <c r="H1052" s="1"/>
      <c r="I1052" s="1"/>
      <c r="J1052" s="5"/>
      <c r="K1052" s="1"/>
      <c r="L1052" s="1"/>
      <c r="M1052" s="5"/>
      <c r="N1052" s="5"/>
      <c r="O1052" s="5"/>
      <c r="P1052" s="5"/>
      <c r="Q1052" s="5"/>
      <c r="R1052" s="5"/>
      <c r="S1052" s="70"/>
      <c r="T1052" s="70"/>
      <c r="U1052" s="70"/>
      <c r="V1052" s="18"/>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1"/>
      <c r="BA1052" s="1"/>
    </row>
    <row r="1053" spans="2:53">
      <c r="B1053" s="1"/>
      <c r="C1053" s="1"/>
      <c r="D1053" s="1"/>
      <c r="E1053" s="1"/>
      <c r="F1053" s="1"/>
      <c r="G1053" s="5"/>
      <c r="H1053" s="1"/>
      <c r="I1053" s="1"/>
      <c r="J1053" s="5"/>
      <c r="K1053" s="1"/>
      <c r="L1053" s="1"/>
      <c r="M1053" s="5"/>
      <c r="N1053" s="5"/>
      <c r="O1053" s="5"/>
      <c r="P1053" s="5"/>
      <c r="Q1053" s="5"/>
      <c r="R1053" s="5"/>
      <c r="S1053" s="70"/>
      <c r="T1053" s="70"/>
      <c r="U1053" s="70"/>
      <c r="V1053" s="18"/>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1"/>
      <c r="BA1053" s="1"/>
    </row>
    <row r="1054" spans="2:53">
      <c r="B1054" s="1"/>
      <c r="C1054" s="1"/>
      <c r="D1054" s="1"/>
      <c r="E1054" s="1"/>
      <c r="F1054" s="1"/>
      <c r="G1054" s="5"/>
      <c r="H1054" s="1"/>
      <c r="I1054" s="1"/>
      <c r="J1054" s="5"/>
      <c r="K1054" s="1"/>
      <c r="L1054" s="1"/>
      <c r="M1054" s="5"/>
      <c r="N1054" s="5"/>
      <c r="O1054" s="5"/>
      <c r="P1054" s="5"/>
      <c r="Q1054" s="5"/>
      <c r="R1054" s="5"/>
      <c r="S1054" s="70"/>
      <c r="T1054" s="70"/>
      <c r="U1054" s="70"/>
      <c r="V1054" s="18"/>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1"/>
      <c r="BA1054" s="1"/>
    </row>
    <row r="1055" spans="2:53">
      <c r="B1055" s="1"/>
      <c r="C1055" s="1"/>
      <c r="D1055" s="1"/>
      <c r="E1055" s="1"/>
      <c r="F1055" s="1"/>
      <c r="G1055" s="5"/>
      <c r="H1055" s="1"/>
      <c r="I1055" s="1"/>
      <c r="J1055" s="5"/>
      <c r="K1055" s="1"/>
      <c r="L1055" s="1"/>
      <c r="M1055" s="5"/>
      <c r="N1055" s="5"/>
      <c r="O1055" s="5"/>
      <c r="P1055" s="5"/>
      <c r="Q1055" s="5"/>
      <c r="R1055" s="5"/>
      <c r="S1055" s="70"/>
      <c r="T1055" s="70"/>
      <c r="U1055" s="70"/>
      <c r="V1055" s="18"/>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1"/>
      <c r="BA1055" s="1"/>
    </row>
    <row r="1056" spans="2:53">
      <c r="B1056" s="1"/>
      <c r="C1056" s="1"/>
      <c r="D1056" s="1"/>
      <c r="E1056" s="1"/>
      <c r="F1056" s="1"/>
      <c r="G1056" s="5"/>
      <c r="H1056" s="1"/>
      <c r="I1056" s="1"/>
      <c r="J1056" s="5"/>
      <c r="K1056" s="1"/>
      <c r="L1056" s="1"/>
      <c r="M1056" s="5"/>
      <c r="N1056" s="5"/>
      <c r="O1056" s="5"/>
      <c r="P1056" s="5"/>
      <c r="Q1056" s="5"/>
      <c r="R1056" s="5"/>
      <c r="S1056" s="70"/>
      <c r="T1056" s="70"/>
      <c r="U1056" s="70"/>
      <c r="V1056" s="18"/>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1"/>
      <c r="BA1056" s="1"/>
    </row>
    <row r="1057" spans="2:53">
      <c r="B1057" s="1"/>
      <c r="C1057" s="1"/>
      <c r="D1057" s="1"/>
      <c r="E1057" s="1"/>
      <c r="F1057" s="1"/>
      <c r="G1057" s="5"/>
      <c r="H1057" s="1"/>
      <c r="I1057" s="1"/>
      <c r="J1057" s="5"/>
      <c r="K1057" s="1"/>
      <c r="L1057" s="1"/>
      <c r="M1057" s="5"/>
      <c r="N1057" s="5"/>
      <c r="O1057" s="5"/>
      <c r="P1057" s="5"/>
      <c r="Q1057" s="5"/>
      <c r="R1057" s="5"/>
      <c r="S1057" s="70"/>
      <c r="T1057" s="70"/>
      <c r="U1057" s="70"/>
      <c r="V1057" s="18"/>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1"/>
      <c r="BA1057" s="1"/>
    </row>
    <row r="1058" spans="2:53">
      <c r="B1058" s="1"/>
      <c r="C1058" s="1"/>
      <c r="D1058" s="1"/>
      <c r="E1058" s="1"/>
      <c r="F1058" s="1"/>
      <c r="G1058" s="5"/>
      <c r="H1058" s="1"/>
      <c r="I1058" s="1"/>
      <c r="J1058" s="5"/>
      <c r="K1058" s="1"/>
      <c r="L1058" s="1"/>
      <c r="M1058" s="5"/>
      <c r="N1058" s="5"/>
      <c r="O1058" s="5"/>
      <c r="P1058" s="5"/>
      <c r="Q1058" s="5"/>
      <c r="R1058" s="5"/>
      <c r="S1058" s="70"/>
      <c r="T1058" s="70"/>
      <c r="U1058" s="70"/>
      <c r="V1058" s="18"/>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1"/>
      <c r="BA1058" s="1"/>
    </row>
    <row r="1059" spans="2:53">
      <c r="B1059" s="1"/>
      <c r="C1059" s="1"/>
      <c r="D1059" s="1"/>
      <c r="E1059" s="1"/>
      <c r="F1059" s="1"/>
      <c r="G1059" s="5"/>
      <c r="H1059" s="1"/>
      <c r="I1059" s="1"/>
      <c r="J1059" s="5"/>
      <c r="K1059" s="1"/>
      <c r="L1059" s="1"/>
      <c r="M1059" s="5"/>
      <c r="N1059" s="5"/>
      <c r="O1059" s="5"/>
      <c r="P1059" s="5"/>
      <c r="Q1059" s="5"/>
      <c r="R1059" s="5"/>
      <c r="S1059" s="70"/>
      <c r="T1059" s="70"/>
      <c r="U1059" s="70"/>
      <c r="V1059" s="18"/>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1"/>
      <c r="BA1059" s="1"/>
    </row>
    <row r="1060" spans="2:53">
      <c r="B1060" s="1"/>
      <c r="C1060" s="1"/>
      <c r="D1060" s="1"/>
      <c r="E1060" s="1"/>
      <c r="F1060" s="1"/>
      <c r="G1060" s="5"/>
      <c r="H1060" s="1"/>
      <c r="I1060" s="1"/>
      <c r="J1060" s="5"/>
      <c r="K1060" s="1"/>
      <c r="L1060" s="1"/>
      <c r="M1060" s="5"/>
      <c r="N1060" s="5"/>
      <c r="O1060" s="5"/>
      <c r="P1060" s="5"/>
      <c r="Q1060" s="5"/>
      <c r="R1060" s="5"/>
      <c r="S1060" s="70"/>
      <c r="T1060" s="70"/>
      <c r="U1060" s="70"/>
      <c r="V1060" s="18"/>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1"/>
      <c r="BA1060" s="1"/>
    </row>
    <row r="1061" spans="2:53">
      <c r="B1061" s="1"/>
      <c r="C1061" s="1"/>
      <c r="D1061" s="1"/>
      <c r="E1061" s="1"/>
      <c r="F1061" s="1"/>
      <c r="G1061" s="5"/>
      <c r="H1061" s="1"/>
      <c r="I1061" s="1"/>
      <c r="J1061" s="5"/>
      <c r="K1061" s="1"/>
      <c r="L1061" s="1"/>
      <c r="M1061" s="5"/>
      <c r="N1061" s="5"/>
      <c r="O1061" s="5"/>
      <c r="P1061" s="5"/>
      <c r="Q1061" s="5"/>
      <c r="R1061" s="5"/>
      <c r="S1061" s="70"/>
      <c r="T1061" s="70"/>
      <c r="U1061" s="70"/>
      <c r="V1061" s="18"/>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1"/>
      <c r="BA1061" s="1"/>
    </row>
    <row r="1062" spans="2:53">
      <c r="B1062" s="1"/>
      <c r="C1062" s="1"/>
      <c r="D1062" s="1"/>
      <c r="E1062" s="1"/>
      <c r="F1062" s="1"/>
      <c r="G1062" s="5"/>
      <c r="H1062" s="1"/>
      <c r="I1062" s="1"/>
      <c r="J1062" s="5"/>
      <c r="K1062" s="1"/>
      <c r="L1062" s="1"/>
      <c r="M1062" s="5"/>
      <c r="N1062" s="5"/>
      <c r="O1062" s="5"/>
      <c r="P1062" s="5"/>
      <c r="Q1062" s="5"/>
      <c r="R1062" s="5"/>
      <c r="S1062" s="70"/>
      <c r="T1062" s="70"/>
      <c r="U1062" s="70"/>
      <c r="V1062" s="18"/>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1"/>
      <c r="BA1062" s="1"/>
    </row>
    <row r="1063" spans="2:53">
      <c r="B1063" s="1"/>
      <c r="C1063" s="1"/>
      <c r="D1063" s="1"/>
      <c r="E1063" s="1"/>
      <c r="F1063" s="1"/>
      <c r="G1063" s="5"/>
      <c r="H1063" s="1"/>
      <c r="I1063" s="1"/>
      <c r="J1063" s="5"/>
      <c r="K1063" s="1"/>
      <c r="L1063" s="1"/>
      <c r="M1063" s="5"/>
      <c r="N1063" s="5"/>
      <c r="O1063" s="5"/>
      <c r="P1063" s="5"/>
      <c r="Q1063" s="5"/>
      <c r="R1063" s="5"/>
      <c r="S1063" s="70"/>
      <c r="T1063" s="70"/>
      <c r="U1063" s="70"/>
      <c r="V1063" s="18"/>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1"/>
      <c r="BA1063" s="1"/>
    </row>
    <row r="1064" spans="2:53">
      <c r="B1064" s="1"/>
      <c r="C1064" s="1"/>
      <c r="D1064" s="1"/>
      <c r="E1064" s="1"/>
      <c r="F1064" s="1"/>
      <c r="G1064" s="5"/>
      <c r="H1064" s="1"/>
      <c r="I1064" s="1"/>
      <c r="J1064" s="5"/>
      <c r="K1064" s="1"/>
      <c r="L1064" s="1"/>
      <c r="M1064" s="5"/>
      <c r="N1064" s="5"/>
      <c r="O1064" s="5"/>
      <c r="P1064" s="5"/>
      <c r="Q1064" s="5"/>
      <c r="R1064" s="5"/>
      <c r="S1064" s="70"/>
      <c r="T1064" s="70"/>
      <c r="U1064" s="70"/>
      <c r="V1064" s="18"/>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1"/>
      <c r="BA1064" s="1"/>
    </row>
    <row r="1065" spans="2:53">
      <c r="B1065" s="1"/>
      <c r="C1065" s="1"/>
      <c r="D1065" s="1"/>
      <c r="E1065" s="1"/>
      <c r="F1065" s="1"/>
      <c r="G1065" s="5"/>
      <c r="H1065" s="1"/>
      <c r="I1065" s="1"/>
      <c r="J1065" s="5"/>
      <c r="K1065" s="1"/>
      <c r="L1065" s="1"/>
      <c r="M1065" s="5"/>
      <c r="N1065" s="5"/>
      <c r="O1065" s="5"/>
      <c r="P1065" s="5"/>
      <c r="Q1065" s="5"/>
      <c r="R1065" s="5"/>
      <c r="S1065" s="70"/>
      <c r="T1065" s="70"/>
      <c r="U1065" s="70"/>
      <c r="V1065" s="18"/>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1"/>
      <c r="BA1065" s="1"/>
    </row>
    <row r="1066" spans="2:53">
      <c r="B1066" s="1"/>
      <c r="C1066" s="1"/>
      <c r="D1066" s="1"/>
      <c r="E1066" s="1"/>
      <c r="F1066" s="1"/>
      <c r="G1066" s="5"/>
      <c r="H1066" s="1"/>
      <c r="I1066" s="1"/>
      <c r="J1066" s="5"/>
      <c r="K1066" s="1"/>
      <c r="L1066" s="1"/>
      <c r="M1066" s="5"/>
      <c r="N1066" s="5"/>
      <c r="O1066" s="5"/>
      <c r="P1066" s="5"/>
      <c r="Q1066" s="5"/>
      <c r="R1066" s="5"/>
      <c r="S1066" s="70"/>
      <c r="T1066" s="70"/>
      <c r="U1066" s="70"/>
      <c r="V1066" s="18"/>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1"/>
      <c r="BA1066" s="1"/>
    </row>
    <row r="1067" spans="2:53">
      <c r="B1067" s="1"/>
      <c r="C1067" s="1"/>
      <c r="D1067" s="1"/>
      <c r="E1067" s="1"/>
      <c r="F1067" s="1"/>
      <c r="G1067" s="5"/>
      <c r="H1067" s="1"/>
      <c r="I1067" s="1"/>
      <c r="J1067" s="5"/>
      <c r="K1067" s="1"/>
      <c r="L1067" s="1"/>
      <c r="M1067" s="5"/>
      <c r="N1067" s="5"/>
      <c r="O1067" s="5"/>
      <c r="P1067" s="5"/>
      <c r="Q1067" s="5"/>
      <c r="R1067" s="5"/>
      <c r="S1067" s="70"/>
      <c r="T1067" s="70"/>
      <c r="U1067" s="70"/>
      <c r="V1067" s="18"/>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1"/>
      <c r="BA1067" s="1"/>
    </row>
    <row r="1068" spans="2:53">
      <c r="B1068" s="1"/>
      <c r="C1068" s="1"/>
      <c r="D1068" s="1"/>
      <c r="E1068" s="1"/>
      <c r="F1068" s="1"/>
      <c r="G1068" s="5"/>
      <c r="H1068" s="1"/>
      <c r="I1068" s="1"/>
      <c r="J1068" s="5"/>
      <c r="K1068" s="1"/>
      <c r="L1068" s="1"/>
      <c r="M1068" s="5"/>
      <c r="N1068" s="5"/>
      <c r="O1068" s="5"/>
      <c r="P1068" s="5"/>
      <c r="Q1068" s="5"/>
      <c r="R1068" s="5"/>
      <c r="S1068" s="70"/>
      <c r="T1068" s="70"/>
      <c r="U1068" s="70"/>
      <c r="V1068" s="18"/>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1"/>
      <c r="BA1068" s="1"/>
    </row>
    <row r="1069" spans="2:53">
      <c r="B1069" s="1"/>
      <c r="C1069" s="1"/>
      <c r="D1069" s="1"/>
      <c r="E1069" s="1"/>
      <c r="F1069" s="1"/>
      <c r="G1069" s="5"/>
      <c r="H1069" s="1"/>
      <c r="I1069" s="1"/>
      <c r="J1069" s="5"/>
      <c r="K1069" s="1"/>
      <c r="L1069" s="1"/>
      <c r="M1069" s="5"/>
      <c r="N1069" s="5"/>
      <c r="O1069" s="5"/>
      <c r="P1069" s="5"/>
      <c r="Q1069" s="5"/>
      <c r="R1069" s="5"/>
      <c r="S1069" s="70"/>
      <c r="T1069" s="70"/>
      <c r="U1069" s="70"/>
      <c r="V1069" s="18"/>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1"/>
      <c r="BA1069" s="1"/>
    </row>
    <row r="1070" spans="2:53">
      <c r="B1070" s="1"/>
      <c r="C1070" s="1"/>
      <c r="D1070" s="1"/>
      <c r="E1070" s="1"/>
      <c r="F1070" s="1"/>
      <c r="G1070" s="5"/>
      <c r="H1070" s="1"/>
      <c r="I1070" s="1"/>
      <c r="J1070" s="5"/>
      <c r="K1070" s="1"/>
      <c r="L1070" s="1"/>
      <c r="M1070" s="5"/>
      <c r="N1070" s="5"/>
      <c r="O1070" s="5"/>
      <c r="P1070" s="5"/>
      <c r="Q1070" s="5"/>
      <c r="R1070" s="5"/>
      <c r="S1070" s="70"/>
      <c r="T1070" s="70"/>
      <c r="U1070" s="70"/>
      <c r="V1070" s="18"/>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1"/>
      <c r="BA1070" s="1"/>
    </row>
    <row r="1071" spans="2:53">
      <c r="B1071" s="1"/>
      <c r="C1071" s="1"/>
      <c r="D1071" s="1"/>
      <c r="E1071" s="1"/>
      <c r="F1071" s="1"/>
      <c r="G1071" s="5"/>
      <c r="H1071" s="1"/>
      <c r="I1071" s="1"/>
      <c r="J1071" s="5"/>
      <c r="K1071" s="1"/>
      <c r="L1071" s="1"/>
      <c r="M1071" s="5"/>
      <c r="N1071" s="5"/>
      <c r="O1071" s="5"/>
      <c r="P1071" s="5"/>
      <c r="Q1071" s="5"/>
      <c r="R1071" s="5"/>
      <c r="S1071" s="70"/>
      <c r="T1071" s="70"/>
      <c r="U1071" s="70"/>
      <c r="V1071" s="18"/>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1"/>
      <c r="BA1071" s="1"/>
    </row>
    <row r="1072" spans="2:53">
      <c r="B1072" s="1"/>
      <c r="C1072" s="1"/>
      <c r="D1072" s="1"/>
      <c r="E1072" s="1"/>
      <c r="F1072" s="1"/>
      <c r="G1072" s="5"/>
      <c r="H1072" s="1"/>
      <c r="I1072" s="1"/>
      <c r="J1072" s="5"/>
      <c r="K1072" s="1"/>
      <c r="L1072" s="1"/>
      <c r="M1072" s="5"/>
      <c r="N1072" s="5"/>
      <c r="O1072" s="5"/>
      <c r="P1072" s="5"/>
      <c r="Q1072" s="5"/>
      <c r="R1072" s="5"/>
      <c r="S1072" s="70"/>
      <c r="T1072" s="70"/>
      <c r="U1072" s="70"/>
      <c r="V1072" s="18"/>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1"/>
      <c r="BA1072" s="1"/>
    </row>
    <row r="1073" spans="2:53">
      <c r="B1073" s="1"/>
      <c r="C1073" s="1"/>
      <c r="D1073" s="1"/>
      <c r="E1073" s="1"/>
      <c r="F1073" s="1"/>
      <c r="G1073" s="5"/>
      <c r="H1073" s="1"/>
      <c r="I1073" s="1"/>
      <c r="J1073" s="5"/>
      <c r="K1073" s="1"/>
      <c r="L1073" s="1"/>
      <c r="M1073" s="5"/>
      <c r="N1073" s="5"/>
      <c r="O1073" s="5"/>
      <c r="P1073" s="5"/>
      <c r="Q1073" s="5"/>
      <c r="R1073" s="5"/>
      <c r="S1073" s="70"/>
      <c r="T1073" s="70"/>
      <c r="U1073" s="70"/>
      <c r="V1073" s="18"/>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1"/>
      <c r="BA1073" s="1"/>
    </row>
    <row r="1074" spans="2:53">
      <c r="B1074" s="1"/>
      <c r="C1074" s="1"/>
      <c r="D1074" s="1"/>
      <c r="E1074" s="1"/>
      <c r="F1074" s="1"/>
      <c r="G1074" s="5"/>
      <c r="H1074" s="1"/>
      <c r="I1074" s="1"/>
      <c r="J1074" s="5"/>
      <c r="K1074" s="1"/>
      <c r="L1074" s="1"/>
      <c r="M1074" s="5"/>
      <c r="N1074" s="5"/>
      <c r="O1074" s="5"/>
      <c r="P1074" s="5"/>
      <c r="Q1074" s="5"/>
      <c r="R1074" s="5"/>
      <c r="S1074" s="70"/>
      <c r="T1074" s="70"/>
      <c r="U1074" s="70"/>
      <c r="V1074" s="18"/>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1"/>
      <c r="BA1074" s="1"/>
    </row>
    <row r="1075" spans="2:53">
      <c r="B1075" s="1"/>
      <c r="C1075" s="1"/>
      <c r="D1075" s="1"/>
      <c r="E1075" s="1"/>
      <c r="F1075" s="1"/>
      <c r="G1075" s="5"/>
      <c r="H1075" s="1"/>
      <c r="I1075" s="1"/>
      <c r="J1075" s="5"/>
      <c r="K1075" s="1"/>
      <c r="L1075" s="1"/>
      <c r="M1075" s="5"/>
      <c r="N1075" s="5"/>
      <c r="O1075" s="5"/>
      <c r="P1075" s="5"/>
      <c r="Q1075" s="5"/>
      <c r="R1075" s="5"/>
      <c r="S1075" s="70"/>
      <c r="T1075" s="70"/>
      <c r="U1075" s="70"/>
      <c r="V1075" s="18"/>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1"/>
      <c r="BA1075" s="1"/>
    </row>
    <row r="1076" spans="2:53">
      <c r="B1076" s="1"/>
      <c r="C1076" s="1"/>
      <c r="D1076" s="1"/>
      <c r="E1076" s="1"/>
      <c r="F1076" s="1"/>
      <c r="G1076" s="5"/>
      <c r="H1076" s="1"/>
      <c r="I1076" s="1"/>
      <c r="J1076" s="5"/>
      <c r="K1076" s="1"/>
      <c r="L1076" s="1"/>
      <c r="M1076" s="5"/>
      <c r="N1076" s="5"/>
      <c r="O1076" s="5"/>
      <c r="P1076" s="5"/>
      <c r="Q1076" s="5"/>
      <c r="R1076" s="5"/>
      <c r="S1076" s="70"/>
      <c r="T1076" s="70"/>
      <c r="U1076" s="70"/>
      <c r="V1076" s="18"/>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1"/>
      <c r="BA1076" s="1"/>
    </row>
    <row r="1077" spans="2:53">
      <c r="B1077" s="1"/>
      <c r="C1077" s="1"/>
      <c r="D1077" s="1"/>
      <c r="E1077" s="1"/>
      <c r="F1077" s="1"/>
      <c r="G1077" s="5"/>
      <c r="H1077" s="1"/>
      <c r="I1077" s="1"/>
      <c r="J1077" s="5"/>
      <c r="K1077" s="1"/>
      <c r="L1077" s="1"/>
      <c r="M1077" s="5"/>
      <c r="N1077" s="5"/>
      <c r="O1077" s="5"/>
      <c r="P1077" s="5"/>
      <c r="Q1077" s="5"/>
      <c r="R1077" s="5"/>
      <c r="S1077" s="70"/>
      <c r="T1077" s="70"/>
      <c r="U1077" s="70"/>
      <c r="V1077" s="18"/>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1"/>
      <c r="BA1077" s="1"/>
    </row>
    <row r="1078" spans="2:53">
      <c r="B1078" s="1"/>
      <c r="C1078" s="1"/>
      <c r="D1078" s="1"/>
      <c r="E1078" s="1"/>
      <c r="F1078" s="1"/>
      <c r="G1078" s="5"/>
      <c r="H1078" s="1"/>
      <c r="I1078" s="1"/>
      <c r="J1078" s="5"/>
      <c r="K1078" s="1"/>
      <c r="L1078" s="1"/>
      <c r="M1078" s="5"/>
      <c r="N1078" s="5"/>
      <c r="O1078" s="5"/>
      <c r="P1078" s="5"/>
      <c r="Q1078" s="5"/>
      <c r="R1078" s="5"/>
      <c r="S1078" s="70"/>
      <c r="T1078" s="70"/>
      <c r="U1078" s="70"/>
      <c r="V1078" s="18"/>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1"/>
      <c r="BA1078" s="1"/>
    </row>
    <row r="1079" spans="2:53">
      <c r="B1079" s="1"/>
      <c r="C1079" s="1"/>
      <c r="D1079" s="1"/>
      <c r="E1079" s="1"/>
      <c r="F1079" s="1"/>
      <c r="G1079" s="5"/>
      <c r="H1079" s="1"/>
      <c r="I1079" s="1"/>
      <c r="J1079" s="5"/>
      <c r="K1079" s="1"/>
      <c r="L1079" s="1"/>
      <c r="M1079" s="5"/>
      <c r="N1079" s="5"/>
      <c r="O1079" s="5"/>
      <c r="P1079" s="5"/>
      <c r="Q1079" s="5"/>
      <c r="R1079" s="5"/>
      <c r="S1079" s="70"/>
      <c r="T1079" s="70"/>
      <c r="U1079" s="70"/>
      <c r="V1079" s="18"/>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1"/>
      <c r="BA1079" s="1"/>
    </row>
    <row r="1080" spans="2:53">
      <c r="B1080" s="1"/>
      <c r="C1080" s="1"/>
      <c r="D1080" s="1"/>
      <c r="E1080" s="1"/>
      <c r="F1080" s="1"/>
      <c r="G1080" s="5"/>
      <c r="H1080" s="1"/>
      <c r="I1080" s="1"/>
      <c r="J1080" s="5"/>
      <c r="K1080" s="1"/>
      <c r="L1080" s="1"/>
      <c r="M1080" s="5"/>
      <c r="N1080" s="5"/>
      <c r="O1080" s="5"/>
      <c r="P1080" s="5"/>
      <c r="Q1080" s="5"/>
      <c r="R1080" s="5"/>
      <c r="S1080" s="70"/>
      <c r="T1080" s="70"/>
      <c r="U1080" s="70"/>
      <c r="V1080" s="18"/>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1"/>
      <c r="BA1080" s="1"/>
    </row>
    <row r="1081" spans="2:53">
      <c r="B1081" s="1"/>
      <c r="C1081" s="1"/>
      <c r="D1081" s="1"/>
      <c r="E1081" s="1"/>
      <c r="F1081" s="1"/>
      <c r="G1081" s="5"/>
      <c r="H1081" s="1"/>
      <c r="I1081" s="1"/>
      <c r="J1081" s="5"/>
      <c r="K1081" s="1"/>
      <c r="L1081" s="1"/>
      <c r="M1081" s="5"/>
      <c r="N1081" s="5"/>
      <c r="O1081" s="5"/>
      <c r="P1081" s="5"/>
      <c r="Q1081" s="5"/>
      <c r="R1081" s="5"/>
      <c r="S1081" s="70"/>
      <c r="T1081" s="70"/>
      <c r="U1081" s="70"/>
      <c r="V1081" s="18"/>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1"/>
      <c r="BA1081" s="1"/>
    </row>
    <row r="1082" spans="2:53">
      <c r="B1082" s="1"/>
      <c r="C1082" s="1"/>
      <c r="D1082" s="1"/>
      <c r="E1082" s="1"/>
      <c r="F1082" s="1"/>
      <c r="G1082" s="5"/>
      <c r="H1082" s="1"/>
      <c r="I1082" s="1"/>
      <c r="J1082" s="5"/>
      <c r="K1082" s="1"/>
      <c r="L1082" s="1"/>
      <c r="M1082" s="5"/>
      <c r="N1082" s="5"/>
      <c r="O1082" s="5"/>
      <c r="P1082" s="5"/>
      <c r="Q1082" s="5"/>
      <c r="R1082" s="5"/>
      <c r="S1082" s="70"/>
      <c r="T1082" s="70"/>
      <c r="U1082" s="70"/>
      <c r="V1082" s="18"/>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1"/>
      <c r="BA1082" s="1"/>
    </row>
    <row r="1083" spans="2:53">
      <c r="B1083" s="1"/>
      <c r="C1083" s="1"/>
      <c r="D1083" s="1"/>
      <c r="E1083" s="1"/>
      <c r="F1083" s="1"/>
      <c r="G1083" s="5"/>
      <c r="H1083" s="1"/>
      <c r="I1083" s="1"/>
      <c r="J1083" s="5"/>
      <c r="K1083" s="1"/>
      <c r="L1083" s="1"/>
      <c r="M1083" s="5"/>
      <c r="N1083" s="5"/>
      <c r="O1083" s="5"/>
      <c r="P1083" s="5"/>
      <c r="Q1083" s="5"/>
      <c r="R1083" s="5"/>
      <c r="S1083" s="70"/>
      <c r="T1083" s="70"/>
      <c r="U1083" s="70"/>
      <c r="V1083" s="18"/>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1"/>
      <c r="BA1083" s="1"/>
    </row>
    <row r="1084" spans="2:53">
      <c r="B1084" s="1"/>
      <c r="C1084" s="1"/>
      <c r="D1084" s="1"/>
      <c r="E1084" s="1"/>
      <c r="F1084" s="1"/>
      <c r="G1084" s="5"/>
      <c r="H1084" s="1"/>
      <c r="I1084" s="1"/>
      <c r="J1084" s="5"/>
      <c r="K1084" s="1"/>
      <c r="L1084" s="1"/>
      <c r="M1084" s="5"/>
      <c r="N1084" s="5"/>
      <c r="O1084" s="5"/>
      <c r="P1084" s="5"/>
      <c r="Q1084" s="5"/>
      <c r="R1084" s="5"/>
      <c r="S1084" s="70"/>
      <c r="T1084" s="70"/>
      <c r="U1084" s="70"/>
      <c r="V1084" s="18"/>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1"/>
      <c r="BA1084" s="1"/>
    </row>
    <row r="1085" spans="2:53">
      <c r="B1085" s="1"/>
      <c r="C1085" s="1"/>
      <c r="D1085" s="1"/>
      <c r="E1085" s="1"/>
      <c r="F1085" s="1"/>
      <c r="G1085" s="5"/>
      <c r="H1085" s="1"/>
      <c r="I1085" s="1"/>
      <c r="J1085" s="5"/>
      <c r="K1085" s="1"/>
      <c r="L1085" s="1"/>
      <c r="M1085" s="5"/>
      <c r="N1085" s="5"/>
      <c r="O1085" s="5"/>
      <c r="P1085" s="5"/>
      <c r="Q1085" s="5"/>
      <c r="R1085" s="5"/>
      <c r="S1085" s="70"/>
      <c r="T1085" s="70"/>
      <c r="U1085" s="70"/>
      <c r="V1085" s="18"/>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1"/>
      <c r="BA1085" s="1"/>
    </row>
    <row r="1086" spans="2:53">
      <c r="B1086" s="1"/>
      <c r="C1086" s="1"/>
      <c r="D1086" s="1"/>
      <c r="E1086" s="1"/>
      <c r="F1086" s="1"/>
      <c r="G1086" s="5"/>
      <c r="H1086" s="1"/>
      <c r="I1086" s="1"/>
      <c r="J1086" s="5"/>
      <c r="K1086" s="1"/>
      <c r="L1086" s="1"/>
      <c r="M1086" s="5"/>
      <c r="N1086" s="5"/>
      <c r="O1086" s="5"/>
      <c r="P1086" s="5"/>
      <c r="Q1086" s="5"/>
      <c r="R1086" s="5"/>
      <c r="S1086" s="70"/>
      <c r="T1086" s="70"/>
      <c r="U1086" s="70"/>
      <c r="V1086" s="18"/>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1"/>
      <c r="BA1086" s="1"/>
    </row>
    <row r="1087" spans="2:53">
      <c r="B1087" s="1"/>
      <c r="C1087" s="1"/>
      <c r="D1087" s="1"/>
      <c r="E1087" s="1"/>
      <c r="F1087" s="1"/>
      <c r="G1087" s="5"/>
      <c r="H1087" s="1"/>
      <c r="I1087" s="1"/>
      <c r="J1087" s="5"/>
      <c r="K1087" s="1"/>
      <c r="L1087" s="1"/>
      <c r="M1087" s="5"/>
      <c r="N1087" s="5"/>
      <c r="O1087" s="5"/>
      <c r="P1087" s="5"/>
      <c r="Q1087" s="5"/>
      <c r="R1087" s="5"/>
      <c r="S1087" s="70"/>
      <c r="T1087" s="70"/>
      <c r="U1087" s="70"/>
      <c r="V1087" s="18"/>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1"/>
      <c r="BA1087" s="1"/>
    </row>
    <row r="1088" spans="2:53">
      <c r="B1088" s="1"/>
      <c r="C1088" s="1"/>
      <c r="D1088" s="1"/>
      <c r="E1088" s="1"/>
      <c r="F1088" s="1"/>
      <c r="G1088" s="5"/>
      <c r="H1088" s="1"/>
      <c r="I1088" s="1"/>
      <c r="J1088" s="5"/>
      <c r="K1088" s="1"/>
      <c r="L1088" s="1"/>
      <c r="M1088" s="5"/>
      <c r="N1088" s="5"/>
      <c r="O1088" s="5"/>
      <c r="P1088" s="5"/>
      <c r="Q1088" s="5"/>
      <c r="R1088" s="5"/>
      <c r="S1088" s="70"/>
      <c r="T1088" s="70"/>
      <c r="U1088" s="70"/>
      <c r="V1088" s="18"/>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1"/>
      <c r="BA1088" s="1"/>
    </row>
    <row r="1089" spans="2:53">
      <c r="B1089" s="1"/>
      <c r="C1089" s="1"/>
      <c r="D1089" s="1"/>
      <c r="E1089" s="1"/>
      <c r="F1089" s="1"/>
      <c r="G1089" s="5"/>
      <c r="H1089" s="1"/>
      <c r="I1089" s="1"/>
      <c r="J1089" s="5"/>
      <c r="K1089" s="1"/>
      <c r="L1089" s="1"/>
      <c r="M1089" s="5"/>
      <c r="N1089" s="5"/>
      <c r="O1089" s="5"/>
      <c r="P1089" s="5"/>
      <c r="Q1089" s="5"/>
      <c r="R1089" s="5"/>
      <c r="S1089" s="70"/>
      <c r="T1089" s="70"/>
      <c r="U1089" s="70"/>
      <c r="V1089" s="18"/>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1"/>
      <c r="BA1089" s="1"/>
    </row>
    <row r="1090" spans="2:53">
      <c r="B1090" s="1"/>
      <c r="C1090" s="1"/>
      <c r="D1090" s="1"/>
      <c r="E1090" s="1"/>
      <c r="F1090" s="1"/>
      <c r="G1090" s="5"/>
      <c r="H1090" s="1"/>
      <c r="I1090" s="1"/>
      <c r="J1090" s="5"/>
      <c r="K1090" s="1"/>
      <c r="L1090" s="1"/>
      <c r="M1090" s="5"/>
      <c r="N1090" s="5"/>
      <c r="O1090" s="5"/>
      <c r="P1090" s="5"/>
      <c r="Q1090" s="5"/>
      <c r="R1090" s="5"/>
      <c r="S1090" s="70"/>
      <c r="T1090" s="70"/>
      <c r="U1090" s="70"/>
      <c r="V1090" s="18"/>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1"/>
      <c r="BA1090" s="1"/>
    </row>
    <row r="1091" spans="2:53">
      <c r="B1091" s="1"/>
      <c r="C1091" s="1"/>
      <c r="D1091" s="1"/>
      <c r="E1091" s="1"/>
      <c r="F1091" s="1"/>
      <c r="G1091" s="5"/>
      <c r="H1091" s="1"/>
      <c r="I1091" s="1"/>
      <c r="J1091" s="5"/>
      <c r="K1091" s="1"/>
      <c r="L1091" s="1"/>
      <c r="M1091" s="5"/>
      <c r="N1091" s="5"/>
      <c r="O1091" s="5"/>
      <c r="P1091" s="5"/>
      <c r="Q1091" s="5"/>
      <c r="R1091" s="5"/>
      <c r="S1091" s="70"/>
      <c r="T1091" s="70"/>
      <c r="U1091" s="70"/>
      <c r="V1091" s="18"/>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1"/>
      <c r="BA1091" s="1"/>
    </row>
    <row r="1092" spans="2:53">
      <c r="B1092" s="1"/>
      <c r="C1092" s="1"/>
      <c r="D1092" s="1"/>
      <c r="E1092" s="1"/>
      <c r="F1092" s="1"/>
      <c r="G1092" s="5"/>
      <c r="H1092" s="1"/>
      <c r="I1092" s="1"/>
      <c r="J1092" s="5"/>
      <c r="K1092" s="1"/>
      <c r="L1092" s="1"/>
      <c r="M1092" s="5"/>
      <c r="N1092" s="5"/>
      <c r="O1092" s="5"/>
      <c r="P1092" s="5"/>
      <c r="Q1092" s="5"/>
      <c r="R1092" s="5"/>
      <c r="S1092" s="70"/>
      <c r="T1092" s="70"/>
      <c r="U1092" s="70"/>
      <c r="V1092" s="18"/>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1"/>
      <c r="BA1092" s="1"/>
    </row>
    <row r="1093" spans="2:53">
      <c r="B1093" s="1"/>
      <c r="C1093" s="1"/>
      <c r="D1093" s="1"/>
      <c r="E1093" s="1"/>
      <c r="F1093" s="1"/>
      <c r="G1093" s="5"/>
      <c r="H1093" s="1"/>
      <c r="I1093" s="1"/>
      <c r="J1093" s="5"/>
      <c r="K1093" s="1"/>
      <c r="L1093" s="1"/>
      <c r="M1093" s="5"/>
      <c r="N1093" s="5"/>
      <c r="O1093" s="5"/>
      <c r="P1093" s="5"/>
      <c r="Q1093" s="5"/>
      <c r="R1093" s="5"/>
      <c r="S1093" s="70"/>
      <c r="T1093" s="70"/>
      <c r="U1093" s="70"/>
      <c r="V1093" s="18"/>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1"/>
      <c r="BA1093" s="1"/>
    </row>
    <row r="1094" spans="2:53">
      <c r="B1094" s="1"/>
      <c r="C1094" s="1"/>
      <c r="D1094" s="1"/>
      <c r="E1094" s="1"/>
      <c r="F1094" s="1"/>
      <c r="G1094" s="5"/>
      <c r="H1094" s="1"/>
      <c r="I1094" s="1"/>
      <c r="J1094" s="5"/>
      <c r="K1094" s="1"/>
      <c r="L1094" s="1"/>
      <c r="M1094" s="5"/>
      <c r="N1094" s="5"/>
      <c r="O1094" s="5"/>
      <c r="P1094" s="5"/>
      <c r="Q1094" s="5"/>
      <c r="R1094" s="5"/>
      <c r="S1094" s="70"/>
      <c r="T1094" s="70"/>
      <c r="U1094" s="70"/>
      <c r="V1094" s="18"/>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1"/>
      <c r="BA1094" s="1"/>
    </row>
    <row r="1095" spans="2:53">
      <c r="B1095" s="1"/>
      <c r="C1095" s="1"/>
      <c r="D1095" s="1"/>
      <c r="E1095" s="1"/>
      <c r="F1095" s="1"/>
      <c r="G1095" s="5"/>
      <c r="H1095" s="1"/>
      <c r="I1095" s="1"/>
      <c r="J1095" s="5"/>
      <c r="K1095" s="1"/>
      <c r="L1095" s="1"/>
      <c r="M1095" s="5"/>
      <c r="N1095" s="5"/>
      <c r="O1095" s="5"/>
      <c r="P1095" s="5"/>
      <c r="Q1095" s="5"/>
      <c r="R1095" s="5"/>
      <c r="S1095" s="70"/>
      <c r="T1095" s="70"/>
      <c r="U1095" s="70"/>
      <c r="V1095" s="18"/>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1"/>
      <c r="BA1095" s="1"/>
    </row>
    <row r="1096" spans="2:53">
      <c r="B1096" s="1"/>
      <c r="C1096" s="1"/>
      <c r="D1096" s="1"/>
      <c r="E1096" s="1"/>
      <c r="F1096" s="1"/>
      <c r="G1096" s="5"/>
      <c r="H1096" s="1"/>
      <c r="I1096" s="1"/>
      <c r="J1096" s="5"/>
      <c r="K1096" s="1"/>
      <c r="L1096" s="1"/>
      <c r="M1096" s="5"/>
      <c r="N1096" s="5"/>
      <c r="O1096" s="5"/>
      <c r="P1096" s="5"/>
      <c r="Q1096" s="5"/>
      <c r="R1096" s="5"/>
      <c r="S1096" s="70"/>
      <c r="T1096" s="70"/>
      <c r="U1096" s="70"/>
      <c r="V1096" s="18"/>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1"/>
      <c r="BA1096" s="1"/>
    </row>
    <row r="1097" spans="2:53">
      <c r="B1097" s="1"/>
      <c r="C1097" s="1"/>
      <c r="D1097" s="1"/>
      <c r="E1097" s="1"/>
      <c r="F1097" s="1"/>
      <c r="G1097" s="5"/>
      <c r="H1097" s="1"/>
      <c r="I1097" s="1"/>
      <c r="J1097" s="5"/>
      <c r="K1097" s="1"/>
      <c r="L1097" s="1"/>
      <c r="M1097" s="5"/>
      <c r="N1097" s="5"/>
      <c r="O1097" s="5"/>
      <c r="P1097" s="5"/>
      <c r="Q1097" s="5"/>
      <c r="R1097" s="5"/>
      <c r="S1097" s="70"/>
      <c r="T1097" s="70"/>
      <c r="U1097" s="70"/>
      <c r="V1097" s="18"/>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1"/>
      <c r="BA1097" s="1"/>
    </row>
    <row r="1098" spans="2:53">
      <c r="B1098" s="1"/>
      <c r="C1098" s="1"/>
      <c r="D1098" s="1"/>
      <c r="E1098" s="1"/>
      <c r="F1098" s="1"/>
      <c r="G1098" s="5"/>
      <c r="H1098" s="1"/>
      <c r="I1098" s="1"/>
      <c r="J1098" s="5"/>
      <c r="K1098" s="1"/>
      <c r="L1098" s="1"/>
      <c r="M1098" s="5"/>
      <c r="N1098" s="5"/>
      <c r="O1098" s="5"/>
      <c r="P1098" s="5"/>
      <c r="Q1098" s="5"/>
      <c r="R1098" s="5"/>
      <c r="S1098" s="70"/>
      <c r="T1098" s="70"/>
      <c r="U1098" s="70"/>
      <c r="V1098" s="18"/>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1"/>
      <c r="BA1098" s="1"/>
    </row>
    <row r="1099" spans="2:53">
      <c r="B1099" s="1"/>
      <c r="C1099" s="1"/>
      <c r="D1099" s="1"/>
      <c r="E1099" s="1"/>
      <c r="F1099" s="1"/>
      <c r="G1099" s="5"/>
      <c r="H1099" s="1"/>
      <c r="I1099" s="1"/>
      <c r="J1099" s="5"/>
      <c r="K1099" s="1"/>
      <c r="L1099" s="1"/>
      <c r="M1099" s="5"/>
      <c r="N1099" s="5"/>
      <c r="O1099" s="5"/>
      <c r="P1099" s="5"/>
      <c r="Q1099" s="5"/>
      <c r="R1099" s="5"/>
      <c r="S1099" s="70"/>
      <c r="T1099" s="70"/>
      <c r="U1099" s="70"/>
      <c r="V1099" s="18"/>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1"/>
      <c r="BA1099" s="1"/>
    </row>
    <row r="1100" spans="2:53">
      <c r="B1100" s="1"/>
      <c r="C1100" s="1"/>
      <c r="D1100" s="1"/>
      <c r="E1100" s="1"/>
      <c r="F1100" s="1"/>
      <c r="G1100" s="5"/>
      <c r="H1100" s="1"/>
      <c r="I1100" s="1"/>
      <c r="J1100" s="5"/>
      <c r="K1100" s="1"/>
      <c r="L1100" s="1"/>
      <c r="M1100" s="5"/>
      <c r="N1100" s="5"/>
      <c r="O1100" s="5"/>
      <c r="P1100" s="5"/>
      <c r="Q1100" s="5"/>
      <c r="R1100" s="5"/>
      <c r="S1100" s="70"/>
      <c r="T1100" s="70"/>
      <c r="U1100" s="70"/>
      <c r="V1100" s="18"/>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1"/>
      <c r="BA1100" s="1"/>
    </row>
    <row r="1101" spans="2:53">
      <c r="B1101" s="1"/>
      <c r="C1101" s="1"/>
      <c r="D1101" s="1"/>
      <c r="E1101" s="1"/>
      <c r="F1101" s="1"/>
      <c r="G1101" s="5"/>
      <c r="H1101" s="1"/>
      <c r="I1101" s="1"/>
      <c r="J1101" s="5"/>
      <c r="K1101" s="1"/>
      <c r="L1101" s="1"/>
      <c r="M1101" s="5"/>
      <c r="N1101" s="5"/>
      <c r="O1101" s="5"/>
      <c r="P1101" s="5"/>
      <c r="Q1101" s="5"/>
      <c r="R1101" s="5"/>
      <c r="S1101" s="70"/>
      <c r="T1101" s="70"/>
      <c r="U1101" s="70"/>
      <c r="V1101" s="18"/>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1"/>
      <c r="BA1101" s="1"/>
    </row>
    <row r="1102" spans="2:53">
      <c r="B1102" s="1"/>
      <c r="C1102" s="1"/>
      <c r="D1102" s="1"/>
      <c r="E1102" s="1"/>
      <c r="F1102" s="1"/>
      <c r="G1102" s="5"/>
      <c r="H1102" s="1"/>
      <c r="I1102" s="1"/>
      <c r="J1102" s="5"/>
      <c r="K1102" s="1"/>
      <c r="L1102" s="1"/>
      <c r="M1102" s="5"/>
      <c r="N1102" s="5"/>
      <c r="O1102" s="5"/>
      <c r="P1102" s="5"/>
      <c r="Q1102" s="5"/>
      <c r="R1102" s="5"/>
      <c r="S1102" s="70"/>
      <c r="T1102" s="70"/>
      <c r="U1102" s="70"/>
      <c r="V1102" s="18"/>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1"/>
      <c r="BA1102" s="1"/>
    </row>
    <row r="1103" spans="2:53">
      <c r="B1103" s="1"/>
      <c r="C1103" s="1"/>
      <c r="D1103" s="1"/>
      <c r="E1103" s="1"/>
      <c r="F1103" s="1"/>
      <c r="G1103" s="5"/>
      <c r="H1103" s="1"/>
      <c r="I1103" s="1"/>
      <c r="J1103" s="5"/>
      <c r="K1103" s="1"/>
      <c r="L1103" s="1"/>
      <c r="M1103" s="5"/>
      <c r="N1103" s="5"/>
      <c r="O1103" s="5"/>
      <c r="P1103" s="5"/>
      <c r="Q1103" s="5"/>
      <c r="R1103" s="5"/>
      <c r="S1103" s="70"/>
      <c r="T1103" s="70"/>
      <c r="U1103" s="70"/>
      <c r="V1103" s="18"/>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1"/>
      <c r="BA1103" s="1"/>
    </row>
    <row r="1104" spans="2:53">
      <c r="B1104" s="1"/>
      <c r="C1104" s="1"/>
      <c r="D1104" s="1"/>
      <c r="E1104" s="1"/>
      <c r="F1104" s="1"/>
      <c r="G1104" s="5"/>
      <c r="H1104" s="1"/>
      <c r="I1104" s="1"/>
      <c r="J1104" s="5"/>
      <c r="K1104" s="1"/>
      <c r="L1104" s="1"/>
      <c r="M1104" s="5"/>
      <c r="N1104" s="5"/>
      <c r="O1104" s="5"/>
      <c r="P1104" s="5"/>
      <c r="Q1104" s="5"/>
      <c r="R1104" s="5"/>
      <c r="S1104" s="70"/>
      <c r="T1104" s="70"/>
      <c r="U1104" s="70"/>
      <c r="V1104" s="18"/>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1"/>
      <c r="BA1104" s="1"/>
    </row>
    <row r="1105" spans="2:53">
      <c r="B1105" s="1"/>
      <c r="C1105" s="1"/>
      <c r="D1105" s="1"/>
      <c r="E1105" s="1"/>
      <c r="F1105" s="1"/>
      <c r="G1105" s="5"/>
      <c r="H1105" s="1"/>
      <c r="I1105" s="1"/>
      <c r="J1105" s="5"/>
      <c r="K1105" s="1"/>
      <c r="L1105" s="1"/>
      <c r="M1105" s="5"/>
      <c r="N1105" s="5"/>
      <c r="O1105" s="5"/>
      <c r="P1105" s="5"/>
      <c r="Q1105" s="5"/>
      <c r="R1105" s="5"/>
      <c r="S1105" s="70"/>
      <c r="T1105" s="70"/>
      <c r="U1105" s="70"/>
      <c r="V1105" s="18"/>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1"/>
      <c r="BA1105" s="1"/>
    </row>
    <row r="1106" spans="2:53">
      <c r="B1106" s="1"/>
      <c r="C1106" s="1"/>
      <c r="D1106" s="1"/>
      <c r="E1106" s="1"/>
      <c r="F1106" s="1"/>
      <c r="G1106" s="5"/>
      <c r="H1106" s="1"/>
      <c r="I1106" s="1"/>
      <c r="J1106" s="5"/>
      <c r="K1106" s="1"/>
      <c r="L1106" s="1"/>
      <c r="M1106" s="5"/>
      <c r="N1106" s="5"/>
      <c r="O1106" s="5"/>
      <c r="P1106" s="5"/>
      <c r="Q1106" s="5"/>
      <c r="R1106" s="5"/>
      <c r="S1106" s="70"/>
      <c r="T1106" s="70"/>
      <c r="U1106" s="70"/>
      <c r="V1106" s="18"/>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1"/>
      <c r="BA1106" s="1"/>
    </row>
    <row r="1107" spans="2:53">
      <c r="B1107" s="1"/>
      <c r="C1107" s="1"/>
      <c r="D1107" s="1"/>
      <c r="E1107" s="1"/>
      <c r="F1107" s="1"/>
      <c r="G1107" s="5"/>
      <c r="H1107" s="1"/>
      <c r="I1107" s="1"/>
      <c r="J1107" s="5"/>
      <c r="K1107" s="1"/>
      <c r="L1107" s="1"/>
      <c r="M1107" s="5"/>
      <c r="N1107" s="5"/>
      <c r="O1107" s="5"/>
      <c r="P1107" s="5"/>
      <c r="Q1107" s="5"/>
      <c r="R1107" s="5"/>
      <c r="S1107" s="70"/>
      <c r="T1107" s="70"/>
      <c r="U1107" s="70"/>
      <c r="V1107" s="18"/>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1"/>
      <c r="BA1107" s="1"/>
    </row>
    <row r="1108" spans="2:53">
      <c r="B1108" s="1"/>
      <c r="C1108" s="1"/>
      <c r="D1108" s="1"/>
      <c r="E1108" s="1"/>
      <c r="F1108" s="1"/>
      <c r="G1108" s="5"/>
      <c r="H1108" s="1"/>
      <c r="I1108" s="1"/>
      <c r="J1108" s="5"/>
      <c r="K1108" s="1"/>
      <c r="L1108" s="1"/>
      <c r="M1108" s="5"/>
      <c r="N1108" s="5"/>
      <c r="O1108" s="5"/>
      <c r="P1108" s="5"/>
      <c r="Q1108" s="5"/>
      <c r="R1108" s="5"/>
      <c r="S1108" s="70"/>
      <c r="T1108" s="70"/>
      <c r="U1108" s="70"/>
      <c r="V1108" s="18"/>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1"/>
      <c r="BA1108" s="1"/>
    </row>
    <row r="1109" spans="2:53">
      <c r="B1109" s="1"/>
      <c r="C1109" s="1"/>
      <c r="D1109" s="1"/>
      <c r="E1109" s="1"/>
      <c r="F1109" s="1"/>
      <c r="G1109" s="5"/>
      <c r="H1109" s="1"/>
      <c r="I1109" s="1"/>
      <c r="J1109" s="5"/>
      <c r="K1109" s="1"/>
      <c r="L1109" s="1"/>
      <c r="M1109" s="5"/>
      <c r="N1109" s="5"/>
      <c r="O1109" s="5"/>
      <c r="P1109" s="5"/>
      <c r="Q1109" s="5"/>
      <c r="R1109" s="5"/>
      <c r="S1109" s="70"/>
      <c r="T1109" s="70"/>
      <c r="U1109" s="70"/>
      <c r="V1109" s="18"/>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1"/>
      <c r="BA1109" s="1"/>
    </row>
    <row r="1110" spans="2:53">
      <c r="B1110" s="1"/>
      <c r="C1110" s="1"/>
      <c r="D1110" s="1"/>
      <c r="E1110" s="1"/>
      <c r="F1110" s="1"/>
      <c r="G1110" s="5"/>
      <c r="H1110" s="1"/>
      <c r="I1110" s="1"/>
      <c r="J1110" s="5"/>
      <c r="K1110" s="1"/>
      <c r="L1110" s="1"/>
      <c r="M1110" s="5"/>
      <c r="N1110" s="5"/>
      <c r="O1110" s="5"/>
      <c r="P1110" s="5"/>
      <c r="Q1110" s="5"/>
      <c r="R1110" s="5"/>
      <c r="S1110" s="70"/>
      <c r="T1110" s="70"/>
      <c r="U1110" s="70"/>
      <c r="V1110" s="18"/>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1"/>
      <c r="BA1110" s="1"/>
    </row>
    <row r="1111" spans="2:53">
      <c r="B1111" s="1"/>
      <c r="C1111" s="1"/>
      <c r="D1111" s="1"/>
      <c r="E1111" s="1"/>
      <c r="F1111" s="1"/>
      <c r="G1111" s="5"/>
      <c r="H1111" s="1"/>
      <c r="I1111" s="1"/>
      <c r="J1111" s="5"/>
      <c r="K1111" s="1"/>
      <c r="L1111" s="1"/>
      <c r="M1111" s="5"/>
      <c r="N1111" s="5"/>
      <c r="O1111" s="5"/>
      <c r="P1111" s="5"/>
      <c r="Q1111" s="5"/>
      <c r="R1111" s="5"/>
      <c r="S1111" s="70"/>
      <c r="T1111" s="70"/>
      <c r="U1111" s="70"/>
      <c r="V1111" s="18"/>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1"/>
      <c r="BA1111" s="1"/>
    </row>
    <row r="1112" spans="2:53">
      <c r="B1112" s="1"/>
      <c r="C1112" s="1"/>
      <c r="D1112" s="1"/>
      <c r="E1112" s="1"/>
      <c r="F1112" s="1"/>
      <c r="G1112" s="5"/>
      <c r="H1112" s="1"/>
      <c r="I1112" s="1"/>
      <c r="J1112" s="5"/>
      <c r="K1112" s="1"/>
      <c r="L1112" s="1"/>
      <c r="M1112" s="5"/>
      <c r="N1112" s="5"/>
      <c r="O1112" s="5"/>
      <c r="P1112" s="5"/>
      <c r="Q1112" s="5"/>
      <c r="R1112" s="5"/>
      <c r="S1112" s="70"/>
      <c r="T1112" s="70"/>
      <c r="U1112" s="70"/>
      <c r="V1112" s="18"/>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1"/>
      <c r="BA1112" s="1"/>
    </row>
    <row r="1113" spans="2:53">
      <c r="B1113" s="1"/>
      <c r="C1113" s="1"/>
      <c r="D1113" s="1"/>
      <c r="E1113" s="1"/>
      <c r="F1113" s="1"/>
      <c r="G1113" s="5"/>
      <c r="H1113" s="1"/>
      <c r="I1113" s="1"/>
      <c r="J1113" s="5"/>
      <c r="K1113" s="1"/>
      <c r="L1113" s="1"/>
      <c r="M1113" s="5"/>
      <c r="N1113" s="5"/>
      <c r="O1113" s="5"/>
      <c r="P1113" s="5"/>
      <c r="Q1113" s="5"/>
      <c r="R1113" s="5"/>
      <c r="S1113" s="70"/>
      <c r="T1113" s="70"/>
      <c r="U1113" s="70"/>
      <c r="V1113" s="18"/>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1"/>
      <c r="BA1113" s="1"/>
    </row>
    <row r="1114" spans="2:53">
      <c r="B1114" s="1"/>
      <c r="C1114" s="1"/>
      <c r="D1114" s="1"/>
      <c r="E1114" s="1"/>
      <c r="F1114" s="1"/>
      <c r="G1114" s="5"/>
      <c r="H1114" s="1"/>
      <c r="I1114" s="1"/>
      <c r="J1114" s="5"/>
      <c r="K1114" s="1"/>
      <c r="L1114" s="1"/>
      <c r="M1114" s="5"/>
      <c r="N1114" s="5"/>
      <c r="O1114" s="5"/>
      <c r="P1114" s="5"/>
      <c r="Q1114" s="5"/>
      <c r="R1114" s="5"/>
      <c r="S1114" s="70"/>
      <c r="T1114" s="70"/>
      <c r="U1114" s="70"/>
      <c r="V1114" s="18"/>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1"/>
      <c r="BA1114" s="1"/>
    </row>
    <row r="1115" spans="2:53">
      <c r="B1115" s="1"/>
      <c r="C1115" s="1"/>
      <c r="D1115" s="1"/>
      <c r="E1115" s="1"/>
      <c r="F1115" s="1"/>
      <c r="G1115" s="5"/>
      <c r="H1115" s="1"/>
      <c r="I1115" s="1"/>
      <c r="J1115" s="5"/>
      <c r="K1115" s="1"/>
      <c r="L1115" s="1"/>
      <c r="M1115" s="5"/>
      <c r="N1115" s="5"/>
      <c r="O1115" s="5"/>
      <c r="P1115" s="5"/>
      <c r="Q1115" s="5"/>
      <c r="R1115" s="5"/>
      <c r="S1115" s="70"/>
      <c r="T1115" s="70"/>
      <c r="U1115" s="70"/>
      <c r="V1115" s="18"/>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1"/>
      <c r="BA1115" s="1"/>
    </row>
    <row r="1116" spans="2:53">
      <c r="B1116" s="1"/>
      <c r="C1116" s="1"/>
      <c r="D1116" s="1"/>
      <c r="E1116" s="1"/>
      <c r="F1116" s="1"/>
      <c r="G1116" s="5"/>
      <c r="H1116" s="1"/>
      <c r="I1116" s="1"/>
      <c r="J1116" s="5"/>
      <c r="K1116" s="1"/>
      <c r="L1116" s="1"/>
      <c r="M1116" s="5"/>
      <c r="N1116" s="5"/>
      <c r="O1116" s="5"/>
      <c r="P1116" s="5"/>
      <c r="Q1116" s="5"/>
      <c r="R1116" s="5"/>
      <c r="S1116" s="70"/>
      <c r="T1116" s="70"/>
      <c r="U1116" s="70"/>
      <c r="V1116" s="18"/>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1"/>
      <c r="BA1116" s="1"/>
    </row>
    <row r="1117" spans="2:53">
      <c r="B1117" s="1"/>
      <c r="C1117" s="1"/>
      <c r="D1117" s="1"/>
      <c r="E1117" s="1"/>
      <c r="F1117" s="1"/>
      <c r="G1117" s="5"/>
      <c r="H1117" s="1"/>
      <c r="I1117" s="1"/>
      <c r="J1117" s="5"/>
      <c r="K1117" s="1"/>
      <c r="L1117" s="1"/>
      <c r="M1117" s="5"/>
      <c r="N1117" s="5"/>
      <c r="O1117" s="5"/>
      <c r="P1117" s="5"/>
      <c r="Q1117" s="5"/>
      <c r="R1117" s="5"/>
      <c r="S1117" s="70"/>
      <c r="T1117" s="70"/>
      <c r="U1117" s="70"/>
      <c r="V1117" s="18"/>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1"/>
      <c r="BA1117" s="1"/>
    </row>
    <row r="1118" spans="2:53">
      <c r="B1118" s="1"/>
      <c r="C1118" s="1"/>
      <c r="D1118" s="1"/>
      <c r="E1118" s="1"/>
      <c r="F1118" s="1"/>
      <c r="G1118" s="5"/>
      <c r="H1118" s="1"/>
      <c r="I1118" s="1"/>
      <c r="J1118" s="5"/>
      <c r="K1118" s="1"/>
      <c r="L1118" s="1"/>
      <c r="M1118" s="5"/>
      <c r="N1118" s="5"/>
      <c r="O1118" s="5"/>
      <c r="P1118" s="5"/>
      <c r="Q1118" s="5"/>
      <c r="R1118" s="5"/>
      <c r="S1118" s="70"/>
      <c r="T1118" s="70"/>
      <c r="U1118" s="70"/>
      <c r="V1118" s="18"/>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1"/>
      <c r="BA1118" s="1"/>
    </row>
    <row r="1119" spans="2:53">
      <c r="B1119" s="1"/>
      <c r="C1119" s="1"/>
      <c r="D1119" s="1"/>
      <c r="E1119" s="1"/>
      <c r="F1119" s="1"/>
      <c r="G1119" s="5"/>
      <c r="H1119" s="1"/>
      <c r="I1119" s="1"/>
      <c r="J1119" s="5"/>
      <c r="K1119" s="1"/>
      <c r="L1119" s="1"/>
      <c r="M1119" s="5"/>
      <c r="N1119" s="5"/>
      <c r="O1119" s="5"/>
      <c r="P1119" s="5"/>
      <c r="Q1119" s="5"/>
      <c r="R1119" s="5"/>
      <c r="S1119" s="70"/>
      <c r="T1119" s="70"/>
      <c r="U1119" s="70"/>
      <c r="V1119" s="18"/>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1"/>
      <c r="BA1119" s="1"/>
    </row>
    <row r="1120" spans="2:53">
      <c r="B1120" s="1"/>
      <c r="C1120" s="1"/>
      <c r="D1120" s="1"/>
      <c r="E1120" s="1"/>
      <c r="F1120" s="1"/>
      <c r="G1120" s="5"/>
      <c r="H1120" s="1"/>
      <c r="I1120" s="1"/>
      <c r="J1120" s="5"/>
      <c r="K1120" s="1"/>
      <c r="L1120" s="1"/>
      <c r="M1120" s="5"/>
      <c r="N1120" s="5"/>
      <c r="O1120" s="5"/>
      <c r="P1120" s="5"/>
      <c r="Q1120" s="5"/>
      <c r="R1120" s="5"/>
      <c r="S1120" s="70"/>
      <c r="T1120" s="70"/>
      <c r="U1120" s="70"/>
      <c r="V1120" s="18"/>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1"/>
      <c r="BA1120" s="1"/>
    </row>
    <row r="1121" spans="2:53">
      <c r="B1121" s="1"/>
      <c r="C1121" s="1"/>
      <c r="D1121" s="1"/>
      <c r="E1121" s="1"/>
      <c r="F1121" s="1"/>
      <c r="G1121" s="5"/>
      <c r="H1121" s="1"/>
      <c r="I1121" s="1"/>
      <c r="J1121" s="5"/>
      <c r="K1121" s="1"/>
      <c r="L1121" s="1"/>
      <c r="M1121" s="5"/>
      <c r="N1121" s="5"/>
      <c r="O1121" s="5"/>
      <c r="P1121" s="5"/>
      <c r="Q1121" s="5"/>
      <c r="R1121" s="5"/>
      <c r="S1121" s="70"/>
      <c r="T1121" s="70"/>
      <c r="U1121" s="70"/>
      <c r="V1121" s="18"/>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1"/>
      <c r="BA1121" s="1"/>
    </row>
    <row r="1122" spans="2:53">
      <c r="B1122" s="1"/>
      <c r="C1122" s="1"/>
      <c r="D1122" s="1"/>
      <c r="E1122" s="1"/>
      <c r="F1122" s="1"/>
      <c r="G1122" s="5"/>
      <c r="H1122" s="1"/>
      <c r="I1122" s="1"/>
      <c r="J1122" s="5"/>
      <c r="K1122" s="1"/>
      <c r="L1122" s="1"/>
      <c r="M1122" s="5"/>
      <c r="N1122" s="5"/>
      <c r="O1122" s="5"/>
      <c r="P1122" s="5"/>
      <c r="Q1122" s="5"/>
      <c r="R1122" s="5"/>
      <c r="S1122" s="70"/>
      <c r="T1122" s="70"/>
      <c r="U1122" s="70"/>
      <c r="V1122" s="18"/>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1"/>
      <c r="BA1122" s="1"/>
    </row>
    <row r="1123" spans="2:53">
      <c r="B1123" s="1"/>
      <c r="C1123" s="1"/>
      <c r="D1123" s="1"/>
      <c r="E1123" s="1"/>
      <c r="F1123" s="1"/>
      <c r="G1123" s="5"/>
      <c r="H1123" s="1"/>
      <c r="I1123" s="1"/>
      <c r="J1123" s="5"/>
      <c r="K1123" s="1"/>
      <c r="L1123" s="1"/>
      <c r="M1123" s="5"/>
      <c r="N1123" s="5"/>
      <c r="O1123" s="5"/>
      <c r="P1123" s="5"/>
      <c r="Q1123" s="5"/>
      <c r="R1123" s="5"/>
      <c r="S1123" s="70"/>
      <c r="T1123" s="70"/>
      <c r="U1123" s="70"/>
      <c r="V1123" s="18"/>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1"/>
      <c r="BA1123" s="1"/>
    </row>
    <row r="1124" spans="2:53">
      <c r="B1124" s="1"/>
      <c r="C1124" s="1"/>
      <c r="D1124" s="1"/>
      <c r="E1124" s="1"/>
      <c r="F1124" s="1"/>
      <c r="G1124" s="5"/>
      <c r="H1124" s="1"/>
      <c r="I1124" s="1"/>
      <c r="J1124" s="5"/>
      <c r="K1124" s="1"/>
      <c r="L1124" s="1"/>
      <c r="M1124" s="5"/>
      <c r="N1124" s="5"/>
      <c r="O1124" s="5"/>
      <c r="P1124" s="5"/>
      <c r="Q1124" s="5"/>
      <c r="R1124" s="5"/>
      <c r="S1124" s="70"/>
      <c r="T1124" s="70"/>
      <c r="U1124" s="70"/>
      <c r="V1124" s="18"/>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1"/>
      <c r="BA1124" s="1"/>
    </row>
    <row r="1125" spans="2:53">
      <c r="B1125" s="1"/>
      <c r="C1125" s="1"/>
      <c r="D1125" s="1"/>
      <c r="E1125" s="1"/>
      <c r="F1125" s="1"/>
      <c r="G1125" s="5"/>
      <c r="H1125" s="1"/>
      <c r="I1125" s="1"/>
      <c r="J1125" s="5"/>
      <c r="K1125" s="1"/>
      <c r="L1125" s="1"/>
      <c r="M1125" s="5"/>
      <c r="N1125" s="5"/>
      <c r="O1125" s="5"/>
      <c r="P1125" s="5"/>
      <c r="Q1125" s="5"/>
      <c r="R1125" s="5"/>
      <c r="S1125" s="70"/>
      <c r="T1125" s="70"/>
      <c r="U1125" s="70"/>
      <c r="V1125" s="18"/>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1"/>
      <c r="BA1125" s="1"/>
    </row>
    <row r="1126" spans="2:53">
      <c r="B1126" s="1"/>
      <c r="C1126" s="1"/>
      <c r="D1126" s="1"/>
      <c r="E1126" s="1"/>
      <c r="F1126" s="1"/>
      <c r="G1126" s="5"/>
      <c r="H1126" s="1"/>
      <c r="I1126" s="1"/>
      <c r="J1126" s="5"/>
      <c r="K1126" s="1"/>
      <c r="L1126" s="1"/>
      <c r="M1126" s="5"/>
      <c r="N1126" s="5"/>
      <c r="O1126" s="5"/>
      <c r="P1126" s="5"/>
      <c r="Q1126" s="5"/>
      <c r="R1126" s="5"/>
      <c r="S1126" s="70"/>
      <c r="T1126" s="70"/>
      <c r="U1126" s="70"/>
      <c r="V1126" s="18"/>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1"/>
      <c r="BA1126" s="1"/>
    </row>
    <row r="1127" spans="2:53">
      <c r="B1127" s="1"/>
      <c r="C1127" s="1"/>
      <c r="D1127" s="1"/>
      <c r="E1127" s="1"/>
      <c r="F1127" s="1"/>
      <c r="G1127" s="5"/>
      <c r="H1127" s="1"/>
      <c r="I1127" s="1"/>
      <c r="J1127" s="5"/>
      <c r="K1127" s="1"/>
      <c r="L1127" s="1"/>
      <c r="M1127" s="5"/>
      <c r="N1127" s="5"/>
      <c r="O1127" s="5"/>
      <c r="P1127" s="5"/>
      <c r="Q1127" s="5"/>
      <c r="R1127" s="5"/>
      <c r="S1127" s="70"/>
      <c r="T1127" s="70"/>
      <c r="U1127" s="70"/>
      <c r="V1127" s="18"/>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1"/>
      <c r="BA1127" s="1"/>
    </row>
    <row r="1128" spans="2:53">
      <c r="B1128" s="1"/>
      <c r="C1128" s="1"/>
      <c r="D1128" s="1"/>
      <c r="E1128" s="1"/>
      <c r="F1128" s="1"/>
      <c r="G1128" s="5"/>
      <c r="H1128" s="1"/>
      <c r="I1128" s="1"/>
      <c r="J1128" s="5"/>
      <c r="K1128" s="1"/>
      <c r="L1128" s="1"/>
      <c r="M1128" s="5"/>
      <c r="N1128" s="5"/>
      <c r="O1128" s="5"/>
      <c r="P1128" s="5"/>
      <c r="Q1128" s="5"/>
      <c r="R1128" s="5"/>
      <c r="S1128" s="70"/>
      <c r="T1128" s="70"/>
      <c r="U1128" s="70"/>
      <c r="V1128" s="18"/>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1"/>
      <c r="BA1128" s="1"/>
    </row>
    <row r="1129" spans="2:53">
      <c r="B1129" s="1"/>
      <c r="C1129" s="1"/>
      <c r="D1129" s="1"/>
      <c r="E1129" s="1"/>
      <c r="F1129" s="1"/>
      <c r="G1129" s="5"/>
      <c r="H1129" s="1"/>
      <c r="I1129" s="1"/>
      <c r="J1129" s="5"/>
      <c r="K1129" s="1"/>
      <c r="L1129" s="1"/>
      <c r="M1129" s="5"/>
      <c r="N1129" s="5"/>
      <c r="O1129" s="5"/>
      <c r="P1129" s="5"/>
      <c r="Q1129" s="5"/>
      <c r="R1129" s="5"/>
      <c r="S1129" s="70"/>
      <c r="T1129" s="70"/>
      <c r="U1129" s="70"/>
      <c r="V1129" s="18"/>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1"/>
      <c r="BA1129" s="1"/>
    </row>
    <row r="1130" spans="2:53">
      <c r="B1130" s="1"/>
      <c r="C1130" s="1"/>
      <c r="D1130" s="1"/>
      <c r="E1130" s="1"/>
      <c r="F1130" s="1"/>
      <c r="G1130" s="5"/>
      <c r="H1130" s="1"/>
      <c r="I1130" s="1"/>
      <c r="J1130" s="5"/>
      <c r="K1130" s="1"/>
      <c r="L1130" s="1"/>
      <c r="M1130" s="5"/>
      <c r="N1130" s="5"/>
      <c r="O1130" s="5"/>
      <c r="P1130" s="5"/>
      <c r="Q1130" s="5"/>
      <c r="R1130" s="5"/>
      <c r="S1130" s="70"/>
      <c r="T1130" s="70"/>
      <c r="U1130" s="70"/>
      <c r="V1130" s="18"/>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1"/>
      <c r="BA1130" s="1"/>
    </row>
    <row r="1131" spans="2:53">
      <c r="B1131" s="1"/>
      <c r="C1131" s="1"/>
      <c r="D1131" s="1"/>
      <c r="E1131" s="1"/>
      <c r="F1131" s="1"/>
      <c r="G1131" s="5"/>
      <c r="H1131" s="1"/>
      <c r="I1131" s="1"/>
      <c r="J1131" s="5"/>
      <c r="K1131" s="1"/>
      <c r="L1131" s="1"/>
      <c r="M1131" s="5"/>
      <c r="N1131" s="5"/>
      <c r="O1131" s="5"/>
      <c r="P1131" s="5"/>
      <c r="Q1131" s="5"/>
      <c r="R1131" s="5"/>
      <c r="S1131" s="70"/>
      <c r="T1131" s="70"/>
      <c r="U1131" s="70"/>
      <c r="V1131" s="18"/>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1"/>
      <c r="BA1131" s="1"/>
    </row>
    <row r="1132" spans="2:53">
      <c r="B1132" s="1"/>
      <c r="C1132" s="1"/>
      <c r="D1132" s="1"/>
      <c r="E1132" s="1"/>
      <c r="F1132" s="1"/>
      <c r="G1132" s="5"/>
      <c r="H1132" s="1"/>
      <c r="I1132" s="1"/>
      <c r="J1132" s="5"/>
      <c r="K1132" s="1"/>
      <c r="L1132" s="1"/>
      <c r="M1132" s="5"/>
      <c r="N1132" s="5"/>
      <c r="O1132" s="5"/>
      <c r="P1132" s="5"/>
      <c r="Q1132" s="5"/>
      <c r="R1132" s="5"/>
      <c r="S1132" s="70"/>
      <c r="T1132" s="70"/>
      <c r="U1132" s="70"/>
      <c r="V1132" s="18"/>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1"/>
      <c r="BA1132" s="1"/>
    </row>
    <row r="1133" spans="2:53">
      <c r="B1133" s="1"/>
      <c r="C1133" s="1"/>
      <c r="D1133" s="1"/>
      <c r="E1133" s="1"/>
      <c r="F1133" s="1"/>
      <c r="G1133" s="5"/>
      <c r="H1133" s="1"/>
      <c r="I1133" s="1"/>
      <c r="J1133" s="5"/>
      <c r="K1133" s="1"/>
      <c r="L1133" s="1"/>
      <c r="M1133" s="5"/>
      <c r="N1133" s="5"/>
      <c r="O1133" s="5"/>
      <c r="P1133" s="5"/>
      <c r="Q1133" s="5"/>
      <c r="R1133" s="5"/>
      <c r="S1133" s="70"/>
      <c r="T1133" s="70"/>
      <c r="U1133" s="70"/>
      <c r="V1133" s="18"/>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1"/>
      <c r="BA1133" s="1"/>
    </row>
    <row r="1134" spans="2:53">
      <c r="B1134" s="1"/>
      <c r="C1134" s="1"/>
      <c r="D1134" s="1"/>
      <c r="E1134" s="1"/>
      <c r="F1134" s="1"/>
      <c r="G1134" s="5"/>
      <c r="H1134" s="1"/>
      <c r="I1134" s="1"/>
      <c r="J1134" s="5"/>
      <c r="K1134" s="1"/>
      <c r="L1134" s="1"/>
      <c r="M1134" s="5"/>
      <c r="N1134" s="5"/>
      <c r="O1134" s="5"/>
      <c r="P1134" s="5"/>
      <c r="Q1134" s="5"/>
      <c r="R1134" s="5"/>
      <c r="S1134" s="70"/>
      <c r="T1134" s="70"/>
      <c r="U1134" s="70"/>
      <c r="V1134" s="18"/>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1"/>
      <c r="BA1134" s="1"/>
    </row>
    <row r="1135" spans="2:53">
      <c r="B1135" s="1"/>
      <c r="C1135" s="1"/>
      <c r="D1135" s="1"/>
      <c r="E1135" s="1"/>
      <c r="F1135" s="1"/>
      <c r="G1135" s="5"/>
      <c r="H1135" s="1"/>
      <c r="I1135" s="1"/>
      <c r="J1135" s="5"/>
      <c r="K1135" s="1"/>
      <c r="L1135" s="1"/>
      <c r="M1135" s="5"/>
      <c r="N1135" s="5"/>
      <c r="O1135" s="5"/>
      <c r="P1135" s="5"/>
      <c r="Q1135" s="5"/>
      <c r="R1135" s="5"/>
      <c r="S1135" s="70"/>
      <c r="T1135" s="70"/>
      <c r="U1135" s="70"/>
      <c r="V1135" s="18"/>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1"/>
      <c r="BA1135" s="1"/>
    </row>
    <row r="1136" spans="2:53">
      <c r="B1136" s="1"/>
      <c r="C1136" s="1"/>
      <c r="D1136" s="1"/>
      <c r="E1136" s="1"/>
      <c r="F1136" s="1"/>
      <c r="G1136" s="5"/>
      <c r="H1136" s="1"/>
      <c r="I1136" s="1"/>
      <c r="J1136" s="5"/>
      <c r="K1136" s="1"/>
      <c r="L1136" s="1"/>
      <c r="M1136" s="5"/>
      <c r="N1136" s="5"/>
      <c r="O1136" s="5"/>
      <c r="P1136" s="5"/>
      <c r="Q1136" s="5"/>
      <c r="R1136" s="5"/>
      <c r="S1136" s="70"/>
      <c r="T1136" s="70"/>
      <c r="U1136" s="70"/>
      <c r="V1136" s="18"/>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1"/>
      <c r="BA1136" s="1"/>
    </row>
    <row r="1137" spans="2:53">
      <c r="B1137" s="1"/>
      <c r="C1137" s="1"/>
      <c r="D1137" s="1"/>
      <c r="E1137" s="1"/>
      <c r="F1137" s="1"/>
      <c r="G1137" s="5"/>
      <c r="H1137" s="1"/>
      <c r="I1137" s="1"/>
      <c r="J1137" s="5"/>
      <c r="K1137" s="1"/>
      <c r="L1137" s="1"/>
      <c r="M1137" s="5"/>
      <c r="N1137" s="5"/>
      <c r="O1137" s="5"/>
      <c r="P1137" s="5"/>
      <c r="Q1137" s="5"/>
      <c r="R1137" s="5"/>
      <c r="S1137" s="70"/>
      <c r="T1137" s="70"/>
      <c r="U1137" s="70"/>
      <c r="V1137" s="18"/>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1"/>
      <c r="BA1137" s="1"/>
    </row>
    <row r="1138" spans="2:53">
      <c r="B1138" s="1"/>
      <c r="C1138" s="1"/>
      <c r="D1138" s="1"/>
      <c r="E1138" s="1"/>
      <c r="F1138" s="1"/>
      <c r="G1138" s="5"/>
      <c r="H1138" s="1"/>
      <c r="I1138" s="1"/>
      <c r="J1138" s="5"/>
      <c r="K1138" s="1"/>
      <c r="L1138" s="1"/>
      <c r="M1138" s="5"/>
      <c r="N1138" s="5"/>
      <c r="O1138" s="5"/>
      <c r="P1138" s="5"/>
      <c r="Q1138" s="5"/>
      <c r="R1138" s="5"/>
      <c r="S1138" s="70"/>
      <c r="T1138" s="70"/>
      <c r="U1138" s="70"/>
      <c r="V1138" s="18"/>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1"/>
      <c r="BA1138" s="1"/>
    </row>
    <row r="1139" spans="2:53">
      <c r="B1139" s="1"/>
      <c r="C1139" s="1"/>
      <c r="D1139" s="1"/>
      <c r="E1139" s="1"/>
      <c r="F1139" s="1"/>
      <c r="G1139" s="5"/>
      <c r="H1139" s="1"/>
      <c r="I1139" s="1"/>
      <c r="J1139" s="5"/>
      <c r="K1139" s="1"/>
      <c r="L1139" s="1"/>
      <c r="M1139" s="5"/>
      <c r="N1139" s="5"/>
      <c r="O1139" s="5"/>
      <c r="P1139" s="5"/>
      <c r="Q1139" s="5"/>
      <c r="R1139" s="5"/>
      <c r="S1139" s="70"/>
      <c r="T1139" s="70"/>
      <c r="U1139" s="70"/>
      <c r="V1139" s="18"/>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1"/>
      <c r="BA1139" s="1"/>
    </row>
    <row r="1140" spans="2:53">
      <c r="B1140" s="1"/>
      <c r="C1140" s="1"/>
      <c r="D1140" s="1"/>
      <c r="E1140" s="1"/>
      <c r="F1140" s="1"/>
      <c r="G1140" s="5"/>
      <c r="H1140" s="1"/>
      <c r="I1140" s="1"/>
      <c r="J1140" s="5"/>
      <c r="K1140" s="1"/>
      <c r="L1140" s="1"/>
      <c r="M1140" s="5"/>
      <c r="N1140" s="5"/>
      <c r="O1140" s="5"/>
      <c r="P1140" s="5"/>
      <c r="Q1140" s="5"/>
      <c r="R1140" s="5"/>
      <c r="S1140" s="70"/>
      <c r="T1140" s="70"/>
      <c r="U1140" s="70"/>
      <c r="V1140" s="18"/>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1"/>
      <c r="BA1140" s="1"/>
    </row>
    <row r="1141" spans="2:53">
      <c r="B1141" s="1"/>
      <c r="C1141" s="1"/>
      <c r="D1141" s="1"/>
      <c r="E1141" s="1"/>
      <c r="F1141" s="1"/>
      <c r="G1141" s="5"/>
      <c r="H1141" s="1"/>
      <c r="I1141" s="1"/>
      <c r="J1141" s="5"/>
      <c r="K1141" s="1"/>
      <c r="L1141" s="1"/>
      <c r="M1141" s="5"/>
      <c r="N1141" s="5"/>
      <c r="O1141" s="5"/>
      <c r="P1141" s="5"/>
      <c r="Q1141" s="5"/>
      <c r="R1141" s="5"/>
      <c r="S1141" s="70"/>
      <c r="T1141" s="70"/>
      <c r="U1141" s="70"/>
      <c r="V1141" s="18"/>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1"/>
      <c r="BA1141" s="1"/>
    </row>
    <row r="1142" spans="2:53">
      <c r="B1142" s="1"/>
      <c r="C1142" s="1"/>
      <c r="D1142" s="1"/>
      <c r="E1142" s="1"/>
      <c r="F1142" s="1"/>
      <c r="G1142" s="5"/>
      <c r="H1142" s="1"/>
      <c r="I1142" s="1"/>
      <c r="J1142" s="5"/>
      <c r="K1142" s="1"/>
      <c r="L1142" s="1"/>
      <c r="M1142" s="5"/>
      <c r="N1142" s="5"/>
      <c r="O1142" s="5"/>
      <c r="P1142" s="5"/>
      <c r="Q1142" s="5"/>
      <c r="R1142" s="5"/>
      <c r="S1142" s="70"/>
      <c r="T1142" s="70"/>
      <c r="U1142" s="70"/>
      <c r="V1142" s="18"/>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1"/>
      <c r="BA1142" s="1"/>
    </row>
    <row r="1143" spans="2:53">
      <c r="B1143" s="1"/>
      <c r="C1143" s="1"/>
      <c r="D1143" s="1"/>
      <c r="E1143" s="1"/>
      <c r="F1143" s="1"/>
      <c r="G1143" s="5"/>
      <c r="H1143" s="1"/>
      <c r="I1143" s="1"/>
      <c r="J1143" s="5"/>
      <c r="K1143" s="1"/>
      <c r="L1143" s="1"/>
      <c r="M1143" s="5"/>
      <c r="N1143" s="5"/>
      <c r="O1143" s="5"/>
      <c r="P1143" s="5"/>
      <c r="Q1143" s="5"/>
      <c r="R1143" s="5"/>
      <c r="S1143" s="70"/>
      <c r="T1143" s="70"/>
      <c r="U1143" s="70"/>
      <c r="V1143" s="18"/>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1"/>
      <c r="BA1143" s="1"/>
    </row>
    <row r="1144" spans="2:53">
      <c r="B1144" s="1"/>
      <c r="C1144" s="1"/>
      <c r="D1144" s="1"/>
      <c r="E1144" s="1"/>
      <c r="F1144" s="1"/>
      <c r="G1144" s="5"/>
      <c r="H1144" s="1"/>
      <c r="I1144" s="1"/>
      <c r="J1144" s="5"/>
      <c r="K1144" s="1"/>
      <c r="L1144" s="1"/>
      <c r="M1144" s="5"/>
      <c r="N1144" s="5"/>
      <c r="O1144" s="5"/>
      <c r="P1144" s="5"/>
      <c r="Q1144" s="5"/>
      <c r="R1144" s="5"/>
      <c r="S1144" s="70"/>
      <c r="T1144" s="70"/>
      <c r="U1144" s="70"/>
      <c r="V1144" s="18"/>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1"/>
      <c r="BA1144" s="1"/>
    </row>
    <row r="1145" spans="2:53">
      <c r="B1145" s="1"/>
      <c r="C1145" s="1"/>
      <c r="D1145" s="1"/>
      <c r="E1145" s="1"/>
      <c r="F1145" s="1"/>
      <c r="G1145" s="5"/>
      <c r="H1145" s="1"/>
      <c r="I1145" s="1"/>
      <c r="J1145" s="5"/>
      <c r="K1145" s="1"/>
      <c r="L1145" s="1"/>
      <c r="M1145" s="5"/>
      <c r="N1145" s="5"/>
      <c r="O1145" s="5"/>
      <c r="P1145" s="5"/>
      <c r="Q1145" s="5"/>
      <c r="R1145" s="5"/>
      <c r="S1145" s="70"/>
      <c r="T1145" s="70"/>
      <c r="U1145" s="70"/>
      <c r="V1145" s="18"/>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1"/>
      <c r="BA1145" s="1"/>
    </row>
    <row r="1146" spans="2:53">
      <c r="B1146" s="1"/>
      <c r="C1146" s="1"/>
      <c r="D1146" s="1"/>
      <c r="E1146" s="1"/>
      <c r="F1146" s="1"/>
      <c r="G1146" s="5"/>
      <c r="H1146" s="1"/>
      <c r="I1146" s="1"/>
      <c r="J1146" s="5"/>
      <c r="K1146" s="1"/>
      <c r="L1146" s="1"/>
      <c r="M1146" s="5"/>
      <c r="N1146" s="5"/>
      <c r="O1146" s="5"/>
      <c r="P1146" s="5"/>
      <c r="Q1146" s="5"/>
      <c r="R1146" s="5"/>
      <c r="S1146" s="70"/>
      <c r="T1146" s="70"/>
      <c r="U1146" s="70"/>
      <c r="V1146" s="18"/>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1"/>
      <c r="BA1146" s="1"/>
    </row>
    <row r="1147" spans="2:53">
      <c r="B1147" s="1"/>
      <c r="C1147" s="1"/>
      <c r="D1147" s="1"/>
      <c r="E1147" s="1"/>
      <c r="F1147" s="1"/>
      <c r="G1147" s="5"/>
      <c r="H1147" s="1"/>
      <c r="I1147" s="1"/>
      <c r="J1147" s="5"/>
      <c r="K1147" s="1"/>
      <c r="L1147" s="1"/>
      <c r="M1147" s="5"/>
      <c r="N1147" s="5"/>
      <c r="O1147" s="5"/>
      <c r="P1147" s="5"/>
      <c r="Q1147" s="5"/>
      <c r="R1147" s="5"/>
      <c r="S1147" s="70"/>
      <c r="T1147" s="70"/>
      <c r="U1147" s="70"/>
      <c r="V1147" s="18"/>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1"/>
      <c r="BA1147" s="1"/>
    </row>
    <row r="1148" spans="2:53">
      <c r="B1148" s="1"/>
      <c r="C1148" s="1"/>
      <c r="D1148" s="1"/>
      <c r="E1148" s="1"/>
      <c r="F1148" s="1"/>
      <c r="G1148" s="5"/>
      <c r="H1148" s="1"/>
      <c r="I1148" s="1"/>
      <c r="J1148" s="5"/>
      <c r="K1148" s="1"/>
      <c r="L1148" s="1"/>
      <c r="M1148" s="5"/>
      <c r="N1148" s="5"/>
      <c r="O1148" s="5"/>
      <c r="P1148" s="5"/>
      <c r="Q1148" s="5"/>
      <c r="R1148" s="5"/>
      <c r="S1148" s="70"/>
      <c r="T1148" s="70"/>
      <c r="U1148" s="70"/>
      <c r="V1148" s="18"/>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1"/>
      <c r="BA1148" s="1"/>
    </row>
    <row r="1149" spans="2:53">
      <c r="B1149" s="1"/>
      <c r="C1149" s="1"/>
      <c r="D1149" s="1"/>
      <c r="E1149" s="1"/>
      <c r="F1149" s="1"/>
      <c r="G1149" s="5"/>
      <c r="H1149" s="1"/>
      <c r="I1149" s="1"/>
      <c r="J1149" s="5"/>
      <c r="K1149" s="1"/>
      <c r="L1149" s="1"/>
      <c r="M1149" s="5"/>
      <c r="N1149" s="5"/>
      <c r="O1149" s="5"/>
      <c r="P1149" s="5"/>
      <c r="Q1149" s="5"/>
      <c r="R1149" s="5"/>
      <c r="S1149" s="70"/>
      <c r="T1149" s="70"/>
      <c r="U1149" s="70"/>
      <c r="V1149" s="18"/>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1"/>
      <c r="BA1149" s="1"/>
    </row>
    <row r="1150" spans="2:53">
      <c r="B1150" s="1"/>
      <c r="C1150" s="1"/>
      <c r="D1150" s="1"/>
      <c r="E1150" s="1"/>
      <c r="F1150" s="1"/>
      <c r="G1150" s="5"/>
      <c r="H1150" s="1"/>
      <c r="I1150" s="1"/>
      <c r="J1150" s="5"/>
      <c r="K1150" s="1"/>
      <c r="L1150" s="1"/>
      <c r="M1150" s="5"/>
      <c r="N1150" s="5"/>
      <c r="O1150" s="5"/>
      <c r="P1150" s="5"/>
      <c r="Q1150" s="5"/>
      <c r="R1150" s="5"/>
      <c r="S1150" s="70"/>
      <c r="T1150" s="70"/>
      <c r="U1150" s="70"/>
      <c r="V1150" s="18"/>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1"/>
      <c r="BA1150" s="1"/>
    </row>
    <row r="1151" spans="2:53">
      <c r="B1151" s="1"/>
      <c r="C1151" s="1"/>
      <c r="D1151" s="1"/>
      <c r="E1151" s="1"/>
      <c r="F1151" s="1"/>
      <c r="G1151" s="5"/>
      <c r="H1151" s="1"/>
      <c r="I1151" s="1"/>
      <c r="J1151" s="5"/>
      <c r="K1151" s="1"/>
      <c r="L1151" s="1"/>
      <c r="M1151" s="5"/>
      <c r="N1151" s="5"/>
      <c r="O1151" s="5"/>
      <c r="P1151" s="5"/>
      <c r="Q1151" s="5"/>
      <c r="R1151" s="5"/>
      <c r="S1151" s="70"/>
      <c r="T1151" s="70"/>
      <c r="U1151" s="70"/>
      <c r="V1151" s="18"/>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1"/>
      <c r="BA1151" s="1"/>
    </row>
    <row r="1152" spans="2:53">
      <c r="B1152" s="1"/>
      <c r="C1152" s="1"/>
      <c r="D1152" s="1"/>
      <c r="E1152" s="1"/>
      <c r="F1152" s="1"/>
      <c r="G1152" s="5"/>
      <c r="H1152" s="1"/>
      <c r="I1152" s="1"/>
      <c r="J1152" s="5"/>
      <c r="K1152" s="1"/>
      <c r="L1152" s="1"/>
      <c r="M1152" s="5"/>
      <c r="N1152" s="5"/>
      <c r="O1152" s="5"/>
      <c r="P1152" s="5"/>
      <c r="Q1152" s="5"/>
      <c r="R1152" s="5"/>
      <c r="S1152" s="70"/>
      <c r="T1152" s="70"/>
      <c r="U1152" s="70"/>
      <c r="V1152" s="18"/>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1"/>
      <c r="BA1152" s="1"/>
    </row>
    <row r="1153" spans="2:53">
      <c r="B1153" s="1"/>
      <c r="C1153" s="1"/>
      <c r="D1153" s="1"/>
      <c r="E1153" s="1"/>
      <c r="F1153" s="1"/>
      <c r="G1153" s="5"/>
      <c r="H1153" s="1"/>
      <c r="I1153" s="1"/>
      <c r="J1153" s="5"/>
      <c r="K1153" s="1"/>
      <c r="L1153" s="1"/>
      <c r="M1153" s="5"/>
      <c r="N1153" s="5"/>
      <c r="O1153" s="5"/>
      <c r="P1153" s="5"/>
      <c r="Q1153" s="5"/>
      <c r="R1153" s="5"/>
      <c r="S1153" s="70"/>
      <c r="T1153" s="70"/>
      <c r="U1153" s="70"/>
      <c r="V1153" s="18"/>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1"/>
      <c r="BA1153" s="1"/>
    </row>
    <row r="1154" spans="2:53">
      <c r="B1154" s="1"/>
      <c r="C1154" s="1"/>
      <c r="D1154" s="1"/>
      <c r="E1154" s="1"/>
      <c r="F1154" s="1"/>
      <c r="G1154" s="5"/>
      <c r="H1154" s="1"/>
      <c r="I1154" s="1"/>
      <c r="J1154" s="5"/>
      <c r="K1154" s="1"/>
      <c r="L1154" s="1"/>
      <c r="M1154" s="5"/>
      <c r="N1154" s="5"/>
      <c r="O1154" s="5"/>
      <c r="P1154" s="5"/>
      <c r="Q1154" s="5"/>
      <c r="R1154" s="5"/>
      <c r="S1154" s="70"/>
      <c r="T1154" s="70"/>
      <c r="U1154" s="70"/>
      <c r="V1154" s="18"/>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1"/>
      <c r="BA1154" s="1"/>
    </row>
    <row r="1155" spans="2:53">
      <c r="B1155" s="1"/>
      <c r="C1155" s="1"/>
      <c r="D1155" s="1"/>
      <c r="E1155" s="1"/>
      <c r="F1155" s="1"/>
      <c r="G1155" s="5"/>
      <c r="H1155" s="1"/>
      <c r="I1155" s="1"/>
      <c r="J1155" s="5"/>
      <c r="K1155" s="1"/>
      <c r="L1155" s="1"/>
      <c r="M1155" s="5"/>
      <c r="N1155" s="5"/>
      <c r="O1155" s="5"/>
      <c r="P1155" s="5"/>
      <c r="Q1155" s="5"/>
      <c r="R1155" s="5"/>
      <c r="S1155" s="70"/>
      <c r="T1155" s="70"/>
      <c r="U1155" s="70"/>
      <c r="V1155" s="18"/>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1"/>
      <c r="BA1155" s="1"/>
    </row>
    <row r="1156" spans="2:53">
      <c r="B1156" s="1"/>
      <c r="C1156" s="1"/>
      <c r="D1156" s="1"/>
      <c r="E1156" s="1"/>
      <c r="F1156" s="1"/>
      <c r="G1156" s="5"/>
      <c r="H1156" s="1"/>
      <c r="I1156" s="1"/>
      <c r="J1156" s="5"/>
      <c r="K1156" s="1"/>
      <c r="L1156" s="1"/>
      <c r="M1156" s="5"/>
      <c r="N1156" s="5"/>
      <c r="O1156" s="5"/>
      <c r="P1156" s="5"/>
      <c r="Q1156" s="5"/>
      <c r="R1156" s="5"/>
      <c r="S1156" s="70"/>
      <c r="T1156" s="70"/>
      <c r="U1156" s="70"/>
      <c r="V1156" s="18"/>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1"/>
      <c r="BA1156" s="1"/>
    </row>
    <row r="1157" spans="2:53">
      <c r="B1157" s="1"/>
      <c r="C1157" s="1"/>
      <c r="D1157" s="1"/>
      <c r="E1157" s="1"/>
      <c r="F1157" s="1"/>
      <c r="G1157" s="5"/>
      <c r="H1157" s="1"/>
      <c r="I1157" s="1"/>
      <c r="J1157" s="5"/>
      <c r="K1157" s="1"/>
      <c r="L1157" s="1"/>
      <c r="M1157" s="5"/>
      <c r="N1157" s="5"/>
      <c r="O1157" s="5"/>
      <c r="P1157" s="5"/>
      <c r="Q1157" s="5"/>
      <c r="R1157" s="5"/>
      <c r="S1157" s="70"/>
      <c r="T1157" s="70"/>
      <c r="U1157" s="70"/>
      <c r="V1157" s="18"/>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1"/>
      <c r="BA1157" s="1"/>
    </row>
    <row r="1158" spans="2:53">
      <c r="B1158" s="1"/>
      <c r="C1158" s="1"/>
      <c r="D1158" s="1"/>
      <c r="E1158" s="1"/>
      <c r="F1158" s="1"/>
      <c r="G1158" s="5"/>
      <c r="H1158" s="1"/>
      <c r="I1158" s="1"/>
      <c r="J1158" s="5"/>
      <c r="K1158" s="1"/>
      <c r="L1158" s="1"/>
      <c r="M1158" s="5"/>
      <c r="N1158" s="5"/>
      <c r="O1158" s="5"/>
      <c r="P1158" s="5"/>
      <c r="Q1158" s="5"/>
      <c r="R1158" s="5"/>
      <c r="S1158" s="70"/>
      <c r="T1158" s="70"/>
      <c r="U1158" s="70"/>
      <c r="V1158" s="18"/>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1"/>
      <c r="BA1158" s="1"/>
    </row>
    <row r="1159" spans="2:53">
      <c r="B1159" s="1"/>
      <c r="C1159" s="1"/>
      <c r="D1159" s="1"/>
      <c r="E1159" s="1"/>
      <c r="F1159" s="1"/>
      <c r="G1159" s="5"/>
      <c r="H1159" s="1"/>
      <c r="I1159" s="1"/>
      <c r="J1159" s="5"/>
      <c r="K1159" s="1"/>
      <c r="L1159" s="1"/>
      <c r="M1159" s="5"/>
      <c r="N1159" s="5"/>
      <c r="O1159" s="5"/>
      <c r="P1159" s="5"/>
      <c r="Q1159" s="5"/>
      <c r="R1159" s="5"/>
      <c r="S1159" s="70"/>
      <c r="T1159" s="70"/>
      <c r="U1159" s="70"/>
      <c r="V1159" s="18"/>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1"/>
      <c r="BA1159" s="1"/>
    </row>
    <row r="1160" spans="2:53">
      <c r="B1160" s="1"/>
      <c r="C1160" s="1"/>
      <c r="D1160" s="1"/>
      <c r="E1160" s="1"/>
      <c r="F1160" s="1"/>
      <c r="G1160" s="5"/>
      <c r="H1160" s="1"/>
      <c r="I1160" s="1"/>
      <c r="J1160" s="5"/>
      <c r="K1160" s="1"/>
      <c r="L1160" s="1"/>
      <c r="M1160" s="5"/>
      <c r="N1160" s="5"/>
      <c r="O1160" s="5"/>
      <c r="P1160" s="5"/>
      <c r="Q1160" s="5"/>
      <c r="R1160" s="5"/>
      <c r="S1160" s="70"/>
      <c r="T1160" s="70"/>
      <c r="U1160" s="70"/>
      <c r="V1160" s="18"/>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1"/>
      <c r="BA1160" s="1"/>
    </row>
    <row r="1161" spans="2:53">
      <c r="B1161" s="1"/>
      <c r="C1161" s="1"/>
      <c r="D1161" s="1"/>
      <c r="E1161" s="1"/>
      <c r="F1161" s="1"/>
      <c r="G1161" s="5"/>
      <c r="H1161" s="1"/>
      <c r="I1161" s="1"/>
      <c r="J1161" s="5"/>
      <c r="K1161" s="1"/>
      <c r="L1161" s="1"/>
      <c r="M1161" s="5"/>
      <c r="N1161" s="5"/>
      <c r="O1161" s="5"/>
      <c r="P1161" s="5"/>
      <c r="Q1161" s="5"/>
      <c r="R1161" s="5"/>
      <c r="S1161" s="70"/>
      <c r="T1161" s="70"/>
      <c r="U1161" s="70"/>
      <c r="V1161" s="18"/>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1"/>
      <c r="BA1161" s="1"/>
    </row>
    <row r="1162" spans="2:53">
      <c r="B1162" s="1"/>
      <c r="C1162" s="1"/>
      <c r="D1162" s="1"/>
      <c r="E1162" s="1"/>
      <c r="F1162" s="1"/>
      <c r="G1162" s="5"/>
      <c r="H1162" s="1"/>
      <c r="I1162" s="1"/>
      <c r="J1162" s="5"/>
      <c r="K1162" s="1"/>
      <c r="L1162" s="1"/>
      <c r="M1162" s="5"/>
      <c r="N1162" s="5"/>
      <c r="O1162" s="5"/>
      <c r="P1162" s="5"/>
      <c r="Q1162" s="5"/>
      <c r="R1162" s="5"/>
      <c r="S1162" s="70"/>
      <c r="T1162" s="70"/>
      <c r="U1162" s="70"/>
      <c r="V1162" s="18"/>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1"/>
      <c r="BA1162" s="1"/>
    </row>
    <row r="1163" spans="2:53">
      <c r="B1163" s="1"/>
      <c r="C1163" s="1"/>
      <c r="D1163" s="1"/>
      <c r="E1163" s="1"/>
      <c r="F1163" s="1"/>
      <c r="G1163" s="5"/>
      <c r="H1163" s="1"/>
      <c r="I1163" s="1"/>
      <c r="J1163" s="5"/>
      <c r="K1163" s="1"/>
      <c r="L1163" s="1"/>
      <c r="M1163" s="5"/>
      <c r="N1163" s="5"/>
      <c r="O1163" s="5"/>
      <c r="P1163" s="5"/>
      <c r="Q1163" s="5"/>
      <c r="R1163" s="5"/>
      <c r="S1163" s="70"/>
      <c r="T1163" s="70"/>
      <c r="U1163" s="70"/>
      <c r="V1163" s="18"/>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1"/>
      <c r="BA1163" s="1"/>
    </row>
    <row r="1164" spans="2:53">
      <c r="B1164" s="1"/>
      <c r="C1164" s="1"/>
      <c r="D1164" s="1"/>
      <c r="E1164" s="1"/>
      <c r="F1164" s="1"/>
      <c r="G1164" s="5"/>
      <c r="H1164" s="1"/>
      <c r="I1164" s="1"/>
      <c r="J1164" s="5"/>
      <c r="K1164" s="1"/>
      <c r="L1164" s="1"/>
      <c r="M1164" s="5"/>
      <c r="N1164" s="5"/>
      <c r="O1164" s="5"/>
      <c r="P1164" s="5"/>
      <c r="Q1164" s="5"/>
      <c r="R1164" s="5"/>
      <c r="S1164" s="70"/>
      <c r="T1164" s="70"/>
      <c r="U1164" s="70"/>
      <c r="V1164" s="18"/>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1"/>
      <c r="BA1164" s="1"/>
    </row>
    <row r="1165" spans="2:53">
      <c r="B1165" s="1"/>
      <c r="C1165" s="1"/>
      <c r="D1165" s="1"/>
      <c r="E1165" s="1"/>
      <c r="F1165" s="1"/>
      <c r="G1165" s="5"/>
      <c r="H1165" s="1"/>
      <c r="I1165" s="1"/>
      <c r="J1165" s="5"/>
      <c r="K1165" s="1"/>
      <c r="L1165" s="1"/>
      <c r="M1165" s="5"/>
      <c r="N1165" s="5"/>
      <c r="O1165" s="5"/>
      <c r="P1165" s="5"/>
      <c r="Q1165" s="5"/>
      <c r="R1165" s="5"/>
      <c r="S1165" s="70"/>
      <c r="T1165" s="70"/>
      <c r="U1165" s="70"/>
      <c r="V1165" s="18"/>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1"/>
      <c r="BA1165" s="1"/>
    </row>
    <row r="1166" spans="2:53">
      <c r="B1166" s="1"/>
      <c r="C1166" s="1"/>
      <c r="D1166" s="1"/>
      <c r="E1166" s="1"/>
      <c r="F1166" s="1"/>
      <c r="G1166" s="5"/>
      <c r="H1166" s="1"/>
      <c r="I1166" s="1"/>
      <c r="J1166" s="5"/>
      <c r="K1166" s="1"/>
      <c r="L1166" s="1"/>
      <c r="M1166" s="5"/>
      <c r="N1166" s="5"/>
      <c r="O1166" s="5"/>
      <c r="P1166" s="5"/>
      <c r="Q1166" s="5"/>
      <c r="R1166" s="5"/>
      <c r="S1166" s="70"/>
      <c r="T1166" s="70"/>
      <c r="U1166" s="70"/>
      <c r="V1166" s="18"/>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1"/>
      <c r="BA1166" s="1"/>
    </row>
    <row r="1167" spans="2:53">
      <c r="B1167" s="1"/>
      <c r="C1167" s="1"/>
      <c r="D1167" s="1"/>
      <c r="E1167" s="1"/>
      <c r="F1167" s="1"/>
      <c r="G1167" s="5"/>
      <c r="H1167" s="1"/>
      <c r="I1167" s="1"/>
      <c r="J1167" s="5"/>
      <c r="K1167" s="1"/>
      <c r="L1167" s="1"/>
      <c r="M1167" s="5"/>
      <c r="N1167" s="5"/>
      <c r="O1167" s="5"/>
      <c r="P1167" s="5"/>
      <c r="Q1167" s="5"/>
      <c r="R1167" s="5"/>
      <c r="S1167" s="70"/>
      <c r="T1167" s="70"/>
      <c r="U1167" s="70"/>
      <c r="V1167" s="18"/>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1"/>
      <c r="BA1167" s="1"/>
    </row>
    <row r="1168" spans="2:53">
      <c r="B1168" s="1"/>
      <c r="C1168" s="1"/>
      <c r="D1168" s="1"/>
      <c r="E1168" s="1"/>
      <c r="F1168" s="1"/>
      <c r="G1168" s="5"/>
      <c r="H1168" s="1"/>
      <c r="I1168" s="1"/>
      <c r="J1168" s="5"/>
      <c r="K1168" s="1"/>
      <c r="L1168" s="1"/>
      <c r="M1168" s="5"/>
      <c r="N1168" s="5"/>
      <c r="O1168" s="5"/>
      <c r="P1168" s="5"/>
      <c r="Q1168" s="5"/>
      <c r="R1168" s="5"/>
      <c r="S1168" s="70"/>
      <c r="T1168" s="70"/>
      <c r="U1168" s="70"/>
      <c r="V1168" s="18"/>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1"/>
      <c r="BA1168" s="1"/>
    </row>
    <row r="1169" spans="2:53">
      <c r="B1169" s="1"/>
      <c r="C1169" s="1"/>
      <c r="D1169" s="1"/>
      <c r="E1169" s="1"/>
      <c r="F1169" s="1"/>
      <c r="G1169" s="5"/>
      <c r="H1169" s="1"/>
      <c r="I1169" s="1"/>
      <c r="J1169" s="5"/>
      <c r="K1169" s="1"/>
      <c r="L1169" s="1"/>
      <c r="M1169" s="5"/>
      <c r="N1169" s="5"/>
      <c r="O1169" s="5"/>
      <c r="P1169" s="5"/>
      <c r="Q1169" s="5"/>
      <c r="R1169" s="5"/>
      <c r="S1169" s="70"/>
      <c r="T1169" s="70"/>
      <c r="U1169" s="70"/>
      <c r="V1169" s="18"/>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1"/>
      <c r="BA1169" s="1"/>
    </row>
    <row r="1170" spans="2:53">
      <c r="B1170" s="1"/>
      <c r="C1170" s="1"/>
      <c r="D1170" s="1"/>
      <c r="E1170" s="1"/>
      <c r="F1170" s="1"/>
      <c r="G1170" s="5"/>
      <c r="H1170" s="1"/>
      <c r="I1170" s="1"/>
      <c r="J1170" s="5"/>
      <c r="K1170" s="1"/>
      <c r="L1170" s="1"/>
      <c r="M1170" s="5"/>
      <c r="N1170" s="5"/>
      <c r="O1170" s="5"/>
      <c r="P1170" s="5"/>
      <c r="Q1170" s="5"/>
      <c r="R1170" s="5"/>
      <c r="S1170" s="70"/>
      <c r="T1170" s="70"/>
      <c r="U1170" s="70"/>
      <c r="V1170" s="18"/>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1"/>
      <c r="BA1170" s="1"/>
    </row>
    <row r="1171" spans="2:53">
      <c r="B1171" s="1"/>
      <c r="C1171" s="1"/>
      <c r="D1171" s="1"/>
      <c r="E1171" s="1"/>
      <c r="F1171" s="1"/>
      <c r="G1171" s="5"/>
      <c r="H1171" s="1"/>
      <c r="I1171" s="1"/>
      <c r="J1171" s="5"/>
      <c r="K1171" s="1"/>
      <c r="L1171" s="1"/>
      <c r="M1171" s="5"/>
      <c r="N1171" s="5"/>
      <c r="O1171" s="5"/>
      <c r="P1171" s="5"/>
      <c r="Q1171" s="5"/>
      <c r="R1171" s="5"/>
      <c r="S1171" s="70"/>
      <c r="T1171" s="70"/>
      <c r="U1171" s="70"/>
      <c r="V1171" s="18"/>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1"/>
      <c r="BA1171" s="1"/>
    </row>
    <row r="1172" spans="2:53">
      <c r="B1172" s="1"/>
      <c r="C1172" s="1"/>
      <c r="D1172" s="1"/>
      <c r="E1172" s="1"/>
      <c r="F1172" s="1"/>
      <c r="G1172" s="5"/>
      <c r="H1172" s="1"/>
      <c r="I1172" s="1"/>
      <c r="J1172" s="5"/>
      <c r="K1172" s="1"/>
      <c r="L1172" s="1"/>
      <c r="M1172" s="5"/>
      <c r="N1172" s="5"/>
      <c r="O1172" s="5"/>
      <c r="P1172" s="5"/>
      <c r="Q1172" s="5"/>
      <c r="R1172" s="5"/>
      <c r="S1172" s="70"/>
      <c r="T1172" s="70"/>
      <c r="U1172" s="70"/>
      <c r="V1172" s="18"/>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1"/>
      <c r="BA1172" s="1"/>
    </row>
    <row r="1173" spans="2:53">
      <c r="B1173" s="1"/>
      <c r="C1173" s="1"/>
      <c r="D1173" s="1"/>
      <c r="E1173" s="1"/>
      <c r="F1173" s="1"/>
      <c r="G1173" s="5"/>
      <c r="H1173" s="1"/>
      <c r="I1173" s="1"/>
      <c r="J1173" s="5"/>
      <c r="K1173" s="1"/>
      <c r="L1173" s="1"/>
      <c r="M1173" s="5"/>
      <c r="N1173" s="5"/>
      <c r="O1173" s="5"/>
      <c r="P1173" s="5"/>
      <c r="Q1173" s="5"/>
      <c r="R1173" s="5"/>
      <c r="S1173" s="70"/>
      <c r="T1173" s="70"/>
      <c r="U1173" s="70"/>
      <c r="V1173" s="18"/>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1"/>
      <c r="BA1173" s="1"/>
    </row>
    <row r="1174" spans="2:53">
      <c r="B1174" s="1"/>
      <c r="C1174" s="1"/>
      <c r="D1174" s="1"/>
      <c r="E1174" s="1"/>
      <c r="F1174" s="1"/>
      <c r="G1174" s="5"/>
      <c r="H1174" s="1"/>
      <c r="I1174" s="1"/>
      <c r="J1174" s="5"/>
      <c r="K1174" s="1"/>
      <c r="L1174" s="1"/>
      <c r="M1174" s="5"/>
      <c r="N1174" s="5"/>
      <c r="O1174" s="5"/>
      <c r="P1174" s="5"/>
      <c r="Q1174" s="5"/>
      <c r="R1174" s="5"/>
      <c r="S1174" s="70"/>
      <c r="T1174" s="70"/>
      <c r="U1174" s="70"/>
      <c r="V1174" s="18"/>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1"/>
      <c r="BA1174" s="1"/>
    </row>
    <row r="1175" spans="2:53">
      <c r="B1175" s="1"/>
      <c r="C1175" s="1"/>
      <c r="D1175" s="1"/>
      <c r="E1175" s="1"/>
      <c r="F1175" s="1"/>
      <c r="G1175" s="5"/>
      <c r="H1175" s="1"/>
      <c r="I1175" s="1"/>
      <c r="J1175" s="5"/>
      <c r="K1175" s="1"/>
      <c r="L1175" s="1"/>
      <c r="M1175" s="5"/>
      <c r="N1175" s="5"/>
      <c r="O1175" s="5"/>
      <c r="P1175" s="5"/>
      <c r="Q1175" s="5"/>
      <c r="R1175" s="5"/>
      <c r="S1175" s="70"/>
      <c r="T1175" s="70"/>
      <c r="U1175" s="70"/>
      <c r="V1175" s="18"/>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1"/>
      <c r="BA1175" s="1"/>
    </row>
    <row r="1176" spans="2:53">
      <c r="B1176" s="1"/>
      <c r="C1176" s="1"/>
      <c r="D1176" s="1"/>
      <c r="E1176" s="1"/>
      <c r="F1176" s="1"/>
      <c r="G1176" s="5"/>
      <c r="H1176" s="1"/>
      <c r="I1176" s="1"/>
      <c r="J1176" s="5"/>
      <c r="K1176" s="1"/>
      <c r="L1176" s="1"/>
      <c r="M1176" s="5"/>
      <c r="N1176" s="5"/>
      <c r="O1176" s="5"/>
      <c r="P1176" s="5"/>
      <c r="Q1176" s="5"/>
      <c r="R1176" s="5"/>
      <c r="S1176" s="70"/>
      <c r="T1176" s="70"/>
      <c r="U1176" s="70"/>
      <c r="V1176" s="18"/>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1"/>
      <c r="BA1176" s="1"/>
    </row>
    <row r="1177" spans="2:53">
      <c r="B1177" s="1"/>
      <c r="C1177" s="1"/>
      <c r="D1177" s="1"/>
      <c r="E1177" s="1"/>
      <c r="F1177" s="1"/>
      <c r="G1177" s="5"/>
      <c r="H1177" s="1"/>
      <c r="I1177" s="1"/>
      <c r="J1177" s="5"/>
      <c r="K1177" s="1"/>
      <c r="L1177" s="1"/>
      <c r="M1177" s="5"/>
      <c r="N1177" s="5"/>
      <c r="O1177" s="5"/>
      <c r="P1177" s="5"/>
      <c r="Q1177" s="5"/>
      <c r="R1177" s="5"/>
      <c r="S1177" s="70"/>
      <c r="T1177" s="70"/>
      <c r="U1177" s="70"/>
      <c r="V1177" s="18"/>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1"/>
      <c r="BA1177" s="1"/>
    </row>
    <row r="1178" spans="2:53">
      <c r="B1178" s="1"/>
      <c r="C1178" s="1"/>
      <c r="D1178" s="1"/>
      <c r="E1178" s="1"/>
      <c r="F1178" s="1"/>
      <c r="G1178" s="5"/>
      <c r="H1178" s="1"/>
      <c r="I1178" s="1"/>
      <c r="J1178" s="5"/>
      <c r="K1178" s="1"/>
      <c r="L1178" s="1"/>
      <c r="M1178" s="5"/>
      <c r="N1178" s="5"/>
      <c r="O1178" s="5"/>
      <c r="P1178" s="5"/>
      <c r="Q1178" s="5"/>
      <c r="R1178" s="5"/>
      <c r="S1178" s="70"/>
      <c r="T1178" s="70"/>
      <c r="U1178" s="70"/>
      <c r="V1178" s="18"/>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1"/>
      <c r="BA1178" s="1"/>
    </row>
    <row r="1179" spans="2:53">
      <c r="B1179" s="1"/>
      <c r="C1179" s="1"/>
      <c r="D1179" s="1"/>
      <c r="E1179" s="1"/>
      <c r="F1179" s="1"/>
      <c r="G1179" s="5"/>
      <c r="H1179" s="1"/>
      <c r="I1179" s="1"/>
      <c r="J1179" s="5"/>
      <c r="K1179" s="1"/>
      <c r="L1179" s="1"/>
      <c r="M1179" s="5"/>
      <c r="N1179" s="5"/>
      <c r="O1179" s="5"/>
      <c r="P1179" s="5"/>
      <c r="Q1179" s="5"/>
      <c r="R1179" s="5"/>
      <c r="S1179" s="70"/>
      <c r="T1179" s="70"/>
      <c r="U1179" s="70"/>
      <c r="V1179" s="18"/>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1"/>
      <c r="BA1179" s="1"/>
    </row>
    <row r="1180" spans="2:53">
      <c r="B1180" s="1"/>
      <c r="C1180" s="1"/>
      <c r="D1180" s="1"/>
      <c r="E1180" s="1"/>
      <c r="F1180" s="1"/>
      <c r="G1180" s="5"/>
      <c r="H1180" s="1"/>
      <c r="I1180" s="1"/>
      <c r="J1180" s="5"/>
      <c r="K1180" s="1"/>
      <c r="L1180" s="1"/>
      <c r="M1180" s="5"/>
      <c r="N1180" s="5"/>
      <c r="O1180" s="5"/>
      <c r="P1180" s="5"/>
      <c r="Q1180" s="5"/>
      <c r="R1180" s="5"/>
      <c r="S1180" s="70"/>
      <c r="T1180" s="70"/>
      <c r="U1180" s="70"/>
      <c r="V1180" s="18"/>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1"/>
      <c r="BA1180" s="1"/>
    </row>
    <row r="1181" spans="2:53">
      <c r="B1181" s="1"/>
      <c r="C1181" s="1"/>
      <c r="D1181" s="1"/>
      <c r="E1181" s="1"/>
      <c r="F1181" s="1"/>
      <c r="G1181" s="5"/>
      <c r="H1181" s="1"/>
      <c r="I1181" s="1"/>
      <c r="J1181" s="5"/>
      <c r="K1181" s="1"/>
      <c r="L1181" s="1"/>
      <c r="M1181" s="5"/>
      <c r="N1181" s="5"/>
      <c r="O1181" s="5"/>
      <c r="P1181" s="5"/>
      <c r="Q1181" s="5"/>
      <c r="R1181" s="5"/>
      <c r="S1181" s="70"/>
      <c r="T1181" s="70"/>
      <c r="U1181" s="70"/>
      <c r="V1181" s="18"/>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1"/>
      <c r="BA1181" s="1"/>
    </row>
    <row r="1182" spans="2:53">
      <c r="B1182" s="1"/>
      <c r="C1182" s="1"/>
      <c r="D1182" s="1"/>
      <c r="E1182" s="1"/>
      <c r="F1182" s="1"/>
      <c r="G1182" s="5"/>
      <c r="H1182" s="1"/>
      <c r="I1182" s="1"/>
      <c r="J1182" s="5"/>
      <c r="K1182" s="1"/>
      <c r="L1182" s="1"/>
      <c r="M1182" s="5"/>
      <c r="N1182" s="5"/>
      <c r="O1182" s="5"/>
      <c r="P1182" s="5"/>
      <c r="Q1182" s="5"/>
      <c r="R1182" s="5"/>
      <c r="S1182" s="70"/>
      <c r="T1182" s="70"/>
      <c r="U1182" s="70"/>
      <c r="V1182" s="18"/>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1"/>
      <c r="BA1182" s="1"/>
    </row>
    <row r="1183" spans="2:53">
      <c r="B1183" s="1"/>
      <c r="C1183" s="1"/>
      <c r="D1183" s="1"/>
      <c r="E1183" s="1"/>
      <c r="F1183" s="1"/>
      <c r="G1183" s="5"/>
      <c r="H1183" s="1"/>
      <c r="I1183" s="1"/>
      <c r="J1183" s="5"/>
      <c r="K1183" s="1"/>
      <c r="L1183" s="1"/>
      <c r="M1183" s="5"/>
      <c r="N1183" s="5"/>
      <c r="O1183" s="5"/>
      <c r="P1183" s="5"/>
      <c r="Q1183" s="5"/>
      <c r="R1183" s="5"/>
      <c r="S1183" s="70"/>
      <c r="T1183" s="70"/>
      <c r="U1183" s="70"/>
      <c r="V1183" s="18"/>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1"/>
      <c r="BA1183" s="1"/>
    </row>
    <row r="1184" spans="2:53">
      <c r="B1184" s="1"/>
      <c r="C1184" s="1"/>
      <c r="D1184" s="1"/>
      <c r="E1184" s="1"/>
      <c r="F1184" s="1"/>
      <c r="G1184" s="5"/>
      <c r="H1184" s="1"/>
      <c r="I1184" s="1"/>
      <c r="J1184" s="5"/>
      <c r="K1184" s="1"/>
      <c r="L1184" s="1"/>
      <c r="M1184" s="5"/>
      <c r="N1184" s="5"/>
      <c r="O1184" s="5"/>
      <c r="P1184" s="5"/>
      <c r="Q1184" s="5"/>
      <c r="R1184" s="5"/>
      <c r="S1184" s="70"/>
      <c r="T1184" s="70"/>
      <c r="U1184" s="70"/>
      <c r="V1184" s="18"/>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1"/>
      <c r="BA1184" s="1"/>
    </row>
    <row r="1185" spans="2:53">
      <c r="B1185" s="1"/>
      <c r="C1185" s="1"/>
      <c r="D1185" s="1"/>
      <c r="E1185" s="1"/>
      <c r="F1185" s="1"/>
      <c r="G1185" s="5"/>
      <c r="H1185" s="1"/>
      <c r="I1185" s="1"/>
      <c r="J1185" s="5"/>
      <c r="K1185" s="1"/>
      <c r="L1185" s="1"/>
      <c r="M1185" s="5"/>
      <c r="N1185" s="5"/>
      <c r="O1185" s="5"/>
      <c r="P1185" s="5"/>
      <c r="Q1185" s="5"/>
      <c r="R1185" s="5"/>
      <c r="S1185" s="70"/>
      <c r="T1185" s="70"/>
      <c r="U1185" s="70"/>
      <c r="V1185" s="18"/>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1"/>
      <c r="BA1185" s="1"/>
    </row>
    <row r="1186" spans="2:53">
      <c r="B1186" s="1"/>
      <c r="C1186" s="1"/>
      <c r="D1186" s="1"/>
      <c r="E1186" s="1"/>
      <c r="F1186" s="1"/>
      <c r="G1186" s="5"/>
      <c r="H1186" s="1"/>
      <c r="I1186" s="1"/>
      <c r="J1186" s="5"/>
      <c r="K1186" s="1"/>
      <c r="L1186" s="1"/>
      <c r="M1186" s="5"/>
      <c r="N1186" s="5"/>
      <c r="O1186" s="5"/>
      <c r="P1186" s="5"/>
      <c r="Q1186" s="5"/>
      <c r="R1186" s="5"/>
      <c r="S1186" s="70"/>
      <c r="T1186" s="70"/>
      <c r="U1186" s="70"/>
      <c r="V1186" s="18"/>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1"/>
      <c r="BA1186" s="1"/>
    </row>
    <row r="1187" spans="2:53">
      <c r="B1187" s="1"/>
      <c r="C1187" s="1"/>
      <c r="D1187" s="1"/>
      <c r="E1187" s="1"/>
      <c r="F1187" s="1"/>
      <c r="G1187" s="5"/>
      <c r="H1187" s="1"/>
      <c r="I1187" s="1"/>
      <c r="J1187" s="5"/>
      <c r="K1187" s="1"/>
      <c r="L1187" s="1"/>
      <c r="M1187" s="5"/>
      <c r="N1187" s="5"/>
      <c r="O1187" s="5"/>
      <c r="P1187" s="5"/>
      <c r="Q1187" s="5"/>
      <c r="R1187" s="5"/>
      <c r="S1187" s="70"/>
      <c r="T1187" s="70"/>
      <c r="U1187" s="70"/>
      <c r="V1187" s="18"/>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1"/>
      <c r="BA1187" s="1"/>
    </row>
    <row r="1188" spans="2:53">
      <c r="B1188" s="1"/>
      <c r="C1188" s="1"/>
      <c r="D1188" s="1"/>
      <c r="E1188" s="1"/>
      <c r="F1188" s="1"/>
      <c r="G1188" s="5"/>
      <c r="H1188" s="1"/>
      <c r="I1188" s="1"/>
      <c r="J1188" s="5"/>
      <c r="K1188" s="1"/>
      <c r="L1188" s="1"/>
      <c r="M1188" s="5"/>
      <c r="N1188" s="5"/>
      <c r="O1188" s="5"/>
      <c r="P1188" s="5"/>
      <c r="Q1188" s="5"/>
      <c r="R1188" s="5"/>
      <c r="S1188" s="70"/>
      <c r="T1188" s="70"/>
      <c r="U1188" s="70"/>
      <c r="V1188" s="18"/>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1"/>
      <c r="BA1188" s="1"/>
    </row>
    <row r="1189" spans="2:53">
      <c r="B1189" s="1"/>
      <c r="C1189" s="1"/>
      <c r="D1189" s="1"/>
      <c r="E1189" s="1"/>
      <c r="F1189" s="1"/>
      <c r="G1189" s="5"/>
      <c r="H1189" s="1"/>
      <c r="I1189" s="1"/>
      <c r="J1189" s="5"/>
      <c r="K1189" s="1"/>
      <c r="L1189" s="1"/>
      <c r="M1189" s="5"/>
      <c r="N1189" s="5"/>
      <c r="O1189" s="5"/>
      <c r="P1189" s="5"/>
      <c r="Q1189" s="5"/>
      <c r="R1189" s="5"/>
      <c r="S1189" s="70"/>
      <c r="T1189" s="70"/>
      <c r="U1189" s="70"/>
      <c r="V1189" s="18"/>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1"/>
      <c r="BA1189" s="1"/>
    </row>
    <row r="1190" spans="2:53">
      <c r="B1190" s="1"/>
      <c r="C1190" s="1"/>
      <c r="D1190" s="1"/>
      <c r="E1190" s="1"/>
      <c r="F1190" s="1"/>
      <c r="G1190" s="5"/>
      <c r="H1190" s="1"/>
      <c r="I1190" s="1"/>
      <c r="J1190" s="5"/>
      <c r="K1190" s="1"/>
      <c r="L1190" s="1"/>
      <c r="M1190" s="5"/>
      <c r="N1190" s="5"/>
      <c r="O1190" s="5"/>
      <c r="P1190" s="5"/>
      <c r="Q1190" s="5"/>
      <c r="R1190" s="5"/>
      <c r="S1190" s="70"/>
      <c r="T1190" s="70"/>
      <c r="U1190" s="70"/>
      <c r="V1190" s="18"/>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1"/>
      <c r="BA1190" s="1"/>
    </row>
    <row r="1191" spans="2:53">
      <c r="B1191" s="1"/>
      <c r="C1191" s="1"/>
      <c r="D1191" s="1"/>
      <c r="E1191" s="1"/>
      <c r="F1191" s="1"/>
      <c r="G1191" s="5"/>
      <c r="H1191" s="1"/>
      <c r="I1191" s="1"/>
      <c r="J1191" s="5"/>
      <c r="K1191" s="1"/>
      <c r="L1191" s="1"/>
      <c r="M1191" s="5"/>
      <c r="N1191" s="5"/>
      <c r="O1191" s="5"/>
      <c r="P1191" s="5"/>
      <c r="Q1191" s="5"/>
      <c r="R1191" s="5"/>
      <c r="S1191" s="70"/>
      <c r="T1191" s="70"/>
      <c r="U1191" s="70"/>
      <c r="V1191" s="18"/>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1"/>
      <c r="BA1191" s="1"/>
    </row>
    <row r="1192" spans="2:53">
      <c r="B1192" s="1"/>
      <c r="C1192" s="1"/>
      <c r="D1192" s="1"/>
      <c r="E1192" s="1"/>
      <c r="F1192" s="1"/>
      <c r="G1192" s="5"/>
      <c r="H1192" s="1"/>
      <c r="I1192" s="1"/>
      <c r="J1192" s="5"/>
      <c r="K1192" s="1"/>
      <c r="L1192" s="1"/>
      <c r="M1192" s="5"/>
      <c r="N1192" s="5"/>
      <c r="O1192" s="5"/>
      <c r="P1192" s="5"/>
      <c r="Q1192" s="5"/>
      <c r="R1192" s="5"/>
      <c r="S1192" s="70"/>
      <c r="T1192" s="70"/>
      <c r="U1192" s="70"/>
      <c r="V1192" s="18"/>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1"/>
      <c r="BA1192" s="1"/>
    </row>
    <row r="1193" spans="2:53">
      <c r="B1193" s="1"/>
      <c r="C1193" s="1"/>
      <c r="D1193" s="1"/>
      <c r="E1193" s="1"/>
      <c r="F1193" s="1"/>
      <c r="G1193" s="5"/>
      <c r="H1193" s="1"/>
      <c r="I1193" s="1"/>
      <c r="J1193" s="5"/>
      <c r="K1193" s="1"/>
      <c r="L1193" s="1"/>
      <c r="M1193" s="5"/>
      <c r="N1193" s="5"/>
      <c r="O1193" s="5"/>
      <c r="P1193" s="5"/>
      <c r="Q1193" s="5"/>
      <c r="R1193" s="5"/>
      <c r="S1193" s="70"/>
      <c r="T1193" s="70"/>
      <c r="U1193" s="70"/>
      <c r="V1193" s="18"/>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1"/>
      <c r="BA1193" s="1"/>
    </row>
    <row r="1194" spans="2:53">
      <c r="B1194" s="1"/>
      <c r="C1194" s="1"/>
      <c r="D1194" s="1"/>
      <c r="E1194" s="1"/>
      <c r="F1194" s="1"/>
      <c r="G1194" s="5"/>
      <c r="H1194" s="1"/>
      <c r="I1194" s="1"/>
      <c r="J1194" s="5"/>
      <c r="K1194" s="1"/>
      <c r="L1194" s="1"/>
      <c r="M1194" s="5"/>
      <c r="N1194" s="5"/>
      <c r="O1194" s="5"/>
      <c r="P1194" s="5"/>
      <c r="Q1194" s="5"/>
      <c r="R1194" s="5"/>
      <c r="S1194" s="70"/>
      <c r="T1194" s="70"/>
      <c r="U1194" s="70"/>
      <c r="V1194" s="18"/>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1"/>
      <c r="BA1194" s="1"/>
    </row>
    <row r="1195" spans="2:53">
      <c r="B1195" s="1"/>
      <c r="C1195" s="1"/>
      <c r="D1195" s="1"/>
      <c r="E1195" s="1"/>
      <c r="F1195" s="1"/>
      <c r="G1195" s="5"/>
      <c r="H1195" s="1"/>
      <c r="I1195" s="1"/>
      <c r="J1195" s="5"/>
      <c r="K1195" s="1"/>
      <c r="L1195" s="1"/>
      <c r="M1195" s="5"/>
      <c r="N1195" s="5"/>
      <c r="O1195" s="5"/>
      <c r="P1195" s="5"/>
      <c r="Q1195" s="5"/>
      <c r="R1195" s="5"/>
      <c r="S1195" s="70"/>
      <c r="T1195" s="70"/>
      <c r="U1195" s="70"/>
      <c r="V1195" s="18"/>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1"/>
      <c r="BA1195" s="1"/>
    </row>
    <row r="1196" spans="2:53">
      <c r="B1196" s="1"/>
      <c r="C1196" s="1"/>
      <c r="D1196" s="1"/>
      <c r="E1196" s="1"/>
      <c r="F1196" s="1"/>
      <c r="G1196" s="5"/>
      <c r="H1196" s="1"/>
      <c r="I1196" s="1"/>
      <c r="J1196" s="5"/>
      <c r="K1196" s="1"/>
      <c r="L1196" s="1"/>
      <c r="M1196" s="5"/>
      <c r="N1196" s="5"/>
      <c r="O1196" s="5"/>
      <c r="P1196" s="5"/>
      <c r="Q1196" s="5"/>
      <c r="R1196" s="5"/>
      <c r="S1196" s="70"/>
      <c r="T1196" s="70"/>
      <c r="U1196" s="70"/>
      <c r="V1196" s="18"/>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1"/>
      <c r="BA1196" s="1"/>
    </row>
    <row r="1197" spans="2:53">
      <c r="B1197" s="1"/>
      <c r="C1197" s="1"/>
      <c r="D1197" s="1"/>
      <c r="E1197" s="1"/>
      <c r="F1197" s="1"/>
      <c r="G1197" s="5"/>
      <c r="H1197" s="1"/>
      <c r="I1197" s="1"/>
      <c r="J1197" s="5"/>
      <c r="K1197" s="1"/>
      <c r="L1197" s="1"/>
      <c r="M1197" s="5"/>
      <c r="N1197" s="5"/>
      <c r="O1197" s="5"/>
      <c r="P1197" s="5"/>
      <c r="Q1197" s="5"/>
      <c r="R1197" s="5"/>
      <c r="S1197" s="70"/>
      <c r="T1197" s="70"/>
      <c r="U1197" s="70"/>
      <c r="V1197" s="18"/>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1"/>
      <c r="BA1197" s="1"/>
    </row>
    <row r="1198" spans="2:53">
      <c r="B1198" s="1"/>
      <c r="C1198" s="1"/>
      <c r="D1198" s="1"/>
      <c r="E1198" s="1"/>
      <c r="F1198" s="1"/>
      <c r="G1198" s="5"/>
      <c r="H1198" s="1"/>
      <c r="I1198" s="1"/>
      <c r="J1198" s="5"/>
      <c r="K1198" s="1"/>
      <c r="L1198" s="1"/>
      <c r="M1198" s="5"/>
      <c r="N1198" s="5"/>
      <c r="O1198" s="5"/>
      <c r="P1198" s="5"/>
      <c r="Q1198" s="5"/>
      <c r="R1198" s="5"/>
      <c r="S1198" s="70"/>
      <c r="T1198" s="70"/>
      <c r="U1198" s="70"/>
      <c r="V1198" s="18"/>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1"/>
      <c r="BA1198" s="1"/>
    </row>
    <row r="1199" spans="2:53">
      <c r="B1199" s="1"/>
      <c r="C1199" s="1"/>
      <c r="D1199" s="1"/>
      <c r="E1199" s="1"/>
      <c r="F1199" s="1"/>
      <c r="G1199" s="5"/>
      <c r="H1199" s="1"/>
      <c r="I1199" s="1"/>
      <c r="J1199" s="5"/>
      <c r="K1199" s="1"/>
      <c r="L1199" s="1"/>
      <c r="M1199" s="5"/>
      <c r="N1199" s="5"/>
      <c r="O1199" s="5"/>
      <c r="P1199" s="5"/>
      <c r="Q1199" s="5"/>
      <c r="R1199" s="5"/>
      <c r="S1199" s="70"/>
      <c r="T1199" s="70"/>
      <c r="U1199" s="70"/>
      <c r="V1199" s="18"/>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1"/>
      <c r="BA1199" s="1"/>
    </row>
    <row r="1200" spans="2:53">
      <c r="B1200" s="1"/>
      <c r="C1200" s="1"/>
      <c r="D1200" s="1"/>
      <c r="E1200" s="1"/>
      <c r="F1200" s="1"/>
      <c r="G1200" s="5"/>
      <c r="H1200" s="1"/>
      <c r="I1200" s="1"/>
      <c r="J1200" s="5"/>
      <c r="K1200" s="1"/>
      <c r="L1200" s="1"/>
      <c r="M1200" s="5"/>
      <c r="N1200" s="5"/>
      <c r="O1200" s="5"/>
      <c r="P1200" s="5"/>
      <c r="Q1200" s="5"/>
      <c r="R1200" s="5"/>
      <c r="S1200" s="70"/>
      <c r="T1200" s="70"/>
      <c r="U1200" s="70"/>
      <c r="V1200" s="18"/>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1"/>
      <c r="BA1200" s="1"/>
    </row>
    <row r="1201" spans="2:53">
      <c r="B1201" s="1"/>
      <c r="C1201" s="1"/>
      <c r="D1201" s="1"/>
      <c r="E1201" s="1"/>
      <c r="F1201" s="1"/>
      <c r="G1201" s="5"/>
      <c r="H1201" s="1"/>
      <c r="I1201" s="1"/>
      <c r="J1201" s="5"/>
      <c r="K1201" s="1"/>
      <c r="L1201" s="1"/>
      <c r="M1201" s="5"/>
      <c r="N1201" s="5"/>
      <c r="O1201" s="5"/>
      <c r="P1201" s="5"/>
      <c r="Q1201" s="5"/>
      <c r="R1201" s="5"/>
      <c r="S1201" s="70"/>
      <c r="T1201" s="70"/>
      <c r="U1201" s="70"/>
      <c r="V1201" s="18"/>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1"/>
      <c r="BA1201" s="1"/>
    </row>
    <row r="1202" spans="2:53">
      <c r="B1202" s="1"/>
      <c r="C1202" s="1"/>
      <c r="D1202" s="1"/>
      <c r="E1202" s="1"/>
      <c r="F1202" s="1"/>
      <c r="G1202" s="5"/>
      <c r="H1202" s="1"/>
      <c r="I1202" s="1"/>
      <c r="J1202" s="5"/>
      <c r="K1202" s="1"/>
      <c r="L1202" s="1"/>
      <c r="M1202" s="5"/>
      <c r="N1202" s="5"/>
      <c r="O1202" s="5"/>
      <c r="P1202" s="5"/>
      <c r="Q1202" s="5"/>
      <c r="R1202" s="5"/>
      <c r="S1202" s="70"/>
      <c r="T1202" s="70"/>
      <c r="U1202" s="70"/>
      <c r="V1202" s="18"/>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1"/>
      <c r="BA1202" s="1"/>
    </row>
    <row r="1203" spans="2:53">
      <c r="B1203" s="1"/>
      <c r="C1203" s="1"/>
      <c r="D1203" s="1"/>
      <c r="E1203" s="1"/>
      <c r="F1203" s="1"/>
      <c r="G1203" s="5"/>
      <c r="H1203" s="1"/>
      <c r="I1203" s="1"/>
      <c r="J1203" s="5"/>
      <c r="K1203" s="1"/>
      <c r="L1203" s="1"/>
      <c r="M1203" s="5"/>
      <c r="N1203" s="5"/>
      <c r="O1203" s="5"/>
      <c r="P1203" s="5"/>
      <c r="Q1203" s="5"/>
      <c r="R1203" s="5"/>
      <c r="S1203" s="70"/>
      <c r="T1203" s="70"/>
      <c r="U1203" s="70"/>
      <c r="V1203" s="18"/>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1"/>
      <c r="BA1203" s="1"/>
    </row>
    <row r="1204" spans="2:53">
      <c r="B1204" s="1"/>
      <c r="C1204" s="1"/>
      <c r="D1204" s="1"/>
      <c r="E1204" s="1"/>
      <c r="F1204" s="1"/>
      <c r="G1204" s="5"/>
      <c r="H1204" s="1"/>
      <c r="I1204" s="1"/>
      <c r="J1204" s="5"/>
      <c r="K1204" s="1"/>
      <c r="L1204" s="1"/>
      <c r="M1204" s="5"/>
      <c r="N1204" s="5"/>
      <c r="O1204" s="5"/>
      <c r="P1204" s="5"/>
      <c r="Q1204" s="5"/>
      <c r="R1204" s="5"/>
      <c r="S1204" s="70"/>
      <c r="T1204" s="70"/>
      <c r="U1204" s="70"/>
      <c r="V1204" s="18"/>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1"/>
      <c r="BA1204" s="1"/>
    </row>
    <row r="1205" spans="2:53">
      <c r="B1205" s="1"/>
      <c r="C1205" s="1"/>
      <c r="D1205" s="1"/>
      <c r="E1205" s="1"/>
      <c r="F1205" s="1"/>
      <c r="G1205" s="5"/>
      <c r="H1205" s="1"/>
      <c r="I1205" s="1"/>
      <c r="J1205" s="5"/>
      <c r="K1205" s="1"/>
      <c r="L1205" s="1"/>
      <c r="M1205" s="5"/>
      <c r="N1205" s="5"/>
      <c r="O1205" s="5"/>
      <c r="P1205" s="5"/>
      <c r="Q1205" s="5"/>
      <c r="R1205" s="5"/>
      <c r="S1205" s="70"/>
      <c r="T1205" s="70"/>
      <c r="U1205" s="70"/>
      <c r="V1205" s="18"/>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1"/>
      <c r="BA1205" s="1"/>
    </row>
    <row r="1206" spans="2:53">
      <c r="B1206" s="1"/>
      <c r="C1206" s="1"/>
      <c r="D1206" s="1"/>
      <c r="E1206" s="1"/>
      <c r="F1206" s="1"/>
      <c r="G1206" s="5"/>
      <c r="H1206" s="1"/>
      <c r="I1206" s="1"/>
      <c r="J1206" s="5"/>
      <c r="K1206" s="1"/>
      <c r="L1206" s="1"/>
      <c r="M1206" s="5"/>
      <c r="N1206" s="5"/>
      <c r="O1206" s="5"/>
      <c r="P1206" s="5"/>
      <c r="Q1206" s="5"/>
      <c r="R1206" s="5"/>
      <c r="S1206" s="70"/>
      <c r="T1206" s="70"/>
      <c r="U1206" s="70"/>
      <c r="V1206" s="18"/>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1"/>
      <c r="BA1206" s="1"/>
    </row>
    <row r="1207" spans="2:53">
      <c r="B1207" s="1"/>
      <c r="C1207" s="1"/>
      <c r="D1207" s="1"/>
      <c r="E1207" s="1"/>
      <c r="F1207" s="1"/>
      <c r="G1207" s="5"/>
      <c r="H1207" s="1"/>
      <c r="I1207" s="1"/>
      <c r="J1207" s="5"/>
      <c r="K1207" s="1"/>
      <c r="L1207" s="1"/>
      <c r="M1207" s="5"/>
      <c r="N1207" s="5"/>
      <c r="O1207" s="5"/>
      <c r="P1207" s="5"/>
      <c r="Q1207" s="5"/>
      <c r="R1207" s="5"/>
      <c r="S1207" s="70"/>
      <c r="T1207" s="70"/>
      <c r="U1207" s="70"/>
      <c r="V1207" s="18"/>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1"/>
      <c r="BA1207" s="1"/>
    </row>
    <row r="1208" spans="2:53">
      <c r="B1208" s="1"/>
      <c r="C1208" s="1"/>
      <c r="D1208" s="1"/>
      <c r="E1208" s="1"/>
      <c r="F1208" s="1"/>
      <c r="G1208" s="5"/>
      <c r="H1208" s="1"/>
      <c r="I1208" s="1"/>
      <c r="J1208" s="5"/>
      <c r="K1208" s="1"/>
      <c r="L1208" s="1"/>
      <c r="M1208" s="5"/>
      <c r="N1208" s="5"/>
      <c r="O1208" s="5"/>
      <c r="P1208" s="5"/>
      <c r="Q1208" s="5"/>
      <c r="R1208" s="5"/>
      <c r="S1208" s="70"/>
      <c r="T1208" s="70"/>
      <c r="U1208" s="70"/>
      <c r="V1208" s="18"/>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1"/>
      <c r="BA1208" s="1"/>
    </row>
    <row r="1209" spans="2:53">
      <c r="B1209" s="1"/>
      <c r="C1209" s="1"/>
      <c r="D1209" s="1"/>
      <c r="E1209" s="1"/>
      <c r="F1209" s="1"/>
      <c r="G1209" s="5"/>
      <c r="H1209" s="1"/>
      <c r="I1209" s="1"/>
      <c r="J1209" s="5"/>
      <c r="K1209" s="1"/>
      <c r="L1209" s="1"/>
      <c r="M1209" s="5"/>
      <c r="N1209" s="5"/>
      <c r="O1209" s="5"/>
      <c r="P1209" s="5"/>
      <c r="Q1209" s="5"/>
      <c r="R1209" s="5"/>
      <c r="S1209" s="70"/>
      <c r="T1209" s="70"/>
      <c r="U1209" s="70"/>
      <c r="V1209" s="18"/>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1"/>
      <c r="BA1209" s="1"/>
    </row>
    <row r="1210" spans="2:53">
      <c r="B1210" s="1"/>
      <c r="C1210" s="1"/>
      <c r="D1210" s="1"/>
      <c r="E1210" s="1"/>
      <c r="F1210" s="1"/>
      <c r="G1210" s="5"/>
      <c r="H1210" s="1"/>
      <c r="I1210" s="1"/>
      <c r="J1210" s="5"/>
      <c r="K1210" s="1"/>
      <c r="L1210" s="1"/>
      <c r="M1210" s="5"/>
      <c r="N1210" s="5"/>
      <c r="O1210" s="5"/>
      <c r="P1210" s="5"/>
      <c r="Q1210" s="5"/>
      <c r="R1210" s="5"/>
      <c r="S1210" s="70"/>
      <c r="T1210" s="70"/>
      <c r="U1210" s="70"/>
      <c r="V1210" s="18"/>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1"/>
      <c r="BA1210" s="1"/>
    </row>
    <row r="1211" spans="2:53">
      <c r="B1211" s="1"/>
      <c r="C1211" s="1"/>
      <c r="D1211" s="1"/>
      <c r="E1211" s="1"/>
      <c r="F1211" s="1"/>
      <c r="G1211" s="5"/>
      <c r="H1211" s="1"/>
      <c r="I1211" s="1"/>
      <c r="J1211" s="5"/>
      <c r="K1211" s="1"/>
      <c r="L1211" s="1"/>
      <c r="M1211" s="5"/>
      <c r="N1211" s="5"/>
      <c r="O1211" s="5"/>
      <c r="P1211" s="5"/>
      <c r="Q1211" s="5"/>
      <c r="R1211" s="5"/>
      <c r="S1211" s="70"/>
      <c r="T1211" s="70"/>
      <c r="U1211" s="70"/>
      <c r="V1211" s="18"/>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1"/>
      <c r="BA1211" s="1"/>
    </row>
    <row r="1212" spans="2:53">
      <c r="B1212" s="1"/>
      <c r="C1212" s="1"/>
      <c r="D1212" s="1"/>
      <c r="E1212" s="1"/>
      <c r="F1212" s="1"/>
      <c r="G1212" s="5"/>
      <c r="H1212" s="1"/>
      <c r="I1212" s="1"/>
      <c r="J1212" s="5"/>
      <c r="K1212" s="1"/>
      <c r="L1212" s="1"/>
      <c r="M1212" s="5"/>
      <c r="N1212" s="5"/>
      <c r="O1212" s="5"/>
      <c r="P1212" s="5"/>
      <c r="Q1212" s="5"/>
      <c r="R1212" s="5"/>
      <c r="S1212" s="70"/>
      <c r="T1212" s="70"/>
      <c r="U1212" s="70"/>
      <c r="V1212" s="18"/>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1"/>
      <c r="BA1212" s="1"/>
    </row>
    <row r="1213" spans="2:53">
      <c r="B1213" s="1"/>
      <c r="C1213" s="1"/>
      <c r="D1213" s="1"/>
      <c r="E1213" s="1"/>
      <c r="F1213" s="1"/>
      <c r="G1213" s="5"/>
      <c r="H1213" s="1"/>
      <c r="I1213" s="1"/>
      <c r="J1213" s="5"/>
      <c r="K1213" s="1"/>
      <c r="L1213" s="1"/>
      <c r="M1213" s="5"/>
      <c r="N1213" s="5"/>
      <c r="O1213" s="5"/>
      <c r="P1213" s="5"/>
      <c r="Q1213" s="5"/>
      <c r="R1213" s="5"/>
      <c r="S1213" s="70"/>
      <c r="T1213" s="70"/>
      <c r="U1213" s="70"/>
      <c r="V1213" s="18"/>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1"/>
      <c r="BA1213" s="1"/>
    </row>
    <row r="1214" spans="2:53">
      <c r="B1214" s="1"/>
      <c r="C1214" s="1"/>
      <c r="D1214" s="1"/>
      <c r="E1214" s="1"/>
      <c r="F1214" s="1"/>
      <c r="G1214" s="5"/>
      <c r="H1214" s="1"/>
      <c r="I1214" s="1"/>
      <c r="J1214" s="5"/>
      <c r="K1214" s="1"/>
      <c r="L1214" s="1"/>
      <c r="M1214" s="5"/>
      <c r="N1214" s="5"/>
      <c r="O1214" s="5"/>
      <c r="P1214" s="5"/>
      <c r="Q1214" s="5"/>
      <c r="R1214" s="5"/>
      <c r="S1214" s="70"/>
      <c r="T1214" s="70"/>
      <c r="U1214" s="70"/>
      <c r="V1214" s="18"/>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1"/>
      <c r="BA1214" s="1"/>
    </row>
    <row r="1215" spans="2:53">
      <c r="B1215" s="1"/>
      <c r="C1215" s="1"/>
      <c r="D1215" s="1"/>
      <c r="E1215" s="1"/>
      <c r="F1215" s="1"/>
      <c r="G1215" s="5"/>
      <c r="H1215" s="1"/>
      <c r="I1215" s="1"/>
      <c r="J1215" s="5"/>
      <c r="K1215" s="1"/>
      <c r="L1215" s="1"/>
      <c r="M1215" s="5"/>
      <c r="N1215" s="5"/>
      <c r="O1215" s="5"/>
      <c r="P1215" s="5"/>
      <c r="Q1215" s="5"/>
      <c r="R1215" s="5"/>
      <c r="S1215" s="70"/>
      <c r="T1215" s="70"/>
      <c r="U1215" s="70"/>
      <c r="V1215" s="18"/>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1"/>
      <c r="BA1215" s="1"/>
    </row>
    <row r="1216" spans="2:53">
      <c r="B1216" s="1"/>
      <c r="C1216" s="1"/>
      <c r="D1216" s="1"/>
      <c r="E1216" s="1"/>
      <c r="F1216" s="1"/>
      <c r="G1216" s="5"/>
      <c r="H1216" s="1"/>
      <c r="I1216" s="1"/>
      <c r="J1216" s="5"/>
      <c r="K1216" s="1"/>
      <c r="L1216" s="1"/>
      <c r="M1216" s="5"/>
      <c r="N1216" s="5"/>
      <c r="O1216" s="5"/>
      <c r="P1216" s="5"/>
      <c r="Q1216" s="5"/>
      <c r="R1216" s="5"/>
      <c r="S1216" s="70"/>
      <c r="T1216" s="70"/>
      <c r="U1216" s="70"/>
      <c r="V1216" s="18"/>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1"/>
      <c r="BA1216" s="1"/>
    </row>
    <row r="1217" spans="2:53">
      <c r="B1217" s="1"/>
      <c r="C1217" s="1"/>
      <c r="D1217" s="1"/>
      <c r="E1217" s="1"/>
      <c r="F1217" s="1"/>
      <c r="G1217" s="5"/>
      <c r="H1217" s="1"/>
      <c r="I1217" s="1"/>
      <c r="J1217" s="5"/>
      <c r="K1217" s="1"/>
      <c r="L1217" s="1"/>
      <c r="M1217" s="5"/>
      <c r="N1217" s="5"/>
      <c r="O1217" s="5"/>
      <c r="P1217" s="5"/>
      <c r="Q1217" s="5"/>
      <c r="R1217" s="5"/>
      <c r="S1217" s="70"/>
      <c r="T1217" s="70"/>
      <c r="U1217" s="70"/>
      <c r="V1217" s="18"/>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1"/>
      <c r="BA1217" s="1"/>
    </row>
    <row r="1218" spans="2:53">
      <c r="B1218" s="1"/>
      <c r="C1218" s="1"/>
      <c r="D1218" s="1"/>
      <c r="E1218" s="1"/>
      <c r="F1218" s="1"/>
      <c r="G1218" s="5"/>
      <c r="H1218" s="1"/>
      <c r="I1218" s="1"/>
      <c r="J1218" s="5"/>
      <c r="K1218" s="1"/>
      <c r="L1218" s="1"/>
      <c r="M1218" s="5"/>
      <c r="N1218" s="5"/>
      <c r="O1218" s="5"/>
      <c r="P1218" s="5"/>
      <c r="Q1218" s="5"/>
      <c r="R1218" s="5"/>
      <c r="S1218" s="70"/>
      <c r="T1218" s="70"/>
      <c r="U1218" s="70"/>
      <c r="V1218" s="18"/>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1"/>
      <c r="BA1218" s="1"/>
    </row>
    <row r="1219" spans="2:53">
      <c r="B1219" s="1"/>
      <c r="C1219" s="1"/>
      <c r="D1219" s="1"/>
      <c r="E1219" s="1"/>
      <c r="F1219" s="1"/>
      <c r="G1219" s="5"/>
      <c r="H1219" s="1"/>
      <c r="I1219" s="1"/>
      <c r="J1219" s="5"/>
      <c r="K1219" s="1"/>
      <c r="L1219" s="1"/>
      <c r="M1219" s="5"/>
      <c r="N1219" s="5"/>
      <c r="O1219" s="5"/>
      <c r="P1219" s="5"/>
      <c r="Q1219" s="5"/>
      <c r="R1219" s="5"/>
      <c r="S1219" s="70"/>
      <c r="T1219" s="70"/>
      <c r="U1219" s="70"/>
      <c r="V1219" s="18"/>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1"/>
      <c r="BA1219" s="1"/>
    </row>
    <row r="1220" spans="2:53">
      <c r="B1220" s="1"/>
      <c r="C1220" s="1"/>
      <c r="D1220" s="1"/>
      <c r="E1220" s="1"/>
      <c r="F1220" s="1"/>
      <c r="G1220" s="5"/>
      <c r="H1220" s="1"/>
      <c r="I1220" s="1"/>
      <c r="J1220" s="5"/>
      <c r="K1220" s="1"/>
      <c r="L1220" s="1"/>
      <c r="M1220" s="5"/>
      <c r="N1220" s="5"/>
      <c r="O1220" s="5"/>
      <c r="P1220" s="5"/>
      <c r="Q1220" s="5"/>
      <c r="R1220" s="5"/>
      <c r="S1220" s="70"/>
      <c r="T1220" s="70"/>
      <c r="U1220" s="70"/>
      <c r="V1220" s="18"/>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1"/>
      <c r="BA1220" s="1"/>
    </row>
    <row r="1221" spans="2:53">
      <c r="B1221" s="1"/>
      <c r="C1221" s="1"/>
      <c r="D1221" s="1"/>
      <c r="E1221" s="1"/>
      <c r="F1221" s="1"/>
      <c r="G1221" s="5"/>
      <c r="H1221" s="1"/>
      <c r="I1221" s="1"/>
      <c r="J1221" s="5"/>
      <c r="K1221" s="1"/>
      <c r="L1221" s="1"/>
      <c r="M1221" s="5"/>
      <c r="N1221" s="5"/>
      <c r="O1221" s="5"/>
      <c r="P1221" s="5"/>
      <c r="Q1221" s="5"/>
      <c r="R1221" s="5"/>
      <c r="S1221" s="70"/>
      <c r="T1221" s="70"/>
      <c r="U1221" s="70"/>
      <c r="V1221" s="18"/>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1"/>
      <c r="BA1221" s="1"/>
    </row>
    <row r="1222" spans="2:53">
      <c r="B1222" s="1"/>
      <c r="C1222" s="1"/>
      <c r="D1222" s="1"/>
      <c r="E1222" s="1"/>
      <c r="F1222" s="1"/>
      <c r="G1222" s="5"/>
      <c r="H1222" s="1"/>
      <c r="I1222" s="1"/>
      <c r="J1222" s="5"/>
      <c r="K1222" s="1"/>
      <c r="L1222" s="1"/>
      <c r="M1222" s="5"/>
      <c r="N1222" s="5"/>
      <c r="O1222" s="5"/>
      <c r="P1222" s="5"/>
      <c r="Q1222" s="5"/>
      <c r="R1222" s="5"/>
      <c r="S1222" s="70"/>
      <c r="T1222" s="70"/>
      <c r="U1222" s="70"/>
      <c r="V1222" s="18"/>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1"/>
      <c r="BA1222" s="1"/>
    </row>
    <row r="1223" spans="2:53">
      <c r="B1223" s="1"/>
      <c r="C1223" s="1"/>
      <c r="D1223" s="1"/>
      <c r="E1223" s="1"/>
      <c r="F1223" s="1"/>
      <c r="G1223" s="5"/>
      <c r="H1223" s="1"/>
      <c r="I1223" s="1"/>
      <c r="J1223" s="5"/>
      <c r="K1223" s="1"/>
      <c r="L1223" s="1"/>
      <c r="M1223" s="5"/>
      <c r="N1223" s="5"/>
      <c r="O1223" s="5"/>
      <c r="P1223" s="5"/>
      <c r="Q1223" s="5"/>
      <c r="R1223" s="5"/>
      <c r="S1223" s="70"/>
      <c r="T1223" s="70"/>
      <c r="U1223" s="70"/>
      <c r="V1223" s="18"/>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1"/>
      <c r="BA1223" s="1"/>
    </row>
    <row r="1224" spans="2:53">
      <c r="B1224" s="1"/>
      <c r="C1224" s="1"/>
      <c r="D1224" s="1"/>
      <c r="E1224" s="1"/>
      <c r="F1224" s="1"/>
      <c r="G1224" s="5"/>
      <c r="H1224" s="1"/>
      <c r="I1224" s="1"/>
      <c r="J1224" s="5"/>
      <c r="K1224" s="1"/>
      <c r="L1224" s="1"/>
      <c r="M1224" s="5"/>
      <c r="N1224" s="5"/>
      <c r="O1224" s="5"/>
      <c r="P1224" s="5"/>
      <c r="Q1224" s="5"/>
      <c r="R1224" s="5"/>
      <c r="S1224" s="70"/>
      <c r="T1224" s="70"/>
      <c r="U1224" s="70"/>
      <c r="V1224" s="18"/>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1"/>
      <c r="BA1224" s="1"/>
    </row>
    <row r="1225" spans="2:53">
      <c r="B1225" s="1"/>
      <c r="C1225" s="1"/>
      <c r="D1225" s="1"/>
      <c r="E1225" s="1"/>
      <c r="F1225" s="1"/>
      <c r="G1225" s="5"/>
      <c r="H1225" s="1"/>
      <c r="I1225" s="1"/>
      <c r="J1225" s="5"/>
      <c r="K1225" s="1"/>
      <c r="L1225" s="1"/>
      <c r="M1225" s="5"/>
      <c r="N1225" s="5"/>
      <c r="O1225" s="5"/>
      <c r="P1225" s="5"/>
      <c r="Q1225" s="5"/>
      <c r="R1225" s="5"/>
      <c r="S1225" s="70"/>
      <c r="T1225" s="70"/>
      <c r="U1225" s="70"/>
      <c r="V1225" s="18"/>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1"/>
      <c r="BA1225" s="1"/>
    </row>
    <row r="1226" spans="2:53">
      <c r="B1226" s="1"/>
      <c r="C1226" s="1"/>
      <c r="D1226" s="1"/>
      <c r="E1226" s="1"/>
      <c r="F1226" s="1"/>
      <c r="G1226" s="5"/>
      <c r="H1226" s="1"/>
      <c r="I1226" s="1"/>
      <c r="J1226" s="5"/>
      <c r="K1226" s="1"/>
      <c r="L1226" s="1"/>
      <c r="M1226" s="5"/>
      <c r="N1226" s="5"/>
      <c r="O1226" s="5"/>
      <c r="P1226" s="5"/>
      <c r="Q1226" s="5"/>
      <c r="R1226" s="5"/>
      <c r="S1226" s="70"/>
      <c r="T1226" s="70"/>
      <c r="U1226" s="70"/>
      <c r="V1226" s="18"/>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1"/>
      <c r="BA1226" s="1"/>
    </row>
    <row r="1227" spans="2:53">
      <c r="B1227" s="1"/>
      <c r="C1227" s="1"/>
      <c r="D1227" s="1"/>
      <c r="E1227" s="1"/>
      <c r="F1227" s="1"/>
      <c r="G1227" s="5"/>
      <c r="H1227" s="1"/>
      <c r="I1227" s="1"/>
      <c r="J1227" s="5"/>
      <c r="K1227" s="1"/>
      <c r="L1227" s="1"/>
      <c r="M1227" s="5"/>
      <c r="N1227" s="5"/>
      <c r="O1227" s="5"/>
      <c r="P1227" s="5"/>
      <c r="Q1227" s="5"/>
      <c r="R1227" s="5"/>
      <c r="S1227" s="70"/>
      <c r="T1227" s="70"/>
      <c r="U1227" s="70"/>
      <c r="V1227" s="18"/>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1"/>
      <c r="BA1227" s="1"/>
    </row>
    <row r="1228" spans="2:53">
      <c r="B1228" s="1"/>
      <c r="C1228" s="1"/>
      <c r="D1228" s="1"/>
      <c r="E1228" s="1"/>
      <c r="F1228" s="1"/>
      <c r="G1228" s="5"/>
      <c r="H1228" s="1"/>
      <c r="I1228" s="1"/>
      <c r="J1228" s="5"/>
      <c r="K1228" s="1"/>
      <c r="L1228" s="1"/>
      <c r="M1228" s="5"/>
      <c r="N1228" s="5"/>
      <c r="O1228" s="5"/>
      <c r="P1228" s="5"/>
      <c r="Q1228" s="5"/>
      <c r="R1228" s="5"/>
      <c r="S1228" s="70"/>
      <c r="T1228" s="70"/>
      <c r="U1228" s="70"/>
      <c r="V1228" s="18"/>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1"/>
      <c r="BA1228" s="1"/>
    </row>
    <row r="1229" spans="2:53">
      <c r="B1229" s="1"/>
      <c r="C1229" s="1"/>
      <c r="D1229" s="1"/>
      <c r="E1229" s="1"/>
      <c r="F1229" s="1"/>
      <c r="G1229" s="5"/>
      <c r="H1229" s="1"/>
      <c r="I1229" s="1"/>
      <c r="J1229" s="5"/>
      <c r="K1229" s="1"/>
      <c r="L1229" s="1"/>
      <c r="M1229" s="5"/>
      <c r="N1229" s="5"/>
      <c r="O1229" s="5"/>
      <c r="P1229" s="5"/>
      <c r="Q1229" s="5"/>
      <c r="R1229" s="5"/>
      <c r="S1229" s="70"/>
      <c r="T1229" s="70"/>
      <c r="U1229" s="70"/>
      <c r="V1229" s="18"/>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1"/>
      <c r="BA1229" s="1"/>
    </row>
    <row r="1230" spans="2:53">
      <c r="B1230" s="1"/>
      <c r="C1230" s="1"/>
      <c r="D1230" s="1"/>
      <c r="E1230" s="1"/>
      <c r="F1230" s="1"/>
      <c r="G1230" s="5"/>
      <c r="H1230" s="1"/>
      <c r="I1230" s="1"/>
      <c r="J1230" s="5"/>
      <c r="K1230" s="1"/>
      <c r="L1230" s="1"/>
      <c r="M1230" s="5"/>
      <c r="N1230" s="5"/>
      <c r="O1230" s="5"/>
      <c r="P1230" s="5"/>
      <c r="Q1230" s="5"/>
      <c r="R1230" s="5"/>
      <c r="S1230" s="70"/>
      <c r="T1230" s="70"/>
      <c r="U1230" s="70"/>
      <c r="V1230" s="18"/>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1"/>
      <c r="BA1230" s="1"/>
    </row>
    <row r="1231" spans="2:53">
      <c r="B1231" s="1"/>
      <c r="C1231" s="1"/>
      <c r="D1231" s="1"/>
      <c r="E1231" s="1"/>
      <c r="F1231" s="1"/>
      <c r="G1231" s="5"/>
      <c r="H1231" s="1"/>
      <c r="I1231" s="1"/>
      <c r="J1231" s="5"/>
      <c r="K1231" s="1"/>
      <c r="L1231" s="1"/>
      <c r="M1231" s="5"/>
      <c r="N1231" s="5"/>
      <c r="O1231" s="5"/>
      <c r="P1231" s="5"/>
      <c r="Q1231" s="5"/>
      <c r="R1231" s="5"/>
      <c r="S1231" s="70"/>
      <c r="T1231" s="70"/>
      <c r="U1231" s="70"/>
      <c r="V1231" s="18"/>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1"/>
      <c r="BA1231" s="1"/>
    </row>
    <row r="1232" spans="2:53">
      <c r="B1232" s="1"/>
      <c r="C1232" s="1"/>
      <c r="D1232" s="1"/>
      <c r="E1232" s="1"/>
      <c r="F1232" s="1"/>
      <c r="G1232" s="5"/>
      <c r="H1232" s="1"/>
      <c r="I1232" s="1"/>
      <c r="J1232" s="5"/>
      <c r="K1232" s="1"/>
      <c r="L1232" s="1"/>
      <c r="M1232" s="5"/>
      <c r="N1232" s="5"/>
      <c r="O1232" s="5"/>
      <c r="P1232" s="5"/>
      <c r="Q1232" s="5"/>
      <c r="R1232" s="5"/>
      <c r="S1232" s="70"/>
      <c r="T1232" s="70"/>
      <c r="U1232" s="70"/>
      <c r="V1232" s="18"/>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1"/>
      <c r="BA1232" s="1"/>
    </row>
    <row r="1233" spans="2:53">
      <c r="B1233" s="1"/>
      <c r="C1233" s="1"/>
      <c r="D1233" s="1"/>
      <c r="E1233" s="1"/>
      <c r="F1233" s="1"/>
      <c r="G1233" s="5"/>
      <c r="H1233" s="1"/>
      <c r="I1233" s="1"/>
      <c r="J1233" s="5"/>
      <c r="K1233" s="1"/>
      <c r="L1233" s="1"/>
      <c r="M1233" s="5"/>
      <c r="N1233" s="5"/>
      <c r="O1233" s="5"/>
      <c r="P1233" s="5"/>
      <c r="Q1233" s="5"/>
      <c r="R1233" s="5"/>
      <c r="S1233" s="70"/>
      <c r="T1233" s="70"/>
      <c r="U1233" s="70"/>
      <c r="V1233" s="18"/>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1"/>
      <c r="BA1233" s="1"/>
    </row>
    <row r="1234" spans="2:53">
      <c r="B1234" s="1"/>
      <c r="C1234" s="1"/>
      <c r="D1234" s="1"/>
      <c r="E1234" s="1"/>
      <c r="F1234" s="1"/>
      <c r="G1234" s="5"/>
      <c r="H1234" s="1"/>
      <c r="I1234" s="1"/>
      <c r="J1234" s="5"/>
      <c r="K1234" s="1"/>
      <c r="L1234" s="1"/>
      <c r="M1234" s="5"/>
      <c r="N1234" s="5"/>
      <c r="O1234" s="5"/>
      <c r="P1234" s="5"/>
      <c r="Q1234" s="5"/>
      <c r="R1234" s="5"/>
      <c r="S1234" s="70"/>
      <c r="T1234" s="70"/>
      <c r="U1234" s="70"/>
      <c r="V1234" s="18"/>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1"/>
      <c r="BA1234" s="1"/>
    </row>
    <row r="1235" spans="2:53">
      <c r="B1235" s="1"/>
      <c r="C1235" s="1"/>
      <c r="D1235" s="1"/>
      <c r="E1235" s="1"/>
      <c r="F1235" s="1"/>
      <c r="G1235" s="5"/>
      <c r="H1235" s="1"/>
      <c r="I1235" s="1"/>
      <c r="J1235" s="5"/>
      <c r="K1235" s="1"/>
      <c r="L1235" s="1"/>
      <c r="M1235" s="5"/>
      <c r="N1235" s="5"/>
      <c r="O1235" s="5"/>
      <c r="P1235" s="5"/>
      <c r="Q1235" s="5"/>
      <c r="R1235" s="5"/>
      <c r="S1235" s="70"/>
      <c r="T1235" s="70"/>
      <c r="U1235" s="70"/>
      <c r="V1235" s="18"/>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1"/>
      <c r="BA1235" s="1"/>
    </row>
    <row r="1236" spans="2:53">
      <c r="B1236" s="1"/>
      <c r="C1236" s="1"/>
      <c r="D1236" s="1"/>
      <c r="E1236" s="1"/>
      <c r="F1236" s="1"/>
      <c r="G1236" s="5"/>
      <c r="H1236" s="1"/>
      <c r="I1236" s="1"/>
      <c r="J1236" s="5"/>
      <c r="K1236" s="1"/>
      <c r="L1236" s="1"/>
      <c r="M1236" s="5"/>
      <c r="N1236" s="5"/>
      <c r="O1236" s="5"/>
      <c r="P1236" s="5"/>
      <c r="Q1236" s="5"/>
      <c r="R1236" s="5"/>
      <c r="S1236" s="70"/>
      <c r="T1236" s="70"/>
      <c r="U1236" s="70"/>
      <c r="V1236" s="18"/>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1"/>
      <c r="BA1236" s="1"/>
    </row>
    <row r="1237" spans="2:53">
      <c r="B1237" s="1"/>
      <c r="C1237" s="1"/>
      <c r="D1237" s="1"/>
      <c r="E1237" s="1"/>
      <c r="F1237" s="1"/>
      <c r="G1237" s="5"/>
      <c r="H1237" s="1"/>
      <c r="I1237" s="1"/>
      <c r="J1237" s="5"/>
      <c r="K1237" s="1"/>
      <c r="L1237" s="1"/>
      <c r="M1237" s="5"/>
      <c r="N1237" s="5"/>
      <c r="O1237" s="5"/>
      <c r="P1237" s="5"/>
      <c r="Q1237" s="5"/>
      <c r="R1237" s="5"/>
      <c r="S1237" s="70"/>
      <c r="T1237" s="70"/>
      <c r="U1237" s="70"/>
      <c r="V1237" s="18"/>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1"/>
      <c r="BA1237" s="1"/>
    </row>
    <row r="1238" spans="2:53">
      <c r="B1238" s="1"/>
      <c r="C1238" s="1"/>
      <c r="D1238" s="1"/>
      <c r="E1238" s="1"/>
      <c r="F1238" s="1"/>
      <c r="G1238" s="5"/>
      <c r="H1238" s="1"/>
      <c r="I1238" s="1"/>
      <c r="J1238" s="5"/>
      <c r="K1238" s="1"/>
      <c r="L1238" s="1"/>
      <c r="M1238" s="5"/>
      <c r="N1238" s="5"/>
      <c r="O1238" s="5"/>
      <c r="P1238" s="5"/>
      <c r="Q1238" s="5"/>
      <c r="R1238" s="5"/>
      <c r="S1238" s="70"/>
      <c r="T1238" s="70"/>
      <c r="U1238" s="70"/>
      <c r="V1238" s="18"/>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1"/>
      <c r="BA1238" s="1"/>
    </row>
    <row r="1239" spans="2:53">
      <c r="B1239" s="1"/>
      <c r="C1239" s="1"/>
      <c r="D1239" s="1"/>
      <c r="E1239" s="1"/>
      <c r="F1239" s="1"/>
      <c r="G1239" s="5"/>
      <c r="H1239" s="1"/>
      <c r="I1239" s="1"/>
      <c r="J1239" s="5"/>
      <c r="K1239" s="1"/>
      <c r="L1239" s="1"/>
      <c r="M1239" s="5"/>
      <c r="N1239" s="5"/>
      <c r="O1239" s="5"/>
      <c r="P1239" s="5"/>
      <c r="Q1239" s="5"/>
      <c r="R1239" s="5"/>
      <c r="S1239" s="70"/>
      <c r="T1239" s="70"/>
      <c r="U1239" s="70"/>
      <c r="V1239" s="18"/>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1"/>
      <c r="BA1239" s="1"/>
    </row>
    <row r="1240" spans="2:53">
      <c r="B1240" s="1"/>
      <c r="C1240" s="1"/>
      <c r="D1240" s="1"/>
      <c r="E1240" s="1"/>
      <c r="F1240" s="1"/>
      <c r="G1240" s="5"/>
      <c r="H1240" s="1"/>
      <c r="I1240" s="1"/>
      <c r="J1240" s="5"/>
      <c r="K1240" s="1"/>
      <c r="L1240" s="1"/>
      <c r="M1240" s="5"/>
      <c r="N1240" s="5"/>
      <c r="O1240" s="5"/>
      <c r="P1240" s="5"/>
      <c r="Q1240" s="5"/>
      <c r="R1240" s="5"/>
      <c r="S1240" s="70"/>
      <c r="T1240" s="70"/>
      <c r="U1240" s="70"/>
      <c r="V1240" s="18"/>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1"/>
      <c r="BA1240" s="1"/>
    </row>
    <row r="1241" spans="2:53">
      <c r="B1241" s="1"/>
      <c r="C1241" s="1"/>
      <c r="D1241" s="1"/>
      <c r="E1241" s="1"/>
      <c r="F1241" s="1"/>
      <c r="G1241" s="5"/>
      <c r="H1241" s="1"/>
      <c r="I1241" s="1"/>
      <c r="J1241" s="5"/>
      <c r="K1241" s="1"/>
      <c r="L1241" s="1"/>
      <c r="M1241" s="5"/>
      <c r="N1241" s="5"/>
      <c r="O1241" s="5"/>
      <c r="P1241" s="5"/>
      <c r="Q1241" s="5"/>
      <c r="R1241" s="5"/>
      <c r="S1241" s="70"/>
      <c r="T1241" s="70"/>
      <c r="U1241" s="70"/>
      <c r="V1241" s="18"/>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1"/>
      <c r="BA1241" s="1"/>
    </row>
    <row r="1242" spans="2:53">
      <c r="B1242" s="1"/>
      <c r="C1242" s="1"/>
      <c r="D1242" s="1"/>
      <c r="E1242" s="1"/>
      <c r="F1242" s="1"/>
      <c r="G1242" s="5"/>
      <c r="H1242" s="1"/>
      <c r="I1242" s="1"/>
      <c r="J1242" s="5"/>
      <c r="K1242" s="1"/>
      <c r="L1242" s="1"/>
      <c r="M1242" s="5"/>
      <c r="N1242" s="5"/>
      <c r="O1242" s="5"/>
      <c r="P1242" s="5"/>
      <c r="Q1242" s="5"/>
      <c r="R1242" s="5"/>
      <c r="S1242" s="70"/>
      <c r="T1242" s="70"/>
      <c r="U1242" s="70"/>
      <c r="V1242" s="18"/>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1"/>
      <c r="BA1242" s="1"/>
    </row>
    <row r="1243" spans="2:53">
      <c r="B1243" s="1"/>
      <c r="C1243" s="1"/>
      <c r="D1243" s="1"/>
      <c r="E1243" s="1"/>
      <c r="F1243" s="1"/>
      <c r="G1243" s="5"/>
      <c r="H1243" s="1"/>
      <c r="I1243" s="1"/>
      <c r="J1243" s="5"/>
      <c r="K1243" s="1"/>
      <c r="L1243" s="1"/>
      <c r="M1243" s="5"/>
      <c r="N1243" s="5"/>
      <c r="O1243" s="5"/>
      <c r="P1243" s="5"/>
      <c r="Q1243" s="5"/>
      <c r="R1243" s="5"/>
      <c r="S1243" s="70"/>
      <c r="T1243" s="70"/>
      <c r="U1243" s="70"/>
      <c r="V1243" s="18"/>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1"/>
      <c r="BA1243" s="1"/>
    </row>
    <row r="1244" spans="2:53">
      <c r="B1244" s="1"/>
      <c r="C1244" s="1"/>
      <c r="D1244" s="1"/>
      <c r="E1244" s="1"/>
      <c r="F1244" s="1"/>
      <c r="G1244" s="5"/>
      <c r="H1244" s="1"/>
      <c r="I1244" s="1"/>
      <c r="J1244" s="5"/>
      <c r="K1244" s="1"/>
      <c r="L1244" s="1"/>
      <c r="M1244" s="5"/>
      <c r="N1244" s="5"/>
      <c r="O1244" s="5"/>
      <c r="P1244" s="5"/>
      <c r="Q1244" s="5"/>
      <c r="R1244" s="5"/>
      <c r="S1244" s="70"/>
      <c r="T1244" s="70"/>
      <c r="U1244" s="70"/>
      <c r="V1244" s="18"/>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1"/>
      <c r="BA1244" s="1"/>
    </row>
    <row r="1245" spans="2:53">
      <c r="B1245" s="1"/>
      <c r="C1245" s="1"/>
      <c r="D1245" s="1"/>
      <c r="E1245" s="1"/>
      <c r="F1245" s="1"/>
      <c r="G1245" s="5"/>
      <c r="H1245" s="1"/>
      <c r="I1245" s="1"/>
      <c r="J1245" s="5"/>
      <c r="K1245" s="1"/>
      <c r="L1245" s="1"/>
      <c r="M1245" s="5"/>
      <c r="N1245" s="5"/>
      <c r="O1245" s="5"/>
      <c r="P1245" s="5"/>
      <c r="Q1245" s="5"/>
      <c r="R1245" s="5"/>
      <c r="S1245" s="70"/>
      <c r="T1245" s="70"/>
      <c r="U1245" s="70"/>
      <c r="V1245" s="18"/>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1"/>
      <c r="BA1245" s="1"/>
    </row>
    <row r="1246" spans="2:53">
      <c r="B1246" s="1"/>
      <c r="C1246" s="1"/>
      <c r="D1246" s="1"/>
      <c r="E1246" s="1"/>
      <c r="F1246" s="1"/>
      <c r="G1246" s="5"/>
      <c r="H1246" s="1"/>
      <c r="I1246" s="1"/>
      <c r="J1246" s="5"/>
      <c r="K1246" s="1"/>
      <c r="L1246" s="1"/>
      <c r="M1246" s="5"/>
      <c r="N1246" s="5"/>
      <c r="O1246" s="5"/>
      <c r="P1246" s="5"/>
      <c r="Q1246" s="5"/>
      <c r="R1246" s="5"/>
      <c r="S1246" s="70"/>
      <c r="T1246" s="70"/>
      <c r="U1246" s="70"/>
      <c r="V1246" s="18"/>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1"/>
      <c r="BA1246" s="1"/>
    </row>
    <row r="1247" spans="2:53">
      <c r="B1247" s="1"/>
      <c r="C1247" s="1"/>
      <c r="D1247" s="1"/>
      <c r="E1247" s="1"/>
      <c r="F1247" s="1"/>
      <c r="G1247" s="5"/>
      <c r="H1247" s="1"/>
      <c r="I1247" s="1"/>
      <c r="J1247" s="5"/>
      <c r="K1247" s="1"/>
      <c r="L1247" s="1"/>
      <c r="M1247" s="5"/>
      <c r="N1247" s="5"/>
      <c r="O1247" s="5"/>
      <c r="P1247" s="5"/>
      <c r="Q1247" s="5"/>
      <c r="R1247" s="5"/>
      <c r="S1247" s="70"/>
      <c r="T1247" s="70"/>
      <c r="U1247" s="70"/>
      <c r="V1247" s="18"/>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1"/>
      <c r="BA1247" s="1"/>
    </row>
    <row r="1248" spans="2:53">
      <c r="B1248" s="1"/>
      <c r="C1248" s="1"/>
      <c r="D1248" s="1"/>
      <c r="E1248" s="1"/>
      <c r="F1248" s="1"/>
      <c r="G1248" s="5"/>
      <c r="H1248" s="1"/>
      <c r="I1248" s="1"/>
      <c r="J1248" s="5"/>
      <c r="K1248" s="1"/>
      <c r="L1248" s="1"/>
      <c r="M1248" s="5"/>
      <c r="N1248" s="5"/>
      <c r="O1248" s="5"/>
      <c r="P1248" s="5"/>
      <c r="Q1248" s="5"/>
      <c r="R1248" s="5"/>
      <c r="S1248" s="70"/>
      <c r="T1248" s="70"/>
      <c r="U1248" s="70"/>
      <c r="V1248" s="18"/>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1"/>
      <c r="BA1248" s="1"/>
    </row>
    <row r="1249" spans="2:53">
      <c r="B1249" s="1"/>
      <c r="C1249" s="1"/>
      <c r="D1249" s="1"/>
      <c r="E1249" s="1"/>
      <c r="F1249" s="1"/>
      <c r="G1249" s="5"/>
      <c r="H1249" s="1"/>
      <c r="I1249" s="1"/>
      <c r="J1249" s="5"/>
      <c r="K1249" s="1"/>
      <c r="L1249" s="1"/>
      <c r="M1249" s="5"/>
      <c r="N1249" s="5"/>
      <c r="O1249" s="5"/>
      <c r="P1249" s="5"/>
      <c r="Q1249" s="5"/>
      <c r="R1249" s="5"/>
      <c r="S1249" s="70"/>
      <c r="T1249" s="70"/>
      <c r="U1249" s="70"/>
      <c r="V1249" s="18"/>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1"/>
      <c r="BA1249" s="1"/>
    </row>
    <row r="1250" spans="2:53">
      <c r="B1250" s="1"/>
      <c r="C1250" s="1"/>
      <c r="D1250" s="1"/>
      <c r="E1250" s="1"/>
      <c r="F1250" s="1"/>
      <c r="G1250" s="5"/>
      <c r="H1250" s="1"/>
      <c r="I1250" s="1"/>
      <c r="J1250" s="5"/>
      <c r="K1250" s="1"/>
      <c r="L1250" s="1"/>
      <c r="M1250" s="5"/>
      <c r="N1250" s="5"/>
      <c r="O1250" s="5"/>
      <c r="P1250" s="5"/>
      <c r="Q1250" s="5"/>
      <c r="R1250" s="5"/>
      <c r="S1250" s="70"/>
      <c r="T1250" s="70"/>
      <c r="U1250" s="70"/>
      <c r="V1250" s="18"/>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1"/>
      <c r="BA1250" s="1"/>
    </row>
    <row r="1251" spans="2:53">
      <c r="B1251" s="1"/>
      <c r="C1251" s="1"/>
      <c r="D1251" s="1"/>
      <c r="E1251" s="1"/>
      <c r="F1251" s="1"/>
      <c r="G1251" s="5"/>
      <c r="H1251" s="1"/>
      <c r="I1251" s="1"/>
      <c r="J1251" s="5"/>
      <c r="K1251" s="1"/>
      <c r="L1251" s="1"/>
      <c r="M1251" s="5"/>
      <c r="N1251" s="5"/>
      <c r="O1251" s="5"/>
      <c r="P1251" s="5"/>
      <c r="Q1251" s="5"/>
      <c r="R1251" s="5"/>
      <c r="S1251" s="70"/>
      <c r="T1251" s="70"/>
      <c r="U1251" s="70"/>
      <c r="V1251" s="18"/>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1"/>
      <c r="BA1251" s="1"/>
    </row>
    <row r="1252" spans="2:53">
      <c r="B1252" s="1"/>
      <c r="C1252" s="1"/>
      <c r="D1252" s="1"/>
      <c r="E1252" s="1"/>
      <c r="F1252" s="1"/>
      <c r="G1252" s="5"/>
      <c r="H1252" s="1"/>
      <c r="I1252" s="1"/>
      <c r="J1252" s="5"/>
      <c r="K1252" s="1"/>
      <c r="L1252" s="1"/>
      <c r="M1252" s="5"/>
      <c r="N1252" s="5"/>
      <c r="O1252" s="5"/>
      <c r="P1252" s="5"/>
      <c r="Q1252" s="5"/>
      <c r="R1252" s="5"/>
      <c r="S1252" s="70"/>
      <c r="T1252" s="70"/>
      <c r="U1252" s="70"/>
      <c r="V1252" s="18"/>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1"/>
      <c r="BA1252" s="1"/>
    </row>
    <row r="1253" spans="2:53">
      <c r="B1253" s="1"/>
      <c r="C1253" s="1"/>
      <c r="D1253" s="1"/>
      <c r="E1253" s="1"/>
      <c r="F1253" s="1"/>
      <c r="G1253" s="5"/>
      <c r="H1253" s="1"/>
      <c r="I1253" s="1"/>
      <c r="J1253" s="5"/>
      <c r="K1253" s="1"/>
      <c r="L1253" s="1"/>
      <c r="M1253" s="5"/>
      <c r="N1253" s="5"/>
      <c r="O1253" s="5"/>
      <c r="P1253" s="5"/>
      <c r="Q1253" s="5"/>
      <c r="R1253" s="5"/>
      <c r="S1253" s="70"/>
      <c r="T1253" s="70"/>
      <c r="U1253" s="70"/>
      <c r="V1253" s="18"/>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1"/>
      <c r="BA1253" s="1"/>
    </row>
    <row r="1254" spans="2:53">
      <c r="B1254" s="1"/>
      <c r="C1254" s="1"/>
      <c r="D1254" s="1"/>
      <c r="E1254" s="1"/>
      <c r="F1254" s="1"/>
      <c r="G1254" s="5"/>
      <c r="H1254" s="1"/>
      <c r="I1254" s="1"/>
      <c r="J1254" s="5"/>
      <c r="K1254" s="1"/>
      <c r="L1254" s="1"/>
      <c r="M1254" s="5"/>
      <c r="N1254" s="5"/>
      <c r="O1254" s="5"/>
      <c r="P1254" s="5"/>
      <c r="Q1254" s="5"/>
      <c r="R1254" s="5"/>
      <c r="S1254" s="70"/>
      <c r="T1254" s="70"/>
      <c r="U1254" s="70"/>
      <c r="V1254" s="18"/>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1"/>
      <c r="BA1254" s="1"/>
    </row>
    <row r="1255" spans="2:53">
      <c r="B1255" s="1"/>
      <c r="C1255" s="1"/>
      <c r="D1255" s="1"/>
      <c r="E1255" s="1"/>
      <c r="F1255" s="1"/>
      <c r="G1255" s="5"/>
      <c r="H1255" s="1"/>
      <c r="I1255" s="1"/>
      <c r="J1255" s="5"/>
      <c r="K1255" s="1"/>
      <c r="L1255" s="1"/>
      <c r="M1255" s="5"/>
      <c r="N1255" s="5"/>
      <c r="O1255" s="5"/>
      <c r="P1255" s="5"/>
      <c r="Q1255" s="5"/>
      <c r="R1255" s="5"/>
      <c r="S1255" s="70"/>
      <c r="T1255" s="70"/>
      <c r="U1255" s="70"/>
      <c r="V1255" s="18"/>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1"/>
      <c r="BA1255" s="1"/>
    </row>
    <row r="1256" spans="2:53">
      <c r="B1256" s="1"/>
      <c r="C1256" s="1"/>
      <c r="D1256" s="1"/>
      <c r="E1256" s="1"/>
      <c r="F1256" s="1"/>
      <c r="G1256" s="5"/>
      <c r="H1256" s="1"/>
      <c r="I1256" s="1"/>
      <c r="J1256" s="5"/>
      <c r="K1256" s="1"/>
      <c r="L1256" s="1"/>
      <c r="M1256" s="5"/>
      <c r="N1256" s="5"/>
      <c r="O1256" s="5"/>
      <c r="P1256" s="5"/>
      <c r="Q1256" s="5"/>
      <c r="R1256" s="5"/>
      <c r="S1256" s="70"/>
      <c r="T1256" s="70"/>
      <c r="U1256" s="70"/>
      <c r="V1256" s="18"/>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1"/>
      <c r="BA1256" s="1"/>
    </row>
    <row r="1257" spans="2:53">
      <c r="B1257" s="1"/>
      <c r="C1257" s="1"/>
      <c r="D1257" s="1"/>
      <c r="E1257" s="1"/>
      <c r="F1257" s="1"/>
      <c r="G1257" s="5"/>
      <c r="H1257" s="1"/>
      <c r="I1257" s="1"/>
      <c r="J1257" s="5"/>
      <c r="K1257" s="1"/>
      <c r="L1257" s="1"/>
      <c r="M1257" s="5"/>
      <c r="N1257" s="5"/>
      <c r="O1257" s="5"/>
      <c r="P1257" s="5"/>
      <c r="Q1257" s="5"/>
      <c r="R1257" s="5"/>
      <c r="S1257" s="70"/>
      <c r="T1257" s="70"/>
      <c r="U1257" s="70"/>
      <c r="V1257" s="18"/>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1"/>
      <c r="BA1257" s="1"/>
    </row>
    <row r="1258" spans="2:53">
      <c r="B1258" s="1"/>
      <c r="C1258" s="1"/>
      <c r="D1258" s="1"/>
      <c r="E1258" s="1"/>
      <c r="F1258" s="1"/>
      <c r="G1258" s="5"/>
      <c r="H1258" s="1"/>
      <c r="I1258" s="1"/>
      <c r="J1258" s="5"/>
      <c r="K1258" s="1"/>
      <c r="L1258" s="1"/>
      <c r="M1258" s="5"/>
      <c r="N1258" s="5"/>
      <c r="O1258" s="5"/>
      <c r="P1258" s="5"/>
      <c r="Q1258" s="5"/>
      <c r="R1258" s="5"/>
      <c r="S1258" s="70"/>
      <c r="T1258" s="70"/>
      <c r="U1258" s="70"/>
      <c r="V1258" s="18"/>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1"/>
      <c r="BA1258" s="1"/>
    </row>
    <row r="1259" spans="2:53">
      <c r="B1259" s="1"/>
      <c r="C1259" s="1"/>
      <c r="D1259" s="1"/>
      <c r="E1259" s="1"/>
      <c r="F1259" s="1"/>
      <c r="G1259" s="5"/>
      <c r="H1259" s="1"/>
      <c r="I1259" s="1"/>
      <c r="J1259" s="5"/>
      <c r="K1259" s="1"/>
      <c r="L1259" s="1"/>
      <c r="M1259" s="5"/>
      <c r="N1259" s="5"/>
      <c r="O1259" s="5"/>
      <c r="P1259" s="5"/>
      <c r="Q1259" s="5"/>
      <c r="R1259" s="5"/>
      <c r="S1259" s="70"/>
      <c r="T1259" s="70"/>
      <c r="U1259" s="70"/>
      <c r="V1259" s="18"/>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1"/>
      <c r="BA1259" s="1"/>
    </row>
    <row r="1260" spans="2:53">
      <c r="B1260" s="1"/>
      <c r="C1260" s="1"/>
      <c r="D1260" s="1"/>
      <c r="E1260" s="1"/>
      <c r="F1260" s="1"/>
      <c r="G1260" s="5"/>
      <c r="H1260" s="1"/>
      <c r="I1260" s="1"/>
      <c r="J1260" s="5"/>
      <c r="K1260" s="1"/>
      <c r="L1260" s="1"/>
      <c r="M1260" s="5"/>
      <c r="N1260" s="5"/>
      <c r="O1260" s="5"/>
      <c r="P1260" s="5"/>
      <c r="Q1260" s="5"/>
      <c r="R1260" s="5"/>
      <c r="S1260" s="70"/>
      <c r="T1260" s="70"/>
      <c r="U1260" s="70"/>
      <c r="V1260" s="18"/>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1"/>
      <c r="BA1260" s="1"/>
    </row>
    <row r="1261" spans="2:53">
      <c r="B1261" s="1"/>
      <c r="C1261" s="1"/>
      <c r="D1261" s="1"/>
      <c r="E1261" s="1"/>
      <c r="F1261" s="1"/>
      <c r="G1261" s="5"/>
      <c r="H1261" s="1"/>
      <c r="I1261" s="1"/>
      <c r="J1261" s="5"/>
      <c r="K1261" s="1"/>
      <c r="L1261" s="1"/>
      <c r="M1261" s="5"/>
      <c r="N1261" s="5"/>
      <c r="O1261" s="5"/>
      <c r="P1261" s="5"/>
      <c r="Q1261" s="5"/>
      <c r="R1261" s="5"/>
      <c r="S1261" s="70"/>
      <c r="T1261" s="70"/>
      <c r="U1261" s="70"/>
      <c r="V1261" s="18"/>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1"/>
      <c r="BA1261" s="1"/>
    </row>
    <row r="1262" spans="2:53">
      <c r="B1262" s="1"/>
      <c r="C1262" s="1"/>
      <c r="D1262" s="1"/>
      <c r="E1262" s="1"/>
      <c r="F1262" s="1"/>
      <c r="G1262" s="5"/>
      <c r="H1262" s="1"/>
      <c r="I1262" s="1"/>
      <c r="J1262" s="5"/>
      <c r="K1262" s="1"/>
      <c r="L1262" s="1"/>
      <c r="M1262" s="5"/>
      <c r="N1262" s="5"/>
      <c r="O1262" s="5"/>
      <c r="P1262" s="5"/>
      <c r="Q1262" s="5"/>
      <c r="R1262" s="5"/>
      <c r="S1262" s="70"/>
      <c r="T1262" s="70"/>
      <c r="U1262" s="70"/>
      <c r="V1262" s="18"/>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1"/>
      <c r="BA1262" s="1"/>
    </row>
    <row r="1263" spans="2:53">
      <c r="B1263" s="1"/>
      <c r="C1263" s="1"/>
      <c r="D1263" s="1"/>
      <c r="E1263" s="1"/>
      <c r="F1263" s="1"/>
      <c r="G1263" s="5"/>
      <c r="H1263" s="1"/>
      <c r="I1263" s="1"/>
      <c r="J1263" s="5"/>
      <c r="K1263" s="1"/>
      <c r="L1263" s="1"/>
      <c r="M1263" s="5"/>
      <c r="N1263" s="5"/>
      <c r="O1263" s="5"/>
      <c r="P1263" s="5"/>
      <c r="Q1263" s="5"/>
      <c r="R1263" s="5"/>
      <c r="S1263" s="70"/>
      <c r="T1263" s="70"/>
      <c r="U1263" s="70"/>
      <c r="V1263" s="18"/>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1"/>
      <c r="BA1263" s="1"/>
    </row>
    <row r="1264" spans="2:53">
      <c r="B1264" s="1"/>
      <c r="C1264" s="1"/>
      <c r="D1264" s="1"/>
      <c r="E1264" s="1"/>
      <c r="F1264" s="1"/>
      <c r="G1264" s="5"/>
      <c r="H1264" s="1"/>
      <c r="I1264" s="1"/>
      <c r="J1264" s="5"/>
      <c r="K1264" s="1"/>
      <c r="L1264" s="1"/>
      <c r="M1264" s="5"/>
      <c r="N1264" s="5"/>
      <c r="O1264" s="5"/>
      <c r="P1264" s="5"/>
      <c r="Q1264" s="5"/>
      <c r="R1264" s="5"/>
      <c r="S1264" s="70"/>
      <c r="T1264" s="70"/>
      <c r="U1264" s="70"/>
      <c r="V1264" s="18"/>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1"/>
      <c r="BA1264" s="1"/>
    </row>
    <row r="1265" spans="2:53">
      <c r="B1265" s="1"/>
      <c r="C1265" s="1"/>
      <c r="D1265" s="1"/>
      <c r="E1265" s="1"/>
      <c r="F1265" s="1"/>
      <c r="G1265" s="5"/>
      <c r="H1265" s="1"/>
      <c r="I1265" s="1"/>
      <c r="J1265" s="5"/>
      <c r="K1265" s="1"/>
      <c r="L1265" s="1"/>
      <c r="M1265" s="5"/>
      <c r="N1265" s="5"/>
      <c r="O1265" s="5"/>
      <c r="P1265" s="5"/>
      <c r="Q1265" s="5"/>
      <c r="R1265" s="5"/>
      <c r="S1265" s="70"/>
      <c r="T1265" s="70"/>
      <c r="U1265" s="70"/>
      <c r="V1265" s="18"/>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1"/>
      <c r="BA1265" s="1"/>
    </row>
    <row r="1266" spans="2:53">
      <c r="B1266" s="1"/>
      <c r="C1266" s="1"/>
      <c r="D1266" s="1"/>
      <c r="E1266" s="1"/>
      <c r="F1266" s="1"/>
      <c r="G1266" s="5"/>
      <c r="H1266" s="1"/>
      <c r="I1266" s="1"/>
      <c r="J1266" s="5"/>
      <c r="K1266" s="1"/>
      <c r="L1266" s="1"/>
      <c r="M1266" s="5"/>
      <c r="N1266" s="5"/>
      <c r="O1266" s="5"/>
      <c r="P1266" s="5"/>
      <c r="Q1266" s="5"/>
      <c r="R1266" s="5"/>
      <c r="S1266" s="70"/>
      <c r="T1266" s="70"/>
      <c r="U1266" s="70"/>
      <c r="V1266" s="18"/>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1"/>
      <c r="BA1266" s="1"/>
    </row>
    <row r="1267" spans="2:53">
      <c r="B1267" s="1"/>
      <c r="C1267" s="1"/>
      <c r="D1267" s="1"/>
      <c r="E1267" s="1"/>
      <c r="F1267" s="1"/>
      <c r="G1267" s="5"/>
      <c r="H1267" s="1"/>
      <c r="I1267" s="1"/>
      <c r="J1267" s="5"/>
      <c r="K1267" s="1"/>
      <c r="L1267" s="1"/>
      <c r="M1267" s="5"/>
      <c r="N1267" s="5"/>
      <c r="O1267" s="5"/>
      <c r="P1267" s="5"/>
      <c r="Q1267" s="5"/>
      <c r="R1267" s="5"/>
      <c r="S1267" s="70"/>
      <c r="T1267" s="70"/>
      <c r="U1267" s="70"/>
      <c r="V1267" s="18"/>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1"/>
      <c r="BA1267" s="1"/>
    </row>
    <row r="1268" spans="2:53">
      <c r="B1268" s="1"/>
      <c r="C1268" s="1"/>
      <c r="D1268" s="1"/>
      <c r="E1268" s="1"/>
      <c r="F1268" s="1"/>
      <c r="G1268" s="5"/>
      <c r="H1268" s="1"/>
      <c r="I1268" s="1"/>
      <c r="J1268" s="5"/>
      <c r="K1268" s="1"/>
      <c r="L1268" s="1"/>
      <c r="M1268" s="5"/>
      <c r="N1268" s="5"/>
      <c r="O1268" s="5"/>
      <c r="P1268" s="5"/>
      <c r="Q1268" s="5"/>
      <c r="R1268" s="5"/>
      <c r="S1268" s="70"/>
      <c r="T1268" s="70"/>
      <c r="U1268" s="70"/>
      <c r="V1268" s="18"/>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1"/>
      <c r="BA1268" s="1"/>
    </row>
    <row r="1269" spans="2:53">
      <c r="B1269" s="1"/>
      <c r="C1269" s="1"/>
      <c r="D1269" s="1"/>
      <c r="E1269" s="1"/>
      <c r="F1269" s="1"/>
      <c r="G1269" s="5"/>
      <c r="H1269" s="1"/>
      <c r="I1269" s="1"/>
      <c r="J1269" s="5"/>
      <c r="K1269" s="1"/>
      <c r="L1269" s="1"/>
      <c r="M1269" s="5"/>
      <c r="N1269" s="5"/>
      <c r="O1269" s="5"/>
      <c r="P1269" s="5"/>
      <c r="Q1269" s="5"/>
      <c r="R1269" s="5"/>
      <c r="S1269" s="70"/>
      <c r="T1269" s="70"/>
      <c r="U1269" s="70"/>
      <c r="V1269" s="18"/>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1"/>
      <c r="BA1269" s="1"/>
    </row>
    <row r="1270" spans="2:53">
      <c r="B1270" s="1"/>
      <c r="C1270" s="1"/>
      <c r="D1270" s="1"/>
      <c r="E1270" s="1"/>
      <c r="F1270" s="1"/>
      <c r="G1270" s="5"/>
      <c r="H1270" s="1"/>
      <c r="I1270" s="1"/>
      <c r="J1270" s="5"/>
      <c r="K1270" s="1"/>
      <c r="L1270" s="1"/>
      <c r="M1270" s="5"/>
      <c r="N1270" s="5"/>
      <c r="O1270" s="5"/>
      <c r="P1270" s="5"/>
      <c r="Q1270" s="5"/>
      <c r="R1270" s="5"/>
      <c r="S1270" s="70"/>
      <c r="T1270" s="70"/>
      <c r="U1270" s="70"/>
      <c r="V1270" s="18"/>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1"/>
      <c r="BA1270" s="1"/>
    </row>
    <row r="1271" spans="2:53">
      <c r="B1271" s="1"/>
      <c r="C1271" s="1"/>
      <c r="D1271" s="1"/>
      <c r="E1271" s="1"/>
      <c r="F1271" s="1"/>
      <c r="G1271" s="5"/>
      <c r="H1271" s="1"/>
      <c r="I1271" s="1"/>
      <c r="J1271" s="5"/>
      <c r="K1271" s="1"/>
      <c r="L1271" s="1"/>
      <c r="M1271" s="5"/>
      <c r="N1271" s="5"/>
      <c r="O1271" s="5"/>
      <c r="P1271" s="5"/>
      <c r="Q1271" s="5"/>
      <c r="R1271" s="5"/>
      <c r="S1271" s="70"/>
      <c r="T1271" s="70"/>
      <c r="U1271" s="70"/>
      <c r="V1271" s="18"/>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1"/>
      <c r="BA1271" s="1"/>
    </row>
    <row r="1272" spans="2:53">
      <c r="B1272" s="1"/>
      <c r="C1272" s="1"/>
      <c r="D1272" s="1"/>
      <c r="E1272" s="1"/>
      <c r="F1272" s="1"/>
      <c r="G1272" s="5"/>
      <c r="H1272" s="1"/>
      <c r="I1272" s="1"/>
      <c r="J1272" s="5"/>
      <c r="K1272" s="1"/>
      <c r="L1272" s="1"/>
      <c r="M1272" s="5"/>
      <c r="N1272" s="5"/>
      <c r="O1272" s="5"/>
      <c r="P1272" s="5"/>
      <c r="Q1272" s="5"/>
      <c r="R1272" s="5"/>
      <c r="S1272" s="70"/>
      <c r="T1272" s="70"/>
      <c r="U1272" s="70"/>
      <c r="V1272" s="18"/>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1"/>
      <c r="BA1272" s="1"/>
    </row>
    <row r="1273" spans="2:53">
      <c r="B1273" s="1"/>
      <c r="C1273" s="1"/>
      <c r="D1273" s="1"/>
      <c r="E1273" s="1"/>
      <c r="F1273" s="1"/>
      <c r="G1273" s="5"/>
      <c r="H1273" s="1"/>
      <c r="I1273" s="1"/>
      <c r="J1273" s="5"/>
      <c r="K1273" s="1"/>
      <c r="L1273" s="1"/>
      <c r="M1273" s="5"/>
      <c r="N1273" s="5"/>
      <c r="O1273" s="5"/>
      <c r="P1273" s="5"/>
      <c r="Q1273" s="5"/>
      <c r="R1273" s="5"/>
      <c r="S1273" s="70"/>
      <c r="T1273" s="70"/>
      <c r="U1273" s="70"/>
      <c r="V1273" s="18"/>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1"/>
      <c r="BA1273" s="1"/>
    </row>
    <row r="1274" spans="2:53">
      <c r="B1274" s="1"/>
      <c r="C1274" s="1"/>
      <c r="D1274" s="1"/>
      <c r="E1274" s="1"/>
      <c r="F1274" s="1"/>
      <c r="G1274" s="5"/>
      <c r="H1274" s="1"/>
      <c r="I1274" s="1"/>
      <c r="J1274" s="5"/>
      <c r="K1274" s="1"/>
      <c r="L1274" s="1"/>
      <c r="M1274" s="5"/>
      <c r="N1274" s="5"/>
      <c r="O1274" s="5"/>
      <c r="P1274" s="5"/>
      <c r="Q1274" s="5"/>
      <c r="R1274" s="5"/>
      <c r="S1274" s="70"/>
      <c r="T1274" s="70"/>
      <c r="U1274" s="70"/>
      <c r="V1274" s="18"/>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1"/>
      <c r="BA1274" s="1"/>
    </row>
    <row r="1275" spans="2:53">
      <c r="B1275" s="1"/>
      <c r="C1275" s="1"/>
      <c r="D1275" s="1"/>
      <c r="E1275" s="1"/>
      <c r="F1275" s="1"/>
      <c r="G1275" s="5"/>
      <c r="H1275" s="1"/>
      <c r="I1275" s="1"/>
      <c r="J1275" s="5"/>
      <c r="K1275" s="1"/>
      <c r="L1275" s="1"/>
      <c r="M1275" s="5"/>
      <c r="N1275" s="5"/>
      <c r="O1275" s="5"/>
      <c r="P1275" s="5"/>
      <c r="Q1275" s="5"/>
      <c r="R1275" s="5"/>
      <c r="S1275" s="70"/>
      <c r="T1275" s="70"/>
      <c r="U1275" s="70"/>
      <c r="V1275" s="18"/>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1"/>
      <c r="BA1275" s="1"/>
    </row>
    <row r="1276" spans="2:53">
      <c r="B1276" s="1"/>
      <c r="C1276" s="1"/>
      <c r="D1276" s="1"/>
      <c r="E1276" s="1"/>
      <c r="F1276" s="1"/>
      <c r="G1276" s="5"/>
      <c r="H1276" s="1"/>
      <c r="I1276" s="1"/>
      <c r="J1276" s="5"/>
      <c r="K1276" s="1"/>
      <c r="L1276" s="1"/>
      <c r="M1276" s="5"/>
      <c r="N1276" s="5"/>
      <c r="O1276" s="5"/>
      <c r="P1276" s="5"/>
      <c r="Q1276" s="5"/>
      <c r="R1276" s="5"/>
      <c r="S1276" s="70"/>
      <c r="T1276" s="70"/>
      <c r="U1276" s="70"/>
      <c r="V1276" s="18"/>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1"/>
      <c r="BA1276" s="1"/>
    </row>
    <row r="1277" spans="2:53">
      <c r="B1277" s="1"/>
      <c r="C1277" s="1"/>
      <c r="D1277" s="1"/>
      <c r="E1277" s="1"/>
      <c r="F1277" s="1"/>
      <c r="G1277" s="5"/>
      <c r="H1277" s="1"/>
      <c r="I1277" s="1"/>
      <c r="J1277" s="5"/>
      <c r="K1277" s="1"/>
      <c r="L1277" s="1"/>
      <c r="M1277" s="5"/>
      <c r="N1277" s="5"/>
      <c r="O1277" s="5"/>
      <c r="P1277" s="5"/>
      <c r="Q1277" s="5"/>
      <c r="R1277" s="5"/>
      <c r="S1277" s="70"/>
      <c r="T1277" s="70"/>
      <c r="U1277" s="70"/>
      <c r="V1277" s="18"/>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1"/>
      <c r="BA1277" s="1"/>
    </row>
    <row r="1278" spans="2:53">
      <c r="B1278" s="1"/>
      <c r="C1278" s="1"/>
      <c r="D1278" s="1"/>
      <c r="E1278" s="1"/>
      <c r="F1278" s="1"/>
      <c r="G1278" s="5"/>
      <c r="H1278" s="1"/>
      <c r="I1278" s="1"/>
      <c r="J1278" s="5"/>
      <c r="K1278" s="1"/>
      <c r="L1278" s="1"/>
      <c r="M1278" s="5"/>
      <c r="N1278" s="5"/>
      <c r="O1278" s="5"/>
      <c r="P1278" s="5"/>
      <c r="Q1278" s="5"/>
      <c r="R1278" s="5"/>
      <c r="S1278" s="70"/>
      <c r="T1278" s="70"/>
      <c r="U1278" s="70"/>
      <c r="V1278" s="18"/>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1"/>
      <c r="BA1278" s="1"/>
    </row>
    <row r="1279" spans="2:53">
      <c r="B1279" s="1"/>
      <c r="C1279" s="1"/>
      <c r="D1279" s="1"/>
      <c r="E1279" s="1"/>
      <c r="F1279" s="1"/>
      <c r="G1279" s="5"/>
      <c r="H1279" s="1"/>
      <c r="I1279" s="1"/>
      <c r="J1279" s="5"/>
      <c r="K1279" s="1"/>
      <c r="L1279" s="1"/>
      <c r="M1279" s="5"/>
      <c r="N1279" s="5"/>
      <c r="O1279" s="5"/>
      <c r="P1279" s="5"/>
      <c r="Q1279" s="5"/>
      <c r="R1279" s="5"/>
      <c r="S1279" s="70"/>
      <c r="T1279" s="70"/>
      <c r="U1279" s="70"/>
      <c r="V1279" s="18"/>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1"/>
      <c r="BA1279" s="1"/>
    </row>
    <row r="1280" spans="2:53">
      <c r="B1280" s="1"/>
      <c r="C1280" s="1"/>
      <c r="D1280" s="1"/>
      <c r="E1280" s="1"/>
      <c r="F1280" s="1"/>
      <c r="G1280" s="5"/>
      <c r="H1280" s="1"/>
      <c r="I1280" s="1"/>
      <c r="J1280" s="5"/>
      <c r="K1280" s="1"/>
      <c r="L1280" s="1"/>
      <c r="M1280" s="5"/>
      <c r="N1280" s="5"/>
      <c r="O1280" s="5"/>
      <c r="P1280" s="5"/>
      <c r="Q1280" s="5"/>
      <c r="R1280" s="5"/>
      <c r="S1280" s="70"/>
      <c r="T1280" s="70"/>
      <c r="U1280" s="70"/>
      <c r="V1280" s="18"/>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1"/>
      <c r="BA1280" s="1"/>
    </row>
    <row r="1281" spans="2:53">
      <c r="B1281" s="1"/>
      <c r="C1281" s="1"/>
      <c r="D1281" s="1"/>
      <c r="E1281" s="1"/>
      <c r="F1281" s="1"/>
      <c r="G1281" s="5"/>
      <c r="H1281" s="1"/>
      <c r="I1281" s="1"/>
      <c r="J1281" s="5"/>
      <c r="K1281" s="1"/>
      <c r="L1281" s="1"/>
      <c r="M1281" s="5"/>
      <c r="N1281" s="5"/>
      <c r="O1281" s="5"/>
      <c r="P1281" s="5"/>
      <c r="Q1281" s="5"/>
      <c r="R1281" s="5"/>
      <c r="S1281" s="70"/>
      <c r="T1281" s="70"/>
      <c r="U1281" s="70"/>
      <c r="V1281" s="18"/>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1"/>
      <c r="BA1281" s="1"/>
    </row>
    <row r="1282" spans="2:53">
      <c r="B1282" s="1"/>
      <c r="C1282" s="1"/>
      <c r="D1282" s="1"/>
      <c r="E1282" s="1"/>
      <c r="F1282" s="1"/>
      <c r="G1282" s="5"/>
      <c r="H1282" s="1"/>
      <c r="I1282" s="1"/>
      <c r="J1282" s="5"/>
      <c r="K1282" s="1"/>
      <c r="L1282" s="1"/>
      <c r="M1282" s="5"/>
      <c r="N1282" s="5"/>
      <c r="O1282" s="5"/>
      <c r="P1282" s="5"/>
      <c r="Q1282" s="5"/>
      <c r="R1282" s="5"/>
      <c r="S1282" s="70"/>
      <c r="T1282" s="70"/>
      <c r="U1282" s="70"/>
      <c r="V1282" s="18"/>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1"/>
      <c r="BA1282" s="1"/>
    </row>
    <row r="1283" spans="2:53">
      <c r="B1283" s="1"/>
      <c r="C1283" s="1"/>
      <c r="D1283" s="1"/>
      <c r="E1283" s="1"/>
      <c r="F1283" s="1"/>
      <c r="G1283" s="5"/>
      <c r="H1283" s="1"/>
      <c r="I1283" s="1"/>
      <c r="J1283" s="5"/>
      <c r="K1283" s="1"/>
      <c r="L1283" s="1"/>
      <c r="M1283" s="5"/>
      <c r="N1283" s="5"/>
      <c r="O1283" s="5"/>
      <c r="P1283" s="5"/>
      <c r="Q1283" s="5"/>
      <c r="R1283" s="5"/>
      <c r="S1283" s="70"/>
      <c r="T1283" s="70"/>
      <c r="U1283" s="70"/>
      <c r="V1283" s="18"/>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1"/>
      <c r="BA1283" s="1"/>
    </row>
    <row r="1284" spans="2:53">
      <c r="B1284" s="1"/>
      <c r="C1284" s="1"/>
      <c r="D1284" s="1"/>
      <c r="E1284" s="1"/>
      <c r="F1284" s="1"/>
      <c r="G1284" s="5"/>
      <c r="H1284" s="1"/>
      <c r="I1284" s="1"/>
      <c r="J1284" s="5"/>
      <c r="K1284" s="1"/>
      <c r="L1284" s="1"/>
      <c r="M1284" s="5"/>
      <c r="N1284" s="5"/>
      <c r="O1284" s="5"/>
      <c r="P1284" s="5"/>
      <c r="Q1284" s="5"/>
      <c r="R1284" s="5"/>
      <c r="S1284" s="70"/>
      <c r="T1284" s="70"/>
      <c r="U1284" s="70"/>
      <c r="V1284" s="18"/>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1"/>
      <c r="BA1284" s="1"/>
    </row>
    <row r="1285" spans="2:53">
      <c r="B1285" s="1"/>
      <c r="C1285" s="1"/>
      <c r="D1285" s="1"/>
      <c r="E1285" s="1"/>
      <c r="F1285" s="1"/>
      <c r="G1285" s="5"/>
      <c r="H1285" s="1"/>
      <c r="I1285" s="1"/>
      <c r="J1285" s="5"/>
      <c r="K1285" s="1"/>
      <c r="L1285" s="1"/>
      <c r="M1285" s="5"/>
      <c r="N1285" s="5"/>
      <c r="O1285" s="5"/>
      <c r="P1285" s="5"/>
      <c r="Q1285" s="5"/>
      <c r="R1285" s="5"/>
      <c r="S1285" s="70"/>
      <c r="T1285" s="70"/>
      <c r="U1285" s="70"/>
      <c r="V1285" s="18"/>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1"/>
      <c r="BA1285" s="1"/>
    </row>
    <row r="1286" spans="2:53">
      <c r="B1286" s="1"/>
      <c r="C1286" s="1"/>
      <c r="D1286" s="1"/>
      <c r="E1286" s="1"/>
      <c r="F1286" s="1"/>
      <c r="G1286" s="5"/>
      <c r="H1286" s="1"/>
      <c r="I1286" s="1"/>
      <c r="J1286" s="5"/>
      <c r="K1286" s="1"/>
      <c r="L1286" s="1"/>
      <c r="M1286" s="5"/>
      <c r="N1286" s="5"/>
      <c r="O1286" s="5"/>
      <c r="P1286" s="5"/>
      <c r="Q1286" s="5"/>
      <c r="R1286" s="5"/>
      <c r="S1286" s="70"/>
      <c r="T1286" s="70"/>
      <c r="U1286" s="70"/>
      <c r="V1286" s="18"/>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1"/>
      <c r="BA1286" s="1"/>
    </row>
    <row r="1287" spans="2:53">
      <c r="B1287" s="1"/>
      <c r="C1287" s="1"/>
      <c r="D1287" s="1"/>
      <c r="E1287" s="1"/>
      <c r="F1287" s="1"/>
      <c r="G1287" s="5"/>
      <c r="H1287" s="1"/>
      <c r="I1287" s="1"/>
      <c r="J1287" s="5"/>
      <c r="K1287" s="1"/>
      <c r="L1287" s="1"/>
      <c r="M1287" s="5"/>
      <c r="N1287" s="5"/>
      <c r="O1287" s="5"/>
      <c r="P1287" s="5"/>
      <c r="Q1287" s="5"/>
      <c r="R1287" s="5"/>
      <c r="S1287" s="70"/>
      <c r="T1287" s="70"/>
      <c r="U1287" s="70"/>
      <c r="V1287" s="18"/>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1"/>
      <c r="BA1287" s="1"/>
    </row>
    <row r="1288" spans="2:53">
      <c r="B1288" s="1"/>
      <c r="C1288" s="1"/>
      <c r="D1288" s="1"/>
      <c r="E1288" s="1"/>
      <c r="F1288" s="1"/>
      <c r="G1288" s="5"/>
      <c r="H1288" s="1"/>
      <c r="I1288" s="1"/>
      <c r="J1288" s="5"/>
      <c r="K1288" s="1"/>
      <c r="L1288" s="1"/>
      <c r="M1288" s="5"/>
      <c r="N1288" s="5"/>
      <c r="O1288" s="5"/>
      <c r="P1288" s="5"/>
      <c r="Q1288" s="5"/>
      <c r="R1288" s="5"/>
      <c r="S1288" s="70"/>
      <c r="T1288" s="70"/>
      <c r="U1288" s="70"/>
      <c r="V1288" s="18"/>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1"/>
      <c r="BA1288" s="1"/>
    </row>
    <row r="1289" spans="2:53">
      <c r="B1289" s="1"/>
      <c r="C1289" s="1"/>
      <c r="D1289" s="1"/>
      <c r="E1289" s="1"/>
      <c r="F1289" s="1"/>
      <c r="G1289" s="5"/>
      <c r="H1289" s="1"/>
      <c r="I1289" s="1"/>
      <c r="J1289" s="5"/>
      <c r="K1289" s="1"/>
      <c r="L1289" s="1"/>
      <c r="M1289" s="5"/>
      <c r="N1289" s="5"/>
      <c r="O1289" s="5"/>
      <c r="P1289" s="5"/>
      <c r="Q1289" s="5"/>
      <c r="R1289" s="5"/>
      <c r="S1289" s="70"/>
      <c r="T1289" s="70"/>
      <c r="U1289" s="70"/>
      <c r="V1289" s="18"/>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1"/>
      <c r="BA1289" s="1"/>
    </row>
    <row r="1290" spans="2:53">
      <c r="B1290" s="1"/>
      <c r="C1290" s="1"/>
      <c r="D1290" s="1"/>
      <c r="E1290" s="1"/>
      <c r="F1290" s="1"/>
      <c r="G1290" s="5"/>
      <c r="H1290" s="1"/>
      <c r="I1290" s="1"/>
      <c r="J1290" s="5"/>
      <c r="K1290" s="1"/>
      <c r="L1290" s="1"/>
      <c r="M1290" s="5"/>
      <c r="N1290" s="5"/>
      <c r="O1290" s="5"/>
      <c r="P1290" s="5"/>
      <c r="Q1290" s="5"/>
      <c r="R1290" s="5"/>
      <c r="S1290" s="70"/>
      <c r="T1290" s="70"/>
      <c r="U1290" s="70"/>
      <c r="V1290" s="18"/>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1"/>
      <c r="BA1290" s="1"/>
    </row>
    <row r="1291" spans="2:53">
      <c r="B1291" s="1"/>
      <c r="C1291" s="1"/>
      <c r="D1291" s="1"/>
      <c r="E1291" s="1"/>
      <c r="F1291" s="1"/>
      <c r="G1291" s="5"/>
      <c r="H1291" s="1"/>
      <c r="I1291" s="1"/>
      <c r="J1291" s="5"/>
      <c r="K1291" s="1"/>
      <c r="L1291" s="1"/>
      <c r="M1291" s="5"/>
      <c r="N1291" s="5"/>
      <c r="O1291" s="5"/>
      <c r="P1291" s="5"/>
      <c r="Q1291" s="5"/>
      <c r="R1291" s="5"/>
      <c r="S1291" s="70"/>
      <c r="T1291" s="70"/>
      <c r="U1291" s="70"/>
      <c r="V1291" s="18"/>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1"/>
      <c r="BA1291" s="1"/>
    </row>
    <row r="1292" spans="2:53">
      <c r="B1292" s="1"/>
      <c r="C1292" s="1"/>
      <c r="D1292" s="1"/>
      <c r="E1292" s="1"/>
      <c r="F1292" s="1"/>
      <c r="G1292" s="5"/>
      <c r="H1292" s="1"/>
      <c r="I1292" s="1"/>
      <c r="J1292" s="5"/>
      <c r="K1292" s="1"/>
      <c r="L1292" s="1"/>
      <c r="M1292" s="5"/>
      <c r="N1292" s="5"/>
      <c r="O1292" s="5"/>
      <c r="P1292" s="5"/>
      <c r="Q1292" s="5"/>
      <c r="R1292" s="5"/>
      <c r="S1292" s="70"/>
      <c r="T1292" s="70"/>
      <c r="U1292" s="70"/>
      <c r="V1292" s="18"/>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1"/>
      <c r="BA1292" s="1"/>
    </row>
    <row r="1293" spans="2:53">
      <c r="B1293" s="1"/>
      <c r="C1293" s="1"/>
      <c r="D1293" s="1"/>
      <c r="E1293" s="1"/>
      <c r="F1293" s="1"/>
      <c r="G1293" s="5"/>
      <c r="H1293" s="1"/>
      <c r="I1293" s="1"/>
      <c r="J1293" s="5"/>
      <c r="K1293" s="1"/>
      <c r="L1293" s="1"/>
      <c r="M1293" s="5"/>
      <c r="N1293" s="5"/>
      <c r="O1293" s="5"/>
      <c r="P1293" s="5"/>
      <c r="Q1293" s="5"/>
      <c r="R1293" s="5"/>
      <c r="S1293" s="70"/>
      <c r="T1293" s="70"/>
      <c r="U1293" s="70"/>
      <c r="V1293" s="18"/>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1"/>
      <c r="BA1293" s="1"/>
    </row>
    <row r="1294" spans="2:53">
      <c r="B1294" s="1"/>
      <c r="C1294" s="1"/>
      <c r="D1294" s="1"/>
      <c r="E1294" s="1"/>
      <c r="F1294" s="1"/>
      <c r="G1294" s="5"/>
      <c r="H1294" s="1"/>
      <c r="I1294" s="1"/>
      <c r="J1294" s="5"/>
      <c r="K1294" s="1"/>
      <c r="L1294" s="1"/>
      <c r="M1294" s="5"/>
      <c r="N1294" s="5"/>
      <c r="O1294" s="5"/>
      <c r="P1294" s="5"/>
      <c r="Q1294" s="5"/>
      <c r="R1294" s="5"/>
      <c r="S1294" s="70"/>
      <c r="T1294" s="70"/>
      <c r="U1294" s="70"/>
      <c r="V1294" s="18"/>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1"/>
      <c r="BA1294" s="1"/>
    </row>
    <row r="1295" spans="2:53">
      <c r="B1295" s="1"/>
      <c r="C1295" s="1"/>
      <c r="D1295" s="1"/>
      <c r="E1295" s="1"/>
      <c r="F1295" s="1"/>
      <c r="G1295" s="5"/>
      <c r="H1295" s="1"/>
      <c r="I1295" s="1"/>
      <c r="J1295" s="5"/>
      <c r="K1295" s="1"/>
      <c r="L1295" s="1"/>
      <c r="M1295" s="5"/>
      <c r="N1295" s="5"/>
      <c r="O1295" s="5"/>
      <c r="P1295" s="5"/>
      <c r="Q1295" s="5"/>
      <c r="R1295" s="5"/>
      <c r="S1295" s="70"/>
      <c r="T1295" s="70"/>
      <c r="U1295" s="70"/>
      <c r="V1295" s="18"/>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1"/>
      <c r="BA1295" s="1"/>
    </row>
    <row r="1296" spans="2:53">
      <c r="B1296" s="1"/>
      <c r="C1296" s="1"/>
      <c r="D1296" s="1"/>
      <c r="E1296" s="1"/>
      <c r="F1296" s="1"/>
      <c r="G1296" s="5"/>
      <c r="H1296" s="1"/>
      <c r="I1296" s="1"/>
      <c r="J1296" s="5"/>
      <c r="K1296" s="1"/>
      <c r="L1296" s="1"/>
      <c r="M1296" s="5"/>
      <c r="N1296" s="5"/>
      <c r="O1296" s="5"/>
      <c r="P1296" s="5"/>
      <c r="Q1296" s="5"/>
      <c r="R1296" s="5"/>
      <c r="S1296" s="70"/>
      <c r="T1296" s="70"/>
      <c r="U1296" s="70"/>
      <c r="V1296" s="18"/>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1"/>
      <c r="BA1296" s="1"/>
    </row>
    <row r="1297" spans="2:53">
      <c r="B1297" s="1"/>
      <c r="C1297" s="1"/>
      <c r="D1297" s="1"/>
      <c r="E1297" s="1"/>
      <c r="F1297" s="1"/>
      <c r="G1297" s="5"/>
      <c r="H1297" s="1"/>
      <c r="I1297" s="1"/>
      <c r="J1297" s="5"/>
      <c r="K1297" s="1"/>
      <c r="L1297" s="1"/>
      <c r="M1297" s="5"/>
      <c r="N1297" s="5"/>
      <c r="O1297" s="5"/>
      <c r="P1297" s="5"/>
      <c r="Q1297" s="5"/>
      <c r="R1297" s="5"/>
      <c r="S1297" s="70"/>
      <c r="T1297" s="70"/>
      <c r="U1297" s="70"/>
      <c r="V1297" s="18"/>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1"/>
      <c r="BA1297" s="1"/>
    </row>
    <row r="1298" spans="2:53">
      <c r="B1298" s="1"/>
      <c r="C1298" s="1"/>
      <c r="D1298" s="1"/>
      <c r="E1298" s="1"/>
      <c r="F1298" s="1"/>
      <c r="G1298" s="5"/>
      <c r="H1298" s="1"/>
      <c r="I1298" s="1"/>
      <c r="J1298" s="5"/>
      <c r="K1298" s="1"/>
      <c r="L1298" s="1"/>
      <c r="M1298" s="5"/>
      <c r="N1298" s="5"/>
      <c r="O1298" s="5"/>
      <c r="P1298" s="5"/>
      <c r="Q1298" s="5"/>
      <c r="R1298" s="5"/>
      <c r="S1298" s="70"/>
      <c r="T1298" s="70"/>
      <c r="U1298" s="70"/>
      <c r="V1298" s="18"/>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1"/>
      <c r="BA1298" s="1"/>
    </row>
    <row r="1299" spans="2:53">
      <c r="B1299" s="1"/>
      <c r="C1299" s="1"/>
      <c r="D1299" s="1"/>
      <c r="E1299" s="1"/>
      <c r="F1299" s="1"/>
      <c r="G1299" s="5"/>
      <c r="H1299" s="1"/>
      <c r="I1299" s="1"/>
      <c r="J1299" s="5"/>
      <c r="K1299" s="1"/>
      <c r="L1299" s="1"/>
      <c r="M1299" s="5"/>
      <c r="N1299" s="5"/>
      <c r="O1299" s="5"/>
      <c r="P1299" s="5"/>
      <c r="Q1299" s="5"/>
      <c r="R1299" s="5"/>
      <c r="S1299" s="70"/>
      <c r="T1299" s="70"/>
      <c r="U1299" s="70"/>
      <c r="V1299" s="18"/>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1"/>
      <c r="BA1299" s="1"/>
    </row>
    <row r="1300" spans="2:53">
      <c r="B1300" s="1"/>
      <c r="C1300" s="1"/>
      <c r="D1300" s="1"/>
      <c r="E1300" s="1"/>
      <c r="F1300" s="1"/>
      <c r="G1300" s="5"/>
      <c r="H1300" s="1"/>
      <c r="I1300" s="1"/>
      <c r="J1300" s="5"/>
      <c r="K1300" s="1"/>
      <c r="L1300" s="1"/>
      <c r="M1300" s="5"/>
      <c r="N1300" s="5"/>
      <c r="O1300" s="5"/>
      <c r="P1300" s="5"/>
      <c r="Q1300" s="5"/>
      <c r="R1300" s="5"/>
      <c r="S1300" s="70"/>
      <c r="T1300" s="70"/>
      <c r="U1300" s="70"/>
      <c r="V1300" s="18"/>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1"/>
      <c r="BA1300" s="1"/>
    </row>
    <row r="1301" spans="2:53">
      <c r="B1301" s="1"/>
      <c r="C1301" s="1"/>
      <c r="D1301" s="1"/>
      <c r="E1301" s="1"/>
      <c r="F1301" s="1"/>
      <c r="G1301" s="5"/>
      <c r="H1301" s="1"/>
      <c r="I1301" s="1"/>
      <c r="J1301" s="5"/>
      <c r="K1301" s="1"/>
      <c r="L1301" s="1"/>
      <c r="M1301" s="5"/>
      <c r="N1301" s="5"/>
      <c r="O1301" s="5"/>
      <c r="P1301" s="5"/>
      <c r="Q1301" s="5"/>
      <c r="R1301" s="5"/>
      <c r="S1301" s="70"/>
      <c r="T1301" s="70"/>
      <c r="U1301" s="70"/>
      <c r="V1301" s="18"/>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1"/>
      <c r="BA1301" s="1"/>
    </row>
    <row r="1302" spans="2:53">
      <c r="B1302" s="1"/>
      <c r="C1302" s="1"/>
      <c r="D1302" s="1"/>
      <c r="E1302" s="1"/>
      <c r="F1302" s="1"/>
      <c r="G1302" s="5"/>
      <c r="H1302" s="1"/>
      <c r="I1302" s="1"/>
      <c r="J1302" s="5"/>
      <c r="K1302" s="1"/>
      <c r="L1302" s="1"/>
      <c r="M1302" s="5"/>
      <c r="N1302" s="5"/>
      <c r="O1302" s="5"/>
      <c r="P1302" s="5"/>
      <c r="Q1302" s="5"/>
      <c r="R1302" s="5"/>
      <c r="S1302" s="70"/>
      <c r="T1302" s="70"/>
      <c r="U1302" s="70"/>
      <c r="V1302" s="18"/>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1"/>
      <c r="BA1302" s="1"/>
    </row>
    <row r="1303" spans="2:53">
      <c r="B1303" s="1"/>
      <c r="C1303" s="1"/>
      <c r="D1303" s="1"/>
      <c r="E1303" s="1"/>
      <c r="F1303" s="1"/>
      <c r="G1303" s="5"/>
      <c r="H1303" s="1"/>
      <c r="I1303" s="1"/>
      <c r="J1303" s="5"/>
      <c r="K1303" s="1"/>
      <c r="L1303" s="1"/>
      <c r="M1303" s="5"/>
      <c r="N1303" s="5"/>
      <c r="O1303" s="5"/>
      <c r="P1303" s="5"/>
      <c r="Q1303" s="5"/>
      <c r="R1303" s="5"/>
      <c r="S1303" s="70"/>
      <c r="T1303" s="70"/>
      <c r="U1303" s="70"/>
      <c r="V1303" s="18"/>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1"/>
      <c r="BA1303" s="1"/>
    </row>
    <row r="1304" spans="2:53">
      <c r="B1304" s="1"/>
      <c r="C1304" s="1"/>
      <c r="D1304" s="1"/>
      <c r="E1304" s="1"/>
      <c r="F1304" s="1"/>
      <c r="G1304" s="5"/>
      <c r="H1304" s="1"/>
      <c r="I1304" s="1"/>
      <c r="J1304" s="5"/>
      <c r="K1304" s="1"/>
      <c r="L1304" s="1"/>
      <c r="M1304" s="5"/>
      <c r="N1304" s="5"/>
      <c r="O1304" s="5"/>
      <c r="P1304" s="5"/>
      <c r="Q1304" s="5"/>
      <c r="R1304" s="5"/>
      <c r="S1304" s="70"/>
      <c r="T1304" s="70"/>
      <c r="U1304" s="70"/>
      <c r="V1304" s="18"/>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1"/>
      <c r="BA1304" s="1"/>
    </row>
    <row r="1305" spans="2:53">
      <c r="B1305" s="1"/>
      <c r="C1305" s="1"/>
      <c r="D1305" s="1"/>
      <c r="E1305" s="1"/>
      <c r="F1305" s="1"/>
      <c r="G1305" s="5"/>
      <c r="H1305" s="1"/>
      <c r="I1305" s="1"/>
      <c r="J1305" s="5"/>
      <c r="K1305" s="1"/>
      <c r="L1305" s="1"/>
      <c r="M1305" s="5"/>
      <c r="N1305" s="5"/>
      <c r="O1305" s="5"/>
      <c r="P1305" s="5"/>
      <c r="Q1305" s="5"/>
      <c r="R1305" s="5"/>
      <c r="S1305" s="70"/>
      <c r="T1305" s="70"/>
      <c r="U1305" s="70"/>
      <c r="V1305" s="18"/>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1"/>
      <c r="BA1305" s="1"/>
    </row>
    <row r="1306" spans="2:53">
      <c r="B1306" s="1"/>
      <c r="C1306" s="1"/>
      <c r="D1306" s="1"/>
      <c r="E1306" s="1"/>
      <c r="F1306" s="1"/>
      <c r="G1306" s="5"/>
      <c r="H1306" s="1"/>
      <c r="I1306" s="1"/>
      <c r="J1306" s="5"/>
      <c r="K1306" s="1"/>
      <c r="L1306" s="1"/>
      <c r="M1306" s="5"/>
      <c r="N1306" s="5"/>
      <c r="O1306" s="5"/>
      <c r="P1306" s="5"/>
      <c r="Q1306" s="5"/>
      <c r="R1306" s="5"/>
      <c r="S1306" s="70"/>
      <c r="T1306" s="70"/>
      <c r="U1306" s="70"/>
      <c r="V1306" s="18"/>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1"/>
      <c r="BA1306" s="1"/>
    </row>
    <row r="1307" spans="2:53">
      <c r="B1307" s="1"/>
      <c r="C1307" s="1"/>
      <c r="D1307" s="1"/>
      <c r="E1307" s="1"/>
      <c r="F1307" s="1"/>
      <c r="G1307" s="5"/>
      <c r="H1307" s="1"/>
      <c r="I1307" s="1"/>
      <c r="J1307" s="5"/>
      <c r="K1307" s="1"/>
      <c r="L1307" s="1"/>
      <c r="M1307" s="5"/>
      <c r="N1307" s="5"/>
      <c r="O1307" s="5"/>
      <c r="P1307" s="5"/>
      <c r="Q1307" s="5"/>
      <c r="R1307" s="5"/>
      <c r="S1307" s="70"/>
      <c r="T1307" s="70"/>
      <c r="U1307" s="70"/>
      <c r="V1307" s="18"/>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1"/>
      <c r="BA1307" s="1"/>
    </row>
    <row r="1308" spans="2:53">
      <c r="B1308" s="1"/>
      <c r="C1308" s="1"/>
      <c r="D1308" s="1"/>
      <c r="E1308" s="1"/>
      <c r="F1308" s="1"/>
      <c r="G1308" s="5"/>
      <c r="H1308" s="1"/>
      <c r="I1308" s="1"/>
      <c r="J1308" s="5"/>
      <c r="K1308" s="1"/>
      <c r="L1308" s="1"/>
      <c r="M1308" s="5"/>
      <c r="N1308" s="5"/>
      <c r="O1308" s="5"/>
      <c r="P1308" s="5"/>
      <c r="Q1308" s="5"/>
      <c r="R1308" s="5"/>
      <c r="S1308" s="70"/>
      <c r="T1308" s="70"/>
      <c r="U1308" s="70"/>
      <c r="V1308" s="18"/>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1"/>
      <c r="BA1308" s="1"/>
    </row>
    <row r="1309" spans="2:53">
      <c r="B1309" s="1"/>
      <c r="C1309" s="1"/>
      <c r="D1309" s="1"/>
      <c r="E1309" s="1"/>
      <c r="F1309" s="1"/>
      <c r="G1309" s="5"/>
      <c r="H1309" s="1"/>
      <c r="I1309" s="1"/>
      <c r="J1309" s="5"/>
      <c r="K1309" s="1"/>
      <c r="L1309" s="1"/>
      <c r="M1309" s="5"/>
      <c r="N1309" s="5"/>
      <c r="O1309" s="5"/>
      <c r="P1309" s="5"/>
      <c r="Q1309" s="5"/>
      <c r="R1309" s="5"/>
      <c r="S1309" s="70"/>
      <c r="T1309" s="70"/>
      <c r="U1309" s="70"/>
      <c r="V1309" s="18"/>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1"/>
      <c r="BA1309" s="1"/>
    </row>
    <row r="1310" spans="2:53">
      <c r="B1310" s="1"/>
      <c r="C1310" s="1"/>
      <c r="D1310" s="1"/>
      <c r="E1310" s="1"/>
      <c r="F1310" s="1"/>
      <c r="G1310" s="5"/>
      <c r="H1310" s="1"/>
      <c r="I1310" s="1"/>
      <c r="J1310" s="5"/>
      <c r="K1310" s="1"/>
      <c r="L1310" s="1"/>
      <c r="M1310" s="5"/>
      <c r="N1310" s="5"/>
      <c r="O1310" s="5"/>
      <c r="P1310" s="5"/>
      <c r="Q1310" s="5"/>
      <c r="R1310" s="5"/>
      <c r="S1310" s="70"/>
      <c r="T1310" s="70"/>
      <c r="U1310" s="70"/>
      <c r="V1310" s="18"/>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1"/>
      <c r="BA1310" s="1"/>
    </row>
    <row r="1311" spans="2:53">
      <c r="B1311" s="1"/>
      <c r="C1311" s="1"/>
      <c r="D1311" s="1"/>
      <c r="E1311" s="1"/>
      <c r="F1311" s="1"/>
      <c r="G1311" s="5"/>
      <c r="H1311" s="1"/>
      <c r="I1311" s="1"/>
      <c r="J1311" s="5"/>
      <c r="K1311" s="1"/>
      <c r="L1311" s="1"/>
      <c r="M1311" s="5"/>
      <c r="N1311" s="5"/>
      <c r="O1311" s="5"/>
      <c r="P1311" s="5"/>
      <c r="Q1311" s="5"/>
      <c r="R1311" s="5"/>
      <c r="S1311" s="70"/>
      <c r="T1311" s="70"/>
      <c r="U1311" s="70"/>
      <c r="V1311" s="18"/>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1"/>
      <c r="BA1311" s="1"/>
    </row>
    <row r="1312" spans="2:53">
      <c r="B1312" s="1"/>
      <c r="C1312" s="1"/>
      <c r="D1312" s="1"/>
      <c r="E1312" s="1"/>
      <c r="F1312" s="1"/>
      <c r="G1312" s="5"/>
      <c r="H1312" s="1"/>
      <c r="I1312" s="1"/>
      <c r="J1312" s="5"/>
      <c r="K1312" s="1"/>
      <c r="L1312" s="1"/>
      <c r="M1312" s="5"/>
      <c r="N1312" s="5"/>
      <c r="O1312" s="5"/>
      <c r="P1312" s="5"/>
      <c r="Q1312" s="5"/>
      <c r="R1312" s="5"/>
      <c r="S1312" s="70"/>
      <c r="T1312" s="70"/>
      <c r="U1312" s="70"/>
      <c r="V1312" s="18"/>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1"/>
      <c r="BA1312" s="1"/>
    </row>
    <row r="1313" spans="2:53">
      <c r="B1313" s="1"/>
      <c r="C1313" s="1"/>
      <c r="D1313" s="1"/>
      <c r="E1313" s="1"/>
      <c r="F1313" s="1"/>
      <c r="G1313" s="5"/>
      <c r="H1313" s="1"/>
      <c r="I1313" s="1"/>
      <c r="J1313" s="5"/>
      <c r="K1313" s="1"/>
      <c r="L1313" s="1"/>
      <c r="M1313" s="5"/>
      <c r="N1313" s="5"/>
      <c r="O1313" s="5"/>
      <c r="P1313" s="5"/>
      <c r="Q1313" s="5"/>
      <c r="R1313" s="5"/>
      <c r="S1313" s="70"/>
      <c r="T1313" s="70"/>
      <c r="U1313" s="70"/>
      <c r="V1313" s="18"/>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1"/>
      <c r="BA1313" s="1"/>
    </row>
    <row r="1314" spans="2:53">
      <c r="B1314" s="1"/>
      <c r="C1314" s="1"/>
      <c r="D1314" s="1"/>
      <c r="E1314" s="1"/>
      <c r="F1314" s="1"/>
      <c r="G1314" s="5"/>
      <c r="H1314" s="1"/>
      <c r="I1314" s="1"/>
      <c r="J1314" s="5"/>
      <c r="K1314" s="1"/>
      <c r="L1314" s="1"/>
      <c r="M1314" s="5"/>
      <c r="N1314" s="5"/>
      <c r="O1314" s="5"/>
      <c r="P1314" s="5"/>
      <c r="Q1314" s="5"/>
      <c r="R1314" s="5"/>
      <c r="S1314" s="70"/>
      <c r="T1314" s="70"/>
      <c r="U1314" s="70"/>
      <c r="V1314" s="18"/>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1"/>
      <c r="BA1314" s="1"/>
    </row>
    <row r="1315" spans="2:53">
      <c r="B1315" s="1"/>
      <c r="C1315" s="1"/>
      <c r="D1315" s="1"/>
      <c r="E1315" s="1"/>
      <c r="F1315" s="1"/>
      <c r="G1315" s="5"/>
      <c r="H1315" s="1"/>
      <c r="I1315" s="1"/>
      <c r="J1315" s="5"/>
      <c r="K1315" s="1"/>
      <c r="L1315" s="1"/>
      <c r="M1315" s="5"/>
      <c r="N1315" s="5"/>
      <c r="O1315" s="5"/>
      <c r="P1315" s="5"/>
      <c r="Q1315" s="5"/>
      <c r="R1315" s="5"/>
      <c r="S1315" s="70"/>
      <c r="T1315" s="70"/>
      <c r="U1315" s="70"/>
      <c r="V1315" s="18"/>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1"/>
      <c r="BA1315" s="1"/>
    </row>
    <row r="1316" spans="2:53">
      <c r="B1316" s="1"/>
      <c r="C1316" s="1"/>
      <c r="D1316" s="1"/>
      <c r="E1316" s="1"/>
      <c r="F1316" s="1"/>
      <c r="G1316" s="5"/>
      <c r="H1316" s="1"/>
      <c r="I1316" s="1"/>
      <c r="J1316" s="5"/>
      <c r="K1316" s="1"/>
      <c r="L1316" s="1"/>
      <c r="M1316" s="5"/>
      <c r="N1316" s="5"/>
      <c r="O1316" s="5"/>
      <c r="P1316" s="5"/>
      <c r="Q1316" s="5"/>
      <c r="R1316" s="5"/>
      <c r="S1316" s="70"/>
      <c r="T1316" s="70"/>
      <c r="U1316" s="70"/>
      <c r="V1316" s="18"/>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1"/>
      <c r="BA1316" s="1"/>
    </row>
    <row r="1317" spans="2:53">
      <c r="B1317" s="1"/>
      <c r="C1317" s="1"/>
      <c r="D1317" s="1"/>
      <c r="E1317" s="1"/>
      <c r="F1317" s="1"/>
      <c r="G1317" s="5"/>
      <c r="H1317" s="1"/>
      <c r="I1317" s="1"/>
      <c r="J1317" s="5"/>
      <c r="K1317" s="1"/>
      <c r="L1317" s="1"/>
      <c r="M1317" s="5"/>
      <c r="N1317" s="5"/>
      <c r="O1317" s="5"/>
      <c r="P1317" s="5"/>
      <c r="Q1317" s="5"/>
      <c r="R1317" s="5"/>
      <c r="S1317" s="70"/>
      <c r="T1317" s="70"/>
      <c r="U1317" s="70"/>
      <c r="V1317" s="18"/>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1"/>
      <c r="BA1317" s="1"/>
    </row>
    <row r="1318" spans="2:53">
      <c r="B1318" s="1"/>
      <c r="C1318" s="1"/>
      <c r="D1318" s="1"/>
      <c r="E1318" s="1"/>
      <c r="F1318" s="1"/>
      <c r="G1318" s="5"/>
      <c r="H1318" s="1"/>
      <c r="I1318" s="1"/>
      <c r="J1318" s="5"/>
      <c r="K1318" s="1"/>
      <c r="L1318" s="1"/>
      <c r="M1318" s="5"/>
      <c r="N1318" s="5"/>
      <c r="O1318" s="5"/>
      <c r="P1318" s="5"/>
      <c r="Q1318" s="5"/>
      <c r="R1318" s="5"/>
      <c r="S1318" s="70"/>
      <c r="T1318" s="70"/>
      <c r="U1318" s="70"/>
      <c r="V1318" s="18"/>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1"/>
      <c r="BA1318" s="1"/>
    </row>
    <row r="1319" spans="2:53">
      <c r="B1319" s="1"/>
      <c r="C1319" s="1"/>
      <c r="D1319" s="1"/>
      <c r="E1319" s="1"/>
      <c r="F1319" s="1"/>
      <c r="G1319" s="5"/>
      <c r="H1319" s="1"/>
      <c r="I1319" s="1"/>
      <c r="J1319" s="5"/>
      <c r="K1319" s="1"/>
      <c r="L1319" s="1"/>
      <c r="M1319" s="5"/>
      <c r="N1319" s="5"/>
      <c r="O1319" s="5"/>
      <c r="P1319" s="5"/>
      <c r="Q1319" s="5"/>
      <c r="R1319" s="5"/>
      <c r="S1319" s="70"/>
      <c r="T1319" s="70"/>
      <c r="U1319" s="70"/>
      <c r="V1319" s="18"/>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1"/>
      <c r="BA1319" s="1"/>
    </row>
    <row r="1320" spans="2:53">
      <c r="B1320" s="1"/>
      <c r="C1320" s="1"/>
      <c r="D1320" s="1"/>
      <c r="E1320" s="1"/>
      <c r="F1320" s="1"/>
      <c r="G1320" s="5"/>
      <c r="H1320" s="1"/>
      <c r="I1320" s="1"/>
      <c r="J1320" s="5"/>
      <c r="K1320" s="1"/>
      <c r="L1320" s="1"/>
      <c r="M1320" s="5"/>
      <c r="N1320" s="5"/>
      <c r="O1320" s="5"/>
      <c r="P1320" s="5"/>
      <c r="Q1320" s="5"/>
      <c r="R1320" s="5"/>
      <c r="S1320" s="70"/>
      <c r="T1320" s="70"/>
      <c r="U1320" s="70"/>
      <c r="V1320" s="18"/>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1"/>
      <c r="BA1320" s="1"/>
    </row>
    <row r="1321" spans="2:53">
      <c r="B1321" s="1"/>
      <c r="C1321" s="1"/>
      <c r="D1321" s="1"/>
      <c r="E1321" s="1"/>
      <c r="F1321" s="1"/>
      <c r="G1321" s="5"/>
      <c r="H1321" s="1"/>
      <c r="I1321" s="1"/>
      <c r="J1321" s="5"/>
      <c r="K1321" s="1"/>
      <c r="L1321" s="1"/>
      <c r="M1321" s="5"/>
      <c r="N1321" s="5"/>
      <c r="O1321" s="5"/>
      <c r="P1321" s="5"/>
      <c r="Q1321" s="5"/>
      <c r="R1321" s="5"/>
      <c r="S1321" s="70"/>
      <c r="T1321" s="70"/>
      <c r="U1321" s="70"/>
      <c r="V1321" s="18"/>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1"/>
      <c r="BA1321" s="1"/>
    </row>
    <row r="1322" spans="2:53">
      <c r="B1322" s="1"/>
      <c r="C1322" s="1"/>
      <c r="D1322" s="1"/>
      <c r="E1322" s="1"/>
      <c r="F1322" s="1"/>
      <c r="G1322" s="5"/>
      <c r="H1322" s="1"/>
      <c r="I1322" s="1"/>
      <c r="J1322" s="5"/>
      <c r="K1322" s="1"/>
      <c r="L1322" s="1"/>
      <c r="M1322" s="5"/>
      <c r="N1322" s="5"/>
      <c r="O1322" s="5"/>
      <c r="P1322" s="5"/>
      <c r="Q1322" s="5"/>
      <c r="R1322" s="5"/>
      <c r="S1322" s="70"/>
      <c r="T1322" s="70"/>
      <c r="U1322" s="70"/>
      <c r="V1322" s="18"/>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1"/>
      <c r="BA1322" s="1"/>
    </row>
    <row r="1323" spans="2:53">
      <c r="B1323" s="1"/>
      <c r="C1323" s="1"/>
      <c r="D1323" s="1"/>
      <c r="E1323" s="1"/>
      <c r="F1323" s="1"/>
      <c r="G1323" s="5"/>
      <c r="H1323" s="1"/>
      <c r="I1323" s="1"/>
      <c r="J1323" s="5"/>
      <c r="K1323" s="1"/>
      <c r="L1323" s="1"/>
      <c r="M1323" s="5"/>
      <c r="N1323" s="5"/>
      <c r="O1323" s="5"/>
      <c r="P1323" s="5"/>
      <c r="Q1323" s="5"/>
      <c r="R1323" s="5"/>
      <c r="S1323" s="70"/>
      <c r="T1323" s="70"/>
      <c r="U1323" s="70"/>
      <c r="V1323" s="18"/>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1"/>
      <c r="BA1323" s="1"/>
    </row>
    <row r="1324" spans="2:53">
      <c r="B1324" s="1"/>
      <c r="C1324" s="1"/>
      <c r="D1324" s="1"/>
      <c r="E1324" s="1"/>
      <c r="F1324" s="1"/>
      <c r="G1324" s="5"/>
      <c r="H1324" s="1"/>
      <c r="I1324" s="1"/>
      <c r="J1324" s="5"/>
      <c r="K1324" s="1"/>
      <c r="L1324" s="1"/>
      <c r="M1324" s="5"/>
      <c r="N1324" s="5"/>
      <c r="O1324" s="5"/>
      <c r="P1324" s="5"/>
      <c r="Q1324" s="5"/>
      <c r="R1324" s="5"/>
      <c r="S1324" s="70"/>
      <c r="T1324" s="70"/>
      <c r="U1324" s="70"/>
      <c r="V1324" s="18"/>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1"/>
      <c r="BA1324" s="1"/>
    </row>
    <row r="1325" spans="2:53">
      <c r="B1325" s="1"/>
      <c r="C1325" s="1"/>
      <c r="D1325" s="1"/>
      <c r="E1325" s="1"/>
      <c r="F1325" s="1"/>
      <c r="G1325" s="5"/>
      <c r="H1325" s="1"/>
      <c r="I1325" s="1"/>
      <c r="J1325" s="5"/>
      <c r="K1325" s="1"/>
      <c r="L1325" s="1"/>
      <c r="M1325" s="5"/>
      <c r="N1325" s="5"/>
      <c r="O1325" s="5"/>
      <c r="P1325" s="5"/>
      <c r="Q1325" s="5"/>
      <c r="R1325" s="5"/>
      <c r="S1325" s="70"/>
      <c r="T1325" s="70"/>
      <c r="U1325" s="70"/>
      <c r="V1325" s="18"/>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1"/>
      <c r="BA1325" s="1"/>
    </row>
    <row r="1326" spans="2:53">
      <c r="B1326" s="1"/>
      <c r="C1326" s="1"/>
      <c r="D1326" s="1"/>
      <c r="E1326" s="1"/>
      <c r="F1326" s="1"/>
      <c r="G1326" s="5"/>
      <c r="H1326" s="1"/>
      <c r="I1326" s="1"/>
      <c r="J1326" s="5"/>
      <c r="K1326" s="1"/>
      <c r="L1326" s="1"/>
      <c r="M1326" s="5"/>
      <c r="N1326" s="5"/>
      <c r="O1326" s="5"/>
      <c r="P1326" s="5"/>
      <c r="Q1326" s="5"/>
      <c r="R1326" s="5"/>
      <c r="S1326" s="70"/>
      <c r="T1326" s="70"/>
      <c r="U1326" s="70"/>
      <c r="V1326" s="18"/>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1"/>
      <c r="BA1326" s="1"/>
    </row>
    <row r="1327" spans="2:53">
      <c r="B1327" s="1"/>
      <c r="C1327" s="1"/>
      <c r="D1327" s="1"/>
      <c r="E1327" s="1"/>
      <c r="F1327" s="1"/>
      <c r="G1327" s="5"/>
      <c r="H1327" s="1"/>
      <c r="I1327" s="1"/>
      <c r="J1327" s="5"/>
      <c r="K1327" s="1"/>
      <c r="L1327" s="1"/>
      <c r="M1327" s="5"/>
      <c r="N1327" s="5"/>
      <c r="O1327" s="5"/>
      <c r="P1327" s="5"/>
      <c r="Q1327" s="5"/>
      <c r="R1327" s="5"/>
      <c r="S1327" s="70"/>
      <c r="T1327" s="70"/>
      <c r="U1327" s="70"/>
      <c r="V1327" s="18"/>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1"/>
      <c r="BA1327" s="1"/>
    </row>
    <row r="1328" spans="2:53">
      <c r="B1328" s="1"/>
      <c r="C1328" s="1"/>
      <c r="D1328" s="1"/>
      <c r="E1328" s="1"/>
      <c r="F1328" s="1"/>
      <c r="G1328" s="5"/>
      <c r="H1328" s="1"/>
      <c r="I1328" s="1"/>
      <c r="J1328" s="5"/>
      <c r="K1328" s="1"/>
      <c r="L1328" s="1"/>
      <c r="M1328" s="5"/>
      <c r="N1328" s="5"/>
      <c r="O1328" s="5"/>
      <c r="P1328" s="5"/>
      <c r="Q1328" s="5"/>
      <c r="R1328" s="5"/>
      <c r="S1328" s="70"/>
      <c r="T1328" s="70"/>
      <c r="U1328" s="70"/>
      <c r="V1328" s="18"/>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1"/>
      <c r="BA1328" s="1"/>
    </row>
    <row r="1329" spans="2:53">
      <c r="B1329" s="1"/>
      <c r="C1329" s="1"/>
      <c r="D1329" s="1"/>
      <c r="E1329" s="1"/>
      <c r="F1329" s="1"/>
      <c r="G1329" s="5"/>
      <c r="H1329" s="1"/>
      <c r="I1329" s="1"/>
      <c r="J1329" s="5"/>
      <c r="K1329" s="1"/>
      <c r="L1329" s="1"/>
      <c r="M1329" s="5"/>
      <c r="N1329" s="5"/>
      <c r="O1329" s="5"/>
      <c r="P1329" s="5"/>
      <c r="Q1329" s="5"/>
      <c r="R1329" s="5"/>
      <c r="S1329" s="70"/>
      <c r="T1329" s="70"/>
      <c r="U1329" s="70"/>
      <c r="V1329" s="18"/>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1"/>
      <c r="BA1329" s="1"/>
    </row>
    <row r="1330" spans="2:53">
      <c r="B1330" s="1"/>
      <c r="C1330" s="1"/>
      <c r="D1330" s="1"/>
      <c r="E1330" s="1"/>
      <c r="F1330" s="1"/>
      <c r="G1330" s="5"/>
      <c r="H1330" s="1"/>
      <c r="I1330" s="1"/>
      <c r="J1330" s="5"/>
      <c r="K1330" s="1"/>
      <c r="L1330" s="1"/>
      <c r="M1330" s="5"/>
      <c r="N1330" s="5"/>
      <c r="O1330" s="5"/>
      <c r="P1330" s="5"/>
      <c r="Q1330" s="5"/>
      <c r="R1330" s="5"/>
      <c r="S1330" s="70"/>
      <c r="T1330" s="70"/>
      <c r="U1330" s="70"/>
      <c r="V1330" s="18"/>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1"/>
      <c r="BA1330" s="1"/>
    </row>
    <row r="1331" spans="2:53">
      <c r="B1331" s="1"/>
      <c r="C1331" s="1"/>
      <c r="D1331" s="1"/>
      <c r="E1331" s="1"/>
      <c r="F1331" s="1"/>
      <c r="G1331" s="5"/>
      <c r="H1331" s="1"/>
      <c r="I1331" s="1"/>
      <c r="J1331" s="5"/>
      <c r="K1331" s="1"/>
      <c r="L1331" s="1"/>
      <c r="M1331" s="5"/>
      <c r="N1331" s="5"/>
      <c r="O1331" s="5"/>
      <c r="P1331" s="5"/>
      <c r="Q1331" s="5"/>
      <c r="R1331" s="5"/>
      <c r="S1331" s="70"/>
      <c r="T1331" s="70"/>
      <c r="U1331" s="70"/>
      <c r="V1331" s="18"/>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1"/>
      <c r="BA1331" s="1"/>
    </row>
    <row r="1332" spans="2:53">
      <c r="B1332" s="1"/>
      <c r="C1332" s="1"/>
      <c r="D1332" s="1"/>
      <c r="E1332" s="1"/>
      <c r="F1332" s="1"/>
      <c r="G1332" s="5"/>
      <c r="H1332" s="1"/>
      <c r="I1332" s="1"/>
      <c r="J1332" s="5"/>
      <c r="K1332" s="1"/>
      <c r="L1332" s="1"/>
      <c r="M1332" s="5"/>
      <c r="N1332" s="5"/>
      <c r="O1332" s="5"/>
      <c r="P1332" s="5"/>
      <c r="Q1332" s="5"/>
      <c r="R1332" s="5"/>
      <c r="S1332" s="70"/>
      <c r="T1332" s="70"/>
      <c r="U1332" s="70"/>
      <c r="V1332" s="18"/>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1"/>
      <c r="BA1332" s="1"/>
    </row>
    <row r="1333" spans="2:53">
      <c r="B1333" s="1"/>
      <c r="C1333" s="1"/>
      <c r="D1333" s="1"/>
      <c r="E1333" s="1"/>
      <c r="F1333" s="1"/>
      <c r="G1333" s="5"/>
      <c r="H1333" s="1"/>
      <c r="I1333" s="1"/>
      <c r="J1333" s="5"/>
      <c r="K1333" s="1"/>
      <c r="L1333" s="1"/>
      <c r="M1333" s="5"/>
      <c r="N1333" s="5"/>
      <c r="O1333" s="5"/>
      <c r="P1333" s="5"/>
      <c r="Q1333" s="5"/>
      <c r="R1333" s="5"/>
      <c r="S1333" s="70"/>
      <c r="T1333" s="70"/>
      <c r="U1333" s="70"/>
      <c r="V1333" s="18"/>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1"/>
      <c r="BA1333" s="1"/>
    </row>
    <row r="1334" spans="2:53">
      <c r="B1334" s="1"/>
      <c r="C1334" s="1"/>
      <c r="D1334" s="1"/>
      <c r="E1334" s="1"/>
      <c r="F1334" s="1"/>
      <c r="G1334" s="5"/>
      <c r="H1334" s="1"/>
      <c r="I1334" s="1"/>
      <c r="J1334" s="5"/>
      <c r="K1334" s="1"/>
      <c r="L1334" s="1"/>
      <c r="M1334" s="5"/>
      <c r="N1334" s="5"/>
      <c r="O1334" s="5"/>
      <c r="P1334" s="5"/>
      <c r="Q1334" s="5"/>
      <c r="R1334" s="5"/>
      <c r="S1334" s="70"/>
      <c r="T1334" s="70"/>
      <c r="U1334" s="70"/>
      <c r="V1334" s="18"/>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1"/>
      <c r="BA1334" s="1"/>
    </row>
    <row r="1335" spans="2:53">
      <c r="B1335" s="1"/>
      <c r="C1335" s="1"/>
      <c r="D1335" s="1"/>
      <c r="E1335" s="1"/>
      <c r="F1335" s="1"/>
      <c r="G1335" s="5"/>
      <c r="H1335" s="1"/>
      <c r="I1335" s="1"/>
      <c r="J1335" s="5"/>
      <c r="K1335" s="1"/>
      <c r="L1335" s="1"/>
      <c r="M1335" s="5"/>
      <c r="N1335" s="5"/>
      <c r="O1335" s="5"/>
      <c r="P1335" s="5"/>
      <c r="Q1335" s="5"/>
      <c r="R1335" s="5"/>
      <c r="S1335" s="70"/>
      <c r="T1335" s="70"/>
      <c r="U1335" s="70"/>
      <c r="V1335" s="18"/>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1"/>
      <c r="BA1335" s="1"/>
    </row>
    <row r="1336" spans="2:53">
      <c r="B1336" s="1"/>
      <c r="C1336" s="1"/>
      <c r="D1336" s="1"/>
      <c r="E1336" s="1"/>
      <c r="F1336" s="1"/>
      <c r="G1336" s="5"/>
      <c r="H1336" s="1"/>
      <c r="I1336" s="1"/>
      <c r="J1336" s="5"/>
      <c r="K1336" s="1"/>
      <c r="L1336" s="1"/>
      <c r="M1336" s="5"/>
      <c r="N1336" s="5"/>
      <c r="O1336" s="5"/>
      <c r="P1336" s="5"/>
      <c r="Q1336" s="5"/>
      <c r="R1336" s="5"/>
      <c r="S1336" s="70"/>
      <c r="T1336" s="70"/>
      <c r="U1336" s="70"/>
      <c r="V1336" s="18"/>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1"/>
      <c r="BA1336" s="1"/>
    </row>
    <row r="1337" spans="2:53">
      <c r="B1337" s="1"/>
      <c r="C1337" s="1"/>
      <c r="D1337" s="1"/>
      <c r="E1337" s="1"/>
      <c r="F1337" s="1"/>
      <c r="G1337" s="5"/>
      <c r="H1337" s="1"/>
      <c r="I1337" s="1"/>
      <c r="J1337" s="5"/>
      <c r="K1337" s="1"/>
      <c r="L1337" s="1"/>
      <c r="M1337" s="5"/>
      <c r="N1337" s="5"/>
      <c r="O1337" s="5"/>
      <c r="P1337" s="5"/>
      <c r="Q1337" s="5"/>
      <c r="R1337" s="5"/>
      <c r="S1337" s="70"/>
      <c r="T1337" s="70"/>
      <c r="U1337" s="70"/>
      <c r="V1337" s="18"/>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1"/>
      <c r="BA1337" s="1"/>
    </row>
    <row r="1338" spans="2:53">
      <c r="B1338" s="1"/>
      <c r="C1338" s="1"/>
      <c r="D1338" s="1"/>
      <c r="E1338" s="1"/>
      <c r="F1338" s="1"/>
      <c r="G1338" s="5"/>
      <c r="H1338" s="1"/>
      <c r="I1338" s="1"/>
      <c r="J1338" s="5"/>
      <c r="K1338" s="1"/>
      <c r="L1338" s="1"/>
      <c r="M1338" s="5"/>
      <c r="N1338" s="5"/>
      <c r="O1338" s="5"/>
      <c r="P1338" s="5"/>
      <c r="Q1338" s="5"/>
      <c r="R1338" s="5"/>
      <c r="S1338" s="70"/>
      <c r="T1338" s="70"/>
      <c r="U1338" s="70"/>
      <c r="V1338" s="18"/>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1"/>
      <c r="BA1338" s="1"/>
    </row>
    <row r="1339" spans="2:53">
      <c r="B1339" s="1"/>
      <c r="C1339" s="1"/>
      <c r="D1339" s="1"/>
      <c r="E1339" s="1"/>
      <c r="F1339" s="1"/>
      <c r="G1339" s="5"/>
      <c r="H1339" s="1"/>
      <c r="I1339" s="1"/>
      <c r="J1339" s="5"/>
      <c r="K1339" s="1"/>
      <c r="L1339" s="1"/>
      <c r="M1339" s="5"/>
      <c r="N1339" s="5"/>
      <c r="O1339" s="5"/>
      <c r="P1339" s="5"/>
      <c r="Q1339" s="5"/>
      <c r="R1339" s="5"/>
      <c r="S1339" s="70"/>
      <c r="T1339" s="70"/>
      <c r="U1339" s="70"/>
      <c r="V1339" s="18"/>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1"/>
      <c r="BA1339" s="1"/>
    </row>
    <row r="1340" spans="2:53">
      <c r="B1340" s="1"/>
      <c r="C1340" s="1"/>
      <c r="D1340" s="1"/>
      <c r="E1340" s="1"/>
      <c r="F1340" s="1"/>
      <c r="G1340" s="5"/>
      <c r="H1340" s="1"/>
      <c r="I1340" s="1"/>
      <c r="J1340" s="5"/>
      <c r="K1340" s="1"/>
      <c r="L1340" s="1"/>
      <c r="M1340" s="5"/>
      <c r="N1340" s="5"/>
      <c r="O1340" s="5"/>
      <c r="P1340" s="5"/>
      <c r="Q1340" s="5"/>
      <c r="R1340" s="5"/>
      <c r="S1340" s="70"/>
      <c r="T1340" s="70"/>
      <c r="U1340" s="70"/>
      <c r="V1340" s="18"/>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1"/>
      <c r="BA1340" s="1"/>
    </row>
    <row r="1341" spans="2:53">
      <c r="B1341" s="1"/>
      <c r="C1341" s="1"/>
      <c r="D1341" s="1"/>
      <c r="E1341" s="1"/>
      <c r="F1341" s="1"/>
      <c r="G1341" s="5"/>
      <c r="H1341" s="1"/>
      <c r="I1341" s="1"/>
      <c r="J1341" s="5"/>
      <c r="K1341" s="1"/>
      <c r="L1341" s="1"/>
      <c r="M1341" s="5"/>
      <c r="N1341" s="5"/>
      <c r="O1341" s="5"/>
      <c r="P1341" s="5"/>
      <c r="Q1341" s="5"/>
      <c r="R1341" s="5"/>
      <c r="S1341" s="70"/>
      <c r="T1341" s="70"/>
      <c r="U1341" s="70"/>
      <c r="V1341" s="18"/>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1"/>
      <c r="BA1341" s="1"/>
    </row>
    <row r="1342" spans="2:53">
      <c r="B1342" s="1"/>
      <c r="C1342" s="1"/>
      <c r="D1342" s="1"/>
      <c r="E1342" s="1"/>
      <c r="F1342" s="1"/>
      <c r="G1342" s="5"/>
      <c r="H1342" s="1"/>
      <c r="I1342" s="1"/>
      <c r="J1342" s="5"/>
      <c r="K1342" s="1"/>
      <c r="L1342" s="1"/>
      <c r="M1342" s="5"/>
      <c r="N1342" s="5"/>
      <c r="O1342" s="5"/>
      <c r="P1342" s="5"/>
      <c r="Q1342" s="5"/>
      <c r="R1342" s="5"/>
      <c r="S1342" s="70"/>
      <c r="T1342" s="70"/>
      <c r="U1342" s="70"/>
      <c r="V1342" s="18"/>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1"/>
      <c r="BA1342" s="1"/>
    </row>
    <row r="1343" spans="2:53">
      <c r="B1343" s="1"/>
      <c r="C1343" s="1"/>
      <c r="D1343" s="1"/>
      <c r="E1343" s="1"/>
      <c r="F1343" s="1"/>
      <c r="G1343" s="5"/>
      <c r="H1343" s="1"/>
      <c r="I1343" s="1"/>
      <c r="J1343" s="5"/>
      <c r="K1343" s="1"/>
      <c r="L1343" s="1"/>
      <c r="M1343" s="5"/>
      <c r="N1343" s="5"/>
      <c r="O1343" s="5"/>
      <c r="P1343" s="5"/>
      <c r="Q1343" s="5"/>
      <c r="R1343" s="5"/>
      <c r="S1343" s="70"/>
      <c r="T1343" s="70"/>
      <c r="U1343" s="70"/>
      <c r="V1343" s="18"/>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1"/>
      <c r="BA1343" s="1"/>
    </row>
    <row r="1344" spans="2:53">
      <c r="B1344" s="1"/>
      <c r="C1344" s="1"/>
      <c r="D1344" s="1"/>
      <c r="E1344" s="1"/>
      <c r="F1344" s="1"/>
      <c r="G1344" s="5"/>
      <c r="H1344" s="1"/>
      <c r="I1344" s="1"/>
      <c r="J1344" s="5"/>
      <c r="K1344" s="1"/>
      <c r="L1344" s="1"/>
      <c r="M1344" s="5"/>
      <c r="N1344" s="5"/>
      <c r="O1344" s="5"/>
      <c r="P1344" s="5"/>
      <c r="Q1344" s="5"/>
      <c r="R1344" s="5"/>
      <c r="S1344" s="70"/>
      <c r="T1344" s="70"/>
      <c r="U1344" s="70"/>
      <c r="V1344" s="18"/>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1"/>
      <c r="BA1344" s="1"/>
    </row>
    <row r="1345" spans="2:53">
      <c r="B1345" s="1"/>
      <c r="C1345" s="1"/>
      <c r="D1345" s="1"/>
      <c r="E1345" s="1"/>
      <c r="F1345" s="1"/>
      <c r="G1345" s="5"/>
      <c r="H1345" s="1"/>
      <c r="I1345" s="1"/>
      <c r="J1345" s="5"/>
      <c r="K1345" s="1"/>
      <c r="L1345" s="1"/>
      <c r="M1345" s="5"/>
      <c r="N1345" s="5"/>
      <c r="O1345" s="5"/>
      <c r="P1345" s="5"/>
      <c r="Q1345" s="5"/>
      <c r="R1345" s="5"/>
      <c r="S1345" s="70"/>
      <c r="T1345" s="70"/>
      <c r="U1345" s="70"/>
      <c r="V1345" s="18"/>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1"/>
      <c r="BA1345" s="1"/>
    </row>
    <row r="1346" spans="2:53">
      <c r="B1346" s="1"/>
      <c r="C1346" s="1"/>
      <c r="D1346" s="1"/>
      <c r="E1346" s="1"/>
      <c r="F1346" s="1"/>
      <c r="G1346" s="5"/>
      <c r="H1346" s="1"/>
      <c r="I1346" s="1"/>
      <c r="J1346" s="5"/>
      <c r="K1346" s="1"/>
      <c r="L1346" s="1"/>
      <c r="M1346" s="5"/>
      <c r="N1346" s="5"/>
      <c r="O1346" s="5"/>
      <c r="P1346" s="5"/>
      <c r="Q1346" s="5"/>
      <c r="R1346" s="5"/>
      <c r="S1346" s="70"/>
      <c r="T1346" s="70"/>
      <c r="U1346" s="70"/>
      <c r="V1346" s="18"/>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1"/>
      <c r="BA1346" s="1"/>
    </row>
    <row r="1347" spans="2:53">
      <c r="B1347" s="1"/>
      <c r="C1347" s="1"/>
      <c r="D1347" s="1"/>
      <c r="E1347" s="1"/>
      <c r="F1347" s="1"/>
      <c r="G1347" s="5"/>
      <c r="H1347" s="1"/>
      <c r="I1347" s="1"/>
      <c r="J1347" s="5"/>
      <c r="K1347" s="1"/>
      <c r="L1347" s="1"/>
      <c r="M1347" s="5"/>
      <c r="N1347" s="5"/>
      <c r="O1347" s="5"/>
      <c r="P1347" s="5"/>
      <c r="Q1347" s="5"/>
      <c r="R1347" s="5"/>
      <c r="S1347" s="70"/>
      <c r="T1347" s="70"/>
      <c r="U1347" s="70"/>
      <c r="V1347" s="18"/>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1"/>
      <c r="BA1347" s="1"/>
    </row>
    <row r="1348" spans="2:53">
      <c r="B1348" s="1"/>
      <c r="C1348" s="1"/>
      <c r="D1348" s="1"/>
      <c r="E1348" s="1"/>
      <c r="F1348" s="1"/>
      <c r="G1348" s="5"/>
      <c r="H1348" s="1"/>
      <c r="I1348" s="1"/>
      <c r="J1348" s="5"/>
      <c r="K1348" s="1"/>
      <c r="L1348" s="1"/>
      <c r="M1348" s="5"/>
      <c r="N1348" s="5"/>
      <c r="O1348" s="5"/>
      <c r="P1348" s="5"/>
      <c r="Q1348" s="5"/>
      <c r="R1348" s="5"/>
      <c r="S1348" s="70"/>
      <c r="T1348" s="70"/>
      <c r="U1348" s="70"/>
      <c r="V1348" s="18"/>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1"/>
      <c r="BA1348" s="1"/>
    </row>
    <row r="1349" spans="2:53">
      <c r="B1349" s="1"/>
      <c r="C1349" s="1"/>
      <c r="D1349" s="1"/>
      <c r="E1349" s="1"/>
      <c r="F1349" s="1"/>
      <c r="G1349" s="5"/>
      <c r="H1349" s="1"/>
      <c r="I1349" s="1"/>
      <c r="J1349" s="5"/>
      <c r="K1349" s="1"/>
      <c r="L1349" s="1"/>
      <c r="M1349" s="5"/>
      <c r="N1349" s="5"/>
      <c r="O1349" s="5"/>
      <c r="P1349" s="5"/>
      <c r="Q1349" s="5"/>
      <c r="R1349" s="5"/>
      <c r="S1349" s="70"/>
      <c r="T1349" s="70"/>
      <c r="U1349" s="70"/>
      <c r="V1349" s="18"/>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1"/>
      <c r="BA1349" s="1"/>
    </row>
    <row r="1350" spans="2:53">
      <c r="B1350" s="1"/>
      <c r="C1350" s="1"/>
      <c r="D1350" s="1"/>
      <c r="E1350" s="1"/>
      <c r="F1350" s="1"/>
      <c r="G1350" s="5"/>
      <c r="H1350" s="1"/>
      <c r="I1350" s="1"/>
      <c r="J1350" s="5"/>
      <c r="K1350" s="1"/>
      <c r="L1350" s="1"/>
      <c r="M1350" s="5"/>
      <c r="N1350" s="5"/>
      <c r="O1350" s="5"/>
      <c r="P1350" s="5"/>
      <c r="Q1350" s="5"/>
      <c r="R1350" s="5"/>
      <c r="S1350" s="70"/>
      <c r="T1350" s="70"/>
      <c r="U1350" s="70"/>
      <c r="V1350" s="18"/>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1"/>
      <c r="BA1350" s="1"/>
    </row>
    <row r="1351" spans="2:53">
      <c r="B1351" s="1"/>
      <c r="C1351" s="1"/>
      <c r="D1351" s="1"/>
      <c r="E1351" s="1"/>
      <c r="F1351" s="1"/>
      <c r="G1351" s="5"/>
      <c r="H1351" s="1"/>
      <c r="I1351" s="1"/>
      <c r="J1351" s="5"/>
      <c r="K1351" s="1"/>
      <c r="L1351" s="1"/>
      <c r="M1351" s="5"/>
      <c r="N1351" s="5"/>
      <c r="O1351" s="5"/>
      <c r="P1351" s="5"/>
      <c r="Q1351" s="5"/>
      <c r="R1351" s="5"/>
      <c r="S1351" s="70"/>
      <c r="T1351" s="70"/>
      <c r="U1351" s="70"/>
      <c r="V1351" s="18"/>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1"/>
      <c r="BA1351" s="1"/>
    </row>
    <row r="1352" spans="2:53">
      <c r="B1352" s="1"/>
      <c r="C1352" s="1"/>
      <c r="D1352" s="1"/>
      <c r="E1352" s="1"/>
      <c r="F1352" s="1"/>
      <c r="G1352" s="5"/>
      <c r="H1352" s="1"/>
      <c r="I1352" s="1"/>
      <c r="J1352" s="5"/>
      <c r="K1352" s="1"/>
      <c r="L1352" s="1"/>
      <c r="M1352" s="5"/>
      <c r="N1352" s="5"/>
      <c r="O1352" s="5"/>
      <c r="P1352" s="5"/>
      <c r="Q1352" s="5"/>
      <c r="R1352" s="5"/>
      <c r="S1352" s="70"/>
      <c r="T1352" s="70"/>
      <c r="U1352" s="70"/>
      <c r="V1352" s="18"/>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1"/>
      <c r="BA1352" s="1"/>
    </row>
    <row r="1353" spans="2:53">
      <c r="B1353" s="1"/>
      <c r="C1353" s="1"/>
      <c r="D1353" s="1"/>
      <c r="E1353" s="1"/>
      <c r="F1353" s="1"/>
      <c r="G1353" s="5"/>
      <c r="H1353" s="1"/>
      <c r="I1353" s="1"/>
      <c r="J1353" s="5"/>
      <c r="K1353" s="1"/>
      <c r="L1353" s="1"/>
      <c r="M1353" s="5"/>
      <c r="N1353" s="5"/>
      <c r="O1353" s="5"/>
      <c r="P1353" s="5"/>
      <c r="Q1353" s="5"/>
      <c r="R1353" s="5"/>
      <c r="S1353" s="70"/>
      <c r="T1353" s="70"/>
      <c r="U1353" s="70"/>
      <c r="V1353" s="18"/>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1"/>
      <c r="BA1353" s="1"/>
    </row>
    <row r="1354" spans="2:53">
      <c r="B1354" s="1"/>
      <c r="C1354" s="1"/>
      <c r="D1354" s="1"/>
      <c r="E1354" s="1"/>
      <c r="F1354" s="1"/>
      <c r="G1354" s="5"/>
      <c r="H1354" s="1"/>
      <c r="I1354" s="1"/>
      <c r="J1354" s="5"/>
      <c r="K1354" s="1"/>
      <c r="L1354" s="1"/>
      <c r="M1354" s="5"/>
      <c r="N1354" s="5"/>
      <c r="O1354" s="5"/>
      <c r="P1354" s="5"/>
      <c r="Q1354" s="5"/>
      <c r="R1354" s="5"/>
      <c r="S1354" s="70"/>
      <c r="T1354" s="70"/>
      <c r="U1354" s="70"/>
      <c r="V1354" s="18"/>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1"/>
      <c r="BA1354" s="1"/>
    </row>
    <row r="1355" spans="2:53">
      <c r="B1355" s="1"/>
      <c r="C1355" s="1"/>
      <c r="D1355" s="1"/>
      <c r="E1355" s="1"/>
      <c r="F1355" s="1"/>
      <c r="G1355" s="5"/>
      <c r="H1355" s="1"/>
      <c r="I1355" s="1"/>
      <c r="J1355" s="5"/>
      <c r="K1355" s="1"/>
      <c r="L1355" s="1"/>
      <c r="M1355" s="5"/>
      <c r="N1355" s="5"/>
      <c r="O1355" s="5"/>
      <c r="P1355" s="5"/>
      <c r="Q1355" s="5"/>
      <c r="R1355" s="5"/>
      <c r="S1355" s="70"/>
      <c r="T1355" s="70"/>
      <c r="U1355" s="70"/>
      <c r="V1355" s="18"/>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1"/>
      <c r="BA1355" s="1"/>
    </row>
    <row r="1356" spans="2:53">
      <c r="B1356" s="1"/>
      <c r="C1356" s="1"/>
      <c r="D1356" s="1"/>
      <c r="E1356" s="1"/>
      <c r="F1356" s="1"/>
      <c r="G1356" s="5"/>
      <c r="H1356" s="1"/>
      <c r="I1356" s="1"/>
      <c r="J1356" s="5"/>
      <c r="K1356" s="1"/>
      <c r="L1356" s="1"/>
      <c r="M1356" s="5"/>
      <c r="N1356" s="5"/>
      <c r="O1356" s="5"/>
      <c r="P1356" s="5"/>
      <c r="Q1356" s="5"/>
      <c r="R1356" s="5"/>
      <c r="S1356" s="70"/>
      <c r="T1356" s="70"/>
      <c r="U1356" s="70"/>
      <c r="V1356" s="18"/>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1"/>
      <c r="BA1356" s="1"/>
    </row>
    <row r="1357" spans="2:53">
      <c r="B1357" s="1"/>
      <c r="C1357" s="1"/>
      <c r="D1357" s="1"/>
      <c r="E1357" s="1"/>
      <c r="F1357" s="1"/>
      <c r="G1357" s="5"/>
      <c r="H1357" s="1"/>
      <c r="I1357" s="1"/>
      <c r="J1357" s="5"/>
      <c r="K1357" s="1"/>
      <c r="L1357" s="1"/>
      <c r="M1357" s="5"/>
      <c r="N1357" s="5"/>
      <c r="O1357" s="5"/>
      <c r="P1357" s="5"/>
      <c r="Q1357" s="5"/>
      <c r="R1357" s="5"/>
      <c r="S1357" s="70"/>
      <c r="T1357" s="70"/>
      <c r="U1357" s="70"/>
      <c r="V1357" s="18"/>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1"/>
      <c r="BA1357" s="1"/>
    </row>
    <row r="1358" spans="2:53">
      <c r="B1358" s="1"/>
      <c r="C1358" s="1"/>
      <c r="D1358" s="1"/>
      <c r="E1358" s="1"/>
      <c r="F1358" s="1"/>
      <c r="G1358" s="5"/>
      <c r="H1358" s="1"/>
      <c r="I1358" s="1"/>
      <c r="J1358" s="5"/>
      <c r="K1358" s="1"/>
      <c r="L1358" s="1"/>
      <c r="M1358" s="5"/>
      <c r="N1358" s="5"/>
      <c r="O1358" s="5"/>
      <c r="P1358" s="5"/>
      <c r="Q1358" s="5"/>
      <c r="R1358" s="5"/>
      <c r="S1358" s="70"/>
      <c r="T1358" s="70"/>
      <c r="U1358" s="70"/>
      <c r="V1358" s="18"/>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1"/>
      <c r="BA1358" s="1"/>
    </row>
    <row r="1359" spans="2:53">
      <c r="B1359" s="1"/>
      <c r="C1359" s="1"/>
      <c r="D1359" s="1"/>
      <c r="E1359" s="1"/>
      <c r="F1359" s="1"/>
      <c r="G1359" s="5"/>
      <c r="H1359" s="1"/>
      <c r="I1359" s="1"/>
      <c r="J1359" s="5"/>
      <c r="K1359" s="1"/>
      <c r="L1359" s="1"/>
      <c r="M1359" s="5"/>
      <c r="N1359" s="5"/>
      <c r="O1359" s="5"/>
      <c r="P1359" s="5"/>
      <c r="Q1359" s="5"/>
      <c r="R1359" s="5"/>
      <c r="S1359" s="70"/>
      <c r="T1359" s="70"/>
      <c r="U1359" s="70"/>
      <c r="V1359" s="18"/>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1"/>
      <c r="BA1359" s="1"/>
    </row>
    <row r="1360" spans="2:53">
      <c r="B1360" s="1"/>
      <c r="C1360" s="1"/>
      <c r="D1360" s="1"/>
      <c r="E1360" s="1"/>
      <c r="F1360" s="1"/>
      <c r="G1360" s="5"/>
      <c r="H1360" s="1"/>
      <c r="I1360" s="1"/>
      <c r="J1360" s="5"/>
      <c r="K1360" s="1"/>
      <c r="L1360" s="1"/>
      <c r="M1360" s="5"/>
      <c r="N1360" s="5"/>
      <c r="O1360" s="5"/>
      <c r="P1360" s="5"/>
      <c r="Q1360" s="5"/>
      <c r="R1360" s="5"/>
      <c r="S1360" s="70"/>
      <c r="T1360" s="70"/>
      <c r="U1360" s="70"/>
      <c r="V1360" s="18"/>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1"/>
      <c r="BA1360" s="1"/>
    </row>
    <row r="1361" spans="2:53">
      <c r="B1361" s="1"/>
      <c r="C1361" s="1"/>
      <c r="D1361" s="1"/>
      <c r="E1361" s="1"/>
      <c r="F1361" s="1"/>
      <c r="G1361" s="5"/>
      <c r="H1361" s="1"/>
      <c r="I1361" s="1"/>
      <c r="J1361" s="5"/>
      <c r="K1361" s="1"/>
      <c r="L1361" s="1"/>
      <c r="M1361" s="5"/>
      <c r="N1361" s="5"/>
      <c r="O1361" s="5"/>
      <c r="P1361" s="5"/>
      <c r="Q1361" s="5"/>
      <c r="R1361" s="5"/>
      <c r="S1361" s="70"/>
      <c r="T1361" s="70"/>
      <c r="U1361" s="70"/>
      <c r="V1361" s="18"/>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1"/>
      <c r="BA1361" s="1"/>
    </row>
    <row r="1362" spans="2:53">
      <c r="B1362" s="1"/>
      <c r="C1362" s="1"/>
      <c r="D1362" s="1"/>
      <c r="E1362" s="1"/>
      <c r="F1362" s="1"/>
      <c r="G1362" s="5"/>
      <c r="H1362" s="1"/>
      <c r="I1362" s="1"/>
      <c r="J1362" s="5"/>
      <c r="K1362" s="1"/>
      <c r="L1362" s="1"/>
      <c r="M1362" s="5"/>
      <c r="N1362" s="5"/>
      <c r="O1362" s="5"/>
      <c r="P1362" s="5"/>
      <c r="Q1362" s="5"/>
      <c r="R1362" s="5"/>
      <c r="S1362" s="70"/>
      <c r="T1362" s="70"/>
      <c r="U1362" s="70"/>
      <c r="V1362" s="18"/>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1"/>
      <c r="BA1362" s="1"/>
    </row>
    <row r="1363" spans="2:53">
      <c r="B1363" s="1"/>
      <c r="C1363" s="1"/>
      <c r="D1363" s="1"/>
      <c r="E1363" s="1"/>
      <c r="F1363" s="1"/>
      <c r="G1363" s="5"/>
      <c r="H1363" s="1"/>
      <c r="I1363" s="1"/>
      <c r="J1363" s="5"/>
      <c r="K1363" s="1"/>
      <c r="L1363" s="1"/>
      <c r="M1363" s="5"/>
      <c r="N1363" s="5"/>
      <c r="O1363" s="5"/>
      <c r="P1363" s="5"/>
      <c r="Q1363" s="5"/>
      <c r="R1363" s="5"/>
      <c r="S1363" s="70"/>
      <c r="T1363" s="70"/>
      <c r="U1363" s="70"/>
      <c r="V1363" s="18"/>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1"/>
      <c r="BA1363" s="1"/>
    </row>
    <row r="1364" spans="2:53">
      <c r="B1364" s="1"/>
      <c r="C1364" s="1"/>
      <c r="D1364" s="1"/>
      <c r="E1364" s="1"/>
      <c r="F1364" s="1"/>
      <c r="G1364" s="5"/>
      <c r="H1364" s="1"/>
      <c r="I1364" s="1"/>
      <c r="J1364" s="5"/>
      <c r="K1364" s="1"/>
      <c r="L1364" s="1"/>
      <c r="M1364" s="5"/>
      <c r="N1364" s="5"/>
      <c r="O1364" s="5"/>
      <c r="P1364" s="5"/>
      <c r="Q1364" s="5"/>
      <c r="R1364" s="5"/>
      <c r="S1364" s="70"/>
      <c r="T1364" s="70"/>
      <c r="U1364" s="70"/>
      <c r="V1364" s="18"/>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1"/>
      <c r="BA1364" s="1"/>
    </row>
    <row r="1365" spans="2:53">
      <c r="B1365" s="1"/>
      <c r="C1365" s="1"/>
      <c r="D1365" s="1"/>
      <c r="E1365" s="1"/>
      <c r="F1365" s="1"/>
      <c r="G1365" s="5"/>
      <c r="H1365" s="1"/>
      <c r="I1365" s="1"/>
      <c r="J1365" s="5"/>
      <c r="K1365" s="1"/>
      <c r="L1365" s="1"/>
      <c r="M1365" s="5"/>
      <c r="N1365" s="5"/>
      <c r="O1365" s="5"/>
      <c r="P1365" s="5"/>
      <c r="Q1365" s="5"/>
      <c r="R1365" s="5"/>
      <c r="S1365" s="70"/>
      <c r="T1365" s="70"/>
      <c r="U1365" s="70"/>
      <c r="V1365" s="18"/>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1"/>
      <c r="BA1365" s="1"/>
    </row>
    <row r="1366" spans="2:53">
      <c r="B1366" s="1"/>
      <c r="C1366" s="1"/>
      <c r="D1366" s="1"/>
      <c r="E1366" s="1"/>
      <c r="F1366" s="1"/>
      <c r="G1366" s="5"/>
      <c r="H1366" s="1"/>
      <c r="I1366" s="1"/>
      <c r="J1366" s="5"/>
      <c r="K1366" s="1"/>
      <c r="L1366" s="1"/>
      <c r="M1366" s="5"/>
      <c r="N1366" s="5"/>
      <c r="O1366" s="5"/>
      <c r="P1366" s="5"/>
      <c r="Q1366" s="5"/>
      <c r="R1366" s="5"/>
      <c r="S1366" s="70"/>
      <c r="T1366" s="70"/>
      <c r="U1366" s="70"/>
      <c r="V1366" s="18"/>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1"/>
      <c r="BA1366" s="1"/>
    </row>
    <row r="1367" spans="2:53">
      <c r="B1367" s="1"/>
      <c r="C1367" s="1"/>
      <c r="D1367" s="1"/>
      <c r="E1367" s="1"/>
      <c r="F1367" s="1"/>
      <c r="G1367" s="5"/>
      <c r="H1367" s="1"/>
      <c r="I1367" s="1"/>
      <c r="J1367" s="5"/>
      <c r="K1367" s="1"/>
      <c r="L1367" s="1"/>
      <c r="M1367" s="5"/>
      <c r="N1367" s="5"/>
      <c r="O1367" s="5"/>
      <c r="P1367" s="5"/>
      <c r="Q1367" s="5"/>
      <c r="R1367" s="5"/>
      <c r="S1367" s="70"/>
      <c r="T1367" s="70"/>
      <c r="U1367" s="70"/>
      <c r="V1367" s="18"/>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1"/>
      <c r="BA1367" s="1"/>
    </row>
    <row r="1368" spans="2:53">
      <c r="B1368" s="1"/>
      <c r="C1368" s="1"/>
      <c r="D1368" s="1"/>
      <c r="E1368" s="1"/>
      <c r="F1368" s="1"/>
      <c r="G1368" s="5"/>
      <c r="H1368" s="1"/>
      <c r="I1368" s="1"/>
      <c r="J1368" s="5"/>
      <c r="K1368" s="1"/>
      <c r="L1368" s="1"/>
      <c r="M1368" s="5"/>
      <c r="N1368" s="5"/>
      <c r="O1368" s="5"/>
      <c r="P1368" s="5"/>
      <c r="Q1368" s="5"/>
      <c r="R1368" s="5"/>
      <c r="S1368" s="70"/>
      <c r="T1368" s="70"/>
      <c r="U1368" s="70"/>
      <c r="V1368" s="18"/>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1"/>
      <c r="BA1368" s="1"/>
    </row>
    <row r="1369" spans="2:53">
      <c r="B1369" s="1"/>
      <c r="C1369" s="1"/>
      <c r="D1369" s="1"/>
      <c r="E1369" s="1"/>
      <c r="F1369" s="1"/>
      <c r="G1369" s="5"/>
      <c r="H1369" s="1"/>
      <c r="I1369" s="1"/>
      <c r="J1369" s="5"/>
      <c r="K1369" s="1"/>
      <c r="L1369" s="1"/>
      <c r="M1369" s="5"/>
      <c r="N1369" s="5"/>
      <c r="O1369" s="5"/>
      <c r="P1369" s="5"/>
      <c r="Q1369" s="5"/>
      <c r="R1369" s="5"/>
      <c r="S1369" s="70"/>
      <c r="T1369" s="70"/>
      <c r="U1369" s="70"/>
      <c r="V1369" s="18"/>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1"/>
      <c r="BA1369" s="1"/>
    </row>
    <row r="1370" spans="2:53">
      <c r="B1370" s="1"/>
      <c r="C1370" s="1"/>
      <c r="D1370" s="1"/>
      <c r="E1370" s="1"/>
      <c r="F1370" s="1"/>
      <c r="G1370" s="5"/>
      <c r="H1370" s="1"/>
      <c r="I1370" s="1"/>
      <c r="J1370" s="5"/>
      <c r="K1370" s="1"/>
      <c r="L1370" s="1"/>
      <c r="M1370" s="5"/>
      <c r="N1370" s="5"/>
      <c r="O1370" s="5"/>
      <c r="P1370" s="5"/>
      <c r="Q1370" s="5"/>
      <c r="R1370" s="5"/>
      <c r="S1370" s="70"/>
      <c r="T1370" s="70"/>
      <c r="U1370" s="70"/>
      <c r="V1370" s="18"/>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1"/>
      <c r="BA1370" s="1"/>
    </row>
    <row r="1371" spans="2:53">
      <c r="B1371" s="1"/>
      <c r="C1371" s="1"/>
      <c r="D1371" s="1"/>
      <c r="E1371" s="1"/>
      <c r="F1371" s="1"/>
      <c r="G1371" s="5"/>
      <c r="H1371" s="1"/>
      <c r="I1371" s="1"/>
      <c r="J1371" s="5"/>
      <c r="K1371" s="1"/>
      <c r="L1371" s="1"/>
      <c r="M1371" s="5"/>
      <c r="N1371" s="5"/>
      <c r="O1371" s="5"/>
      <c r="P1371" s="5"/>
      <c r="Q1371" s="5"/>
      <c r="R1371" s="5"/>
      <c r="S1371" s="70"/>
      <c r="T1371" s="70"/>
      <c r="U1371" s="70"/>
      <c r="V1371" s="18"/>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1"/>
      <c r="BA1371" s="1"/>
    </row>
    <row r="1372" spans="2:53">
      <c r="B1372" s="1"/>
      <c r="C1372" s="1"/>
      <c r="D1372" s="1"/>
      <c r="E1372" s="1"/>
      <c r="F1372" s="1"/>
      <c r="G1372" s="5"/>
      <c r="H1372" s="1"/>
      <c r="I1372" s="1"/>
      <c r="J1372" s="5"/>
      <c r="K1372" s="1"/>
      <c r="L1372" s="1"/>
      <c r="M1372" s="5"/>
      <c r="N1372" s="5"/>
      <c r="O1372" s="5"/>
      <c r="P1372" s="5"/>
      <c r="Q1372" s="5"/>
      <c r="R1372" s="5"/>
      <c r="S1372" s="70"/>
      <c r="T1372" s="70"/>
      <c r="U1372" s="70"/>
      <c r="V1372" s="18"/>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1"/>
      <c r="BA1372" s="1"/>
    </row>
    <row r="1373" spans="2:53">
      <c r="B1373" s="1"/>
      <c r="C1373" s="1"/>
      <c r="D1373" s="1"/>
      <c r="E1373" s="1"/>
      <c r="F1373" s="1"/>
      <c r="G1373" s="5"/>
      <c r="H1373" s="1"/>
      <c r="I1373" s="1"/>
      <c r="J1373" s="5"/>
      <c r="K1373" s="1"/>
      <c r="L1373" s="1"/>
      <c r="M1373" s="5"/>
      <c r="N1373" s="5"/>
      <c r="O1373" s="5"/>
      <c r="P1373" s="5"/>
      <c r="Q1373" s="5"/>
      <c r="R1373" s="5"/>
      <c r="S1373" s="70"/>
      <c r="T1373" s="70"/>
      <c r="U1373" s="70"/>
      <c r="V1373" s="18"/>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1"/>
      <c r="BA1373" s="1"/>
    </row>
    <row r="1374" spans="2:53">
      <c r="B1374" s="1"/>
      <c r="C1374" s="1"/>
      <c r="D1374" s="1"/>
      <c r="E1374" s="1"/>
      <c r="F1374" s="1"/>
      <c r="G1374" s="5"/>
      <c r="H1374" s="1"/>
      <c r="I1374" s="1"/>
      <c r="J1374" s="5"/>
      <c r="K1374" s="1"/>
      <c r="L1374" s="1"/>
      <c r="M1374" s="5"/>
      <c r="N1374" s="5"/>
      <c r="O1374" s="5"/>
      <c r="P1374" s="5"/>
      <c r="Q1374" s="5"/>
      <c r="R1374" s="5"/>
      <c r="S1374" s="70"/>
      <c r="T1374" s="70"/>
      <c r="U1374" s="70"/>
      <c r="V1374" s="18"/>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1"/>
      <c r="BA1374" s="1"/>
    </row>
    <row r="1375" spans="2:53">
      <c r="B1375" s="1"/>
      <c r="C1375" s="1"/>
      <c r="D1375" s="1"/>
      <c r="E1375" s="1"/>
      <c r="F1375" s="1"/>
      <c r="G1375" s="5"/>
      <c r="H1375" s="1"/>
      <c r="I1375" s="1"/>
      <c r="J1375" s="5"/>
      <c r="K1375" s="1"/>
      <c r="L1375" s="1"/>
      <c r="M1375" s="5"/>
      <c r="N1375" s="5"/>
      <c r="O1375" s="5"/>
      <c r="P1375" s="5"/>
      <c r="Q1375" s="5"/>
      <c r="R1375" s="5"/>
      <c r="S1375" s="70"/>
      <c r="T1375" s="70"/>
      <c r="U1375" s="70"/>
      <c r="V1375" s="18"/>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1"/>
      <c r="BA1375" s="1"/>
    </row>
    <row r="1376" spans="2:53">
      <c r="B1376" s="1"/>
      <c r="C1376" s="1"/>
      <c r="D1376" s="1"/>
      <c r="E1376" s="1"/>
      <c r="F1376" s="1"/>
      <c r="G1376" s="5"/>
      <c r="H1376" s="1"/>
      <c r="I1376" s="1"/>
      <c r="J1376" s="5"/>
      <c r="K1376" s="1"/>
      <c r="L1376" s="1"/>
      <c r="M1376" s="5"/>
      <c r="N1376" s="5"/>
      <c r="O1376" s="5"/>
      <c r="P1376" s="5"/>
      <c r="Q1376" s="5"/>
      <c r="R1376" s="5"/>
      <c r="S1376" s="70"/>
      <c r="T1376" s="70"/>
      <c r="U1376" s="70"/>
      <c r="V1376" s="18"/>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1"/>
      <c r="BA1376" s="1"/>
    </row>
    <row r="1377" spans="2:53">
      <c r="B1377" s="1"/>
      <c r="C1377" s="1"/>
      <c r="D1377" s="1"/>
      <c r="E1377" s="1"/>
      <c r="F1377" s="1"/>
      <c r="G1377" s="5"/>
      <c r="H1377" s="1"/>
      <c r="I1377" s="1"/>
      <c r="J1377" s="5"/>
      <c r="K1377" s="1"/>
      <c r="L1377" s="1"/>
      <c r="M1377" s="5"/>
      <c r="N1377" s="5"/>
      <c r="O1377" s="5"/>
      <c r="P1377" s="5"/>
      <c r="Q1377" s="5"/>
      <c r="R1377" s="5"/>
      <c r="S1377" s="70"/>
      <c r="T1377" s="70"/>
      <c r="U1377" s="70"/>
      <c r="V1377" s="18"/>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1"/>
      <c r="BA1377" s="1"/>
    </row>
    <row r="1378" spans="2:53">
      <c r="B1378" s="1"/>
      <c r="C1378" s="1"/>
      <c r="D1378" s="1"/>
      <c r="E1378" s="1"/>
      <c r="F1378" s="1"/>
      <c r="G1378" s="5"/>
      <c r="H1378" s="1"/>
      <c r="I1378" s="1"/>
      <c r="J1378" s="5"/>
      <c r="K1378" s="1"/>
      <c r="L1378" s="1"/>
      <c r="M1378" s="5"/>
      <c r="N1378" s="5"/>
      <c r="O1378" s="5"/>
      <c r="P1378" s="5"/>
      <c r="Q1378" s="5"/>
      <c r="R1378" s="5"/>
      <c r="S1378" s="70"/>
      <c r="T1378" s="70"/>
      <c r="U1378" s="70"/>
      <c r="V1378" s="18"/>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1"/>
      <c r="BA1378" s="1"/>
    </row>
    <row r="1379" spans="2:53">
      <c r="B1379" s="1"/>
      <c r="C1379" s="1"/>
      <c r="D1379" s="1"/>
      <c r="E1379" s="1"/>
      <c r="F1379" s="1"/>
      <c r="G1379" s="5"/>
      <c r="H1379" s="1"/>
      <c r="I1379" s="1"/>
      <c r="J1379" s="5"/>
      <c r="K1379" s="1"/>
      <c r="L1379" s="1"/>
      <c r="M1379" s="5"/>
      <c r="N1379" s="5"/>
      <c r="O1379" s="5"/>
      <c r="P1379" s="5"/>
      <c r="Q1379" s="5"/>
      <c r="R1379" s="5"/>
      <c r="S1379" s="70"/>
      <c r="T1379" s="70"/>
      <c r="U1379" s="70"/>
      <c r="V1379" s="18"/>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1"/>
      <c r="BA1379" s="1"/>
    </row>
    <row r="1380" spans="2:53">
      <c r="B1380" s="1"/>
      <c r="C1380" s="1"/>
      <c r="D1380" s="1"/>
      <c r="E1380" s="1"/>
      <c r="F1380" s="1"/>
      <c r="G1380" s="5"/>
      <c r="H1380" s="1"/>
      <c r="I1380" s="1"/>
      <c r="J1380" s="5"/>
      <c r="K1380" s="1"/>
      <c r="L1380" s="1"/>
      <c r="M1380" s="5"/>
      <c r="N1380" s="5"/>
      <c r="O1380" s="5"/>
      <c r="P1380" s="5"/>
      <c r="Q1380" s="5"/>
      <c r="R1380" s="5"/>
      <c r="S1380" s="70"/>
      <c r="T1380" s="70"/>
      <c r="U1380" s="70"/>
      <c r="V1380" s="18"/>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1"/>
      <c r="BA1380" s="1"/>
    </row>
    <row r="1381" spans="2:53">
      <c r="B1381" s="1"/>
      <c r="C1381" s="1"/>
      <c r="D1381" s="1"/>
      <c r="E1381" s="1"/>
      <c r="F1381" s="1"/>
      <c r="G1381" s="5"/>
      <c r="H1381" s="1"/>
      <c r="I1381" s="1"/>
      <c r="J1381" s="5"/>
      <c r="K1381" s="1"/>
      <c r="L1381" s="1"/>
      <c r="M1381" s="5"/>
      <c r="N1381" s="5"/>
      <c r="O1381" s="5"/>
      <c r="P1381" s="5"/>
      <c r="Q1381" s="5"/>
      <c r="R1381" s="5"/>
      <c r="S1381" s="70"/>
      <c r="T1381" s="70"/>
      <c r="U1381" s="70"/>
      <c r="V1381" s="18"/>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1"/>
      <c r="BA1381" s="1"/>
    </row>
    <row r="1382" spans="2:53">
      <c r="B1382" s="1"/>
      <c r="C1382" s="1"/>
      <c r="D1382" s="1"/>
      <c r="E1382" s="1"/>
      <c r="F1382" s="1"/>
      <c r="G1382" s="5"/>
      <c r="H1382" s="1"/>
      <c r="I1382" s="1"/>
      <c r="J1382" s="5"/>
      <c r="K1382" s="1"/>
      <c r="L1382" s="1"/>
      <c r="M1382" s="5"/>
      <c r="N1382" s="5"/>
      <c r="O1382" s="5"/>
      <c r="P1382" s="5"/>
      <c r="Q1382" s="5"/>
      <c r="R1382" s="5"/>
      <c r="S1382" s="70"/>
      <c r="T1382" s="70"/>
      <c r="U1382" s="70"/>
      <c r="V1382" s="18"/>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1"/>
      <c r="BA1382" s="1"/>
    </row>
    <row r="1383" spans="2:53">
      <c r="B1383" s="1"/>
      <c r="C1383" s="1"/>
      <c r="D1383" s="1"/>
      <c r="E1383" s="1"/>
      <c r="F1383" s="1"/>
      <c r="G1383" s="5"/>
      <c r="H1383" s="1"/>
      <c r="I1383" s="1"/>
      <c r="J1383" s="5"/>
      <c r="K1383" s="1"/>
      <c r="L1383" s="1"/>
      <c r="M1383" s="5"/>
      <c r="N1383" s="5"/>
      <c r="O1383" s="5"/>
      <c r="P1383" s="5"/>
      <c r="Q1383" s="5"/>
      <c r="R1383" s="5"/>
      <c r="S1383" s="70"/>
      <c r="T1383" s="70"/>
      <c r="U1383" s="70"/>
      <c r="V1383" s="18"/>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1"/>
      <c r="BA1383" s="1"/>
    </row>
    <row r="1384" spans="2:53">
      <c r="B1384" s="1"/>
      <c r="C1384" s="1"/>
      <c r="D1384" s="1"/>
      <c r="E1384" s="1"/>
      <c r="F1384" s="1"/>
      <c r="G1384" s="5"/>
      <c r="H1384" s="1"/>
      <c r="I1384" s="1"/>
      <c r="J1384" s="5"/>
      <c r="K1384" s="1"/>
      <c r="L1384" s="1"/>
      <c r="M1384" s="5"/>
      <c r="N1384" s="5"/>
      <c r="O1384" s="5"/>
      <c r="P1384" s="5"/>
      <c r="Q1384" s="5"/>
      <c r="R1384" s="5"/>
      <c r="S1384" s="70"/>
      <c r="T1384" s="70"/>
      <c r="U1384" s="70"/>
      <c r="V1384" s="18"/>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1"/>
      <c r="BA1384" s="1"/>
    </row>
    <row r="1385" spans="2:53">
      <c r="B1385" s="1"/>
      <c r="C1385" s="1"/>
      <c r="D1385" s="1"/>
      <c r="E1385" s="1"/>
      <c r="F1385" s="1"/>
      <c r="G1385" s="5"/>
      <c r="H1385" s="1"/>
      <c r="I1385" s="1"/>
      <c r="J1385" s="5"/>
      <c r="K1385" s="1"/>
      <c r="L1385" s="1"/>
      <c r="M1385" s="5"/>
      <c r="N1385" s="5"/>
      <c r="O1385" s="5"/>
      <c r="P1385" s="5"/>
      <c r="Q1385" s="5"/>
      <c r="R1385" s="5"/>
      <c r="S1385" s="70"/>
      <c r="T1385" s="70"/>
      <c r="U1385" s="70"/>
      <c r="V1385" s="18"/>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1"/>
      <c r="BA1385" s="1"/>
    </row>
    <row r="1386" spans="2:53">
      <c r="B1386" s="1"/>
      <c r="C1386" s="1"/>
      <c r="D1386" s="1"/>
      <c r="E1386" s="1"/>
      <c r="F1386" s="1"/>
      <c r="G1386" s="5"/>
      <c r="H1386" s="1"/>
      <c r="I1386" s="1"/>
      <c r="J1386" s="5"/>
      <c r="K1386" s="1"/>
      <c r="L1386" s="1"/>
      <c r="M1386" s="5"/>
      <c r="N1386" s="5"/>
      <c r="O1386" s="5"/>
      <c r="P1386" s="5"/>
      <c r="Q1386" s="5"/>
      <c r="R1386" s="5"/>
      <c r="S1386" s="70"/>
      <c r="T1386" s="70"/>
      <c r="U1386" s="70"/>
      <c r="V1386" s="18"/>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1"/>
      <c r="BA1386" s="1"/>
    </row>
    <row r="1387" spans="2:53">
      <c r="B1387" s="1"/>
      <c r="C1387" s="1"/>
      <c r="D1387" s="1"/>
      <c r="E1387" s="1"/>
      <c r="F1387" s="1"/>
      <c r="G1387" s="5"/>
      <c r="H1387" s="1"/>
      <c r="I1387" s="1"/>
      <c r="J1387" s="5"/>
      <c r="K1387" s="1"/>
      <c r="L1387" s="1"/>
      <c r="M1387" s="5"/>
      <c r="N1387" s="5"/>
      <c r="O1387" s="5"/>
      <c r="P1387" s="5"/>
      <c r="Q1387" s="5"/>
      <c r="R1387" s="5"/>
      <c r="S1387" s="70"/>
      <c r="T1387" s="70"/>
      <c r="U1387" s="70"/>
      <c r="V1387" s="18"/>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1"/>
      <c r="BA1387" s="1"/>
    </row>
    <row r="1388" spans="2:53">
      <c r="B1388" s="1"/>
      <c r="C1388" s="1"/>
      <c r="D1388" s="1"/>
      <c r="E1388" s="1"/>
      <c r="F1388" s="1"/>
      <c r="G1388" s="5"/>
      <c r="H1388" s="1"/>
      <c r="I1388" s="1"/>
      <c r="J1388" s="5"/>
      <c r="K1388" s="1"/>
      <c r="L1388" s="1"/>
      <c r="M1388" s="5"/>
      <c r="N1388" s="5"/>
      <c r="O1388" s="5"/>
      <c r="P1388" s="5"/>
      <c r="Q1388" s="5"/>
      <c r="R1388" s="5"/>
      <c r="S1388" s="70"/>
      <c r="T1388" s="70"/>
      <c r="U1388" s="70"/>
      <c r="V1388" s="18"/>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1"/>
      <c r="BA1388" s="1"/>
    </row>
    <row r="1389" spans="2:53">
      <c r="B1389" s="1"/>
      <c r="C1389" s="1"/>
      <c r="D1389" s="1"/>
      <c r="E1389" s="1"/>
      <c r="F1389" s="1"/>
      <c r="G1389" s="5"/>
      <c r="H1389" s="1"/>
      <c r="I1389" s="1"/>
      <c r="J1389" s="5"/>
      <c r="K1389" s="1"/>
      <c r="L1389" s="1"/>
      <c r="M1389" s="5"/>
      <c r="N1389" s="5"/>
      <c r="O1389" s="5"/>
      <c r="P1389" s="5"/>
      <c r="Q1389" s="5"/>
      <c r="R1389" s="5"/>
      <c r="S1389" s="70"/>
      <c r="T1389" s="70"/>
      <c r="U1389" s="70"/>
      <c r="V1389" s="18"/>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1"/>
      <c r="BA1389" s="1"/>
    </row>
    <row r="1390" spans="2:53">
      <c r="B1390" s="1"/>
      <c r="C1390" s="1"/>
      <c r="D1390" s="1"/>
      <c r="E1390" s="1"/>
      <c r="F1390" s="1"/>
      <c r="G1390" s="5"/>
      <c r="H1390" s="1"/>
      <c r="I1390" s="1"/>
      <c r="J1390" s="5"/>
      <c r="K1390" s="1"/>
      <c r="L1390" s="1"/>
      <c r="M1390" s="5"/>
      <c r="N1390" s="5"/>
      <c r="O1390" s="5"/>
      <c r="P1390" s="5"/>
      <c r="Q1390" s="5"/>
      <c r="R1390" s="5"/>
      <c r="S1390" s="70"/>
      <c r="T1390" s="70"/>
      <c r="U1390" s="70"/>
      <c r="V1390" s="18"/>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1"/>
      <c r="BA1390" s="1"/>
    </row>
    <row r="1391" spans="2:53">
      <c r="B1391" s="1"/>
      <c r="C1391" s="1"/>
      <c r="D1391" s="1"/>
      <c r="E1391" s="1"/>
      <c r="F1391" s="1"/>
      <c r="G1391" s="5"/>
      <c r="H1391" s="1"/>
      <c r="I1391" s="1"/>
      <c r="J1391" s="5"/>
      <c r="K1391" s="1"/>
      <c r="L1391" s="1"/>
      <c r="M1391" s="5"/>
      <c r="N1391" s="5"/>
      <c r="O1391" s="5"/>
      <c r="P1391" s="5"/>
      <c r="Q1391" s="5"/>
      <c r="R1391" s="5"/>
      <c r="S1391" s="70"/>
      <c r="T1391" s="70"/>
      <c r="U1391" s="70"/>
      <c r="V1391" s="18"/>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1"/>
      <c r="BA1391" s="1"/>
    </row>
    <row r="1392" spans="2:53">
      <c r="B1392" s="1"/>
      <c r="C1392" s="1"/>
      <c r="D1392" s="1"/>
      <c r="E1392" s="1"/>
      <c r="F1392" s="1"/>
      <c r="G1392" s="5"/>
      <c r="H1392" s="1"/>
      <c r="I1392" s="1"/>
      <c r="J1392" s="5"/>
      <c r="K1392" s="1"/>
      <c r="L1392" s="1"/>
      <c r="M1392" s="5"/>
      <c r="N1392" s="5"/>
      <c r="O1392" s="5"/>
      <c r="P1392" s="5"/>
      <c r="Q1392" s="5"/>
      <c r="R1392" s="5"/>
      <c r="S1392" s="70"/>
      <c r="T1392" s="70"/>
      <c r="U1392" s="70"/>
      <c r="V1392" s="18"/>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1"/>
      <c r="BA1392" s="1"/>
    </row>
    <row r="1393" spans="2:53">
      <c r="B1393" s="1"/>
      <c r="C1393" s="1"/>
      <c r="D1393" s="1"/>
      <c r="E1393" s="1"/>
      <c r="F1393" s="1"/>
      <c r="G1393" s="5"/>
      <c r="H1393" s="1"/>
      <c r="I1393" s="1"/>
      <c r="J1393" s="5"/>
      <c r="K1393" s="1"/>
      <c r="L1393" s="1"/>
      <c r="M1393" s="5"/>
      <c r="N1393" s="5"/>
      <c r="O1393" s="5"/>
      <c r="P1393" s="5"/>
      <c r="Q1393" s="5"/>
      <c r="R1393" s="5"/>
      <c r="S1393" s="70"/>
      <c r="T1393" s="70"/>
      <c r="U1393" s="70"/>
      <c r="V1393" s="18"/>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1"/>
      <c r="BA1393" s="1"/>
    </row>
    <row r="1394" spans="2:53">
      <c r="B1394" s="1"/>
      <c r="C1394" s="1"/>
      <c r="D1394" s="1"/>
      <c r="E1394" s="1"/>
      <c r="F1394" s="1"/>
      <c r="G1394" s="5"/>
      <c r="H1394" s="1"/>
      <c r="I1394" s="1"/>
      <c r="J1394" s="5"/>
      <c r="K1394" s="1"/>
      <c r="L1394" s="1"/>
      <c r="M1394" s="5"/>
      <c r="N1394" s="5"/>
      <c r="O1394" s="5"/>
      <c r="P1394" s="5"/>
      <c r="Q1394" s="5"/>
      <c r="R1394" s="5"/>
      <c r="S1394" s="70"/>
      <c r="T1394" s="70"/>
      <c r="U1394" s="70"/>
      <c r="V1394" s="18"/>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1"/>
      <c r="BA1394" s="1"/>
    </row>
    <row r="1395" spans="2:53">
      <c r="B1395" s="1"/>
      <c r="C1395" s="1"/>
      <c r="D1395" s="1"/>
      <c r="E1395" s="1"/>
      <c r="F1395" s="1"/>
      <c r="G1395" s="5"/>
      <c r="H1395" s="1"/>
      <c r="I1395" s="1"/>
      <c r="J1395" s="5"/>
      <c r="K1395" s="1"/>
      <c r="L1395" s="1"/>
      <c r="M1395" s="5"/>
      <c r="N1395" s="5"/>
      <c r="O1395" s="5"/>
      <c r="P1395" s="5"/>
      <c r="Q1395" s="5"/>
      <c r="R1395" s="5"/>
      <c r="S1395" s="70"/>
      <c r="T1395" s="70"/>
      <c r="U1395" s="70"/>
      <c r="V1395" s="18"/>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1"/>
      <c r="BA1395" s="1"/>
    </row>
    <row r="1396" spans="2:53">
      <c r="B1396" s="1"/>
      <c r="C1396" s="1"/>
      <c r="D1396" s="1"/>
      <c r="E1396" s="1"/>
      <c r="F1396" s="1"/>
      <c r="G1396" s="5"/>
      <c r="H1396" s="1"/>
      <c r="I1396" s="1"/>
      <c r="J1396" s="5"/>
      <c r="K1396" s="1"/>
      <c r="L1396" s="1"/>
      <c r="M1396" s="5"/>
      <c r="N1396" s="5"/>
      <c r="O1396" s="5"/>
      <c r="P1396" s="5"/>
      <c r="Q1396" s="5"/>
      <c r="R1396" s="5"/>
      <c r="S1396" s="70"/>
      <c r="T1396" s="70"/>
      <c r="U1396" s="70"/>
      <c r="V1396" s="18"/>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1"/>
      <c r="BA1396" s="1"/>
    </row>
    <row r="1397" spans="2:53">
      <c r="B1397" s="1"/>
      <c r="C1397" s="1"/>
      <c r="D1397" s="1"/>
      <c r="E1397" s="1"/>
      <c r="F1397" s="1"/>
      <c r="G1397" s="5"/>
      <c r="H1397" s="1"/>
      <c r="I1397" s="1"/>
      <c r="J1397" s="5"/>
      <c r="K1397" s="1"/>
      <c r="L1397" s="1"/>
      <c r="M1397" s="5"/>
      <c r="N1397" s="5"/>
      <c r="O1397" s="5"/>
      <c r="P1397" s="5"/>
      <c r="Q1397" s="5"/>
      <c r="R1397" s="5"/>
      <c r="S1397" s="70"/>
      <c r="T1397" s="70"/>
      <c r="U1397" s="70"/>
      <c r="V1397" s="18"/>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1"/>
      <c r="BA1397" s="1"/>
    </row>
    <row r="1398" spans="2:53">
      <c r="B1398" s="1"/>
      <c r="C1398" s="1"/>
      <c r="D1398" s="1"/>
      <c r="E1398" s="1"/>
      <c r="F1398" s="1"/>
      <c r="G1398" s="5"/>
      <c r="H1398" s="1"/>
      <c r="I1398" s="1"/>
      <c r="J1398" s="5"/>
      <c r="K1398" s="1"/>
      <c r="L1398" s="1"/>
      <c r="M1398" s="5"/>
      <c r="N1398" s="5"/>
      <c r="O1398" s="5"/>
      <c r="P1398" s="5"/>
      <c r="Q1398" s="5"/>
      <c r="R1398" s="5"/>
      <c r="S1398" s="70"/>
      <c r="T1398" s="70"/>
      <c r="U1398" s="70"/>
      <c r="V1398" s="18"/>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1"/>
      <c r="BA1398" s="1"/>
    </row>
    <row r="1399" spans="2:53">
      <c r="B1399" s="1"/>
      <c r="C1399" s="1"/>
      <c r="D1399" s="1"/>
      <c r="E1399" s="1"/>
      <c r="F1399" s="1"/>
      <c r="G1399" s="5"/>
      <c r="H1399" s="1"/>
      <c r="I1399" s="1"/>
      <c r="J1399" s="5"/>
      <c r="K1399" s="1"/>
      <c r="L1399" s="1"/>
      <c r="M1399" s="5"/>
      <c r="N1399" s="5"/>
      <c r="O1399" s="5"/>
      <c r="P1399" s="5"/>
      <c r="Q1399" s="5"/>
      <c r="R1399" s="5"/>
      <c r="S1399" s="70"/>
      <c r="T1399" s="70"/>
      <c r="U1399" s="70"/>
      <c r="V1399" s="18"/>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1"/>
      <c r="BA1399" s="1"/>
    </row>
    <row r="1400" spans="2:53">
      <c r="B1400" s="1"/>
      <c r="C1400" s="1"/>
      <c r="D1400" s="1"/>
      <c r="E1400" s="1"/>
      <c r="F1400" s="1"/>
      <c r="G1400" s="5"/>
      <c r="H1400" s="1"/>
      <c r="I1400" s="1"/>
      <c r="J1400" s="5"/>
      <c r="K1400" s="1"/>
      <c r="L1400" s="1"/>
      <c r="M1400" s="5"/>
      <c r="N1400" s="5"/>
      <c r="O1400" s="5"/>
      <c r="P1400" s="5"/>
      <c r="Q1400" s="5"/>
      <c r="R1400" s="5"/>
      <c r="S1400" s="70"/>
      <c r="T1400" s="70"/>
      <c r="U1400" s="70"/>
      <c r="V1400" s="18"/>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1"/>
      <c r="BA1400" s="1"/>
    </row>
    <row r="1401" spans="2:53">
      <c r="B1401" s="1"/>
      <c r="C1401" s="1"/>
      <c r="D1401" s="1"/>
      <c r="E1401" s="1"/>
      <c r="F1401" s="1"/>
      <c r="G1401" s="5"/>
      <c r="H1401" s="1"/>
      <c r="I1401" s="1"/>
      <c r="J1401" s="5"/>
      <c r="K1401" s="1"/>
      <c r="L1401" s="1"/>
      <c r="M1401" s="5"/>
      <c r="N1401" s="5"/>
      <c r="O1401" s="5"/>
      <c r="P1401" s="5"/>
      <c r="Q1401" s="5"/>
      <c r="R1401" s="5"/>
      <c r="S1401" s="70"/>
      <c r="T1401" s="70"/>
      <c r="U1401" s="70"/>
      <c r="V1401" s="18"/>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1"/>
      <c r="BA1401" s="1"/>
    </row>
    <row r="1402" spans="2:53">
      <c r="B1402" s="1"/>
      <c r="C1402" s="1"/>
      <c r="D1402" s="1"/>
      <c r="E1402" s="1"/>
      <c r="F1402" s="1"/>
      <c r="G1402" s="5"/>
      <c r="H1402" s="1"/>
      <c r="I1402" s="1"/>
      <c r="J1402" s="5"/>
      <c r="K1402" s="1"/>
      <c r="L1402" s="1"/>
      <c r="M1402" s="5"/>
      <c r="N1402" s="5"/>
      <c r="O1402" s="5"/>
      <c r="P1402" s="5"/>
      <c r="Q1402" s="5"/>
      <c r="R1402" s="5"/>
      <c r="S1402" s="70"/>
      <c r="T1402" s="70"/>
      <c r="U1402" s="70"/>
      <c r="V1402" s="18"/>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1"/>
      <c r="BA1402" s="1"/>
    </row>
    <row r="1403" spans="2:53">
      <c r="B1403" s="1"/>
      <c r="C1403" s="1"/>
      <c r="D1403" s="1"/>
      <c r="E1403" s="1"/>
      <c r="F1403" s="1"/>
      <c r="G1403" s="5"/>
      <c r="H1403" s="1"/>
      <c r="I1403" s="1"/>
      <c r="J1403" s="5"/>
      <c r="K1403" s="1"/>
      <c r="L1403" s="1"/>
      <c r="M1403" s="5"/>
      <c r="N1403" s="5"/>
      <c r="O1403" s="5"/>
      <c r="P1403" s="5"/>
      <c r="Q1403" s="5"/>
      <c r="R1403" s="5"/>
      <c r="S1403" s="70"/>
      <c r="T1403" s="70"/>
      <c r="U1403" s="70"/>
      <c r="V1403" s="18"/>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1"/>
      <c r="BA1403" s="1"/>
    </row>
    <row r="1404" spans="2:53">
      <c r="B1404" s="1"/>
      <c r="C1404" s="1"/>
      <c r="D1404" s="1"/>
      <c r="E1404" s="1"/>
      <c r="F1404" s="1"/>
      <c r="G1404" s="5"/>
      <c r="H1404" s="1"/>
      <c r="I1404" s="1"/>
      <c r="J1404" s="5"/>
      <c r="K1404" s="1"/>
      <c r="L1404" s="1"/>
      <c r="M1404" s="5"/>
      <c r="N1404" s="5"/>
      <c r="O1404" s="5"/>
      <c r="P1404" s="5"/>
      <c r="Q1404" s="5"/>
      <c r="R1404" s="5"/>
      <c r="S1404" s="70"/>
      <c r="T1404" s="70"/>
      <c r="U1404" s="70"/>
      <c r="V1404" s="18"/>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1"/>
      <c r="BA1404" s="1"/>
    </row>
    <row r="1405" spans="2:53">
      <c r="B1405" s="1"/>
      <c r="C1405" s="1"/>
      <c r="D1405" s="1"/>
      <c r="E1405" s="1"/>
      <c r="F1405" s="1"/>
      <c r="G1405" s="5"/>
      <c r="H1405" s="1"/>
      <c r="I1405" s="1"/>
      <c r="J1405" s="5"/>
      <c r="K1405" s="1"/>
      <c r="L1405" s="1"/>
      <c r="M1405" s="5"/>
      <c r="N1405" s="5"/>
      <c r="O1405" s="5"/>
      <c r="P1405" s="5"/>
      <c r="Q1405" s="5"/>
      <c r="R1405" s="5"/>
      <c r="S1405" s="70"/>
      <c r="T1405" s="70"/>
      <c r="U1405" s="70"/>
      <c r="V1405" s="18"/>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1"/>
      <c r="BA1405" s="1"/>
    </row>
    <row r="1406" spans="2:53">
      <c r="B1406" s="1"/>
      <c r="C1406" s="1"/>
      <c r="D1406" s="1"/>
      <c r="E1406" s="1"/>
      <c r="F1406" s="1"/>
      <c r="G1406" s="5"/>
      <c r="H1406" s="1"/>
      <c r="I1406" s="1"/>
      <c r="J1406" s="5"/>
      <c r="K1406" s="1"/>
      <c r="L1406" s="1"/>
      <c r="M1406" s="5"/>
      <c r="N1406" s="5"/>
      <c r="O1406" s="5"/>
      <c r="P1406" s="5"/>
      <c r="Q1406" s="5"/>
      <c r="R1406" s="5"/>
      <c r="S1406" s="70"/>
      <c r="T1406" s="70"/>
      <c r="U1406" s="70"/>
      <c r="V1406" s="18"/>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1"/>
      <c r="BA1406" s="1"/>
    </row>
    <row r="1407" spans="2:53">
      <c r="B1407" s="1"/>
      <c r="C1407" s="1"/>
      <c r="D1407" s="1"/>
      <c r="E1407" s="1"/>
      <c r="F1407" s="1"/>
      <c r="G1407" s="5"/>
      <c r="H1407" s="1"/>
      <c r="I1407" s="1"/>
      <c r="J1407" s="5"/>
      <c r="K1407" s="1"/>
      <c r="L1407" s="1"/>
      <c r="M1407" s="5"/>
      <c r="N1407" s="5"/>
      <c r="O1407" s="5"/>
      <c r="P1407" s="5"/>
      <c r="Q1407" s="5"/>
      <c r="R1407" s="5"/>
      <c r="S1407" s="70"/>
      <c r="T1407" s="70"/>
      <c r="U1407" s="70"/>
      <c r="V1407" s="18"/>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1"/>
      <c r="BA1407" s="1"/>
    </row>
    <row r="1408" spans="2:53">
      <c r="B1408" s="1"/>
      <c r="C1408" s="1"/>
      <c r="D1408" s="1"/>
      <c r="E1408" s="1"/>
      <c r="F1408" s="1"/>
      <c r="G1408" s="5"/>
      <c r="H1408" s="1"/>
      <c r="I1408" s="1"/>
      <c r="J1408" s="5"/>
      <c r="K1408" s="1"/>
      <c r="L1408" s="1"/>
      <c r="M1408" s="5"/>
      <c r="N1408" s="5"/>
      <c r="O1408" s="5"/>
      <c r="P1408" s="5"/>
      <c r="Q1408" s="5"/>
      <c r="R1408" s="5"/>
      <c r="S1408" s="70"/>
      <c r="T1408" s="70"/>
      <c r="U1408" s="70"/>
      <c r="V1408" s="18"/>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1"/>
      <c r="BA1408" s="1"/>
    </row>
    <row r="1409" spans="2:53">
      <c r="B1409" s="1"/>
      <c r="C1409" s="1"/>
      <c r="D1409" s="1"/>
      <c r="E1409" s="1"/>
      <c r="F1409" s="1"/>
      <c r="G1409" s="5"/>
      <c r="H1409" s="1"/>
      <c r="I1409" s="1"/>
      <c r="J1409" s="5"/>
      <c r="K1409" s="1"/>
      <c r="L1409" s="1"/>
      <c r="M1409" s="5"/>
      <c r="N1409" s="5"/>
      <c r="O1409" s="5"/>
      <c r="P1409" s="5"/>
      <c r="Q1409" s="5"/>
      <c r="R1409" s="5"/>
      <c r="S1409" s="70"/>
      <c r="T1409" s="70"/>
      <c r="U1409" s="70"/>
      <c r="V1409" s="18"/>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1"/>
      <c r="BA1409" s="1"/>
    </row>
    <row r="1410" spans="2:53">
      <c r="B1410" s="1"/>
      <c r="C1410" s="1"/>
      <c r="D1410" s="1"/>
      <c r="E1410" s="1"/>
      <c r="F1410" s="1"/>
      <c r="G1410" s="5"/>
      <c r="H1410" s="1"/>
      <c r="I1410" s="1"/>
      <c r="J1410" s="5"/>
      <c r="K1410" s="1"/>
      <c r="L1410" s="1"/>
      <c r="M1410" s="5"/>
      <c r="N1410" s="5"/>
      <c r="O1410" s="5"/>
      <c r="P1410" s="5"/>
      <c r="Q1410" s="5"/>
      <c r="R1410" s="5"/>
      <c r="S1410" s="70"/>
      <c r="T1410" s="70"/>
      <c r="U1410" s="70"/>
      <c r="V1410" s="18"/>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1"/>
      <c r="BA1410" s="1"/>
    </row>
    <row r="1411" spans="2:53">
      <c r="B1411" s="1"/>
      <c r="C1411" s="1"/>
      <c r="D1411" s="1"/>
      <c r="E1411" s="1"/>
      <c r="F1411" s="1"/>
      <c r="G1411" s="5"/>
      <c r="H1411" s="1"/>
      <c r="I1411" s="1"/>
      <c r="J1411" s="5"/>
      <c r="K1411" s="1"/>
      <c r="L1411" s="1"/>
      <c r="M1411" s="5"/>
      <c r="N1411" s="5"/>
      <c r="O1411" s="5"/>
      <c r="P1411" s="5"/>
      <c r="Q1411" s="5"/>
      <c r="R1411" s="5"/>
      <c r="S1411" s="70"/>
      <c r="T1411" s="70"/>
      <c r="U1411" s="70"/>
      <c r="V1411" s="18"/>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1"/>
      <c r="BA1411" s="1"/>
    </row>
    <row r="1412" spans="2:53">
      <c r="B1412" s="1"/>
      <c r="C1412" s="1"/>
      <c r="D1412" s="1"/>
      <c r="E1412" s="1"/>
      <c r="F1412" s="1"/>
      <c r="G1412" s="5"/>
      <c r="H1412" s="1"/>
      <c r="I1412" s="1"/>
      <c r="J1412" s="5"/>
      <c r="K1412" s="1"/>
      <c r="L1412" s="1"/>
      <c r="M1412" s="5"/>
      <c r="N1412" s="5"/>
      <c r="O1412" s="5"/>
      <c r="P1412" s="5"/>
      <c r="Q1412" s="5"/>
      <c r="R1412" s="5"/>
      <c r="S1412" s="70"/>
      <c r="T1412" s="70"/>
      <c r="U1412" s="70"/>
      <c r="V1412" s="18"/>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1"/>
      <c r="BA1412" s="1"/>
    </row>
    <row r="1413" spans="2:53">
      <c r="B1413" s="1"/>
      <c r="C1413" s="1"/>
      <c r="D1413" s="1"/>
      <c r="E1413" s="1"/>
      <c r="F1413" s="1"/>
      <c r="G1413" s="5"/>
      <c r="H1413" s="1"/>
      <c r="I1413" s="1"/>
      <c r="J1413" s="5"/>
      <c r="K1413" s="1"/>
      <c r="L1413" s="1"/>
      <c r="M1413" s="5"/>
      <c r="N1413" s="5"/>
      <c r="O1413" s="5"/>
      <c r="P1413" s="5"/>
      <c r="Q1413" s="5"/>
      <c r="R1413" s="5"/>
      <c r="S1413" s="70"/>
      <c r="T1413" s="70"/>
      <c r="U1413" s="70"/>
      <c r="V1413" s="18"/>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1"/>
      <c r="BA1413" s="1"/>
    </row>
    <row r="1414" spans="2:53">
      <c r="B1414" s="1"/>
      <c r="C1414" s="1"/>
      <c r="D1414" s="1"/>
      <c r="E1414" s="1"/>
      <c r="F1414" s="1"/>
      <c r="G1414" s="5"/>
      <c r="H1414" s="1"/>
      <c r="I1414" s="1"/>
      <c r="J1414" s="5"/>
      <c r="K1414" s="1"/>
      <c r="L1414" s="1"/>
      <c r="M1414" s="5"/>
      <c r="N1414" s="5"/>
      <c r="O1414" s="5"/>
      <c r="P1414" s="5"/>
      <c r="Q1414" s="5"/>
      <c r="R1414" s="5"/>
      <c r="S1414" s="70"/>
      <c r="T1414" s="70"/>
      <c r="U1414" s="70"/>
      <c r="V1414" s="18"/>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1"/>
      <c r="BA1414" s="1"/>
    </row>
    <row r="1415" spans="2:53">
      <c r="B1415" s="1"/>
      <c r="C1415" s="1"/>
      <c r="D1415" s="1"/>
      <c r="E1415" s="1"/>
      <c r="F1415" s="1"/>
      <c r="G1415" s="5"/>
      <c r="H1415" s="1"/>
      <c r="I1415" s="1"/>
      <c r="J1415" s="5"/>
      <c r="K1415" s="1"/>
      <c r="L1415" s="1"/>
      <c r="M1415" s="5"/>
      <c r="N1415" s="5"/>
      <c r="O1415" s="5"/>
      <c r="P1415" s="5"/>
      <c r="Q1415" s="5"/>
      <c r="R1415" s="5"/>
      <c r="S1415" s="70"/>
      <c r="T1415" s="70"/>
      <c r="U1415" s="70"/>
      <c r="V1415" s="18"/>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1"/>
      <c r="BA1415" s="1"/>
    </row>
    <row r="1416" spans="2:53">
      <c r="B1416" s="1"/>
      <c r="C1416" s="1"/>
      <c r="D1416" s="1"/>
      <c r="E1416" s="1"/>
      <c r="F1416" s="1"/>
      <c r="G1416" s="5"/>
      <c r="H1416" s="1"/>
      <c r="I1416" s="1"/>
      <c r="J1416" s="5"/>
      <c r="K1416" s="1"/>
      <c r="L1416" s="1"/>
      <c r="M1416" s="5"/>
      <c r="N1416" s="5"/>
      <c r="O1416" s="5"/>
      <c r="P1416" s="5"/>
      <c r="Q1416" s="5"/>
      <c r="R1416" s="5"/>
      <c r="S1416" s="70"/>
      <c r="T1416" s="70"/>
      <c r="U1416" s="70"/>
      <c r="V1416" s="18"/>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1"/>
      <c r="BA1416" s="1"/>
    </row>
    <row r="1417" spans="2:53">
      <c r="B1417" s="1"/>
      <c r="C1417" s="1"/>
      <c r="D1417" s="1"/>
      <c r="E1417" s="1"/>
      <c r="F1417" s="1"/>
      <c r="G1417" s="5"/>
      <c r="H1417" s="1"/>
      <c r="I1417" s="1"/>
      <c r="J1417" s="5"/>
      <c r="K1417" s="1"/>
      <c r="L1417" s="1"/>
      <c r="M1417" s="5"/>
      <c r="N1417" s="5"/>
      <c r="O1417" s="5"/>
      <c r="P1417" s="5"/>
      <c r="Q1417" s="5"/>
      <c r="R1417" s="5"/>
      <c r="S1417" s="70"/>
      <c r="T1417" s="70"/>
      <c r="U1417" s="70"/>
      <c r="V1417" s="18"/>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1"/>
      <c r="BA1417" s="1"/>
    </row>
    <row r="1418" spans="2:53">
      <c r="B1418" s="1"/>
      <c r="C1418" s="1"/>
      <c r="D1418" s="1"/>
      <c r="E1418" s="1"/>
      <c r="F1418" s="1"/>
      <c r="G1418" s="5"/>
      <c r="H1418" s="1"/>
      <c r="I1418" s="1"/>
      <c r="J1418" s="5"/>
      <c r="K1418" s="1"/>
      <c r="L1418" s="1"/>
      <c r="M1418" s="5"/>
      <c r="N1418" s="5"/>
      <c r="O1418" s="5"/>
      <c r="P1418" s="5"/>
      <c r="Q1418" s="5"/>
      <c r="R1418" s="5"/>
      <c r="S1418" s="70"/>
      <c r="T1418" s="70"/>
      <c r="U1418" s="70"/>
      <c r="V1418" s="18"/>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1"/>
      <c r="BA1418" s="1"/>
    </row>
    <row r="1419" spans="2:53">
      <c r="B1419" s="1"/>
      <c r="C1419" s="1"/>
      <c r="D1419" s="1"/>
      <c r="E1419" s="1"/>
      <c r="F1419" s="1"/>
      <c r="G1419" s="5"/>
      <c r="H1419" s="1"/>
      <c r="I1419" s="1"/>
      <c r="J1419" s="5"/>
      <c r="K1419" s="1"/>
      <c r="L1419" s="1"/>
      <c r="M1419" s="5"/>
      <c r="N1419" s="5"/>
      <c r="O1419" s="5"/>
      <c r="P1419" s="5"/>
      <c r="Q1419" s="5"/>
      <c r="R1419" s="5"/>
      <c r="S1419" s="70"/>
      <c r="T1419" s="70"/>
      <c r="U1419" s="70"/>
      <c r="V1419" s="18"/>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1"/>
      <c r="BA1419" s="1"/>
    </row>
    <row r="1420" spans="2:53">
      <c r="B1420" s="1"/>
      <c r="C1420" s="1"/>
      <c r="D1420" s="1"/>
      <c r="E1420" s="1"/>
      <c r="F1420" s="1"/>
      <c r="G1420" s="5"/>
      <c r="H1420" s="1"/>
      <c r="I1420" s="1"/>
      <c r="J1420" s="5"/>
      <c r="K1420" s="1"/>
      <c r="L1420" s="1"/>
      <c r="M1420" s="5"/>
      <c r="N1420" s="5"/>
      <c r="O1420" s="5"/>
      <c r="P1420" s="5"/>
      <c r="Q1420" s="5"/>
      <c r="R1420" s="5"/>
      <c r="S1420" s="70"/>
      <c r="T1420" s="70"/>
      <c r="U1420" s="70"/>
      <c r="V1420" s="18"/>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1"/>
      <c r="BA1420" s="1"/>
    </row>
  </sheetData>
  <sheetProtection password="E5F9" sheet="1" objects="1" scenarios="1"/>
  <dataConsolidate/>
  <mergeCells count="15">
    <mergeCell ref="H1:H2"/>
    <mergeCell ref="A1:A2"/>
    <mergeCell ref="B1:B2"/>
    <mergeCell ref="C1:C2"/>
    <mergeCell ref="D1:F1"/>
    <mergeCell ref="G1:G2"/>
    <mergeCell ref="P1:P2"/>
    <mergeCell ref="Q1:Q2"/>
    <mergeCell ref="S1:U1"/>
    <mergeCell ref="I1:I2"/>
    <mergeCell ref="J1:J2"/>
    <mergeCell ref="K1:K2"/>
    <mergeCell ref="L1:L2"/>
    <mergeCell ref="M1:M2"/>
    <mergeCell ref="N1:N2"/>
  </mergeCells>
  <conditionalFormatting sqref="W130:Y156 W6:Y128">
    <cfRule type="cellIs" dxfId="24" priority="5" operator="lessThan">
      <formula>0</formula>
    </cfRule>
  </conditionalFormatting>
  <conditionalFormatting sqref="I136:I156 I130:I134 I5:I128">
    <cfRule type="expression" dxfId="23" priority="4">
      <formula>"IF(G6&gt;=R2)"</formula>
    </cfRule>
  </conditionalFormatting>
  <conditionalFormatting sqref="AX1411">
    <cfRule type="cellIs" dxfId="22" priority="3" operator="equal">
      <formula>FALSE</formula>
    </cfRule>
  </conditionalFormatting>
  <conditionalFormatting sqref="V6:V127">
    <cfRule type="cellIs" dxfId="21" priority="1" operator="lessThan">
      <formula>$W$3</formula>
    </cfRule>
    <cfRule type="cellIs" dxfId="20" priority="2" operator="lessThan">
      <formula>42094</formula>
    </cfRule>
  </conditionalFormatting>
  <dataValidations count="12">
    <dataValidation type="whole" operator="greaterThanOrEqual" allowBlank="1" showInputMessage="1" showErrorMessage="1" sqref="U6:U127">
      <formula1>D6</formula1>
    </dataValidation>
    <dataValidation type="list" allowBlank="1" showInputMessage="1" showErrorMessage="1" sqref="Y2">
      <formula1>$BB$2:$CA$2</formula1>
    </dataValidation>
    <dataValidation type="list" allowBlank="1" showInputMessage="1" showErrorMessage="1" sqref="B6:B127">
      <formula1>plants</formula1>
    </dataValidation>
    <dataValidation type="list" allowBlank="1" showInputMessage="1" showErrorMessage="1" sqref="X2">
      <formula1>$Z$2:$AY$2</formula1>
    </dataValidation>
    <dataValidation type="list" allowBlank="1" showInputMessage="1" showErrorMessage="1" sqref="R6:R127">
      <formula1>ABC</formula1>
    </dataValidation>
    <dataValidation type="whole" operator="lessThan" allowBlank="1" showInputMessage="1" showErrorMessage="1" sqref="F6:F134">
      <formula1>32</formula1>
    </dataValidation>
    <dataValidation type="whole" allowBlank="1" showInputMessage="1" showErrorMessage="1" sqref="E2:E134 T6:T127">
      <formula1>1</formula1>
      <formula2>12</formula2>
    </dataValidation>
    <dataValidation type="whole" allowBlank="1" showInputMessage="1" showErrorMessage="1" sqref="D6:D134">
      <formula1>1985</formula1>
      <formula2>2050</formula2>
    </dataValidation>
    <dataValidation type="list" allowBlank="1" showInputMessage="1" showErrorMessage="1" sqref="L6:L156">
      <formula1>$D$161:$D$162</formula1>
    </dataValidation>
    <dataValidation type="whole" operator="lessThanOrEqual" allowBlank="1" showInputMessage="1" showErrorMessage="1" sqref="I6:I127">
      <formula1>H6</formula1>
    </dataValidation>
    <dataValidation type="whole" allowBlank="1" showInputMessage="1" showErrorMessage="1" sqref="H6:H127">
      <formula1>0</formula1>
      <formula2>100000000000000000</formula2>
    </dataValidation>
    <dataValidation type="whole" allowBlank="1" showInputMessage="1" showErrorMessage="1" sqref="S6:S127">
      <formula1>1</formula1>
      <formula2>31</formula2>
    </dataValidation>
  </dataValidations>
  <pageMargins left="0.7" right="0.7" top="0.75" bottom="0.75" header="0.3" footer="0.3"/>
  <pageSetup orientation="portrait" verticalDpi="0" r:id="rId1"/>
  <ignoredErrors>
    <ignoredError sqref="BB6:CA7 BB12:CA12 BB17:CA18 BB58:CA61 BB42:CA42 BB20:CA20 BB81:CA87 BB89:CA93 BB95:CA97 BB63:CA74 BB103:CA127" unlockedFormula="1"/>
  </ignoredErrors>
</worksheet>
</file>

<file path=xl/worksheets/sheet3.xml><?xml version="1.0" encoding="utf-8"?>
<worksheet xmlns="http://schemas.openxmlformats.org/spreadsheetml/2006/main" xmlns:r="http://schemas.openxmlformats.org/officeDocument/2006/relationships">
  <dimension ref="A1:CA1443"/>
  <sheetViews>
    <sheetView topLeftCell="C1" zoomScale="80" zoomScaleNormal="80" workbookViewId="0">
      <pane ySplit="2" topLeftCell="A138" activePane="bottomLeft" state="frozen"/>
      <selection pane="bottomLeft" activeCell="U332" sqref="U332"/>
    </sheetView>
  </sheetViews>
  <sheetFormatPr defaultRowHeight="15"/>
  <cols>
    <col min="1" max="1" width="5" style="46" hidden="1" customWidth="1"/>
    <col min="2" max="2" width="114.28515625" style="46" bestFit="1" customWidth="1"/>
    <col min="3" max="3" width="34.42578125" style="46" bestFit="1" customWidth="1"/>
    <col min="4" max="4" width="8.7109375" style="46" bestFit="1" customWidth="1"/>
    <col min="5" max="5" width="7.42578125" style="46" bestFit="1" customWidth="1"/>
    <col min="6" max="6" width="4.5703125" style="46" bestFit="1" customWidth="1"/>
    <col min="7" max="7" width="11.5703125" style="50" bestFit="1" customWidth="1"/>
    <col min="8" max="8" width="15.7109375" style="46" bestFit="1" customWidth="1"/>
    <col min="9" max="9" width="11.7109375" style="46" bestFit="1" customWidth="1"/>
    <col min="10" max="10" width="14.85546875" style="50" bestFit="1" customWidth="1"/>
    <col min="11" max="11" width="9.42578125" style="46" bestFit="1" customWidth="1"/>
    <col min="12" max="12" width="8" style="46" bestFit="1" customWidth="1"/>
    <col min="13" max="13" width="8.140625" style="50" bestFit="1" customWidth="1"/>
    <col min="14" max="14" width="7" style="50" bestFit="1" customWidth="1"/>
    <col min="15" max="15" width="11.5703125" style="50" bestFit="1" customWidth="1"/>
    <col min="16" max="16" width="5" style="50" bestFit="1" customWidth="1"/>
    <col min="17" max="17" width="8.85546875" style="50" bestFit="1" customWidth="1"/>
    <col min="18" max="18" width="8.140625" style="50" bestFit="1" customWidth="1"/>
    <col min="19" max="19" width="5" style="71" bestFit="1" customWidth="1"/>
    <col min="20" max="20" width="8.42578125" style="71" bestFit="1" customWidth="1"/>
    <col min="21" max="21" width="5.85546875" style="71" bestFit="1" customWidth="1"/>
    <col min="22" max="22" width="11.5703125" style="66" bestFit="1" customWidth="1"/>
    <col min="23" max="23" width="13.5703125" style="50" bestFit="1" customWidth="1"/>
    <col min="24" max="24" width="19.42578125" style="50" bestFit="1" customWidth="1"/>
    <col min="25" max="25" width="13.5703125" style="50" bestFit="1" customWidth="1"/>
    <col min="26" max="51" width="11.5703125" style="50" hidden="1" customWidth="1"/>
    <col min="52" max="52" width="11.5703125" style="46" hidden="1" customWidth="1"/>
    <col min="53" max="53" width="11.28515625" style="46" hidden="1" customWidth="1"/>
    <col min="54" max="54" width="32.28515625" style="46" hidden="1" customWidth="1"/>
    <col min="55" max="79" width="11.5703125" style="46" hidden="1" customWidth="1"/>
    <col min="80" max="81" width="0" style="46" hidden="1" customWidth="1"/>
    <col min="82" max="16384" width="9.140625" style="46"/>
  </cols>
  <sheetData>
    <row r="1" spans="1:79" s="42" customFormat="1" ht="37.5" customHeight="1" thickBot="1">
      <c r="A1" s="163" t="s">
        <v>137</v>
      </c>
      <c r="B1" s="164" t="s">
        <v>122</v>
      </c>
      <c r="C1" s="164" t="s">
        <v>123</v>
      </c>
      <c r="D1" s="166" t="s">
        <v>117</v>
      </c>
      <c r="E1" s="167"/>
      <c r="F1" s="168"/>
      <c r="G1" s="156" t="s">
        <v>116</v>
      </c>
      <c r="H1" s="161" t="s">
        <v>115</v>
      </c>
      <c r="I1" s="161" t="s">
        <v>113</v>
      </c>
      <c r="J1" s="156" t="s">
        <v>112</v>
      </c>
      <c r="K1" s="161" t="s">
        <v>111</v>
      </c>
      <c r="L1" s="161" t="s">
        <v>114</v>
      </c>
      <c r="M1" s="156" t="s">
        <v>110</v>
      </c>
      <c r="N1" s="156" t="s">
        <v>109</v>
      </c>
      <c r="O1" s="84" t="s">
        <v>108</v>
      </c>
      <c r="P1" s="156" t="s">
        <v>107</v>
      </c>
      <c r="Q1" s="156" t="s">
        <v>106</v>
      </c>
      <c r="R1" s="88"/>
      <c r="S1" s="158" t="s">
        <v>133</v>
      </c>
      <c r="T1" s="159"/>
      <c r="U1" s="160"/>
      <c r="V1" s="88" t="s">
        <v>131</v>
      </c>
      <c r="W1" s="26" t="s">
        <v>124</v>
      </c>
      <c r="X1" s="76" t="s">
        <v>119</v>
      </c>
      <c r="Y1" s="73" t="s">
        <v>139</v>
      </c>
      <c r="Z1" s="27"/>
      <c r="AA1" s="27"/>
      <c r="AB1" s="27"/>
      <c r="AC1" s="27"/>
      <c r="AD1" s="27"/>
      <c r="AE1" s="27"/>
      <c r="AF1" s="27"/>
      <c r="AG1" s="27"/>
      <c r="AH1" s="27"/>
      <c r="AI1" s="27"/>
      <c r="AJ1" s="27"/>
      <c r="AK1" s="27"/>
      <c r="AL1" s="27"/>
      <c r="AM1" s="27"/>
      <c r="AN1" s="27"/>
      <c r="AO1" s="27"/>
      <c r="AP1" s="27"/>
      <c r="AQ1" s="27"/>
      <c r="AR1" s="27"/>
      <c r="AS1" s="27"/>
      <c r="AT1" s="27"/>
      <c r="AU1" s="27"/>
      <c r="AV1" s="27"/>
      <c r="AW1" s="27"/>
      <c r="AX1" s="28"/>
      <c r="AY1" s="29"/>
      <c r="AZ1" s="40"/>
      <c r="BA1" s="41"/>
      <c r="BB1" s="77" t="s">
        <v>138</v>
      </c>
    </row>
    <row r="2" spans="1:79" s="42" customFormat="1" ht="27.75" customHeight="1" thickBot="1">
      <c r="A2" s="163"/>
      <c r="B2" s="165"/>
      <c r="C2" s="165"/>
      <c r="D2" s="85" t="s">
        <v>103</v>
      </c>
      <c r="E2" s="25" t="s">
        <v>105</v>
      </c>
      <c r="F2" s="87" t="s">
        <v>104</v>
      </c>
      <c r="G2" s="157"/>
      <c r="H2" s="162"/>
      <c r="I2" s="162"/>
      <c r="J2" s="157"/>
      <c r="K2" s="162"/>
      <c r="L2" s="162"/>
      <c r="M2" s="157"/>
      <c r="N2" s="157"/>
      <c r="O2" s="30" t="s">
        <v>103</v>
      </c>
      <c r="P2" s="157"/>
      <c r="Q2" s="157"/>
      <c r="R2" s="89" t="s">
        <v>128</v>
      </c>
      <c r="S2" s="89" t="s">
        <v>134</v>
      </c>
      <c r="T2" s="89" t="s">
        <v>135</v>
      </c>
      <c r="U2" s="89" t="s">
        <v>136</v>
      </c>
      <c r="V2" s="89" t="s">
        <v>132</v>
      </c>
      <c r="W2" s="31" t="s">
        <v>125</v>
      </c>
      <c r="X2" s="142">
        <v>42094</v>
      </c>
      <c r="Y2" s="75">
        <v>42094</v>
      </c>
      <c r="Z2" s="32">
        <f>DATE(2015,3,31)</f>
        <v>42094</v>
      </c>
      <c r="AA2" s="32">
        <f>DATE(2016,3,31)</f>
        <v>42460</v>
      </c>
      <c r="AB2" s="32">
        <f>DATE(2017,3,31)</f>
        <v>42825</v>
      </c>
      <c r="AC2" s="32">
        <f>DATE(2018,3,31)</f>
        <v>43190</v>
      </c>
      <c r="AD2" s="32">
        <f>DATE(2019,3,31)</f>
        <v>43555</v>
      </c>
      <c r="AE2" s="32">
        <f>DATE(2020,3,31)</f>
        <v>43921</v>
      </c>
      <c r="AF2" s="32">
        <f>DATE(2021,3,31)</f>
        <v>44286</v>
      </c>
      <c r="AG2" s="32">
        <f>DATE(2022,3,31)</f>
        <v>44651</v>
      </c>
      <c r="AH2" s="32">
        <f>DATE(2023,3,31)</f>
        <v>45016</v>
      </c>
      <c r="AI2" s="32">
        <f>DATE(2024,3,31)</f>
        <v>45382</v>
      </c>
      <c r="AJ2" s="32">
        <f>DATE(2025,3,31)</f>
        <v>45747</v>
      </c>
      <c r="AK2" s="32">
        <f>DATE(2026,3,31)</f>
        <v>46112</v>
      </c>
      <c r="AL2" s="32">
        <f>DATE(2027,3,31)</f>
        <v>46477</v>
      </c>
      <c r="AM2" s="32">
        <f>DATE(2028,3,31)</f>
        <v>46843</v>
      </c>
      <c r="AN2" s="32">
        <f>DATE(2029,3,31)</f>
        <v>47208</v>
      </c>
      <c r="AO2" s="32">
        <f>DATE(2030,3,31)</f>
        <v>47573</v>
      </c>
      <c r="AP2" s="32">
        <f>DATE(2031,3,31)</f>
        <v>47938</v>
      </c>
      <c r="AQ2" s="32">
        <f>DATE(2032,3,31)</f>
        <v>48304</v>
      </c>
      <c r="AR2" s="32">
        <f>DATE(2033,3,31)</f>
        <v>48669</v>
      </c>
      <c r="AS2" s="32">
        <v>49034</v>
      </c>
      <c r="AT2" s="32">
        <v>49399</v>
      </c>
      <c r="AU2" s="32">
        <v>49765</v>
      </c>
      <c r="AV2" s="32">
        <v>50130</v>
      </c>
      <c r="AW2" s="32">
        <v>50495</v>
      </c>
      <c r="AX2" s="32">
        <v>50860</v>
      </c>
      <c r="AY2" s="32">
        <v>51226</v>
      </c>
      <c r="AZ2" s="43"/>
      <c r="BA2" s="44"/>
      <c r="BB2" s="32">
        <f>DATE(2015,3,31)</f>
        <v>42094</v>
      </c>
      <c r="BC2" s="32">
        <f>DATE(2016,3,31)</f>
        <v>42460</v>
      </c>
      <c r="BD2" s="32">
        <f>DATE(2017,3,31)</f>
        <v>42825</v>
      </c>
      <c r="BE2" s="32">
        <f>DATE(2018,3,31)</f>
        <v>43190</v>
      </c>
      <c r="BF2" s="32">
        <f>DATE(2019,3,31)</f>
        <v>43555</v>
      </c>
      <c r="BG2" s="32">
        <f>DATE(2020,3,31)</f>
        <v>43921</v>
      </c>
      <c r="BH2" s="32">
        <f>DATE(2021,3,31)</f>
        <v>44286</v>
      </c>
      <c r="BI2" s="32">
        <f>DATE(2022,3,31)</f>
        <v>44651</v>
      </c>
      <c r="BJ2" s="32">
        <f>DATE(2023,3,31)</f>
        <v>45016</v>
      </c>
      <c r="BK2" s="32">
        <f>DATE(2024,3,31)</f>
        <v>45382</v>
      </c>
      <c r="BL2" s="32">
        <f>DATE(2025,3,31)</f>
        <v>45747</v>
      </c>
      <c r="BM2" s="32">
        <f>DATE(2026,3,31)</f>
        <v>46112</v>
      </c>
      <c r="BN2" s="32">
        <f>DATE(2027,3,31)</f>
        <v>46477</v>
      </c>
      <c r="BO2" s="32">
        <f>DATE(2028,3,31)</f>
        <v>46843</v>
      </c>
      <c r="BP2" s="32">
        <f>DATE(2029,3,31)</f>
        <v>47208</v>
      </c>
      <c r="BQ2" s="32">
        <f>DATE(2030,3,31)</f>
        <v>47573</v>
      </c>
      <c r="BR2" s="32">
        <f>DATE(2031,3,31)</f>
        <v>47938</v>
      </c>
      <c r="BS2" s="32">
        <f>DATE(2032,3,31)</f>
        <v>48304</v>
      </c>
      <c r="BT2" s="32">
        <f>DATE(2033,3,31)</f>
        <v>48669</v>
      </c>
      <c r="BU2" s="32">
        <v>49034</v>
      </c>
      <c r="BV2" s="32">
        <v>49399</v>
      </c>
      <c r="BW2" s="32">
        <v>49765</v>
      </c>
      <c r="BX2" s="32">
        <v>50130</v>
      </c>
      <c r="BY2" s="32">
        <v>50495</v>
      </c>
      <c r="BZ2" s="32">
        <v>50860</v>
      </c>
      <c r="CA2" s="32">
        <v>51226</v>
      </c>
    </row>
    <row r="3" spans="1:79" s="42" customFormat="1" ht="0.75" hidden="1" customHeight="1" thickBot="1">
      <c r="B3" s="17"/>
      <c r="C3" s="6"/>
      <c r="D3" s="6"/>
      <c r="E3" s="6"/>
      <c r="F3" s="6"/>
      <c r="G3" s="33"/>
      <c r="H3" s="6"/>
      <c r="I3" s="6"/>
      <c r="J3" s="33"/>
      <c r="K3" s="6"/>
      <c r="L3" s="6"/>
      <c r="M3" s="33"/>
      <c r="N3" s="33"/>
      <c r="O3" s="33"/>
      <c r="P3" s="33"/>
      <c r="Q3" s="33"/>
      <c r="R3" s="33"/>
      <c r="S3" s="33"/>
      <c r="T3" s="33"/>
      <c r="U3" s="33"/>
      <c r="V3" s="33"/>
      <c r="W3" s="34">
        <f>DATE(2014,3,31)</f>
        <v>41729</v>
      </c>
      <c r="X3" s="34"/>
      <c r="Y3" s="34"/>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44"/>
      <c r="BA3" s="44"/>
      <c r="BB3" s="40"/>
      <c r="BC3" s="41"/>
      <c r="BD3" s="41"/>
      <c r="BE3" s="41"/>
      <c r="BF3" s="41"/>
      <c r="BG3" s="41"/>
      <c r="BH3" s="41"/>
      <c r="BI3" s="41"/>
      <c r="BJ3" s="41"/>
      <c r="BK3" s="41"/>
      <c r="BL3" s="41"/>
      <c r="BM3" s="41"/>
      <c r="BN3" s="41"/>
      <c r="BO3" s="41"/>
      <c r="BP3" s="41"/>
      <c r="BQ3" s="41"/>
      <c r="BR3" s="41"/>
      <c r="BS3" s="41"/>
      <c r="BT3" s="41"/>
      <c r="BU3" s="41"/>
      <c r="BV3" s="41"/>
      <c r="BW3" s="41"/>
      <c r="BX3" s="41"/>
      <c r="BY3" s="41"/>
      <c r="BZ3" s="41"/>
      <c r="CA3" s="98"/>
    </row>
    <row r="4" spans="1:79" s="42" customFormat="1" ht="45" customHeight="1" thickBot="1">
      <c r="B4" s="97" t="s">
        <v>155</v>
      </c>
      <c r="C4" s="86"/>
      <c r="D4" s="86"/>
      <c r="E4" s="86"/>
      <c r="F4" s="86"/>
      <c r="G4" s="36"/>
      <c r="H4" s="86"/>
      <c r="I4" s="86"/>
      <c r="J4" s="36"/>
      <c r="K4" s="86"/>
      <c r="L4" s="86"/>
      <c r="M4" s="36"/>
      <c r="N4" s="36"/>
      <c r="O4" s="36"/>
      <c r="P4" s="36"/>
      <c r="Q4" s="36"/>
      <c r="R4" s="36"/>
      <c r="S4" s="36"/>
      <c r="T4" s="36"/>
      <c r="U4" s="36"/>
      <c r="V4" s="36"/>
      <c r="W4" s="37"/>
      <c r="X4" s="37"/>
      <c r="Y4" s="37"/>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9"/>
      <c r="AZ4" s="43"/>
      <c r="BA4" s="44"/>
      <c r="BB4" s="40"/>
      <c r="BC4" s="41"/>
      <c r="BD4" s="41"/>
      <c r="BE4" s="41"/>
      <c r="BF4" s="41"/>
      <c r="BG4" s="41"/>
      <c r="BH4" s="41"/>
      <c r="BI4" s="41"/>
      <c r="BJ4" s="41"/>
      <c r="BK4" s="41"/>
      <c r="BL4" s="41"/>
      <c r="BM4" s="41"/>
      <c r="BN4" s="41"/>
      <c r="BO4" s="41"/>
      <c r="BP4" s="41"/>
      <c r="BQ4" s="41"/>
      <c r="BR4" s="41"/>
      <c r="BS4" s="41"/>
      <c r="BT4" s="41"/>
      <c r="BU4" s="41"/>
      <c r="BV4" s="41"/>
      <c r="BW4" s="41"/>
      <c r="BX4" s="41"/>
      <c r="BY4" s="41"/>
      <c r="BZ4" s="41"/>
      <c r="CA4" s="98"/>
    </row>
    <row r="5" spans="1:79" ht="24" hidden="1" thickBot="1">
      <c r="B5" s="96"/>
      <c r="C5" s="10"/>
      <c r="D5" s="1"/>
      <c r="E5" s="10"/>
      <c r="F5" s="1"/>
      <c r="G5" s="60"/>
      <c r="H5" s="1"/>
      <c r="I5" s="10"/>
      <c r="J5" s="5"/>
      <c r="K5" s="10"/>
      <c r="L5" s="1"/>
      <c r="M5" s="11"/>
      <c r="N5" s="5"/>
      <c r="O5" s="11"/>
      <c r="P5" s="5"/>
      <c r="Q5" s="11"/>
      <c r="R5" s="5"/>
      <c r="S5" s="5"/>
      <c r="T5" s="5"/>
      <c r="U5" s="5"/>
      <c r="V5" s="5"/>
      <c r="W5" s="14"/>
      <c r="X5" s="14"/>
      <c r="Y5" s="14"/>
      <c r="Z5" s="67"/>
      <c r="AA5" s="67"/>
      <c r="AB5" s="23"/>
      <c r="AC5" s="14"/>
      <c r="AD5" s="23"/>
      <c r="AE5" s="14"/>
      <c r="AF5" s="23"/>
      <c r="AG5" s="14"/>
      <c r="AH5" s="23"/>
      <c r="AI5" s="14"/>
      <c r="AJ5" s="23"/>
      <c r="AK5" s="14"/>
      <c r="AL5" s="23"/>
      <c r="AM5" s="14"/>
      <c r="AN5" s="23"/>
      <c r="AO5" s="14"/>
      <c r="AP5" s="23"/>
      <c r="AQ5" s="14"/>
      <c r="AR5" s="23"/>
      <c r="AS5" s="14"/>
      <c r="AT5" s="23"/>
      <c r="AU5" s="14"/>
      <c r="AV5" s="23"/>
      <c r="AW5" s="14"/>
      <c r="AX5" s="23"/>
      <c r="AY5" s="15"/>
      <c r="AZ5" s="20"/>
      <c r="BA5" s="1"/>
      <c r="BB5" s="20"/>
      <c r="BC5" s="1"/>
      <c r="BD5" s="1"/>
      <c r="BE5" s="1"/>
      <c r="BF5" s="1"/>
      <c r="BG5" s="1"/>
      <c r="BH5" s="1"/>
      <c r="BI5" s="1"/>
      <c r="BJ5" s="1"/>
      <c r="BK5" s="1"/>
      <c r="BL5" s="1"/>
      <c r="BM5" s="1"/>
      <c r="BN5" s="1"/>
      <c r="BO5" s="1"/>
      <c r="BP5" s="1"/>
      <c r="BQ5" s="1"/>
      <c r="BR5" s="1"/>
      <c r="BS5" s="1"/>
      <c r="BT5" s="1"/>
      <c r="BU5" s="1"/>
      <c r="BV5" s="1"/>
      <c r="BW5" s="1"/>
      <c r="BX5" s="1"/>
      <c r="BY5" s="1"/>
      <c r="BZ5" s="1"/>
      <c r="CA5" s="99"/>
    </row>
    <row r="6" spans="1:79" s="74" customFormat="1">
      <c r="A6" s="24">
        <v>5</v>
      </c>
      <c r="B6" s="24" t="s">
        <v>5</v>
      </c>
      <c r="C6" s="24" t="s">
        <v>153</v>
      </c>
      <c r="D6" s="8">
        <v>1985</v>
      </c>
      <c r="E6" s="9">
        <v>4</v>
      </c>
      <c r="F6" s="8">
        <v>1</v>
      </c>
      <c r="G6" s="63">
        <f t="shared" ref="G6:G61" si="0">DATE(D6,E6,F6)-1</f>
        <v>31137</v>
      </c>
      <c r="H6" s="10">
        <v>0</v>
      </c>
      <c r="I6" s="7">
        <v>0</v>
      </c>
      <c r="J6" s="60">
        <f t="shared" ref="J6:J61" si="1">H6-I6</f>
        <v>0</v>
      </c>
      <c r="K6" s="62">
        <f t="shared" ref="K6:K61" si="2">H6*0.05</f>
        <v>0</v>
      </c>
      <c r="L6" s="10" t="s">
        <v>96</v>
      </c>
      <c r="M6" s="62">
        <f>VLOOKUP(B6,$B$184:$C$283,2,FALSE)</f>
        <v>5</v>
      </c>
      <c r="N6" s="61">
        <f t="shared" ref="N6:N108" si="3">IF(O6&gt;$W$3,IF(G6&lt;$W$3,DATEDIF(G6,$W$3,"D")/365,0),M6)</f>
        <v>5</v>
      </c>
      <c r="O6" s="63">
        <f t="shared" ref="O6:O108" si="4">DATE(D6+M6,E6,F6-1)</f>
        <v>32963</v>
      </c>
      <c r="P6" s="61">
        <f t="shared" ref="P6:P58" si="5">IF($O6&gt;$W$5,M6-N6,0)</f>
        <v>0</v>
      </c>
      <c r="Q6" s="118">
        <f t="shared" ref="Q6:Q108" si="6">ROUND(IF(J6&gt;K6,IF(P6&gt;0,(1-((K6/J6)^(1/P6))),0),0),4)</f>
        <v>0</v>
      </c>
      <c r="R6" s="64" t="s">
        <v>129</v>
      </c>
      <c r="S6" s="113">
        <v>17</v>
      </c>
      <c r="T6" s="69">
        <v>4</v>
      </c>
      <c r="U6" s="113">
        <v>2035</v>
      </c>
      <c r="V6" s="63">
        <f t="shared" ref="V6:V58" si="7">IF($R6=$Q$158,DATE($U6,$T6,$S6),DATE(2050,3,31))</f>
        <v>49416</v>
      </c>
      <c r="W6" s="61">
        <f t="shared" ref="W6:W108" si="8">IF($W$3&gt;=$O6,(J6-K6),0)</f>
        <v>0</v>
      </c>
      <c r="X6" s="61">
        <f t="shared" ref="X6:X58" si="9">HLOOKUP(X$2,$Z$2:$AY$150,A6,FALSE)</f>
        <v>0</v>
      </c>
      <c r="Y6" s="61">
        <f t="shared" ref="Y6:Y58" si="10">HLOOKUP($Y$2,$BB$2:$CA$150,A6,FALSE)</f>
        <v>0</v>
      </c>
      <c r="Z6" s="61">
        <f t="shared" ref="Z6:Z58" si="11">IF($O6&lt;=$W$3,0,IF($G6&gt;=Z$2,0,IF($K6&gt;=$J6,0,IF($P6&lt;=1,$J6-$K6,IF($L6=$D$184,(($J6-$K6)/$P6),($J6*Q6))*IF($V6&lt;=Z$2,(DATEDIF($W$3,$V6,"D")/365),IF($G6&gt;$W$3,(DATEDIF($G6,$Z$2,"D")/365),1))))))</f>
        <v>0</v>
      </c>
      <c r="AA6" s="61">
        <f>IF($V6&lt;=Z$2,0,IF($O6&lt;=Z$2,0,IF($G6&gt;=AA$2,0,IF($K6&gt;=$J6,0,IF($O6&lt;=AA$2,($J6-(SUM($K6,SUM($Z6:Z6)))),IF($L6=$D$184,(($J6-$K6)/$P6),(($J6-SUM($Z6:Z6))*$Q6))*IF($V6&lt;=AA$2,(DATEDIF(Z$2,$V6,"D")/365),IF($G6&gt;Z$2,(DATEDIF($G6,AA$2,"D")/365),1)))))))</f>
        <v>0</v>
      </c>
      <c r="AB6" s="61">
        <f>IF($V6&lt;=AA$2,0,IF($O6&lt;=AA$2,0,IF($G6&gt;=AB$2,0,IF($K6&gt;=$J6,0,IF($O6&lt;=AB$2,($J6-(SUM($K6,SUM($Z6:AA6)))),IF($L6=$D$184,(($J6-$K6)/$P6),(($J6-SUM($Z6:AA6))*$Q6))*IF($V6&lt;=AB$2,(DATEDIF(AA$2,$V6,"D")/365),IF($G6&gt;AA$2,(DATEDIF($G6,AB$2,"D")/365),1)))))))</f>
        <v>0</v>
      </c>
      <c r="AC6" s="61">
        <f>IF($V6&lt;=AB$2,0,IF($O6&lt;=AB$2,0,IF($G6&gt;=AC$2,0,IF($K6&gt;=$J6,0,IF($O6&lt;=AC$2,($J6-(SUM($K6,SUM($Z6:AB6)))),IF($L6=$D$184,(($J6-$K6)/$P6),(($J6-SUM($Z6:AB6))*$Q6))*IF($V6&lt;=AC$2,(DATEDIF(AB$2,$V6,"D")/365),IF($G6&gt;AB$2,(DATEDIF($G6,AC$2,"D")/365),1)))))))</f>
        <v>0</v>
      </c>
      <c r="AD6" s="61">
        <f>IF($V6&lt;=AC$2,0,IF($O6&lt;=AC$2,0,IF($G6&gt;=AD$2,0,IF($K6&gt;=$J6,0,IF($O6&lt;=AD$2,($J6-(SUM($K6,SUM($Z6:AC6)))),IF($L6=$D$184,(($J6-$K6)/$P6),(($J6-SUM($Z6:AC6))*$Q6))*IF($V6&lt;=AD$2,(DATEDIF(AC$2,$V6,"D")/365),IF($G6&gt;AC$2,(DATEDIF($G6,AD$2,"D")/365),1)))))))</f>
        <v>0</v>
      </c>
      <c r="AE6" s="61">
        <f>IF($V6&lt;=AD$2,0,IF($O6&lt;=AD$2,0,IF($G6&gt;=AE$2,0,IF($K6&gt;=$J6,0,IF($O6&lt;=AE$2,($J6-(SUM($K6,SUM($Z6:AD6)))),IF($L6=$D$184,(($J6-$K6)/$P6),(($J6-SUM($Z6:AD6))*$Q6))*IF($V6&lt;=AE$2,(DATEDIF(AD$2,$V6,"D")/365),IF($G6&gt;AD$2,(DATEDIF($G6,AE$2,"D")/365),1)))))))</f>
        <v>0</v>
      </c>
      <c r="AF6" s="61">
        <f>IF($V6&lt;=AE$2,0,IF($O6&lt;=AE$2,0,IF($G6&gt;=AF$2,0,IF($K6&gt;=$J6,0,IF($O6&lt;=AF$2,($J6-(SUM($K6,SUM($Z6:AE6)))),IF($L6=$D$184,(($J6-$K6)/$P6),(($J6-SUM($Z6:AE6))*$Q6))*IF($V6&lt;=AF$2,(DATEDIF(AE$2,$V6,"D")/365),IF($G6&gt;AE$2,(DATEDIF($G6,AF$2,"D")/365),1)))))))</f>
        <v>0</v>
      </c>
      <c r="AG6" s="61">
        <f>IF($V6&lt;=AF$2,0,IF($O6&lt;=AF$2,0,IF($G6&gt;=AG$2,0,IF($K6&gt;=$J6,0,IF($O6&lt;=AG$2,($J6-(SUM($K6,SUM($Z6:AF6)))),IF($L6=$D$184,(($J6-$K6)/$P6),(($J6-SUM($Z6:AF6))*$Q6))*IF($V6&lt;=AG$2,(DATEDIF(AF$2,$V6,"D")/365),IF($G6&gt;AF$2,(DATEDIF($G6,AG$2,"D")/365),1)))))))</f>
        <v>0</v>
      </c>
      <c r="AH6" s="61">
        <f>IF($V6&lt;=AG$2,0,IF($O6&lt;=AG$2,0,IF($G6&gt;=AH$2,0,IF($K6&gt;=$J6,0,IF($O6&lt;=AH$2,($J6-(SUM($K6,SUM($Z6:AG6)))),IF($L6=$D$184,(($J6-$K6)/$P6),(($J6-SUM($Z6:AG6))*$Q6))*IF($V6&lt;=AH$2,(DATEDIF(AG$2,$V6,"D")/365),IF($G6&gt;AG$2,(DATEDIF($G6,AH$2,"D")/365),1)))))))</f>
        <v>0</v>
      </c>
      <c r="AI6" s="61">
        <f>IF($V6&lt;=AH$2,0,IF($O6&lt;=AH$2,0,IF($G6&gt;=AI$2,0,IF($K6&gt;=$J6,0,IF($O6&lt;=AI$2,($J6-(SUM($K6,SUM($Z6:AH6)))),IF($L6=$D$184,(($J6-$K6)/$P6),(($J6-SUM($Z6:AH6))*$Q6))*IF($V6&lt;=AI$2,(DATEDIF(AH$2,$V6,"D")/365),IF($G6&gt;AH$2,(DATEDIF($G6,AI$2,"D")/365),1)))))))</f>
        <v>0</v>
      </c>
      <c r="AJ6" s="61">
        <f>IF($V6&lt;=AI$2,0,IF($O6&lt;=AI$2,0,IF($G6&gt;=AJ$2,0,IF($K6&gt;=$J6,0,IF($O6&lt;=AJ$2,($J6-(SUM($K6,SUM($Z6:AI6)))),IF($L6=$D$184,(($J6-$K6)/$P6),(($J6-SUM($Z6:AI6))*$Q6))*IF($V6&lt;=AJ$2,(DATEDIF(AI$2,$V6,"D")/365),IF($G6&gt;AI$2,(DATEDIF($G6,AJ$2,"D")/365),1)))))))</f>
        <v>0</v>
      </c>
      <c r="AK6" s="61">
        <f>IF($V6&lt;=AJ$2,0,IF($O6&lt;=AJ$2,0,IF($G6&gt;=AK$2,0,IF($K6&gt;=$J6,0,IF($O6&lt;=AK$2,($J6-(SUM($K6,SUM($Z6:AJ6)))),IF($L6=$D$184,(($J6-$K6)/$P6),(($J6-SUM($Z6:AJ6))*$Q6))*IF($V6&lt;=AK$2,(DATEDIF(AJ$2,$V6,"D")/365),IF($G6&gt;AJ$2,(DATEDIF($G6,AK$2,"D")/365),1)))))))</f>
        <v>0</v>
      </c>
      <c r="AL6" s="61">
        <f>IF($V6&lt;=AK$2,0,IF($O6&lt;=AK$2,0,IF($G6&gt;=AL$2,0,IF($K6&gt;=$J6,0,IF($O6&lt;=AL$2,($J6-(SUM($K6,SUM($Z6:AK6)))),IF($L6=$D$184,(($J6-$K6)/$P6),(($J6-SUM($Z6:AK6))*$Q6))*IF($V6&lt;=AL$2,(DATEDIF(AK$2,$V6,"D")/365),IF($G6&gt;AK$2,(DATEDIF($G6,AL$2,"D")/365),1)))))))</f>
        <v>0</v>
      </c>
      <c r="AM6" s="61">
        <f>IF($V6&lt;=AL$2,0,IF($O6&lt;=AL$2,0,IF($G6&gt;=AM$2,0,IF($K6&gt;=$J6,0,IF($O6&lt;=AM$2,($J6-(SUM($K6,SUM($Z6:AL6)))),IF($L6=$D$184,(($J6-$K6)/$P6),(($J6-SUM($Z6:AL6))*$Q6))*IF($V6&lt;=AM$2,(DATEDIF(AL$2,$V6,"D")/365),IF($G6&gt;AL$2,(DATEDIF($G6,AM$2,"D")/365),1)))))))</f>
        <v>0</v>
      </c>
      <c r="AN6" s="61">
        <f>IF($V6&lt;=AM$2,0,IF($O6&lt;=AM$2,0,IF($G6&gt;=AN$2,0,IF($K6&gt;=$J6,0,IF($O6&lt;=AN$2,($J6-(SUM($K6,SUM($Z6:AM6)))),IF($L6=$D$184,(($J6-$K6)/$P6),(($J6-SUM($Z6:AM6))*$Q6))*IF($V6&lt;=AN$2,(DATEDIF(AM$2,$V6,"D")/365),IF($G6&gt;AM$2,(DATEDIF($G6,AN$2,"D")/365),1)))))))</f>
        <v>0</v>
      </c>
      <c r="AO6" s="61">
        <f>IF($V6&lt;=AN$2,0,IF($O6&lt;=AN$2,0,IF($G6&gt;=AO$2,0,IF($K6&gt;=$J6,0,IF($O6&lt;=AO$2,($J6-(SUM($K6,SUM($Z6:AN6)))),IF($L6=$D$184,(($J6-$K6)/$P6),(($J6-SUM($Z6:AN6))*$Q6))*IF($V6&lt;=AO$2,(DATEDIF(AN$2,$V6,"D")/365),IF($G6&gt;AN$2,(DATEDIF($G6,AO$2,"D")/365),1)))))))</f>
        <v>0</v>
      </c>
      <c r="AP6" s="61">
        <f>IF($V6&lt;=AO$2,0,IF($O6&lt;=AO$2,0,IF($G6&gt;=AP$2,0,IF($K6&gt;=$J6,0,IF($O6&lt;=AP$2,($J6-(SUM($K6,SUM($Z6:AO6)))),IF($L6=$D$184,(($J6-$K6)/$P6),(($J6-SUM($Z6:AO6))*$Q6))*IF($V6&lt;=AP$2,(DATEDIF(AO$2,$V6,"D")/365),IF($G6&gt;AO$2,(DATEDIF($G6,AP$2,"D")/365),1)))))))</f>
        <v>0</v>
      </c>
      <c r="AQ6" s="61">
        <f>IF($V6&lt;=AP$2,0,IF($O6&lt;=AP$2,0,IF($G6&gt;=AQ$2,0,IF($K6&gt;=$J6,0,IF($O6&lt;=AQ$2,($J6-(SUM($K6,SUM($Z6:AP6)))),IF($L6=$D$184,(($J6-$K6)/$P6),(($J6-SUM($Z6:AP6))*$Q6))*IF($V6&lt;=AQ$2,(DATEDIF(AP$2,$V6,"D")/365),IF($G6&gt;AP$2,(DATEDIF($G6,AQ$2,"D")/365),1)))))))</f>
        <v>0</v>
      </c>
      <c r="AR6" s="61">
        <f>IF($V6&lt;=AQ$2,0,IF($O6&lt;=AQ$2,0,IF($G6&gt;=AR$2,0,IF($K6&gt;=$J6,0,IF($O6&lt;=AR$2,($J6-(SUM($K6,SUM($Z6:AQ6)))),IF($L6=$D$184,(($J6-$K6)/$P6),(($J6-SUM($Z6:AQ6))*$Q6))*IF($V6&lt;=AR$2,(DATEDIF(AQ$2,$V6,"D")/365),IF($G6&gt;AQ$2,(DATEDIF($G6,AR$2,"D")/365),1)))))))</f>
        <v>0</v>
      </c>
      <c r="AS6" s="61">
        <f>IF($V6&lt;=AR$2,0,IF($O6&lt;=AR$2,0,IF($G6&gt;=AS$2,0,IF($K6&gt;=$J6,0,IF($O6&lt;=AS$2,($J6-(SUM($K6,SUM($Z6:AR6)))),IF($L6=$D$184,(($J6-$K6)/$P6),(($J6-SUM($Z6:AR6))*$Q6))*IF($V6&lt;=AS$2,(DATEDIF(AR$2,$V6,"D")/365),IF($G6&gt;AR$2,(DATEDIF($G6,AS$2,"D")/365),1)))))))</f>
        <v>0</v>
      </c>
      <c r="AT6" s="61">
        <f>IF($V6&lt;=AS$2,0,IF($O6&lt;=AS$2,0,IF($G6&gt;=AT$2,0,IF($K6&gt;=$J6,0,IF($O6&lt;=AT$2,($J6-(SUM($K6,SUM($Z6:AS6)))),IF($L6=$D$184,(($J6-$K6)/$P6),(($J6-SUM($Z6:AS6))*$Q6))*IF($V6&lt;=AT$2,(DATEDIF(AS$2,$V6,"D")/365),IF($G6&gt;AS$2,(DATEDIF($G6,AT$2,"D")/365),1)))))))</f>
        <v>0</v>
      </c>
      <c r="AU6" s="61">
        <f>IF($V6&lt;=AT$2,0,IF($O6&lt;=AT$2,0,IF($G6&gt;=AU$2,0,IF($K6&gt;=$J6,0,IF($O6&lt;=AU$2,($J6-(SUM($K6,SUM($Z6:AT6)))),IF($L6=$D$184,(($J6-$K6)/$P6),(($J6-SUM($Z6:AT6))*$Q6))*IF($V6&lt;=AU$2,(DATEDIF(AT$2,$V6,"D")/365),IF($G6&gt;AT$2,(DATEDIF($G6,AU$2,"D")/365),1)))))))</f>
        <v>0</v>
      </c>
      <c r="AV6" s="61">
        <f>IF($V6&lt;=AU$2,0,IF($O6&lt;=AU$2,0,IF($G6&gt;=AV$2,0,IF($K6&gt;=$J6,0,IF($O6&lt;=AV$2,($J6-(SUM($K6,SUM($Z6:AU6)))),IF($L6=$D$184,(($J6-$K6)/$P6),(($J6-SUM($Z6:AU6))*$Q6))*IF($V6&lt;=AV$2,(DATEDIF(AU$2,$V6,"D")/365),IF($G6&gt;AU$2,(DATEDIF($G6,AV$2,"D")/365),1)))))))</f>
        <v>0</v>
      </c>
      <c r="AW6" s="61">
        <f>IF($V6&lt;=AV$2,0,IF($O6&lt;=AV$2,0,IF($G6&gt;=AW$2,0,IF($K6&gt;=$J6,0,IF($O6&lt;=AW$2,($J6-(SUM($K6,SUM($Z6:AV6)))),IF($L6=$D$184,(($J6-$K6)/$P6),(($J6-SUM($Z6:AV6))*$Q6))*IF($V6&lt;=AW$2,(DATEDIF(AV$2,$V6,"D")/365),IF($G6&gt;AV$2,(DATEDIF($G6,AW$2,"D")/365),1)))))))</f>
        <v>0</v>
      </c>
      <c r="AX6" s="61">
        <f>IF($V6&lt;=AW$2,0,IF($O6&lt;=AW$2,0,IF($G6&gt;=AX$2,0,IF($K6&gt;=$J6,0,IF($O6&lt;=AX$2,($J6-(SUM($K6,SUM($Z6:AW6)))),IF($L6=$D$184,(($J6-$K6)/$P6),(($J6-SUM($Z6:AW6))*$Q6))*IF($V6&lt;=AX$2,(DATEDIF(AW$2,$V6,"D")/365),IF($G6&gt;AW$2,(DATEDIF($G6,AX$2,"D")/365),1)))))))</f>
        <v>0</v>
      </c>
      <c r="AY6" s="61">
        <f>IF($V6&lt;=AX$2,0,IF($O6&lt;=AX$2,0,IF($G6&gt;=AY$2,0,IF($K6&gt;=$J6,0,IF($O6&lt;=AY$2,($J6-(SUM($K6,SUM($Z6:AX6)))),IF($L6=$D$184,(($J6-$K6)/$P6),(($J6-SUM($Z6:AX6))*$Q6))*IF($V6&lt;=AY$2,(DATEDIF(AX$2,$V6,"D")/365),IF($G6&gt;AX$2,(DATEDIF($G6,AY$2,"D")/365),1)))))))</f>
        <v>0</v>
      </c>
      <c r="AZ6" s="64"/>
      <c r="BA6" s="64"/>
      <c r="BB6" s="125">
        <f>IF($V6&lt;=BB$2,0,IF($G6&gt;=BB$2,0,IF($G6&gt;$W$3,(J6-Z6),IF($G6&lt;=$W$3,J6-SUM(W6,$Z6:Z6),0))))</f>
        <v>0</v>
      </c>
      <c r="BC6" s="61">
        <f>IF($V6&lt;=BC$2,0,IF($G6&gt;=BC$2,0,IF($G6&gt;=BB$2,$J6-AA6,BB6-AA6)))</f>
        <v>0</v>
      </c>
      <c r="BD6" s="64">
        <f t="shared" ref="BD6:BS33" si="12">IF($V6&lt;=BD$2,0,IF($G6&gt;=BD$2,0,IF($G6&gt;=BC$2,$J6-AB6,BC6-AB6)))</f>
        <v>0</v>
      </c>
      <c r="BE6" s="61">
        <f t="shared" si="12"/>
        <v>0</v>
      </c>
      <c r="BF6" s="64">
        <f t="shared" si="12"/>
        <v>0</v>
      </c>
      <c r="BG6" s="61">
        <f t="shared" si="12"/>
        <v>0</v>
      </c>
      <c r="BH6" s="64">
        <f t="shared" si="12"/>
        <v>0</v>
      </c>
      <c r="BI6" s="61">
        <f t="shared" si="12"/>
        <v>0</v>
      </c>
      <c r="BJ6" s="64">
        <f t="shared" si="12"/>
        <v>0</v>
      </c>
      <c r="BK6" s="61">
        <f t="shared" si="12"/>
        <v>0</v>
      </c>
      <c r="BL6" s="64">
        <f t="shared" si="12"/>
        <v>0</v>
      </c>
      <c r="BM6" s="61">
        <f t="shared" si="12"/>
        <v>0</v>
      </c>
      <c r="BN6" s="64">
        <f t="shared" si="12"/>
        <v>0</v>
      </c>
      <c r="BO6" s="61">
        <f t="shared" si="12"/>
        <v>0</v>
      </c>
      <c r="BP6" s="64">
        <f t="shared" si="12"/>
        <v>0</v>
      </c>
      <c r="BQ6" s="61">
        <f t="shared" si="12"/>
        <v>0</v>
      </c>
      <c r="BR6" s="64">
        <f t="shared" si="12"/>
        <v>0</v>
      </c>
      <c r="BS6" s="61">
        <f t="shared" si="12"/>
        <v>0</v>
      </c>
      <c r="BT6" s="64">
        <f t="shared" ref="BT6:CA38" si="13">IF($V6&lt;=BT$2,0,IF($G6&gt;=BT$2,0,IF($G6&gt;=BS$2,$J6-AR6,BS6-AR6)))</f>
        <v>0</v>
      </c>
      <c r="BU6" s="61">
        <f t="shared" si="13"/>
        <v>0</v>
      </c>
      <c r="BV6" s="64">
        <f t="shared" si="13"/>
        <v>0</v>
      </c>
      <c r="BW6" s="61">
        <f t="shared" si="13"/>
        <v>0</v>
      </c>
      <c r="BX6" s="64">
        <f t="shared" si="13"/>
        <v>0</v>
      </c>
      <c r="BY6" s="61">
        <f t="shared" si="13"/>
        <v>0</v>
      </c>
      <c r="BZ6" s="64">
        <f t="shared" si="13"/>
        <v>0</v>
      </c>
      <c r="CA6" s="61">
        <f t="shared" si="13"/>
        <v>0</v>
      </c>
    </row>
    <row r="7" spans="1:79" s="74" customFormat="1">
      <c r="A7" s="20">
        <v>6</v>
      </c>
      <c r="B7" s="20" t="s">
        <v>5</v>
      </c>
      <c r="C7" s="20" t="s">
        <v>153</v>
      </c>
      <c r="D7" s="2">
        <v>1985</v>
      </c>
      <c r="E7" s="3">
        <v>4</v>
      </c>
      <c r="F7" s="2">
        <v>1</v>
      </c>
      <c r="G7" s="55">
        <f t="shared" si="0"/>
        <v>31137</v>
      </c>
      <c r="H7" s="4">
        <v>0</v>
      </c>
      <c r="I7" s="1">
        <v>0</v>
      </c>
      <c r="J7" s="51">
        <f t="shared" si="1"/>
        <v>0</v>
      </c>
      <c r="K7" s="54">
        <f t="shared" si="2"/>
        <v>0</v>
      </c>
      <c r="L7" s="4" t="s">
        <v>96</v>
      </c>
      <c r="M7" s="54">
        <f>VLOOKUP(B7,$B$184:$C$283,2,FALSE)</f>
        <v>5</v>
      </c>
      <c r="N7" s="53">
        <f t="shared" si="3"/>
        <v>5</v>
      </c>
      <c r="O7" s="55">
        <f t="shared" si="4"/>
        <v>32963</v>
      </c>
      <c r="P7" s="53">
        <f t="shared" si="5"/>
        <v>0</v>
      </c>
      <c r="Q7" s="119">
        <f t="shared" si="6"/>
        <v>0</v>
      </c>
      <c r="R7" s="52" t="s">
        <v>129</v>
      </c>
      <c r="S7" s="114">
        <v>17</v>
      </c>
      <c r="T7" s="68">
        <v>4</v>
      </c>
      <c r="U7" s="114">
        <v>2035</v>
      </c>
      <c r="V7" s="55">
        <f t="shared" si="7"/>
        <v>49416</v>
      </c>
      <c r="W7" s="53">
        <f t="shared" si="8"/>
        <v>0</v>
      </c>
      <c r="X7" s="53">
        <f t="shared" si="9"/>
        <v>0</v>
      </c>
      <c r="Y7" s="53">
        <f t="shared" si="10"/>
        <v>0</v>
      </c>
      <c r="Z7" s="53">
        <f t="shared" si="11"/>
        <v>0</v>
      </c>
      <c r="AA7" s="53">
        <f>IF($V7&lt;=Z$2,0,IF($O7&lt;=Z$2,0,IF($G7&gt;=AA$2,0,IF($K7&gt;=$J7,0,IF($O7&lt;=AA$2,($J7-(SUM($K7,SUM($Z7:Z7)))),IF($L7=$D$184,(($J7-$K7)/$P7),(($J7-SUM($Z7:Z7))*$Q7))*IF($V7&lt;=AA$2,(DATEDIF(Z$2,$V7,"D")/365),IF($G7&gt;Z$2,(DATEDIF($G7,AA$2,"D")/365),1)))))))</f>
        <v>0</v>
      </c>
      <c r="AB7" s="53">
        <f>IF($V7&lt;=AA$2,0,IF($O7&lt;=AA$2,0,IF($G7&gt;=AB$2,0,IF($K7&gt;=$J7,0,IF($O7&lt;=AB$2,($J7-(SUM($K7,SUM($Z7:AA7)))),IF($L7=$D$184,(($J7-$K7)/$P7),(($J7-SUM($Z7:AA7))*$Q7))*IF($V7&lt;=AB$2,(DATEDIF(AA$2,$V7,"D")/365),IF($G7&gt;AA$2,(DATEDIF($G7,AB$2,"D")/365),1)))))))</f>
        <v>0</v>
      </c>
      <c r="AC7" s="53">
        <f>IF($V7&lt;=AB$2,0,IF($O7&lt;=AB$2,0,IF($G7&gt;=AC$2,0,IF($K7&gt;=$J7,0,IF($O7&lt;=AC$2,($J7-(SUM($K7,SUM($Z7:AB7)))),IF($L7=$D$184,(($J7-$K7)/$P7),(($J7-SUM($Z7:AB7))*$Q7))*IF($V7&lt;=AC$2,(DATEDIF(AB$2,$V7,"D")/365),IF($G7&gt;AB$2,(DATEDIF($G7,AC$2,"D")/365),1)))))))</f>
        <v>0</v>
      </c>
      <c r="AD7" s="53">
        <f>IF($V7&lt;=AC$2,0,IF($O7&lt;=AC$2,0,IF($G7&gt;=AD$2,0,IF($K7&gt;=$J7,0,IF($O7&lt;=AD$2,($J7-(SUM($K7,SUM($Z7:AC7)))),IF($L7=$D$184,(($J7-$K7)/$P7),(($J7-SUM($Z7:AC7))*$Q7))*IF($V7&lt;=AD$2,(DATEDIF(AC$2,$V7,"D")/365),IF($G7&gt;AC$2,(DATEDIF($G7,AD$2,"D")/365),1)))))))</f>
        <v>0</v>
      </c>
      <c r="AE7" s="53">
        <f>IF($V7&lt;=AD$2,0,IF($O7&lt;=AD$2,0,IF($G7&gt;=AE$2,0,IF($K7&gt;=$J7,0,IF($O7&lt;=AE$2,($J7-(SUM($K7,SUM($Z7:AD7)))),IF($L7=$D$184,(($J7-$K7)/$P7),(($J7-SUM($Z7:AD7))*$Q7))*IF($V7&lt;=AE$2,(DATEDIF(AD$2,$V7,"D")/365),IF($G7&gt;AD$2,(DATEDIF($G7,AE$2,"D")/365),1)))))))</f>
        <v>0</v>
      </c>
      <c r="AF7" s="53">
        <f>IF($V7&lt;=AE$2,0,IF($O7&lt;=AE$2,0,IF($G7&gt;=AF$2,0,IF($K7&gt;=$J7,0,IF($O7&lt;=AF$2,($J7-(SUM($K7,SUM($Z7:AE7)))),IF($L7=$D$184,(($J7-$K7)/$P7),(($J7-SUM($Z7:AE7))*$Q7))*IF($V7&lt;=AF$2,(DATEDIF(AE$2,$V7,"D")/365),IF($G7&gt;AE$2,(DATEDIF($G7,AF$2,"D")/365),1)))))))</f>
        <v>0</v>
      </c>
      <c r="AG7" s="53">
        <f>IF($V7&lt;=AF$2,0,IF($O7&lt;=AF$2,0,IF($G7&gt;=AG$2,0,IF($K7&gt;=$J7,0,IF($O7&lt;=AG$2,($J7-(SUM($K7,SUM($Z7:AF7)))),IF($L7=$D$184,(($J7-$K7)/$P7),(($J7-SUM($Z7:AF7))*$Q7))*IF($V7&lt;=AG$2,(DATEDIF(AF$2,$V7,"D")/365),IF($G7&gt;AF$2,(DATEDIF($G7,AG$2,"D")/365),1)))))))</f>
        <v>0</v>
      </c>
      <c r="AH7" s="53">
        <f>IF($V7&lt;=AG$2,0,IF($O7&lt;=AG$2,0,IF($G7&gt;=AH$2,0,IF($K7&gt;=$J7,0,IF($O7&lt;=AH$2,($J7-(SUM($K7,SUM($Z7:AG7)))),IF($L7=$D$184,(($J7-$K7)/$P7),(($J7-SUM($Z7:AG7))*$Q7))*IF($V7&lt;=AH$2,(DATEDIF(AG$2,$V7,"D")/365),IF($G7&gt;AG$2,(DATEDIF($G7,AH$2,"D")/365),1)))))))</f>
        <v>0</v>
      </c>
      <c r="AI7" s="53">
        <f>IF($V7&lt;=AH$2,0,IF($O7&lt;=AH$2,0,IF($G7&gt;=AI$2,0,IF($K7&gt;=$J7,0,IF($O7&lt;=AI$2,($J7-(SUM($K7,SUM($Z7:AH7)))),IF($L7=$D$184,(($J7-$K7)/$P7),(($J7-SUM($Z7:AH7))*$Q7))*IF($V7&lt;=AI$2,(DATEDIF(AH$2,$V7,"D")/365),IF($G7&gt;AH$2,(DATEDIF($G7,AI$2,"D")/365),1)))))))</f>
        <v>0</v>
      </c>
      <c r="AJ7" s="53">
        <f>IF($V7&lt;=AI$2,0,IF($O7&lt;=AI$2,0,IF($G7&gt;=AJ$2,0,IF($K7&gt;=$J7,0,IF($O7&lt;=AJ$2,($J7-(SUM($K7,SUM($Z7:AI7)))),IF($L7=$D$184,(($J7-$K7)/$P7),(($J7-SUM($Z7:AI7))*$Q7))*IF($V7&lt;=AJ$2,(DATEDIF(AI$2,$V7,"D")/365),IF($G7&gt;AI$2,(DATEDIF($G7,AJ$2,"D")/365),1)))))))</f>
        <v>0</v>
      </c>
      <c r="AK7" s="53">
        <f>IF($V7&lt;=AJ$2,0,IF($O7&lt;=AJ$2,0,IF($G7&gt;=AK$2,0,IF($K7&gt;=$J7,0,IF($O7&lt;=AK$2,($J7-(SUM($K7,SUM($Z7:AJ7)))),IF($L7=$D$184,(($J7-$K7)/$P7),(($J7-SUM($Z7:AJ7))*$Q7))*IF($V7&lt;=AK$2,(DATEDIF(AJ$2,$V7,"D")/365),IF($G7&gt;AJ$2,(DATEDIF($G7,AK$2,"D")/365),1)))))))</f>
        <v>0</v>
      </c>
      <c r="AL7" s="53">
        <f>IF($V7&lt;=AK$2,0,IF($O7&lt;=AK$2,0,IF($G7&gt;=AL$2,0,IF($K7&gt;=$J7,0,IF($O7&lt;=AL$2,($J7-(SUM($K7,SUM($Z7:AK7)))),IF($L7=$D$184,(($J7-$K7)/$P7),(($J7-SUM($Z7:AK7))*$Q7))*IF($V7&lt;=AL$2,(DATEDIF(AK$2,$V7,"D")/365),IF($G7&gt;AK$2,(DATEDIF($G7,AL$2,"D")/365),1)))))))</f>
        <v>0</v>
      </c>
      <c r="AM7" s="53">
        <f>IF($V7&lt;=AL$2,0,IF($O7&lt;=AL$2,0,IF($G7&gt;=AM$2,0,IF($K7&gt;=$J7,0,IF($O7&lt;=AM$2,($J7-(SUM($K7,SUM($Z7:AL7)))),IF($L7=$D$184,(($J7-$K7)/$P7),(($J7-SUM($Z7:AL7))*$Q7))*IF($V7&lt;=AM$2,(DATEDIF(AL$2,$V7,"D")/365),IF($G7&gt;AL$2,(DATEDIF($G7,AM$2,"D")/365),1)))))))</f>
        <v>0</v>
      </c>
      <c r="AN7" s="53">
        <f>IF($V7&lt;=AM$2,0,IF($O7&lt;=AM$2,0,IF($G7&gt;=AN$2,0,IF($K7&gt;=$J7,0,IF($O7&lt;=AN$2,($J7-(SUM($K7,SUM($Z7:AM7)))),IF($L7=$D$184,(($J7-$K7)/$P7),(($J7-SUM($Z7:AM7))*$Q7))*IF($V7&lt;=AN$2,(DATEDIF(AM$2,$V7,"D")/365),IF($G7&gt;AM$2,(DATEDIF($G7,AN$2,"D")/365),1)))))))</f>
        <v>0</v>
      </c>
      <c r="AO7" s="53">
        <f>IF($V7&lt;=AN$2,0,IF($O7&lt;=AN$2,0,IF($G7&gt;=AO$2,0,IF($K7&gt;=$J7,0,IF($O7&lt;=AO$2,($J7-(SUM($K7,SUM($Z7:AN7)))),IF($L7=$D$184,(($J7-$K7)/$P7),(($J7-SUM($Z7:AN7))*$Q7))*IF($V7&lt;=AO$2,(DATEDIF(AN$2,$V7,"D")/365),IF($G7&gt;AN$2,(DATEDIF($G7,AO$2,"D")/365),1)))))))</f>
        <v>0</v>
      </c>
      <c r="AP7" s="53">
        <f>IF($V7&lt;=AO$2,0,IF($O7&lt;=AO$2,0,IF($G7&gt;=AP$2,0,IF($K7&gt;=$J7,0,IF($O7&lt;=AP$2,($J7-(SUM($K7,SUM($Z7:AO7)))),IF($L7=$D$184,(($J7-$K7)/$P7),(($J7-SUM($Z7:AO7))*$Q7))*IF($V7&lt;=AP$2,(DATEDIF(AO$2,$V7,"D")/365),IF($G7&gt;AO$2,(DATEDIF($G7,AP$2,"D")/365),1)))))))</f>
        <v>0</v>
      </c>
      <c r="AQ7" s="53">
        <f>IF($V7&lt;=AP$2,0,IF($O7&lt;=AP$2,0,IF($G7&gt;=AQ$2,0,IF($K7&gt;=$J7,0,IF($O7&lt;=AQ$2,($J7-(SUM($K7,SUM($Z7:AP7)))),IF($L7=$D$184,(($J7-$K7)/$P7),(($J7-SUM($Z7:AP7))*$Q7))*IF($V7&lt;=AQ$2,(DATEDIF(AP$2,$V7,"D")/365),IF($G7&gt;AP$2,(DATEDIF($G7,AQ$2,"D")/365),1)))))))</f>
        <v>0</v>
      </c>
      <c r="AR7" s="53">
        <f>IF($V7&lt;=AQ$2,0,IF($O7&lt;=AQ$2,0,IF($G7&gt;=AR$2,0,IF($K7&gt;=$J7,0,IF($O7&lt;=AR$2,($J7-(SUM($K7,SUM($Z7:AQ7)))),IF($L7=$D$184,(($J7-$K7)/$P7),(($J7-SUM($Z7:AQ7))*$Q7))*IF($V7&lt;=AR$2,(DATEDIF(AQ$2,$V7,"D")/365),IF($G7&gt;AQ$2,(DATEDIF($G7,AR$2,"D")/365),1)))))))</f>
        <v>0</v>
      </c>
      <c r="AS7" s="53">
        <f>IF($V7&lt;=AR$2,0,IF($O7&lt;=AR$2,0,IF($G7&gt;=AS$2,0,IF($K7&gt;=$J7,0,IF($O7&lt;=AS$2,($J7-(SUM($K7,SUM($Z7:AR7)))),IF($L7=$D$184,(($J7-$K7)/$P7),(($J7-SUM($Z7:AR7))*$Q7))*IF($V7&lt;=AS$2,(DATEDIF(AR$2,$V7,"D")/365),IF($G7&gt;AR$2,(DATEDIF($G7,AS$2,"D")/365),1)))))))</f>
        <v>0</v>
      </c>
      <c r="AT7" s="53">
        <f>IF($V7&lt;=AS$2,0,IF($O7&lt;=AS$2,0,IF($G7&gt;=AT$2,0,IF($K7&gt;=$J7,0,IF($O7&lt;=AT$2,($J7-(SUM($K7,SUM($Z7:AS7)))),IF($L7=$D$184,(($J7-$K7)/$P7),(($J7-SUM($Z7:AS7))*$Q7))*IF($V7&lt;=AT$2,(DATEDIF(AS$2,$V7,"D")/365),IF($G7&gt;AS$2,(DATEDIF($G7,AT$2,"D")/365),1)))))))</f>
        <v>0</v>
      </c>
      <c r="AU7" s="53">
        <f>IF($V7&lt;=AT$2,0,IF($O7&lt;=AT$2,0,IF($G7&gt;=AU$2,0,IF($K7&gt;=$J7,0,IF($O7&lt;=AU$2,($J7-(SUM($K7,SUM($Z7:AT7)))),IF($L7=$D$184,(($J7-$K7)/$P7),(($J7-SUM($Z7:AT7))*$Q7))*IF($V7&lt;=AU$2,(DATEDIF(AT$2,$V7,"D")/365),IF($G7&gt;AT$2,(DATEDIF($G7,AU$2,"D")/365),1)))))))</f>
        <v>0</v>
      </c>
      <c r="AV7" s="53">
        <f>IF($V7&lt;=AU$2,0,IF($O7&lt;=AU$2,0,IF($G7&gt;=AV$2,0,IF($K7&gt;=$J7,0,IF($O7&lt;=AV$2,($J7-(SUM($K7,SUM($Z7:AU7)))),IF($L7=$D$184,(($J7-$K7)/$P7),(($J7-SUM($Z7:AU7))*$Q7))*IF($V7&lt;=AV$2,(DATEDIF(AU$2,$V7,"D")/365),IF($G7&gt;AU$2,(DATEDIF($G7,AV$2,"D")/365),1)))))))</f>
        <v>0</v>
      </c>
      <c r="AW7" s="53">
        <f>IF($V7&lt;=AV$2,0,IF($O7&lt;=AV$2,0,IF($G7&gt;=AW$2,0,IF($K7&gt;=$J7,0,IF($O7&lt;=AW$2,($J7-(SUM($K7,SUM($Z7:AV7)))),IF($L7=$D$184,(($J7-$K7)/$P7),(($J7-SUM($Z7:AV7))*$Q7))*IF($V7&lt;=AW$2,(DATEDIF(AV$2,$V7,"D")/365),IF($G7&gt;AV$2,(DATEDIF($G7,AW$2,"D")/365),1)))))))</f>
        <v>0</v>
      </c>
      <c r="AX7" s="53">
        <f>IF($V7&lt;=AW$2,0,IF($O7&lt;=AW$2,0,IF($G7&gt;=AX$2,0,IF($K7&gt;=$J7,0,IF($O7&lt;=AX$2,($J7-(SUM($K7,SUM($Z7:AW7)))),IF($L7=$D$184,(($J7-$K7)/$P7),(($J7-SUM($Z7:AW7))*$Q7))*IF($V7&lt;=AX$2,(DATEDIF(AW$2,$V7,"D")/365),IF($G7&gt;AW$2,(DATEDIF($G7,AX$2,"D")/365),1)))))))</f>
        <v>0</v>
      </c>
      <c r="AY7" s="53">
        <f>IF($V7&lt;=AX$2,0,IF($O7&lt;=AX$2,0,IF($G7&gt;=AY$2,0,IF($K7&gt;=$J7,0,IF($O7&lt;=AY$2,($J7-(SUM($K7,SUM($Z7:AX7)))),IF($L7=$D$184,(($J7-$K7)/$P7),(($J7-SUM($Z7:AX7))*$Q7))*IF($V7&lt;=AY$2,(DATEDIF(AX$2,$V7,"D")/365),IF($G7&gt;AX$2,(DATEDIF($G7,AY$2,"D")/365),1)))))))</f>
        <v>0</v>
      </c>
      <c r="AZ7" s="52"/>
      <c r="BA7" s="52"/>
      <c r="BB7" s="126">
        <f>IF($V7&lt;=BB$2,0,IF($G7&gt;=BB$2,0,IF($G7&gt;$W$3,(J7-Z7),IF($G7&lt;=$W$3,J7-SUM(W7,$Z7:Z7),0))))</f>
        <v>0</v>
      </c>
      <c r="BC7" s="53">
        <f t="shared" ref="BC7:BR38" si="14">IF($V7&lt;=BC$2,0,IF($G7&gt;=BC$2,0,IF($G7&gt;=BB$2,$J7-AA7,BB7-AA7)))</f>
        <v>0</v>
      </c>
      <c r="BD7" s="52">
        <f t="shared" si="12"/>
        <v>0</v>
      </c>
      <c r="BE7" s="53">
        <f t="shared" si="12"/>
        <v>0</v>
      </c>
      <c r="BF7" s="52">
        <f t="shared" si="12"/>
        <v>0</v>
      </c>
      <c r="BG7" s="53">
        <f t="shared" si="12"/>
        <v>0</v>
      </c>
      <c r="BH7" s="52">
        <f t="shared" si="12"/>
        <v>0</v>
      </c>
      <c r="BI7" s="53">
        <f t="shared" si="12"/>
        <v>0</v>
      </c>
      <c r="BJ7" s="52">
        <f t="shared" si="12"/>
        <v>0</v>
      </c>
      <c r="BK7" s="53">
        <f t="shared" si="12"/>
        <v>0</v>
      </c>
      <c r="BL7" s="52">
        <f t="shared" si="12"/>
        <v>0</v>
      </c>
      <c r="BM7" s="53">
        <f t="shared" si="12"/>
        <v>0</v>
      </c>
      <c r="BN7" s="52">
        <f t="shared" si="12"/>
        <v>0</v>
      </c>
      <c r="BO7" s="53">
        <f t="shared" si="12"/>
        <v>0</v>
      </c>
      <c r="BP7" s="52">
        <f t="shared" si="12"/>
        <v>0</v>
      </c>
      <c r="BQ7" s="53">
        <f t="shared" si="12"/>
        <v>0</v>
      </c>
      <c r="BR7" s="52">
        <f t="shared" si="12"/>
        <v>0</v>
      </c>
      <c r="BS7" s="53">
        <f t="shared" si="12"/>
        <v>0</v>
      </c>
      <c r="BT7" s="52">
        <f t="shared" si="13"/>
        <v>0</v>
      </c>
      <c r="BU7" s="53">
        <f t="shared" si="13"/>
        <v>0</v>
      </c>
      <c r="BV7" s="52">
        <f t="shared" si="13"/>
        <v>0</v>
      </c>
      <c r="BW7" s="53">
        <f t="shared" si="13"/>
        <v>0</v>
      </c>
      <c r="BX7" s="52">
        <f t="shared" si="13"/>
        <v>0</v>
      </c>
      <c r="BY7" s="53">
        <f t="shared" si="13"/>
        <v>0</v>
      </c>
      <c r="BZ7" s="52">
        <f t="shared" si="13"/>
        <v>0</v>
      </c>
      <c r="CA7" s="53">
        <f t="shared" si="13"/>
        <v>0</v>
      </c>
    </row>
    <row r="8" spans="1:79" s="74" customFormat="1">
      <c r="A8" s="20">
        <v>7</v>
      </c>
      <c r="B8" s="20" t="s">
        <v>5</v>
      </c>
      <c r="C8" s="20" t="s">
        <v>153</v>
      </c>
      <c r="D8" s="2">
        <v>1985</v>
      </c>
      <c r="E8" s="3">
        <v>4</v>
      </c>
      <c r="F8" s="2">
        <v>1</v>
      </c>
      <c r="G8" s="55">
        <f t="shared" si="0"/>
        <v>31137</v>
      </c>
      <c r="H8" s="4">
        <v>0</v>
      </c>
      <c r="I8" s="1">
        <v>0</v>
      </c>
      <c r="J8" s="51">
        <f t="shared" si="1"/>
        <v>0</v>
      </c>
      <c r="K8" s="54">
        <f t="shared" si="2"/>
        <v>0</v>
      </c>
      <c r="L8" s="4" t="s">
        <v>96</v>
      </c>
      <c r="M8" s="54">
        <f>VLOOKUP(B8,$B$184:$C$283,2,FALSE)</f>
        <v>5</v>
      </c>
      <c r="N8" s="53">
        <f t="shared" si="3"/>
        <v>5</v>
      </c>
      <c r="O8" s="55">
        <f t="shared" si="4"/>
        <v>32963</v>
      </c>
      <c r="P8" s="53">
        <f t="shared" si="5"/>
        <v>0</v>
      </c>
      <c r="Q8" s="119">
        <f t="shared" si="6"/>
        <v>0</v>
      </c>
      <c r="R8" s="52" t="s">
        <v>129</v>
      </c>
      <c r="S8" s="114">
        <v>17</v>
      </c>
      <c r="T8" s="68">
        <v>4</v>
      </c>
      <c r="U8" s="114">
        <v>2035</v>
      </c>
      <c r="V8" s="55">
        <f t="shared" si="7"/>
        <v>49416</v>
      </c>
      <c r="W8" s="53">
        <f t="shared" si="8"/>
        <v>0</v>
      </c>
      <c r="X8" s="53">
        <f t="shared" si="9"/>
        <v>0</v>
      </c>
      <c r="Y8" s="53">
        <f t="shared" si="10"/>
        <v>0</v>
      </c>
      <c r="Z8" s="53">
        <f t="shared" si="11"/>
        <v>0</v>
      </c>
      <c r="AA8" s="53">
        <f>IF($V8&lt;=Z$2,0,IF($O8&lt;=Z$2,0,IF($G8&gt;=AA$2,0,IF($K8&gt;=$J8,0,IF($O8&lt;=AA$2,($J8-(SUM($K8,SUM($Z8:Z8)))),IF($L8=$D$184,(($J8-$K8)/$P8),(($J8-SUM($Z8:Z8))*$Q8))*IF($V8&lt;=AA$2,(DATEDIF(Z$2,$V8,"D")/365),IF($G8&gt;Z$2,(DATEDIF($G8,AA$2,"D")/365),1)))))))</f>
        <v>0</v>
      </c>
      <c r="AB8" s="53">
        <f>IF($V8&lt;=AA$2,0,IF($O8&lt;=AA$2,0,IF($G8&gt;=AB$2,0,IF($K8&gt;=$J8,0,IF($O8&lt;=AB$2,($J8-(SUM($K8,SUM($Z8:AA8)))),IF($L8=$D$184,(($J8-$K8)/$P8),(($J8-SUM($Z8:AA8))*$Q8))*IF($V8&lt;=AB$2,(DATEDIF(AA$2,$V8,"D")/365),IF($G8&gt;AA$2,(DATEDIF($G8,AB$2,"D")/365),1)))))))</f>
        <v>0</v>
      </c>
      <c r="AC8" s="53">
        <f>IF($V8&lt;=AB$2,0,IF($O8&lt;=AB$2,0,IF($G8&gt;=AC$2,0,IF($K8&gt;=$J8,0,IF($O8&lt;=AC$2,($J8-(SUM($K8,SUM($Z8:AB8)))),IF($L8=$D$184,(($J8-$K8)/$P8),(($J8-SUM($Z8:AB8))*$Q8))*IF($V8&lt;=AC$2,(DATEDIF(AB$2,$V8,"D")/365),IF($G8&gt;AB$2,(DATEDIF($G8,AC$2,"D")/365),1)))))))</f>
        <v>0</v>
      </c>
      <c r="AD8" s="53">
        <f>IF($V8&lt;=AC$2,0,IF($O8&lt;=AC$2,0,IF($G8&gt;=AD$2,0,IF($K8&gt;=$J8,0,IF($O8&lt;=AD$2,($J8-(SUM($K8,SUM($Z8:AC8)))),IF($L8=$D$184,(($J8-$K8)/$P8),(($J8-SUM($Z8:AC8))*$Q8))*IF($V8&lt;=AD$2,(DATEDIF(AC$2,$V8,"D")/365),IF($G8&gt;AC$2,(DATEDIF($G8,AD$2,"D")/365),1)))))))</f>
        <v>0</v>
      </c>
      <c r="AE8" s="53">
        <f>IF($V8&lt;=AD$2,0,IF($O8&lt;=AD$2,0,IF($G8&gt;=AE$2,0,IF($K8&gt;=$J8,0,IF($O8&lt;=AE$2,($J8-(SUM($K8,SUM($Z8:AD8)))),IF($L8=$D$184,(($J8-$K8)/$P8),(($J8-SUM($Z8:AD8))*$Q8))*IF($V8&lt;=AE$2,(DATEDIF(AD$2,$V8,"D")/365),IF($G8&gt;AD$2,(DATEDIF($G8,AE$2,"D")/365),1)))))))</f>
        <v>0</v>
      </c>
      <c r="AF8" s="53">
        <f>IF($V8&lt;=AE$2,0,IF($O8&lt;=AE$2,0,IF($G8&gt;=AF$2,0,IF($K8&gt;=$J8,0,IF($O8&lt;=AF$2,($J8-(SUM($K8,SUM($Z8:AE8)))),IF($L8=$D$184,(($J8-$K8)/$P8),(($J8-SUM($Z8:AE8))*$Q8))*IF($V8&lt;=AF$2,(DATEDIF(AE$2,$V8,"D")/365),IF($G8&gt;AE$2,(DATEDIF($G8,AF$2,"D")/365),1)))))))</f>
        <v>0</v>
      </c>
      <c r="AG8" s="53">
        <f>IF($V8&lt;=AF$2,0,IF($O8&lt;=AF$2,0,IF($G8&gt;=AG$2,0,IF($K8&gt;=$J8,0,IF($O8&lt;=AG$2,($J8-(SUM($K8,SUM($Z8:AF8)))),IF($L8=$D$184,(($J8-$K8)/$P8),(($J8-SUM($Z8:AF8))*$Q8))*IF($V8&lt;=AG$2,(DATEDIF(AF$2,$V8,"D")/365),IF($G8&gt;AF$2,(DATEDIF($G8,AG$2,"D")/365),1)))))))</f>
        <v>0</v>
      </c>
      <c r="AH8" s="53">
        <f>IF($V8&lt;=AG$2,0,IF($O8&lt;=AG$2,0,IF($G8&gt;=AH$2,0,IF($K8&gt;=$J8,0,IF($O8&lt;=AH$2,($J8-(SUM($K8,SUM($Z8:AG8)))),IF($L8=$D$184,(($J8-$K8)/$P8),(($J8-SUM($Z8:AG8))*$Q8))*IF($V8&lt;=AH$2,(DATEDIF(AG$2,$V8,"D")/365),IF($G8&gt;AG$2,(DATEDIF($G8,AH$2,"D")/365),1)))))))</f>
        <v>0</v>
      </c>
      <c r="AI8" s="53">
        <f>IF($V8&lt;=AH$2,0,IF($O8&lt;=AH$2,0,IF($G8&gt;=AI$2,0,IF($K8&gt;=$J8,0,IF($O8&lt;=AI$2,($J8-(SUM($K8,SUM($Z8:AH8)))),IF($L8=$D$184,(($J8-$K8)/$P8),(($J8-SUM($Z8:AH8))*$Q8))*IF($V8&lt;=AI$2,(DATEDIF(AH$2,$V8,"D")/365),IF($G8&gt;AH$2,(DATEDIF($G8,AI$2,"D")/365),1)))))))</f>
        <v>0</v>
      </c>
      <c r="AJ8" s="53">
        <f>IF($V8&lt;=AI$2,0,IF($O8&lt;=AI$2,0,IF($G8&gt;=AJ$2,0,IF($K8&gt;=$J8,0,IF($O8&lt;=AJ$2,($J8-(SUM($K8,SUM($Z8:AI8)))),IF($L8=$D$184,(($J8-$K8)/$P8),(($J8-SUM($Z8:AI8))*$Q8))*IF($V8&lt;=AJ$2,(DATEDIF(AI$2,$V8,"D")/365),IF($G8&gt;AI$2,(DATEDIF($G8,AJ$2,"D")/365),1)))))))</f>
        <v>0</v>
      </c>
      <c r="AK8" s="53">
        <f>IF($V8&lt;=AJ$2,0,IF($O8&lt;=AJ$2,0,IF($G8&gt;=AK$2,0,IF($K8&gt;=$J8,0,IF($O8&lt;=AK$2,($J8-(SUM($K8,SUM($Z8:AJ8)))),IF($L8=$D$184,(($J8-$K8)/$P8),(($J8-SUM($Z8:AJ8))*$Q8))*IF($V8&lt;=AK$2,(DATEDIF(AJ$2,$V8,"D")/365),IF($G8&gt;AJ$2,(DATEDIF($G8,AK$2,"D")/365),1)))))))</f>
        <v>0</v>
      </c>
      <c r="AL8" s="53">
        <f>IF($V8&lt;=AK$2,0,IF($O8&lt;=AK$2,0,IF($G8&gt;=AL$2,0,IF($K8&gt;=$J8,0,IF($O8&lt;=AL$2,($J8-(SUM($K8,SUM($Z8:AK8)))),IF($L8=$D$184,(($J8-$K8)/$P8),(($J8-SUM($Z8:AK8))*$Q8))*IF($V8&lt;=AL$2,(DATEDIF(AK$2,$V8,"D")/365),IF($G8&gt;AK$2,(DATEDIF($G8,AL$2,"D")/365),1)))))))</f>
        <v>0</v>
      </c>
      <c r="AM8" s="53">
        <f>IF($V8&lt;=AL$2,0,IF($O8&lt;=AL$2,0,IF($G8&gt;=AM$2,0,IF($K8&gt;=$J8,0,IF($O8&lt;=AM$2,($J8-(SUM($K8,SUM($Z8:AL8)))),IF($L8=$D$184,(($J8-$K8)/$P8),(($J8-SUM($Z8:AL8))*$Q8))*IF($V8&lt;=AM$2,(DATEDIF(AL$2,$V8,"D")/365),IF($G8&gt;AL$2,(DATEDIF($G8,AM$2,"D")/365),1)))))))</f>
        <v>0</v>
      </c>
      <c r="AN8" s="53">
        <f>IF($V8&lt;=AM$2,0,IF($O8&lt;=AM$2,0,IF($G8&gt;=AN$2,0,IF($K8&gt;=$J8,0,IF($O8&lt;=AN$2,($J8-(SUM($K8,SUM($Z8:AM8)))),IF($L8=$D$184,(($J8-$K8)/$P8),(($J8-SUM($Z8:AM8))*$Q8))*IF($V8&lt;=AN$2,(DATEDIF(AM$2,$V8,"D")/365),IF($G8&gt;AM$2,(DATEDIF($G8,AN$2,"D")/365),1)))))))</f>
        <v>0</v>
      </c>
      <c r="AO8" s="53">
        <f>IF($V8&lt;=AN$2,0,IF($O8&lt;=AN$2,0,IF($G8&gt;=AO$2,0,IF($K8&gt;=$J8,0,IF($O8&lt;=AO$2,($J8-(SUM($K8,SUM($Z8:AN8)))),IF($L8=$D$184,(($J8-$K8)/$P8),(($J8-SUM($Z8:AN8))*$Q8))*IF($V8&lt;=AO$2,(DATEDIF(AN$2,$V8,"D")/365),IF($G8&gt;AN$2,(DATEDIF($G8,AO$2,"D")/365),1)))))))</f>
        <v>0</v>
      </c>
      <c r="AP8" s="53">
        <f>IF($V8&lt;=AO$2,0,IF($O8&lt;=AO$2,0,IF($G8&gt;=AP$2,0,IF($K8&gt;=$J8,0,IF($O8&lt;=AP$2,($J8-(SUM($K8,SUM($Z8:AO8)))),IF($L8=$D$184,(($J8-$K8)/$P8),(($J8-SUM($Z8:AO8))*$Q8))*IF($V8&lt;=AP$2,(DATEDIF(AO$2,$V8,"D")/365),IF($G8&gt;AO$2,(DATEDIF($G8,AP$2,"D")/365),1)))))))</f>
        <v>0</v>
      </c>
      <c r="AQ8" s="53">
        <f>IF($V8&lt;=AP$2,0,IF($O8&lt;=AP$2,0,IF($G8&gt;=AQ$2,0,IF($K8&gt;=$J8,0,IF($O8&lt;=AQ$2,($J8-(SUM($K8,SUM($Z8:AP8)))),IF($L8=$D$184,(($J8-$K8)/$P8),(($J8-SUM($Z8:AP8))*$Q8))*IF($V8&lt;=AQ$2,(DATEDIF(AP$2,$V8,"D")/365),IF($G8&gt;AP$2,(DATEDIF($G8,AQ$2,"D")/365),1)))))))</f>
        <v>0</v>
      </c>
      <c r="AR8" s="53">
        <f>IF($V8&lt;=AQ$2,0,IF($O8&lt;=AQ$2,0,IF($G8&gt;=AR$2,0,IF($K8&gt;=$J8,0,IF($O8&lt;=AR$2,($J8-(SUM($K8,SUM($Z8:AQ8)))),IF($L8=$D$184,(($J8-$K8)/$P8),(($J8-SUM($Z8:AQ8))*$Q8))*IF($V8&lt;=AR$2,(DATEDIF(AQ$2,$V8,"D")/365),IF($G8&gt;AQ$2,(DATEDIF($G8,AR$2,"D")/365),1)))))))</f>
        <v>0</v>
      </c>
      <c r="AS8" s="53">
        <f>IF($V8&lt;=AR$2,0,IF($O8&lt;=AR$2,0,IF($G8&gt;=AS$2,0,IF($K8&gt;=$J8,0,IF($O8&lt;=AS$2,($J8-(SUM($K8,SUM($Z8:AR8)))),IF($L8=$D$184,(($J8-$K8)/$P8),(($J8-SUM($Z8:AR8))*$Q8))*IF($V8&lt;=AS$2,(DATEDIF(AR$2,$V8,"D")/365),IF($G8&gt;AR$2,(DATEDIF($G8,AS$2,"D")/365),1)))))))</f>
        <v>0</v>
      </c>
      <c r="AT8" s="53">
        <f>IF($V8&lt;=AS$2,0,IF($O8&lt;=AS$2,0,IF($G8&gt;=AT$2,0,IF($K8&gt;=$J8,0,IF($O8&lt;=AT$2,($J8-(SUM($K8,SUM($Z8:AS8)))),IF($L8=$D$184,(($J8-$K8)/$P8),(($J8-SUM($Z8:AS8))*$Q8))*IF($V8&lt;=AT$2,(DATEDIF(AS$2,$V8,"D")/365),IF($G8&gt;AS$2,(DATEDIF($G8,AT$2,"D")/365),1)))))))</f>
        <v>0</v>
      </c>
      <c r="AU8" s="53">
        <f>IF($V8&lt;=AT$2,0,IF($O8&lt;=AT$2,0,IF($G8&gt;=AU$2,0,IF($K8&gt;=$J8,0,IF($O8&lt;=AU$2,($J8-(SUM($K8,SUM($Z8:AT8)))),IF($L8=$D$184,(($J8-$K8)/$P8),(($J8-SUM($Z8:AT8))*$Q8))*IF($V8&lt;=AU$2,(DATEDIF(AT$2,$V8,"D")/365),IF($G8&gt;AT$2,(DATEDIF($G8,AU$2,"D")/365),1)))))))</f>
        <v>0</v>
      </c>
      <c r="AV8" s="53">
        <f>IF($V8&lt;=AU$2,0,IF($O8&lt;=AU$2,0,IF($G8&gt;=AV$2,0,IF($K8&gt;=$J8,0,IF($O8&lt;=AV$2,($J8-(SUM($K8,SUM($Z8:AU8)))),IF($L8=$D$184,(($J8-$K8)/$P8),(($J8-SUM($Z8:AU8))*$Q8))*IF($V8&lt;=AV$2,(DATEDIF(AU$2,$V8,"D")/365),IF($G8&gt;AU$2,(DATEDIF($G8,AV$2,"D")/365),1)))))))</f>
        <v>0</v>
      </c>
      <c r="AW8" s="53">
        <f>IF($V8&lt;=AV$2,0,IF($O8&lt;=AV$2,0,IF($G8&gt;=AW$2,0,IF($K8&gt;=$J8,0,IF($O8&lt;=AW$2,($J8-(SUM($K8,SUM($Z8:AV8)))),IF($L8=$D$184,(($J8-$K8)/$P8),(($J8-SUM($Z8:AV8))*$Q8))*IF($V8&lt;=AW$2,(DATEDIF(AV$2,$V8,"D")/365),IF($G8&gt;AV$2,(DATEDIF($G8,AW$2,"D")/365),1)))))))</f>
        <v>0</v>
      </c>
      <c r="AX8" s="53">
        <f>IF($V8&lt;=AW$2,0,IF($O8&lt;=AW$2,0,IF($G8&gt;=AX$2,0,IF($K8&gt;=$J8,0,IF($O8&lt;=AX$2,($J8-(SUM($K8,SUM($Z8:AW8)))),IF($L8=$D$184,(($J8-$K8)/$P8),(($J8-SUM($Z8:AW8))*$Q8))*IF($V8&lt;=AX$2,(DATEDIF(AW$2,$V8,"D")/365),IF($G8&gt;AW$2,(DATEDIF($G8,AX$2,"D")/365),1)))))))</f>
        <v>0</v>
      </c>
      <c r="AY8" s="53">
        <f>IF($V8&lt;=AX$2,0,IF($O8&lt;=AX$2,0,IF($G8&gt;=AY$2,0,IF($K8&gt;=$J8,0,IF($O8&lt;=AY$2,($J8-(SUM($K8,SUM($Z8:AX8)))),IF($L8=$D$184,(($J8-$K8)/$P8),(($J8-SUM($Z8:AX8))*$Q8))*IF($V8&lt;=AY$2,(DATEDIF(AX$2,$V8,"D")/365),IF($G8&gt;AX$2,(DATEDIF($G8,AY$2,"D")/365),1)))))))</f>
        <v>0</v>
      </c>
      <c r="AZ8" s="52"/>
      <c r="BA8" s="52"/>
      <c r="BB8" s="126">
        <f>IF($V8&lt;=BB$2,0,IF($G8&gt;=BB$2,0,IF($G8&gt;$W$3,(J8-Z8),IF($G8&lt;=$W$3,J8-SUM(W8,$Z8:Z8),0))))</f>
        <v>0</v>
      </c>
      <c r="BC8" s="53">
        <f t="shared" si="14"/>
        <v>0</v>
      </c>
      <c r="BD8" s="52">
        <f t="shared" si="12"/>
        <v>0</v>
      </c>
      <c r="BE8" s="53">
        <f t="shared" si="12"/>
        <v>0</v>
      </c>
      <c r="BF8" s="52">
        <f t="shared" si="12"/>
        <v>0</v>
      </c>
      <c r="BG8" s="53">
        <f t="shared" si="12"/>
        <v>0</v>
      </c>
      <c r="BH8" s="52">
        <f t="shared" si="12"/>
        <v>0</v>
      </c>
      <c r="BI8" s="53">
        <f t="shared" si="12"/>
        <v>0</v>
      </c>
      <c r="BJ8" s="52">
        <f t="shared" si="12"/>
        <v>0</v>
      </c>
      <c r="BK8" s="53">
        <f t="shared" si="12"/>
        <v>0</v>
      </c>
      <c r="BL8" s="52">
        <f t="shared" si="12"/>
        <v>0</v>
      </c>
      <c r="BM8" s="53">
        <f t="shared" si="12"/>
        <v>0</v>
      </c>
      <c r="BN8" s="52">
        <f t="shared" si="12"/>
        <v>0</v>
      </c>
      <c r="BO8" s="53">
        <f t="shared" si="12"/>
        <v>0</v>
      </c>
      <c r="BP8" s="52">
        <f t="shared" si="12"/>
        <v>0</v>
      </c>
      <c r="BQ8" s="53">
        <f t="shared" si="12"/>
        <v>0</v>
      </c>
      <c r="BR8" s="52">
        <f t="shared" si="12"/>
        <v>0</v>
      </c>
      <c r="BS8" s="53">
        <f t="shared" si="12"/>
        <v>0</v>
      </c>
      <c r="BT8" s="52">
        <f t="shared" si="13"/>
        <v>0</v>
      </c>
      <c r="BU8" s="53">
        <f t="shared" si="13"/>
        <v>0</v>
      </c>
      <c r="BV8" s="52">
        <f t="shared" si="13"/>
        <v>0</v>
      </c>
      <c r="BW8" s="53">
        <f t="shared" si="13"/>
        <v>0</v>
      </c>
      <c r="BX8" s="52">
        <f t="shared" si="13"/>
        <v>0</v>
      </c>
      <c r="BY8" s="53">
        <f t="shared" si="13"/>
        <v>0</v>
      </c>
      <c r="BZ8" s="52">
        <f t="shared" si="13"/>
        <v>0</v>
      </c>
      <c r="CA8" s="53">
        <f t="shared" si="13"/>
        <v>0</v>
      </c>
    </row>
    <row r="9" spans="1:79" s="74" customFormat="1">
      <c r="A9" s="20">
        <v>8</v>
      </c>
      <c r="B9" s="20" t="s">
        <v>5</v>
      </c>
      <c r="C9" s="20" t="s">
        <v>153</v>
      </c>
      <c r="D9" s="2">
        <v>1985</v>
      </c>
      <c r="E9" s="3">
        <v>4</v>
      </c>
      <c r="F9" s="2">
        <v>1</v>
      </c>
      <c r="G9" s="55">
        <f t="shared" si="0"/>
        <v>31137</v>
      </c>
      <c r="H9" s="4">
        <v>0</v>
      </c>
      <c r="I9" s="1">
        <v>0</v>
      </c>
      <c r="J9" s="51">
        <f t="shared" si="1"/>
        <v>0</v>
      </c>
      <c r="K9" s="54">
        <f t="shared" si="2"/>
        <v>0</v>
      </c>
      <c r="L9" s="4" t="s">
        <v>96</v>
      </c>
      <c r="M9" s="54">
        <f t="shared" ref="M9:M111" si="15">VLOOKUP(B9,$B$184:$C$283,2,FALSE)</f>
        <v>5</v>
      </c>
      <c r="N9" s="53">
        <f t="shared" si="3"/>
        <v>5</v>
      </c>
      <c r="O9" s="55">
        <f t="shared" si="4"/>
        <v>32963</v>
      </c>
      <c r="P9" s="53">
        <f t="shared" si="5"/>
        <v>0</v>
      </c>
      <c r="Q9" s="119">
        <f t="shared" si="6"/>
        <v>0</v>
      </c>
      <c r="R9" s="52" t="s">
        <v>129</v>
      </c>
      <c r="S9" s="114">
        <v>17</v>
      </c>
      <c r="T9" s="68">
        <v>4</v>
      </c>
      <c r="U9" s="114">
        <v>2035</v>
      </c>
      <c r="V9" s="55">
        <f t="shared" si="7"/>
        <v>49416</v>
      </c>
      <c r="W9" s="53">
        <f t="shared" si="8"/>
        <v>0</v>
      </c>
      <c r="X9" s="53">
        <f t="shared" si="9"/>
        <v>0</v>
      </c>
      <c r="Y9" s="53">
        <f t="shared" si="10"/>
        <v>0</v>
      </c>
      <c r="Z9" s="53">
        <f t="shared" si="11"/>
        <v>0</v>
      </c>
      <c r="AA9" s="53">
        <f>IF($V9&lt;=Z$2,0,IF($O9&lt;=Z$2,0,IF($G9&gt;=AA$2,0,IF($K9&gt;=$J9,0,IF($O9&lt;=AA$2,($J9-(SUM($K9,SUM($Z9:Z9)))),IF($L9=$D$184,(($J9-$K9)/$P9),(($J9-SUM($Z9:Z9))*$Q9))*IF($V9&lt;=AA$2,(DATEDIF(Z$2,$V9,"D")/365),IF($G9&gt;Z$2,(DATEDIF($G9,AA$2,"D")/365),1)))))))</f>
        <v>0</v>
      </c>
      <c r="AB9" s="53">
        <f>IF($V9&lt;=AA$2,0,IF($O9&lt;=AA$2,0,IF($G9&gt;=AB$2,0,IF($K9&gt;=$J9,0,IF($O9&lt;=AB$2,($J9-(SUM($K9,SUM($Z9:AA9)))),IF($L9=$D$184,(($J9-$K9)/$P9),(($J9-SUM($Z9:AA9))*$Q9))*IF($V9&lt;=AB$2,(DATEDIF(AA$2,$V9,"D")/365),IF($G9&gt;AA$2,(DATEDIF($G9,AB$2,"D")/365),1)))))))</f>
        <v>0</v>
      </c>
      <c r="AC9" s="53">
        <f>IF($V9&lt;=AB$2,0,IF($O9&lt;=AB$2,0,IF($G9&gt;=AC$2,0,IF($K9&gt;=$J9,0,IF($O9&lt;=AC$2,($J9-(SUM($K9,SUM($Z9:AB9)))),IF($L9=$D$184,(($J9-$K9)/$P9),(($J9-SUM($Z9:AB9))*$Q9))*IF($V9&lt;=AC$2,(DATEDIF(AB$2,$V9,"D")/365),IF($G9&gt;AB$2,(DATEDIF($G9,AC$2,"D")/365),1)))))))</f>
        <v>0</v>
      </c>
      <c r="AD9" s="53">
        <f>IF($V9&lt;=AC$2,0,IF($O9&lt;=AC$2,0,IF($G9&gt;=AD$2,0,IF($K9&gt;=$J9,0,IF($O9&lt;=AD$2,($J9-(SUM($K9,SUM($Z9:AC9)))),IF($L9=$D$184,(($J9-$K9)/$P9),(($J9-SUM($Z9:AC9))*$Q9))*IF($V9&lt;=AD$2,(DATEDIF(AC$2,$V9,"D")/365),IF($G9&gt;AC$2,(DATEDIF($G9,AD$2,"D")/365),1)))))))</f>
        <v>0</v>
      </c>
      <c r="AE9" s="53">
        <f>IF($V9&lt;=AD$2,0,IF($O9&lt;=AD$2,0,IF($G9&gt;=AE$2,0,IF($K9&gt;=$J9,0,IF($O9&lt;=AE$2,($J9-(SUM($K9,SUM($Z9:AD9)))),IF($L9=$D$184,(($J9-$K9)/$P9),(($J9-SUM($Z9:AD9))*$Q9))*IF($V9&lt;=AE$2,(DATEDIF(AD$2,$V9,"D")/365),IF($G9&gt;AD$2,(DATEDIF($G9,AE$2,"D")/365),1)))))))</f>
        <v>0</v>
      </c>
      <c r="AF9" s="53">
        <f>IF($V9&lt;=AE$2,0,IF($O9&lt;=AE$2,0,IF($G9&gt;=AF$2,0,IF($K9&gt;=$J9,0,IF($O9&lt;=AF$2,($J9-(SUM($K9,SUM($Z9:AE9)))),IF($L9=$D$184,(($J9-$K9)/$P9),(($J9-SUM($Z9:AE9))*$Q9))*IF($V9&lt;=AF$2,(DATEDIF(AE$2,$V9,"D")/365),IF($G9&gt;AE$2,(DATEDIF($G9,AF$2,"D")/365),1)))))))</f>
        <v>0</v>
      </c>
      <c r="AG9" s="53">
        <f>IF($V9&lt;=AF$2,0,IF($O9&lt;=AF$2,0,IF($G9&gt;=AG$2,0,IF($K9&gt;=$J9,0,IF($O9&lt;=AG$2,($J9-(SUM($K9,SUM($Z9:AF9)))),IF($L9=$D$184,(($J9-$K9)/$P9),(($J9-SUM($Z9:AF9))*$Q9))*IF($V9&lt;=AG$2,(DATEDIF(AF$2,$V9,"D")/365),IF($G9&gt;AF$2,(DATEDIF($G9,AG$2,"D")/365),1)))))))</f>
        <v>0</v>
      </c>
      <c r="AH9" s="53">
        <f>IF($V9&lt;=AG$2,0,IF($O9&lt;=AG$2,0,IF($G9&gt;=AH$2,0,IF($K9&gt;=$J9,0,IF($O9&lt;=AH$2,($J9-(SUM($K9,SUM($Z9:AG9)))),IF($L9=$D$184,(($J9-$K9)/$P9),(($J9-SUM($Z9:AG9))*$Q9))*IF($V9&lt;=AH$2,(DATEDIF(AG$2,$V9,"D")/365),IF($G9&gt;AG$2,(DATEDIF($G9,AH$2,"D")/365),1)))))))</f>
        <v>0</v>
      </c>
      <c r="AI9" s="53">
        <f>IF($V9&lt;=AH$2,0,IF($O9&lt;=AH$2,0,IF($G9&gt;=AI$2,0,IF($K9&gt;=$J9,0,IF($O9&lt;=AI$2,($J9-(SUM($K9,SUM($Z9:AH9)))),IF($L9=$D$184,(($J9-$K9)/$P9),(($J9-SUM($Z9:AH9))*$Q9))*IF($V9&lt;=AI$2,(DATEDIF(AH$2,$V9,"D")/365),IF($G9&gt;AH$2,(DATEDIF($G9,AI$2,"D")/365),1)))))))</f>
        <v>0</v>
      </c>
      <c r="AJ9" s="53">
        <f>IF($V9&lt;=AI$2,0,IF($O9&lt;=AI$2,0,IF($G9&gt;=AJ$2,0,IF($K9&gt;=$J9,0,IF($O9&lt;=AJ$2,($J9-(SUM($K9,SUM($Z9:AI9)))),IF($L9=$D$184,(($J9-$K9)/$P9),(($J9-SUM($Z9:AI9))*$Q9))*IF($V9&lt;=AJ$2,(DATEDIF(AI$2,$V9,"D")/365),IF($G9&gt;AI$2,(DATEDIF($G9,AJ$2,"D")/365),1)))))))</f>
        <v>0</v>
      </c>
      <c r="AK9" s="53">
        <f>IF($V9&lt;=AJ$2,0,IF($O9&lt;=AJ$2,0,IF($G9&gt;=AK$2,0,IF($K9&gt;=$J9,0,IF($O9&lt;=AK$2,($J9-(SUM($K9,SUM($Z9:AJ9)))),IF($L9=$D$184,(($J9-$K9)/$P9),(($J9-SUM($Z9:AJ9))*$Q9))*IF($V9&lt;=AK$2,(DATEDIF(AJ$2,$V9,"D")/365),IF($G9&gt;AJ$2,(DATEDIF($G9,AK$2,"D")/365),1)))))))</f>
        <v>0</v>
      </c>
      <c r="AL9" s="53">
        <f>IF($V9&lt;=AK$2,0,IF($O9&lt;=AK$2,0,IF($G9&gt;=AL$2,0,IF($K9&gt;=$J9,0,IF($O9&lt;=AL$2,($J9-(SUM($K9,SUM($Z9:AK9)))),IF($L9=$D$184,(($J9-$K9)/$P9),(($J9-SUM($Z9:AK9))*$Q9))*IF($V9&lt;=AL$2,(DATEDIF(AK$2,$V9,"D")/365),IF($G9&gt;AK$2,(DATEDIF($G9,AL$2,"D")/365),1)))))))</f>
        <v>0</v>
      </c>
      <c r="AM9" s="53">
        <f>IF($V9&lt;=AL$2,0,IF($O9&lt;=AL$2,0,IF($G9&gt;=AM$2,0,IF($K9&gt;=$J9,0,IF($O9&lt;=AM$2,($J9-(SUM($K9,SUM($Z9:AL9)))),IF($L9=$D$184,(($J9-$K9)/$P9),(($J9-SUM($Z9:AL9))*$Q9))*IF($V9&lt;=AM$2,(DATEDIF(AL$2,$V9,"D")/365),IF($G9&gt;AL$2,(DATEDIF($G9,AM$2,"D")/365),1)))))))</f>
        <v>0</v>
      </c>
      <c r="AN9" s="53">
        <f>IF($V9&lt;=AM$2,0,IF($O9&lt;=AM$2,0,IF($G9&gt;=AN$2,0,IF($K9&gt;=$J9,0,IF($O9&lt;=AN$2,($J9-(SUM($K9,SUM($Z9:AM9)))),IF($L9=$D$184,(($J9-$K9)/$P9),(($J9-SUM($Z9:AM9))*$Q9))*IF($V9&lt;=AN$2,(DATEDIF(AM$2,$V9,"D")/365),IF($G9&gt;AM$2,(DATEDIF($G9,AN$2,"D")/365),1)))))))</f>
        <v>0</v>
      </c>
      <c r="AO9" s="53">
        <f>IF($V9&lt;=AN$2,0,IF($O9&lt;=AN$2,0,IF($G9&gt;=AO$2,0,IF($K9&gt;=$J9,0,IF($O9&lt;=AO$2,($J9-(SUM($K9,SUM($Z9:AN9)))),IF($L9=$D$184,(($J9-$K9)/$P9),(($J9-SUM($Z9:AN9))*$Q9))*IF($V9&lt;=AO$2,(DATEDIF(AN$2,$V9,"D")/365),IF($G9&gt;AN$2,(DATEDIF($G9,AO$2,"D")/365),1)))))))</f>
        <v>0</v>
      </c>
      <c r="AP9" s="53">
        <f>IF($V9&lt;=AO$2,0,IF($O9&lt;=AO$2,0,IF($G9&gt;=AP$2,0,IF($K9&gt;=$J9,0,IF($O9&lt;=AP$2,($J9-(SUM($K9,SUM($Z9:AO9)))),IF($L9=$D$184,(($J9-$K9)/$P9),(($J9-SUM($Z9:AO9))*$Q9))*IF($V9&lt;=AP$2,(DATEDIF(AO$2,$V9,"D")/365),IF($G9&gt;AO$2,(DATEDIF($G9,AP$2,"D")/365),1)))))))</f>
        <v>0</v>
      </c>
      <c r="AQ9" s="53">
        <f>IF($V9&lt;=AP$2,0,IF($O9&lt;=AP$2,0,IF($G9&gt;=AQ$2,0,IF($K9&gt;=$J9,0,IF($O9&lt;=AQ$2,($J9-(SUM($K9,SUM($Z9:AP9)))),IF($L9=$D$184,(($J9-$K9)/$P9),(($J9-SUM($Z9:AP9))*$Q9))*IF($V9&lt;=AQ$2,(DATEDIF(AP$2,$V9,"D")/365),IF($G9&gt;AP$2,(DATEDIF($G9,AQ$2,"D")/365),1)))))))</f>
        <v>0</v>
      </c>
      <c r="AR9" s="53">
        <f>IF($V9&lt;=AQ$2,0,IF($O9&lt;=AQ$2,0,IF($G9&gt;=AR$2,0,IF($K9&gt;=$J9,0,IF($O9&lt;=AR$2,($J9-(SUM($K9,SUM($Z9:AQ9)))),IF($L9=$D$184,(($J9-$K9)/$P9),(($J9-SUM($Z9:AQ9))*$Q9))*IF($V9&lt;=AR$2,(DATEDIF(AQ$2,$V9,"D")/365),IF($G9&gt;AQ$2,(DATEDIF($G9,AR$2,"D")/365),1)))))))</f>
        <v>0</v>
      </c>
      <c r="AS9" s="53">
        <f>IF($V9&lt;=AR$2,0,IF($O9&lt;=AR$2,0,IF($G9&gt;=AS$2,0,IF($K9&gt;=$J9,0,IF($O9&lt;=AS$2,($J9-(SUM($K9,SUM($Z9:AR9)))),IF($L9=$D$184,(($J9-$K9)/$P9),(($J9-SUM($Z9:AR9))*$Q9))*IF($V9&lt;=AS$2,(DATEDIF(AR$2,$V9,"D")/365),IF($G9&gt;AR$2,(DATEDIF($G9,AS$2,"D")/365),1)))))))</f>
        <v>0</v>
      </c>
      <c r="AT9" s="53">
        <f>IF($V9&lt;=AS$2,0,IF($O9&lt;=AS$2,0,IF($G9&gt;=AT$2,0,IF($K9&gt;=$J9,0,IF($O9&lt;=AT$2,($J9-(SUM($K9,SUM($Z9:AS9)))),IF($L9=$D$184,(($J9-$K9)/$P9),(($J9-SUM($Z9:AS9))*$Q9))*IF($V9&lt;=AT$2,(DATEDIF(AS$2,$V9,"D")/365),IF($G9&gt;AS$2,(DATEDIF($G9,AT$2,"D")/365),1)))))))</f>
        <v>0</v>
      </c>
      <c r="AU9" s="53">
        <f>IF($V9&lt;=AT$2,0,IF($O9&lt;=AT$2,0,IF($G9&gt;=AU$2,0,IF($K9&gt;=$J9,0,IF($O9&lt;=AU$2,($J9-(SUM($K9,SUM($Z9:AT9)))),IF($L9=$D$184,(($J9-$K9)/$P9),(($J9-SUM($Z9:AT9))*$Q9))*IF($V9&lt;=AU$2,(DATEDIF(AT$2,$V9,"D")/365),IF($G9&gt;AT$2,(DATEDIF($G9,AU$2,"D")/365),1)))))))</f>
        <v>0</v>
      </c>
      <c r="AV9" s="53">
        <f>IF($V9&lt;=AU$2,0,IF($O9&lt;=AU$2,0,IF($G9&gt;=AV$2,0,IF($K9&gt;=$J9,0,IF($O9&lt;=AV$2,($J9-(SUM($K9,SUM($Z9:AU9)))),IF($L9=$D$184,(($J9-$K9)/$P9),(($J9-SUM($Z9:AU9))*$Q9))*IF($V9&lt;=AV$2,(DATEDIF(AU$2,$V9,"D")/365),IF($G9&gt;AU$2,(DATEDIF($G9,AV$2,"D")/365),1)))))))</f>
        <v>0</v>
      </c>
      <c r="AW9" s="53">
        <f>IF($V9&lt;=AV$2,0,IF($O9&lt;=AV$2,0,IF($G9&gt;=AW$2,0,IF($K9&gt;=$J9,0,IF($O9&lt;=AW$2,($J9-(SUM($K9,SUM($Z9:AV9)))),IF($L9=$D$184,(($J9-$K9)/$P9),(($J9-SUM($Z9:AV9))*$Q9))*IF($V9&lt;=AW$2,(DATEDIF(AV$2,$V9,"D")/365),IF($G9&gt;AV$2,(DATEDIF($G9,AW$2,"D")/365),1)))))))</f>
        <v>0</v>
      </c>
      <c r="AX9" s="53">
        <f>IF($V9&lt;=AW$2,0,IF($O9&lt;=AW$2,0,IF($G9&gt;=AX$2,0,IF($K9&gt;=$J9,0,IF($O9&lt;=AX$2,($J9-(SUM($K9,SUM($Z9:AW9)))),IF($L9=$D$184,(($J9-$K9)/$P9),(($J9-SUM($Z9:AW9))*$Q9))*IF($V9&lt;=AX$2,(DATEDIF(AW$2,$V9,"D")/365),IF($G9&gt;AW$2,(DATEDIF($G9,AX$2,"D")/365),1)))))))</f>
        <v>0</v>
      </c>
      <c r="AY9" s="53">
        <f>IF($V9&lt;=AX$2,0,IF($O9&lt;=AX$2,0,IF($G9&gt;=AY$2,0,IF($K9&gt;=$J9,0,IF($O9&lt;=AY$2,($J9-(SUM($K9,SUM($Z9:AX9)))),IF($L9=$D$184,(($J9-$K9)/$P9),(($J9-SUM($Z9:AX9))*$Q9))*IF($V9&lt;=AY$2,(DATEDIF(AX$2,$V9,"D")/365),IF($G9&gt;AX$2,(DATEDIF($G9,AY$2,"D")/365),1)))))))</f>
        <v>0</v>
      </c>
      <c r="AZ9" s="52"/>
      <c r="BA9" s="52"/>
      <c r="BB9" s="126">
        <f>IF($V9&lt;=BB$2,0,IF($G9&gt;=BB$2,0,IF($G9&gt;$W$3,(J9-Z9),IF($G9&lt;=$W$3,J9-SUM(W9,$Z9:Z9),0))))</f>
        <v>0</v>
      </c>
      <c r="BC9" s="53">
        <f t="shared" si="14"/>
        <v>0</v>
      </c>
      <c r="BD9" s="52">
        <f t="shared" si="12"/>
        <v>0</v>
      </c>
      <c r="BE9" s="53">
        <f t="shared" si="12"/>
        <v>0</v>
      </c>
      <c r="BF9" s="52">
        <f t="shared" si="12"/>
        <v>0</v>
      </c>
      <c r="BG9" s="53">
        <f t="shared" si="12"/>
        <v>0</v>
      </c>
      <c r="BH9" s="52">
        <f t="shared" si="12"/>
        <v>0</v>
      </c>
      <c r="BI9" s="53">
        <f t="shared" si="12"/>
        <v>0</v>
      </c>
      <c r="BJ9" s="52">
        <f t="shared" si="12"/>
        <v>0</v>
      </c>
      <c r="BK9" s="53">
        <f t="shared" si="12"/>
        <v>0</v>
      </c>
      <c r="BL9" s="52">
        <f t="shared" si="12"/>
        <v>0</v>
      </c>
      <c r="BM9" s="53">
        <f t="shared" si="12"/>
        <v>0</v>
      </c>
      <c r="BN9" s="52">
        <f t="shared" si="12"/>
        <v>0</v>
      </c>
      <c r="BO9" s="53">
        <f t="shared" si="12"/>
        <v>0</v>
      </c>
      <c r="BP9" s="52">
        <f t="shared" si="12"/>
        <v>0</v>
      </c>
      <c r="BQ9" s="53">
        <f t="shared" si="12"/>
        <v>0</v>
      </c>
      <c r="BR9" s="52">
        <f t="shared" si="12"/>
        <v>0</v>
      </c>
      <c r="BS9" s="53">
        <f t="shared" si="12"/>
        <v>0</v>
      </c>
      <c r="BT9" s="52">
        <f t="shared" si="13"/>
        <v>0</v>
      </c>
      <c r="BU9" s="53">
        <f t="shared" si="13"/>
        <v>0</v>
      </c>
      <c r="BV9" s="52">
        <f t="shared" si="13"/>
        <v>0</v>
      </c>
      <c r="BW9" s="53">
        <f t="shared" si="13"/>
        <v>0</v>
      </c>
      <c r="BX9" s="52">
        <f t="shared" si="13"/>
        <v>0</v>
      </c>
      <c r="BY9" s="53">
        <f t="shared" si="13"/>
        <v>0</v>
      </c>
      <c r="BZ9" s="52">
        <f t="shared" si="13"/>
        <v>0</v>
      </c>
      <c r="CA9" s="53">
        <f t="shared" si="13"/>
        <v>0</v>
      </c>
    </row>
    <row r="10" spans="1:79" s="74" customFormat="1">
      <c r="A10" s="20">
        <v>9</v>
      </c>
      <c r="B10" s="20" t="s">
        <v>5</v>
      </c>
      <c r="C10" s="20" t="s">
        <v>153</v>
      </c>
      <c r="D10" s="2">
        <v>1985</v>
      </c>
      <c r="E10" s="3">
        <v>4</v>
      </c>
      <c r="F10" s="2">
        <v>1</v>
      </c>
      <c r="G10" s="55">
        <f t="shared" si="0"/>
        <v>31137</v>
      </c>
      <c r="H10" s="4">
        <v>0</v>
      </c>
      <c r="I10" s="1">
        <v>0</v>
      </c>
      <c r="J10" s="51">
        <f t="shared" si="1"/>
        <v>0</v>
      </c>
      <c r="K10" s="54">
        <f t="shared" si="2"/>
        <v>0</v>
      </c>
      <c r="L10" s="4" t="s">
        <v>96</v>
      </c>
      <c r="M10" s="54">
        <f t="shared" si="15"/>
        <v>5</v>
      </c>
      <c r="N10" s="53">
        <f t="shared" si="3"/>
        <v>5</v>
      </c>
      <c r="O10" s="55">
        <f t="shared" si="4"/>
        <v>32963</v>
      </c>
      <c r="P10" s="53">
        <f t="shared" si="5"/>
        <v>0</v>
      </c>
      <c r="Q10" s="119">
        <f t="shared" si="6"/>
        <v>0</v>
      </c>
      <c r="R10" s="52" t="s">
        <v>129</v>
      </c>
      <c r="S10" s="114">
        <v>17</v>
      </c>
      <c r="T10" s="68">
        <v>4</v>
      </c>
      <c r="U10" s="114">
        <v>2035</v>
      </c>
      <c r="V10" s="55">
        <f t="shared" si="7"/>
        <v>49416</v>
      </c>
      <c r="W10" s="53">
        <f t="shared" si="8"/>
        <v>0</v>
      </c>
      <c r="X10" s="53">
        <f t="shared" si="9"/>
        <v>0</v>
      </c>
      <c r="Y10" s="53">
        <f t="shared" si="10"/>
        <v>0</v>
      </c>
      <c r="Z10" s="53">
        <f t="shared" si="11"/>
        <v>0</v>
      </c>
      <c r="AA10" s="53">
        <f>IF($V10&lt;=Z$2,0,IF($O10&lt;=Z$2,0,IF($G10&gt;=AA$2,0,IF($K10&gt;=$J10,0,IF($O10&lt;=AA$2,($J10-(SUM($K10,SUM($Z10:Z10)))),IF($L10=$D$184,(($J10-$K10)/$P10),(($J10-SUM($Z10:Z10))*$Q10))*IF($V10&lt;=AA$2,(DATEDIF(Z$2,$V10,"D")/365),IF($G10&gt;Z$2,(DATEDIF($G10,AA$2,"D")/365),1)))))))</f>
        <v>0</v>
      </c>
      <c r="AB10" s="53">
        <f>IF($V10&lt;=AA$2,0,IF($O10&lt;=AA$2,0,IF($G10&gt;=AB$2,0,IF($K10&gt;=$J10,0,IF($O10&lt;=AB$2,($J10-(SUM($K10,SUM($Z10:AA10)))),IF($L10=$D$184,(($J10-$K10)/$P10),(($J10-SUM($Z10:AA10))*$Q10))*IF($V10&lt;=AB$2,(DATEDIF(AA$2,$V10,"D")/365),IF($G10&gt;AA$2,(DATEDIF($G10,AB$2,"D")/365),1)))))))</f>
        <v>0</v>
      </c>
      <c r="AC10" s="53">
        <f>IF($V10&lt;=AB$2,0,IF($O10&lt;=AB$2,0,IF($G10&gt;=AC$2,0,IF($K10&gt;=$J10,0,IF($O10&lt;=AC$2,($J10-(SUM($K10,SUM($Z10:AB10)))),IF($L10=$D$184,(($J10-$K10)/$P10),(($J10-SUM($Z10:AB10))*$Q10))*IF($V10&lt;=AC$2,(DATEDIF(AB$2,$V10,"D")/365),IF($G10&gt;AB$2,(DATEDIF($G10,AC$2,"D")/365),1)))))))</f>
        <v>0</v>
      </c>
      <c r="AD10" s="53">
        <f>IF($V10&lt;=AC$2,0,IF($O10&lt;=AC$2,0,IF($G10&gt;=AD$2,0,IF($K10&gt;=$J10,0,IF($O10&lt;=AD$2,($J10-(SUM($K10,SUM($Z10:AC10)))),IF($L10=$D$184,(($J10-$K10)/$P10),(($J10-SUM($Z10:AC10))*$Q10))*IF($V10&lt;=AD$2,(DATEDIF(AC$2,$V10,"D")/365),IF($G10&gt;AC$2,(DATEDIF($G10,AD$2,"D")/365),1)))))))</f>
        <v>0</v>
      </c>
      <c r="AE10" s="53">
        <f>IF($V10&lt;=AD$2,0,IF($O10&lt;=AD$2,0,IF($G10&gt;=AE$2,0,IF($K10&gt;=$J10,0,IF($O10&lt;=AE$2,($J10-(SUM($K10,SUM($Z10:AD10)))),IF($L10=$D$184,(($J10-$K10)/$P10),(($J10-SUM($Z10:AD10))*$Q10))*IF($V10&lt;=AE$2,(DATEDIF(AD$2,$V10,"D")/365),IF($G10&gt;AD$2,(DATEDIF($G10,AE$2,"D")/365),1)))))))</f>
        <v>0</v>
      </c>
      <c r="AF10" s="53">
        <f>IF($V10&lt;=AE$2,0,IF($O10&lt;=AE$2,0,IF($G10&gt;=AF$2,0,IF($K10&gt;=$J10,0,IF($O10&lt;=AF$2,($J10-(SUM($K10,SUM($Z10:AE10)))),IF($L10=$D$184,(($J10-$K10)/$P10),(($J10-SUM($Z10:AE10))*$Q10))*IF($V10&lt;=AF$2,(DATEDIF(AE$2,$V10,"D")/365),IF($G10&gt;AE$2,(DATEDIF($G10,AF$2,"D")/365),1)))))))</f>
        <v>0</v>
      </c>
      <c r="AG10" s="53">
        <f>IF($V10&lt;=AF$2,0,IF($O10&lt;=AF$2,0,IF($G10&gt;=AG$2,0,IF($K10&gt;=$J10,0,IF($O10&lt;=AG$2,($J10-(SUM($K10,SUM($Z10:AF10)))),IF($L10=$D$184,(($J10-$K10)/$P10),(($J10-SUM($Z10:AF10))*$Q10))*IF($V10&lt;=AG$2,(DATEDIF(AF$2,$V10,"D")/365),IF($G10&gt;AF$2,(DATEDIF($G10,AG$2,"D")/365),1)))))))</f>
        <v>0</v>
      </c>
      <c r="AH10" s="53">
        <f>IF($V10&lt;=AG$2,0,IF($O10&lt;=AG$2,0,IF($G10&gt;=AH$2,0,IF($K10&gt;=$J10,0,IF($O10&lt;=AH$2,($J10-(SUM($K10,SUM($Z10:AG10)))),IF($L10=$D$184,(($J10-$K10)/$P10),(($J10-SUM($Z10:AG10))*$Q10))*IF($V10&lt;=AH$2,(DATEDIF(AG$2,$V10,"D")/365),IF($G10&gt;AG$2,(DATEDIF($G10,AH$2,"D")/365),1)))))))</f>
        <v>0</v>
      </c>
      <c r="AI10" s="53">
        <f>IF($V10&lt;=AH$2,0,IF($O10&lt;=AH$2,0,IF($G10&gt;=AI$2,0,IF($K10&gt;=$J10,0,IF($O10&lt;=AI$2,($J10-(SUM($K10,SUM($Z10:AH10)))),IF($L10=$D$184,(($J10-$K10)/$P10),(($J10-SUM($Z10:AH10))*$Q10))*IF($V10&lt;=AI$2,(DATEDIF(AH$2,$V10,"D")/365),IF($G10&gt;AH$2,(DATEDIF($G10,AI$2,"D")/365),1)))))))</f>
        <v>0</v>
      </c>
      <c r="AJ10" s="53">
        <f>IF($V10&lt;=AI$2,0,IF($O10&lt;=AI$2,0,IF($G10&gt;=AJ$2,0,IF($K10&gt;=$J10,0,IF($O10&lt;=AJ$2,($J10-(SUM($K10,SUM($Z10:AI10)))),IF($L10=$D$184,(($J10-$K10)/$P10),(($J10-SUM($Z10:AI10))*$Q10))*IF($V10&lt;=AJ$2,(DATEDIF(AI$2,$V10,"D")/365),IF($G10&gt;AI$2,(DATEDIF($G10,AJ$2,"D")/365),1)))))))</f>
        <v>0</v>
      </c>
      <c r="AK10" s="53">
        <f>IF($V10&lt;=AJ$2,0,IF($O10&lt;=AJ$2,0,IF($G10&gt;=AK$2,0,IF($K10&gt;=$J10,0,IF($O10&lt;=AK$2,($J10-(SUM($K10,SUM($Z10:AJ10)))),IF($L10=$D$184,(($J10-$K10)/$P10),(($J10-SUM($Z10:AJ10))*$Q10))*IF($V10&lt;=AK$2,(DATEDIF(AJ$2,$V10,"D")/365),IF($G10&gt;AJ$2,(DATEDIF($G10,AK$2,"D")/365),1)))))))</f>
        <v>0</v>
      </c>
      <c r="AL10" s="53">
        <f>IF($V10&lt;=AK$2,0,IF($O10&lt;=AK$2,0,IF($G10&gt;=AL$2,0,IF($K10&gt;=$J10,0,IF($O10&lt;=AL$2,($J10-(SUM($K10,SUM($Z10:AK10)))),IF($L10=$D$184,(($J10-$K10)/$P10),(($J10-SUM($Z10:AK10))*$Q10))*IF($V10&lt;=AL$2,(DATEDIF(AK$2,$V10,"D")/365),IF($G10&gt;AK$2,(DATEDIF($G10,AL$2,"D")/365),1)))))))</f>
        <v>0</v>
      </c>
      <c r="AM10" s="53">
        <f>IF($V10&lt;=AL$2,0,IF($O10&lt;=AL$2,0,IF($G10&gt;=AM$2,0,IF($K10&gt;=$J10,0,IF($O10&lt;=AM$2,($J10-(SUM($K10,SUM($Z10:AL10)))),IF($L10=$D$184,(($J10-$K10)/$P10),(($J10-SUM($Z10:AL10))*$Q10))*IF($V10&lt;=AM$2,(DATEDIF(AL$2,$V10,"D")/365),IF($G10&gt;AL$2,(DATEDIF($G10,AM$2,"D")/365),1)))))))</f>
        <v>0</v>
      </c>
      <c r="AN10" s="53">
        <f>IF($V10&lt;=AM$2,0,IF($O10&lt;=AM$2,0,IF($G10&gt;=AN$2,0,IF($K10&gt;=$J10,0,IF($O10&lt;=AN$2,($J10-(SUM($K10,SUM($Z10:AM10)))),IF($L10=$D$184,(($J10-$K10)/$P10),(($J10-SUM($Z10:AM10))*$Q10))*IF($V10&lt;=AN$2,(DATEDIF(AM$2,$V10,"D")/365),IF($G10&gt;AM$2,(DATEDIF($G10,AN$2,"D")/365),1)))))))</f>
        <v>0</v>
      </c>
      <c r="AO10" s="53">
        <f>IF($V10&lt;=AN$2,0,IF($O10&lt;=AN$2,0,IF($G10&gt;=AO$2,0,IF($K10&gt;=$J10,0,IF($O10&lt;=AO$2,($J10-(SUM($K10,SUM($Z10:AN10)))),IF($L10=$D$184,(($J10-$K10)/$P10),(($J10-SUM($Z10:AN10))*$Q10))*IF($V10&lt;=AO$2,(DATEDIF(AN$2,$V10,"D")/365),IF($G10&gt;AN$2,(DATEDIF($G10,AO$2,"D")/365),1)))))))</f>
        <v>0</v>
      </c>
      <c r="AP10" s="53">
        <f>IF($V10&lt;=AO$2,0,IF($O10&lt;=AO$2,0,IF($G10&gt;=AP$2,0,IF($K10&gt;=$J10,0,IF($O10&lt;=AP$2,($J10-(SUM($K10,SUM($Z10:AO10)))),IF($L10=$D$184,(($J10-$K10)/$P10),(($J10-SUM($Z10:AO10))*$Q10))*IF($V10&lt;=AP$2,(DATEDIF(AO$2,$V10,"D")/365),IF($G10&gt;AO$2,(DATEDIF($G10,AP$2,"D")/365),1)))))))</f>
        <v>0</v>
      </c>
      <c r="AQ10" s="53">
        <f>IF($V10&lt;=AP$2,0,IF($O10&lt;=AP$2,0,IF($G10&gt;=AQ$2,0,IF($K10&gt;=$J10,0,IF($O10&lt;=AQ$2,($J10-(SUM($K10,SUM($Z10:AP10)))),IF($L10=$D$184,(($J10-$K10)/$P10),(($J10-SUM($Z10:AP10))*$Q10))*IF($V10&lt;=AQ$2,(DATEDIF(AP$2,$V10,"D")/365),IF($G10&gt;AP$2,(DATEDIF($G10,AQ$2,"D")/365),1)))))))</f>
        <v>0</v>
      </c>
      <c r="AR10" s="53">
        <f>IF($V10&lt;=AQ$2,0,IF($O10&lt;=AQ$2,0,IF($G10&gt;=AR$2,0,IF($K10&gt;=$J10,0,IF($O10&lt;=AR$2,($J10-(SUM($K10,SUM($Z10:AQ10)))),IF($L10=$D$184,(($J10-$K10)/$P10),(($J10-SUM($Z10:AQ10))*$Q10))*IF($V10&lt;=AR$2,(DATEDIF(AQ$2,$V10,"D")/365),IF($G10&gt;AQ$2,(DATEDIF($G10,AR$2,"D")/365),1)))))))</f>
        <v>0</v>
      </c>
      <c r="AS10" s="53">
        <f>IF($V10&lt;=AR$2,0,IF($O10&lt;=AR$2,0,IF($G10&gt;=AS$2,0,IF($K10&gt;=$J10,0,IF($O10&lt;=AS$2,($J10-(SUM($K10,SUM($Z10:AR10)))),IF($L10=$D$184,(($J10-$K10)/$P10),(($J10-SUM($Z10:AR10))*$Q10))*IF($V10&lt;=AS$2,(DATEDIF(AR$2,$V10,"D")/365),IF($G10&gt;AR$2,(DATEDIF($G10,AS$2,"D")/365),1)))))))</f>
        <v>0</v>
      </c>
      <c r="AT10" s="53">
        <f>IF($V10&lt;=AS$2,0,IF($O10&lt;=AS$2,0,IF($G10&gt;=AT$2,0,IF($K10&gt;=$J10,0,IF($O10&lt;=AT$2,($J10-(SUM($K10,SUM($Z10:AS10)))),IF($L10=$D$184,(($J10-$K10)/$P10),(($J10-SUM($Z10:AS10))*$Q10))*IF($V10&lt;=AT$2,(DATEDIF(AS$2,$V10,"D")/365),IF($G10&gt;AS$2,(DATEDIF($G10,AT$2,"D")/365),1)))))))</f>
        <v>0</v>
      </c>
      <c r="AU10" s="53">
        <f>IF($V10&lt;=AT$2,0,IF($O10&lt;=AT$2,0,IF($G10&gt;=AU$2,0,IF($K10&gt;=$J10,0,IF($O10&lt;=AU$2,($J10-(SUM($K10,SUM($Z10:AT10)))),IF($L10=$D$184,(($J10-$K10)/$P10),(($J10-SUM($Z10:AT10))*$Q10))*IF($V10&lt;=AU$2,(DATEDIF(AT$2,$V10,"D")/365),IF($G10&gt;AT$2,(DATEDIF($G10,AU$2,"D")/365),1)))))))</f>
        <v>0</v>
      </c>
      <c r="AV10" s="53">
        <f>IF($V10&lt;=AU$2,0,IF($O10&lt;=AU$2,0,IF($G10&gt;=AV$2,0,IF($K10&gt;=$J10,0,IF($O10&lt;=AV$2,($J10-(SUM($K10,SUM($Z10:AU10)))),IF($L10=$D$184,(($J10-$K10)/$P10),(($J10-SUM($Z10:AU10))*$Q10))*IF($V10&lt;=AV$2,(DATEDIF(AU$2,$V10,"D")/365),IF($G10&gt;AU$2,(DATEDIF($G10,AV$2,"D")/365),1)))))))</f>
        <v>0</v>
      </c>
      <c r="AW10" s="53">
        <f>IF($V10&lt;=AV$2,0,IF($O10&lt;=AV$2,0,IF($G10&gt;=AW$2,0,IF($K10&gt;=$J10,0,IF($O10&lt;=AW$2,($J10-(SUM($K10,SUM($Z10:AV10)))),IF($L10=$D$184,(($J10-$K10)/$P10),(($J10-SUM($Z10:AV10))*$Q10))*IF($V10&lt;=AW$2,(DATEDIF(AV$2,$V10,"D")/365),IF($G10&gt;AV$2,(DATEDIF($G10,AW$2,"D")/365),1)))))))</f>
        <v>0</v>
      </c>
      <c r="AX10" s="53">
        <f>IF($V10&lt;=AW$2,0,IF($O10&lt;=AW$2,0,IF($G10&gt;=AX$2,0,IF($K10&gt;=$J10,0,IF($O10&lt;=AX$2,($J10-(SUM($K10,SUM($Z10:AW10)))),IF($L10=$D$184,(($J10-$K10)/$P10),(($J10-SUM($Z10:AW10))*$Q10))*IF($V10&lt;=AX$2,(DATEDIF(AW$2,$V10,"D")/365),IF($G10&gt;AW$2,(DATEDIF($G10,AX$2,"D")/365),1)))))))</f>
        <v>0</v>
      </c>
      <c r="AY10" s="53">
        <f>IF($V10&lt;=AX$2,0,IF($O10&lt;=AX$2,0,IF($G10&gt;=AY$2,0,IF($K10&gt;=$J10,0,IF($O10&lt;=AY$2,($J10-(SUM($K10,SUM($Z10:AX10)))),IF($L10=$D$184,(($J10-$K10)/$P10),(($J10-SUM($Z10:AX10))*$Q10))*IF($V10&lt;=AY$2,(DATEDIF(AX$2,$V10,"D")/365),IF($G10&gt;AX$2,(DATEDIF($G10,AY$2,"D")/365),1)))))))</f>
        <v>0</v>
      </c>
      <c r="AZ10" s="52"/>
      <c r="BA10" s="52"/>
      <c r="BB10" s="126">
        <f>IF($V10&lt;=BB$2,0,IF($G10&gt;=BB$2,0,IF($G10&gt;$W$3,(J10-Z10),IF($G10&lt;=$W$3,J10-SUM(W10,$Z10:Z10),0))))</f>
        <v>0</v>
      </c>
      <c r="BC10" s="53">
        <f t="shared" si="14"/>
        <v>0</v>
      </c>
      <c r="BD10" s="52">
        <f t="shared" si="12"/>
        <v>0</v>
      </c>
      <c r="BE10" s="53">
        <f t="shared" si="12"/>
        <v>0</v>
      </c>
      <c r="BF10" s="52">
        <f t="shared" si="12"/>
        <v>0</v>
      </c>
      <c r="BG10" s="53">
        <f t="shared" si="12"/>
        <v>0</v>
      </c>
      <c r="BH10" s="52">
        <f t="shared" si="12"/>
        <v>0</v>
      </c>
      <c r="BI10" s="53">
        <f t="shared" si="12"/>
        <v>0</v>
      </c>
      <c r="BJ10" s="52">
        <f t="shared" si="12"/>
        <v>0</v>
      </c>
      <c r="BK10" s="53">
        <f t="shared" si="12"/>
        <v>0</v>
      </c>
      <c r="BL10" s="52">
        <f t="shared" si="12"/>
        <v>0</v>
      </c>
      <c r="BM10" s="53">
        <f t="shared" si="12"/>
        <v>0</v>
      </c>
      <c r="BN10" s="52">
        <f t="shared" si="12"/>
        <v>0</v>
      </c>
      <c r="BO10" s="53">
        <f t="shared" si="12"/>
        <v>0</v>
      </c>
      <c r="BP10" s="52">
        <f t="shared" si="12"/>
        <v>0</v>
      </c>
      <c r="BQ10" s="53">
        <f t="shared" si="12"/>
        <v>0</v>
      </c>
      <c r="BR10" s="52">
        <f t="shared" si="12"/>
        <v>0</v>
      </c>
      <c r="BS10" s="53">
        <f t="shared" si="12"/>
        <v>0</v>
      </c>
      <c r="BT10" s="52">
        <f t="shared" si="13"/>
        <v>0</v>
      </c>
      <c r="BU10" s="53">
        <f t="shared" si="13"/>
        <v>0</v>
      </c>
      <c r="BV10" s="52">
        <f t="shared" si="13"/>
        <v>0</v>
      </c>
      <c r="BW10" s="53">
        <f t="shared" si="13"/>
        <v>0</v>
      </c>
      <c r="BX10" s="52">
        <f t="shared" si="13"/>
        <v>0</v>
      </c>
      <c r="BY10" s="53">
        <f t="shared" si="13"/>
        <v>0</v>
      </c>
      <c r="BZ10" s="52">
        <f t="shared" si="13"/>
        <v>0</v>
      </c>
      <c r="CA10" s="53">
        <f t="shared" si="13"/>
        <v>0</v>
      </c>
    </row>
    <row r="11" spans="1:79" s="74" customFormat="1">
      <c r="A11" s="20">
        <v>10</v>
      </c>
      <c r="B11" s="20" t="s">
        <v>5</v>
      </c>
      <c r="C11" s="20" t="s">
        <v>153</v>
      </c>
      <c r="D11" s="2">
        <v>1985</v>
      </c>
      <c r="E11" s="3">
        <v>4</v>
      </c>
      <c r="F11" s="2">
        <v>1</v>
      </c>
      <c r="G11" s="55">
        <f t="shared" si="0"/>
        <v>31137</v>
      </c>
      <c r="H11" s="4">
        <v>0</v>
      </c>
      <c r="I11" s="1">
        <v>0</v>
      </c>
      <c r="J11" s="51">
        <f t="shared" si="1"/>
        <v>0</v>
      </c>
      <c r="K11" s="54">
        <f t="shared" si="2"/>
        <v>0</v>
      </c>
      <c r="L11" s="4" t="s">
        <v>96</v>
      </c>
      <c r="M11" s="54">
        <f t="shared" si="15"/>
        <v>5</v>
      </c>
      <c r="N11" s="53">
        <f t="shared" si="3"/>
        <v>5</v>
      </c>
      <c r="O11" s="55">
        <f t="shared" si="4"/>
        <v>32963</v>
      </c>
      <c r="P11" s="53">
        <f t="shared" si="5"/>
        <v>0</v>
      </c>
      <c r="Q11" s="119">
        <f t="shared" si="6"/>
        <v>0</v>
      </c>
      <c r="R11" s="52" t="s">
        <v>129</v>
      </c>
      <c r="S11" s="114">
        <v>17</v>
      </c>
      <c r="T11" s="68">
        <v>4</v>
      </c>
      <c r="U11" s="114">
        <v>2035</v>
      </c>
      <c r="V11" s="55">
        <f t="shared" si="7"/>
        <v>49416</v>
      </c>
      <c r="W11" s="53">
        <f t="shared" si="8"/>
        <v>0</v>
      </c>
      <c r="X11" s="53">
        <f t="shared" si="9"/>
        <v>0</v>
      </c>
      <c r="Y11" s="53">
        <f t="shared" si="10"/>
        <v>0</v>
      </c>
      <c r="Z11" s="53">
        <f t="shared" si="11"/>
        <v>0</v>
      </c>
      <c r="AA11" s="53">
        <f>IF($V11&lt;=Z$2,0,IF($O11&lt;=Z$2,0,IF($G11&gt;=AA$2,0,IF($K11&gt;=$J11,0,IF($O11&lt;=AA$2,($J11-(SUM($K11,SUM($Z11:Z11)))),IF($L11=$D$184,(($J11-$K11)/$P11),(($J11-SUM($Z11:Z11))*$Q11))*IF($V11&lt;=AA$2,(DATEDIF(Z$2,$V11,"D")/365),IF($G11&gt;Z$2,(DATEDIF($G11,AA$2,"D")/365),1)))))))</f>
        <v>0</v>
      </c>
      <c r="AB11" s="53">
        <f>IF($V11&lt;=AA$2,0,IF($O11&lt;=AA$2,0,IF($G11&gt;=AB$2,0,IF($K11&gt;=$J11,0,IF($O11&lt;=AB$2,($J11-(SUM($K11,SUM($Z11:AA11)))),IF($L11=$D$184,(($J11-$K11)/$P11),(($J11-SUM($Z11:AA11))*$Q11))*IF($V11&lt;=AB$2,(DATEDIF(AA$2,$V11,"D")/365),IF($G11&gt;AA$2,(DATEDIF($G11,AB$2,"D")/365),1)))))))</f>
        <v>0</v>
      </c>
      <c r="AC11" s="53">
        <f>IF($V11&lt;=AB$2,0,IF($O11&lt;=AB$2,0,IF($G11&gt;=AC$2,0,IF($K11&gt;=$J11,0,IF($O11&lt;=AC$2,($J11-(SUM($K11,SUM($Z11:AB11)))),IF($L11=$D$184,(($J11-$K11)/$P11),(($J11-SUM($Z11:AB11))*$Q11))*IF($V11&lt;=AC$2,(DATEDIF(AB$2,$V11,"D")/365),IF($G11&gt;AB$2,(DATEDIF($G11,AC$2,"D")/365),1)))))))</f>
        <v>0</v>
      </c>
      <c r="AD11" s="53">
        <f>IF($V11&lt;=AC$2,0,IF($O11&lt;=AC$2,0,IF($G11&gt;=AD$2,0,IF($K11&gt;=$J11,0,IF($O11&lt;=AD$2,($J11-(SUM($K11,SUM($Z11:AC11)))),IF($L11=$D$184,(($J11-$K11)/$P11),(($J11-SUM($Z11:AC11))*$Q11))*IF($V11&lt;=AD$2,(DATEDIF(AC$2,$V11,"D")/365),IF($G11&gt;AC$2,(DATEDIF($G11,AD$2,"D")/365),1)))))))</f>
        <v>0</v>
      </c>
      <c r="AE11" s="53">
        <f>IF($V11&lt;=AD$2,0,IF($O11&lt;=AD$2,0,IF($G11&gt;=AE$2,0,IF($K11&gt;=$J11,0,IF($O11&lt;=AE$2,($J11-(SUM($K11,SUM($Z11:AD11)))),IF($L11=$D$184,(($J11-$K11)/$P11),(($J11-SUM($Z11:AD11))*$Q11))*IF($V11&lt;=AE$2,(DATEDIF(AD$2,$V11,"D")/365),IF($G11&gt;AD$2,(DATEDIF($G11,AE$2,"D")/365),1)))))))</f>
        <v>0</v>
      </c>
      <c r="AF11" s="53">
        <f>IF($V11&lt;=AE$2,0,IF($O11&lt;=AE$2,0,IF($G11&gt;=AF$2,0,IF($K11&gt;=$J11,0,IF($O11&lt;=AF$2,($J11-(SUM($K11,SUM($Z11:AE11)))),IF($L11=$D$184,(($J11-$K11)/$P11),(($J11-SUM($Z11:AE11))*$Q11))*IF($V11&lt;=AF$2,(DATEDIF(AE$2,$V11,"D")/365),IF($G11&gt;AE$2,(DATEDIF($G11,AF$2,"D")/365),1)))))))</f>
        <v>0</v>
      </c>
      <c r="AG11" s="53">
        <f>IF($V11&lt;=AF$2,0,IF($O11&lt;=AF$2,0,IF($G11&gt;=AG$2,0,IF($K11&gt;=$J11,0,IF($O11&lt;=AG$2,($J11-(SUM($K11,SUM($Z11:AF11)))),IF($L11=$D$184,(($J11-$K11)/$P11),(($J11-SUM($Z11:AF11))*$Q11))*IF($V11&lt;=AG$2,(DATEDIF(AF$2,$V11,"D")/365),IF($G11&gt;AF$2,(DATEDIF($G11,AG$2,"D")/365),1)))))))</f>
        <v>0</v>
      </c>
      <c r="AH11" s="53">
        <f>IF($V11&lt;=AG$2,0,IF($O11&lt;=AG$2,0,IF($G11&gt;=AH$2,0,IF($K11&gt;=$J11,0,IF($O11&lt;=AH$2,($J11-(SUM($K11,SUM($Z11:AG11)))),IF($L11=$D$184,(($J11-$K11)/$P11),(($J11-SUM($Z11:AG11))*$Q11))*IF($V11&lt;=AH$2,(DATEDIF(AG$2,$V11,"D")/365),IF($G11&gt;AG$2,(DATEDIF($G11,AH$2,"D")/365),1)))))))</f>
        <v>0</v>
      </c>
      <c r="AI11" s="53">
        <f>IF($V11&lt;=AH$2,0,IF($O11&lt;=AH$2,0,IF($G11&gt;=AI$2,0,IF($K11&gt;=$J11,0,IF($O11&lt;=AI$2,($J11-(SUM($K11,SUM($Z11:AH11)))),IF($L11=$D$184,(($J11-$K11)/$P11),(($J11-SUM($Z11:AH11))*$Q11))*IF($V11&lt;=AI$2,(DATEDIF(AH$2,$V11,"D")/365),IF($G11&gt;AH$2,(DATEDIF($G11,AI$2,"D")/365),1)))))))</f>
        <v>0</v>
      </c>
      <c r="AJ11" s="53">
        <f>IF($V11&lt;=AI$2,0,IF($O11&lt;=AI$2,0,IF($G11&gt;=AJ$2,0,IF($K11&gt;=$J11,0,IF($O11&lt;=AJ$2,($J11-(SUM($K11,SUM($Z11:AI11)))),IF($L11=$D$184,(($J11-$K11)/$P11),(($J11-SUM($Z11:AI11))*$Q11))*IF($V11&lt;=AJ$2,(DATEDIF(AI$2,$V11,"D")/365),IF($G11&gt;AI$2,(DATEDIF($G11,AJ$2,"D")/365),1)))))))</f>
        <v>0</v>
      </c>
      <c r="AK11" s="53">
        <f>IF($V11&lt;=AJ$2,0,IF($O11&lt;=AJ$2,0,IF($G11&gt;=AK$2,0,IF($K11&gt;=$J11,0,IF($O11&lt;=AK$2,($J11-(SUM($K11,SUM($Z11:AJ11)))),IF($L11=$D$184,(($J11-$K11)/$P11),(($J11-SUM($Z11:AJ11))*$Q11))*IF($V11&lt;=AK$2,(DATEDIF(AJ$2,$V11,"D")/365),IF($G11&gt;AJ$2,(DATEDIF($G11,AK$2,"D")/365),1)))))))</f>
        <v>0</v>
      </c>
      <c r="AL11" s="53">
        <f>IF($V11&lt;=AK$2,0,IF($O11&lt;=AK$2,0,IF($G11&gt;=AL$2,0,IF($K11&gt;=$J11,0,IF($O11&lt;=AL$2,($J11-(SUM($K11,SUM($Z11:AK11)))),IF($L11=$D$184,(($J11-$K11)/$P11),(($J11-SUM($Z11:AK11))*$Q11))*IF($V11&lt;=AL$2,(DATEDIF(AK$2,$V11,"D")/365),IF($G11&gt;AK$2,(DATEDIF($G11,AL$2,"D")/365),1)))))))</f>
        <v>0</v>
      </c>
      <c r="AM11" s="53">
        <f>IF($V11&lt;=AL$2,0,IF($O11&lt;=AL$2,0,IF($G11&gt;=AM$2,0,IF($K11&gt;=$J11,0,IF($O11&lt;=AM$2,($J11-(SUM($K11,SUM($Z11:AL11)))),IF($L11=$D$184,(($J11-$K11)/$P11),(($J11-SUM($Z11:AL11))*$Q11))*IF($V11&lt;=AM$2,(DATEDIF(AL$2,$V11,"D")/365),IF($G11&gt;AL$2,(DATEDIF($G11,AM$2,"D")/365),1)))))))</f>
        <v>0</v>
      </c>
      <c r="AN11" s="53">
        <f>IF($V11&lt;=AM$2,0,IF($O11&lt;=AM$2,0,IF($G11&gt;=AN$2,0,IF($K11&gt;=$J11,0,IF($O11&lt;=AN$2,($J11-(SUM($K11,SUM($Z11:AM11)))),IF($L11=$D$184,(($J11-$K11)/$P11),(($J11-SUM($Z11:AM11))*$Q11))*IF($V11&lt;=AN$2,(DATEDIF(AM$2,$V11,"D")/365),IF($G11&gt;AM$2,(DATEDIF($G11,AN$2,"D")/365),1)))))))</f>
        <v>0</v>
      </c>
      <c r="AO11" s="53">
        <f>IF($V11&lt;=AN$2,0,IF($O11&lt;=AN$2,0,IF($G11&gt;=AO$2,0,IF($K11&gt;=$J11,0,IF($O11&lt;=AO$2,($J11-(SUM($K11,SUM($Z11:AN11)))),IF($L11=$D$184,(($J11-$K11)/$P11),(($J11-SUM($Z11:AN11))*$Q11))*IF($V11&lt;=AO$2,(DATEDIF(AN$2,$V11,"D")/365),IF($G11&gt;AN$2,(DATEDIF($G11,AO$2,"D")/365),1)))))))</f>
        <v>0</v>
      </c>
      <c r="AP11" s="53">
        <f>IF($V11&lt;=AO$2,0,IF($O11&lt;=AO$2,0,IF($G11&gt;=AP$2,0,IF($K11&gt;=$J11,0,IF($O11&lt;=AP$2,($J11-(SUM($K11,SUM($Z11:AO11)))),IF($L11=$D$184,(($J11-$K11)/$P11),(($J11-SUM($Z11:AO11))*$Q11))*IF($V11&lt;=AP$2,(DATEDIF(AO$2,$V11,"D")/365),IF($G11&gt;AO$2,(DATEDIF($G11,AP$2,"D")/365),1)))))))</f>
        <v>0</v>
      </c>
      <c r="AQ11" s="53">
        <f>IF($V11&lt;=AP$2,0,IF($O11&lt;=AP$2,0,IF($G11&gt;=AQ$2,0,IF($K11&gt;=$J11,0,IF($O11&lt;=AQ$2,($J11-(SUM($K11,SUM($Z11:AP11)))),IF($L11=$D$184,(($J11-$K11)/$P11),(($J11-SUM($Z11:AP11))*$Q11))*IF($V11&lt;=AQ$2,(DATEDIF(AP$2,$V11,"D")/365),IF($G11&gt;AP$2,(DATEDIF($G11,AQ$2,"D")/365),1)))))))</f>
        <v>0</v>
      </c>
      <c r="AR11" s="53">
        <f>IF($V11&lt;=AQ$2,0,IF($O11&lt;=AQ$2,0,IF($G11&gt;=AR$2,0,IF($K11&gt;=$J11,0,IF($O11&lt;=AR$2,($J11-(SUM($K11,SUM($Z11:AQ11)))),IF($L11=$D$184,(($J11-$K11)/$P11),(($J11-SUM($Z11:AQ11))*$Q11))*IF($V11&lt;=AR$2,(DATEDIF(AQ$2,$V11,"D")/365),IF($G11&gt;AQ$2,(DATEDIF($G11,AR$2,"D")/365),1)))))))</f>
        <v>0</v>
      </c>
      <c r="AS11" s="53">
        <f>IF($V11&lt;=AR$2,0,IF($O11&lt;=AR$2,0,IF($G11&gt;=AS$2,0,IF($K11&gt;=$J11,0,IF($O11&lt;=AS$2,($J11-(SUM($K11,SUM($Z11:AR11)))),IF($L11=$D$184,(($J11-$K11)/$P11),(($J11-SUM($Z11:AR11))*$Q11))*IF($V11&lt;=AS$2,(DATEDIF(AR$2,$V11,"D")/365),IF($G11&gt;AR$2,(DATEDIF($G11,AS$2,"D")/365),1)))))))</f>
        <v>0</v>
      </c>
      <c r="AT11" s="53">
        <f>IF($V11&lt;=AS$2,0,IF($O11&lt;=AS$2,0,IF($G11&gt;=AT$2,0,IF($K11&gt;=$J11,0,IF($O11&lt;=AT$2,($J11-(SUM($K11,SUM($Z11:AS11)))),IF($L11=$D$184,(($J11-$K11)/$P11),(($J11-SUM($Z11:AS11))*$Q11))*IF($V11&lt;=AT$2,(DATEDIF(AS$2,$V11,"D")/365),IF($G11&gt;AS$2,(DATEDIF($G11,AT$2,"D")/365),1)))))))</f>
        <v>0</v>
      </c>
      <c r="AU11" s="53">
        <f>IF($V11&lt;=AT$2,0,IF($O11&lt;=AT$2,0,IF($G11&gt;=AU$2,0,IF($K11&gt;=$J11,0,IF($O11&lt;=AU$2,($J11-(SUM($K11,SUM($Z11:AT11)))),IF($L11=$D$184,(($J11-$K11)/$P11),(($J11-SUM($Z11:AT11))*$Q11))*IF($V11&lt;=AU$2,(DATEDIF(AT$2,$V11,"D")/365),IF($G11&gt;AT$2,(DATEDIF($G11,AU$2,"D")/365),1)))))))</f>
        <v>0</v>
      </c>
      <c r="AV11" s="53">
        <f>IF($V11&lt;=AU$2,0,IF($O11&lt;=AU$2,0,IF($G11&gt;=AV$2,0,IF($K11&gt;=$J11,0,IF($O11&lt;=AV$2,($J11-(SUM($K11,SUM($Z11:AU11)))),IF($L11=$D$184,(($J11-$K11)/$P11),(($J11-SUM($Z11:AU11))*$Q11))*IF($V11&lt;=AV$2,(DATEDIF(AU$2,$V11,"D")/365),IF($G11&gt;AU$2,(DATEDIF($G11,AV$2,"D")/365),1)))))))</f>
        <v>0</v>
      </c>
      <c r="AW11" s="53">
        <f>IF($V11&lt;=AV$2,0,IF($O11&lt;=AV$2,0,IF($G11&gt;=AW$2,0,IF($K11&gt;=$J11,0,IF($O11&lt;=AW$2,($J11-(SUM($K11,SUM($Z11:AV11)))),IF($L11=$D$184,(($J11-$K11)/$P11),(($J11-SUM($Z11:AV11))*$Q11))*IF($V11&lt;=AW$2,(DATEDIF(AV$2,$V11,"D")/365),IF($G11&gt;AV$2,(DATEDIF($G11,AW$2,"D")/365),1)))))))</f>
        <v>0</v>
      </c>
      <c r="AX11" s="53">
        <f>IF($V11&lt;=AW$2,0,IF($O11&lt;=AW$2,0,IF($G11&gt;=AX$2,0,IF($K11&gt;=$J11,0,IF($O11&lt;=AX$2,($J11-(SUM($K11,SUM($Z11:AW11)))),IF($L11=$D$184,(($J11-$K11)/$P11),(($J11-SUM($Z11:AW11))*$Q11))*IF($V11&lt;=AX$2,(DATEDIF(AW$2,$V11,"D")/365),IF($G11&gt;AW$2,(DATEDIF($G11,AX$2,"D")/365),1)))))))</f>
        <v>0</v>
      </c>
      <c r="AY11" s="53">
        <f>IF($V11&lt;=AX$2,0,IF($O11&lt;=AX$2,0,IF($G11&gt;=AY$2,0,IF($K11&gt;=$J11,0,IF($O11&lt;=AY$2,($J11-(SUM($K11,SUM($Z11:AX11)))),IF($L11=$D$184,(($J11-$K11)/$P11),(($J11-SUM($Z11:AX11))*$Q11))*IF($V11&lt;=AY$2,(DATEDIF(AX$2,$V11,"D")/365),IF($G11&gt;AX$2,(DATEDIF($G11,AY$2,"D")/365),1)))))))</f>
        <v>0</v>
      </c>
      <c r="AZ11" s="52"/>
      <c r="BA11" s="52"/>
      <c r="BB11" s="126">
        <f>IF($V11&lt;=BB$2,0,IF($G11&gt;=BB$2,0,IF($G11&gt;$W$3,(J11-Z11),IF($G11&lt;=$W$3,J11-SUM(W11,$Z11:Z11),0))))</f>
        <v>0</v>
      </c>
      <c r="BC11" s="53">
        <f t="shared" si="14"/>
        <v>0</v>
      </c>
      <c r="BD11" s="52">
        <f t="shared" si="12"/>
        <v>0</v>
      </c>
      <c r="BE11" s="53">
        <f t="shared" si="12"/>
        <v>0</v>
      </c>
      <c r="BF11" s="52">
        <f t="shared" si="12"/>
        <v>0</v>
      </c>
      <c r="BG11" s="53">
        <f t="shared" si="12"/>
        <v>0</v>
      </c>
      <c r="BH11" s="52">
        <f t="shared" si="12"/>
        <v>0</v>
      </c>
      <c r="BI11" s="53">
        <f t="shared" si="12"/>
        <v>0</v>
      </c>
      <c r="BJ11" s="52">
        <f t="shared" si="12"/>
        <v>0</v>
      </c>
      <c r="BK11" s="53">
        <f t="shared" si="12"/>
        <v>0</v>
      </c>
      <c r="BL11" s="52">
        <f t="shared" si="12"/>
        <v>0</v>
      </c>
      <c r="BM11" s="53">
        <f t="shared" si="12"/>
        <v>0</v>
      </c>
      <c r="BN11" s="52">
        <f t="shared" si="12"/>
        <v>0</v>
      </c>
      <c r="BO11" s="53">
        <f t="shared" si="12"/>
        <v>0</v>
      </c>
      <c r="BP11" s="52">
        <f t="shared" si="12"/>
        <v>0</v>
      </c>
      <c r="BQ11" s="53">
        <f t="shared" si="12"/>
        <v>0</v>
      </c>
      <c r="BR11" s="52">
        <f t="shared" si="12"/>
        <v>0</v>
      </c>
      <c r="BS11" s="53">
        <f t="shared" si="12"/>
        <v>0</v>
      </c>
      <c r="BT11" s="52">
        <f t="shared" si="13"/>
        <v>0</v>
      </c>
      <c r="BU11" s="53">
        <f t="shared" si="13"/>
        <v>0</v>
      </c>
      <c r="BV11" s="52">
        <f t="shared" si="13"/>
        <v>0</v>
      </c>
      <c r="BW11" s="53">
        <f t="shared" si="13"/>
        <v>0</v>
      </c>
      <c r="BX11" s="52">
        <f t="shared" si="13"/>
        <v>0</v>
      </c>
      <c r="BY11" s="53">
        <f t="shared" si="13"/>
        <v>0</v>
      </c>
      <c r="BZ11" s="52">
        <f t="shared" si="13"/>
        <v>0</v>
      </c>
      <c r="CA11" s="53">
        <f t="shared" si="13"/>
        <v>0</v>
      </c>
    </row>
    <row r="12" spans="1:79" s="74" customFormat="1">
      <c r="A12" s="20">
        <v>11</v>
      </c>
      <c r="B12" s="20" t="s">
        <v>5</v>
      </c>
      <c r="C12" s="20" t="s">
        <v>153</v>
      </c>
      <c r="D12" s="2">
        <v>1985</v>
      </c>
      <c r="E12" s="3">
        <v>4</v>
      </c>
      <c r="F12" s="2">
        <v>1</v>
      </c>
      <c r="G12" s="55">
        <f t="shared" si="0"/>
        <v>31137</v>
      </c>
      <c r="H12" s="4">
        <v>0</v>
      </c>
      <c r="I12" s="1">
        <v>0</v>
      </c>
      <c r="J12" s="51">
        <f t="shared" si="1"/>
        <v>0</v>
      </c>
      <c r="K12" s="54">
        <f t="shared" si="2"/>
        <v>0</v>
      </c>
      <c r="L12" s="4" t="s">
        <v>96</v>
      </c>
      <c r="M12" s="54">
        <f t="shared" si="15"/>
        <v>5</v>
      </c>
      <c r="N12" s="53">
        <f t="shared" si="3"/>
        <v>5</v>
      </c>
      <c r="O12" s="55">
        <f t="shared" si="4"/>
        <v>32963</v>
      </c>
      <c r="P12" s="53">
        <f t="shared" si="5"/>
        <v>0</v>
      </c>
      <c r="Q12" s="119">
        <f t="shared" si="6"/>
        <v>0</v>
      </c>
      <c r="R12" s="52" t="s">
        <v>129</v>
      </c>
      <c r="S12" s="114">
        <v>17</v>
      </c>
      <c r="T12" s="68">
        <v>4</v>
      </c>
      <c r="U12" s="114">
        <v>2035</v>
      </c>
      <c r="V12" s="55">
        <f t="shared" si="7"/>
        <v>49416</v>
      </c>
      <c r="W12" s="53">
        <f t="shared" si="8"/>
        <v>0</v>
      </c>
      <c r="X12" s="53">
        <f t="shared" si="9"/>
        <v>0</v>
      </c>
      <c r="Y12" s="53">
        <f t="shared" si="10"/>
        <v>0</v>
      </c>
      <c r="Z12" s="53">
        <f t="shared" si="11"/>
        <v>0</v>
      </c>
      <c r="AA12" s="53">
        <f>IF($V12&lt;=Z$2,0,IF($O12&lt;=Z$2,0,IF($G12&gt;=AA$2,0,IF($K12&gt;=$J12,0,IF($O12&lt;=AA$2,($J12-(SUM($K12,SUM($Z12:Z12)))),IF($L12=$D$184,(($J12-$K12)/$P12),(($J12-SUM($Z12:Z12))*$Q12))*IF($V12&lt;=AA$2,(DATEDIF(Z$2,$V12,"D")/365),IF($G12&gt;Z$2,(DATEDIF($G12,AA$2,"D")/365),1)))))))</f>
        <v>0</v>
      </c>
      <c r="AB12" s="53">
        <f>IF($V12&lt;=AA$2,0,IF($O12&lt;=AA$2,0,IF($G12&gt;=AB$2,0,IF($K12&gt;=$J12,0,IF($O12&lt;=AB$2,($J12-(SUM($K12,SUM($Z12:AA12)))),IF($L12=$D$184,(($J12-$K12)/$P12),(($J12-SUM($Z12:AA12))*$Q12))*IF($V12&lt;=AB$2,(DATEDIF(AA$2,$V12,"D")/365),IF($G12&gt;AA$2,(DATEDIF($G12,AB$2,"D")/365),1)))))))</f>
        <v>0</v>
      </c>
      <c r="AC12" s="53">
        <f>IF($V12&lt;=AB$2,0,IF($O12&lt;=AB$2,0,IF($G12&gt;=AC$2,0,IF($K12&gt;=$J12,0,IF($O12&lt;=AC$2,($J12-(SUM($K12,SUM($Z12:AB12)))),IF($L12=$D$184,(($J12-$K12)/$P12),(($J12-SUM($Z12:AB12))*$Q12))*IF($V12&lt;=AC$2,(DATEDIF(AB$2,$V12,"D")/365),IF($G12&gt;AB$2,(DATEDIF($G12,AC$2,"D")/365),1)))))))</f>
        <v>0</v>
      </c>
      <c r="AD12" s="53">
        <f>IF($V12&lt;=AC$2,0,IF($O12&lt;=AC$2,0,IF($G12&gt;=AD$2,0,IF($K12&gt;=$J12,0,IF($O12&lt;=AD$2,($J12-(SUM($K12,SUM($Z12:AC12)))),IF($L12=$D$184,(($J12-$K12)/$P12),(($J12-SUM($Z12:AC12))*$Q12))*IF($V12&lt;=AD$2,(DATEDIF(AC$2,$V12,"D")/365),IF($G12&gt;AC$2,(DATEDIF($G12,AD$2,"D")/365),1)))))))</f>
        <v>0</v>
      </c>
      <c r="AE12" s="53">
        <f>IF($V12&lt;=AD$2,0,IF($O12&lt;=AD$2,0,IF($G12&gt;=AE$2,0,IF($K12&gt;=$J12,0,IF($O12&lt;=AE$2,($J12-(SUM($K12,SUM($Z12:AD12)))),IF($L12=$D$184,(($J12-$K12)/$P12),(($J12-SUM($Z12:AD12))*$Q12))*IF($V12&lt;=AE$2,(DATEDIF(AD$2,$V12,"D")/365),IF($G12&gt;AD$2,(DATEDIF($G12,AE$2,"D")/365),1)))))))</f>
        <v>0</v>
      </c>
      <c r="AF12" s="53">
        <f>IF($V12&lt;=AE$2,0,IF($O12&lt;=AE$2,0,IF($G12&gt;=AF$2,0,IF($K12&gt;=$J12,0,IF($O12&lt;=AF$2,($J12-(SUM($K12,SUM($Z12:AE12)))),IF($L12=$D$184,(($J12-$K12)/$P12),(($J12-SUM($Z12:AE12))*$Q12))*IF($V12&lt;=AF$2,(DATEDIF(AE$2,$V12,"D")/365),IF($G12&gt;AE$2,(DATEDIF($G12,AF$2,"D")/365),1)))))))</f>
        <v>0</v>
      </c>
      <c r="AG12" s="53">
        <f>IF($V12&lt;=AF$2,0,IF($O12&lt;=AF$2,0,IF($G12&gt;=AG$2,0,IF($K12&gt;=$J12,0,IF($O12&lt;=AG$2,($J12-(SUM($K12,SUM($Z12:AF12)))),IF($L12=$D$184,(($J12-$K12)/$P12),(($J12-SUM($Z12:AF12))*$Q12))*IF($V12&lt;=AG$2,(DATEDIF(AF$2,$V12,"D")/365),IF($G12&gt;AF$2,(DATEDIF($G12,AG$2,"D")/365),1)))))))</f>
        <v>0</v>
      </c>
      <c r="AH12" s="53">
        <f>IF($V12&lt;=AG$2,0,IF($O12&lt;=AG$2,0,IF($G12&gt;=AH$2,0,IF($K12&gt;=$J12,0,IF($O12&lt;=AH$2,($J12-(SUM($K12,SUM($Z12:AG12)))),IF($L12=$D$184,(($J12-$K12)/$P12),(($J12-SUM($Z12:AG12))*$Q12))*IF($V12&lt;=AH$2,(DATEDIF(AG$2,$V12,"D")/365),IF($G12&gt;AG$2,(DATEDIF($G12,AH$2,"D")/365),1)))))))</f>
        <v>0</v>
      </c>
      <c r="AI12" s="53">
        <f>IF($V12&lt;=AH$2,0,IF($O12&lt;=AH$2,0,IF($G12&gt;=AI$2,0,IF($K12&gt;=$J12,0,IF($O12&lt;=AI$2,($J12-(SUM($K12,SUM($Z12:AH12)))),IF($L12=$D$184,(($J12-$K12)/$P12),(($J12-SUM($Z12:AH12))*$Q12))*IF($V12&lt;=AI$2,(DATEDIF(AH$2,$V12,"D")/365),IF($G12&gt;AH$2,(DATEDIF($G12,AI$2,"D")/365),1)))))))</f>
        <v>0</v>
      </c>
      <c r="AJ12" s="53">
        <f>IF($V12&lt;=AI$2,0,IF($O12&lt;=AI$2,0,IF($G12&gt;=AJ$2,0,IF($K12&gt;=$J12,0,IF($O12&lt;=AJ$2,($J12-(SUM($K12,SUM($Z12:AI12)))),IF($L12=$D$184,(($J12-$K12)/$P12),(($J12-SUM($Z12:AI12))*$Q12))*IF($V12&lt;=AJ$2,(DATEDIF(AI$2,$V12,"D")/365),IF($G12&gt;AI$2,(DATEDIF($G12,AJ$2,"D")/365),1)))))))</f>
        <v>0</v>
      </c>
      <c r="AK12" s="53">
        <f>IF($V12&lt;=AJ$2,0,IF($O12&lt;=AJ$2,0,IF($G12&gt;=AK$2,0,IF($K12&gt;=$J12,0,IF($O12&lt;=AK$2,($J12-(SUM($K12,SUM($Z12:AJ12)))),IF($L12=$D$184,(($J12-$K12)/$P12),(($J12-SUM($Z12:AJ12))*$Q12))*IF($V12&lt;=AK$2,(DATEDIF(AJ$2,$V12,"D")/365),IF($G12&gt;AJ$2,(DATEDIF($G12,AK$2,"D")/365),1)))))))</f>
        <v>0</v>
      </c>
      <c r="AL12" s="53">
        <f>IF($V12&lt;=AK$2,0,IF($O12&lt;=AK$2,0,IF($G12&gt;=AL$2,0,IF($K12&gt;=$J12,0,IF($O12&lt;=AL$2,($J12-(SUM($K12,SUM($Z12:AK12)))),IF($L12=$D$184,(($J12-$K12)/$P12),(($J12-SUM($Z12:AK12))*$Q12))*IF($V12&lt;=AL$2,(DATEDIF(AK$2,$V12,"D")/365),IF($G12&gt;AK$2,(DATEDIF($G12,AL$2,"D")/365),1)))))))</f>
        <v>0</v>
      </c>
      <c r="AM12" s="53">
        <f>IF($V12&lt;=AL$2,0,IF($O12&lt;=AL$2,0,IF($G12&gt;=AM$2,0,IF($K12&gt;=$J12,0,IF($O12&lt;=AM$2,($J12-(SUM($K12,SUM($Z12:AL12)))),IF($L12=$D$184,(($J12-$K12)/$P12),(($J12-SUM($Z12:AL12))*$Q12))*IF($V12&lt;=AM$2,(DATEDIF(AL$2,$V12,"D")/365),IF($G12&gt;AL$2,(DATEDIF($G12,AM$2,"D")/365),1)))))))</f>
        <v>0</v>
      </c>
      <c r="AN12" s="53">
        <f>IF($V12&lt;=AM$2,0,IF($O12&lt;=AM$2,0,IF($G12&gt;=AN$2,0,IF($K12&gt;=$J12,0,IF($O12&lt;=AN$2,($J12-(SUM($K12,SUM($Z12:AM12)))),IF($L12=$D$184,(($J12-$K12)/$P12),(($J12-SUM($Z12:AM12))*$Q12))*IF($V12&lt;=AN$2,(DATEDIF(AM$2,$V12,"D")/365),IF($G12&gt;AM$2,(DATEDIF($G12,AN$2,"D")/365),1)))))))</f>
        <v>0</v>
      </c>
      <c r="AO12" s="53">
        <f>IF($V12&lt;=AN$2,0,IF($O12&lt;=AN$2,0,IF($G12&gt;=AO$2,0,IF($K12&gt;=$J12,0,IF($O12&lt;=AO$2,($J12-(SUM($K12,SUM($Z12:AN12)))),IF($L12=$D$184,(($J12-$K12)/$P12),(($J12-SUM($Z12:AN12))*$Q12))*IF($V12&lt;=AO$2,(DATEDIF(AN$2,$V12,"D")/365),IF($G12&gt;AN$2,(DATEDIF($G12,AO$2,"D")/365),1)))))))</f>
        <v>0</v>
      </c>
      <c r="AP12" s="53">
        <f>IF($V12&lt;=AO$2,0,IF($O12&lt;=AO$2,0,IF($G12&gt;=AP$2,0,IF($K12&gt;=$J12,0,IF($O12&lt;=AP$2,($J12-(SUM($K12,SUM($Z12:AO12)))),IF($L12=$D$184,(($J12-$K12)/$P12),(($J12-SUM($Z12:AO12))*$Q12))*IF($V12&lt;=AP$2,(DATEDIF(AO$2,$V12,"D")/365),IF($G12&gt;AO$2,(DATEDIF($G12,AP$2,"D")/365),1)))))))</f>
        <v>0</v>
      </c>
      <c r="AQ12" s="53">
        <f>IF($V12&lt;=AP$2,0,IF($O12&lt;=AP$2,0,IF($G12&gt;=AQ$2,0,IF($K12&gt;=$J12,0,IF($O12&lt;=AQ$2,($J12-(SUM($K12,SUM($Z12:AP12)))),IF($L12=$D$184,(($J12-$K12)/$P12),(($J12-SUM($Z12:AP12))*$Q12))*IF($V12&lt;=AQ$2,(DATEDIF(AP$2,$V12,"D")/365),IF($G12&gt;AP$2,(DATEDIF($G12,AQ$2,"D")/365),1)))))))</f>
        <v>0</v>
      </c>
      <c r="AR12" s="53">
        <f>IF($V12&lt;=AQ$2,0,IF($O12&lt;=AQ$2,0,IF($G12&gt;=AR$2,0,IF($K12&gt;=$J12,0,IF($O12&lt;=AR$2,($J12-(SUM($K12,SUM($Z12:AQ12)))),IF($L12=$D$184,(($J12-$K12)/$P12),(($J12-SUM($Z12:AQ12))*$Q12))*IF($V12&lt;=AR$2,(DATEDIF(AQ$2,$V12,"D")/365),IF($G12&gt;AQ$2,(DATEDIF($G12,AR$2,"D")/365),1)))))))</f>
        <v>0</v>
      </c>
      <c r="AS12" s="53">
        <f>IF($V12&lt;=AR$2,0,IF($O12&lt;=AR$2,0,IF($G12&gt;=AS$2,0,IF($K12&gt;=$J12,0,IF($O12&lt;=AS$2,($J12-(SUM($K12,SUM($Z12:AR12)))),IF($L12=$D$184,(($J12-$K12)/$P12),(($J12-SUM($Z12:AR12))*$Q12))*IF($V12&lt;=AS$2,(DATEDIF(AR$2,$V12,"D")/365),IF($G12&gt;AR$2,(DATEDIF($G12,AS$2,"D")/365),1)))))))</f>
        <v>0</v>
      </c>
      <c r="AT12" s="53">
        <f>IF($V12&lt;=AS$2,0,IF($O12&lt;=AS$2,0,IF($G12&gt;=AT$2,0,IF($K12&gt;=$J12,0,IF($O12&lt;=AT$2,($J12-(SUM($K12,SUM($Z12:AS12)))),IF($L12=$D$184,(($J12-$K12)/$P12),(($J12-SUM($Z12:AS12))*$Q12))*IF($V12&lt;=AT$2,(DATEDIF(AS$2,$V12,"D")/365),IF($G12&gt;AS$2,(DATEDIF($G12,AT$2,"D")/365),1)))))))</f>
        <v>0</v>
      </c>
      <c r="AU12" s="53">
        <f>IF($V12&lt;=AT$2,0,IF($O12&lt;=AT$2,0,IF($G12&gt;=AU$2,0,IF($K12&gt;=$J12,0,IF($O12&lt;=AU$2,($J12-(SUM($K12,SUM($Z12:AT12)))),IF($L12=$D$184,(($J12-$K12)/$P12),(($J12-SUM($Z12:AT12))*$Q12))*IF($V12&lt;=AU$2,(DATEDIF(AT$2,$V12,"D")/365),IF($G12&gt;AT$2,(DATEDIF($G12,AU$2,"D")/365),1)))))))</f>
        <v>0</v>
      </c>
      <c r="AV12" s="53">
        <f>IF($V12&lt;=AU$2,0,IF($O12&lt;=AU$2,0,IF($G12&gt;=AV$2,0,IF($K12&gt;=$J12,0,IF($O12&lt;=AV$2,($J12-(SUM($K12,SUM($Z12:AU12)))),IF($L12=$D$184,(($J12-$K12)/$P12),(($J12-SUM($Z12:AU12))*$Q12))*IF($V12&lt;=AV$2,(DATEDIF(AU$2,$V12,"D")/365),IF($G12&gt;AU$2,(DATEDIF($G12,AV$2,"D")/365),1)))))))</f>
        <v>0</v>
      </c>
      <c r="AW12" s="53">
        <f>IF($V12&lt;=AV$2,0,IF($O12&lt;=AV$2,0,IF($G12&gt;=AW$2,0,IF($K12&gt;=$J12,0,IF($O12&lt;=AW$2,($J12-(SUM($K12,SUM($Z12:AV12)))),IF($L12=$D$184,(($J12-$K12)/$P12),(($J12-SUM($Z12:AV12))*$Q12))*IF($V12&lt;=AW$2,(DATEDIF(AV$2,$V12,"D")/365),IF($G12&gt;AV$2,(DATEDIF($G12,AW$2,"D")/365),1)))))))</f>
        <v>0</v>
      </c>
      <c r="AX12" s="53">
        <f>IF($V12&lt;=AW$2,0,IF($O12&lt;=AW$2,0,IF($G12&gt;=AX$2,0,IF($K12&gt;=$J12,0,IF($O12&lt;=AX$2,($J12-(SUM($K12,SUM($Z12:AW12)))),IF($L12=$D$184,(($J12-$K12)/$P12),(($J12-SUM($Z12:AW12))*$Q12))*IF($V12&lt;=AX$2,(DATEDIF(AW$2,$V12,"D")/365),IF($G12&gt;AW$2,(DATEDIF($G12,AX$2,"D")/365),1)))))))</f>
        <v>0</v>
      </c>
      <c r="AY12" s="53">
        <f>IF($V12&lt;=AX$2,0,IF($O12&lt;=AX$2,0,IF($G12&gt;=AY$2,0,IF($K12&gt;=$J12,0,IF($O12&lt;=AY$2,($J12-(SUM($K12,SUM($Z12:AX12)))),IF($L12=$D$184,(($J12-$K12)/$P12),(($J12-SUM($Z12:AX12))*$Q12))*IF($V12&lt;=AY$2,(DATEDIF(AX$2,$V12,"D")/365),IF($G12&gt;AX$2,(DATEDIF($G12,AY$2,"D")/365),1)))))))</f>
        <v>0</v>
      </c>
      <c r="AZ12" s="52"/>
      <c r="BA12" s="52"/>
      <c r="BB12" s="126">
        <f>IF($V12&lt;=BB$2,0,IF($G12&gt;=BB$2,0,IF($G12&gt;$W$3,(J12-Z12),IF($G12&lt;=$W$3,J12-SUM(W12,$Z12:Z12),0))))</f>
        <v>0</v>
      </c>
      <c r="BC12" s="53">
        <f t="shared" si="14"/>
        <v>0</v>
      </c>
      <c r="BD12" s="52">
        <f t="shared" si="12"/>
        <v>0</v>
      </c>
      <c r="BE12" s="53">
        <f t="shared" si="12"/>
        <v>0</v>
      </c>
      <c r="BF12" s="52">
        <f t="shared" si="12"/>
        <v>0</v>
      </c>
      <c r="BG12" s="53">
        <f t="shared" si="12"/>
        <v>0</v>
      </c>
      <c r="BH12" s="52">
        <f t="shared" si="12"/>
        <v>0</v>
      </c>
      <c r="BI12" s="53">
        <f t="shared" si="12"/>
        <v>0</v>
      </c>
      <c r="BJ12" s="52">
        <f t="shared" si="12"/>
        <v>0</v>
      </c>
      <c r="BK12" s="53">
        <f t="shared" si="12"/>
        <v>0</v>
      </c>
      <c r="BL12" s="52">
        <f t="shared" si="12"/>
        <v>0</v>
      </c>
      <c r="BM12" s="53">
        <f t="shared" si="12"/>
        <v>0</v>
      </c>
      <c r="BN12" s="52">
        <f t="shared" si="12"/>
        <v>0</v>
      </c>
      <c r="BO12" s="53">
        <f t="shared" si="12"/>
        <v>0</v>
      </c>
      <c r="BP12" s="52">
        <f t="shared" si="12"/>
        <v>0</v>
      </c>
      <c r="BQ12" s="53">
        <f t="shared" si="12"/>
        <v>0</v>
      </c>
      <c r="BR12" s="52">
        <f t="shared" si="12"/>
        <v>0</v>
      </c>
      <c r="BS12" s="53">
        <f t="shared" si="12"/>
        <v>0</v>
      </c>
      <c r="BT12" s="52">
        <f t="shared" si="13"/>
        <v>0</v>
      </c>
      <c r="BU12" s="53">
        <f t="shared" si="13"/>
        <v>0</v>
      </c>
      <c r="BV12" s="52">
        <f t="shared" si="13"/>
        <v>0</v>
      </c>
      <c r="BW12" s="53">
        <f t="shared" si="13"/>
        <v>0</v>
      </c>
      <c r="BX12" s="52">
        <f t="shared" si="13"/>
        <v>0</v>
      </c>
      <c r="BY12" s="53">
        <f t="shared" si="13"/>
        <v>0</v>
      </c>
      <c r="BZ12" s="52">
        <f t="shared" si="13"/>
        <v>0</v>
      </c>
      <c r="CA12" s="53">
        <f t="shared" si="13"/>
        <v>0</v>
      </c>
    </row>
    <row r="13" spans="1:79" s="74" customFormat="1">
      <c r="A13" s="20">
        <v>12</v>
      </c>
      <c r="B13" s="20" t="s">
        <v>5</v>
      </c>
      <c r="C13" s="20" t="s">
        <v>153</v>
      </c>
      <c r="D13" s="2">
        <v>1985</v>
      </c>
      <c r="E13" s="3">
        <v>4</v>
      </c>
      <c r="F13" s="2">
        <v>1</v>
      </c>
      <c r="G13" s="55">
        <f t="shared" si="0"/>
        <v>31137</v>
      </c>
      <c r="H13" s="4">
        <v>0</v>
      </c>
      <c r="I13" s="1">
        <v>0</v>
      </c>
      <c r="J13" s="51">
        <f t="shared" si="1"/>
        <v>0</v>
      </c>
      <c r="K13" s="54">
        <f t="shared" si="2"/>
        <v>0</v>
      </c>
      <c r="L13" s="4" t="s">
        <v>96</v>
      </c>
      <c r="M13" s="54">
        <f t="shared" si="15"/>
        <v>5</v>
      </c>
      <c r="N13" s="53">
        <f t="shared" si="3"/>
        <v>5</v>
      </c>
      <c r="O13" s="55">
        <f t="shared" si="4"/>
        <v>32963</v>
      </c>
      <c r="P13" s="53">
        <f t="shared" si="5"/>
        <v>0</v>
      </c>
      <c r="Q13" s="119">
        <f t="shared" si="6"/>
        <v>0</v>
      </c>
      <c r="R13" s="52" t="s">
        <v>129</v>
      </c>
      <c r="S13" s="114">
        <v>17</v>
      </c>
      <c r="T13" s="68">
        <v>4</v>
      </c>
      <c r="U13" s="114">
        <v>2035</v>
      </c>
      <c r="V13" s="55">
        <f t="shared" si="7"/>
        <v>49416</v>
      </c>
      <c r="W13" s="53">
        <f t="shared" si="8"/>
        <v>0</v>
      </c>
      <c r="X13" s="53">
        <f t="shared" si="9"/>
        <v>0</v>
      </c>
      <c r="Y13" s="53">
        <f t="shared" si="10"/>
        <v>0</v>
      </c>
      <c r="Z13" s="53">
        <f t="shared" si="11"/>
        <v>0</v>
      </c>
      <c r="AA13" s="53">
        <f>IF($V13&lt;=Z$2,0,IF($O13&lt;=Z$2,0,IF($G13&gt;=AA$2,0,IF($K13&gt;=$J13,0,IF($O13&lt;=AA$2,($J13-(SUM($K13,SUM($Z13:Z13)))),IF($L13=$D$184,(($J13-$K13)/$P13),(($J13-SUM($Z13:Z13))*$Q13))*IF($V13&lt;=AA$2,(DATEDIF(Z$2,$V13,"D")/365),IF($G13&gt;Z$2,(DATEDIF($G13,AA$2,"D")/365),1)))))))</f>
        <v>0</v>
      </c>
      <c r="AB13" s="53">
        <f>IF($V13&lt;=AA$2,0,IF($O13&lt;=AA$2,0,IF($G13&gt;=AB$2,0,IF($K13&gt;=$J13,0,IF($O13&lt;=AB$2,($J13-(SUM($K13,SUM($Z13:AA13)))),IF($L13=$D$184,(($J13-$K13)/$P13),(($J13-SUM($Z13:AA13))*$Q13))*IF($V13&lt;=AB$2,(DATEDIF(AA$2,$V13,"D")/365),IF($G13&gt;AA$2,(DATEDIF($G13,AB$2,"D")/365),1)))))))</f>
        <v>0</v>
      </c>
      <c r="AC13" s="53">
        <f>IF($V13&lt;=AB$2,0,IF($O13&lt;=AB$2,0,IF($G13&gt;=AC$2,0,IF($K13&gt;=$J13,0,IF($O13&lt;=AC$2,($J13-(SUM($K13,SUM($Z13:AB13)))),IF($L13=$D$184,(($J13-$K13)/$P13),(($J13-SUM($Z13:AB13))*$Q13))*IF($V13&lt;=AC$2,(DATEDIF(AB$2,$V13,"D")/365),IF($G13&gt;AB$2,(DATEDIF($G13,AC$2,"D")/365),1)))))))</f>
        <v>0</v>
      </c>
      <c r="AD13" s="53">
        <f>IF($V13&lt;=AC$2,0,IF($O13&lt;=AC$2,0,IF($G13&gt;=AD$2,0,IF($K13&gt;=$J13,0,IF($O13&lt;=AD$2,($J13-(SUM($K13,SUM($Z13:AC13)))),IF($L13=$D$184,(($J13-$K13)/$P13),(($J13-SUM($Z13:AC13))*$Q13))*IF($V13&lt;=AD$2,(DATEDIF(AC$2,$V13,"D")/365),IF($G13&gt;AC$2,(DATEDIF($G13,AD$2,"D")/365),1)))))))</f>
        <v>0</v>
      </c>
      <c r="AE13" s="53">
        <f>IF($V13&lt;=AD$2,0,IF($O13&lt;=AD$2,0,IF($G13&gt;=AE$2,0,IF($K13&gt;=$J13,0,IF($O13&lt;=AE$2,($J13-(SUM($K13,SUM($Z13:AD13)))),IF($L13=$D$184,(($J13-$K13)/$P13),(($J13-SUM($Z13:AD13))*$Q13))*IF($V13&lt;=AE$2,(DATEDIF(AD$2,$V13,"D")/365),IF($G13&gt;AD$2,(DATEDIF($G13,AE$2,"D")/365),1)))))))</f>
        <v>0</v>
      </c>
      <c r="AF13" s="53">
        <f>IF($V13&lt;=AE$2,0,IF($O13&lt;=AE$2,0,IF($G13&gt;=AF$2,0,IF($K13&gt;=$J13,0,IF($O13&lt;=AF$2,($J13-(SUM($K13,SUM($Z13:AE13)))),IF($L13=$D$184,(($J13-$K13)/$P13),(($J13-SUM($Z13:AE13))*$Q13))*IF($V13&lt;=AF$2,(DATEDIF(AE$2,$V13,"D")/365),IF($G13&gt;AE$2,(DATEDIF($G13,AF$2,"D")/365),1)))))))</f>
        <v>0</v>
      </c>
      <c r="AG13" s="53">
        <f>IF($V13&lt;=AF$2,0,IF($O13&lt;=AF$2,0,IF($G13&gt;=AG$2,0,IF($K13&gt;=$J13,0,IF($O13&lt;=AG$2,($J13-(SUM($K13,SUM($Z13:AF13)))),IF($L13=$D$184,(($J13-$K13)/$P13),(($J13-SUM($Z13:AF13))*$Q13))*IF($V13&lt;=AG$2,(DATEDIF(AF$2,$V13,"D")/365),IF($G13&gt;AF$2,(DATEDIF($G13,AG$2,"D")/365),1)))))))</f>
        <v>0</v>
      </c>
      <c r="AH13" s="53">
        <f>IF($V13&lt;=AG$2,0,IF($O13&lt;=AG$2,0,IF($G13&gt;=AH$2,0,IF($K13&gt;=$J13,0,IF($O13&lt;=AH$2,($J13-(SUM($K13,SUM($Z13:AG13)))),IF($L13=$D$184,(($J13-$K13)/$P13),(($J13-SUM($Z13:AG13))*$Q13))*IF($V13&lt;=AH$2,(DATEDIF(AG$2,$V13,"D")/365),IF($G13&gt;AG$2,(DATEDIF($G13,AH$2,"D")/365),1)))))))</f>
        <v>0</v>
      </c>
      <c r="AI13" s="53">
        <f>IF($V13&lt;=AH$2,0,IF($O13&lt;=AH$2,0,IF($G13&gt;=AI$2,0,IF($K13&gt;=$J13,0,IF($O13&lt;=AI$2,($J13-(SUM($K13,SUM($Z13:AH13)))),IF($L13=$D$184,(($J13-$K13)/$P13),(($J13-SUM($Z13:AH13))*$Q13))*IF($V13&lt;=AI$2,(DATEDIF(AH$2,$V13,"D")/365),IF($G13&gt;AH$2,(DATEDIF($G13,AI$2,"D")/365),1)))))))</f>
        <v>0</v>
      </c>
      <c r="AJ13" s="53">
        <f>IF($V13&lt;=AI$2,0,IF($O13&lt;=AI$2,0,IF($G13&gt;=AJ$2,0,IF($K13&gt;=$J13,0,IF($O13&lt;=AJ$2,($J13-(SUM($K13,SUM($Z13:AI13)))),IF($L13=$D$184,(($J13-$K13)/$P13),(($J13-SUM($Z13:AI13))*$Q13))*IF($V13&lt;=AJ$2,(DATEDIF(AI$2,$V13,"D")/365),IF($G13&gt;AI$2,(DATEDIF($G13,AJ$2,"D")/365),1)))))))</f>
        <v>0</v>
      </c>
      <c r="AK13" s="53">
        <f>IF($V13&lt;=AJ$2,0,IF($O13&lt;=AJ$2,0,IF($G13&gt;=AK$2,0,IF($K13&gt;=$J13,0,IF($O13&lt;=AK$2,($J13-(SUM($K13,SUM($Z13:AJ13)))),IF($L13=$D$184,(($J13-$K13)/$P13),(($J13-SUM($Z13:AJ13))*$Q13))*IF($V13&lt;=AK$2,(DATEDIF(AJ$2,$V13,"D")/365),IF($G13&gt;AJ$2,(DATEDIF($G13,AK$2,"D")/365),1)))))))</f>
        <v>0</v>
      </c>
      <c r="AL13" s="53">
        <f>IF($V13&lt;=AK$2,0,IF($O13&lt;=AK$2,0,IF($G13&gt;=AL$2,0,IF($K13&gt;=$J13,0,IF($O13&lt;=AL$2,($J13-(SUM($K13,SUM($Z13:AK13)))),IF($L13=$D$184,(($J13-$K13)/$P13),(($J13-SUM($Z13:AK13))*$Q13))*IF($V13&lt;=AL$2,(DATEDIF(AK$2,$V13,"D")/365),IF($G13&gt;AK$2,(DATEDIF($G13,AL$2,"D")/365),1)))))))</f>
        <v>0</v>
      </c>
      <c r="AM13" s="53">
        <f>IF($V13&lt;=AL$2,0,IF($O13&lt;=AL$2,0,IF($G13&gt;=AM$2,0,IF($K13&gt;=$J13,0,IF($O13&lt;=AM$2,($J13-(SUM($K13,SUM($Z13:AL13)))),IF($L13=$D$184,(($J13-$K13)/$P13),(($J13-SUM($Z13:AL13))*$Q13))*IF($V13&lt;=AM$2,(DATEDIF(AL$2,$V13,"D")/365),IF($G13&gt;AL$2,(DATEDIF($G13,AM$2,"D")/365),1)))))))</f>
        <v>0</v>
      </c>
      <c r="AN13" s="53">
        <f>IF($V13&lt;=AM$2,0,IF($O13&lt;=AM$2,0,IF($G13&gt;=AN$2,0,IF($K13&gt;=$J13,0,IF($O13&lt;=AN$2,($J13-(SUM($K13,SUM($Z13:AM13)))),IF($L13=$D$184,(($J13-$K13)/$P13),(($J13-SUM($Z13:AM13))*$Q13))*IF($V13&lt;=AN$2,(DATEDIF(AM$2,$V13,"D")/365),IF($G13&gt;AM$2,(DATEDIF($G13,AN$2,"D")/365),1)))))))</f>
        <v>0</v>
      </c>
      <c r="AO13" s="53">
        <f>IF($V13&lt;=AN$2,0,IF($O13&lt;=AN$2,0,IF($G13&gt;=AO$2,0,IF($K13&gt;=$J13,0,IF($O13&lt;=AO$2,($J13-(SUM($K13,SUM($Z13:AN13)))),IF($L13=$D$184,(($J13-$K13)/$P13),(($J13-SUM($Z13:AN13))*$Q13))*IF($V13&lt;=AO$2,(DATEDIF(AN$2,$V13,"D")/365),IF($G13&gt;AN$2,(DATEDIF($G13,AO$2,"D")/365),1)))))))</f>
        <v>0</v>
      </c>
      <c r="AP13" s="53">
        <f>IF($V13&lt;=AO$2,0,IF($O13&lt;=AO$2,0,IF($G13&gt;=AP$2,0,IF($K13&gt;=$J13,0,IF($O13&lt;=AP$2,($J13-(SUM($K13,SUM($Z13:AO13)))),IF($L13=$D$184,(($J13-$K13)/$P13),(($J13-SUM($Z13:AO13))*$Q13))*IF($V13&lt;=AP$2,(DATEDIF(AO$2,$V13,"D")/365),IF($G13&gt;AO$2,(DATEDIF($G13,AP$2,"D")/365),1)))))))</f>
        <v>0</v>
      </c>
      <c r="AQ13" s="53">
        <f>IF($V13&lt;=AP$2,0,IF($O13&lt;=AP$2,0,IF($G13&gt;=AQ$2,0,IF($K13&gt;=$J13,0,IF($O13&lt;=AQ$2,($J13-(SUM($K13,SUM($Z13:AP13)))),IF($L13=$D$184,(($J13-$K13)/$P13),(($J13-SUM($Z13:AP13))*$Q13))*IF($V13&lt;=AQ$2,(DATEDIF(AP$2,$V13,"D")/365),IF($G13&gt;AP$2,(DATEDIF($G13,AQ$2,"D")/365),1)))))))</f>
        <v>0</v>
      </c>
      <c r="AR13" s="53">
        <f>IF($V13&lt;=AQ$2,0,IF($O13&lt;=AQ$2,0,IF($G13&gt;=AR$2,0,IF($K13&gt;=$J13,0,IF($O13&lt;=AR$2,($J13-(SUM($K13,SUM($Z13:AQ13)))),IF($L13=$D$184,(($J13-$K13)/$P13),(($J13-SUM($Z13:AQ13))*$Q13))*IF($V13&lt;=AR$2,(DATEDIF(AQ$2,$V13,"D")/365),IF($G13&gt;AQ$2,(DATEDIF($G13,AR$2,"D")/365),1)))))))</f>
        <v>0</v>
      </c>
      <c r="AS13" s="53">
        <f>IF($V13&lt;=AR$2,0,IF($O13&lt;=AR$2,0,IF($G13&gt;=AS$2,0,IF($K13&gt;=$J13,0,IF($O13&lt;=AS$2,($J13-(SUM($K13,SUM($Z13:AR13)))),IF($L13=$D$184,(($J13-$K13)/$P13),(($J13-SUM($Z13:AR13))*$Q13))*IF($V13&lt;=AS$2,(DATEDIF(AR$2,$V13,"D")/365),IF($G13&gt;AR$2,(DATEDIF($G13,AS$2,"D")/365),1)))))))</f>
        <v>0</v>
      </c>
      <c r="AT13" s="53">
        <f>IF($V13&lt;=AS$2,0,IF($O13&lt;=AS$2,0,IF($G13&gt;=AT$2,0,IF($K13&gt;=$J13,0,IF($O13&lt;=AT$2,($J13-(SUM($K13,SUM($Z13:AS13)))),IF($L13=$D$184,(($J13-$K13)/$P13),(($J13-SUM($Z13:AS13))*$Q13))*IF($V13&lt;=AT$2,(DATEDIF(AS$2,$V13,"D")/365),IF($G13&gt;AS$2,(DATEDIF($G13,AT$2,"D")/365),1)))))))</f>
        <v>0</v>
      </c>
      <c r="AU13" s="53">
        <f>IF($V13&lt;=AT$2,0,IF($O13&lt;=AT$2,0,IF($G13&gt;=AU$2,0,IF($K13&gt;=$J13,0,IF($O13&lt;=AU$2,($J13-(SUM($K13,SUM($Z13:AT13)))),IF($L13=$D$184,(($J13-$K13)/$P13),(($J13-SUM($Z13:AT13))*$Q13))*IF($V13&lt;=AU$2,(DATEDIF(AT$2,$V13,"D")/365),IF($G13&gt;AT$2,(DATEDIF($G13,AU$2,"D")/365),1)))))))</f>
        <v>0</v>
      </c>
      <c r="AV13" s="53">
        <f>IF($V13&lt;=AU$2,0,IF($O13&lt;=AU$2,0,IF($G13&gt;=AV$2,0,IF($K13&gt;=$J13,0,IF($O13&lt;=AV$2,($J13-(SUM($K13,SUM($Z13:AU13)))),IF($L13=$D$184,(($J13-$K13)/$P13),(($J13-SUM($Z13:AU13))*$Q13))*IF($V13&lt;=AV$2,(DATEDIF(AU$2,$V13,"D")/365),IF($G13&gt;AU$2,(DATEDIF($G13,AV$2,"D")/365),1)))))))</f>
        <v>0</v>
      </c>
      <c r="AW13" s="53">
        <f>IF($V13&lt;=AV$2,0,IF($O13&lt;=AV$2,0,IF($G13&gt;=AW$2,0,IF($K13&gt;=$J13,0,IF($O13&lt;=AW$2,($J13-(SUM($K13,SUM($Z13:AV13)))),IF($L13=$D$184,(($J13-$K13)/$P13),(($J13-SUM($Z13:AV13))*$Q13))*IF($V13&lt;=AW$2,(DATEDIF(AV$2,$V13,"D")/365),IF($G13&gt;AV$2,(DATEDIF($G13,AW$2,"D")/365),1)))))))</f>
        <v>0</v>
      </c>
      <c r="AX13" s="53">
        <f>IF($V13&lt;=AW$2,0,IF($O13&lt;=AW$2,0,IF($G13&gt;=AX$2,0,IF($K13&gt;=$J13,0,IF($O13&lt;=AX$2,($J13-(SUM($K13,SUM($Z13:AW13)))),IF($L13=$D$184,(($J13-$K13)/$P13),(($J13-SUM($Z13:AW13))*$Q13))*IF($V13&lt;=AX$2,(DATEDIF(AW$2,$V13,"D")/365),IF($G13&gt;AW$2,(DATEDIF($G13,AX$2,"D")/365),1)))))))</f>
        <v>0</v>
      </c>
      <c r="AY13" s="53">
        <f>IF($V13&lt;=AX$2,0,IF($O13&lt;=AX$2,0,IF($G13&gt;=AY$2,0,IF($K13&gt;=$J13,0,IF($O13&lt;=AY$2,($J13-(SUM($K13,SUM($Z13:AX13)))),IF($L13=$D$184,(($J13-$K13)/$P13),(($J13-SUM($Z13:AX13))*$Q13))*IF($V13&lt;=AY$2,(DATEDIF(AX$2,$V13,"D")/365),IF($G13&gt;AX$2,(DATEDIF($G13,AY$2,"D")/365),1)))))))</f>
        <v>0</v>
      </c>
      <c r="AZ13" s="52"/>
      <c r="BA13" s="52"/>
      <c r="BB13" s="126">
        <f>IF($V13&lt;=BB$2,0,IF($G13&gt;=BB$2,0,IF($G13&gt;$W$3,(J13-Z13),IF($G13&lt;=$W$3,J13-SUM(W13,$Z13:Z13),0))))</f>
        <v>0</v>
      </c>
      <c r="BC13" s="53">
        <f t="shared" si="14"/>
        <v>0</v>
      </c>
      <c r="BD13" s="52">
        <f t="shared" si="12"/>
        <v>0</v>
      </c>
      <c r="BE13" s="53">
        <f t="shared" si="12"/>
        <v>0</v>
      </c>
      <c r="BF13" s="52">
        <f t="shared" si="12"/>
        <v>0</v>
      </c>
      <c r="BG13" s="53">
        <f t="shared" si="12"/>
        <v>0</v>
      </c>
      <c r="BH13" s="52">
        <f t="shared" si="12"/>
        <v>0</v>
      </c>
      <c r="BI13" s="53">
        <f t="shared" si="12"/>
        <v>0</v>
      </c>
      <c r="BJ13" s="52">
        <f t="shared" si="12"/>
        <v>0</v>
      </c>
      <c r="BK13" s="53">
        <f t="shared" si="12"/>
        <v>0</v>
      </c>
      <c r="BL13" s="52">
        <f t="shared" si="12"/>
        <v>0</v>
      </c>
      <c r="BM13" s="53">
        <f t="shared" si="12"/>
        <v>0</v>
      </c>
      <c r="BN13" s="52">
        <f t="shared" si="12"/>
        <v>0</v>
      </c>
      <c r="BO13" s="53">
        <f t="shared" si="12"/>
        <v>0</v>
      </c>
      <c r="BP13" s="52">
        <f t="shared" si="12"/>
        <v>0</v>
      </c>
      <c r="BQ13" s="53">
        <f t="shared" si="12"/>
        <v>0</v>
      </c>
      <c r="BR13" s="52">
        <f t="shared" si="12"/>
        <v>0</v>
      </c>
      <c r="BS13" s="53">
        <f t="shared" si="12"/>
        <v>0</v>
      </c>
      <c r="BT13" s="52">
        <f t="shared" si="13"/>
        <v>0</v>
      </c>
      <c r="BU13" s="53">
        <f t="shared" si="13"/>
        <v>0</v>
      </c>
      <c r="BV13" s="52">
        <f t="shared" si="13"/>
        <v>0</v>
      </c>
      <c r="BW13" s="53">
        <f t="shared" si="13"/>
        <v>0</v>
      </c>
      <c r="BX13" s="52">
        <f t="shared" si="13"/>
        <v>0</v>
      </c>
      <c r="BY13" s="53">
        <f t="shared" si="13"/>
        <v>0</v>
      </c>
      <c r="BZ13" s="52">
        <f t="shared" si="13"/>
        <v>0</v>
      </c>
      <c r="CA13" s="53">
        <f t="shared" si="13"/>
        <v>0</v>
      </c>
    </row>
    <row r="14" spans="1:79" s="74" customFormat="1">
      <c r="A14" s="20">
        <v>13</v>
      </c>
      <c r="B14" s="20" t="s">
        <v>5</v>
      </c>
      <c r="C14" s="20" t="s">
        <v>153</v>
      </c>
      <c r="D14" s="2">
        <v>1985</v>
      </c>
      <c r="E14" s="3">
        <v>4</v>
      </c>
      <c r="F14" s="2">
        <v>1</v>
      </c>
      <c r="G14" s="55">
        <f t="shared" si="0"/>
        <v>31137</v>
      </c>
      <c r="H14" s="4">
        <v>0</v>
      </c>
      <c r="I14" s="1">
        <v>0</v>
      </c>
      <c r="J14" s="51">
        <f t="shared" si="1"/>
        <v>0</v>
      </c>
      <c r="K14" s="54">
        <f t="shared" si="2"/>
        <v>0</v>
      </c>
      <c r="L14" s="4" t="s">
        <v>96</v>
      </c>
      <c r="M14" s="54">
        <f t="shared" si="15"/>
        <v>5</v>
      </c>
      <c r="N14" s="53">
        <f t="shared" si="3"/>
        <v>5</v>
      </c>
      <c r="O14" s="55">
        <f t="shared" si="4"/>
        <v>32963</v>
      </c>
      <c r="P14" s="53">
        <f t="shared" si="5"/>
        <v>0</v>
      </c>
      <c r="Q14" s="119">
        <f t="shared" si="6"/>
        <v>0</v>
      </c>
      <c r="R14" s="52" t="s">
        <v>129</v>
      </c>
      <c r="S14" s="114">
        <v>17</v>
      </c>
      <c r="T14" s="68">
        <v>4</v>
      </c>
      <c r="U14" s="114">
        <v>2035</v>
      </c>
      <c r="V14" s="55">
        <f t="shared" si="7"/>
        <v>49416</v>
      </c>
      <c r="W14" s="53">
        <f t="shared" si="8"/>
        <v>0</v>
      </c>
      <c r="X14" s="53">
        <f t="shared" si="9"/>
        <v>0</v>
      </c>
      <c r="Y14" s="53">
        <f t="shared" si="10"/>
        <v>0</v>
      </c>
      <c r="Z14" s="53">
        <f t="shared" si="11"/>
        <v>0</v>
      </c>
      <c r="AA14" s="53">
        <f>IF($V14&lt;=Z$2,0,IF($O14&lt;=Z$2,0,IF($G14&gt;=AA$2,0,IF($K14&gt;=$J14,0,IF($O14&lt;=AA$2,($J14-(SUM($K14,SUM($Z14:Z14)))),IF($L14=$D$184,(($J14-$K14)/$P14),(($J14-SUM($Z14:Z14))*$Q14))*IF($V14&lt;=AA$2,(DATEDIF(Z$2,$V14,"D")/365),IF($G14&gt;Z$2,(DATEDIF($G14,AA$2,"D")/365),1)))))))</f>
        <v>0</v>
      </c>
      <c r="AB14" s="53">
        <f>IF($V14&lt;=AA$2,0,IF($O14&lt;=AA$2,0,IF($G14&gt;=AB$2,0,IF($K14&gt;=$J14,0,IF($O14&lt;=AB$2,($J14-(SUM($K14,SUM($Z14:AA14)))),IF($L14=$D$184,(($J14-$K14)/$P14),(($J14-SUM($Z14:AA14))*$Q14))*IF($V14&lt;=AB$2,(DATEDIF(AA$2,$V14,"D")/365),IF($G14&gt;AA$2,(DATEDIF($G14,AB$2,"D")/365),1)))))))</f>
        <v>0</v>
      </c>
      <c r="AC14" s="53">
        <f>IF($V14&lt;=AB$2,0,IF($O14&lt;=AB$2,0,IF($G14&gt;=AC$2,0,IF($K14&gt;=$J14,0,IF($O14&lt;=AC$2,($J14-(SUM($K14,SUM($Z14:AB14)))),IF($L14=$D$184,(($J14-$K14)/$P14),(($J14-SUM($Z14:AB14))*$Q14))*IF($V14&lt;=AC$2,(DATEDIF(AB$2,$V14,"D")/365),IF($G14&gt;AB$2,(DATEDIF($G14,AC$2,"D")/365),1)))))))</f>
        <v>0</v>
      </c>
      <c r="AD14" s="53">
        <f>IF($V14&lt;=AC$2,0,IF($O14&lt;=AC$2,0,IF($G14&gt;=AD$2,0,IF($K14&gt;=$J14,0,IF($O14&lt;=AD$2,($J14-(SUM($K14,SUM($Z14:AC14)))),IF($L14=$D$184,(($J14-$K14)/$P14),(($J14-SUM($Z14:AC14))*$Q14))*IF($V14&lt;=AD$2,(DATEDIF(AC$2,$V14,"D")/365),IF($G14&gt;AC$2,(DATEDIF($G14,AD$2,"D")/365),1)))))))</f>
        <v>0</v>
      </c>
      <c r="AE14" s="53">
        <f>IF($V14&lt;=AD$2,0,IF($O14&lt;=AD$2,0,IF($G14&gt;=AE$2,0,IF($K14&gt;=$J14,0,IF($O14&lt;=AE$2,($J14-(SUM($K14,SUM($Z14:AD14)))),IF($L14=$D$184,(($J14-$K14)/$P14),(($J14-SUM($Z14:AD14))*$Q14))*IF($V14&lt;=AE$2,(DATEDIF(AD$2,$V14,"D")/365),IF($G14&gt;AD$2,(DATEDIF($G14,AE$2,"D")/365),1)))))))</f>
        <v>0</v>
      </c>
      <c r="AF14" s="53">
        <f>IF($V14&lt;=AE$2,0,IF($O14&lt;=AE$2,0,IF($G14&gt;=AF$2,0,IF($K14&gt;=$J14,0,IF($O14&lt;=AF$2,($J14-(SUM($K14,SUM($Z14:AE14)))),IF($L14=$D$184,(($J14-$K14)/$P14),(($J14-SUM($Z14:AE14))*$Q14))*IF($V14&lt;=AF$2,(DATEDIF(AE$2,$V14,"D")/365),IF($G14&gt;AE$2,(DATEDIF($G14,AF$2,"D")/365),1)))))))</f>
        <v>0</v>
      </c>
      <c r="AG14" s="53">
        <f>IF($V14&lt;=AF$2,0,IF($O14&lt;=AF$2,0,IF($G14&gt;=AG$2,0,IF($K14&gt;=$J14,0,IF($O14&lt;=AG$2,($J14-(SUM($K14,SUM($Z14:AF14)))),IF($L14=$D$184,(($J14-$K14)/$P14),(($J14-SUM($Z14:AF14))*$Q14))*IF($V14&lt;=AG$2,(DATEDIF(AF$2,$V14,"D")/365),IF($G14&gt;AF$2,(DATEDIF($G14,AG$2,"D")/365),1)))))))</f>
        <v>0</v>
      </c>
      <c r="AH14" s="53">
        <f>IF($V14&lt;=AG$2,0,IF($O14&lt;=AG$2,0,IF($G14&gt;=AH$2,0,IF($K14&gt;=$J14,0,IF($O14&lt;=AH$2,($J14-(SUM($K14,SUM($Z14:AG14)))),IF($L14=$D$184,(($J14-$K14)/$P14),(($J14-SUM($Z14:AG14))*$Q14))*IF($V14&lt;=AH$2,(DATEDIF(AG$2,$V14,"D")/365),IF($G14&gt;AG$2,(DATEDIF($G14,AH$2,"D")/365),1)))))))</f>
        <v>0</v>
      </c>
      <c r="AI14" s="53">
        <f>IF($V14&lt;=AH$2,0,IF($O14&lt;=AH$2,0,IF($G14&gt;=AI$2,0,IF($K14&gt;=$J14,0,IF($O14&lt;=AI$2,($J14-(SUM($K14,SUM($Z14:AH14)))),IF($L14=$D$184,(($J14-$K14)/$P14),(($J14-SUM($Z14:AH14))*$Q14))*IF($V14&lt;=AI$2,(DATEDIF(AH$2,$V14,"D")/365),IF($G14&gt;AH$2,(DATEDIF($G14,AI$2,"D")/365),1)))))))</f>
        <v>0</v>
      </c>
      <c r="AJ14" s="53">
        <f>IF($V14&lt;=AI$2,0,IF($O14&lt;=AI$2,0,IF($G14&gt;=AJ$2,0,IF($K14&gt;=$J14,0,IF($O14&lt;=AJ$2,($J14-(SUM($K14,SUM($Z14:AI14)))),IF($L14=$D$184,(($J14-$K14)/$P14),(($J14-SUM($Z14:AI14))*$Q14))*IF($V14&lt;=AJ$2,(DATEDIF(AI$2,$V14,"D")/365),IF($G14&gt;AI$2,(DATEDIF($G14,AJ$2,"D")/365),1)))))))</f>
        <v>0</v>
      </c>
      <c r="AK14" s="53">
        <f>IF($V14&lt;=AJ$2,0,IF($O14&lt;=AJ$2,0,IF($G14&gt;=AK$2,0,IF($K14&gt;=$J14,0,IF($O14&lt;=AK$2,($J14-(SUM($K14,SUM($Z14:AJ14)))),IF($L14=$D$184,(($J14-$K14)/$P14),(($J14-SUM($Z14:AJ14))*$Q14))*IF($V14&lt;=AK$2,(DATEDIF(AJ$2,$V14,"D")/365),IF($G14&gt;AJ$2,(DATEDIF($G14,AK$2,"D")/365),1)))))))</f>
        <v>0</v>
      </c>
      <c r="AL14" s="53">
        <f>IF($V14&lt;=AK$2,0,IF($O14&lt;=AK$2,0,IF($G14&gt;=AL$2,0,IF($K14&gt;=$J14,0,IF($O14&lt;=AL$2,($J14-(SUM($K14,SUM($Z14:AK14)))),IF($L14=$D$184,(($J14-$K14)/$P14),(($J14-SUM($Z14:AK14))*$Q14))*IF($V14&lt;=AL$2,(DATEDIF(AK$2,$V14,"D")/365),IF($G14&gt;AK$2,(DATEDIF($G14,AL$2,"D")/365),1)))))))</f>
        <v>0</v>
      </c>
      <c r="AM14" s="53">
        <f>IF($V14&lt;=AL$2,0,IF($O14&lt;=AL$2,0,IF($G14&gt;=AM$2,0,IF($K14&gt;=$J14,0,IF($O14&lt;=AM$2,($J14-(SUM($K14,SUM($Z14:AL14)))),IF($L14=$D$184,(($J14-$K14)/$P14),(($J14-SUM($Z14:AL14))*$Q14))*IF($V14&lt;=AM$2,(DATEDIF(AL$2,$V14,"D")/365),IF($G14&gt;AL$2,(DATEDIF($G14,AM$2,"D")/365),1)))))))</f>
        <v>0</v>
      </c>
      <c r="AN14" s="53">
        <f>IF($V14&lt;=AM$2,0,IF($O14&lt;=AM$2,0,IF($G14&gt;=AN$2,0,IF($K14&gt;=$J14,0,IF($O14&lt;=AN$2,($J14-(SUM($K14,SUM($Z14:AM14)))),IF($L14=$D$184,(($J14-$K14)/$P14),(($J14-SUM($Z14:AM14))*$Q14))*IF($V14&lt;=AN$2,(DATEDIF(AM$2,$V14,"D")/365),IF($G14&gt;AM$2,(DATEDIF($G14,AN$2,"D")/365),1)))))))</f>
        <v>0</v>
      </c>
      <c r="AO14" s="53">
        <f>IF($V14&lt;=AN$2,0,IF($O14&lt;=AN$2,0,IF($G14&gt;=AO$2,0,IF($K14&gt;=$J14,0,IF($O14&lt;=AO$2,($J14-(SUM($K14,SUM($Z14:AN14)))),IF($L14=$D$184,(($J14-$K14)/$P14),(($J14-SUM($Z14:AN14))*$Q14))*IF($V14&lt;=AO$2,(DATEDIF(AN$2,$V14,"D")/365),IF($G14&gt;AN$2,(DATEDIF($G14,AO$2,"D")/365),1)))))))</f>
        <v>0</v>
      </c>
      <c r="AP14" s="53">
        <f>IF($V14&lt;=AO$2,0,IF($O14&lt;=AO$2,0,IF($G14&gt;=AP$2,0,IF($K14&gt;=$J14,0,IF($O14&lt;=AP$2,($J14-(SUM($K14,SUM($Z14:AO14)))),IF($L14=$D$184,(($J14-$K14)/$P14),(($J14-SUM($Z14:AO14))*$Q14))*IF($V14&lt;=AP$2,(DATEDIF(AO$2,$V14,"D")/365),IF($G14&gt;AO$2,(DATEDIF($G14,AP$2,"D")/365),1)))))))</f>
        <v>0</v>
      </c>
      <c r="AQ14" s="53">
        <f>IF($V14&lt;=AP$2,0,IF($O14&lt;=AP$2,0,IF($G14&gt;=AQ$2,0,IF($K14&gt;=$J14,0,IF($O14&lt;=AQ$2,($J14-(SUM($K14,SUM($Z14:AP14)))),IF($L14=$D$184,(($J14-$K14)/$P14),(($J14-SUM($Z14:AP14))*$Q14))*IF($V14&lt;=AQ$2,(DATEDIF(AP$2,$V14,"D")/365),IF($G14&gt;AP$2,(DATEDIF($G14,AQ$2,"D")/365),1)))))))</f>
        <v>0</v>
      </c>
      <c r="AR14" s="53">
        <f>IF($V14&lt;=AQ$2,0,IF($O14&lt;=AQ$2,0,IF($G14&gt;=AR$2,0,IF($K14&gt;=$J14,0,IF($O14&lt;=AR$2,($J14-(SUM($K14,SUM($Z14:AQ14)))),IF($L14=$D$184,(($J14-$K14)/$P14),(($J14-SUM($Z14:AQ14))*$Q14))*IF($V14&lt;=AR$2,(DATEDIF(AQ$2,$V14,"D")/365),IF($G14&gt;AQ$2,(DATEDIF($G14,AR$2,"D")/365),1)))))))</f>
        <v>0</v>
      </c>
      <c r="AS14" s="53">
        <f>IF($V14&lt;=AR$2,0,IF($O14&lt;=AR$2,0,IF($G14&gt;=AS$2,0,IF($K14&gt;=$J14,0,IF($O14&lt;=AS$2,($J14-(SUM($K14,SUM($Z14:AR14)))),IF($L14=$D$184,(($J14-$K14)/$P14),(($J14-SUM($Z14:AR14))*$Q14))*IF($V14&lt;=AS$2,(DATEDIF(AR$2,$V14,"D")/365),IF($G14&gt;AR$2,(DATEDIF($G14,AS$2,"D")/365),1)))))))</f>
        <v>0</v>
      </c>
      <c r="AT14" s="53">
        <f>IF($V14&lt;=AS$2,0,IF($O14&lt;=AS$2,0,IF($G14&gt;=AT$2,0,IF($K14&gt;=$J14,0,IF($O14&lt;=AT$2,($J14-(SUM($K14,SUM($Z14:AS14)))),IF($L14=$D$184,(($J14-$K14)/$P14),(($J14-SUM($Z14:AS14))*$Q14))*IF($V14&lt;=AT$2,(DATEDIF(AS$2,$V14,"D")/365),IF($G14&gt;AS$2,(DATEDIF($G14,AT$2,"D")/365),1)))))))</f>
        <v>0</v>
      </c>
      <c r="AU14" s="53">
        <f>IF($V14&lt;=AT$2,0,IF($O14&lt;=AT$2,0,IF($G14&gt;=AU$2,0,IF($K14&gt;=$J14,0,IF($O14&lt;=AU$2,($J14-(SUM($K14,SUM($Z14:AT14)))),IF($L14=$D$184,(($J14-$K14)/$P14),(($J14-SUM($Z14:AT14))*$Q14))*IF($V14&lt;=AU$2,(DATEDIF(AT$2,$V14,"D")/365),IF($G14&gt;AT$2,(DATEDIF($G14,AU$2,"D")/365),1)))))))</f>
        <v>0</v>
      </c>
      <c r="AV14" s="53">
        <f>IF($V14&lt;=AU$2,0,IF($O14&lt;=AU$2,0,IF($G14&gt;=AV$2,0,IF($K14&gt;=$J14,0,IF($O14&lt;=AV$2,($J14-(SUM($K14,SUM($Z14:AU14)))),IF($L14=$D$184,(($J14-$K14)/$P14),(($J14-SUM($Z14:AU14))*$Q14))*IF($V14&lt;=AV$2,(DATEDIF(AU$2,$V14,"D")/365),IF($G14&gt;AU$2,(DATEDIF($G14,AV$2,"D")/365),1)))))))</f>
        <v>0</v>
      </c>
      <c r="AW14" s="53">
        <f>IF($V14&lt;=AV$2,0,IF($O14&lt;=AV$2,0,IF($G14&gt;=AW$2,0,IF($K14&gt;=$J14,0,IF($O14&lt;=AW$2,($J14-(SUM($K14,SUM($Z14:AV14)))),IF($L14=$D$184,(($J14-$K14)/$P14),(($J14-SUM($Z14:AV14))*$Q14))*IF($V14&lt;=AW$2,(DATEDIF(AV$2,$V14,"D")/365),IF($G14&gt;AV$2,(DATEDIF($G14,AW$2,"D")/365),1)))))))</f>
        <v>0</v>
      </c>
      <c r="AX14" s="53">
        <f>IF($V14&lt;=AW$2,0,IF($O14&lt;=AW$2,0,IF($G14&gt;=AX$2,0,IF($K14&gt;=$J14,0,IF($O14&lt;=AX$2,($J14-(SUM($K14,SUM($Z14:AW14)))),IF($L14=$D$184,(($J14-$K14)/$P14),(($J14-SUM($Z14:AW14))*$Q14))*IF($V14&lt;=AX$2,(DATEDIF(AW$2,$V14,"D")/365),IF($G14&gt;AW$2,(DATEDIF($G14,AX$2,"D")/365),1)))))))</f>
        <v>0</v>
      </c>
      <c r="AY14" s="53">
        <f>IF($V14&lt;=AX$2,0,IF($O14&lt;=AX$2,0,IF($G14&gt;=AY$2,0,IF($K14&gt;=$J14,0,IF($O14&lt;=AY$2,($J14-(SUM($K14,SUM($Z14:AX14)))),IF($L14=$D$184,(($J14-$K14)/$P14),(($J14-SUM($Z14:AX14))*$Q14))*IF($V14&lt;=AY$2,(DATEDIF(AX$2,$V14,"D")/365),IF($G14&gt;AX$2,(DATEDIF($G14,AY$2,"D")/365),1)))))))</f>
        <v>0</v>
      </c>
      <c r="AZ14" s="52"/>
      <c r="BA14" s="52"/>
      <c r="BB14" s="126">
        <f>IF($V14&lt;=BB$2,0,IF($G14&gt;=BB$2,0,IF($G14&gt;$W$3,(J14-Z14),IF($G14&lt;=$W$3,J14-SUM(W14,$Z14:Z14),0))))</f>
        <v>0</v>
      </c>
      <c r="BC14" s="53">
        <f t="shared" si="14"/>
        <v>0</v>
      </c>
      <c r="BD14" s="52">
        <f t="shared" si="12"/>
        <v>0</v>
      </c>
      <c r="BE14" s="53">
        <f t="shared" si="12"/>
        <v>0</v>
      </c>
      <c r="BF14" s="52">
        <f t="shared" si="12"/>
        <v>0</v>
      </c>
      <c r="BG14" s="53">
        <f t="shared" si="12"/>
        <v>0</v>
      </c>
      <c r="BH14" s="52">
        <f t="shared" si="12"/>
        <v>0</v>
      </c>
      <c r="BI14" s="53">
        <f t="shared" si="12"/>
        <v>0</v>
      </c>
      <c r="BJ14" s="52">
        <f t="shared" si="12"/>
        <v>0</v>
      </c>
      <c r="BK14" s="53">
        <f t="shared" si="12"/>
        <v>0</v>
      </c>
      <c r="BL14" s="52">
        <f t="shared" si="12"/>
        <v>0</v>
      </c>
      <c r="BM14" s="53">
        <f t="shared" si="12"/>
        <v>0</v>
      </c>
      <c r="BN14" s="52">
        <f t="shared" si="12"/>
        <v>0</v>
      </c>
      <c r="BO14" s="53">
        <f t="shared" si="12"/>
        <v>0</v>
      </c>
      <c r="BP14" s="52">
        <f t="shared" si="12"/>
        <v>0</v>
      </c>
      <c r="BQ14" s="53">
        <f t="shared" si="12"/>
        <v>0</v>
      </c>
      <c r="BR14" s="52">
        <f t="shared" si="12"/>
        <v>0</v>
      </c>
      <c r="BS14" s="53">
        <f t="shared" si="12"/>
        <v>0</v>
      </c>
      <c r="BT14" s="52">
        <f t="shared" si="13"/>
        <v>0</v>
      </c>
      <c r="BU14" s="53">
        <f t="shared" si="13"/>
        <v>0</v>
      </c>
      <c r="BV14" s="52">
        <f t="shared" si="13"/>
        <v>0</v>
      </c>
      <c r="BW14" s="53">
        <f t="shared" si="13"/>
        <v>0</v>
      </c>
      <c r="BX14" s="52">
        <f t="shared" si="13"/>
        <v>0</v>
      </c>
      <c r="BY14" s="53">
        <f t="shared" si="13"/>
        <v>0</v>
      </c>
      <c r="BZ14" s="52">
        <f t="shared" si="13"/>
        <v>0</v>
      </c>
      <c r="CA14" s="53">
        <f t="shared" si="13"/>
        <v>0</v>
      </c>
    </row>
    <row r="15" spans="1:79" s="74" customFormat="1">
      <c r="A15" s="20">
        <v>14</v>
      </c>
      <c r="B15" s="20" t="s">
        <v>5</v>
      </c>
      <c r="C15" s="20" t="s">
        <v>153</v>
      </c>
      <c r="D15" s="2">
        <v>1985</v>
      </c>
      <c r="E15" s="3">
        <v>4</v>
      </c>
      <c r="F15" s="2">
        <v>1</v>
      </c>
      <c r="G15" s="55">
        <f t="shared" si="0"/>
        <v>31137</v>
      </c>
      <c r="H15" s="4">
        <v>0</v>
      </c>
      <c r="I15" s="1">
        <v>0</v>
      </c>
      <c r="J15" s="51">
        <f t="shared" si="1"/>
        <v>0</v>
      </c>
      <c r="K15" s="54">
        <f t="shared" si="2"/>
        <v>0</v>
      </c>
      <c r="L15" s="4" t="s">
        <v>96</v>
      </c>
      <c r="M15" s="54">
        <f t="shared" si="15"/>
        <v>5</v>
      </c>
      <c r="N15" s="53">
        <f t="shared" si="3"/>
        <v>5</v>
      </c>
      <c r="O15" s="55">
        <f t="shared" si="4"/>
        <v>32963</v>
      </c>
      <c r="P15" s="53">
        <f t="shared" si="5"/>
        <v>0</v>
      </c>
      <c r="Q15" s="119">
        <f t="shared" si="6"/>
        <v>0</v>
      </c>
      <c r="R15" s="52" t="s">
        <v>129</v>
      </c>
      <c r="S15" s="114">
        <v>17</v>
      </c>
      <c r="T15" s="68">
        <v>4</v>
      </c>
      <c r="U15" s="114">
        <v>2035</v>
      </c>
      <c r="V15" s="55">
        <f t="shared" si="7"/>
        <v>49416</v>
      </c>
      <c r="W15" s="53">
        <f t="shared" si="8"/>
        <v>0</v>
      </c>
      <c r="X15" s="53">
        <f t="shared" si="9"/>
        <v>0</v>
      </c>
      <c r="Y15" s="53">
        <f t="shared" si="10"/>
        <v>0</v>
      </c>
      <c r="Z15" s="53">
        <f t="shared" si="11"/>
        <v>0</v>
      </c>
      <c r="AA15" s="53">
        <f>IF($V15&lt;=Z$2,0,IF($O15&lt;=Z$2,0,IF($G15&gt;=AA$2,0,IF($K15&gt;=$J15,0,IF($O15&lt;=AA$2,($J15-(SUM($K15,SUM($Z15:Z15)))),IF($L15=$D$184,(($J15-$K15)/$P15),(($J15-SUM($Z15:Z15))*$Q15))*IF($V15&lt;=AA$2,(DATEDIF(Z$2,$V15,"D")/365),IF($G15&gt;Z$2,(DATEDIF($G15,AA$2,"D")/365),1)))))))</f>
        <v>0</v>
      </c>
      <c r="AB15" s="53">
        <f>IF($V15&lt;=AA$2,0,IF($O15&lt;=AA$2,0,IF($G15&gt;=AB$2,0,IF($K15&gt;=$J15,0,IF($O15&lt;=AB$2,($J15-(SUM($K15,SUM($Z15:AA15)))),IF($L15=$D$184,(($J15-$K15)/$P15),(($J15-SUM($Z15:AA15))*$Q15))*IF($V15&lt;=AB$2,(DATEDIF(AA$2,$V15,"D")/365),IF($G15&gt;AA$2,(DATEDIF($G15,AB$2,"D")/365),1)))))))</f>
        <v>0</v>
      </c>
      <c r="AC15" s="53">
        <f>IF($V15&lt;=AB$2,0,IF($O15&lt;=AB$2,0,IF($G15&gt;=AC$2,0,IF($K15&gt;=$J15,0,IF($O15&lt;=AC$2,($J15-(SUM($K15,SUM($Z15:AB15)))),IF($L15=$D$184,(($J15-$K15)/$P15),(($J15-SUM($Z15:AB15))*$Q15))*IF($V15&lt;=AC$2,(DATEDIF(AB$2,$V15,"D")/365),IF($G15&gt;AB$2,(DATEDIF($G15,AC$2,"D")/365),1)))))))</f>
        <v>0</v>
      </c>
      <c r="AD15" s="53">
        <f>IF($V15&lt;=AC$2,0,IF($O15&lt;=AC$2,0,IF($G15&gt;=AD$2,0,IF($K15&gt;=$J15,0,IF($O15&lt;=AD$2,($J15-(SUM($K15,SUM($Z15:AC15)))),IF($L15=$D$184,(($J15-$K15)/$P15),(($J15-SUM($Z15:AC15))*$Q15))*IF($V15&lt;=AD$2,(DATEDIF(AC$2,$V15,"D")/365),IF($G15&gt;AC$2,(DATEDIF($G15,AD$2,"D")/365),1)))))))</f>
        <v>0</v>
      </c>
      <c r="AE15" s="53">
        <f>IF($V15&lt;=AD$2,0,IF($O15&lt;=AD$2,0,IF($G15&gt;=AE$2,0,IF($K15&gt;=$J15,0,IF($O15&lt;=AE$2,($J15-(SUM($K15,SUM($Z15:AD15)))),IF($L15=$D$184,(($J15-$K15)/$P15),(($J15-SUM($Z15:AD15))*$Q15))*IF($V15&lt;=AE$2,(DATEDIF(AD$2,$V15,"D")/365),IF($G15&gt;AD$2,(DATEDIF($G15,AE$2,"D")/365),1)))))))</f>
        <v>0</v>
      </c>
      <c r="AF15" s="53">
        <f>IF($V15&lt;=AE$2,0,IF($O15&lt;=AE$2,0,IF($G15&gt;=AF$2,0,IF($K15&gt;=$J15,0,IF($O15&lt;=AF$2,($J15-(SUM($K15,SUM($Z15:AE15)))),IF($L15=$D$184,(($J15-$K15)/$P15),(($J15-SUM($Z15:AE15))*$Q15))*IF($V15&lt;=AF$2,(DATEDIF(AE$2,$V15,"D")/365),IF($G15&gt;AE$2,(DATEDIF($G15,AF$2,"D")/365),1)))))))</f>
        <v>0</v>
      </c>
      <c r="AG15" s="53">
        <f>IF($V15&lt;=AF$2,0,IF($O15&lt;=AF$2,0,IF($G15&gt;=AG$2,0,IF($K15&gt;=$J15,0,IF($O15&lt;=AG$2,($J15-(SUM($K15,SUM($Z15:AF15)))),IF($L15=$D$184,(($J15-$K15)/$P15),(($J15-SUM($Z15:AF15))*$Q15))*IF($V15&lt;=AG$2,(DATEDIF(AF$2,$V15,"D")/365),IF($G15&gt;AF$2,(DATEDIF($G15,AG$2,"D")/365),1)))))))</f>
        <v>0</v>
      </c>
      <c r="AH15" s="53">
        <f>IF($V15&lt;=AG$2,0,IF($O15&lt;=AG$2,0,IF($G15&gt;=AH$2,0,IF($K15&gt;=$J15,0,IF($O15&lt;=AH$2,($J15-(SUM($K15,SUM($Z15:AG15)))),IF($L15=$D$184,(($J15-$K15)/$P15),(($J15-SUM($Z15:AG15))*$Q15))*IF($V15&lt;=AH$2,(DATEDIF(AG$2,$V15,"D")/365),IF($G15&gt;AG$2,(DATEDIF($G15,AH$2,"D")/365),1)))))))</f>
        <v>0</v>
      </c>
      <c r="AI15" s="53">
        <f>IF($V15&lt;=AH$2,0,IF($O15&lt;=AH$2,0,IF($G15&gt;=AI$2,0,IF($K15&gt;=$J15,0,IF($O15&lt;=AI$2,($J15-(SUM($K15,SUM($Z15:AH15)))),IF($L15=$D$184,(($J15-$K15)/$P15),(($J15-SUM($Z15:AH15))*$Q15))*IF($V15&lt;=AI$2,(DATEDIF(AH$2,$V15,"D")/365),IF($G15&gt;AH$2,(DATEDIF($G15,AI$2,"D")/365),1)))))))</f>
        <v>0</v>
      </c>
      <c r="AJ15" s="53">
        <f>IF($V15&lt;=AI$2,0,IF($O15&lt;=AI$2,0,IF($G15&gt;=AJ$2,0,IF($K15&gt;=$J15,0,IF($O15&lt;=AJ$2,($J15-(SUM($K15,SUM($Z15:AI15)))),IF($L15=$D$184,(($J15-$K15)/$P15),(($J15-SUM($Z15:AI15))*$Q15))*IF($V15&lt;=AJ$2,(DATEDIF(AI$2,$V15,"D")/365),IF($G15&gt;AI$2,(DATEDIF($G15,AJ$2,"D")/365),1)))))))</f>
        <v>0</v>
      </c>
      <c r="AK15" s="53">
        <f>IF($V15&lt;=AJ$2,0,IF($O15&lt;=AJ$2,0,IF($G15&gt;=AK$2,0,IF($K15&gt;=$J15,0,IF($O15&lt;=AK$2,($J15-(SUM($K15,SUM($Z15:AJ15)))),IF($L15=$D$184,(($J15-$K15)/$P15),(($J15-SUM($Z15:AJ15))*$Q15))*IF($V15&lt;=AK$2,(DATEDIF(AJ$2,$V15,"D")/365),IF($G15&gt;AJ$2,(DATEDIF($G15,AK$2,"D")/365),1)))))))</f>
        <v>0</v>
      </c>
      <c r="AL15" s="53">
        <f>IF($V15&lt;=AK$2,0,IF($O15&lt;=AK$2,0,IF($G15&gt;=AL$2,0,IF($K15&gt;=$J15,0,IF($O15&lt;=AL$2,($J15-(SUM($K15,SUM($Z15:AK15)))),IF($L15=$D$184,(($J15-$K15)/$P15),(($J15-SUM($Z15:AK15))*$Q15))*IF($V15&lt;=AL$2,(DATEDIF(AK$2,$V15,"D")/365),IF($G15&gt;AK$2,(DATEDIF($G15,AL$2,"D")/365),1)))))))</f>
        <v>0</v>
      </c>
      <c r="AM15" s="53">
        <f>IF($V15&lt;=AL$2,0,IF($O15&lt;=AL$2,0,IF($G15&gt;=AM$2,0,IF($K15&gt;=$J15,0,IF($O15&lt;=AM$2,($J15-(SUM($K15,SUM($Z15:AL15)))),IF($L15=$D$184,(($J15-$K15)/$P15),(($J15-SUM($Z15:AL15))*$Q15))*IF($V15&lt;=AM$2,(DATEDIF(AL$2,$V15,"D")/365),IF($G15&gt;AL$2,(DATEDIF($G15,AM$2,"D")/365),1)))))))</f>
        <v>0</v>
      </c>
      <c r="AN15" s="53">
        <f>IF($V15&lt;=AM$2,0,IF($O15&lt;=AM$2,0,IF($G15&gt;=AN$2,0,IF($K15&gt;=$J15,0,IF($O15&lt;=AN$2,($J15-(SUM($K15,SUM($Z15:AM15)))),IF($L15=$D$184,(($J15-$K15)/$P15),(($J15-SUM($Z15:AM15))*$Q15))*IF($V15&lt;=AN$2,(DATEDIF(AM$2,$V15,"D")/365),IF($G15&gt;AM$2,(DATEDIF($G15,AN$2,"D")/365),1)))))))</f>
        <v>0</v>
      </c>
      <c r="AO15" s="53">
        <f>IF($V15&lt;=AN$2,0,IF($O15&lt;=AN$2,0,IF($G15&gt;=AO$2,0,IF($K15&gt;=$J15,0,IF($O15&lt;=AO$2,($J15-(SUM($K15,SUM($Z15:AN15)))),IF($L15=$D$184,(($J15-$K15)/$P15),(($J15-SUM($Z15:AN15))*$Q15))*IF($V15&lt;=AO$2,(DATEDIF(AN$2,$V15,"D")/365),IF($G15&gt;AN$2,(DATEDIF($G15,AO$2,"D")/365),1)))))))</f>
        <v>0</v>
      </c>
      <c r="AP15" s="53">
        <f>IF($V15&lt;=AO$2,0,IF($O15&lt;=AO$2,0,IF($G15&gt;=AP$2,0,IF($K15&gt;=$J15,0,IF($O15&lt;=AP$2,($J15-(SUM($K15,SUM($Z15:AO15)))),IF($L15=$D$184,(($J15-$K15)/$P15),(($J15-SUM($Z15:AO15))*$Q15))*IF($V15&lt;=AP$2,(DATEDIF(AO$2,$V15,"D")/365),IF($G15&gt;AO$2,(DATEDIF($G15,AP$2,"D")/365),1)))))))</f>
        <v>0</v>
      </c>
      <c r="AQ15" s="53">
        <f>IF($V15&lt;=AP$2,0,IF($O15&lt;=AP$2,0,IF($G15&gt;=AQ$2,0,IF($K15&gt;=$J15,0,IF($O15&lt;=AQ$2,($J15-(SUM($K15,SUM($Z15:AP15)))),IF($L15=$D$184,(($J15-$K15)/$P15),(($J15-SUM($Z15:AP15))*$Q15))*IF($V15&lt;=AQ$2,(DATEDIF(AP$2,$V15,"D")/365),IF($G15&gt;AP$2,(DATEDIF($G15,AQ$2,"D")/365),1)))))))</f>
        <v>0</v>
      </c>
      <c r="AR15" s="53">
        <f>IF($V15&lt;=AQ$2,0,IF($O15&lt;=AQ$2,0,IF($G15&gt;=AR$2,0,IF($K15&gt;=$J15,0,IF($O15&lt;=AR$2,($J15-(SUM($K15,SUM($Z15:AQ15)))),IF($L15=$D$184,(($J15-$K15)/$P15),(($J15-SUM($Z15:AQ15))*$Q15))*IF($V15&lt;=AR$2,(DATEDIF(AQ$2,$V15,"D")/365),IF($G15&gt;AQ$2,(DATEDIF($G15,AR$2,"D")/365),1)))))))</f>
        <v>0</v>
      </c>
      <c r="AS15" s="53">
        <f>IF($V15&lt;=AR$2,0,IF($O15&lt;=AR$2,0,IF($G15&gt;=AS$2,0,IF($K15&gt;=$J15,0,IF($O15&lt;=AS$2,($J15-(SUM($K15,SUM($Z15:AR15)))),IF($L15=$D$184,(($J15-$K15)/$P15),(($J15-SUM($Z15:AR15))*$Q15))*IF($V15&lt;=AS$2,(DATEDIF(AR$2,$V15,"D")/365),IF($G15&gt;AR$2,(DATEDIF($G15,AS$2,"D")/365),1)))))))</f>
        <v>0</v>
      </c>
      <c r="AT15" s="53">
        <f>IF($V15&lt;=AS$2,0,IF($O15&lt;=AS$2,0,IF($G15&gt;=AT$2,0,IF($K15&gt;=$J15,0,IF($O15&lt;=AT$2,($J15-(SUM($K15,SUM($Z15:AS15)))),IF($L15=$D$184,(($J15-$K15)/$P15),(($J15-SUM($Z15:AS15))*$Q15))*IF($V15&lt;=AT$2,(DATEDIF(AS$2,$V15,"D")/365),IF($G15&gt;AS$2,(DATEDIF($G15,AT$2,"D")/365),1)))))))</f>
        <v>0</v>
      </c>
      <c r="AU15" s="53">
        <f>IF($V15&lt;=AT$2,0,IF($O15&lt;=AT$2,0,IF($G15&gt;=AU$2,0,IF($K15&gt;=$J15,0,IF($O15&lt;=AU$2,($J15-(SUM($K15,SUM($Z15:AT15)))),IF($L15=$D$184,(($J15-$K15)/$P15),(($J15-SUM($Z15:AT15))*$Q15))*IF($V15&lt;=AU$2,(DATEDIF(AT$2,$V15,"D")/365),IF($G15&gt;AT$2,(DATEDIF($G15,AU$2,"D")/365),1)))))))</f>
        <v>0</v>
      </c>
      <c r="AV15" s="53">
        <f>IF($V15&lt;=AU$2,0,IF($O15&lt;=AU$2,0,IF($G15&gt;=AV$2,0,IF($K15&gt;=$J15,0,IF($O15&lt;=AV$2,($J15-(SUM($K15,SUM($Z15:AU15)))),IF($L15=$D$184,(($J15-$K15)/$P15),(($J15-SUM($Z15:AU15))*$Q15))*IF($V15&lt;=AV$2,(DATEDIF(AU$2,$V15,"D")/365),IF($G15&gt;AU$2,(DATEDIF($G15,AV$2,"D")/365),1)))))))</f>
        <v>0</v>
      </c>
      <c r="AW15" s="53">
        <f>IF($V15&lt;=AV$2,0,IF($O15&lt;=AV$2,0,IF($G15&gt;=AW$2,0,IF($K15&gt;=$J15,0,IF($O15&lt;=AW$2,($J15-(SUM($K15,SUM($Z15:AV15)))),IF($L15=$D$184,(($J15-$K15)/$P15),(($J15-SUM($Z15:AV15))*$Q15))*IF($V15&lt;=AW$2,(DATEDIF(AV$2,$V15,"D")/365),IF($G15&gt;AV$2,(DATEDIF($G15,AW$2,"D")/365),1)))))))</f>
        <v>0</v>
      </c>
      <c r="AX15" s="53">
        <f>IF($V15&lt;=AW$2,0,IF($O15&lt;=AW$2,0,IF($G15&gt;=AX$2,0,IF($K15&gt;=$J15,0,IF($O15&lt;=AX$2,($J15-(SUM($K15,SUM($Z15:AW15)))),IF($L15=$D$184,(($J15-$K15)/$P15),(($J15-SUM($Z15:AW15))*$Q15))*IF($V15&lt;=AX$2,(DATEDIF(AW$2,$V15,"D")/365),IF($G15&gt;AW$2,(DATEDIF($G15,AX$2,"D")/365),1)))))))</f>
        <v>0</v>
      </c>
      <c r="AY15" s="53">
        <f>IF($V15&lt;=AX$2,0,IF($O15&lt;=AX$2,0,IF($G15&gt;=AY$2,0,IF($K15&gt;=$J15,0,IF($O15&lt;=AY$2,($J15-(SUM($K15,SUM($Z15:AX15)))),IF($L15=$D$184,(($J15-$K15)/$P15),(($J15-SUM($Z15:AX15))*$Q15))*IF($V15&lt;=AY$2,(DATEDIF(AX$2,$V15,"D")/365),IF($G15&gt;AX$2,(DATEDIF($G15,AY$2,"D")/365),1)))))))</f>
        <v>0</v>
      </c>
      <c r="AZ15" s="52"/>
      <c r="BA15" s="52"/>
      <c r="BB15" s="126">
        <f>IF($V15&lt;=BB$2,0,IF($G15&gt;=BB$2,0,IF($G15&gt;$W$3,(J15-Z15),IF($G15&lt;=$W$3,J15-SUM(W15,$Z15:Z15),0))))</f>
        <v>0</v>
      </c>
      <c r="BC15" s="53">
        <f t="shared" si="14"/>
        <v>0</v>
      </c>
      <c r="BD15" s="52">
        <f t="shared" si="12"/>
        <v>0</v>
      </c>
      <c r="BE15" s="53">
        <f t="shared" si="12"/>
        <v>0</v>
      </c>
      <c r="BF15" s="52">
        <f t="shared" si="12"/>
        <v>0</v>
      </c>
      <c r="BG15" s="53">
        <f t="shared" si="12"/>
        <v>0</v>
      </c>
      <c r="BH15" s="52">
        <f t="shared" si="12"/>
        <v>0</v>
      </c>
      <c r="BI15" s="53">
        <f t="shared" si="12"/>
        <v>0</v>
      </c>
      <c r="BJ15" s="52">
        <f t="shared" si="12"/>
        <v>0</v>
      </c>
      <c r="BK15" s="53">
        <f t="shared" si="12"/>
        <v>0</v>
      </c>
      <c r="BL15" s="52">
        <f t="shared" si="12"/>
        <v>0</v>
      </c>
      <c r="BM15" s="53">
        <f t="shared" si="12"/>
        <v>0</v>
      </c>
      <c r="BN15" s="52">
        <f t="shared" si="12"/>
        <v>0</v>
      </c>
      <c r="BO15" s="53">
        <f t="shared" si="12"/>
        <v>0</v>
      </c>
      <c r="BP15" s="52">
        <f t="shared" si="12"/>
        <v>0</v>
      </c>
      <c r="BQ15" s="53">
        <f t="shared" si="12"/>
        <v>0</v>
      </c>
      <c r="BR15" s="52">
        <f t="shared" si="12"/>
        <v>0</v>
      </c>
      <c r="BS15" s="53">
        <f t="shared" si="12"/>
        <v>0</v>
      </c>
      <c r="BT15" s="52">
        <f t="shared" si="13"/>
        <v>0</v>
      </c>
      <c r="BU15" s="53">
        <f t="shared" si="13"/>
        <v>0</v>
      </c>
      <c r="BV15" s="52">
        <f t="shared" si="13"/>
        <v>0</v>
      </c>
      <c r="BW15" s="53">
        <f t="shared" si="13"/>
        <v>0</v>
      </c>
      <c r="BX15" s="52">
        <f t="shared" si="13"/>
        <v>0</v>
      </c>
      <c r="BY15" s="53">
        <f t="shared" si="13"/>
        <v>0</v>
      </c>
      <c r="BZ15" s="52">
        <f t="shared" si="13"/>
        <v>0</v>
      </c>
      <c r="CA15" s="53">
        <f t="shared" si="13"/>
        <v>0</v>
      </c>
    </row>
    <row r="16" spans="1:79" s="74" customFormat="1">
      <c r="A16" s="20">
        <v>15</v>
      </c>
      <c r="B16" s="20" t="s">
        <v>5</v>
      </c>
      <c r="C16" s="20" t="s">
        <v>153</v>
      </c>
      <c r="D16" s="2">
        <v>1985</v>
      </c>
      <c r="E16" s="3">
        <v>4</v>
      </c>
      <c r="F16" s="2">
        <v>1</v>
      </c>
      <c r="G16" s="55">
        <f t="shared" si="0"/>
        <v>31137</v>
      </c>
      <c r="H16" s="4">
        <v>0</v>
      </c>
      <c r="I16" s="1">
        <v>0</v>
      </c>
      <c r="J16" s="51">
        <f t="shared" si="1"/>
        <v>0</v>
      </c>
      <c r="K16" s="54">
        <f t="shared" si="2"/>
        <v>0</v>
      </c>
      <c r="L16" s="4" t="s">
        <v>96</v>
      </c>
      <c r="M16" s="54">
        <f t="shared" si="15"/>
        <v>5</v>
      </c>
      <c r="N16" s="53">
        <f t="shared" si="3"/>
        <v>5</v>
      </c>
      <c r="O16" s="55">
        <f t="shared" si="4"/>
        <v>32963</v>
      </c>
      <c r="P16" s="53">
        <f t="shared" si="5"/>
        <v>0</v>
      </c>
      <c r="Q16" s="119">
        <f t="shared" si="6"/>
        <v>0</v>
      </c>
      <c r="R16" s="52" t="s">
        <v>129</v>
      </c>
      <c r="S16" s="114">
        <v>17</v>
      </c>
      <c r="T16" s="68">
        <v>4</v>
      </c>
      <c r="U16" s="114">
        <v>2035</v>
      </c>
      <c r="V16" s="55">
        <f t="shared" si="7"/>
        <v>49416</v>
      </c>
      <c r="W16" s="53">
        <f t="shared" si="8"/>
        <v>0</v>
      </c>
      <c r="X16" s="53">
        <f t="shared" si="9"/>
        <v>0</v>
      </c>
      <c r="Y16" s="53">
        <f t="shared" si="10"/>
        <v>0</v>
      </c>
      <c r="Z16" s="53">
        <f t="shared" si="11"/>
        <v>0</v>
      </c>
      <c r="AA16" s="53">
        <f>IF($V16&lt;=Z$2,0,IF($O16&lt;=Z$2,0,IF($G16&gt;=AA$2,0,IF($K16&gt;=$J16,0,IF($O16&lt;=AA$2,($J16-(SUM($K16,SUM($Z16:Z16)))),IF($L16=$D$184,(($J16-$K16)/$P16),(($J16-SUM($Z16:Z16))*$Q16))*IF($V16&lt;=AA$2,(DATEDIF(Z$2,$V16,"D")/365),IF($G16&gt;Z$2,(DATEDIF($G16,AA$2,"D")/365),1)))))))</f>
        <v>0</v>
      </c>
      <c r="AB16" s="53">
        <f>IF($V16&lt;=AA$2,0,IF($O16&lt;=AA$2,0,IF($G16&gt;=AB$2,0,IF($K16&gt;=$J16,0,IF($O16&lt;=AB$2,($J16-(SUM($K16,SUM($Z16:AA16)))),IF($L16=$D$184,(($J16-$K16)/$P16),(($J16-SUM($Z16:AA16))*$Q16))*IF($V16&lt;=AB$2,(DATEDIF(AA$2,$V16,"D")/365),IF($G16&gt;AA$2,(DATEDIF($G16,AB$2,"D")/365),1)))))))</f>
        <v>0</v>
      </c>
      <c r="AC16" s="53">
        <f>IF($V16&lt;=AB$2,0,IF($O16&lt;=AB$2,0,IF($G16&gt;=AC$2,0,IF($K16&gt;=$J16,0,IF($O16&lt;=AC$2,($J16-(SUM($K16,SUM($Z16:AB16)))),IF($L16=$D$184,(($J16-$K16)/$P16),(($J16-SUM($Z16:AB16))*$Q16))*IF($V16&lt;=AC$2,(DATEDIF(AB$2,$V16,"D")/365),IF($G16&gt;AB$2,(DATEDIF($G16,AC$2,"D")/365),1)))))))</f>
        <v>0</v>
      </c>
      <c r="AD16" s="53">
        <f>IF($V16&lt;=AC$2,0,IF($O16&lt;=AC$2,0,IF($G16&gt;=AD$2,0,IF($K16&gt;=$J16,0,IF($O16&lt;=AD$2,($J16-(SUM($K16,SUM($Z16:AC16)))),IF($L16=$D$184,(($J16-$K16)/$P16),(($J16-SUM($Z16:AC16))*$Q16))*IF($V16&lt;=AD$2,(DATEDIF(AC$2,$V16,"D")/365),IF($G16&gt;AC$2,(DATEDIF($G16,AD$2,"D")/365),1)))))))</f>
        <v>0</v>
      </c>
      <c r="AE16" s="53">
        <f>IF($V16&lt;=AD$2,0,IF($O16&lt;=AD$2,0,IF($G16&gt;=AE$2,0,IF($K16&gt;=$J16,0,IF($O16&lt;=AE$2,($J16-(SUM($K16,SUM($Z16:AD16)))),IF($L16=$D$184,(($J16-$K16)/$P16),(($J16-SUM($Z16:AD16))*$Q16))*IF($V16&lt;=AE$2,(DATEDIF(AD$2,$V16,"D")/365),IF($G16&gt;AD$2,(DATEDIF($G16,AE$2,"D")/365),1)))))))</f>
        <v>0</v>
      </c>
      <c r="AF16" s="53">
        <f>IF($V16&lt;=AE$2,0,IF($O16&lt;=AE$2,0,IF($G16&gt;=AF$2,0,IF($K16&gt;=$J16,0,IF($O16&lt;=AF$2,($J16-(SUM($K16,SUM($Z16:AE16)))),IF($L16=$D$184,(($J16-$K16)/$P16),(($J16-SUM($Z16:AE16))*$Q16))*IF($V16&lt;=AF$2,(DATEDIF(AE$2,$V16,"D")/365),IF($G16&gt;AE$2,(DATEDIF($G16,AF$2,"D")/365),1)))))))</f>
        <v>0</v>
      </c>
      <c r="AG16" s="53">
        <f>IF($V16&lt;=AF$2,0,IF($O16&lt;=AF$2,0,IF($G16&gt;=AG$2,0,IF($K16&gt;=$J16,0,IF($O16&lt;=AG$2,($J16-(SUM($K16,SUM($Z16:AF16)))),IF($L16=$D$184,(($J16-$K16)/$P16),(($J16-SUM($Z16:AF16))*$Q16))*IF($V16&lt;=AG$2,(DATEDIF(AF$2,$V16,"D")/365),IF($G16&gt;AF$2,(DATEDIF($G16,AG$2,"D")/365),1)))))))</f>
        <v>0</v>
      </c>
      <c r="AH16" s="53">
        <f>IF($V16&lt;=AG$2,0,IF($O16&lt;=AG$2,0,IF($G16&gt;=AH$2,0,IF($K16&gt;=$J16,0,IF($O16&lt;=AH$2,($J16-(SUM($K16,SUM($Z16:AG16)))),IF($L16=$D$184,(($J16-$K16)/$P16),(($J16-SUM($Z16:AG16))*$Q16))*IF($V16&lt;=AH$2,(DATEDIF(AG$2,$V16,"D")/365),IF($G16&gt;AG$2,(DATEDIF($G16,AH$2,"D")/365),1)))))))</f>
        <v>0</v>
      </c>
      <c r="AI16" s="53">
        <f>IF($V16&lt;=AH$2,0,IF($O16&lt;=AH$2,0,IF($G16&gt;=AI$2,0,IF($K16&gt;=$J16,0,IF($O16&lt;=AI$2,($J16-(SUM($K16,SUM($Z16:AH16)))),IF($L16=$D$184,(($J16-$K16)/$P16),(($J16-SUM($Z16:AH16))*$Q16))*IF($V16&lt;=AI$2,(DATEDIF(AH$2,$V16,"D")/365),IF($G16&gt;AH$2,(DATEDIF($G16,AI$2,"D")/365),1)))))))</f>
        <v>0</v>
      </c>
      <c r="AJ16" s="53">
        <f>IF($V16&lt;=AI$2,0,IF($O16&lt;=AI$2,0,IF($G16&gt;=AJ$2,0,IF($K16&gt;=$J16,0,IF($O16&lt;=AJ$2,($J16-(SUM($K16,SUM($Z16:AI16)))),IF($L16=$D$184,(($J16-$K16)/$P16),(($J16-SUM($Z16:AI16))*$Q16))*IF($V16&lt;=AJ$2,(DATEDIF(AI$2,$V16,"D")/365),IF($G16&gt;AI$2,(DATEDIF($G16,AJ$2,"D")/365),1)))))))</f>
        <v>0</v>
      </c>
      <c r="AK16" s="53">
        <f>IF($V16&lt;=AJ$2,0,IF($O16&lt;=AJ$2,0,IF($G16&gt;=AK$2,0,IF($K16&gt;=$J16,0,IF($O16&lt;=AK$2,($J16-(SUM($K16,SUM($Z16:AJ16)))),IF($L16=$D$184,(($J16-$K16)/$P16),(($J16-SUM($Z16:AJ16))*$Q16))*IF($V16&lt;=AK$2,(DATEDIF(AJ$2,$V16,"D")/365),IF($G16&gt;AJ$2,(DATEDIF($G16,AK$2,"D")/365),1)))))))</f>
        <v>0</v>
      </c>
      <c r="AL16" s="53">
        <f>IF($V16&lt;=AK$2,0,IF($O16&lt;=AK$2,0,IF($G16&gt;=AL$2,0,IF($K16&gt;=$J16,0,IF($O16&lt;=AL$2,($J16-(SUM($K16,SUM($Z16:AK16)))),IF($L16=$D$184,(($J16-$K16)/$P16),(($J16-SUM($Z16:AK16))*$Q16))*IF($V16&lt;=AL$2,(DATEDIF(AK$2,$V16,"D")/365),IF($G16&gt;AK$2,(DATEDIF($G16,AL$2,"D")/365),1)))))))</f>
        <v>0</v>
      </c>
      <c r="AM16" s="53">
        <f>IF($V16&lt;=AL$2,0,IF($O16&lt;=AL$2,0,IF($G16&gt;=AM$2,0,IF($K16&gt;=$J16,0,IF($O16&lt;=AM$2,($J16-(SUM($K16,SUM($Z16:AL16)))),IF($L16=$D$184,(($J16-$K16)/$P16),(($J16-SUM($Z16:AL16))*$Q16))*IF($V16&lt;=AM$2,(DATEDIF(AL$2,$V16,"D")/365),IF($G16&gt;AL$2,(DATEDIF($G16,AM$2,"D")/365),1)))))))</f>
        <v>0</v>
      </c>
      <c r="AN16" s="53">
        <f>IF($V16&lt;=AM$2,0,IF($O16&lt;=AM$2,0,IF($G16&gt;=AN$2,0,IF($K16&gt;=$J16,0,IF($O16&lt;=AN$2,($J16-(SUM($K16,SUM($Z16:AM16)))),IF($L16=$D$184,(($J16-$K16)/$P16),(($J16-SUM($Z16:AM16))*$Q16))*IF($V16&lt;=AN$2,(DATEDIF(AM$2,$V16,"D")/365),IF($G16&gt;AM$2,(DATEDIF($G16,AN$2,"D")/365),1)))))))</f>
        <v>0</v>
      </c>
      <c r="AO16" s="53">
        <f>IF($V16&lt;=AN$2,0,IF($O16&lt;=AN$2,0,IF($G16&gt;=AO$2,0,IF($K16&gt;=$J16,0,IF($O16&lt;=AO$2,($J16-(SUM($K16,SUM($Z16:AN16)))),IF($L16=$D$184,(($J16-$K16)/$P16),(($J16-SUM($Z16:AN16))*$Q16))*IF($V16&lt;=AO$2,(DATEDIF(AN$2,$V16,"D")/365),IF($G16&gt;AN$2,(DATEDIF($G16,AO$2,"D")/365),1)))))))</f>
        <v>0</v>
      </c>
      <c r="AP16" s="53">
        <f>IF($V16&lt;=AO$2,0,IF($O16&lt;=AO$2,0,IF($G16&gt;=AP$2,0,IF($K16&gt;=$J16,0,IF($O16&lt;=AP$2,($J16-(SUM($K16,SUM($Z16:AO16)))),IF($L16=$D$184,(($J16-$K16)/$P16),(($J16-SUM($Z16:AO16))*$Q16))*IF($V16&lt;=AP$2,(DATEDIF(AO$2,$V16,"D")/365),IF($G16&gt;AO$2,(DATEDIF($G16,AP$2,"D")/365),1)))))))</f>
        <v>0</v>
      </c>
      <c r="AQ16" s="53">
        <f>IF($V16&lt;=AP$2,0,IF($O16&lt;=AP$2,0,IF($G16&gt;=AQ$2,0,IF($K16&gt;=$J16,0,IF($O16&lt;=AQ$2,($J16-(SUM($K16,SUM($Z16:AP16)))),IF($L16=$D$184,(($J16-$K16)/$P16),(($J16-SUM($Z16:AP16))*$Q16))*IF($V16&lt;=AQ$2,(DATEDIF(AP$2,$V16,"D")/365),IF($G16&gt;AP$2,(DATEDIF($G16,AQ$2,"D")/365),1)))))))</f>
        <v>0</v>
      </c>
      <c r="AR16" s="53">
        <f>IF($V16&lt;=AQ$2,0,IF($O16&lt;=AQ$2,0,IF($G16&gt;=AR$2,0,IF($K16&gt;=$J16,0,IF($O16&lt;=AR$2,($J16-(SUM($K16,SUM($Z16:AQ16)))),IF($L16=$D$184,(($J16-$K16)/$P16),(($J16-SUM($Z16:AQ16))*$Q16))*IF($V16&lt;=AR$2,(DATEDIF(AQ$2,$V16,"D")/365),IF($G16&gt;AQ$2,(DATEDIF($G16,AR$2,"D")/365),1)))))))</f>
        <v>0</v>
      </c>
      <c r="AS16" s="53">
        <f>IF($V16&lt;=AR$2,0,IF($O16&lt;=AR$2,0,IF($G16&gt;=AS$2,0,IF($K16&gt;=$J16,0,IF($O16&lt;=AS$2,($J16-(SUM($K16,SUM($Z16:AR16)))),IF($L16=$D$184,(($J16-$K16)/$P16),(($J16-SUM($Z16:AR16))*$Q16))*IF($V16&lt;=AS$2,(DATEDIF(AR$2,$V16,"D")/365),IF($G16&gt;AR$2,(DATEDIF($G16,AS$2,"D")/365),1)))))))</f>
        <v>0</v>
      </c>
      <c r="AT16" s="53">
        <f>IF($V16&lt;=AS$2,0,IF($O16&lt;=AS$2,0,IF($G16&gt;=AT$2,0,IF($K16&gt;=$J16,0,IF($O16&lt;=AT$2,($J16-(SUM($K16,SUM($Z16:AS16)))),IF($L16=$D$184,(($J16-$K16)/$P16),(($J16-SUM($Z16:AS16))*$Q16))*IF($V16&lt;=AT$2,(DATEDIF(AS$2,$V16,"D")/365),IF($G16&gt;AS$2,(DATEDIF($G16,AT$2,"D")/365),1)))))))</f>
        <v>0</v>
      </c>
      <c r="AU16" s="53">
        <f>IF($V16&lt;=AT$2,0,IF($O16&lt;=AT$2,0,IF($G16&gt;=AU$2,0,IF($K16&gt;=$J16,0,IF($O16&lt;=AU$2,($J16-(SUM($K16,SUM($Z16:AT16)))),IF($L16=$D$184,(($J16-$K16)/$P16),(($J16-SUM($Z16:AT16))*$Q16))*IF($V16&lt;=AU$2,(DATEDIF(AT$2,$V16,"D")/365),IF($G16&gt;AT$2,(DATEDIF($G16,AU$2,"D")/365),1)))))))</f>
        <v>0</v>
      </c>
      <c r="AV16" s="53">
        <f>IF($V16&lt;=AU$2,0,IF($O16&lt;=AU$2,0,IF($G16&gt;=AV$2,0,IF($K16&gt;=$J16,0,IF($O16&lt;=AV$2,($J16-(SUM($K16,SUM($Z16:AU16)))),IF($L16=$D$184,(($J16-$K16)/$P16),(($J16-SUM($Z16:AU16))*$Q16))*IF($V16&lt;=AV$2,(DATEDIF(AU$2,$V16,"D")/365),IF($G16&gt;AU$2,(DATEDIF($G16,AV$2,"D")/365),1)))))))</f>
        <v>0</v>
      </c>
      <c r="AW16" s="53">
        <f>IF($V16&lt;=AV$2,0,IF($O16&lt;=AV$2,0,IF($G16&gt;=AW$2,0,IF($K16&gt;=$J16,0,IF($O16&lt;=AW$2,($J16-(SUM($K16,SUM($Z16:AV16)))),IF($L16=$D$184,(($J16-$K16)/$P16),(($J16-SUM($Z16:AV16))*$Q16))*IF($V16&lt;=AW$2,(DATEDIF(AV$2,$V16,"D")/365),IF($G16&gt;AV$2,(DATEDIF($G16,AW$2,"D")/365),1)))))))</f>
        <v>0</v>
      </c>
      <c r="AX16" s="53">
        <f>IF($V16&lt;=AW$2,0,IF($O16&lt;=AW$2,0,IF($G16&gt;=AX$2,0,IF($K16&gt;=$J16,0,IF($O16&lt;=AX$2,($J16-(SUM($K16,SUM($Z16:AW16)))),IF($L16=$D$184,(($J16-$K16)/$P16),(($J16-SUM($Z16:AW16))*$Q16))*IF($V16&lt;=AX$2,(DATEDIF(AW$2,$V16,"D")/365),IF($G16&gt;AW$2,(DATEDIF($G16,AX$2,"D")/365),1)))))))</f>
        <v>0</v>
      </c>
      <c r="AY16" s="53">
        <f>IF($V16&lt;=AX$2,0,IF($O16&lt;=AX$2,0,IF($G16&gt;=AY$2,0,IF($K16&gt;=$J16,0,IF($O16&lt;=AY$2,($J16-(SUM($K16,SUM($Z16:AX16)))),IF($L16=$D$184,(($J16-$K16)/$P16),(($J16-SUM($Z16:AX16))*$Q16))*IF($V16&lt;=AY$2,(DATEDIF(AX$2,$V16,"D")/365),IF($G16&gt;AX$2,(DATEDIF($G16,AY$2,"D")/365),1)))))))</f>
        <v>0</v>
      </c>
      <c r="AZ16" s="52"/>
      <c r="BA16" s="52"/>
      <c r="BB16" s="126">
        <f>IF($V16&lt;=BB$2,0,IF($G16&gt;=BB$2,0,IF($G16&gt;$W$3,(J16-Z16),IF($G16&lt;=$W$3,J16-SUM(W16,$Z16:Z16),0))))</f>
        <v>0</v>
      </c>
      <c r="BC16" s="53">
        <f t="shared" si="14"/>
        <v>0</v>
      </c>
      <c r="BD16" s="52">
        <f t="shared" si="12"/>
        <v>0</v>
      </c>
      <c r="BE16" s="53">
        <f t="shared" si="12"/>
        <v>0</v>
      </c>
      <c r="BF16" s="52">
        <f t="shared" si="12"/>
        <v>0</v>
      </c>
      <c r="BG16" s="53">
        <f t="shared" si="12"/>
        <v>0</v>
      </c>
      <c r="BH16" s="52">
        <f t="shared" si="12"/>
        <v>0</v>
      </c>
      <c r="BI16" s="53">
        <f t="shared" si="12"/>
        <v>0</v>
      </c>
      <c r="BJ16" s="52">
        <f t="shared" si="12"/>
        <v>0</v>
      </c>
      <c r="BK16" s="53">
        <f t="shared" si="12"/>
        <v>0</v>
      </c>
      <c r="BL16" s="52">
        <f t="shared" si="12"/>
        <v>0</v>
      </c>
      <c r="BM16" s="53">
        <f t="shared" si="12"/>
        <v>0</v>
      </c>
      <c r="BN16" s="52">
        <f t="shared" si="12"/>
        <v>0</v>
      </c>
      <c r="BO16" s="53">
        <f t="shared" si="12"/>
        <v>0</v>
      </c>
      <c r="BP16" s="52">
        <f t="shared" si="12"/>
        <v>0</v>
      </c>
      <c r="BQ16" s="53">
        <f t="shared" si="12"/>
        <v>0</v>
      </c>
      <c r="BR16" s="52">
        <f t="shared" si="12"/>
        <v>0</v>
      </c>
      <c r="BS16" s="53">
        <f t="shared" si="12"/>
        <v>0</v>
      </c>
      <c r="BT16" s="52">
        <f t="shared" si="13"/>
        <v>0</v>
      </c>
      <c r="BU16" s="53">
        <f t="shared" si="13"/>
        <v>0</v>
      </c>
      <c r="BV16" s="52">
        <f t="shared" si="13"/>
        <v>0</v>
      </c>
      <c r="BW16" s="53">
        <f t="shared" si="13"/>
        <v>0</v>
      </c>
      <c r="BX16" s="52">
        <f t="shared" si="13"/>
        <v>0</v>
      </c>
      <c r="BY16" s="53">
        <f t="shared" si="13"/>
        <v>0</v>
      </c>
      <c r="BZ16" s="52">
        <f t="shared" si="13"/>
        <v>0</v>
      </c>
      <c r="CA16" s="53">
        <f t="shared" si="13"/>
        <v>0</v>
      </c>
    </row>
    <row r="17" spans="1:79" s="74" customFormat="1">
      <c r="A17" s="20">
        <v>16</v>
      </c>
      <c r="B17" s="20" t="s">
        <v>5</v>
      </c>
      <c r="C17" s="20" t="s">
        <v>153</v>
      </c>
      <c r="D17" s="2">
        <v>1985</v>
      </c>
      <c r="E17" s="3">
        <v>4</v>
      </c>
      <c r="F17" s="2">
        <v>1</v>
      </c>
      <c r="G17" s="55">
        <f t="shared" si="0"/>
        <v>31137</v>
      </c>
      <c r="H17" s="4">
        <v>0</v>
      </c>
      <c r="I17" s="1">
        <v>0</v>
      </c>
      <c r="J17" s="51">
        <f t="shared" si="1"/>
        <v>0</v>
      </c>
      <c r="K17" s="54">
        <f t="shared" si="2"/>
        <v>0</v>
      </c>
      <c r="L17" s="4" t="s">
        <v>96</v>
      </c>
      <c r="M17" s="54">
        <f t="shared" si="15"/>
        <v>5</v>
      </c>
      <c r="N17" s="53">
        <f t="shared" si="3"/>
        <v>5</v>
      </c>
      <c r="O17" s="55">
        <f>DATE(D17+M17,E17,F17-1)</f>
        <v>32963</v>
      </c>
      <c r="P17" s="53">
        <f t="shared" si="5"/>
        <v>0</v>
      </c>
      <c r="Q17" s="119">
        <f t="shared" si="6"/>
        <v>0</v>
      </c>
      <c r="R17" s="52" t="s">
        <v>130</v>
      </c>
      <c r="S17" s="114">
        <v>17</v>
      </c>
      <c r="T17" s="68">
        <v>4</v>
      </c>
      <c r="U17" s="114">
        <v>2035</v>
      </c>
      <c r="V17" s="55">
        <f t="shared" si="7"/>
        <v>54878</v>
      </c>
      <c r="W17" s="53">
        <f t="shared" si="8"/>
        <v>0</v>
      </c>
      <c r="X17" s="53">
        <f t="shared" si="9"/>
        <v>0</v>
      </c>
      <c r="Y17" s="53">
        <f t="shared" si="10"/>
        <v>0</v>
      </c>
      <c r="Z17" s="53">
        <f t="shared" si="11"/>
        <v>0</v>
      </c>
      <c r="AA17" s="53">
        <f>IF($V17&lt;=Z$2,0,IF($O17&lt;=Z$2,0,IF($G17&gt;=AA$2,0,IF($K17&gt;=$J17,0,IF($O17&lt;=AA$2,($J17-(SUM($K17,SUM($Z17:Z17)))),IF($L17=$D$184,(($J17-$K17)/$P17),(($J17-SUM($Z17:Z17))*$Q17))*IF($V17&lt;=AA$2,(DATEDIF(Z$2,$V17,"D")/365),IF($G17&gt;Z$2,(DATEDIF($G17,AA$2,"D")/365),1)))))))</f>
        <v>0</v>
      </c>
      <c r="AB17" s="53">
        <f>IF($V17&lt;=AA$2,0,IF($O17&lt;=AA$2,0,IF($G17&gt;=AB$2,0,IF($K17&gt;=$J17,0,IF($O17&lt;=AB$2,($J17-(SUM($K17,SUM($Z17:AA17)))),IF($L17=$D$184,(($J17-$K17)/$P17),(($J17-SUM($Z17:AA17))*$Q17))*IF($V17&lt;=AB$2,(DATEDIF(AA$2,$V17,"D")/365),IF($G17&gt;AA$2,(DATEDIF($G17,AB$2,"D")/365),1)))))))</f>
        <v>0</v>
      </c>
      <c r="AC17" s="53">
        <f>IF($V17&lt;=AB$2,0,IF($O17&lt;=AB$2,0,IF($G17&gt;=AC$2,0,IF($K17&gt;=$J17,0,IF($O17&lt;=AC$2,($J17-(SUM($K17,SUM($Z17:AB17)))),IF($L17=$D$184,(($J17-$K17)/$P17),(($J17-SUM($Z17:AB17))*$Q17))*IF($V17&lt;=AC$2,(DATEDIF(AB$2,$V17,"D")/365),IF($G17&gt;AB$2,(DATEDIF($G17,AC$2,"D")/365),1)))))))</f>
        <v>0</v>
      </c>
      <c r="AD17" s="53">
        <f>IF($V17&lt;=AC$2,0,IF($O17&lt;=AC$2,0,IF($G17&gt;=AD$2,0,IF($K17&gt;=$J17,0,IF($O17&lt;=AD$2,($J17-(SUM($K17,SUM($Z17:AC17)))),IF($L17=$D$184,(($J17-$K17)/$P17),(($J17-SUM($Z17:AC17))*$Q17))*IF($V17&lt;=AD$2,(DATEDIF(AC$2,$V17,"D")/365),IF($G17&gt;AC$2,(DATEDIF($G17,AD$2,"D")/365),1)))))))</f>
        <v>0</v>
      </c>
      <c r="AE17" s="53">
        <f>IF($V17&lt;=AD$2,0,IF($O17&lt;=AD$2,0,IF($G17&gt;=AE$2,0,IF($K17&gt;=$J17,0,IF($O17&lt;=AE$2,($J17-(SUM($K17,SUM($Z17:AD17)))),IF($L17=$D$184,(($J17-$K17)/$P17),(($J17-SUM($Z17:AD17))*$Q17))*IF($V17&lt;=AE$2,(DATEDIF(AD$2,$V17,"D")/365),IF($G17&gt;AD$2,(DATEDIF($G17,AE$2,"D")/365),1)))))))</f>
        <v>0</v>
      </c>
      <c r="AF17" s="53">
        <f>IF($V17&lt;=AE$2,0,IF($O17&lt;=AE$2,0,IF($G17&gt;=AF$2,0,IF($K17&gt;=$J17,0,IF($O17&lt;=AF$2,($J17-(SUM($K17,SUM($Z17:AE17)))),IF($L17=$D$184,(($J17-$K17)/$P17),(($J17-SUM($Z17:AE17))*$Q17))*IF($V17&lt;=AF$2,(DATEDIF(AE$2,$V17,"D")/365),IF($G17&gt;AE$2,(DATEDIF($G17,AF$2,"D")/365),1)))))))</f>
        <v>0</v>
      </c>
      <c r="AG17" s="53">
        <f>IF($V17&lt;=AF$2,0,IF($O17&lt;=AF$2,0,IF($G17&gt;=AG$2,0,IF($K17&gt;=$J17,0,IF($O17&lt;=AG$2,($J17-(SUM($K17,SUM($Z17:AF17)))),IF($L17=$D$184,(($J17-$K17)/$P17),(($J17-SUM($Z17:AF17))*$Q17))*IF($V17&lt;=AG$2,(DATEDIF(AF$2,$V17,"D")/365),IF($G17&gt;AF$2,(DATEDIF($G17,AG$2,"D")/365),1)))))))</f>
        <v>0</v>
      </c>
      <c r="AH17" s="53">
        <f>IF($V17&lt;=AG$2,0,IF($O17&lt;=AG$2,0,IF($G17&gt;=AH$2,0,IF($K17&gt;=$J17,0,IF($O17&lt;=AH$2,($J17-(SUM($K17,SUM($Z17:AG17)))),IF($L17=$D$184,(($J17-$K17)/$P17),(($J17-SUM($Z17:AG17))*$Q17))*IF($V17&lt;=AH$2,(DATEDIF(AG$2,$V17,"D")/365),IF($G17&gt;AG$2,(DATEDIF($G17,AH$2,"D")/365),1)))))))</f>
        <v>0</v>
      </c>
      <c r="AI17" s="53">
        <f>IF($V17&lt;=AH$2,0,IF($O17&lt;=AH$2,0,IF($G17&gt;=AI$2,0,IF($K17&gt;=$J17,0,IF($O17&lt;=AI$2,($J17-(SUM($K17,SUM($Z17:AH17)))),IF($L17=$D$184,(($J17-$K17)/$P17),(($J17-SUM($Z17:AH17))*$Q17))*IF($V17&lt;=AI$2,(DATEDIF(AH$2,$V17,"D")/365),IF($G17&gt;AH$2,(DATEDIF($G17,AI$2,"D")/365),1)))))))</f>
        <v>0</v>
      </c>
      <c r="AJ17" s="53">
        <f>IF($V17&lt;=AI$2,0,IF($O17&lt;=AI$2,0,IF($G17&gt;=AJ$2,0,IF($K17&gt;=$J17,0,IF($O17&lt;=AJ$2,($J17-(SUM($K17,SUM($Z17:AI17)))),IF($L17=$D$184,(($J17-$K17)/$P17),(($J17-SUM($Z17:AI17))*$Q17))*IF($V17&lt;=AJ$2,(DATEDIF(AI$2,$V17,"D")/365),IF($G17&gt;AI$2,(DATEDIF($G17,AJ$2,"D")/365),1)))))))</f>
        <v>0</v>
      </c>
      <c r="AK17" s="53">
        <f>IF($V17&lt;=AJ$2,0,IF($O17&lt;=AJ$2,0,IF($G17&gt;=AK$2,0,IF($K17&gt;=$J17,0,IF($O17&lt;=AK$2,($J17-(SUM($K17,SUM($Z17:AJ17)))),IF($L17=$D$184,(($J17-$K17)/$P17),(($J17-SUM($Z17:AJ17))*$Q17))*IF($V17&lt;=AK$2,(DATEDIF(AJ$2,$V17,"D")/365),IF($G17&gt;AJ$2,(DATEDIF($G17,AK$2,"D")/365),1)))))))</f>
        <v>0</v>
      </c>
      <c r="AL17" s="53">
        <f>IF($V17&lt;=AK$2,0,IF($O17&lt;=AK$2,0,IF($G17&gt;=AL$2,0,IF($K17&gt;=$J17,0,IF($O17&lt;=AL$2,($J17-(SUM($K17,SUM($Z17:AK17)))),IF($L17=$D$184,(($J17-$K17)/$P17),(($J17-SUM($Z17:AK17))*$Q17))*IF($V17&lt;=AL$2,(DATEDIF(AK$2,$V17,"D")/365),IF($G17&gt;AK$2,(DATEDIF($G17,AL$2,"D")/365),1)))))))</f>
        <v>0</v>
      </c>
      <c r="AM17" s="53">
        <f>IF($V17&lt;=AL$2,0,IF($O17&lt;=AL$2,0,IF($G17&gt;=AM$2,0,IF($K17&gt;=$J17,0,IF($O17&lt;=AM$2,($J17-(SUM($K17,SUM($Z17:AL17)))),IF($L17=$D$184,(($J17-$K17)/$P17),(($J17-SUM($Z17:AL17))*$Q17))*IF($V17&lt;=AM$2,(DATEDIF(AL$2,$V17,"D")/365),IF($G17&gt;AL$2,(DATEDIF($G17,AM$2,"D")/365),1)))))))</f>
        <v>0</v>
      </c>
      <c r="AN17" s="53">
        <f>IF($V17&lt;=AM$2,0,IF($O17&lt;=AM$2,0,IF($G17&gt;=AN$2,0,IF($K17&gt;=$J17,0,IF($O17&lt;=AN$2,($J17-(SUM($K17,SUM($Z17:AM17)))),IF($L17=$D$184,(($J17-$K17)/$P17),(($J17-SUM($Z17:AM17))*$Q17))*IF($V17&lt;=AN$2,(DATEDIF(AM$2,$V17,"D")/365),IF($G17&gt;AM$2,(DATEDIF($G17,AN$2,"D")/365),1)))))))</f>
        <v>0</v>
      </c>
      <c r="AO17" s="53">
        <f>IF($V17&lt;=AN$2,0,IF($O17&lt;=AN$2,0,IF($G17&gt;=AO$2,0,IF($K17&gt;=$J17,0,IF($O17&lt;=AO$2,($J17-(SUM($K17,SUM($Z17:AN17)))),IF($L17=$D$184,(($J17-$K17)/$P17),(($J17-SUM($Z17:AN17))*$Q17))*IF($V17&lt;=AO$2,(DATEDIF(AN$2,$V17,"D")/365),IF($G17&gt;AN$2,(DATEDIF($G17,AO$2,"D")/365),1)))))))</f>
        <v>0</v>
      </c>
      <c r="AP17" s="53">
        <f>IF($V17&lt;=AO$2,0,IF($O17&lt;=AO$2,0,IF($G17&gt;=AP$2,0,IF($K17&gt;=$J17,0,IF($O17&lt;=AP$2,($J17-(SUM($K17,SUM($Z17:AO17)))),IF($L17=$D$184,(($J17-$K17)/$P17),(($J17-SUM($Z17:AO17))*$Q17))*IF($V17&lt;=AP$2,(DATEDIF(AO$2,$V17,"D")/365),IF($G17&gt;AO$2,(DATEDIF($G17,AP$2,"D")/365),1)))))))</f>
        <v>0</v>
      </c>
      <c r="AQ17" s="53">
        <f>IF($V17&lt;=AP$2,0,IF($O17&lt;=AP$2,0,IF($G17&gt;=AQ$2,0,IF($K17&gt;=$J17,0,IF($O17&lt;=AQ$2,($J17-(SUM($K17,SUM($Z17:AP17)))),IF($L17=$D$184,(($J17-$K17)/$P17),(($J17-SUM($Z17:AP17))*$Q17))*IF($V17&lt;=AQ$2,(DATEDIF(AP$2,$V17,"D")/365),IF($G17&gt;AP$2,(DATEDIF($G17,AQ$2,"D")/365),1)))))))</f>
        <v>0</v>
      </c>
      <c r="AR17" s="53">
        <f>IF($V17&lt;=AQ$2,0,IF($O17&lt;=AQ$2,0,IF($G17&gt;=AR$2,0,IF($K17&gt;=$J17,0,IF($O17&lt;=AR$2,($J17-(SUM($K17,SUM($Z17:AQ17)))),IF($L17=$D$184,(($J17-$K17)/$P17),(($J17-SUM($Z17:AQ17))*$Q17))*IF($V17&lt;=AR$2,(DATEDIF(AQ$2,$V17,"D")/365),IF($G17&gt;AQ$2,(DATEDIF($G17,AR$2,"D")/365),1)))))))</f>
        <v>0</v>
      </c>
      <c r="AS17" s="53">
        <f>IF($V17&lt;=AR$2,0,IF($O17&lt;=AR$2,0,IF($G17&gt;=AS$2,0,IF($K17&gt;=$J17,0,IF($O17&lt;=AS$2,($J17-(SUM($K17,SUM($Z17:AR17)))),IF($L17=$D$184,(($J17-$K17)/$P17),(($J17-SUM($Z17:AR17))*$Q17))*IF($V17&lt;=AS$2,(DATEDIF(AR$2,$V17,"D")/365),IF($G17&gt;AR$2,(DATEDIF($G17,AS$2,"D")/365),1)))))))</f>
        <v>0</v>
      </c>
      <c r="AT17" s="53">
        <f>IF($V17&lt;=AS$2,0,IF($O17&lt;=AS$2,0,IF($G17&gt;=AT$2,0,IF($K17&gt;=$J17,0,IF($O17&lt;=AT$2,($J17-(SUM($K17,SUM($Z17:AS17)))),IF($L17=$D$184,(($J17-$K17)/$P17),(($J17-SUM($Z17:AS17))*$Q17))*IF($V17&lt;=AT$2,(DATEDIF(AS$2,$V17,"D")/365),IF($G17&gt;AS$2,(DATEDIF($G17,AT$2,"D")/365),1)))))))</f>
        <v>0</v>
      </c>
      <c r="AU17" s="53">
        <f>IF($V17&lt;=AT$2,0,IF($O17&lt;=AT$2,0,IF($G17&gt;=AU$2,0,IF($K17&gt;=$J17,0,IF($O17&lt;=AU$2,($J17-(SUM($K17,SUM($Z17:AT17)))),IF($L17=$D$184,(($J17-$K17)/$P17),(($J17-SUM($Z17:AT17))*$Q17))*IF($V17&lt;=AU$2,(DATEDIF(AT$2,$V17,"D")/365),IF($G17&gt;AT$2,(DATEDIF($G17,AU$2,"D")/365),1)))))))</f>
        <v>0</v>
      </c>
      <c r="AV17" s="53">
        <f>IF($V17&lt;=AU$2,0,IF($O17&lt;=AU$2,0,IF($G17&gt;=AV$2,0,IF($K17&gt;=$J17,0,IF($O17&lt;=AV$2,($J17-(SUM($K17,SUM($Z17:AU17)))),IF($L17=$D$184,(($J17-$K17)/$P17),(($J17-SUM($Z17:AU17))*$Q17))*IF($V17&lt;=AV$2,(DATEDIF(AU$2,$V17,"D")/365),IF($G17&gt;AU$2,(DATEDIF($G17,AV$2,"D")/365),1)))))))</f>
        <v>0</v>
      </c>
      <c r="AW17" s="53">
        <f>IF($V17&lt;=AV$2,0,IF($O17&lt;=AV$2,0,IF($G17&gt;=AW$2,0,IF($K17&gt;=$J17,0,IF($O17&lt;=AW$2,($J17-(SUM($K17,SUM($Z17:AV17)))),IF($L17=$D$184,(($J17-$K17)/$P17),(($J17-SUM($Z17:AV17))*$Q17))*IF($V17&lt;=AW$2,(DATEDIF(AV$2,$V17,"D")/365),IF($G17&gt;AV$2,(DATEDIF($G17,AW$2,"D")/365),1)))))))</f>
        <v>0</v>
      </c>
      <c r="AX17" s="53">
        <f>IF($V17&lt;=AW$2,0,IF($O17&lt;=AW$2,0,IF($G17&gt;=AX$2,0,IF($K17&gt;=$J17,0,IF($O17&lt;=AX$2,($J17-(SUM($K17,SUM($Z17:AW17)))),IF($L17=$D$184,(($J17-$K17)/$P17),(($J17-SUM($Z17:AW17))*$Q17))*IF($V17&lt;=AX$2,(DATEDIF(AW$2,$V17,"D")/365),IF($G17&gt;AW$2,(DATEDIF($G17,AX$2,"D")/365),1)))))))</f>
        <v>0</v>
      </c>
      <c r="AY17" s="53">
        <f>IF($V17&lt;=AX$2,0,IF($O17&lt;=AX$2,0,IF($G17&gt;=AY$2,0,IF($K17&gt;=$J17,0,IF($O17&lt;=AY$2,($J17-(SUM($K17,SUM($Z17:AX17)))),IF($L17=$D$184,(($J17-$K17)/$P17),(($J17-SUM($Z17:AX17))*$Q17))*IF($V17&lt;=AY$2,(DATEDIF(AX$2,$V17,"D")/365),IF($G17&gt;AX$2,(DATEDIF($G17,AY$2,"D")/365),1)))))))</f>
        <v>0</v>
      </c>
      <c r="AZ17" s="52"/>
      <c r="BA17" s="52"/>
      <c r="BB17" s="126">
        <f>IF($V17&lt;=BB$2,0,IF($G17&gt;=BB$2,0,IF($G17&gt;$W$3,(J17-Z17),IF($G17&lt;=$W$3,J17-SUM(W17,$Z17:Z17),0))))</f>
        <v>0</v>
      </c>
      <c r="BC17" s="53">
        <f t="shared" si="14"/>
        <v>0</v>
      </c>
      <c r="BD17" s="52">
        <f t="shared" si="12"/>
        <v>0</v>
      </c>
      <c r="BE17" s="53">
        <f t="shared" si="12"/>
        <v>0</v>
      </c>
      <c r="BF17" s="52">
        <f t="shared" si="12"/>
        <v>0</v>
      </c>
      <c r="BG17" s="53">
        <f t="shared" si="12"/>
        <v>0</v>
      </c>
      <c r="BH17" s="52">
        <f t="shared" si="12"/>
        <v>0</v>
      </c>
      <c r="BI17" s="53">
        <f t="shared" si="12"/>
        <v>0</v>
      </c>
      <c r="BJ17" s="52">
        <f t="shared" si="12"/>
        <v>0</v>
      </c>
      <c r="BK17" s="53">
        <f t="shared" si="12"/>
        <v>0</v>
      </c>
      <c r="BL17" s="52">
        <f t="shared" si="12"/>
        <v>0</v>
      </c>
      <c r="BM17" s="53">
        <f t="shared" si="12"/>
        <v>0</v>
      </c>
      <c r="BN17" s="52">
        <f t="shared" si="12"/>
        <v>0</v>
      </c>
      <c r="BO17" s="53">
        <f t="shared" si="12"/>
        <v>0</v>
      </c>
      <c r="BP17" s="52">
        <f t="shared" si="12"/>
        <v>0</v>
      </c>
      <c r="BQ17" s="53">
        <f t="shared" si="12"/>
        <v>0</v>
      </c>
      <c r="BR17" s="52">
        <f t="shared" si="12"/>
        <v>0</v>
      </c>
      <c r="BS17" s="53">
        <f t="shared" si="12"/>
        <v>0</v>
      </c>
      <c r="BT17" s="52">
        <f t="shared" si="13"/>
        <v>0</v>
      </c>
      <c r="BU17" s="53">
        <f t="shared" si="13"/>
        <v>0</v>
      </c>
      <c r="BV17" s="52">
        <f t="shared" si="13"/>
        <v>0</v>
      </c>
      <c r="BW17" s="53">
        <f t="shared" si="13"/>
        <v>0</v>
      </c>
      <c r="BX17" s="52">
        <f t="shared" si="13"/>
        <v>0</v>
      </c>
      <c r="BY17" s="53">
        <f t="shared" si="13"/>
        <v>0</v>
      </c>
      <c r="BZ17" s="52">
        <f t="shared" si="13"/>
        <v>0</v>
      </c>
      <c r="CA17" s="53">
        <f t="shared" si="13"/>
        <v>0</v>
      </c>
    </row>
    <row r="18" spans="1:79" s="74" customFormat="1">
      <c r="A18" s="20">
        <v>17</v>
      </c>
      <c r="B18" s="20" t="s">
        <v>5</v>
      </c>
      <c r="C18" s="20" t="s">
        <v>153</v>
      </c>
      <c r="D18" s="2">
        <v>1985</v>
      </c>
      <c r="E18" s="3">
        <v>4</v>
      </c>
      <c r="F18" s="2">
        <v>1</v>
      </c>
      <c r="G18" s="55">
        <f t="shared" si="0"/>
        <v>31137</v>
      </c>
      <c r="H18" s="4">
        <v>0</v>
      </c>
      <c r="I18" s="1">
        <v>0</v>
      </c>
      <c r="J18" s="51">
        <f t="shared" si="1"/>
        <v>0</v>
      </c>
      <c r="K18" s="54">
        <f t="shared" si="2"/>
        <v>0</v>
      </c>
      <c r="L18" s="4" t="s">
        <v>96</v>
      </c>
      <c r="M18" s="54">
        <f t="shared" si="15"/>
        <v>5</v>
      </c>
      <c r="N18" s="53">
        <f t="shared" si="3"/>
        <v>5</v>
      </c>
      <c r="O18" s="55">
        <f t="shared" si="4"/>
        <v>32963</v>
      </c>
      <c r="P18" s="53">
        <f t="shared" si="5"/>
        <v>0</v>
      </c>
      <c r="Q18" s="119">
        <f t="shared" si="6"/>
        <v>0</v>
      </c>
      <c r="R18" s="52" t="s">
        <v>130</v>
      </c>
      <c r="S18" s="114">
        <v>17</v>
      </c>
      <c r="T18" s="68">
        <v>4</v>
      </c>
      <c r="U18" s="114">
        <v>2035</v>
      </c>
      <c r="V18" s="55">
        <f t="shared" si="7"/>
        <v>54878</v>
      </c>
      <c r="W18" s="53">
        <f t="shared" si="8"/>
        <v>0</v>
      </c>
      <c r="X18" s="53">
        <f t="shared" si="9"/>
        <v>0</v>
      </c>
      <c r="Y18" s="53">
        <f t="shared" si="10"/>
        <v>0</v>
      </c>
      <c r="Z18" s="53">
        <f t="shared" si="11"/>
        <v>0</v>
      </c>
      <c r="AA18" s="53">
        <f>IF($V18&lt;=Z$2,0,IF($O18&lt;=Z$2,0,IF($G18&gt;=AA$2,0,IF($K18&gt;=$J18,0,IF($O18&lt;=AA$2,($J18-(SUM($K18,SUM($Z18:Z18)))),IF($L18=$D$184,(($J18-$K18)/$P18),(($J18-SUM($Z18:Z18))*$Q18))*IF($V18&lt;=AA$2,(DATEDIF(Z$2,$V18,"D")/365),IF($G18&gt;Z$2,(DATEDIF($G18,AA$2,"D")/365),1)))))))</f>
        <v>0</v>
      </c>
      <c r="AB18" s="53">
        <f>IF($V18&lt;=AA$2,0,IF($O18&lt;=AA$2,0,IF($G18&gt;=AB$2,0,IF($K18&gt;=$J18,0,IF($O18&lt;=AB$2,($J18-(SUM($K18,SUM($Z18:AA18)))),IF($L18=$D$184,(($J18-$K18)/$P18),(($J18-SUM($Z18:AA18))*$Q18))*IF($V18&lt;=AB$2,(DATEDIF(AA$2,$V18,"D")/365),IF($G18&gt;AA$2,(DATEDIF($G18,AB$2,"D")/365),1)))))))</f>
        <v>0</v>
      </c>
      <c r="AC18" s="53">
        <f>IF($V18&lt;=AB$2,0,IF($O18&lt;=AB$2,0,IF($G18&gt;=AC$2,0,IF($K18&gt;=$J18,0,IF($O18&lt;=AC$2,($J18-(SUM($K18,SUM($Z18:AB18)))),IF($L18=$D$184,(($J18-$K18)/$P18),(($J18-SUM($Z18:AB18))*$Q18))*IF($V18&lt;=AC$2,(DATEDIF(AB$2,$V18,"D")/365),IF($G18&gt;AB$2,(DATEDIF($G18,AC$2,"D")/365),1)))))))</f>
        <v>0</v>
      </c>
      <c r="AD18" s="53">
        <f>IF($V18&lt;=AC$2,0,IF($O18&lt;=AC$2,0,IF($G18&gt;=AD$2,0,IF($K18&gt;=$J18,0,IF($O18&lt;=AD$2,($J18-(SUM($K18,SUM($Z18:AC18)))),IF($L18=$D$184,(($J18-$K18)/$P18),(($J18-SUM($Z18:AC18))*$Q18))*IF($V18&lt;=AD$2,(DATEDIF(AC$2,$V18,"D")/365),IF($G18&gt;AC$2,(DATEDIF($G18,AD$2,"D")/365),1)))))))</f>
        <v>0</v>
      </c>
      <c r="AE18" s="53">
        <f>IF($V18&lt;=AD$2,0,IF($O18&lt;=AD$2,0,IF($G18&gt;=AE$2,0,IF($K18&gt;=$J18,0,IF($O18&lt;=AE$2,($J18-(SUM($K18,SUM($Z18:AD18)))),IF($L18=$D$184,(($J18-$K18)/$P18),(($J18-SUM($Z18:AD18))*$Q18))*IF($V18&lt;=AE$2,(DATEDIF(AD$2,$V18,"D")/365),IF($G18&gt;AD$2,(DATEDIF($G18,AE$2,"D")/365),1)))))))</f>
        <v>0</v>
      </c>
      <c r="AF18" s="53">
        <f>IF($V18&lt;=AE$2,0,IF($O18&lt;=AE$2,0,IF($G18&gt;=AF$2,0,IF($K18&gt;=$J18,0,IF($O18&lt;=AF$2,($J18-(SUM($K18,SUM($Z18:AE18)))),IF($L18=$D$184,(($J18-$K18)/$P18),(($J18-SUM($Z18:AE18))*$Q18))*IF($V18&lt;=AF$2,(DATEDIF(AE$2,$V18,"D")/365),IF($G18&gt;AE$2,(DATEDIF($G18,AF$2,"D")/365),1)))))))</f>
        <v>0</v>
      </c>
      <c r="AG18" s="53">
        <f>IF($V18&lt;=AF$2,0,IF($O18&lt;=AF$2,0,IF($G18&gt;=AG$2,0,IF($K18&gt;=$J18,0,IF($O18&lt;=AG$2,($J18-(SUM($K18,SUM($Z18:AF18)))),IF($L18=$D$184,(($J18-$K18)/$P18),(($J18-SUM($Z18:AF18))*$Q18))*IF($V18&lt;=AG$2,(DATEDIF(AF$2,$V18,"D")/365),IF($G18&gt;AF$2,(DATEDIF($G18,AG$2,"D")/365),1)))))))</f>
        <v>0</v>
      </c>
      <c r="AH18" s="53">
        <f>IF($V18&lt;=AG$2,0,IF($O18&lt;=AG$2,0,IF($G18&gt;=AH$2,0,IF($K18&gt;=$J18,0,IF($O18&lt;=AH$2,($J18-(SUM($K18,SUM($Z18:AG18)))),IF($L18=$D$184,(($J18-$K18)/$P18),(($J18-SUM($Z18:AG18))*$Q18))*IF($V18&lt;=AH$2,(DATEDIF(AG$2,$V18,"D")/365),IF($G18&gt;AG$2,(DATEDIF($G18,AH$2,"D")/365),1)))))))</f>
        <v>0</v>
      </c>
      <c r="AI18" s="53">
        <f>IF($V18&lt;=AH$2,0,IF($O18&lt;=AH$2,0,IF($G18&gt;=AI$2,0,IF($K18&gt;=$J18,0,IF($O18&lt;=AI$2,($J18-(SUM($K18,SUM($Z18:AH18)))),IF($L18=$D$184,(($J18-$K18)/$P18),(($J18-SUM($Z18:AH18))*$Q18))*IF($V18&lt;=AI$2,(DATEDIF(AH$2,$V18,"D")/365),IF($G18&gt;AH$2,(DATEDIF($G18,AI$2,"D")/365),1)))))))</f>
        <v>0</v>
      </c>
      <c r="AJ18" s="53">
        <f>IF($V18&lt;=AI$2,0,IF($O18&lt;=AI$2,0,IF($G18&gt;=AJ$2,0,IF($K18&gt;=$J18,0,IF($O18&lt;=AJ$2,($J18-(SUM($K18,SUM($Z18:AI18)))),IF($L18=$D$184,(($J18-$K18)/$P18),(($J18-SUM($Z18:AI18))*$Q18))*IF($V18&lt;=AJ$2,(DATEDIF(AI$2,$V18,"D")/365),IF($G18&gt;AI$2,(DATEDIF($G18,AJ$2,"D")/365),1)))))))</f>
        <v>0</v>
      </c>
      <c r="AK18" s="53">
        <f>IF($V18&lt;=AJ$2,0,IF($O18&lt;=AJ$2,0,IF($G18&gt;=AK$2,0,IF($K18&gt;=$J18,0,IF($O18&lt;=AK$2,($J18-(SUM($K18,SUM($Z18:AJ18)))),IF($L18=$D$184,(($J18-$K18)/$P18),(($J18-SUM($Z18:AJ18))*$Q18))*IF($V18&lt;=AK$2,(DATEDIF(AJ$2,$V18,"D")/365),IF($G18&gt;AJ$2,(DATEDIF($G18,AK$2,"D")/365),1)))))))</f>
        <v>0</v>
      </c>
      <c r="AL18" s="53">
        <f>IF($V18&lt;=AK$2,0,IF($O18&lt;=AK$2,0,IF($G18&gt;=AL$2,0,IF($K18&gt;=$J18,0,IF($O18&lt;=AL$2,($J18-(SUM($K18,SUM($Z18:AK18)))),IF($L18=$D$184,(($J18-$K18)/$P18),(($J18-SUM($Z18:AK18))*$Q18))*IF($V18&lt;=AL$2,(DATEDIF(AK$2,$V18,"D")/365),IF($G18&gt;AK$2,(DATEDIF($G18,AL$2,"D")/365),1)))))))</f>
        <v>0</v>
      </c>
      <c r="AM18" s="53">
        <f>IF($V18&lt;=AL$2,0,IF($O18&lt;=AL$2,0,IF($G18&gt;=AM$2,0,IF($K18&gt;=$J18,0,IF($O18&lt;=AM$2,($J18-(SUM($K18,SUM($Z18:AL18)))),IF($L18=$D$184,(($J18-$K18)/$P18),(($J18-SUM($Z18:AL18))*$Q18))*IF($V18&lt;=AM$2,(DATEDIF(AL$2,$V18,"D")/365),IF($G18&gt;AL$2,(DATEDIF($G18,AM$2,"D")/365),1)))))))</f>
        <v>0</v>
      </c>
      <c r="AN18" s="53">
        <f>IF($V18&lt;=AM$2,0,IF($O18&lt;=AM$2,0,IF($G18&gt;=AN$2,0,IF($K18&gt;=$J18,0,IF($O18&lt;=AN$2,($J18-(SUM($K18,SUM($Z18:AM18)))),IF($L18=$D$184,(($J18-$K18)/$P18),(($J18-SUM($Z18:AM18))*$Q18))*IF($V18&lt;=AN$2,(DATEDIF(AM$2,$V18,"D")/365),IF($G18&gt;AM$2,(DATEDIF($G18,AN$2,"D")/365),1)))))))</f>
        <v>0</v>
      </c>
      <c r="AO18" s="53">
        <f>IF($V18&lt;=AN$2,0,IF($O18&lt;=AN$2,0,IF($G18&gt;=AO$2,0,IF($K18&gt;=$J18,0,IF($O18&lt;=AO$2,($J18-(SUM($K18,SUM($Z18:AN18)))),IF($L18=$D$184,(($J18-$K18)/$P18),(($J18-SUM($Z18:AN18))*$Q18))*IF($V18&lt;=AO$2,(DATEDIF(AN$2,$V18,"D")/365),IF($G18&gt;AN$2,(DATEDIF($G18,AO$2,"D")/365),1)))))))</f>
        <v>0</v>
      </c>
      <c r="AP18" s="53">
        <f>IF($V18&lt;=AO$2,0,IF($O18&lt;=AO$2,0,IF($G18&gt;=AP$2,0,IF($K18&gt;=$J18,0,IF($O18&lt;=AP$2,($J18-(SUM($K18,SUM($Z18:AO18)))),IF($L18=$D$184,(($J18-$K18)/$P18),(($J18-SUM($Z18:AO18))*$Q18))*IF($V18&lt;=AP$2,(DATEDIF(AO$2,$V18,"D")/365),IF($G18&gt;AO$2,(DATEDIF($G18,AP$2,"D")/365),1)))))))</f>
        <v>0</v>
      </c>
      <c r="AQ18" s="53">
        <f>IF($V18&lt;=AP$2,0,IF($O18&lt;=AP$2,0,IF($G18&gt;=AQ$2,0,IF($K18&gt;=$J18,0,IF($O18&lt;=AQ$2,($J18-(SUM($K18,SUM($Z18:AP18)))),IF($L18=$D$184,(($J18-$K18)/$P18),(($J18-SUM($Z18:AP18))*$Q18))*IF($V18&lt;=AQ$2,(DATEDIF(AP$2,$V18,"D")/365),IF($G18&gt;AP$2,(DATEDIF($G18,AQ$2,"D")/365),1)))))))</f>
        <v>0</v>
      </c>
      <c r="AR18" s="53">
        <f>IF($V18&lt;=AQ$2,0,IF($O18&lt;=AQ$2,0,IF($G18&gt;=AR$2,0,IF($K18&gt;=$J18,0,IF($O18&lt;=AR$2,($J18-(SUM($K18,SUM($Z18:AQ18)))),IF($L18=$D$184,(($J18-$K18)/$P18),(($J18-SUM($Z18:AQ18))*$Q18))*IF($V18&lt;=AR$2,(DATEDIF(AQ$2,$V18,"D")/365),IF($G18&gt;AQ$2,(DATEDIF($G18,AR$2,"D")/365),1)))))))</f>
        <v>0</v>
      </c>
      <c r="AS18" s="53">
        <f>IF($V18&lt;=AR$2,0,IF($O18&lt;=AR$2,0,IF($G18&gt;=AS$2,0,IF($K18&gt;=$J18,0,IF($O18&lt;=AS$2,($J18-(SUM($K18,SUM($Z18:AR18)))),IF($L18=$D$184,(($J18-$K18)/$P18),(($J18-SUM($Z18:AR18))*$Q18))*IF($V18&lt;=AS$2,(DATEDIF(AR$2,$V18,"D")/365),IF($G18&gt;AR$2,(DATEDIF($G18,AS$2,"D")/365),1)))))))</f>
        <v>0</v>
      </c>
      <c r="AT18" s="53">
        <f>IF($V18&lt;=AS$2,0,IF($O18&lt;=AS$2,0,IF($G18&gt;=AT$2,0,IF($K18&gt;=$J18,0,IF($O18&lt;=AT$2,($J18-(SUM($K18,SUM($Z18:AS18)))),IF($L18=$D$184,(($J18-$K18)/$P18),(($J18-SUM($Z18:AS18))*$Q18))*IF($V18&lt;=AT$2,(DATEDIF(AS$2,$V18,"D")/365),IF($G18&gt;AS$2,(DATEDIF($G18,AT$2,"D")/365),1)))))))</f>
        <v>0</v>
      </c>
      <c r="AU18" s="53">
        <f>IF($V18&lt;=AT$2,0,IF($O18&lt;=AT$2,0,IF($G18&gt;=AU$2,0,IF($K18&gt;=$J18,0,IF($O18&lt;=AU$2,($J18-(SUM($K18,SUM($Z18:AT18)))),IF($L18=$D$184,(($J18-$K18)/$P18),(($J18-SUM($Z18:AT18))*$Q18))*IF($V18&lt;=AU$2,(DATEDIF(AT$2,$V18,"D")/365),IF($G18&gt;AT$2,(DATEDIF($G18,AU$2,"D")/365),1)))))))</f>
        <v>0</v>
      </c>
      <c r="AV18" s="53">
        <f>IF($V18&lt;=AU$2,0,IF($O18&lt;=AU$2,0,IF($G18&gt;=AV$2,0,IF($K18&gt;=$J18,0,IF($O18&lt;=AV$2,($J18-(SUM($K18,SUM($Z18:AU18)))),IF($L18=$D$184,(($J18-$K18)/$P18),(($J18-SUM($Z18:AU18))*$Q18))*IF($V18&lt;=AV$2,(DATEDIF(AU$2,$V18,"D")/365),IF($G18&gt;AU$2,(DATEDIF($G18,AV$2,"D")/365),1)))))))</f>
        <v>0</v>
      </c>
      <c r="AW18" s="53">
        <f>IF($V18&lt;=AV$2,0,IF($O18&lt;=AV$2,0,IF($G18&gt;=AW$2,0,IF($K18&gt;=$J18,0,IF($O18&lt;=AW$2,($J18-(SUM($K18,SUM($Z18:AV18)))),IF($L18=$D$184,(($J18-$K18)/$P18),(($J18-SUM($Z18:AV18))*$Q18))*IF($V18&lt;=AW$2,(DATEDIF(AV$2,$V18,"D")/365),IF($G18&gt;AV$2,(DATEDIF($G18,AW$2,"D")/365),1)))))))</f>
        <v>0</v>
      </c>
      <c r="AX18" s="53">
        <f>IF($V18&lt;=AW$2,0,IF($O18&lt;=AW$2,0,IF($G18&gt;=AX$2,0,IF($K18&gt;=$J18,0,IF($O18&lt;=AX$2,($J18-(SUM($K18,SUM($Z18:AW18)))),IF($L18=$D$184,(($J18-$K18)/$P18),(($J18-SUM($Z18:AW18))*$Q18))*IF($V18&lt;=AX$2,(DATEDIF(AW$2,$V18,"D")/365),IF($G18&gt;AW$2,(DATEDIF($G18,AX$2,"D")/365),1)))))))</f>
        <v>0</v>
      </c>
      <c r="AY18" s="53">
        <f>IF($V18&lt;=AX$2,0,IF($O18&lt;=AX$2,0,IF($G18&gt;=AY$2,0,IF($K18&gt;=$J18,0,IF($O18&lt;=AY$2,($J18-(SUM($K18,SUM($Z18:AX18)))),IF($L18=$D$184,(($J18-$K18)/$P18),(($J18-SUM($Z18:AX18))*$Q18))*IF($V18&lt;=AY$2,(DATEDIF(AX$2,$V18,"D")/365),IF($G18&gt;AX$2,(DATEDIF($G18,AY$2,"D")/365),1)))))))</f>
        <v>0</v>
      </c>
      <c r="AZ18" s="52"/>
      <c r="BA18" s="52"/>
      <c r="BB18" s="126">
        <f>IF($V18&lt;=BB$2,0,IF($G18&gt;=BB$2,0,IF($G18&gt;$W$3,(J18-Z18),IF($G18&lt;=$W$3,J18-SUM(W18,$Z18:Z18),0))))</f>
        <v>0</v>
      </c>
      <c r="BC18" s="53">
        <f t="shared" si="14"/>
        <v>0</v>
      </c>
      <c r="BD18" s="52">
        <f t="shared" si="12"/>
        <v>0</v>
      </c>
      <c r="BE18" s="53">
        <f t="shared" si="12"/>
        <v>0</v>
      </c>
      <c r="BF18" s="52">
        <f t="shared" si="12"/>
        <v>0</v>
      </c>
      <c r="BG18" s="53">
        <f t="shared" si="12"/>
        <v>0</v>
      </c>
      <c r="BH18" s="52">
        <f t="shared" si="12"/>
        <v>0</v>
      </c>
      <c r="BI18" s="53">
        <f t="shared" si="12"/>
        <v>0</v>
      </c>
      <c r="BJ18" s="52">
        <f t="shared" si="12"/>
        <v>0</v>
      </c>
      <c r="BK18" s="53">
        <f t="shared" si="12"/>
        <v>0</v>
      </c>
      <c r="BL18" s="52">
        <f t="shared" si="12"/>
        <v>0</v>
      </c>
      <c r="BM18" s="53">
        <f t="shared" si="12"/>
        <v>0</v>
      </c>
      <c r="BN18" s="52">
        <f t="shared" si="12"/>
        <v>0</v>
      </c>
      <c r="BO18" s="53">
        <f t="shared" si="12"/>
        <v>0</v>
      </c>
      <c r="BP18" s="52">
        <f t="shared" si="12"/>
        <v>0</v>
      </c>
      <c r="BQ18" s="53">
        <f t="shared" si="12"/>
        <v>0</v>
      </c>
      <c r="BR18" s="52">
        <f t="shared" si="12"/>
        <v>0</v>
      </c>
      <c r="BS18" s="53">
        <f t="shared" si="12"/>
        <v>0</v>
      </c>
      <c r="BT18" s="52">
        <f t="shared" si="13"/>
        <v>0</v>
      </c>
      <c r="BU18" s="53">
        <f t="shared" si="13"/>
        <v>0</v>
      </c>
      <c r="BV18" s="52">
        <f t="shared" si="13"/>
        <v>0</v>
      </c>
      <c r="BW18" s="53">
        <f t="shared" si="13"/>
        <v>0</v>
      </c>
      <c r="BX18" s="52">
        <f t="shared" si="13"/>
        <v>0</v>
      </c>
      <c r="BY18" s="53">
        <f t="shared" si="13"/>
        <v>0</v>
      </c>
      <c r="BZ18" s="52">
        <f t="shared" si="13"/>
        <v>0</v>
      </c>
      <c r="CA18" s="53">
        <f t="shared" si="13"/>
        <v>0</v>
      </c>
    </row>
    <row r="19" spans="1:79" s="74" customFormat="1">
      <c r="A19" s="20">
        <v>18</v>
      </c>
      <c r="B19" s="20" t="s">
        <v>5</v>
      </c>
      <c r="C19" s="20" t="s">
        <v>153</v>
      </c>
      <c r="D19" s="2">
        <v>1985</v>
      </c>
      <c r="E19" s="3">
        <v>4</v>
      </c>
      <c r="F19" s="2">
        <v>1</v>
      </c>
      <c r="G19" s="55">
        <f t="shared" si="0"/>
        <v>31137</v>
      </c>
      <c r="H19" s="4">
        <v>0</v>
      </c>
      <c r="I19" s="1">
        <v>0</v>
      </c>
      <c r="J19" s="51">
        <f t="shared" si="1"/>
        <v>0</v>
      </c>
      <c r="K19" s="54">
        <f t="shared" si="2"/>
        <v>0</v>
      </c>
      <c r="L19" s="4" t="s">
        <v>96</v>
      </c>
      <c r="M19" s="54">
        <f t="shared" si="15"/>
        <v>5</v>
      </c>
      <c r="N19" s="53">
        <f t="shared" si="3"/>
        <v>5</v>
      </c>
      <c r="O19" s="55">
        <f t="shared" si="4"/>
        <v>32963</v>
      </c>
      <c r="P19" s="53">
        <f t="shared" si="5"/>
        <v>0</v>
      </c>
      <c r="Q19" s="119">
        <f t="shared" si="6"/>
        <v>0</v>
      </c>
      <c r="R19" s="52" t="s">
        <v>130</v>
      </c>
      <c r="S19" s="114">
        <v>17</v>
      </c>
      <c r="T19" s="68">
        <v>4</v>
      </c>
      <c r="U19" s="114">
        <v>2035</v>
      </c>
      <c r="V19" s="55">
        <f t="shared" si="7"/>
        <v>54878</v>
      </c>
      <c r="W19" s="53">
        <f t="shared" si="8"/>
        <v>0</v>
      </c>
      <c r="X19" s="53">
        <f t="shared" si="9"/>
        <v>0</v>
      </c>
      <c r="Y19" s="53">
        <f t="shared" si="10"/>
        <v>0</v>
      </c>
      <c r="Z19" s="53">
        <f t="shared" si="11"/>
        <v>0</v>
      </c>
      <c r="AA19" s="53">
        <f>IF($V19&lt;=Z$2,0,IF($O19&lt;=Z$2,0,IF($G19&gt;=AA$2,0,IF($K19&gt;=$J19,0,IF($O19&lt;=AA$2,($J19-(SUM($K19,SUM($Z19:Z19)))),IF($L19=$D$184,(($J19-$K19)/$P19),(($J19-SUM($Z19:Z19))*$Q19))*IF($V19&lt;=AA$2,(DATEDIF(Z$2,$V19,"D")/365),IF($G19&gt;Z$2,(DATEDIF($G19,AA$2,"D")/365),1)))))))</f>
        <v>0</v>
      </c>
      <c r="AB19" s="53">
        <f>IF($V19&lt;=AA$2,0,IF($O19&lt;=AA$2,0,IF($G19&gt;=AB$2,0,IF($K19&gt;=$J19,0,IF($O19&lt;=AB$2,($J19-(SUM($K19,SUM($Z19:AA19)))),IF($L19=$D$184,(($J19-$K19)/$P19),(($J19-SUM($Z19:AA19))*$Q19))*IF($V19&lt;=AB$2,(DATEDIF(AA$2,$V19,"D")/365),IF($G19&gt;AA$2,(DATEDIF($G19,AB$2,"D")/365),1)))))))</f>
        <v>0</v>
      </c>
      <c r="AC19" s="53">
        <f>IF($V19&lt;=AB$2,0,IF($O19&lt;=AB$2,0,IF($G19&gt;=AC$2,0,IF($K19&gt;=$J19,0,IF($O19&lt;=AC$2,($J19-(SUM($K19,SUM($Z19:AB19)))),IF($L19=$D$184,(($J19-$K19)/$P19),(($J19-SUM($Z19:AB19))*$Q19))*IF($V19&lt;=AC$2,(DATEDIF(AB$2,$V19,"D")/365),IF($G19&gt;AB$2,(DATEDIF($G19,AC$2,"D")/365),1)))))))</f>
        <v>0</v>
      </c>
      <c r="AD19" s="53">
        <f>IF($V19&lt;=AC$2,0,IF($O19&lt;=AC$2,0,IF($G19&gt;=AD$2,0,IF($K19&gt;=$J19,0,IF($O19&lt;=AD$2,($J19-(SUM($K19,SUM($Z19:AC19)))),IF($L19=$D$184,(($J19-$K19)/$P19),(($J19-SUM($Z19:AC19))*$Q19))*IF($V19&lt;=AD$2,(DATEDIF(AC$2,$V19,"D")/365),IF($G19&gt;AC$2,(DATEDIF($G19,AD$2,"D")/365),1)))))))</f>
        <v>0</v>
      </c>
      <c r="AE19" s="53">
        <f>IF($V19&lt;=AD$2,0,IF($O19&lt;=AD$2,0,IF($G19&gt;=AE$2,0,IF($K19&gt;=$J19,0,IF($O19&lt;=AE$2,($J19-(SUM($K19,SUM($Z19:AD19)))),IF($L19=$D$184,(($J19-$K19)/$P19),(($J19-SUM($Z19:AD19))*$Q19))*IF($V19&lt;=AE$2,(DATEDIF(AD$2,$V19,"D")/365),IF($G19&gt;AD$2,(DATEDIF($G19,AE$2,"D")/365),1)))))))</f>
        <v>0</v>
      </c>
      <c r="AF19" s="53">
        <f>IF($V19&lt;=AE$2,0,IF($O19&lt;=AE$2,0,IF($G19&gt;=AF$2,0,IF($K19&gt;=$J19,0,IF($O19&lt;=AF$2,($J19-(SUM($K19,SUM($Z19:AE19)))),IF($L19=$D$184,(($J19-$K19)/$P19),(($J19-SUM($Z19:AE19))*$Q19))*IF($V19&lt;=AF$2,(DATEDIF(AE$2,$V19,"D")/365),IF($G19&gt;AE$2,(DATEDIF($G19,AF$2,"D")/365),1)))))))</f>
        <v>0</v>
      </c>
      <c r="AG19" s="53">
        <f>IF($V19&lt;=AF$2,0,IF($O19&lt;=AF$2,0,IF($G19&gt;=AG$2,0,IF($K19&gt;=$J19,0,IF($O19&lt;=AG$2,($J19-(SUM($K19,SUM($Z19:AF19)))),IF($L19=$D$184,(($J19-$K19)/$P19),(($J19-SUM($Z19:AF19))*$Q19))*IF($V19&lt;=AG$2,(DATEDIF(AF$2,$V19,"D")/365),IF($G19&gt;AF$2,(DATEDIF($G19,AG$2,"D")/365),1)))))))</f>
        <v>0</v>
      </c>
      <c r="AH19" s="53">
        <f>IF($V19&lt;=AG$2,0,IF($O19&lt;=AG$2,0,IF($G19&gt;=AH$2,0,IF($K19&gt;=$J19,0,IF($O19&lt;=AH$2,($J19-(SUM($K19,SUM($Z19:AG19)))),IF($L19=$D$184,(($J19-$K19)/$P19),(($J19-SUM($Z19:AG19))*$Q19))*IF($V19&lt;=AH$2,(DATEDIF(AG$2,$V19,"D")/365),IF($G19&gt;AG$2,(DATEDIF($G19,AH$2,"D")/365),1)))))))</f>
        <v>0</v>
      </c>
      <c r="AI19" s="53">
        <f>IF($V19&lt;=AH$2,0,IF($O19&lt;=AH$2,0,IF($G19&gt;=AI$2,0,IF($K19&gt;=$J19,0,IF($O19&lt;=AI$2,($J19-(SUM($K19,SUM($Z19:AH19)))),IF($L19=$D$184,(($J19-$K19)/$P19),(($J19-SUM($Z19:AH19))*$Q19))*IF($V19&lt;=AI$2,(DATEDIF(AH$2,$V19,"D")/365),IF($G19&gt;AH$2,(DATEDIF($G19,AI$2,"D")/365),1)))))))</f>
        <v>0</v>
      </c>
      <c r="AJ19" s="53">
        <f>IF($V19&lt;=AI$2,0,IF($O19&lt;=AI$2,0,IF($G19&gt;=AJ$2,0,IF($K19&gt;=$J19,0,IF($O19&lt;=AJ$2,($J19-(SUM($K19,SUM($Z19:AI19)))),IF($L19=$D$184,(($J19-$K19)/$P19),(($J19-SUM($Z19:AI19))*$Q19))*IF($V19&lt;=AJ$2,(DATEDIF(AI$2,$V19,"D")/365),IF($G19&gt;AI$2,(DATEDIF($G19,AJ$2,"D")/365),1)))))))</f>
        <v>0</v>
      </c>
      <c r="AK19" s="53">
        <f>IF($V19&lt;=AJ$2,0,IF($O19&lt;=AJ$2,0,IF($G19&gt;=AK$2,0,IF($K19&gt;=$J19,0,IF($O19&lt;=AK$2,($J19-(SUM($K19,SUM($Z19:AJ19)))),IF($L19=$D$184,(($J19-$K19)/$P19),(($J19-SUM($Z19:AJ19))*$Q19))*IF($V19&lt;=AK$2,(DATEDIF(AJ$2,$V19,"D")/365),IF($G19&gt;AJ$2,(DATEDIF($G19,AK$2,"D")/365),1)))))))</f>
        <v>0</v>
      </c>
      <c r="AL19" s="53">
        <f>IF($V19&lt;=AK$2,0,IF($O19&lt;=AK$2,0,IF($G19&gt;=AL$2,0,IF($K19&gt;=$J19,0,IF($O19&lt;=AL$2,($J19-(SUM($K19,SUM($Z19:AK19)))),IF($L19=$D$184,(($J19-$K19)/$P19),(($J19-SUM($Z19:AK19))*$Q19))*IF($V19&lt;=AL$2,(DATEDIF(AK$2,$V19,"D")/365),IF($G19&gt;AK$2,(DATEDIF($G19,AL$2,"D")/365),1)))))))</f>
        <v>0</v>
      </c>
      <c r="AM19" s="53">
        <f>IF($V19&lt;=AL$2,0,IF($O19&lt;=AL$2,0,IF($G19&gt;=AM$2,0,IF($K19&gt;=$J19,0,IF($O19&lt;=AM$2,($J19-(SUM($K19,SUM($Z19:AL19)))),IF($L19=$D$184,(($J19-$K19)/$P19),(($J19-SUM($Z19:AL19))*$Q19))*IF($V19&lt;=AM$2,(DATEDIF(AL$2,$V19,"D")/365),IF($G19&gt;AL$2,(DATEDIF($G19,AM$2,"D")/365),1)))))))</f>
        <v>0</v>
      </c>
      <c r="AN19" s="53">
        <f>IF($V19&lt;=AM$2,0,IF($O19&lt;=AM$2,0,IF($G19&gt;=AN$2,0,IF($K19&gt;=$J19,0,IF($O19&lt;=AN$2,($J19-(SUM($K19,SUM($Z19:AM19)))),IF($L19=$D$184,(($J19-$K19)/$P19),(($J19-SUM($Z19:AM19))*$Q19))*IF($V19&lt;=AN$2,(DATEDIF(AM$2,$V19,"D")/365),IF($G19&gt;AM$2,(DATEDIF($G19,AN$2,"D")/365),1)))))))</f>
        <v>0</v>
      </c>
      <c r="AO19" s="53">
        <f>IF($V19&lt;=AN$2,0,IF($O19&lt;=AN$2,0,IF($G19&gt;=AO$2,0,IF($K19&gt;=$J19,0,IF($O19&lt;=AO$2,($J19-(SUM($K19,SUM($Z19:AN19)))),IF($L19=$D$184,(($J19-$K19)/$P19),(($J19-SUM($Z19:AN19))*$Q19))*IF($V19&lt;=AO$2,(DATEDIF(AN$2,$V19,"D")/365),IF($G19&gt;AN$2,(DATEDIF($G19,AO$2,"D")/365),1)))))))</f>
        <v>0</v>
      </c>
      <c r="AP19" s="53">
        <f>IF($V19&lt;=AO$2,0,IF($O19&lt;=AO$2,0,IF($G19&gt;=AP$2,0,IF($K19&gt;=$J19,0,IF($O19&lt;=AP$2,($J19-(SUM($K19,SUM($Z19:AO19)))),IF($L19=$D$184,(($J19-$K19)/$P19),(($J19-SUM($Z19:AO19))*$Q19))*IF($V19&lt;=AP$2,(DATEDIF(AO$2,$V19,"D")/365),IF($G19&gt;AO$2,(DATEDIF($G19,AP$2,"D")/365),1)))))))</f>
        <v>0</v>
      </c>
      <c r="AQ19" s="53">
        <f>IF($V19&lt;=AP$2,0,IF($O19&lt;=AP$2,0,IF($G19&gt;=AQ$2,0,IF($K19&gt;=$J19,0,IF($O19&lt;=AQ$2,($J19-(SUM($K19,SUM($Z19:AP19)))),IF($L19=$D$184,(($J19-$K19)/$P19),(($J19-SUM($Z19:AP19))*$Q19))*IF($V19&lt;=AQ$2,(DATEDIF(AP$2,$V19,"D")/365),IF($G19&gt;AP$2,(DATEDIF($G19,AQ$2,"D")/365),1)))))))</f>
        <v>0</v>
      </c>
      <c r="AR19" s="53">
        <f>IF($V19&lt;=AQ$2,0,IF($O19&lt;=AQ$2,0,IF($G19&gt;=AR$2,0,IF($K19&gt;=$J19,0,IF($O19&lt;=AR$2,($J19-(SUM($K19,SUM($Z19:AQ19)))),IF($L19=$D$184,(($J19-$K19)/$P19),(($J19-SUM($Z19:AQ19))*$Q19))*IF($V19&lt;=AR$2,(DATEDIF(AQ$2,$V19,"D")/365),IF($G19&gt;AQ$2,(DATEDIF($G19,AR$2,"D")/365),1)))))))</f>
        <v>0</v>
      </c>
      <c r="AS19" s="53">
        <f>IF($V19&lt;=AR$2,0,IF($O19&lt;=AR$2,0,IF($G19&gt;=AS$2,0,IF($K19&gt;=$J19,0,IF($O19&lt;=AS$2,($J19-(SUM($K19,SUM($Z19:AR19)))),IF($L19=$D$184,(($J19-$K19)/$P19),(($J19-SUM($Z19:AR19))*$Q19))*IF($V19&lt;=AS$2,(DATEDIF(AR$2,$V19,"D")/365),IF($G19&gt;AR$2,(DATEDIF($G19,AS$2,"D")/365),1)))))))</f>
        <v>0</v>
      </c>
      <c r="AT19" s="53">
        <f>IF($V19&lt;=AS$2,0,IF($O19&lt;=AS$2,0,IF($G19&gt;=AT$2,0,IF($K19&gt;=$J19,0,IF($O19&lt;=AT$2,($J19-(SUM($K19,SUM($Z19:AS19)))),IF($L19=$D$184,(($J19-$K19)/$P19),(($J19-SUM($Z19:AS19))*$Q19))*IF($V19&lt;=AT$2,(DATEDIF(AS$2,$V19,"D")/365),IF($G19&gt;AS$2,(DATEDIF($G19,AT$2,"D")/365),1)))))))</f>
        <v>0</v>
      </c>
      <c r="AU19" s="53">
        <f>IF($V19&lt;=AT$2,0,IF($O19&lt;=AT$2,0,IF($G19&gt;=AU$2,0,IF($K19&gt;=$J19,0,IF($O19&lt;=AU$2,($J19-(SUM($K19,SUM($Z19:AT19)))),IF($L19=$D$184,(($J19-$K19)/$P19),(($J19-SUM($Z19:AT19))*$Q19))*IF($V19&lt;=AU$2,(DATEDIF(AT$2,$V19,"D")/365),IF($G19&gt;AT$2,(DATEDIF($G19,AU$2,"D")/365),1)))))))</f>
        <v>0</v>
      </c>
      <c r="AV19" s="53">
        <f>IF($V19&lt;=AU$2,0,IF($O19&lt;=AU$2,0,IF($G19&gt;=AV$2,0,IF($K19&gt;=$J19,0,IF($O19&lt;=AV$2,($J19-(SUM($K19,SUM($Z19:AU19)))),IF($L19=$D$184,(($J19-$K19)/$P19),(($J19-SUM($Z19:AU19))*$Q19))*IF($V19&lt;=AV$2,(DATEDIF(AU$2,$V19,"D")/365),IF($G19&gt;AU$2,(DATEDIF($G19,AV$2,"D")/365),1)))))))</f>
        <v>0</v>
      </c>
      <c r="AW19" s="53">
        <f>IF($V19&lt;=AV$2,0,IF($O19&lt;=AV$2,0,IF($G19&gt;=AW$2,0,IF($K19&gt;=$J19,0,IF($O19&lt;=AW$2,($J19-(SUM($K19,SUM($Z19:AV19)))),IF($L19=$D$184,(($J19-$K19)/$P19),(($J19-SUM($Z19:AV19))*$Q19))*IF($V19&lt;=AW$2,(DATEDIF(AV$2,$V19,"D")/365),IF($G19&gt;AV$2,(DATEDIF($G19,AW$2,"D")/365),1)))))))</f>
        <v>0</v>
      </c>
      <c r="AX19" s="53">
        <f>IF($V19&lt;=AW$2,0,IF($O19&lt;=AW$2,0,IF($G19&gt;=AX$2,0,IF($K19&gt;=$J19,0,IF($O19&lt;=AX$2,($J19-(SUM($K19,SUM($Z19:AW19)))),IF($L19=$D$184,(($J19-$K19)/$P19),(($J19-SUM($Z19:AW19))*$Q19))*IF($V19&lt;=AX$2,(DATEDIF(AW$2,$V19,"D")/365),IF($G19&gt;AW$2,(DATEDIF($G19,AX$2,"D")/365),1)))))))</f>
        <v>0</v>
      </c>
      <c r="AY19" s="53">
        <f>IF($V19&lt;=AX$2,0,IF($O19&lt;=AX$2,0,IF($G19&gt;=AY$2,0,IF($K19&gt;=$J19,0,IF($O19&lt;=AY$2,($J19-(SUM($K19,SUM($Z19:AX19)))),IF($L19=$D$184,(($J19-$K19)/$P19),(($J19-SUM($Z19:AX19))*$Q19))*IF($V19&lt;=AY$2,(DATEDIF(AX$2,$V19,"D")/365),IF($G19&gt;AX$2,(DATEDIF($G19,AY$2,"D")/365),1)))))))</f>
        <v>0</v>
      </c>
      <c r="AZ19" s="52"/>
      <c r="BA19" s="52"/>
      <c r="BB19" s="126">
        <f>IF($V19&lt;=BB$2,0,IF($G19&gt;=BB$2,0,IF($G19&gt;$W$3,(J19-Z19),IF($G19&lt;=$W$3,J19-SUM(W19,$Z19:Z19),0))))</f>
        <v>0</v>
      </c>
      <c r="BC19" s="53">
        <f t="shared" si="14"/>
        <v>0</v>
      </c>
      <c r="BD19" s="52">
        <f t="shared" si="12"/>
        <v>0</v>
      </c>
      <c r="BE19" s="53">
        <f t="shared" si="12"/>
        <v>0</v>
      </c>
      <c r="BF19" s="52">
        <f t="shared" si="12"/>
        <v>0</v>
      </c>
      <c r="BG19" s="53">
        <f t="shared" si="12"/>
        <v>0</v>
      </c>
      <c r="BH19" s="52">
        <f t="shared" si="12"/>
        <v>0</v>
      </c>
      <c r="BI19" s="53">
        <f t="shared" si="12"/>
        <v>0</v>
      </c>
      <c r="BJ19" s="52">
        <f t="shared" si="12"/>
        <v>0</v>
      </c>
      <c r="BK19" s="53">
        <f t="shared" si="12"/>
        <v>0</v>
      </c>
      <c r="BL19" s="52">
        <f t="shared" si="12"/>
        <v>0</v>
      </c>
      <c r="BM19" s="53">
        <f t="shared" si="12"/>
        <v>0</v>
      </c>
      <c r="BN19" s="52">
        <f t="shared" si="12"/>
        <v>0</v>
      </c>
      <c r="BO19" s="53">
        <f t="shared" si="12"/>
        <v>0</v>
      </c>
      <c r="BP19" s="52">
        <f t="shared" si="12"/>
        <v>0</v>
      </c>
      <c r="BQ19" s="53">
        <f t="shared" si="12"/>
        <v>0</v>
      </c>
      <c r="BR19" s="52">
        <f t="shared" si="12"/>
        <v>0</v>
      </c>
      <c r="BS19" s="53">
        <f t="shared" si="12"/>
        <v>0</v>
      </c>
      <c r="BT19" s="52">
        <f t="shared" si="13"/>
        <v>0</v>
      </c>
      <c r="BU19" s="53">
        <f t="shared" si="13"/>
        <v>0</v>
      </c>
      <c r="BV19" s="52">
        <f t="shared" si="13"/>
        <v>0</v>
      </c>
      <c r="BW19" s="53">
        <f t="shared" si="13"/>
        <v>0</v>
      </c>
      <c r="BX19" s="52">
        <f t="shared" si="13"/>
        <v>0</v>
      </c>
      <c r="BY19" s="53">
        <f t="shared" si="13"/>
        <v>0</v>
      </c>
      <c r="BZ19" s="52">
        <f t="shared" si="13"/>
        <v>0</v>
      </c>
      <c r="CA19" s="53">
        <f t="shared" si="13"/>
        <v>0</v>
      </c>
    </row>
    <row r="20" spans="1:79" s="74" customFormat="1">
      <c r="A20" s="20">
        <v>19</v>
      </c>
      <c r="B20" s="20" t="s">
        <v>5</v>
      </c>
      <c r="C20" s="20" t="s">
        <v>153</v>
      </c>
      <c r="D20" s="2">
        <v>1985</v>
      </c>
      <c r="E20" s="3">
        <v>4</v>
      </c>
      <c r="F20" s="2">
        <v>1</v>
      </c>
      <c r="G20" s="55">
        <f t="shared" si="0"/>
        <v>31137</v>
      </c>
      <c r="H20" s="4">
        <v>0</v>
      </c>
      <c r="I20" s="1">
        <v>0</v>
      </c>
      <c r="J20" s="51">
        <f t="shared" si="1"/>
        <v>0</v>
      </c>
      <c r="K20" s="54">
        <f t="shared" si="2"/>
        <v>0</v>
      </c>
      <c r="L20" s="4" t="s">
        <v>96</v>
      </c>
      <c r="M20" s="54">
        <f t="shared" si="15"/>
        <v>5</v>
      </c>
      <c r="N20" s="53">
        <f t="shared" si="3"/>
        <v>5</v>
      </c>
      <c r="O20" s="55">
        <f t="shared" si="4"/>
        <v>32963</v>
      </c>
      <c r="P20" s="53">
        <f t="shared" si="5"/>
        <v>0</v>
      </c>
      <c r="Q20" s="119">
        <f t="shared" si="6"/>
        <v>0</v>
      </c>
      <c r="R20" s="52" t="s">
        <v>130</v>
      </c>
      <c r="S20" s="114">
        <v>17</v>
      </c>
      <c r="T20" s="68">
        <v>4</v>
      </c>
      <c r="U20" s="114">
        <v>2035</v>
      </c>
      <c r="V20" s="55">
        <f t="shared" si="7"/>
        <v>54878</v>
      </c>
      <c r="W20" s="53">
        <f t="shared" si="8"/>
        <v>0</v>
      </c>
      <c r="X20" s="53">
        <f t="shared" si="9"/>
        <v>0</v>
      </c>
      <c r="Y20" s="53">
        <f t="shared" si="10"/>
        <v>0</v>
      </c>
      <c r="Z20" s="53">
        <f t="shared" si="11"/>
        <v>0</v>
      </c>
      <c r="AA20" s="53">
        <f>IF($V20&lt;=Z$2,0,IF($O20&lt;=Z$2,0,IF($G20&gt;=AA$2,0,IF($K20&gt;=$J20,0,IF($O20&lt;=AA$2,($J20-(SUM($K20,SUM($Z20:Z20)))),IF($L20=$D$184,(($J20-$K20)/$P20),(($J20-SUM($Z20:Z20))*$Q20))*IF($V20&lt;=AA$2,(DATEDIF(Z$2,$V20,"D")/365),IF($G20&gt;Z$2,(DATEDIF($G20,AA$2,"D")/365),1)))))))</f>
        <v>0</v>
      </c>
      <c r="AB20" s="53">
        <f>IF($V20&lt;=AA$2,0,IF($O20&lt;=AA$2,0,IF($G20&gt;=AB$2,0,IF($K20&gt;=$J20,0,IF($O20&lt;=AB$2,($J20-(SUM($K20,SUM($Z20:AA20)))),IF($L20=$D$184,(($J20-$K20)/$P20),(($J20-SUM($Z20:AA20))*$Q20))*IF($V20&lt;=AB$2,(DATEDIF(AA$2,$V20,"D")/365),IF($G20&gt;AA$2,(DATEDIF($G20,AB$2,"D")/365),1)))))))</f>
        <v>0</v>
      </c>
      <c r="AC20" s="53">
        <f>IF($V20&lt;=AB$2,0,IF($O20&lt;=AB$2,0,IF($G20&gt;=AC$2,0,IF($K20&gt;=$J20,0,IF($O20&lt;=AC$2,($J20-(SUM($K20,SUM($Z20:AB20)))),IF($L20=$D$184,(($J20-$K20)/$P20),(($J20-SUM($Z20:AB20))*$Q20))*IF($V20&lt;=AC$2,(DATEDIF(AB$2,$V20,"D")/365),IF($G20&gt;AB$2,(DATEDIF($G20,AC$2,"D")/365),1)))))))</f>
        <v>0</v>
      </c>
      <c r="AD20" s="53">
        <f>IF($V20&lt;=AC$2,0,IF($O20&lt;=AC$2,0,IF($G20&gt;=AD$2,0,IF($K20&gt;=$J20,0,IF($O20&lt;=AD$2,($J20-(SUM($K20,SUM($Z20:AC20)))),IF($L20=$D$184,(($J20-$K20)/$P20),(($J20-SUM($Z20:AC20))*$Q20))*IF($V20&lt;=AD$2,(DATEDIF(AC$2,$V20,"D")/365),IF($G20&gt;AC$2,(DATEDIF($G20,AD$2,"D")/365),1)))))))</f>
        <v>0</v>
      </c>
      <c r="AE20" s="53">
        <f>IF($V20&lt;=AD$2,0,IF($O20&lt;=AD$2,0,IF($G20&gt;=AE$2,0,IF($K20&gt;=$J20,0,IF($O20&lt;=AE$2,($J20-(SUM($K20,SUM($Z20:AD20)))),IF($L20=$D$184,(($J20-$K20)/$P20),(($J20-SUM($Z20:AD20))*$Q20))*IF($V20&lt;=AE$2,(DATEDIF(AD$2,$V20,"D")/365),IF($G20&gt;AD$2,(DATEDIF($G20,AE$2,"D")/365),1)))))))</f>
        <v>0</v>
      </c>
      <c r="AF20" s="53">
        <f>IF($V20&lt;=AE$2,0,IF($O20&lt;=AE$2,0,IF($G20&gt;=AF$2,0,IF($K20&gt;=$J20,0,IF($O20&lt;=AF$2,($J20-(SUM($K20,SUM($Z20:AE20)))),IF($L20=$D$184,(($J20-$K20)/$P20),(($J20-SUM($Z20:AE20))*$Q20))*IF($V20&lt;=AF$2,(DATEDIF(AE$2,$V20,"D")/365),IF($G20&gt;AE$2,(DATEDIF($G20,AF$2,"D")/365),1)))))))</f>
        <v>0</v>
      </c>
      <c r="AG20" s="53">
        <f>IF($V20&lt;=AF$2,0,IF($O20&lt;=AF$2,0,IF($G20&gt;=AG$2,0,IF($K20&gt;=$J20,0,IF($O20&lt;=AG$2,($J20-(SUM($K20,SUM($Z20:AF20)))),IF($L20=$D$184,(($J20-$K20)/$P20),(($J20-SUM($Z20:AF20))*$Q20))*IF($V20&lt;=AG$2,(DATEDIF(AF$2,$V20,"D")/365),IF($G20&gt;AF$2,(DATEDIF($G20,AG$2,"D")/365),1)))))))</f>
        <v>0</v>
      </c>
      <c r="AH20" s="53">
        <f>IF($V20&lt;=AG$2,0,IF($O20&lt;=AG$2,0,IF($G20&gt;=AH$2,0,IF($K20&gt;=$J20,0,IF($O20&lt;=AH$2,($J20-(SUM($K20,SUM($Z20:AG20)))),IF($L20=$D$184,(($J20-$K20)/$P20),(($J20-SUM($Z20:AG20))*$Q20))*IF($V20&lt;=AH$2,(DATEDIF(AG$2,$V20,"D")/365),IF($G20&gt;AG$2,(DATEDIF($G20,AH$2,"D")/365),1)))))))</f>
        <v>0</v>
      </c>
      <c r="AI20" s="53">
        <f>IF($V20&lt;=AH$2,0,IF($O20&lt;=AH$2,0,IF($G20&gt;=AI$2,0,IF($K20&gt;=$J20,0,IF($O20&lt;=AI$2,($J20-(SUM($K20,SUM($Z20:AH20)))),IF($L20=$D$184,(($J20-$K20)/$P20),(($J20-SUM($Z20:AH20))*$Q20))*IF($V20&lt;=AI$2,(DATEDIF(AH$2,$V20,"D")/365),IF($G20&gt;AH$2,(DATEDIF($G20,AI$2,"D")/365),1)))))))</f>
        <v>0</v>
      </c>
      <c r="AJ20" s="53">
        <f>IF($V20&lt;=AI$2,0,IF($O20&lt;=AI$2,0,IF($G20&gt;=AJ$2,0,IF($K20&gt;=$J20,0,IF($O20&lt;=AJ$2,($J20-(SUM($K20,SUM($Z20:AI20)))),IF($L20=$D$184,(($J20-$K20)/$P20),(($J20-SUM($Z20:AI20))*$Q20))*IF($V20&lt;=AJ$2,(DATEDIF(AI$2,$V20,"D")/365),IF($G20&gt;AI$2,(DATEDIF($G20,AJ$2,"D")/365),1)))))))</f>
        <v>0</v>
      </c>
      <c r="AK20" s="53">
        <f>IF($V20&lt;=AJ$2,0,IF($O20&lt;=AJ$2,0,IF($G20&gt;=AK$2,0,IF($K20&gt;=$J20,0,IF($O20&lt;=AK$2,($J20-(SUM($K20,SUM($Z20:AJ20)))),IF($L20=$D$184,(($J20-$K20)/$P20),(($J20-SUM($Z20:AJ20))*$Q20))*IF($V20&lt;=AK$2,(DATEDIF(AJ$2,$V20,"D")/365),IF($G20&gt;AJ$2,(DATEDIF($G20,AK$2,"D")/365),1)))))))</f>
        <v>0</v>
      </c>
      <c r="AL20" s="53">
        <f>IF($V20&lt;=AK$2,0,IF($O20&lt;=AK$2,0,IF($G20&gt;=AL$2,0,IF($K20&gt;=$J20,0,IF($O20&lt;=AL$2,($J20-(SUM($K20,SUM($Z20:AK20)))),IF($L20=$D$184,(($J20-$K20)/$P20),(($J20-SUM($Z20:AK20))*$Q20))*IF($V20&lt;=AL$2,(DATEDIF(AK$2,$V20,"D")/365),IF($G20&gt;AK$2,(DATEDIF($G20,AL$2,"D")/365),1)))))))</f>
        <v>0</v>
      </c>
      <c r="AM20" s="53">
        <f>IF($V20&lt;=AL$2,0,IF($O20&lt;=AL$2,0,IF($G20&gt;=AM$2,0,IF($K20&gt;=$J20,0,IF($O20&lt;=AM$2,($J20-(SUM($K20,SUM($Z20:AL20)))),IF($L20=$D$184,(($J20-$K20)/$P20),(($J20-SUM($Z20:AL20))*$Q20))*IF($V20&lt;=AM$2,(DATEDIF(AL$2,$V20,"D")/365),IF($G20&gt;AL$2,(DATEDIF($G20,AM$2,"D")/365),1)))))))</f>
        <v>0</v>
      </c>
      <c r="AN20" s="53">
        <f>IF($V20&lt;=AM$2,0,IF($O20&lt;=AM$2,0,IF($G20&gt;=AN$2,0,IF($K20&gt;=$J20,0,IF($O20&lt;=AN$2,($J20-(SUM($K20,SUM($Z20:AM20)))),IF($L20=$D$184,(($J20-$K20)/$P20),(($J20-SUM($Z20:AM20))*$Q20))*IF($V20&lt;=AN$2,(DATEDIF(AM$2,$V20,"D")/365),IF($G20&gt;AM$2,(DATEDIF($G20,AN$2,"D")/365),1)))))))</f>
        <v>0</v>
      </c>
      <c r="AO20" s="53">
        <f>IF($V20&lt;=AN$2,0,IF($O20&lt;=AN$2,0,IF($G20&gt;=AO$2,0,IF($K20&gt;=$J20,0,IF($O20&lt;=AO$2,($J20-(SUM($K20,SUM($Z20:AN20)))),IF($L20=$D$184,(($J20-$K20)/$P20),(($J20-SUM($Z20:AN20))*$Q20))*IF($V20&lt;=AO$2,(DATEDIF(AN$2,$V20,"D")/365),IF($G20&gt;AN$2,(DATEDIF($G20,AO$2,"D")/365),1)))))))</f>
        <v>0</v>
      </c>
      <c r="AP20" s="53">
        <f>IF($V20&lt;=AO$2,0,IF($O20&lt;=AO$2,0,IF($G20&gt;=AP$2,0,IF($K20&gt;=$J20,0,IF($O20&lt;=AP$2,($J20-(SUM($K20,SUM($Z20:AO20)))),IF($L20=$D$184,(($J20-$K20)/$P20),(($J20-SUM($Z20:AO20))*$Q20))*IF($V20&lt;=AP$2,(DATEDIF(AO$2,$V20,"D")/365),IF($G20&gt;AO$2,(DATEDIF($G20,AP$2,"D")/365),1)))))))</f>
        <v>0</v>
      </c>
      <c r="AQ20" s="53">
        <f>IF($V20&lt;=AP$2,0,IF($O20&lt;=AP$2,0,IF($G20&gt;=AQ$2,0,IF($K20&gt;=$J20,0,IF($O20&lt;=AQ$2,($J20-(SUM($K20,SUM($Z20:AP20)))),IF($L20=$D$184,(($J20-$K20)/$P20),(($J20-SUM($Z20:AP20))*$Q20))*IF($V20&lt;=AQ$2,(DATEDIF(AP$2,$V20,"D")/365),IF($G20&gt;AP$2,(DATEDIF($G20,AQ$2,"D")/365),1)))))))</f>
        <v>0</v>
      </c>
      <c r="AR20" s="53">
        <f>IF($V20&lt;=AQ$2,0,IF($O20&lt;=AQ$2,0,IF($G20&gt;=AR$2,0,IF($K20&gt;=$J20,0,IF($O20&lt;=AR$2,($J20-(SUM($K20,SUM($Z20:AQ20)))),IF($L20=$D$184,(($J20-$K20)/$P20),(($J20-SUM($Z20:AQ20))*$Q20))*IF($V20&lt;=AR$2,(DATEDIF(AQ$2,$V20,"D")/365),IF($G20&gt;AQ$2,(DATEDIF($G20,AR$2,"D")/365),1)))))))</f>
        <v>0</v>
      </c>
      <c r="AS20" s="53">
        <f>IF($V20&lt;=AR$2,0,IF($O20&lt;=AR$2,0,IF($G20&gt;=AS$2,0,IF($K20&gt;=$J20,0,IF($O20&lt;=AS$2,($J20-(SUM($K20,SUM($Z20:AR20)))),IF($L20=$D$184,(($J20-$K20)/$P20),(($J20-SUM($Z20:AR20))*$Q20))*IF($V20&lt;=AS$2,(DATEDIF(AR$2,$V20,"D")/365),IF($G20&gt;AR$2,(DATEDIF($G20,AS$2,"D")/365),1)))))))</f>
        <v>0</v>
      </c>
      <c r="AT20" s="53">
        <f>IF($V20&lt;=AS$2,0,IF($O20&lt;=AS$2,0,IF($G20&gt;=AT$2,0,IF($K20&gt;=$J20,0,IF($O20&lt;=AT$2,($J20-(SUM($K20,SUM($Z20:AS20)))),IF($L20=$D$184,(($J20-$K20)/$P20),(($J20-SUM($Z20:AS20))*$Q20))*IF($V20&lt;=AT$2,(DATEDIF(AS$2,$V20,"D")/365),IF($G20&gt;AS$2,(DATEDIF($G20,AT$2,"D")/365),1)))))))</f>
        <v>0</v>
      </c>
      <c r="AU20" s="53">
        <f>IF($V20&lt;=AT$2,0,IF($O20&lt;=AT$2,0,IF($G20&gt;=AU$2,0,IF($K20&gt;=$J20,0,IF($O20&lt;=AU$2,($J20-(SUM($K20,SUM($Z20:AT20)))),IF($L20=$D$184,(($J20-$K20)/$P20),(($J20-SUM($Z20:AT20))*$Q20))*IF($V20&lt;=AU$2,(DATEDIF(AT$2,$V20,"D")/365),IF($G20&gt;AT$2,(DATEDIF($G20,AU$2,"D")/365),1)))))))</f>
        <v>0</v>
      </c>
      <c r="AV20" s="53">
        <f>IF($V20&lt;=AU$2,0,IF($O20&lt;=AU$2,0,IF($G20&gt;=AV$2,0,IF($K20&gt;=$J20,0,IF($O20&lt;=AV$2,($J20-(SUM($K20,SUM($Z20:AU20)))),IF($L20=$D$184,(($J20-$K20)/$P20),(($J20-SUM($Z20:AU20))*$Q20))*IF($V20&lt;=AV$2,(DATEDIF(AU$2,$V20,"D")/365),IF($G20&gt;AU$2,(DATEDIF($G20,AV$2,"D")/365),1)))))))</f>
        <v>0</v>
      </c>
      <c r="AW20" s="53">
        <f>IF($V20&lt;=AV$2,0,IF($O20&lt;=AV$2,0,IF($G20&gt;=AW$2,0,IF($K20&gt;=$J20,0,IF($O20&lt;=AW$2,($J20-(SUM($K20,SUM($Z20:AV20)))),IF($L20=$D$184,(($J20-$K20)/$P20),(($J20-SUM($Z20:AV20))*$Q20))*IF($V20&lt;=AW$2,(DATEDIF(AV$2,$V20,"D")/365),IF($G20&gt;AV$2,(DATEDIF($G20,AW$2,"D")/365),1)))))))</f>
        <v>0</v>
      </c>
      <c r="AX20" s="53">
        <f>IF($V20&lt;=AW$2,0,IF($O20&lt;=AW$2,0,IF($G20&gt;=AX$2,0,IF($K20&gt;=$J20,0,IF($O20&lt;=AX$2,($J20-(SUM($K20,SUM($Z20:AW20)))),IF($L20=$D$184,(($J20-$K20)/$P20),(($J20-SUM($Z20:AW20))*$Q20))*IF($V20&lt;=AX$2,(DATEDIF(AW$2,$V20,"D")/365),IF($G20&gt;AW$2,(DATEDIF($G20,AX$2,"D")/365),1)))))))</f>
        <v>0</v>
      </c>
      <c r="AY20" s="53">
        <f>IF($V20&lt;=AX$2,0,IF($O20&lt;=AX$2,0,IF($G20&gt;=AY$2,0,IF($K20&gt;=$J20,0,IF($O20&lt;=AY$2,($J20-(SUM($K20,SUM($Z20:AX20)))),IF($L20=$D$184,(($J20-$K20)/$P20),(($J20-SUM($Z20:AX20))*$Q20))*IF($V20&lt;=AY$2,(DATEDIF(AX$2,$V20,"D")/365),IF($G20&gt;AX$2,(DATEDIF($G20,AY$2,"D")/365),1)))))))</f>
        <v>0</v>
      </c>
      <c r="AZ20" s="52"/>
      <c r="BA20" s="52"/>
      <c r="BB20" s="126">
        <f>IF($V20&lt;=BB$2,0,IF($G20&gt;=BB$2,0,IF($G20&gt;$W$3,(J20-Z20),IF($G20&lt;=$W$3,J20-SUM(W20,$Z20:Z20),0))))</f>
        <v>0</v>
      </c>
      <c r="BC20" s="53">
        <f t="shared" si="14"/>
        <v>0</v>
      </c>
      <c r="BD20" s="52">
        <f t="shared" si="12"/>
        <v>0</v>
      </c>
      <c r="BE20" s="53">
        <f t="shared" si="12"/>
        <v>0</v>
      </c>
      <c r="BF20" s="52">
        <f t="shared" si="12"/>
        <v>0</v>
      </c>
      <c r="BG20" s="53">
        <f t="shared" si="12"/>
        <v>0</v>
      </c>
      <c r="BH20" s="52">
        <f t="shared" si="12"/>
        <v>0</v>
      </c>
      <c r="BI20" s="53">
        <f t="shared" si="12"/>
        <v>0</v>
      </c>
      <c r="BJ20" s="52">
        <f t="shared" si="12"/>
        <v>0</v>
      </c>
      <c r="BK20" s="53">
        <f t="shared" si="12"/>
        <v>0</v>
      </c>
      <c r="BL20" s="52">
        <f t="shared" si="12"/>
        <v>0</v>
      </c>
      <c r="BM20" s="53">
        <f t="shared" si="12"/>
        <v>0</v>
      </c>
      <c r="BN20" s="52">
        <f t="shared" si="12"/>
        <v>0</v>
      </c>
      <c r="BO20" s="53">
        <f t="shared" si="12"/>
        <v>0</v>
      </c>
      <c r="BP20" s="52">
        <f t="shared" si="12"/>
        <v>0</v>
      </c>
      <c r="BQ20" s="53">
        <f t="shared" si="12"/>
        <v>0</v>
      </c>
      <c r="BR20" s="52">
        <f t="shared" si="12"/>
        <v>0</v>
      </c>
      <c r="BS20" s="53">
        <f t="shared" si="12"/>
        <v>0</v>
      </c>
      <c r="BT20" s="52">
        <f t="shared" si="13"/>
        <v>0</v>
      </c>
      <c r="BU20" s="53">
        <f t="shared" si="13"/>
        <v>0</v>
      </c>
      <c r="BV20" s="52">
        <f t="shared" si="13"/>
        <v>0</v>
      </c>
      <c r="BW20" s="53">
        <f t="shared" si="13"/>
        <v>0</v>
      </c>
      <c r="BX20" s="52">
        <f t="shared" si="13"/>
        <v>0</v>
      </c>
      <c r="BY20" s="53">
        <f t="shared" si="13"/>
        <v>0</v>
      </c>
      <c r="BZ20" s="52">
        <f t="shared" si="13"/>
        <v>0</v>
      </c>
      <c r="CA20" s="53">
        <f t="shared" si="13"/>
        <v>0</v>
      </c>
    </row>
    <row r="21" spans="1:79" s="74" customFormat="1">
      <c r="A21" s="20">
        <v>20</v>
      </c>
      <c r="B21" s="20" t="s">
        <v>5</v>
      </c>
      <c r="C21" s="20" t="s">
        <v>153</v>
      </c>
      <c r="D21" s="2">
        <v>1985</v>
      </c>
      <c r="E21" s="3">
        <v>4</v>
      </c>
      <c r="F21" s="2">
        <v>1</v>
      </c>
      <c r="G21" s="55">
        <f t="shared" si="0"/>
        <v>31137</v>
      </c>
      <c r="H21" s="4">
        <v>0</v>
      </c>
      <c r="I21" s="1">
        <v>0</v>
      </c>
      <c r="J21" s="51">
        <f t="shared" si="1"/>
        <v>0</v>
      </c>
      <c r="K21" s="54">
        <f t="shared" si="2"/>
        <v>0</v>
      </c>
      <c r="L21" s="4" t="s">
        <v>96</v>
      </c>
      <c r="M21" s="54">
        <f t="shared" si="15"/>
        <v>5</v>
      </c>
      <c r="N21" s="53">
        <f t="shared" si="3"/>
        <v>5</v>
      </c>
      <c r="O21" s="55">
        <f t="shared" si="4"/>
        <v>32963</v>
      </c>
      <c r="P21" s="53">
        <f t="shared" si="5"/>
        <v>0</v>
      </c>
      <c r="Q21" s="119">
        <f t="shared" si="6"/>
        <v>0</v>
      </c>
      <c r="R21" s="52" t="s">
        <v>130</v>
      </c>
      <c r="S21" s="114">
        <v>17</v>
      </c>
      <c r="T21" s="68">
        <v>4</v>
      </c>
      <c r="U21" s="114">
        <v>2035</v>
      </c>
      <c r="V21" s="55">
        <f t="shared" si="7"/>
        <v>54878</v>
      </c>
      <c r="W21" s="53">
        <f t="shared" ref="W21:W32" si="16">IF($W$3&gt;=$O21,(J21-K21),0)</f>
        <v>0</v>
      </c>
      <c r="X21" s="53">
        <f t="shared" ref="X21:X32" si="17">HLOOKUP(X$2,$Z$2:$AY$150,A21,FALSE)</f>
        <v>0</v>
      </c>
      <c r="Y21" s="53">
        <f t="shared" ref="Y21:Y32" si="18">HLOOKUP($Y$2,$BB$2:$CA$150,A21,FALSE)</f>
        <v>0</v>
      </c>
      <c r="Z21" s="53">
        <f t="shared" ref="Z21:Z32" si="19">IF($O21&lt;=$W$3,0,IF($G21&gt;=Z$2,0,IF($K21&gt;=$J21,0,IF($P21&lt;=1,$J21-$K21,IF($L21=$D$184,(($J21-$K21)/$P21),($J21*Q21))*IF($V21&lt;=Z$2,(DATEDIF($W$3,$V21,"D")/365),IF($G21&gt;$W$3,(DATEDIF($G21,$Z$2,"D")/365),1))))))</f>
        <v>0</v>
      </c>
      <c r="AA21" s="53">
        <f>IF($V21&lt;=Z$2,0,IF($O21&lt;=Z$2,0,IF($G21&gt;=AA$2,0,IF($K21&gt;=$J21,0,IF($O21&lt;=AA$2,($J21-(SUM($K21,SUM($Z21:Z21)))),IF($L21=$D$184,(($J21-$K21)/$P21),(($J21-SUM($Z21:Z21))*$Q21))*IF($V21&lt;=AA$2,(DATEDIF(Z$2,$V21,"D")/365),IF($G21&gt;Z$2,(DATEDIF($G21,AA$2,"D")/365),1)))))))</f>
        <v>0</v>
      </c>
      <c r="AB21" s="53">
        <f>IF($V21&lt;=AA$2,0,IF($O21&lt;=AA$2,0,IF($G21&gt;=AB$2,0,IF($K21&gt;=$J21,0,IF($O21&lt;=AB$2,($J21-(SUM($K21,SUM($Z21:AA21)))),IF($L21=$D$184,(($J21-$K21)/$P21),(($J21-SUM($Z21:AA21))*$Q21))*IF($V21&lt;=AB$2,(DATEDIF(AA$2,$V21,"D")/365),IF($G21&gt;AA$2,(DATEDIF($G21,AB$2,"D")/365),1)))))))</f>
        <v>0</v>
      </c>
      <c r="AC21" s="53">
        <f>IF($V21&lt;=AB$2,0,IF($O21&lt;=AB$2,0,IF($G21&gt;=AC$2,0,IF($K21&gt;=$J21,0,IF($O21&lt;=AC$2,($J21-(SUM($K21,SUM($Z21:AB21)))),IF($L21=$D$184,(($J21-$K21)/$P21),(($J21-SUM($Z21:AB21))*$Q21))*IF($V21&lt;=AC$2,(DATEDIF(AB$2,$V21,"D")/365),IF($G21&gt;AB$2,(DATEDIF($G21,AC$2,"D")/365),1)))))))</f>
        <v>0</v>
      </c>
      <c r="AD21" s="53">
        <f>IF($V21&lt;=AC$2,0,IF($O21&lt;=AC$2,0,IF($G21&gt;=AD$2,0,IF($K21&gt;=$J21,0,IF($O21&lt;=AD$2,($J21-(SUM($K21,SUM($Z21:AC21)))),IF($L21=$D$184,(($J21-$K21)/$P21),(($J21-SUM($Z21:AC21))*$Q21))*IF($V21&lt;=AD$2,(DATEDIF(AC$2,$V21,"D")/365),IF($G21&gt;AC$2,(DATEDIF($G21,AD$2,"D")/365),1)))))))</f>
        <v>0</v>
      </c>
      <c r="AE21" s="53">
        <f>IF($V21&lt;=AD$2,0,IF($O21&lt;=AD$2,0,IF($G21&gt;=AE$2,0,IF($K21&gt;=$J21,0,IF($O21&lt;=AE$2,($J21-(SUM($K21,SUM($Z21:AD21)))),IF($L21=$D$184,(($J21-$K21)/$P21),(($J21-SUM($Z21:AD21))*$Q21))*IF($V21&lt;=AE$2,(DATEDIF(AD$2,$V21,"D")/365),IF($G21&gt;AD$2,(DATEDIF($G21,AE$2,"D")/365),1)))))))</f>
        <v>0</v>
      </c>
      <c r="AF21" s="53">
        <f>IF($V21&lt;=AE$2,0,IF($O21&lt;=AE$2,0,IF($G21&gt;=AF$2,0,IF($K21&gt;=$J21,0,IF($O21&lt;=AF$2,($J21-(SUM($K21,SUM($Z21:AE21)))),IF($L21=$D$184,(($J21-$K21)/$P21),(($J21-SUM($Z21:AE21))*$Q21))*IF($V21&lt;=AF$2,(DATEDIF(AE$2,$V21,"D")/365),IF($G21&gt;AE$2,(DATEDIF($G21,AF$2,"D")/365),1)))))))</f>
        <v>0</v>
      </c>
      <c r="AG21" s="53">
        <f>IF($V21&lt;=AF$2,0,IF($O21&lt;=AF$2,0,IF($G21&gt;=AG$2,0,IF($K21&gt;=$J21,0,IF($O21&lt;=AG$2,($J21-(SUM($K21,SUM($Z21:AF21)))),IF($L21=$D$184,(($J21-$K21)/$P21),(($J21-SUM($Z21:AF21))*$Q21))*IF($V21&lt;=AG$2,(DATEDIF(AF$2,$V21,"D")/365),IF($G21&gt;AF$2,(DATEDIF($G21,AG$2,"D")/365),1)))))))</f>
        <v>0</v>
      </c>
      <c r="AH21" s="53">
        <f>IF($V21&lt;=AG$2,0,IF($O21&lt;=AG$2,0,IF($G21&gt;=AH$2,0,IF($K21&gt;=$J21,0,IF($O21&lt;=AH$2,($J21-(SUM($K21,SUM($Z21:AG21)))),IF($L21=$D$184,(($J21-$K21)/$P21),(($J21-SUM($Z21:AG21))*$Q21))*IF($V21&lt;=AH$2,(DATEDIF(AG$2,$V21,"D")/365),IF($G21&gt;AG$2,(DATEDIF($G21,AH$2,"D")/365),1)))))))</f>
        <v>0</v>
      </c>
      <c r="AI21" s="53">
        <f>IF($V21&lt;=AH$2,0,IF($O21&lt;=AH$2,0,IF($G21&gt;=AI$2,0,IF($K21&gt;=$J21,0,IF($O21&lt;=AI$2,($J21-(SUM($K21,SUM($Z21:AH21)))),IF($L21=$D$184,(($J21-$K21)/$P21),(($J21-SUM($Z21:AH21))*$Q21))*IF($V21&lt;=AI$2,(DATEDIF(AH$2,$V21,"D")/365),IF($G21&gt;AH$2,(DATEDIF($G21,AI$2,"D")/365),1)))))))</f>
        <v>0</v>
      </c>
      <c r="AJ21" s="53">
        <f>IF($V21&lt;=AI$2,0,IF($O21&lt;=AI$2,0,IF($G21&gt;=AJ$2,0,IF($K21&gt;=$J21,0,IF($O21&lt;=AJ$2,($J21-(SUM($K21,SUM($Z21:AI21)))),IF($L21=$D$184,(($J21-$K21)/$P21),(($J21-SUM($Z21:AI21))*$Q21))*IF($V21&lt;=AJ$2,(DATEDIF(AI$2,$V21,"D")/365),IF($G21&gt;AI$2,(DATEDIF($G21,AJ$2,"D")/365),1)))))))</f>
        <v>0</v>
      </c>
      <c r="AK21" s="53">
        <f>IF($V21&lt;=AJ$2,0,IF($O21&lt;=AJ$2,0,IF($G21&gt;=AK$2,0,IF($K21&gt;=$J21,0,IF($O21&lt;=AK$2,($J21-(SUM($K21,SUM($Z21:AJ21)))),IF($L21=$D$184,(($J21-$K21)/$P21),(($J21-SUM($Z21:AJ21))*$Q21))*IF($V21&lt;=AK$2,(DATEDIF(AJ$2,$V21,"D")/365),IF($G21&gt;AJ$2,(DATEDIF($G21,AK$2,"D")/365),1)))))))</f>
        <v>0</v>
      </c>
      <c r="AL21" s="53">
        <f>IF($V21&lt;=AK$2,0,IF($O21&lt;=AK$2,0,IF($G21&gt;=AL$2,0,IF($K21&gt;=$J21,0,IF($O21&lt;=AL$2,($J21-(SUM($K21,SUM($Z21:AK21)))),IF($L21=$D$184,(($J21-$K21)/$P21),(($J21-SUM($Z21:AK21))*$Q21))*IF($V21&lt;=AL$2,(DATEDIF(AK$2,$V21,"D")/365),IF($G21&gt;AK$2,(DATEDIF($G21,AL$2,"D")/365),1)))))))</f>
        <v>0</v>
      </c>
      <c r="AM21" s="53">
        <f>IF($V21&lt;=AL$2,0,IF($O21&lt;=AL$2,0,IF($G21&gt;=AM$2,0,IF($K21&gt;=$J21,0,IF($O21&lt;=AM$2,($J21-(SUM($K21,SUM($Z21:AL21)))),IF($L21=$D$184,(($J21-$K21)/$P21),(($J21-SUM($Z21:AL21))*$Q21))*IF($V21&lt;=AM$2,(DATEDIF(AL$2,$V21,"D")/365),IF($G21&gt;AL$2,(DATEDIF($G21,AM$2,"D")/365),1)))))))</f>
        <v>0</v>
      </c>
      <c r="AN21" s="53">
        <f>IF($V21&lt;=AM$2,0,IF($O21&lt;=AM$2,0,IF($G21&gt;=AN$2,0,IF($K21&gt;=$J21,0,IF($O21&lt;=AN$2,($J21-(SUM($K21,SUM($Z21:AM21)))),IF($L21=$D$184,(($J21-$K21)/$P21),(($J21-SUM($Z21:AM21))*$Q21))*IF($V21&lt;=AN$2,(DATEDIF(AM$2,$V21,"D")/365),IF($G21&gt;AM$2,(DATEDIF($G21,AN$2,"D")/365),1)))))))</f>
        <v>0</v>
      </c>
      <c r="AO21" s="53">
        <f>IF($V21&lt;=AN$2,0,IF($O21&lt;=AN$2,0,IF($G21&gt;=AO$2,0,IF($K21&gt;=$J21,0,IF($O21&lt;=AO$2,($J21-(SUM($K21,SUM($Z21:AN21)))),IF($L21=$D$184,(($J21-$K21)/$P21),(($J21-SUM($Z21:AN21))*$Q21))*IF($V21&lt;=AO$2,(DATEDIF(AN$2,$V21,"D")/365),IF($G21&gt;AN$2,(DATEDIF($G21,AO$2,"D")/365),1)))))))</f>
        <v>0</v>
      </c>
      <c r="AP21" s="53">
        <f>IF($V21&lt;=AO$2,0,IF($O21&lt;=AO$2,0,IF($G21&gt;=AP$2,0,IF($K21&gt;=$J21,0,IF($O21&lt;=AP$2,($J21-(SUM($K21,SUM($Z21:AO21)))),IF($L21=$D$184,(($J21-$K21)/$P21),(($J21-SUM($Z21:AO21))*$Q21))*IF($V21&lt;=AP$2,(DATEDIF(AO$2,$V21,"D")/365),IF($G21&gt;AO$2,(DATEDIF($G21,AP$2,"D")/365),1)))))))</f>
        <v>0</v>
      </c>
      <c r="AQ21" s="53">
        <f>IF($V21&lt;=AP$2,0,IF($O21&lt;=AP$2,0,IF($G21&gt;=AQ$2,0,IF($K21&gt;=$J21,0,IF($O21&lt;=AQ$2,($J21-(SUM($K21,SUM($Z21:AP21)))),IF($L21=$D$184,(($J21-$K21)/$P21),(($J21-SUM($Z21:AP21))*$Q21))*IF($V21&lt;=AQ$2,(DATEDIF(AP$2,$V21,"D")/365),IF($G21&gt;AP$2,(DATEDIF($G21,AQ$2,"D")/365),1)))))))</f>
        <v>0</v>
      </c>
      <c r="AR21" s="53">
        <f>IF($V21&lt;=AQ$2,0,IF($O21&lt;=AQ$2,0,IF($G21&gt;=AR$2,0,IF($K21&gt;=$J21,0,IF($O21&lt;=AR$2,($J21-(SUM($K21,SUM($Z21:AQ21)))),IF($L21=$D$184,(($J21-$K21)/$P21),(($J21-SUM($Z21:AQ21))*$Q21))*IF($V21&lt;=AR$2,(DATEDIF(AQ$2,$V21,"D")/365),IF($G21&gt;AQ$2,(DATEDIF($G21,AR$2,"D")/365),1)))))))</f>
        <v>0</v>
      </c>
      <c r="AS21" s="53">
        <f>IF($V21&lt;=AR$2,0,IF($O21&lt;=AR$2,0,IF($G21&gt;=AS$2,0,IF($K21&gt;=$J21,0,IF($O21&lt;=AS$2,($J21-(SUM($K21,SUM($Z21:AR21)))),IF($L21=$D$184,(($J21-$K21)/$P21),(($J21-SUM($Z21:AR21))*$Q21))*IF($V21&lt;=AS$2,(DATEDIF(AR$2,$V21,"D")/365),IF($G21&gt;AR$2,(DATEDIF($G21,AS$2,"D")/365),1)))))))</f>
        <v>0</v>
      </c>
      <c r="AT21" s="53">
        <f>IF($V21&lt;=AS$2,0,IF($O21&lt;=AS$2,0,IF($G21&gt;=AT$2,0,IF($K21&gt;=$J21,0,IF($O21&lt;=AT$2,($J21-(SUM($K21,SUM($Z21:AS21)))),IF($L21=$D$184,(($J21-$K21)/$P21),(($J21-SUM($Z21:AS21))*$Q21))*IF($V21&lt;=AT$2,(DATEDIF(AS$2,$V21,"D")/365),IF($G21&gt;AS$2,(DATEDIF($G21,AT$2,"D")/365),1)))))))</f>
        <v>0</v>
      </c>
      <c r="AU21" s="53">
        <f>IF($V21&lt;=AT$2,0,IF($O21&lt;=AT$2,0,IF($G21&gt;=AU$2,0,IF($K21&gt;=$J21,0,IF($O21&lt;=AU$2,($J21-(SUM($K21,SUM($Z21:AT21)))),IF($L21=$D$184,(($J21-$K21)/$P21),(($J21-SUM($Z21:AT21))*$Q21))*IF($V21&lt;=AU$2,(DATEDIF(AT$2,$V21,"D")/365),IF($G21&gt;AT$2,(DATEDIF($G21,AU$2,"D")/365),1)))))))</f>
        <v>0</v>
      </c>
      <c r="AV21" s="53">
        <f>IF($V21&lt;=AU$2,0,IF($O21&lt;=AU$2,0,IF($G21&gt;=AV$2,0,IF($K21&gt;=$J21,0,IF($O21&lt;=AV$2,($J21-(SUM($K21,SUM($Z21:AU21)))),IF($L21=$D$184,(($J21-$K21)/$P21),(($J21-SUM($Z21:AU21))*$Q21))*IF($V21&lt;=AV$2,(DATEDIF(AU$2,$V21,"D")/365),IF($G21&gt;AU$2,(DATEDIF($G21,AV$2,"D")/365),1)))))))</f>
        <v>0</v>
      </c>
      <c r="AW21" s="53">
        <f>IF($V21&lt;=AV$2,0,IF($O21&lt;=AV$2,0,IF($G21&gt;=AW$2,0,IF($K21&gt;=$J21,0,IF($O21&lt;=AW$2,($J21-(SUM($K21,SUM($Z21:AV21)))),IF($L21=$D$184,(($J21-$K21)/$P21),(($J21-SUM($Z21:AV21))*$Q21))*IF($V21&lt;=AW$2,(DATEDIF(AV$2,$V21,"D")/365),IF($G21&gt;AV$2,(DATEDIF($G21,AW$2,"D")/365),1)))))))</f>
        <v>0</v>
      </c>
      <c r="AX21" s="53">
        <f>IF($V21&lt;=AW$2,0,IF($O21&lt;=AW$2,0,IF($G21&gt;=AX$2,0,IF($K21&gt;=$J21,0,IF($O21&lt;=AX$2,($J21-(SUM($K21,SUM($Z21:AW21)))),IF($L21=$D$184,(($J21-$K21)/$P21),(($J21-SUM($Z21:AW21))*$Q21))*IF($V21&lt;=AX$2,(DATEDIF(AW$2,$V21,"D")/365),IF($G21&gt;AW$2,(DATEDIF($G21,AX$2,"D")/365),1)))))))</f>
        <v>0</v>
      </c>
      <c r="AY21" s="53">
        <f>IF($V21&lt;=AX$2,0,IF($O21&lt;=AX$2,0,IF($G21&gt;=AY$2,0,IF($K21&gt;=$J21,0,IF($O21&lt;=AY$2,($J21-(SUM($K21,SUM($Z21:AX21)))),IF($L21=$D$184,(($J21-$K21)/$P21),(($J21-SUM($Z21:AX21))*$Q21))*IF($V21&lt;=AY$2,(DATEDIF(AX$2,$V21,"D")/365),IF($G21&gt;AX$2,(DATEDIF($G21,AY$2,"D")/365),1)))))))</f>
        <v>0</v>
      </c>
      <c r="AZ21" s="52"/>
      <c r="BA21" s="52"/>
      <c r="BB21" s="126">
        <f>IF($V21&lt;=BB$2,0,IF($G21&gt;=BB$2,0,IF($G21&gt;$W$3,(J21-Z21),IF($G21&lt;=$W$3,J21-SUM(W21,$Z21:Z21),0))))</f>
        <v>0</v>
      </c>
      <c r="BC21" s="53">
        <f t="shared" ref="BC21:BR32" si="20">IF($V21&lt;=BC$2,0,IF($G21&gt;=BC$2,0,IF($G21&gt;=BB$2,$J21-AA21,BB21-AA21)))</f>
        <v>0</v>
      </c>
      <c r="BD21" s="52">
        <f t="shared" si="20"/>
        <v>0</v>
      </c>
      <c r="BE21" s="53">
        <f t="shared" si="20"/>
        <v>0</v>
      </c>
      <c r="BF21" s="52">
        <f t="shared" si="20"/>
        <v>0</v>
      </c>
      <c r="BG21" s="53">
        <f t="shared" si="20"/>
        <v>0</v>
      </c>
      <c r="BH21" s="52">
        <f t="shared" si="20"/>
        <v>0</v>
      </c>
      <c r="BI21" s="53">
        <f t="shared" si="20"/>
        <v>0</v>
      </c>
      <c r="BJ21" s="52">
        <f t="shared" si="20"/>
        <v>0</v>
      </c>
      <c r="BK21" s="53">
        <f t="shared" si="20"/>
        <v>0</v>
      </c>
      <c r="BL21" s="52">
        <f t="shared" si="20"/>
        <v>0</v>
      </c>
      <c r="BM21" s="53">
        <f t="shared" si="20"/>
        <v>0</v>
      </c>
      <c r="BN21" s="52">
        <f t="shared" si="20"/>
        <v>0</v>
      </c>
      <c r="BO21" s="53">
        <f t="shared" si="20"/>
        <v>0</v>
      </c>
      <c r="BP21" s="52">
        <f t="shared" si="20"/>
        <v>0</v>
      </c>
      <c r="BQ21" s="53">
        <f t="shared" si="20"/>
        <v>0</v>
      </c>
      <c r="BR21" s="52">
        <f t="shared" si="20"/>
        <v>0</v>
      </c>
      <c r="BS21" s="53">
        <f t="shared" ref="BD21:BS32" si="21">IF($V21&lt;=BS$2,0,IF($G21&gt;=BS$2,0,IF($G21&gt;=BR$2,$J21-AQ21,BR21-AQ21)))</f>
        <v>0</v>
      </c>
      <c r="BT21" s="52">
        <f t="shared" ref="BT21:BT32" si="22">IF($V21&lt;=BT$2,0,IF($G21&gt;=BT$2,0,IF($G21&gt;=BS$2,$J21-AR21,BS21-AR21)))</f>
        <v>0</v>
      </c>
      <c r="BU21" s="53">
        <f t="shared" ref="BU21:BU32" si="23">IF($V21&lt;=BU$2,0,IF($G21&gt;=BU$2,0,IF($G21&gt;=BT$2,$J21-AS21,BT21-AS21)))</f>
        <v>0</v>
      </c>
      <c r="BV21" s="52">
        <f t="shared" ref="BV21:BV32" si="24">IF($V21&lt;=BV$2,0,IF($G21&gt;=BV$2,0,IF($G21&gt;=BU$2,$J21-AT21,BU21-AT21)))</f>
        <v>0</v>
      </c>
      <c r="BW21" s="53">
        <f t="shared" ref="BW21:BW32" si="25">IF($V21&lt;=BW$2,0,IF($G21&gt;=BW$2,0,IF($G21&gt;=BV$2,$J21-AU21,BV21-AU21)))</f>
        <v>0</v>
      </c>
      <c r="BX21" s="52">
        <f t="shared" ref="BX21:BX32" si="26">IF($V21&lt;=BX$2,0,IF($G21&gt;=BX$2,0,IF($G21&gt;=BW$2,$J21-AV21,BW21-AV21)))</f>
        <v>0</v>
      </c>
      <c r="BY21" s="53">
        <f t="shared" ref="BY21:BY32" si="27">IF($V21&lt;=BY$2,0,IF($G21&gt;=BY$2,0,IF($G21&gt;=BX$2,$J21-AW21,BX21-AW21)))</f>
        <v>0</v>
      </c>
      <c r="BZ21" s="52">
        <f t="shared" ref="BZ21:BZ32" si="28">IF($V21&lt;=BZ$2,0,IF($G21&gt;=BZ$2,0,IF($G21&gt;=BY$2,$J21-AX21,BY21-AX21)))</f>
        <v>0</v>
      </c>
      <c r="CA21" s="53">
        <f t="shared" ref="CA21:CA32" si="29">IF($V21&lt;=CA$2,0,IF($G21&gt;=CA$2,0,IF($G21&gt;=BZ$2,$J21-AY21,BZ21-AY21)))</f>
        <v>0</v>
      </c>
    </row>
    <row r="22" spans="1:79" s="74" customFormat="1">
      <c r="A22" s="20">
        <v>21</v>
      </c>
      <c r="B22" s="20" t="s">
        <v>5</v>
      </c>
      <c r="C22" s="20" t="s">
        <v>153</v>
      </c>
      <c r="D22" s="2">
        <v>1985</v>
      </c>
      <c r="E22" s="3">
        <v>4</v>
      </c>
      <c r="F22" s="2">
        <v>1</v>
      </c>
      <c r="G22" s="55">
        <f t="shared" ref="G22:G32" si="30">DATE(D22,E22,F22)-1</f>
        <v>31137</v>
      </c>
      <c r="H22" s="4">
        <v>0</v>
      </c>
      <c r="I22" s="1">
        <v>0</v>
      </c>
      <c r="J22" s="51">
        <f t="shared" ref="J22:J32" si="31">H22-I22</f>
        <v>0</v>
      </c>
      <c r="K22" s="54">
        <f t="shared" ref="K22:K32" si="32">H22*0.05</f>
        <v>0</v>
      </c>
      <c r="L22" s="4" t="s">
        <v>96</v>
      </c>
      <c r="M22" s="54">
        <f t="shared" ref="M22:M32" si="33">VLOOKUP(B22,$B$184:$C$283,2,FALSE)</f>
        <v>5</v>
      </c>
      <c r="N22" s="53">
        <f t="shared" ref="N22:N32" si="34">IF(O22&gt;$W$3,IF(G22&lt;$W$3,DATEDIF(G22,$W$3,"D")/365,0),M22)</f>
        <v>5</v>
      </c>
      <c r="O22" s="55">
        <f t="shared" ref="O22:O32" si="35">DATE(D22+M22,E22,F22-1)</f>
        <v>32963</v>
      </c>
      <c r="P22" s="53">
        <f t="shared" ref="P22:P32" si="36">IF($O22&gt;$W$5,M22-N22,0)</f>
        <v>0</v>
      </c>
      <c r="Q22" s="119">
        <f t="shared" ref="Q22:Q32" si="37">ROUND(IF(J22&gt;K22,IF(P22&gt;0,(1-((K22/J22)^(1/P22))),0),0),4)</f>
        <v>0</v>
      </c>
      <c r="R22" s="52" t="s">
        <v>130</v>
      </c>
      <c r="S22" s="114">
        <v>17</v>
      </c>
      <c r="T22" s="68">
        <v>4</v>
      </c>
      <c r="U22" s="114">
        <v>2035</v>
      </c>
      <c r="V22" s="55">
        <f t="shared" si="7"/>
        <v>54878</v>
      </c>
      <c r="W22" s="53">
        <f t="shared" si="16"/>
        <v>0</v>
      </c>
      <c r="X22" s="53">
        <f t="shared" si="17"/>
        <v>0</v>
      </c>
      <c r="Y22" s="53">
        <f t="shared" si="18"/>
        <v>0</v>
      </c>
      <c r="Z22" s="53">
        <f t="shared" si="19"/>
        <v>0</v>
      </c>
      <c r="AA22" s="53">
        <f>IF($V22&lt;=Z$2,0,IF($O22&lt;=Z$2,0,IF($G22&gt;=AA$2,0,IF($K22&gt;=$J22,0,IF($O22&lt;=AA$2,($J22-(SUM($K22,SUM($Z22:Z22)))),IF($L22=$D$184,(($J22-$K22)/$P22),(($J22-SUM($Z22:Z22))*$Q22))*IF($V22&lt;=AA$2,(DATEDIF(Z$2,$V22,"D")/365),IF($G22&gt;Z$2,(DATEDIF($G22,AA$2,"D")/365),1)))))))</f>
        <v>0</v>
      </c>
      <c r="AB22" s="53">
        <f>IF($V22&lt;=AA$2,0,IF($O22&lt;=AA$2,0,IF($G22&gt;=AB$2,0,IF($K22&gt;=$J22,0,IF($O22&lt;=AB$2,($J22-(SUM($K22,SUM($Z22:AA22)))),IF($L22=$D$184,(($J22-$K22)/$P22),(($J22-SUM($Z22:AA22))*$Q22))*IF($V22&lt;=AB$2,(DATEDIF(AA$2,$V22,"D")/365),IF($G22&gt;AA$2,(DATEDIF($G22,AB$2,"D")/365),1)))))))</f>
        <v>0</v>
      </c>
      <c r="AC22" s="53">
        <f>IF($V22&lt;=AB$2,0,IF($O22&lt;=AB$2,0,IF($G22&gt;=AC$2,0,IF($K22&gt;=$J22,0,IF($O22&lt;=AC$2,($J22-(SUM($K22,SUM($Z22:AB22)))),IF($L22=$D$184,(($J22-$K22)/$P22),(($J22-SUM($Z22:AB22))*$Q22))*IF($V22&lt;=AC$2,(DATEDIF(AB$2,$V22,"D")/365),IF($G22&gt;AB$2,(DATEDIF($G22,AC$2,"D")/365),1)))))))</f>
        <v>0</v>
      </c>
      <c r="AD22" s="53">
        <f>IF($V22&lt;=AC$2,0,IF($O22&lt;=AC$2,0,IF($G22&gt;=AD$2,0,IF($K22&gt;=$J22,0,IF($O22&lt;=AD$2,($J22-(SUM($K22,SUM($Z22:AC22)))),IF($L22=$D$184,(($J22-$K22)/$P22),(($J22-SUM($Z22:AC22))*$Q22))*IF($V22&lt;=AD$2,(DATEDIF(AC$2,$V22,"D")/365),IF($G22&gt;AC$2,(DATEDIF($G22,AD$2,"D")/365),1)))))))</f>
        <v>0</v>
      </c>
      <c r="AE22" s="53">
        <f>IF($V22&lt;=AD$2,0,IF($O22&lt;=AD$2,0,IF($G22&gt;=AE$2,0,IF($K22&gt;=$J22,0,IF($O22&lt;=AE$2,($J22-(SUM($K22,SUM($Z22:AD22)))),IF($L22=$D$184,(($J22-$K22)/$P22),(($J22-SUM($Z22:AD22))*$Q22))*IF($V22&lt;=AE$2,(DATEDIF(AD$2,$V22,"D")/365),IF($G22&gt;AD$2,(DATEDIF($G22,AE$2,"D")/365),1)))))))</f>
        <v>0</v>
      </c>
      <c r="AF22" s="53">
        <f>IF($V22&lt;=AE$2,0,IF($O22&lt;=AE$2,0,IF($G22&gt;=AF$2,0,IF($K22&gt;=$J22,0,IF($O22&lt;=AF$2,($J22-(SUM($K22,SUM($Z22:AE22)))),IF($L22=$D$184,(($J22-$K22)/$P22),(($J22-SUM($Z22:AE22))*$Q22))*IF($V22&lt;=AF$2,(DATEDIF(AE$2,$V22,"D")/365),IF($G22&gt;AE$2,(DATEDIF($G22,AF$2,"D")/365),1)))))))</f>
        <v>0</v>
      </c>
      <c r="AG22" s="53">
        <f>IF($V22&lt;=AF$2,0,IF($O22&lt;=AF$2,0,IF($G22&gt;=AG$2,0,IF($K22&gt;=$J22,0,IF($O22&lt;=AG$2,($J22-(SUM($K22,SUM($Z22:AF22)))),IF($L22=$D$184,(($J22-$K22)/$P22),(($J22-SUM($Z22:AF22))*$Q22))*IF($V22&lt;=AG$2,(DATEDIF(AF$2,$V22,"D")/365),IF($G22&gt;AF$2,(DATEDIF($G22,AG$2,"D")/365),1)))))))</f>
        <v>0</v>
      </c>
      <c r="AH22" s="53">
        <f>IF($V22&lt;=AG$2,0,IF($O22&lt;=AG$2,0,IF($G22&gt;=AH$2,0,IF($K22&gt;=$J22,0,IF($O22&lt;=AH$2,($J22-(SUM($K22,SUM($Z22:AG22)))),IF($L22=$D$184,(($J22-$K22)/$P22),(($J22-SUM($Z22:AG22))*$Q22))*IF($V22&lt;=AH$2,(DATEDIF(AG$2,$V22,"D")/365),IF($G22&gt;AG$2,(DATEDIF($G22,AH$2,"D")/365),1)))))))</f>
        <v>0</v>
      </c>
      <c r="AI22" s="53">
        <f>IF($V22&lt;=AH$2,0,IF($O22&lt;=AH$2,0,IF($G22&gt;=AI$2,0,IF($K22&gt;=$J22,0,IF($O22&lt;=AI$2,($J22-(SUM($K22,SUM($Z22:AH22)))),IF($L22=$D$184,(($J22-$K22)/$P22),(($J22-SUM($Z22:AH22))*$Q22))*IF($V22&lt;=AI$2,(DATEDIF(AH$2,$V22,"D")/365),IF($G22&gt;AH$2,(DATEDIF($G22,AI$2,"D")/365),1)))))))</f>
        <v>0</v>
      </c>
      <c r="AJ22" s="53">
        <f>IF($V22&lt;=AI$2,0,IF($O22&lt;=AI$2,0,IF($G22&gt;=AJ$2,0,IF($K22&gt;=$J22,0,IF($O22&lt;=AJ$2,($J22-(SUM($K22,SUM($Z22:AI22)))),IF($L22=$D$184,(($J22-$K22)/$P22),(($J22-SUM($Z22:AI22))*$Q22))*IF($V22&lt;=AJ$2,(DATEDIF(AI$2,$V22,"D")/365),IF($G22&gt;AI$2,(DATEDIF($G22,AJ$2,"D")/365),1)))))))</f>
        <v>0</v>
      </c>
      <c r="AK22" s="53">
        <f>IF($V22&lt;=AJ$2,0,IF($O22&lt;=AJ$2,0,IF($G22&gt;=AK$2,0,IF($K22&gt;=$J22,0,IF($O22&lt;=AK$2,($J22-(SUM($K22,SUM($Z22:AJ22)))),IF($L22=$D$184,(($J22-$K22)/$P22),(($J22-SUM($Z22:AJ22))*$Q22))*IF($V22&lt;=AK$2,(DATEDIF(AJ$2,$V22,"D")/365),IF($G22&gt;AJ$2,(DATEDIF($G22,AK$2,"D")/365),1)))))))</f>
        <v>0</v>
      </c>
      <c r="AL22" s="53">
        <f>IF($V22&lt;=AK$2,0,IF($O22&lt;=AK$2,0,IF($G22&gt;=AL$2,0,IF($K22&gt;=$J22,0,IF($O22&lt;=AL$2,($J22-(SUM($K22,SUM($Z22:AK22)))),IF($L22=$D$184,(($J22-$K22)/$P22),(($J22-SUM($Z22:AK22))*$Q22))*IF($V22&lt;=AL$2,(DATEDIF(AK$2,$V22,"D")/365),IF($G22&gt;AK$2,(DATEDIF($G22,AL$2,"D")/365),1)))))))</f>
        <v>0</v>
      </c>
      <c r="AM22" s="53">
        <f>IF($V22&lt;=AL$2,0,IF($O22&lt;=AL$2,0,IF($G22&gt;=AM$2,0,IF($K22&gt;=$J22,0,IF($O22&lt;=AM$2,($J22-(SUM($K22,SUM($Z22:AL22)))),IF($L22=$D$184,(($J22-$K22)/$P22),(($J22-SUM($Z22:AL22))*$Q22))*IF($V22&lt;=AM$2,(DATEDIF(AL$2,$V22,"D")/365),IF($G22&gt;AL$2,(DATEDIF($G22,AM$2,"D")/365),1)))))))</f>
        <v>0</v>
      </c>
      <c r="AN22" s="53">
        <f>IF($V22&lt;=AM$2,0,IF($O22&lt;=AM$2,0,IF($G22&gt;=AN$2,0,IF($K22&gt;=$J22,0,IF($O22&lt;=AN$2,($J22-(SUM($K22,SUM($Z22:AM22)))),IF($L22=$D$184,(($J22-$K22)/$P22),(($J22-SUM($Z22:AM22))*$Q22))*IF($V22&lt;=AN$2,(DATEDIF(AM$2,$V22,"D")/365),IF($G22&gt;AM$2,(DATEDIF($G22,AN$2,"D")/365),1)))))))</f>
        <v>0</v>
      </c>
      <c r="AO22" s="53">
        <f>IF($V22&lt;=AN$2,0,IF($O22&lt;=AN$2,0,IF($G22&gt;=AO$2,0,IF($K22&gt;=$J22,0,IF($O22&lt;=AO$2,($J22-(SUM($K22,SUM($Z22:AN22)))),IF($L22=$D$184,(($J22-$K22)/$P22),(($J22-SUM($Z22:AN22))*$Q22))*IF($V22&lt;=AO$2,(DATEDIF(AN$2,$V22,"D")/365),IF($G22&gt;AN$2,(DATEDIF($G22,AO$2,"D")/365),1)))))))</f>
        <v>0</v>
      </c>
      <c r="AP22" s="53">
        <f>IF($V22&lt;=AO$2,0,IF($O22&lt;=AO$2,0,IF($G22&gt;=AP$2,0,IF($K22&gt;=$J22,0,IF($O22&lt;=AP$2,($J22-(SUM($K22,SUM($Z22:AO22)))),IF($L22=$D$184,(($J22-$K22)/$P22),(($J22-SUM($Z22:AO22))*$Q22))*IF($V22&lt;=AP$2,(DATEDIF(AO$2,$V22,"D")/365),IF($G22&gt;AO$2,(DATEDIF($G22,AP$2,"D")/365),1)))))))</f>
        <v>0</v>
      </c>
      <c r="AQ22" s="53">
        <f>IF($V22&lt;=AP$2,0,IF($O22&lt;=AP$2,0,IF($G22&gt;=AQ$2,0,IF($K22&gt;=$J22,0,IF($O22&lt;=AQ$2,($J22-(SUM($K22,SUM($Z22:AP22)))),IF($L22=$D$184,(($J22-$K22)/$P22),(($J22-SUM($Z22:AP22))*$Q22))*IF($V22&lt;=AQ$2,(DATEDIF(AP$2,$V22,"D")/365),IF($G22&gt;AP$2,(DATEDIF($G22,AQ$2,"D")/365),1)))))))</f>
        <v>0</v>
      </c>
      <c r="AR22" s="53">
        <f>IF($V22&lt;=AQ$2,0,IF($O22&lt;=AQ$2,0,IF($G22&gt;=AR$2,0,IF($K22&gt;=$J22,0,IF($O22&lt;=AR$2,($J22-(SUM($K22,SUM($Z22:AQ22)))),IF($L22=$D$184,(($J22-$K22)/$P22),(($J22-SUM($Z22:AQ22))*$Q22))*IF($V22&lt;=AR$2,(DATEDIF(AQ$2,$V22,"D")/365),IF($G22&gt;AQ$2,(DATEDIF($G22,AR$2,"D")/365),1)))))))</f>
        <v>0</v>
      </c>
      <c r="AS22" s="53">
        <f>IF($V22&lt;=AR$2,0,IF($O22&lt;=AR$2,0,IF($G22&gt;=AS$2,0,IF($K22&gt;=$J22,0,IF($O22&lt;=AS$2,($J22-(SUM($K22,SUM($Z22:AR22)))),IF($L22=$D$184,(($J22-$K22)/$P22),(($J22-SUM($Z22:AR22))*$Q22))*IF($V22&lt;=AS$2,(DATEDIF(AR$2,$V22,"D")/365),IF($G22&gt;AR$2,(DATEDIF($G22,AS$2,"D")/365),1)))))))</f>
        <v>0</v>
      </c>
      <c r="AT22" s="53">
        <f>IF($V22&lt;=AS$2,0,IF($O22&lt;=AS$2,0,IF($G22&gt;=AT$2,0,IF($K22&gt;=$J22,0,IF($O22&lt;=AT$2,($J22-(SUM($K22,SUM($Z22:AS22)))),IF($L22=$D$184,(($J22-$K22)/$P22),(($J22-SUM($Z22:AS22))*$Q22))*IF($V22&lt;=AT$2,(DATEDIF(AS$2,$V22,"D")/365),IF($G22&gt;AS$2,(DATEDIF($G22,AT$2,"D")/365),1)))))))</f>
        <v>0</v>
      </c>
      <c r="AU22" s="53">
        <f>IF($V22&lt;=AT$2,0,IF($O22&lt;=AT$2,0,IF($G22&gt;=AU$2,0,IF($K22&gt;=$J22,0,IF($O22&lt;=AU$2,($J22-(SUM($K22,SUM($Z22:AT22)))),IF($L22=$D$184,(($J22-$K22)/$P22),(($J22-SUM($Z22:AT22))*$Q22))*IF($V22&lt;=AU$2,(DATEDIF(AT$2,$V22,"D")/365),IF($G22&gt;AT$2,(DATEDIF($G22,AU$2,"D")/365),1)))))))</f>
        <v>0</v>
      </c>
      <c r="AV22" s="53">
        <f>IF($V22&lt;=AU$2,0,IF($O22&lt;=AU$2,0,IF($G22&gt;=AV$2,0,IF($K22&gt;=$J22,0,IF($O22&lt;=AV$2,($J22-(SUM($K22,SUM($Z22:AU22)))),IF($L22=$D$184,(($J22-$K22)/$P22),(($J22-SUM($Z22:AU22))*$Q22))*IF($V22&lt;=AV$2,(DATEDIF(AU$2,$V22,"D")/365),IF($G22&gt;AU$2,(DATEDIF($G22,AV$2,"D")/365),1)))))))</f>
        <v>0</v>
      </c>
      <c r="AW22" s="53">
        <f>IF($V22&lt;=AV$2,0,IF($O22&lt;=AV$2,0,IF($G22&gt;=AW$2,0,IF($K22&gt;=$J22,0,IF($O22&lt;=AW$2,($J22-(SUM($K22,SUM($Z22:AV22)))),IF($L22=$D$184,(($J22-$K22)/$P22),(($J22-SUM($Z22:AV22))*$Q22))*IF($V22&lt;=AW$2,(DATEDIF(AV$2,$V22,"D")/365),IF($G22&gt;AV$2,(DATEDIF($G22,AW$2,"D")/365),1)))))))</f>
        <v>0</v>
      </c>
      <c r="AX22" s="53">
        <f>IF($V22&lt;=AW$2,0,IF($O22&lt;=AW$2,0,IF($G22&gt;=AX$2,0,IF($K22&gt;=$J22,0,IF($O22&lt;=AX$2,($J22-(SUM($K22,SUM($Z22:AW22)))),IF($L22=$D$184,(($J22-$K22)/$P22),(($J22-SUM($Z22:AW22))*$Q22))*IF($V22&lt;=AX$2,(DATEDIF(AW$2,$V22,"D")/365),IF($G22&gt;AW$2,(DATEDIF($G22,AX$2,"D")/365),1)))))))</f>
        <v>0</v>
      </c>
      <c r="AY22" s="53">
        <f>IF($V22&lt;=AX$2,0,IF($O22&lt;=AX$2,0,IF($G22&gt;=AY$2,0,IF($K22&gt;=$J22,0,IF($O22&lt;=AY$2,($J22-(SUM($K22,SUM($Z22:AX22)))),IF($L22=$D$184,(($J22-$K22)/$P22),(($J22-SUM($Z22:AX22))*$Q22))*IF($V22&lt;=AY$2,(DATEDIF(AX$2,$V22,"D")/365),IF($G22&gt;AX$2,(DATEDIF($G22,AY$2,"D")/365),1)))))))</f>
        <v>0</v>
      </c>
      <c r="AZ22" s="52"/>
      <c r="BA22" s="52"/>
      <c r="BB22" s="126">
        <f>IF($V22&lt;=BB$2,0,IF($G22&gt;=BB$2,0,IF($G22&gt;$W$3,(J22-Z22),IF($G22&lt;=$W$3,J22-SUM(W22,$Z22:Z22),0))))</f>
        <v>0</v>
      </c>
      <c r="BC22" s="53">
        <f t="shared" si="20"/>
        <v>0</v>
      </c>
      <c r="BD22" s="52">
        <f t="shared" si="21"/>
        <v>0</v>
      </c>
      <c r="BE22" s="53">
        <f t="shared" si="21"/>
        <v>0</v>
      </c>
      <c r="BF22" s="52">
        <f t="shared" si="21"/>
        <v>0</v>
      </c>
      <c r="BG22" s="53">
        <f t="shared" si="21"/>
        <v>0</v>
      </c>
      <c r="BH22" s="52">
        <f t="shared" si="21"/>
        <v>0</v>
      </c>
      <c r="BI22" s="53">
        <f t="shared" si="21"/>
        <v>0</v>
      </c>
      <c r="BJ22" s="52">
        <f t="shared" si="21"/>
        <v>0</v>
      </c>
      <c r="BK22" s="53">
        <f t="shared" si="21"/>
        <v>0</v>
      </c>
      <c r="BL22" s="52">
        <f t="shared" si="21"/>
        <v>0</v>
      </c>
      <c r="BM22" s="53">
        <f t="shared" si="21"/>
        <v>0</v>
      </c>
      <c r="BN22" s="52">
        <f t="shared" si="21"/>
        <v>0</v>
      </c>
      <c r="BO22" s="53">
        <f t="shared" si="21"/>
        <v>0</v>
      </c>
      <c r="BP22" s="52">
        <f t="shared" si="21"/>
        <v>0</v>
      </c>
      <c r="BQ22" s="53">
        <f t="shared" si="21"/>
        <v>0</v>
      </c>
      <c r="BR22" s="52">
        <f t="shared" si="21"/>
        <v>0</v>
      </c>
      <c r="BS22" s="53">
        <f t="shared" si="21"/>
        <v>0</v>
      </c>
      <c r="BT22" s="52">
        <f t="shared" si="22"/>
        <v>0</v>
      </c>
      <c r="BU22" s="53">
        <f t="shared" si="23"/>
        <v>0</v>
      </c>
      <c r="BV22" s="52">
        <f t="shared" si="24"/>
        <v>0</v>
      </c>
      <c r="BW22" s="53">
        <f t="shared" si="25"/>
        <v>0</v>
      </c>
      <c r="BX22" s="52">
        <f t="shared" si="26"/>
        <v>0</v>
      </c>
      <c r="BY22" s="53">
        <f t="shared" si="27"/>
        <v>0</v>
      </c>
      <c r="BZ22" s="52">
        <f t="shared" si="28"/>
        <v>0</v>
      </c>
      <c r="CA22" s="53">
        <f t="shared" si="29"/>
        <v>0</v>
      </c>
    </row>
    <row r="23" spans="1:79" s="74" customFormat="1">
      <c r="A23" s="20">
        <v>22</v>
      </c>
      <c r="B23" s="20" t="s">
        <v>5</v>
      </c>
      <c r="C23" s="20" t="s">
        <v>153</v>
      </c>
      <c r="D23" s="2">
        <v>1985</v>
      </c>
      <c r="E23" s="3">
        <v>4</v>
      </c>
      <c r="F23" s="2">
        <v>1</v>
      </c>
      <c r="G23" s="55">
        <f t="shared" si="30"/>
        <v>31137</v>
      </c>
      <c r="H23" s="4">
        <v>0</v>
      </c>
      <c r="I23" s="1">
        <v>0</v>
      </c>
      <c r="J23" s="51">
        <f t="shared" si="31"/>
        <v>0</v>
      </c>
      <c r="K23" s="54">
        <f t="shared" si="32"/>
        <v>0</v>
      </c>
      <c r="L23" s="4" t="s">
        <v>96</v>
      </c>
      <c r="M23" s="54">
        <f t="shared" si="33"/>
        <v>5</v>
      </c>
      <c r="N23" s="53">
        <f t="shared" si="34"/>
        <v>5</v>
      </c>
      <c r="O23" s="55">
        <f t="shared" si="35"/>
        <v>32963</v>
      </c>
      <c r="P23" s="53">
        <f t="shared" si="36"/>
        <v>0</v>
      </c>
      <c r="Q23" s="119">
        <f t="shared" si="37"/>
        <v>0</v>
      </c>
      <c r="R23" s="52" t="s">
        <v>130</v>
      </c>
      <c r="S23" s="114">
        <v>17</v>
      </c>
      <c r="T23" s="68">
        <v>4</v>
      </c>
      <c r="U23" s="114">
        <v>2035</v>
      </c>
      <c r="V23" s="55">
        <f t="shared" si="7"/>
        <v>54878</v>
      </c>
      <c r="W23" s="53">
        <f t="shared" si="16"/>
        <v>0</v>
      </c>
      <c r="X23" s="53">
        <f t="shared" si="17"/>
        <v>0</v>
      </c>
      <c r="Y23" s="53">
        <f t="shared" si="18"/>
        <v>0</v>
      </c>
      <c r="Z23" s="53">
        <f t="shared" si="19"/>
        <v>0</v>
      </c>
      <c r="AA23" s="53">
        <f>IF($V23&lt;=Z$2,0,IF($O23&lt;=Z$2,0,IF($G23&gt;=AA$2,0,IF($K23&gt;=$J23,0,IF($O23&lt;=AA$2,($J23-(SUM($K23,SUM($Z23:Z23)))),IF($L23=$D$184,(($J23-$K23)/$P23),(($J23-SUM($Z23:Z23))*$Q23))*IF($V23&lt;=AA$2,(DATEDIF(Z$2,$V23,"D")/365),IF($G23&gt;Z$2,(DATEDIF($G23,AA$2,"D")/365),1)))))))</f>
        <v>0</v>
      </c>
      <c r="AB23" s="53">
        <f>IF($V23&lt;=AA$2,0,IF($O23&lt;=AA$2,0,IF($G23&gt;=AB$2,0,IF($K23&gt;=$J23,0,IF($O23&lt;=AB$2,($J23-(SUM($K23,SUM($Z23:AA23)))),IF($L23=$D$184,(($J23-$K23)/$P23),(($J23-SUM($Z23:AA23))*$Q23))*IF($V23&lt;=AB$2,(DATEDIF(AA$2,$V23,"D")/365),IF($G23&gt;AA$2,(DATEDIF($G23,AB$2,"D")/365),1)))))))</f>
        <v>0</v>
      </c>
      <c r="AC23" s="53">
        <f>IF($V23&lt;=AB$2,0,IF($O23&lt;=AB$2,0,IF($G23&gt;=AC$2,0,IF($K23&gt;=$J23,0,IF($O23&lt;=AC$2,($J23-(SUM($K23,SUM($Z23:AB23)))),IF($L23=$D$184,(($J23-$K23)/$P23),(($J23-SUM($Z23:AB23))*$Q23))*IF($V23&lt;=AC$2,(DATEDIF(AB$2,$V23,"D")/365),IF($G23&gt;AB$2,(DATEDIF($G23,AC$2,"D")/365),1)))))))</f>
        <v>0</v>
      </c>
      <c r="AD23" s="53">
        <f>IF($V23&lt;=AC$2,0,IF($O23&lt;=AC$2,0,IF($G23&gt;=AD$2,0,IF($K23&gt;=$J23,0,IF($O23&lt;=AD$2,($J23-(SUM($K23,SUM($Z23:AC23)))),IF($L23=$D$184,(($J23-$K23)/$P23),(($J23-SUM($Z23:AC23))*$Q23))*IF($V23&lt;=AD$2,(DATEDIF(AC$2,$V23,"D")/365),IF($G23&gt;AC$2,(DATEDIF($G23,AD$2,"D")/365),1)))))))</f>
        <v>0</v>
      </c>
      <c r="AE23" s="53">
        <f>IF($V23&lt;=AD$2,0,IF($O23&lt;=AD$2,0,IF($G23&gt;=AE$2,0,IF($K23&gt;=$J23,0,IF($O23&lt;=AE$2,($J23-(SUM($K23,SUM($Z23:AD23)))),IF($L23=$D$184,(($J23-$K23)/$P23),(($J23-SUM($Z23:AD23))*$Q23))*IF($V23&lt;=AE$2,(DATEDIF(AD$2,$V23,"D")/365),IF($G23&gt;AD$2,(DATEDIF($G23,AE$2,"D")/365),1)))))))</f>
        <v>0</v>
      </c>
      <c r="AF23" s="53">
        <f>IF($V23&lt;=AE$2,0,IF($O23&lt;=AE$2,0,IF($G23&gt;=AF$2,0,IF($K23&gt;=$J23,0,IF($O23&lt;=AF$2,($J23-(SUM($K23,SUM($Z23:AE23)))),IF($L23=$D$184,(($J23-$K23)/$P23),(($J23-SUM($Z23:AE23))*$Q23))*IF($V23&lt;=AF$2,(DATEDIF(AE$2,$V23,"D")/365),IF($G23&gt;AE$2,(DATEDIF($G23,AF$2,"D")/365),1)))))))</f>
        <v>0</v>
      </c>
      <c r="AG23" s="53">
        <f>IF($V23&lt;=AF$2,0,IF($O23&lt;=AF$2,0,IF($G23&gt;=AG$2,0,IF($K23&gt;=$J23,0,IF($O23&lt;=AG$2,($J23-(SUM($K23,SUM($Z23:AF23)))),IF($L23=$D$184,(($J23-$K23)/$P23),(($J23-SUM($Z23:AF23))*$Q23))*IF($V23&lt;=AG$2,(DATEDIF(AF$2,$V23,"D")/365),IF($G23&gt;AF$2,(DATEDIF($G23,AG$2,"D")/365),1)))))))</f>
        <v>0</v>
      </c>
      <c r="AH23" s="53">
        <f>IF($V23&lt;=AG$2,0,IF($O23&lt;=AG$2,0,IF($G23&gt;=AH$2,0,IF($K23&gt;=$J23,0,IF($O23&lt;=AH$2,($J23-(SUM($K23,SUM($Z23:AG23)))),IF($L23=$D$184,(($J23-$K23)/$P23),(($J23-SUM($Z23:AG23))*$Q23))*IF($V23&lt;=AH$2,(DATEDIF(AG$2,$V23,"D")/365),IF($G23&gt;AG$2,(DATEDIF($G23,AH$2,"D")/365),1)))))))</f>
        <v>0</v>
      </c>
      <c r="AI23" s="53">
        <f>IF($V23&lt;=AH$2,0,IF($O23&lt;=AH$2,0,IF($G23&gt;=AI$2,0,IF($K23&gt;=$J23,0,IF($O23&lt;=AI$2,($J23-(SUM($K23,SUM($Z23:AH23)))),IF($L23=$D$184,(($J23-$K23)/$P23),(($J23-SUM($Z23:AH23))*$Q23))*IF($V23&lt;=AI$2,(DATEDIF(AH$2,$V23,"D")/365),IF($G23&gt;AH$2,(DATEDIF($G23,AI$2,"D")/365),1)))))))</f>
        <v>0</v>
      </c>
      <c r="AJ23" s="53">
        <f>IF($V23&lt;=AI$2,0,IF($O23&lt;=AI$2,0,IF($G23&gt;=AJ$2,0,IF($K23&gt;=$J23,0,IF($O23&lt;=AJ$2,($J23-(SUM($K23,SUM($Z23:AI23)))),IF($L23=$D$184,(($J23-$K23)/$P23),(($J23-SUM($Z23:AI23))*$Q23))*IF($V23&lt;=AJ$2,(DATEDIF(AI$2,$V23,"D")/365),IF($G23&gt;AI$2,(DATEDIF($G23,AJ$2,"D")/365),1)))))))</f>
        <v>0</v>
      </c>
      <c r="AK23" s="53">
        <f>IF($V23&lt;=AJ$2,0,IF($O23&lt;=AJ$2,0,IF($G23&gt;=AK$2,0,IF($K23&gt;=$J23,0,IF($O23&lt;=AK$2,($J23-(SUM($K23,SUM($Z23:AJ23)))),IF($L23=$D$184,(($J23-$K23)/$P23),(($J23-SUM($Z23:AJ23))*$Q23))*IF($V23&lt;=AK$2,(DATEDIF(AJ$2,$V23,"D")/365),IF($G23&gt;AJ$2,(DATEDIF($G23,AK$2,"D")/365),1)))))))</f>
        <v>0</v>
      </c>
      <c r="AL23" s="53">
        <f>IF($V23&lt;=AK$2,0,IF($O23&lt;=AK$2,0,IF($G23&gt;=AL$2,0,IF($K23&gt;=$J23,0,IF($O23&lt;=AL$2,($J23-(SUM($K23,SUM($Z23:AK23)))),IF($L23=$D$184,(($J23-$K23)/$P23),(($J23-SUM($Z23:AK23))*$Q23))*IF($V23&lt;=AL$2,(DATEDIF(AK$2,$V23,"D")/365),IF($G23&gt;AK$2,(DATEDIF($G23,AL$2,"D")/365),1)))))))</f>
        <v>0</v>
      </c>
      <c r="AM23" s="53">
        <f>IF($V23&lt;=AL$2,0,IF($O23&lt;=AL$2,0,IF($G23&gt;=AM$2,0,IF($K23&gt;=$J23,0,IF($O23&lt;=AM$2,($J23-(SUM($K23,SUM($Z23:AL23)))),IF($L23=$D$184,(($J23-$K23)/$P23),(($J23-SUM($Z23:AL23))*$Q23))*IF($V23&lt;=AM$2,(DATEDIF(AL$2,$V23,"D")/365),IF($G23&gt;AL$2,(DATEDIF($G23,AM$2,"D")/365),1)))))))</f>
        <v>0</v>
      </c>
      <c r="AN23" s="53">
        <f>IF($V23&lt;=AM$2,0,IF($O23&lt;=AM$2,0,IF($G23&gt;=AN$2,0,IF($K23&gt;=$J23,0,IF($O23&lt;=AN$2,($J23-(SUM($K23,SUM($Z23:AM23)))),IF($L23=$D$184,(($J23-$K23)/$P23),(($J23-SUM($Z23:AM23))*$Q23))*IF($V23&lt;=AN$2,(DATEDIF(AM$2,$V23,"D")/365),IF($G23&gt;AM$2,(DATEDIF($G23,AN$2,"D")/365),1)))))))</f>
        <v>0</v>
      </c>
      <c r="AO23" s="53">
        <f>IF($V23&lt;=AN$2,0,IF($O23&lt;=AN$2,0,IF($G23&gt;=AO$2,0,IF($K23&gt;=$J23,0,IF($O23&lt;=AO$2,($J23-(SUM($K23,SUM($Z23:AN23)))),IF($L23=$D$184,(($J23-$K23)/$P23),(($J23-SUM($Z23:AN23))*$Q23))*IF($V23&lt;=AO$2,(DATEDIF(AN$2,$V23,"D")/365),IF($G23&gt;AN$2,(DATEDIF($G23,AO$2,"D")/365),1)))))))</f>
        <v>0</v>
      </c>
      <c r="AP23" s="53">
        <f>IF($V23&lt;=AO$2,0,IF($O23&lt;=AO$2,0,IF($G23&gt;=AP$2,0,IF($K23&gt;=$J23,0,IF($O23&lt;=AP$2,($J23-(SUM($K23,SUM($Z23:AO23)))),IF($L23=$D$184,(($J23-$K23)/$P23),(($J23-SUM($Z23:AO23))*$Q23))*IF($V23&lt;=AP$2,(DATEDIF(AO$2,$V23,"D")/365),IF($G23&gt;AO$2,(DATEDIF($G23,AP$2,"D")/365),1)))))))</f>
        <v>0</v>
      </c>
      <c r="AQ23" s="53">
        <f>IF($V23&lt;=AP$2,0,IF($O23&lt;=AP$2,0,IF($G23&gt;=AQ$2,0,IF($K23&gt;=$J23,0,IF($O23&lt;=AQ$2,($J23-(SUM($K23,SUM($Z23:AP23)))),IF($L23=$D$184,(($J23-$K23)/$P23),(($J23-SUM($Z23:AP23))*$Q23))*IF($V23&lt;=AQ$2,(DATEDIF(AP$2,$V23,"D")/365),IF($G23&gt;AP$2,(DATEDIF($G23,AQ$2,"D")/365),1)))))))</f>
        <v>0</v>
      </c>
      <c r="AR23" s="53">
        <f>IF($V23&lt;=AQ$2,0,IF($O23&lt;=AQ$2,0,IF($G23&gt;=AR$2,0,IF($K23&gt;=$J23,0,IF($O23&lt;=AR$2,($J23-(SUM($K23,SUM($Z23:AQ23)))),IF($L23=$D$184,(($J23-$K23)/$P23),(($J23-SUM($Z23:AQ23))*$Q23))*IF($V23&lt;=AR$2,(DATEDIF(AQ$2,$V23,"D")/365),IF($G23&gt;AQ$2,(DATEDIF($G23,AR$2,"D")/365),1)))))))</f>
        <v>0</v>
      </c>
      <c r="AS23" s="53">
        <f>IF($V23&lt;=AR$2,0,IF($O23&lt;=AR$2,0,IF($G23&gt;=AS$2,0,IF($K23&gt;=$J23,0,IF($O23&lt;=AS$2,($J23-(SUM($K23,SUM($Z23:AR23)))),IF($L23=$D$184,(($J23-$K23)/$P23),(($J23-SUM($Z23:AR23))*$Q23))*IF($V23&lt;=AS$2,(DATEDIF(AR$2,$V23,"D")/365),IF($G23&gt;AR$2,(DATEDIF($G23,AS$2,"D")/365),1)))))))</f>
        <v>0</v>
      </c>
      <c r="AT23" s="53">
        <f>IF($V23&lt;=AS$2,0,IF($O23&lt;=AS$2,0,IF($G23&gt;=AT$2,0,IF($K23&gt;=$J23,0,IF($O23&lt;=AT$2,($J23-(SUM($K23,SUM($Z23:AS23)))),IF($L23=$D$184,(($J23-$K23)/$P23),(($J23-SUM($Z23:AS23))*$Q23))*IF($V23&lt;=AT$2,(DATEDIF(AS$2,$V23,"D")/365),IF($G23&gt;AS$2,(DATEDIF($G23,AT$2,"D")/365),1)))))))</f>
        <v>0</v>
      </c>
      <c r="AU23" s="53">
        <f>IF($V23&lt;=AT$2,0,IF($O23&lt;=AT$2,0,IF($G23&gt;=AU$2,0,IF($K23&gt;=$J23,0,IF($O23&lt;=AU$2,($J23-(SUM($K23,SUM($Z23:AT23)))),IF($L23=$D$184,(($J23-$K23)/$P23),(($J23-SUM($Z23:AT23))*$Q23))*IF($V23&lt;=AU$2,(DATEDIF(AT$2,$V23,"D")/365),IF($G23&gt;AT$2,(DATEDIF($G23,AU$2,"D")/365),1)))))))</f>
        <v>0</v>
      </c>
      <c r="AV23" s="53">
        <f>IF($V23&lt;=AU$2,0,IF($O23&lt;=AU$2,0,IF($G23&gt;=AV$2,0,IF($K23&gt;=$J23,0,IF($O23&lt;=AV$2,($J23-(SUM($K23,SUM($Z23:AU23)))),IF($L23=$D$184,(($J23-$K23)/$P23),(($J23-SUM($Z23:AU23))*$Q23))*IF($V23&lt;=AV$2,(DATEDIF(AU$2,$V23,"D")/365),IF($G23&gt;AU$2,(DATEDIF($G23,AV$2,"D")/365),1)))))))</f>
        <v>0</v>
      </c>
      <c r="AW23" s="53">
        <f>IF($V23&lt;=AV$2,0,IF($O23&lt;=AV$2,0,IF($G23&gt;=AW$2,0,IF($K23&gt;=$J23,0,IF($O23&lt;=AW$2,($J23-(SUM($K23,SUM($Z23:AV23)))),IF($L23=$D$184,(($J23-$K23)/$P23),(($J23-SUM($Z23:AV23))*$Q23))*IF($V23&lt;=AW$2,(DATEDIF(AV$2,$V23,"D")/365),IF($G23&gt;AV$2,(DATEDIF($G23,AW$2,"D")/365),1)))))))</f>
        <v>0</v>
      </c>
      <c r="AX23" s="53">
        <f>IF($V23&lt;=AW$2,0,IF($O23&lt;=AW$2,0,IF($G23&gt;=AX$2,0,IF($K23&gt;=$J23,0,IF($O23&lt;=AX$2,($J23-(SUM($K23,SUM($Z23:AW23)))),IF($L23=$D$184,(($J23-$K23)/$P23),(($J23-SUM($Z23:AW23))*$Q23))*IF($V23&lt;=AX$2,(DATEDIF(AW$2,$V23,"D")/365),IF($G23&gt;AW$2,(DATEDIF($G23,AX$2,"D")/365),1)))))))</f>
        <v>0</v>
      </c>
      <c r="AY23" s="53">
        <f>IF($V23&lt;=AX$2,0,IF($O23&lt;=AX$2,0,IF($G23&gt;=AY$2,0,IF($K23&gt;=$J23,0,IF($O23&lt;=AY$2,($J23-(SUM($K23,SUM($Z23:AX23)))),IF($L23=$D$184,(($J23-$K23)/$P23),(($J23-SUM($Z23:AX23))*$Q23))*IF($V23&lt;=AY$2,(DATEDIF(AX$2,$V23,"D")/365),IF($G23&gt;AX$2,(DATEDIF($G23,AY$2,"D")/365),1)))))))</f>
        <v>0</v>
      </c>
      <c r="AZ23" s="52"/>
      <c r="BA23" s="52"/>
      <c r="BB23" s="126">
        <f>IF($V23&lt;=BB$2,0,IF($G23&gt;=BB$2,0,IF($G23&gt;$W$3,(J23-Z23),IF($G23&lt;=$W$3,J23-SUM(W23,$Z23:Z23),0))))</f>
        <v>0</v>
      </c>
      <c r="BC23" s="53">
        <f t="shared" si="20"/>
        <v>0</v>
      </c>
      <c r="BD23" s="52">
        <f t="shared" si="21"/>
        <v>0</v>
      </c>
      <c r="BE23" s="53">
        <f t="shared" si="21"/>
        <v>0</v>
      </c>
      <c r="BF23" s="52">
        <f t="shared" si="21"/>
        <v>0</v>
      </c>
      <c r="BG23" s="53">
        <f t="shared" si="21"/>
        <v>0</v>
      </c>
      <c r="BH23" s="52">
        <f t="shared" si="21"/>
        <v>0</v>
      </c>
      <c r="BI23" s="53">
        <f t="shared" si="21"/>
        <v>0</v>
      </c>
      <c r="BJ23" s="52">
        <f t="shared" si="21"/>
        <v>0</v>
      </c>
      <c r="BK23" s="53">
        <f t="shared" si="21"/>
        <v>0</v>
      </c>
      <c r="BL23" s="52">
        <f t="shared" si="21"/>
        <v>0</v>
      </c>
      <c r="BM23" s="53">
        <f t="shared" si="21"/>
        <v>0</v>
      </c>
      <c r="BN23" s="52">
        <f t="shared" si="21"/>
        <v>0</v>
      </c>
      <c r="BO23" s="53">
        <f t="shared" si="21"/>
        <v>0</v>
      </c>
      <c r="BP23" s="52">
        <f t="shared" si="21"/>
        <v>0</v>
      </c>
      <c r="BQ23" s="53">
        <f t="shared" si="21"/>
        <v>0</v>
      </c>
      <c r="BR23" s="52">
        <f t="shared" si="21"/>
        <v>0</v>
      </c>
      <c r="BS23" s="53">
        <f t="shared" si="21"/>
        <v>0</v>
      </c>
      <c r="BT23" s="52">
        <f t="shared" si="22"/>
        <v>0</v>
      </c>
      <c r="BU23" s="53">
        <f t="shared" si="23"/>
        <v>0</v>
      </c>
      <c r="BV23" s="52">
        <f t="shared" si="24"/>
        <v>0</v>
      </c>
      <c r="BW23" s="53">
        <f t="shared" si="25"/>
        <v>0</v>
      </c>
      <c r="BX23" s="52">
        <f t="shared" si="26"/>
        <v>0</v>
      </c>
      <c r="BY23" s="53">
        <f t="shared" si="27"/>
        <v>0</v>
      </c>
      <c r="BZ23" s="52">
        <f t="shared" si="28"/>
        <v>0</v>
      </c>
      <c r="CA23" s="53">
        <f t="shared" si="29"/>
        <v>0</v>
      </c>
    </row>
    <row r="24" spans="1:79" s="74" customFormat="1">
      <c r="A24" s="20">
        <v>23</v>
      </c>
      <c r="B24" s="20" t="s">
        <v>5</v>
      </c>
      <c r="C24" s="20" t="s">
        <v>153</v>
      </c>
      <c r="D24" s="2">
        <v>1985</v>
      </c>
      <c r="E24" s="3">
        <v>4</v>
      </c>
      <c r="F24" s="2">
        <v>1</v>
      </c>
      <c r="G24" s="55">
        <f t="shared" si="30"/>
        <v>31137</v>
      </c>
      <c r="H24" s="4">
        <v>0</v>
      </c>
      <c r="I24" s="1">
        <v>0</v>
      </c>
      <c r="J24" s="51">
        <f t="shared" si="31"/>
        <v>0</v>
      </c>
      <c r="K24" s="54">
        <f t="shared" si="32"/>
        <v>0</v>
      </c>
      <c r="L24" s="4" t="s">
        <v>96</v>
      </c>
      <c r="M24" s="54">
        <f t="shared" si="33"/>
        <v>5</v>
      </c>
      <c r="N24" s="53">
        <f t="shared" si="34"/>
        <v>5</v>
      </c>
      <c r="O24" s="55">
        <f t="shared" si="35"/>
        <v>32963</v>
      </c>
      <c r="P24" s="53">
        <f t="shared" si="36"/>
        <v>0</v>
      </c>
      <c r="Q24" s="119">
        <f t="shared" si="37"/>
        <v>0</v>
      </c>
      <c r="R24" s="52" t="s">
        <v>130</v>
      </c>
      <c r="S24" s="114">
        <v>17</v>
      </c>
      <c r="T24" s="68">
        <v>4</v>
      </c>
      <c r="U24" s="114">
        <v>2035</v>
      </c>
      <c r="V24" s="55">
        <f t="shared" si="7"/>
        <v>54878</v>
      </c>
      <c r="W24" s="53">
        <f t="shared" si="16"/>
        <v>0</v>
      </c>
      <c r="X24" s="53">
        <f t="shared" si="17"/>
        <v>0</v>
      </c>
      <c r="Y24" s="53">
        <f t="shared" si="18"/>
        <v>0</v>
      </c>
      <c r="Z24" s="53">
        <f t="shared" si="19"/>
        <v>0</v>
      </c>
      <c r="AA24" s="53">
        <f>IF($V24&lt;=Z$2,0,IF($O24&lt;=Z$2,0,IF($G24&gt;=AA$2,0,IF($K24&gt;=$J24,0,IF($O24&lt;=AA$2,($J24-(SUM($K24,SUM($Z24:Z24)))),IF($L24=$D$184,(($J24-$K24)/$P24),(($J24-SUM($Z24:Z24))*$Q24))*IF($V24&lt;=AA$2,(DATEDIF(Z$2,$V24,"D")/365),IF($G24&gt;Z$2,(DATEDIF($G24,AA$2,"D")/365),1)))))))</f>
        <v>0</v>
      </c>
      <c r="AB24" s="53">
        <f>IF($V24&lt;=AA$2,0,IF($O24&lt;=AA$2,0,IF($G24&gt;=AB$2,0,IF($K24&gt;=$J24,0,IF($O24&lt;=AB$2,($J24-(SUM($K24,SUM($Z24:AA24)))),IF($L24=$D$184,(($J24-$K24)/$P24),(($J24-SUM($Z24:AA24))*$Q24))*IF($V24&lt;=AB$2,(DATEDIF(AA$2,$V24,"D")/365),IF($G24&gt;AA$2,(DATEDIF($G24,AB$2,"D")/365),1)))))))</f>
        <v>0</v>
      </c>
      <c r="AC24" s="53">
        <f>IF($V24&lt;=AB$2,0,IF($O24&lt;=AB$2,0,IF($G24&gt;=AC$2,0,IF($K24&gt;=$J24,0,IF($O24&lt;=AC$2,($J24-(SUM($K24,SUM($Z24:AB24)))),IF($L24=$D$184,(($J24-$K24)/$P24),(($J24-SUM($Z24:AB24))*$Q24))*IF($V24&lt;=AC$2,(DATEDIF(AB$2,$V24,"D")/365),IF($G24&gt;AB$2,(DATEDIF($G24,AC$2,"D")/365),1)))))))</f>
        <v>0</v>
      </c>
      <c r="AD24" s="53">
        <f>IF($V24&lt;=AC$2,0,IF($O24&lt;=AC$2,0,IF($G24&gt;=AD$2,0,IF($K24&gt;=$J24,0,IF($O24&lt;=AD$2,($J24-(SUM($K24,SUM($Z24:AC24)))),IF($L24=$D$184,(($J24-$K24)/$P24),(($J24-SUM($Z24:AC24))*$Q24))*IF($V24&lt;=AD$2,(DATEDIF(AC$2,$V24,"D")/365),IF($G24&gt;AC$2,(DATEDIF($G24,AD$2,"D")/365),1)))))))</f>
        <v>0</v>
      </c>
      <c r="AE24" s="53">
        <f>IF($V24&lt;=AD$2,0,IF($O24&lt;=AD$2,0,IF($G24&gt;=AE$2,0,IF($K24&gt;=$J24,0,IF($O24&lt;=AE$2,($J24-(SUM($K24,SUM($Z24:AD24)))),IF($L24=$D$184,(($J24-$K24)/$P24),(($J24-SUM($Z24:AD24))*$Q24))*IF($V24&lt;=AE$2,(DATEDIF(AD$2,$V24,"D")/365),IF($G24&gt;AD$2,(DATEDIF($G24,AE$2,"D")/365),1)))))))</f>
        <v>0</v>
      </c>
      <c r="AF24" s="53">
        <f>IF($V24&lt;=AE$2,0,IF($O24&lt;=AE$2,0,IF($G24&gt;=AF$2,0,IF($K24&gt;=$J24,0,IF($O24&lt;=AF$2,($J24-(SUM($K24,SUM($Z24:AE24)))),IF($L24=$D$184,(($J24-$K24)/$P24),(($J24-SUM($Z24:AE24))*$Q24))*IF($V24&lt;=AF$2,(DATEDIF(AE$2,$V24,"D")/365),IF($G24&gt;AE$2,(DATEDIF($G24,AF$2,"D")/365),1)))))))</f>
        <v>0</v>
      </c>
      <c r="AG24" s="53">
        <f>IF($V24&lt;=AF$2,0,IF($O24&lt;=AF$2,0,IF($G24&gt;=AG$2,0,IF($K24&gt;=$J24,0,IF($O24&lt;=AG$2,($J24-(SUM($K24,SUM($Z24:AF24)))),IF($L24=$D$184,(($J24-$K24)/$P24),(($J24-SUM($Z24:AF24))*$Q24))*IF($V24&lt;=AG$2,(DATEDIF(AF$2,$V24,"D")/365),IF($G24&gt;AF$2,(DATEDIF($G24,AG$2,"D")/365),1)))))))</f>
        <v>0</v>
      </c>
      <c r="AH24" s="53">
        <f>IF($V24&lt;=AG$2,0,IF($O24&lt;=AG$2,0,IF($G24&gt;=AH$2,0,IF($K24&gt;=$J24,0,IF($O24&lt;=AH$2,($J24-(SUM($K24,SUM($Z24:AG24)))),IF($L24=$D$184,(($J24-$K24)/$P24),(($J24-SUM($Z24:AG24))*$Q24))*IF($V24&lt;=AH$2,(DATEDIF(AG$2,$V24,"D")/365),IF($G24&gt;AG$2,(DATEDIF($G24,AH$2,"D")/365),1)))))))</f>
        <v>0</v>
      </c>
      <c r="AI24" s="53">
        <f>IF($V24&lt;=AH$2,0,IF($O24&lt;=AH$2,0,IF($G24&gt;=AI$2,0,IF($K24&gt;=$J24,0,IF($O24&lt;=AI$2,($J24-(SUM($K24,SUM($Z24:AH24)))),IF($L24=$D$184,(($J24-$K24)/$P24),(($J24-SUM($Z24:AH24))*$Q24))*IF($V24&lt;=AI$2,(DATEDIF(AH$2,$V24,"D")/365),IF($G24&gt;AH$2,(DATEDIF($G24,AI$2,"D")/365),1)))))))</f>
        <v>0</v>
      </c>
      <c r="AJ24" s="53">
        <f>IF($V24&lt;=AI$2,0,IF($O24&lt;=AI$2,0,IF($G24&gt;=AJ$2,0,IF($K24&gt;=$J24,0,IF($O24&lt;=AJ$2,($J24-(SUM($K24,SUM($Z24:AI24)))),IF($L24=$D$184,(($J24-$K24)/$P24),(($J24-SUM($Z24:AI24))*$Q24))*IF($V24&lt;=AJ$2,(DATEDIF(AI$2,$V24,"D")/365),IF($G24&gt;AI$2,(DATEDIF($G24,AJ$2,"D")/365),1)))))))</f>
        <v>0</v>
      </c>
      <c r="AK24" s="53">
        <f>IF($V24&lt;=AJ$2,0,IF($O24&lt;=AJ$2,0,IF($G24&gt;=AK$2,0,IF($K24&gt;=$J24,0,IF($O24&lt;=AK$2,($J24-(SUM($K24,SUM($Z24:AJ24)))),IF($L24=$D$184,(($J24-$K24)/$P24),(($J24-SUM($Z24:AJ24))*$Q24))*IF($V24&lt;=AK$2,(DATEDIF(AJ$2,$V24,"D")/365),IF($G24&gt;AJ$2,(DATEDIF($G24,AK$2,"D")/365),1)))))))</f>
        <v>0</v>
      </c>
      <c r="AL24" s="53">
        <f>IF($V24&lt;=AK$2,0,IF($O24&lt;=AK$2,0,IF($G24&gt;=AL$2,0,IF($K24&gt;=$J24,0,IF($O24&lt;=AL$2,($J24-(SUM($K24,SUM($Z24:AK24)))),IF($L24=$D$184,(($J24-$K24)/$P24),(($J24-SUM($Z24:AK24))*$Q24))*IF($V24&lt;=AL$2,(DATEDIF(AK$2,$V24,"D")/365),IF($G24&gt;AK$2,(DATEDIF($G24,AL$2,"D")/365),1)))))))</f>
        <v>0</v>
      </c>
      <c r="AM24" s="53">
        <f>IF($V24&lt;=AL$2,0,IF($O24&lt;=AL$2,0,IF($G24&gt;=AM$2,0,IF($K24&gt;=$J24,0,IF($O24&lt;=AM$2,($J24-(SUM($K24,SUM($Z24:AL24)))),IF($L24=$D$184,(($J24-$K24)/$P24),(($J24-SUM($Z24:AL24))*$Q24))*IF($V24&lt;=AM$2,(DATEDIF(AL$2,$V24,"D")/365),IF($G24&gt;AL$2,(DATEDIF($G24,AM$2,"D")/365),1)))))))</f>
        <v>0</v>
      </c>
      <c r="AN24" s="53">
        <f>IF($V24&lt;=AM$2,0,IF($O24&lt;=AM$2,0,IF($G24&gt;=AN$2,0,IF($K24&gt;=$J24,0,IF($O24&lt;=AN$2,($J24-(SUM($K24,SUM($Z24:AM24)))),IF($L24=$D$184,(($J24-$K24)/$P24),(($J24-SUM($Z24:AM24))*$Q24))*IF($V24&lt;=AN$2,(DATEDIF(AM$2,$V24,"D")/365),IF($G24&gt;AM$2,(DATEDIF($G24,AN$2,"D")/365),1)))))))</f>
        <v>0</v>
      </c>
      <c r="AO24" s="53">
        <f>IF($V24&lt;=AN$2,0,IF($O24&lt;=AN$2,0,IF($G24&gt;=AO$2,0,IF($K24&gt;=$J24,0,IF($O24&lt;=AO$2,($J24-(SUM($K24,SUM($Z24:AN24)))),IF($L24=$D$184,(($J24-$K24)/$P24),(($J24-SUM($Z24:AN24))*$Q24))*IF($V24&lt;=AO$2,(DATEDIF(AN$2,$V24,"D")/365),IF($G24&gt;AN$2,(DATEDIF($G24,AO$2,"D")/365),1)))))))</f>
        <v>0</v>
      </c>
      <c r="AP24" s="53">
        <f>IF($V24&lt;=AO$2,0,IF($O24&lt;=AO$2,0,IF($G24&gt;=AP$2,0,IF($K24&gt;=$J24,0,IF($O24&lt;=AP$2,($J24-(SUM($K24,SUM($Z24:AO24)))),IF($L24=$D$184,(($J24-$K24)/$P24),(($J24-SUM($Z24:AO24))*$Q24))*IF($V24&lt;=AP$2,(DATEDIF(AO$2,$V24,"D")/365),IF($G24&gt;AO$2,(DATEDIF($G24,AP$2,"D")/365),1)))))))</f>
        <v>0</v>
      </c>
      <c r="AQ24" s="53">
        <f>IF($V24&lt;=AP$2,0,IF($O24&lt;=AP$2,0,IF($G24&gt;=AQ$2,0,IF($K24&gt;=$J24,0,IF($O24&lt;=AQ$2,($J24-(SUM($K24,SUM($Z24:AP24)))),IF($L24=$D$184,(($J24-$K24)/$P24),(($J24-SUM($Z24:AP24))*$Q24))*IF($V24&lt;=AQ$2,(DATEDIF(AP$2,$V24,"D")/365),IF($G24&gt;AP$2,(DATEDIF($G24,AQ$2,"D")/365),1)))))))</f>
        <v>0</v>
      </c>
      <c r="AR24" s="53">
        <f>IF($V24&lt;=AQ$2,0,IF($O24&lt;=AQ$2,0,IF($G24&gt;=AR$2,0,IF($K24&gt;=$J24,0,IF($O24&lt;=AR$2,($J24-(SUM($K24,SUM($Z24:AQ24)))),IF($L24=$D$184,(($J24-$K24)/$P24),(($J24-SUM($Z24:AQ24))*$Q24))*IF($V24&lt;=AR$2,(DATEDIF(AQ$2,$V24,"D")/365),IF($G24&gt;AQ$2,(DATEDIF($G24,AR$2,"D")/365),1)))))))</f>
        <v>0</v>
      </c>
      <c r="AS24" s="53">
        <f>IF($V24&lt;=AR$2,0,IF($O24&lt;=AR$2,0,IF($G24&gt;=AS$2,0,IF($K24&gt;=$J24,0,IF($O24&lt;=AS$2,($J24-(SUM($K24,SUM($Z24:AR24)))),IF($L24=$D$184,(($J24-$K24)/$P24),(($J24-SUM($Z24:AR24))*$Q24))*IF($V24&lt;=AS$2,(DATEDIF(AR$2,$V24,"D")/365),IF($G24&gt;AR$2,(DATEDIF($G24,AS$2,"D")/365),1)))))))</f>
        <v>0</v>
      </c>
      <c r="AT24" s="53">
        <f>IF($V24&lt;=AS$2,0,IF($O24&lt;=AS$2,0,IF($G24&gt;=AT$2,0,IF($K24&gt;=$J24,0,IF($O24&lt;=AT$2,($J24-(SUM($K24,SUM($Z24:AS24)))),IF($L24=$D$184,(($J24-$K24)/$P24),(($J24-SUM($Z24:AS24))*$Q24))*IF($V24&lt;=AT$2,(DATEDIF(AS$2,$V24,"D")/365),IF($G24&gt;AS$2,(DATEDIF($G24,AT$2,"D")/365),1)))))))</f>
        <v>0</v>
      </c>
      <c r="AU24" s="53">
        <f>IF($V24&lt;=AT$2,0,IF($O24&lt;=AT$2,0,IF($G24&gt;=AU$2,0,IF($K24&gt;=$J24,0,IF($O24&lt;=AU$2,($J24-(SUM($K24,SUM($Z24:AT24)))),IF($L24=$D$184,(($J24-$K24)/$P24),(($J24-SUM($Z24:AT24))*$Q24))*IF($V24&lt;=AU$2,(DATEDIF(AT$2,$V24,"D")/365),IF($G24&gt;AT$2,(DATEDIF($G24,AU$2,"D")/365),1)))))))</f>
        <v>0</v>
      </c>
      <c r="AV24" s="53">
        <f>IF($V24&lt;=AU$2,0,IF($O24&lt;=AU$2,0,IF($G24&gt;=AV$2,0,IF($K24&gt;=$J24,0,IF($O24&lt;=AV$2,($J24-(SUM($K24,SUM($Z24:AU24)))),IF($L24=$D$184,(($J24-$K24)/$P24),(($J24-SUM($Z24:AU24))*$Q24))*IF($V24&lt;=AV$2,(DATEDIF(AU$2,$V24,"D")/365),IF($G24&gt;AU$2,(DATEDIF($G24,AV$2,"D")/365),1)))))))</f>
        <v>0</v>
      </c>
      <c r="AW24" s="53">
        <f>IF($V24&lt;=AV$2,0,IF($O24&lt;=AV$2,0,IF($G24&gt;=AW$2,0,IF($K24&gt;=$J24,0,IF($O24&lt;=AW$2,($J24-(SUM($K24,SUM($Z24:AV24)))),IF($L24=$D$184,(($J24-$K24)/$P24),(($J24-SUM($Z24:AV24))*$Q24))*IF($V24&lt;=AW$2,(DATEDIF(AV$2,$V24,"D")/365),IF($G24&gt;AV$2,(DATEDIF($G24,AW$2,"D")/365),1)))))))</f>
        <v>0</v>
      </c>
      <c r="AX24" s="53">
        <f>IF($V24&lt;=AW$2,0,IF($O24&lt;=AW$2,0,IF($G24&gt;=AX$2,0,IF($K24&gt;=$J24,0,IF($O24&lt;=AX$2,($J24-(SUM($K24,SUM($Z24:AW24)))),IF($L24=$D$184,(($J24-$K24)/$P24),(($J24-SUM($Z24:AW24))*$Q24))*IF($V24&lt;=AX$2,(DATEDIF(AW$2,$V24,"D")/365),IF($G24&gt;AW$2,(DATEDIF($G24,AX$2,"D")/365),1)))))))</f>
        <v>0</v>
      </c>
      <c r="AY24" s="53">
        <f>IF($V24&lt;=AX$2,0,IF($O24&lt;=AX$2,0,IF($G24&gt;=AY$2,0,IF($K24&gt;=$J24,0,IF($O24&lt;=AY$2,($J24-(SUM($K24,SUM($Z24:AX24)))),IF($L24=$D$184,(($J24-$K24)/$P24),(($J24-SUM($Z24:AX24))*$Q24))*IF($V24&lt;=AY$2,(DATEDIF(AX$2,$V24,"D")/365),IF($G24&gt;AX$2,(DATEDIF($G24,AY$2,"D")/365),1)))))))</f>
        <v>0</v>
      </c>
      <c r="AZ24" s="52"/>
      <c r="BA24" s="52"/>
      <c r="BB24" s="126">
        <f>IF($V24&lt;=BB$2,0,IF($G24&gt;=BB$2,0,IF($G24&gt;$W$3,(J24-Z24),IF($G24&lt;=$W$3,J24-SUM(W24,$Z24:Z24),0))))</f>
        <v>0</v>
      </c>
      <c r="BC24" s="53">
        <f t="shared" si="20"/>
        <v>0</v>
      </c>
      <c r="BD24" s="52">
        <f t="shared" si="21"/>
        <v>0</v>
      </c>
      <c r="BE24" s="53">
        <f t="shared" si="21"/>
        <v>0</v>
      </c>
      <c r="BF24" s="52">
        <f t="shared" si="21"/>
        <v>0</v>
      </c>
      <c r="BG24" s="53">
        <f t="shared" si="21"/>
        <v>0</v>
      </c>
      <c r="BH24" s="52">
        <f t="shared" si="21"/>
        <v>0</v>
      </c>
      <c r="BI24" s="53">
        <f t="shared" si="21"/>
        <v>0</v>
      </c>
      <c r="BJ24" s="52">
        <f t="shared" si="21"/>
        <v>0</v>
      </c>
      <c r="BK24" s="53">
        <f t="shared" si="21"/>
        <v>0</v>
      </c>
      <c r="BL24" s="52">
        <f t="shared" si="21"/>
        <v>0</v>
      </c>
      <c r="BM24" s="53">
        <f t="shared" si="21"/>
        <v>0</v>
      </c>
      <c r="BN24" s="52">
        <f t="shared" si="21"/>
        <v>0</v>
      </c>
      <c r="BO24" s="53">
        <f t="shared" si="21"/>
        <v>0</v>
      </c>
      <c r="BP24" s="52">
        <f t="shared" si="21"/>
        <v>0</v>
      </c>
      <c r="BQ24" s="53">
        <f t="shared" si="21"/>
        <v>0</v>
      </c>
      <c r="BR24" s="52">
        <f t="shared" si="21"/>
        <v>0</v>
      </c>
      <c r="BS24" s="53">
        <f t="shared" si="21"/>
        <v>0</v>
      </c>
      <c r="BT24" s="52">
        <f t="shared" si="22"/>
        <v>0</v>
      </c>
      <c r="BU24" s="53">
        <f t="shared" si="23"/>
        <v>0</v>
      </c>
      <c r="BV24" s="52">
        <f t="shared" si="24"/>
        <v>0</v>
      </c>
      <c r="BW24" s="53">
        <f t="shared" si="25"/>
        <v>0</v>
      </c>
      <c r="BX24" s="52">
        <f t="shared" si="26"/>
        <v>0</v>
      </c>
      <c r="BY24" s="53">
        <f t="shared" si="27"/>
        <v>0</v>
      </c>
      <c r="BZ24" s="52">
        <f t="shared" si="28"/>
        <v>0</v>
      </c>
      <c r="CA24" s="53">
        <f t="shared" si="29"/>
        <v>0</v>
      </c>
    </row>
    <row r="25" spans="1:79" s="74" customFormat="1">
      <c r="A25" s="20">
        <v>24</v>
      </c>
      <c r="B25" s="20" t="s">
        <v>5</v>
      </c>
      <c r="C25" s="20" t="s">
        <v>153</v>
      </c>
      <c r="D25" s="2">
        <v>1985</v>
      </c>
      <c r="E25" s="3">
        <v>4</v>
      </c>
      <c r="F25" s="2">
        <v>1</v>
      </c>
      <c r="G25" s="55">
        <f t="shared" si="30"/>
        <v>31137</v>
      </c>
      <c r="H25" s="4">
        <v>0</v>
      </c>
      <c r="I25" s="1">
        <v>0</v>
      </c>
      <c r="J25" s="51">
        <f t="shared" si="31"/>
        <v>0</v>
      </c>
      <c r="K25" s="54">
        <f t="shared" si="32"/>
        <v>0</v>
      </c>
      <c r="L25" s="4" t="s">
        <v>96</v>
      </c>
      <c r="M25" s="54">
        <f t="shared" si="33"/>
        <v>5</v>
      </c>
      <c r="N25" s="53">
        <f t="shared" si="34"/>
        <v>5</v>
      </c>
      <c r="O25" s="55">
        <f t="shared" si="35"/>
        <v>32963</v>
      </c>
      <c r="P25" s="53">
        <f t="shared" si="36"/>
        <v>0</v>
      </c>
      <c r="Q25" s="119">
        <f t="shared" si="37"/>
        <v>0</v>
      </c>
      <c r="R25" s="52" t="s">
        <v>130</v>
      </c>
      <c r="S25" s="114">
        <v>17</v>
      </c>
      <c r="T25" s="68">
        <v>4</v>
      </c>
      <c r="U25" s="114">
        <v>2035</v>
      </c>
      <c r="V25" s="55">
        <f t="shared" si="7"/>
        <v>54878</v>
      </c>
      <c r="W25" s="53">
        <f t="shared" si="16"/>
        <v>0</v>
      </c>
      <c r="X25" s="53">
        <f t="shared" si="17"/>
        <v>0</v>
      </c>
      <c r="Y25" s="53">
        <f t="shared" si="18"/>
        <v>0</v>
      </c>
      <c r="Z25" s="53">
        <f t="shared" si="19"/>
        <v>0</v>
      </c>
      <c r="AA25" s="53">
        <f>IF($V25&lt;=Z$2,0,IF($O25&lt;=Z$2,0,IF($G25&gt;=AA$2,0,IF($K25&gt;=$J25,0,IF($O25&lt;=AA$2,($J25-(SUM($K25,SUM($Z25:Z25)))),IF($L25=$D$184,(($J25-$K25)/$P25),(($J25-SUM($Z25:Z25))*$Q25))*IF($V25&lt;=AA$2,(DATEDIF(Z$2,$V25,"D")/365),IF($G25&gt;Z$2,(DATEDIF($G25,AA$2,"D")/365),1)))))))</f>
        <v>0</v>
      </c>
      <c r="AB25" s="53">
        <f>IF($V25&lt;=AA$2,0,IF($O25&lt;=AA$2,0,IF($G25&gt;=AB$2,0,IF($K25&gt;=$J25,0,IF($O25&lt;=AB$2,($J25-(SUM($K25,SUM($Z25:AA25)))),IF($L25=$D$184,(($J25-$K25)/$P25),(($J25-SUM($Z25:AA25))*$Q25))*IF($V25&lt;=AB$2,(DATEDIF(AA$2,$V25,"D")/365),IF($G25&gt;AA$2,(DATEDIF($G25,AB$2,"D")/365),1)))))))</f>
        <v>0</v>
      </c>
      <c r="AC25" s="53">
        <f>IF($V25&lt;=AB$2,0,IF($O25&lt;=AB$2,0,IF($G25&gt;=AC$2,0,IF($K25&gt;=$J25,0,IF($O25&lt;=AC$2,($J25-(SUM($K25,SUM($Z25:AB25)))),IF($L25=$D$184,(($J25-$K25)/$P25),(($J25-SUM($Z25:AB25))*$Q25))*IF($V25&lt;=AC$2,(DATEDIF(AB$2,$V25,"D")/365),IF($G25&gt;AB$2,(DATEDIF($G25,AC$2,"D")/365),1)))))))</f>
        <v>0</v>
      </c>
      <c r="AD25" s="53">
        <f>IF($V25&lt;=AC$2,0,IF($O25&lt;=AC$2,0,IF($G25&gt;=AD$2,0,IF($K25&gt;=$J25,0,IF($O25&lt;=AD$2,($J25-(SUM($K25,SUM($Z25:AC25)))),IF($L25=$D$184,(($J25-$K25)/$P25),(($J25-SUM($Z25:AC25))*$Q25))*IF($V25&lt;=AD$2,(DATEDIF(AC$2,$V25,"D")/365),IF($G25&gt;AC$2,(DATEDIF($G25,AD$2,"D")/365),1)))))))</f>
        <v>0</v>
      </c>
      <c r="AE25" s="53">
        <f>IF($V25&lt;=AD$2,0,IF($O25&lt;=AD$2,0,IF($G25&gt;=AE$2,0,IF($K25&gt;=$J25,0,IF($O25&lt;=AE$2,($J25-(SUM($K25,SUM($Z25:AD25)))),IF($L25=$D$184,(($J25-$K25)/$P25),(($J25-SUM($Z25:AD25))*$Q25))*IF($V25&lt;=AE$2,(DATEDIF(AD$2,$V25,"D")/365),IF($G25&gt;AD$2,(DATEDIF($G25,AE$2,"D")/365),1)))))))</f>
        <v>0</v>
      </c>
      <c r="AF25" s="53">
        <f>IF($V25&lt;=AE$2,0,IF($O25&lt;=AE$2,0,IF($G25&gt;=AF$2,0,IF($K25&gt;=$J25,0,IF($O25&lt;=AF$2,($J25-(SUM($K25,SUM($Z25:AE25)))),IF($L25=$D$184,(($J25-$K25)/$P25),(($J25-SUM($Z25:AE25))*$Q25))*IF($V25&lt;=AF$2,(DATEDIF(AE$2,$V25,"D")/365),IF($G25&gt;AE$2,(DATEDIF($G25,AF$2,"D")/365),1)))))))</f>
        <v>0</v>
      </c>
      <c r="AG25" s="53">
        <f>IF($V25&lt;=AF$2,0,IF($O25&lt;=AF$2,0,IF($G25&gt;=AG$2,0,IF($K25&gt;=$J25,0,IF($O25&lt;=AG$2,($J25-(SUM($K25,SUM($Z25:AF25)))),IF($L25=$D$184,(($J25-$K25)/$P25),(($J25-SUM($Z25:AF25))*$Q25))*IF($V25&lt;=AG$2,(DATEDIF(AF$2,$V25,"D")/365),IF($G25&gt;AF$2,(DATEDIF($G25,AG$2,"D")/365),1)))))))</f>
        <v>0</v>
      </c>
      <c r="AH25" s="53">
        <f>IF($V25&lt;=AG$2,0,IF($O25&lt;=AG$2,0,IF($G25&gt;=AH$2,0,IF($K25&gt;=$J25,0,IF($O25&lt;=AH$2,($J25-(SUM($K25,SUM($Z25:AG25)))),IF($L25=$D$184,(($J25-$K25)/$P25),(($J25-SUM($Z25:AG25))*$Q25))*IF($V25&lt;=AH$2,(DATEDIF(AG$2,$V25,"D")/365),IF($G25&gt;AG$2,(DATEDIF($G25,AH$2,"D")/365),1)))))))</f>
        <v>0</v>
      </c>
      <c r="AI25" s="53">
        <f>IF($V25&lt;=AH$2,0,IF($O25&lt;=AH$2,0,IF($G25&gt;=AI$2,0,IF($K25&gt;=$J25,0,IF($O25&lt;=AI$2,($J25-(SUM($K25,SUM($Z25:AH25)))),IF($L25=$D$184,(($J25-$K25)/$P25),(($J25-SUM($Z25:AH25))*$Q25))*IF($V25&lt;=AI$2,(DATEDIF(AH$2,$V25,"D")/365),IF($G25&gt;AH$2,(DATEDIF($G25,AI$2,"D")/365),1)))))))</f>
        <v>0</v>
      </c>
      <c r="AJ25" s="53">
        <f>IF($V25&lt;=AI$2,0,IF($O25&lt;=AI$2,0,IF($G25&gt;=AJ$2,0,IF($K25&gt;=$J25,0,IF($O25&lt;=AJ$2,($J25-(SUM($K25,SUM($Z25:AI25)))),IF($L25=$D$184,(($J25-$K25)/$P25),(($J25-SUM($Z25:AI25))*$Q25))*IF($V25&lt;=AJ$2,(DATEDIF(AI$2,$V25,"D")/365),IF($G25&gt;AI$2,(DATEDIF($G25,AJ$2,"D")/365),1)))))))</f>
        <v>0</v>
      </c>
      <c r="AK25" s="53">
        <f>IF($V25&lt;=AJ$2,0,IF($O25&lt;=AJ$2,0,IF($G25&gt;=AK$2,0,IF($K25&gt;=$J25,0,IF($O25&lt;=AK$2,($J25-(SUM($K25,SUM($Z25:AJ25)))),IF($L25=$D$184,(($J25-$K25)/$P25),(($J25-SUM($Z25:AJ25))*$Q25))*IF($V25&lt;=AK$2,(DATEDIF(AJ$2,$V25,"D")/365),IF($G25&gt;AJ$2,(DATEDIF($G25,AK$2,"D")/365),1)))))))</f>
        <v>0</v>
      </c>
      <c r="AL25" s="53">
        <f>IF($V25&lt;=AK$2,0,IF($O25&lt;=AK$2,0,IF($G25&gt;=AL$2,0,IF($K25&gt;=$J25,0,IF($O25&lt;=AL$2,($J25-(SUM($K25,SUM($Z25:AK25)))),IF($L25=$D$184,(($J25-$K25)/$P25),(($J25-SUM($Z25:AK25))*$Q25))*IF($V25&lt;=AL$2,(DATEDIF(AK$2,$V25,"D")/365),IF($G25&gt;AK$2,(DATEDIF($G25,AL$2,"D")/365),1)))))))</f>
        <v>0</v>
      </c>
      <c r="AM25" s="53">
        <f>IF($V25&lt;=AL$2,0,IF($O25&lt;=AL$2,0,IF($G25&gt;=AM$2,0,IF($K25&gt;=$J25,0,IF($O25&lt;=AM$2,($J25-(SUM($K25,SUM($Z25:AL25)))),IF($L25=$D$184,(($J25-$K25)/$P25),(($J25-SUM($Z25:AL25))*$Q25))*IF($V25&lt;=AM$2,(DATEDIF(AL$2,$V25,"D")/365),IF($G25&gt;AL$2,(DATEDIF($G25,AM$2,"D")/365),1)))))))</f>
        <v>0</v>
      </c>
      <c r="AN25" s="53">
        <f>IF($V25&lt;=AM$2,0,IF($O25&lt;=AM$2,0,IF($G25&gt;=AN$2,0,IF($K25&gt;=$J25,0,IF($O25&lt;=AN$2,($J25-(SUM($K25,SUM($Z25:AM25)))),IF($L25=$D$184,(($J25-$K25)/$P25),(($J25-SUM($Z25:AM25))*$Q25))*IF($V25&lt;=AN$2,(DATEDIF(AM$2,$V25,"D")/365),IF($G25&gt;AM$2,(DATEDIF($G25,AN$2,"D")/365),1)))))))</f>
        <v>0</v>
      </c>
      <c r="AO25" s="53">
        <f>IF($V25&lt;=AN$2,0,IF($O25&lt;=AN$2,0,IF($G25&gt;=AO$2,0,IF($K25&gt;=$J25,0,IF($O25&lt;=AO$2,($J25-(SUM($K25,SUM($Z25:AN25)))),IF($L25=$D$184,(($J25-$K25)/$P25),(($J25-SUM($Z25:AN25))*$Q25))*IF($V25&lt;=AO$2,(DATEDIF(AN$2,$V25,"D")/365),IF($G25&gt;AN$2,(DATEDIF($G25,AO$2,"D")/365),1)))))))</f>
        <v>0</v>
      </c>
      <c r="AP25" s="53">
        <f>IF($V25&lt;=AO$2,0,IF($O25&lt;=AO$2,0,IF($G25&gt;=AP$2,0,IF($K25&gt;=$J25,0,IF($O25&lt;=AP$2,($J25-(SUM($K25,SUM($Z25:AO25)))),IF($L25=$D$184,(($J25-$K25)/$P25),(($J25-SUM($Z25:AO25))*$Q25))*IF($V25&lt;=AP$2,(DATEDIF(AO$2,$V25,"D")/365),IF($G25&gt;AO$2,(DATEDIF($G25,AP$2,"D")/365),1)))))))</f>
        <v>0</v>
      </c>
      <c r="AQ25" s="53">
        <f>IF($V25&lt;=AP$2,0,IF($O25&lt;=AP$2,0,IF($G25&gt;=AQ$2,0,IF($K25&gt;=$J25,0,IF($O25&lt;=AQ$2,($J25-(SUM($K25,SUM($Z25:AP25)))),IF($L25=$D$184,(($J25-$K25)/$P25),(($J25-SUM($Z25:AP25))*$Q25))*IF($V25&lt;=AQ$2,(DATEDIF(AP$2,$V25,"D")/365),IF($G25&gt;AP$2,(DATEDIF($G25,AQ$2,"D")/365),1)))))))</f>
        <v>0</v>
      </c>
      <c r="AR25" s="53">
        <f>IF($V25&lt;=AQ$2,0,IF($O25&lt;=AQ$2,0,IF($G25&gt;=AR$2,0,IF($K25&gt;=$J25,0,IF($O25&lt;=AR$2,($J25-(SUM($K25,SUM($Z25:AQ25)))),IF($L25=$D$184,(($J25-$K25)/$P25),(($J25-SUM($Z25:AQ25))*$Q25))*IF($V25&lt;=AR$2,(DATEDIF(AQ$2,$V25,"D")/365),IF($G25&gt;AQ$2,(DATEDIF($G25,AR$2,"D")/365),1)))))))</f>
        <v>0</v>
      </c>
      <c r="AS25" s="53">
        <f>IF($V25&lt;=AR$2,0,IF($O25&lt;=AR$2,0,IF($G25&gt;=AS$2,0,IF($K25&gt;=$J25,0,IF($O25&lt;=AS$2,($J25-(SUM($K25,SUM($Z25:AR25)))),IF($L25=$D$184,(($J25-$K25)/$P25),(($J25-SUM($Z25:AR25))*$Q25))*IF($V25&lt;=AS$2,(DATEDIF(AR$2,$V25,"D")/365),IF($G25&gt;AR$2,(DATEDIF($G25,AS$2,"D")/365),1)))))))</f>
        <v>0</v>
      </c>
      <c r="AT25" s="53">
        <f>IF($V25&lt;=AS$2,0,IF($O25&lt;=AS$2,0,IF($G25&gt;=AT$2,0,IF($K25&gt;=$J25,0,IF($O25&lt;=AT$2,($J25-(SUM($K25,SUM($Z25:AS25)))),IF($L25=$D$184,(($J25-$K25)/$P25),(($J25-SUM($Z25:AS25))*$Q25))*IF($V25&lt;=AT$2,(DATEDIF(AS$2,$V25,"D")/365),IF($G25&gt;AS$2,(DATEDIF($G25,AT$2,"D")/365),1)))))))</f>
        <v>0</v>
      </c>
      <c r="AU25" s="53">
        <f>IF($V25&lt;=AT$2,0,IF($O25&lt;=AT$2,0,IF($G25&gt;=AU$2,0,IF($K25&gt;=$J25,0,IF($O25&lt;=AU$2,($J25-(SUM($K25,SUM($Z25:AT25)))),IF($L25=$D$184,(($J25-$K25)/$P25),(($J25-SUM($Z25:AT25))*$Q25))*IF($V25&lt;=AU$2,(DATEDIF(AT$2,$V25,"D")/365),IF($G25&gt;AT$2,(DATEDIF($G25,AU$2,"D")/365),1)))))))</f>
        <v>0</v>
      </c>
      <c r="AV25" s="53">
        <f>IF($V25&lt;=AU$2,0,IF($O25&lt;=AU$2,0,IF($G25&gt;=AV$2,0,IF($K25&gt;=$J25,0,IF($O25&lt;=AV$2,($J25-(SUM($K25,SUM($Z25:AU25)))),IF($L25=$D$184,(($J25-$K25)/$P25),(($J25-SUM($Z25:AU25))*$Q25))*IF($V25&lt;=AV$2,(DATEDIF(AU$2,$V25,"D")/365),IF($G25&gt;AU$2,(DATEDIF($G25,AV$2,"D")/365),1)))))))</f>
        <v>0</v>
      </c>
      <c r="AW25" s="53">
        <f>IF($V25&lt;=AV$2,0,IF($O25&lt;=AV$2,0,IF($G25&gt;=AW$2,0,IF($K25&gt;=$J25,0,IF($O25&lt;=AW$2,($J25-(SUM($K25,SUM($Z25:AV25)))),IF($L25=$D$184,(($J25-$K25)/$P25),(($J25-SUM($Z25:AV25))*$Q25))*IF($V25&lt;=AW$2,(DATEDIF(AV$2,$V25,"D")/365),IF($G25&gt;AV$2,(DATEDIF($G25,AW$2,"D")/365),1)))))))</f>
        <v>0</v>
      </c>
      <c r="AX25" s="53">
        <f>IF($V25&lt;=AW$2,0,IF($O25&lt;=AW$2,0,IF($G25&gt;=AX$2,0,IF($K25&gt;=$J25,0,IF($O25&lt;=AX$2,($J25-(SUM($K25,SUM($Z25:AW25)))),IF($L25=$D$184,(($J25-$K25)/$P25),(($J25-SUM($Z25:AW25))*$Q25))*IF($V25&lt;=AX$2,(DATEDIF(AW$2,$V25,"D")/365),IF($G25&gt;AW$2,(DATEDIF($G25,AX$2,"D")/365),1)))))))</f>
        <v>0</v>
      </c>
      <c r="AY25" s="53">
        <f>IF($V25&lt;=AX$2,0,IF($O25&lt;=AX$2,0,IF($G25&gt;=AY$2,0,IF($K25&gt;=$J25,0,IF($O25&lt;=AY$2,($J25-(SUM($K25,SUM($Z25:AX25)))),IF($L25=$D$184,(($J25-$K25)/$P25),(($J25-SUM($Z25:AX25))*$Q25))*IF($V25&lt;=AY$2,(DATEDIF(AX$2,$V25,"D")/365),IF($G25&gt;AX$2,(DATEDIF($G25,AY$2,"D")/365),1)))))))</f>
        <v>0</v>
      </c>
      <c r="AZ25" s="52"/>
      <c r="BA25" s="52"/>
      <c r="BB25" s="126">
        <f>IF($V25&lt;=BB$2,0,IF($G25&gt;=BB$2,0,IF($G25&gt;$W$3,(J25-Z25),IF($G25&lt;=$W$3,J25-SUM(W25,$Z25:Z25),0))))</f>
        <v>0</v>
      </c>
      <c r="BC25" s="53">
        <f t="shared" si="20"/>
        <v>0</v>
      </c>
      <c r="BD25" s="52">
        <f t="shared" si="21"/>
        <v>0</v>
      </c>
      <c r="BE25" s="53">
        <f t="shared" si="21"/>
        <v>0</v>
      </c>
      <c r="BF25" s="52">
        <f t="shared" si="21"/>
        <v>0</v>
      </c>
      <c r="BG25" s="53">
        <f t="shared" si="21"/>
        <v>0</v>
      </c>
      <c r="BH25" s="52">
        <f t="shared" si="21"/>
        <v>0</v>
      </c>
      <c r="BI25" s="53">
        <f t="shared" si="21"/>
        <v>0</v>
      </c>
      <c r="BJ25" s="52">
        <f t="shared" si="21"/>
        <v>0</v>
      </c>
      <c r="BK25" s="53">
        <f t="shared" si="21"/>
        <v>0</v>
      </c>
      <c r="BL25" s="52">
        <f t="shared" si="21"/>
        <v>0</v>
      </c>
      <c r="BM25" s="53">
        <f t="shared" si="21"/>
        <v>0</v>
      </c>
      <c r="BN25" s="52">
        <f t="shared" si="21"/>
        <v>0</v>
      </c>
      <c r="BO25" s="53">
        <f t="shared" si="21"/>
        <v>0</v>
      </c>
      <c r="BP25" s="52">
        <f t="shared" si="21"/>
        <v>0</v>
      </c>
      <c r="BQ25" s="53">
        <f t="shared" si="21"/>
        <v>0</v>
      </c>
      <c r="BR25" s="52">
        <f t="shared" si="21"/>
        <v>0</v>
      </c>
      <c r="BS25" s="53">
        <f t="shared" si="21"/>
        <v>0</v>
      </c>
      <c r="BT25" s="52">
        <f t="shared" si="22"/>
        <v>0</v>
      </c>
      <c r="BU25" s="53">
        <f t="shared" si="23"/>
        <v>0</v>
      </c>
      <c r="BV25" s="52">
        <f t="shared" si="24"/>
        <v>0</v>
      </c>
      <c r="BW25" s="53">
        <f t="shared" si="25"/>
        <v>0</v>
      </c>
      <c r="BX25" s="52">
        <f t="shared" si="26"/>
        <v>0</v>
      </c>
      <c r="BY25" s="53">
        <f t="shared" si="27"/>
        <v>0</v>
      </c>
      <c r="BZ25" s="52">
        <f t="shared" si="28"/>
        <v>0</v>
      </c>
      <c r="CA25" s="53">
        <f t="shared" si="29"/>
        <v>0</v>
      </c>
    </row>
    <row r="26" spans="1:79" s="74" customFormat="1">
      <c r="A26" s="20">
        <v>25</v>
      </c>
      <c r="B26" s="20" t="s">
        <v>5</v>
      </c>
      <c r="C26" s="20" t="s">
        <v>153</v>
      </c>
      <c r="D26" s="2">
        <v>1985</v>
      </c>
      <c r="E26" s="3">
        <v>4</v>
      </c>
      <c r="F26" s="2">
        <v>1</v>
      </c>
      <c r="G26" s="55">
        <f t="shared" si="30"/>
        <v>31137</v>
      </c>
      <c r="H26" s="4">
        <v>0</v>
      </c>
      <c r="I26" s="1">
        <v>0</v>
      </c>
      <c r="J26" s="51">
        <f t="shared" si="31"/>
        <v>0</v>
      </c>
      <c r="K26" s="54">
        <f t="shared" si="32"/>
        <v>0</v>
      </c>
      <c r="L26" s="4" t="s">
        <v>96</v>
      </c>
      <c r="M26" s="54">
        <f t="shared" si="33"/>
        <v>5</v>
      </c>
      <c r="N26" s="53">
        <f t="shared" si="34"/>
        <v>5</v>
      </c>
      <c r="O26" s="55">
        <f t="shared" si="35"/>
        <v>32963</v>
      </c>
      <c r="P26" s="53">
        <f t="shared" si="36"/>
        <v>0</v>
      </c>
      <c r="Q26" s="119">
        <f t="shared" si="37"/>
        <v>0</v>
      </c>
      <c r="R26" s="52" t="s">
        <v>130</v>
      </c>
      <c r="S26" s="114">
        <v>17</v>
      </c>
      <c r="T26" s="68">
        <v>4</v>
      </c>
      <c r="U26" s="114">
        <v>2035</v>
      </c>
      <c r="V26" s="55">
        <f t="shared" si="7"/>
        <v>54878</v>
      </c>
      <c r="W26" s="53">
        <f t="shared" si="16"/>
        <v>0</v>
      </c>
      <c r="X26" s="53">
        <f t="shared" si="17"/>
        <v>0</v>
      </c>
      <c r="Y26" s="53">
        <f t="shared" si="18"/>
        <v>0</v>
      </c>
      <c r="Z26" s="53">
        <f t="shared" si="19"/>
        <v>0</v>
      </c>
      <c r="AA26" s="53">
        <f>IF($V26&lt;=Z$2,0,IF($O26&lt;=Z$2,0,IF($G26&gt;=AA$2,0,IF($K26&gt;=$J26,0,IF($O26&lt;=AA$2,($J26-(SUM($K26,SUM($Z26:Z26)))),IF($L26=$D$184,(($J26-$K26)/$P26),(($J26-SUM($Z26:Z26))*$Q26))*IF($V26&lt;=AA$2,(DATEDIF(Z$2,$V26,"D")/365),IF($G26&gt;Z$2,(DATEDIF($G26,AA$2,"D")/365),1)))))))</f>
        <v>0</v>
      </c>
      <c r="AB26" s="53">
        <f>IF($V26&lt;=AA$2,0,IF($O26&lt;=AA$2,0,IF($G26&gt;=AB$2,0,IF($K26&gt;=$J26,0,IF($O26&lt;=AB$2,($J26-(SUM($K26,SUM($Z26:AA26)))),IF($L26=$D$184,(($J26-$K26)/$P26),(($J26-SUM($Z26:AA26))*$Q26))*IF($V26&lt;=AB$2,(DATEDIF(AA$2,$V26,"D")/365),IF($G26&gt;AA$2,(DATEDIF($G26,AB$2,"D")/365),1)))))))</f>
        <v>0</v>
      </c>
      <c r="AC26" s="53">
        <f>IF($V26&lt;=AB$2,0,IF($O26&lt;=AB$2,0,IF($G26&gt;=AC$2,0,IF($K26&gt;=$J26,0,IF($O26&lt;=AC$2,($J26-(SUM($K26,SUM($Z26:AB26)))),IF($L26=$D$184,(($J26-$K26)/$P26),(($J26-SUM($Z26:AB26))*$Q26))*IF($V26&lt;=AC$2,(DATEDIF(AB$2,$V26,"D")/365),IF($G26&gt;AB$2,(DATEDIF($G26,AC$2,"D")/365),1)))))))</f>
        <v>0</v>
      </c>
      <c r="AD26" s="53">
        <f>IF($V26&lt;=AC$2,0,IF($O26&lt;=AC$2,0,IF($G26&gt;=AD$2,0,IF($K26&gt;=$J26,0,IF($O26&lt;=AD$2,($J26-(SUM($K26,SUM($Z26:AC26)))),IF($L26=$D$184,(($J26-$K26)/$P26),(($J26-SUM($Z26:AC26))*$Q26))*IF($V26&lt;=AD$2,(DATEDIF(AC$2,$V26,"D")/365),IF($G26&gt;AC$2,(DATEDIF($G26,AD$2,"D")/365),1)))))))</f>
        <v>0</v>
      </c>
      <c r="AE26" s="53">
        <f>IF($V26&lt;=AD$2,0,IF($O26&lt;=AD$2,0,IF($G26&gt;=AE$2,0,IF($K26&gt;=$J26,0,IF($O26&lt;=AE$2,($J26-(SUM($K26,SUM($Z26:AD26)))),IF($L26=$D$184,(($J26-$K26)/$P26),(($J26-SUM($Z26:AD26))*$Q26))*IF($V26&lt;=AE$2,(DATEDIF(AD$2,$V26,"D")/365),IF($G26&gt;AD$2,(DATEDIF($G26,AE$2,"D")/365),1)))))))</f>
        <v>0</v>
      </c>
      <c r="AF26" s="53">
        <f>IF($V26&lt;=AE$2,0,IF($O26&lt;=AE$2,0,IF($G26&gt;=AF$2,0,IF($K26&gt;=$J26,0,IF($O26&lt;=AF$2,($J26-(SUM($K26,SUM($Z26:AE26)))),IF($L26=$D$184,(($J26-$K26)/$P26),(($J26-SUM($Z26:AE26))*$Q26))*IF($V26&lt;=AF$2,(DATEDIF(AE$2,$V26,"D")/365),IF($G26&gt;AE$2,(DATEDIF($G26,AF$2,"D")/365),1)))))))</f>
        <v>0</v>
      </c>
      <c r="AG26" s="53">
        <f>IF($V26&lt;=AF$2,0,IF($O26&lt;=AF$2,0,IF($G26&gt;=AG$2,0,IF($K26&gt;=$J26,0,IF($O26&lt;=AG$2,($J26-(SUM($K26,SUM($Z26:AF26)))),IF($L26=$D$184,(($J26-$K26)/$P26),(($J26-SUM($Z26:AF26))*$Q26))*IF($V26&lt;=AG$2,(DATEDIF(AF$2,$V26,"D")/365),IF($G26&gt;AF$2,(DATEDIF($G26,AG$2,"D")/365),1)))))))</f>
        <v>0</v>
      </c>
      <c r="AH26" s="53">
        <f>IF($V26&lt;=AG$2,0,IF($O26&lt;=AG$2,0,IF($G26&gt;=AH$2,0,IF($K26&gt;=$J26,0,IF($O26&lt;=AH$2,($J26-(SUM($K26,SUM($Z26:AG26)))),IF($L26=$D$184,(($J26-$K26)/$P26),(($J26-SUM($Z26:AG26))*$Q26))*IF($V26&lt;=AH$2,(DATEDIF(AG$2,$V26,"D")/365),IF($G26&gt;AG$2,(DATEDIF($G26,AH$2,"D")/365),1)))))))</f>
        <v>0</v>
      </c>
      <c r="AI26" s="53">
        <f>IF($V26&lt;=AH$2,0,IF($O26&lt;=AH$2,0,IF($G26&gt;=AI$2,0,IF($K26&gt;=$J26,0,IF($O26&lt;=AI$2,($J26-(SUM($K26,SUM($Z26:AH26)))),IF($L26=$D$184,(($J26-$K26)/$P26),(($J26-SUM($Z26:AH26))*$Q26))*IF($V26&lt;=AI$2,(DATEDIF(AH$2,$V26,"D")/365),IF($G26&gt;AH$2,(DATEDIF($G26,AI$2,"D")/365),1)))))))</f>
        <v>0</v>
      </c>
      <c r="AJ26" s="53">
        <f>IF($V26&lt;=AI$2,0,IF($O26&lt;=AI$2,0,IF($G26&gt;=AJ$2,0,IF($K26&gt;=$J26,0,IF($O26&lt;=AJ$2,($J26-(SUM($K26,SUM($Z26:AI26)))),IF($L26=$D$184,(($J26-$K26)/$P26),(($J26-SUM($Z26:AI26))*$Q26))*IF($V26&lt;=AJ$2,(DATEDIF(AI$2,$V26,"D")/365),IF($G26&gt;AI$2,(DATEDIF($G26,AJ$2,"D")/365),1)))))))</f>
        <v>0</v>
      </c>
      <c r="AK26" s="53">
        <f>IF($V26&lt;=AJ$2,0,IF($O26&lt;=AJ$2,0,IF($G26&gt;=AK$2,0,IF($K26&gt;=$J26,0,IF($O26&lt;=AK$2,($J26-(SUM($K26,SUM($Z26:AJ26)))),IF($L26=$D$184,(($J26-$K26)/$P26),(($J26-SUM($Z26:AJ26))*$Q26))*IF($V26&lt;=AK$2,(DATEDIF(AJ$2,$V26,"D")/365),IF($G26&gt;AJ$2,(DATEDIF($G26,AK$2,"D")/365),1)))))))</f>
        <v>0</v>
      </c>
      <c r="AL26" s="53">
        <f>IF($V26&lt;=AK$2,0,IF($O26&lt;=AK$2,0,IF($G26&gt;=AL$2,0,IF($K26&gt;=$J26,0,IF($O26&lt;=AL$2,($J26-(SUM($K26,SUM($Z26:AK26)))),IF($L26=$D$184,(($J26-$K26)/$P26),(($J26-SUM($Z26:AK26))*$Q26))*IF($V26&lt;=AL$2,(DATEDIF(AK$2,$V26,"D")/365),IF($G26&gt;AK$2,(DATEDIF($G26,AL$2,"D")/365),1)))))))</f>
        <v>0</v>
      </c>
      <c r="AM26" s="53">
        <f>IF($V26&lt;=AL$2,0,IF($O26&lt;=AL$2,0,IF($G26&gt;=AM$2,0,IF($K26&gt;=$J26,0,IF($O26&lt;=AM$2,($J26-(SUM($K26,SUM($Z26:AL26)))),IF($L26=$D$184,(($J26-$K26)/$P26),(($J26-SUM($Z26:AL26))*$Q26))*IF($V26&lt;=AM$2,(DATEDIF(AL$2,$V26,"D")/365),IF($G26&gt;AL$2,(DATEDIF($G26,AM$2,"D")/365),1)))))))</f>
        <v>0</v>
      </c>
      <c r="AN26" s="53">
        <f>IF($V26&lt;=AM$2,0,IF($O26&lt;=AM$2,0,IF($G26&gt;=AN$2,0,IF($K26&gt;=$J26,0,IF($O26&lt;=AN$2,($J26-(SUM($K26,SUM($Z26:AM26)))),IF($L26=$D$184,(($J26-$K26)/$P26),(($J26-SUM($Z26:AM26))*$Q26))*IF($V26&lt;=AN$2,(DATEDIF(AM$2,$V26,"D")/365),IF($G26&gt;AM$2,(DATEDIF($G26,AN$2,"D")/365),1)))))))</f>
        <v>0</v>
      </c>
      <c r="AO26" s="53">
        <f>IF($V26&lt;=AN$2,0,IF($O26&lt;=AN$2,0,IF($G26&gt;=AO$2,0,IF($K26&gt;=$J26,0,IF($O26&lt;=AO$2,($J26-(SUM($K26,SUM($Z26:AN26)))),IF($L26=$D$184,(($J26-$K26)/$P26),(($J26-SUM($Z26:AN26))*$Q26))*IF($V26&lt;=AO$2,(DATEDIF(AN$2,$V26,"D")/365),IF($G26&gt;AN$2,(DATEDIF($G26,AO$2,"D")/365),1)))))))</f>
        <v>0</v>
      </c>
      <c r="AP26" s="53">
        <f>IF($V26&lt;=AO$2,0,IF($O26&lt;=AO$2,0,IF($G26&gt;=AP$2,0,IF($K26&gt;=$J26,0,IF($O26&lt;=AP$2,($J26-(SUM($K26,SUM($Z26:AO26)))),IF($L26=$D$184,(($J26-$K26)/$P26),(($J26-SUM($Z26:AO26))*$Q26))*IF($V26&lt;=AP$2,(DATEDIF(AO$2,$V26,"D")/365),IF($G26&gt;AO$2,(DATEDIF($G26,AP$2,"D")/365),1)))))))</f>
        <v>0</v>
      </c>
      <c r="AQ26" s="53">
        <f>IF($V26&lt;=AP$2,0,IF($O26&lt;=AP$2,0,IF($G26&gt;=AQ$2,0,IF($K26&gt;=$J26,0,IF($O26&lt;=AQ$2,($J26-(SUM($K26,SUM($Z26:AP26)))),IF($L26=$D$184,(($J26-$K26)/$P26),(($J26-SUM($Z26:AP26))*$Q26))*IF($V26&lt;=AQ$2,(DATEDIF(AP$2,$V26,"D")/365),IF($G26&gt;AP$2,(DATEDIF($G26,AQ$2,"D")/365),1)))))))</f>
        <v>0</v>
      </c>
      <c r="AR26" s="53">
        <f>IF($V26&lt;=AQ$2,0,IF($O26&lt;=AQ$2,0,IF($G26&gt;=AR$2,0,IF($K26&gt;=$J26,0,IF($O26&lt;=AR$2,($J26-(SUM($K26,SUM($Z26:AQ26)))),IF($L26=$D$184,(($J26-$K26)/$P26),(($J26-SUM($Z26:AQ26))*$Q26))*IF($V26&lt;=AR$2,(DATEDIF(AQ$2,$V26,"D")/365),IF($G26&gt;AQ$2,(DATEDIF($G26,AR$2,"D")/365),1)))))))</f>
        <v>0</v>
      </c>
      <c r="AS26" s="53">
        <f>IF($V26&lt;=AR$2,0,IF($O26&lt;=AR$2,0,IF($G26&gt;=AS$2,0,IF($K26&gt;=$J26,0,IF($O26&lt;=AS$2,($J26-(SUM($K26,SUM($Z26:AR26)))),IF($L26=$D$184,(($J26-$K26)/$P26),(($J26-SUM($Z26:AR26))*$Q26))*IF($V26&lt;=AS$2,(DATEDIF(AR$2,$V26,"D")/365),IF($G26&gt;AR$2,(DATEDIF($G26,AS$2,"D")/365),1)))))))</f>
        <v>0</v>
      </c>
      <c r="AT26" s="53">
        <f>IF($V26&lt;=AS$2,0,IF($O26&lt;=AS$2,0,IF($G26&gt;=AT$2,0,IF($K26&gt;=$J26,0,IF($O26&lt;=AT$2,($J26-(SUM($K26,SUM($Z26:AS26)))),IF($L26=$D$184,(($J26-$K26)/$P26),(($J26-SUM($Z26:AS26))*$Q26))*IF($V26&lt;=AT$2,(DATEDIF(AS$2,$V26,"D")/365),IF($G26&gt;AS$2,(DATEDIF($G26,AT$2,"D")/365),1)))))))</f>
        <v>0</v>
      </c>
      <c r="AU26" s="53">
        <f>IF($V26&lt;=AT$2,0,IF($O26&lt;=AT$2,0,IF($G26&gt;=AU$2,0,IF($K26&gt;=$J26,0,IF($O26&lt;=AU$2,($J26-(SUM($K26,SUM($Z26:AT26)))),IF($L26=$D$184,(($J26-$K26)/$P26),(($J26-SUM($Z26:AT26))*$Q26))*IF($V26&lt;=AU$2,(DATEDIF(AT$2,$V26,"D")/365),IF($G26&gt;AT$2,(DATEDIF($G26,AU$2,"D")/365),1)))))))</f>
        <v>0</v>
      </c>
      <c r="AV26" s="53">
        <f>IF($V26&lt;=AU$2,0,IF($O26&lt;=AU$2,0,IF($G26&gt;=AV$2,0,IF($K26&gt;=$J26,0,IF($O26&lt;=AV$2,($J26-(SUM($K26,SUM($Z26:AU26)))),IF($L26=$D$184,(($J26-$K26)/$P26),(($J26-SUM($Z26:AU26))*$Q26))*IF($V26&lt;=AV$2,(DATEDIF(AU$2,$V26,"D")/365),IF($G26&gt;AU$2,(DATEDIF($G26,AV$2,"D")/365),1)))))))</f>
        <v>0</v>
      </c>
      <c r="AW26" s="53">
        <f>IF($V26&lt;=AV$2,0,IF($O26&lt;=AV$2,0,IF($G26&gt;=AW$2,0,IF($K26&gt;=$J26,0,IF($O26&lt;=AW$2,($J26-(SUM($K26,SUM($Z26:AV26)))),IF($L26=$D$184,(($J26-$K26)/$P26),(($J26-SUM($Z26:AV26))*$Q26))*IF($V26&lt;=AW$2,(DATEDIF(AV$2,$V26,"D")/365),IF($G26&gt;AV$2,(DATEDIF($G26,AW$2,"D")/365),1)))))))</f>
        <v>0</v>
      </c>
      <c r="AX26" s="53">
        <f>IF($V26&lt;=AW$2,0,IF($O26&lt;=AW$2,0,IF($G26&gt;=AX$2,0,IF($K26&gt;=$J26,0,IF($O26&lt;=AX$2,($J26-(SUM($K26,SUM($Z26:AW26)))),IF($L26=$D$184,(($J26-$K26)/$P26),(($J26-SUM($Z26:AW26))*$Q26))*IF($V26&lt;=AX$2,(DATEDIF(AW$2,$V26,"D")/365),IF($G26&gt;AW$2,(DATEDIF($G26,AX$2,"D")/365),1)))))))</f>
        <v>0</v>
      </c>
      <c r="AY26" s="53">
        <f>IF($V26&lt;=AX$2,0,IF($O26&lt;=AX$2,0,IF($G26&gt;=AY$2,0,IF($K26&gt;=$J26,0,IF($O26&lt;=AY$2,($J26-(SUM($K26,SUM($Z26:AX26)))),IF($L26=$D$184,(($J26-$K26)/$P26),(($J26-SUM($Z26:AX26))*$Q26))*IF($V26&lt;=AY$2,(DATEDIF(AX$2,$V26,"D")/365),IF($G26&gt;AX$2,(DATEDIF($G26,AY$2,"D")/365),1)))))))</f>
        <v>0</v>
      </c>
      <c r="AZ26" s="52"/>
      <c r="BA26" s="52"/>
      <c r="BB26" s="126">
        <f>IF($V26&lt;=BB$2,0,IF($G26&gt;=BB$2,0,IF($G26&gt;$W$3,(J26-Z26),IF($G26&lt;=$W$3,J26-SUM(W26,$Z26:Z26),0))))</f>
        <v>0</v>
      </c>
      <c r="BC26" s="53">
        <f t="shared" si="20"/>
        <v>0</v>
      </c>
      <c r="BD26" s="52">
        <f t="shared" si="21"/>
        <v>0</v>
      </c>
      <c r="BE26" s="53">
        <f t="shared" si="21"/>
        <v>0</v>
      </c>
      <c r="BF26" s="52">
        <f t="shared" si="21"/>
        <v>0</v>
      </c>
      <c r="BG26" s="53">
        <f t="shared" si="21"/>
        <v>0</v>
      </c>
      <c r="BH26" s="52">
        <f t="shared" si="21"/>
        <v>0</v>
      </c>
      <c r="BI26" s="53">
        <f t="shared" si="21"/>
        <v>0</v>
      </c>
      <c r="BJ26" s="52">
        <f t="shared" si="21"/>
        <v>0</v>
      </c>
      <c r="BK26" s="53">
        <f t="shared" si="21"/>
        <v>0</v>
      </c>
      <c r="BL26" s="52">
        <f t="shared" si="21"/>
        <v>0</v>
      </c>
      <c r="BM26" s="53">
        <f t="shared" si="21"/>
        <v>0</v>
      </c>
      <c r="BN26" s="52">
        <f t="shared" si="21"/>
        <v>0</v>
      </c>
      <c r="BO26" s="53">
        <f t="shared" si="21"/>
        <v>0</v>
      </c>
      <c r="BP26" s="52">
        <f t="shared" si="21"/>
        <v>0</v>
      </c>
      <c r="BQ26" s="53">
        <f t="shared" si="21"/>
        <v>0</v>
      </c>
      <c r="BR26" s="52">
        <f t="shared" si="21"/>
        <v>0</v>
      </c>
      <c r="BS26" s="53">
        <f t="shared" si="21"/>
        <v>0</v>
      </c>
      <c r="BT26" s="52">
        <f t="shared" si="22"/>
        <v>0</v>
      </c>
      <c r="BU26" s="53">
        <f t="shared" si="23"/>
        <v>0</v>
      </c>
      <c r="BV26" s="52">
        <f t="shared" si="24"/>
        <v>0</v>
      </c>
      <c r="BW26" s="53">
        <f t="shared" si="25"/>
        <v>0</v>
      </c>
      <c r="BX26" s="52">
        <f t="shared" si="26"/>
        <v>0</v>
      </c>
      <c r="BY26" s="53">
        <f t="shared" si="27"/>
        <v>0</v>
      </c>
      <c r="BZ26" s="52">
        <f t="shared" si="28"/>
        <v>0</v>
      </c>
      <c r="CA26" s="53">
        <f t="shared" si="29"/>
        <v>0</v>
      </c>
    </row>
    <row r="27" spans="1:79" s="74" customFormat="1">
      <c r="A27" s="20">
        <v>26</v>
      </c>
      <c r="B27" s="20" t="s">
        <v>5</v>
      </c>
      <c r="C27" s="20" t="s">
        <v>153</v>
      </c>
      <c r="D27" s="2">
        <v>1985</v>
      </c>
      <c r="E27" s="3">
        <v>4</v>
      </c>
      <c r="F27" s="2">
        <v>1</v>
      </c>
      <c r="G27" s="55">
        <f t="shared" si="30"/>
        <v>31137</v>
      </c>
      <c r="H27" s="4">
        <v>0</v>
      </c>
      <c r="I27" s="1">
        <v>0</v>
      </c>
      <c r="J27" s="51">
        <f t="shared" si="31"/>
        <v>0</v>
      </c>
      <c r="K27" s="54">
        <f t="shared" si="32"/>
        <v>0</v>
      </c>
      <c r="L27" s="4" t="s">
        <v>96</v>
      </c>
      <c r="M27" s="54">
        <f t="shared" si="33"/>
        <v>5</v>
      </c>
      <c r="N27" s="53">
        <f t="shared" si="34"/>
        <v>5</v>
      </c>
      <c r="O27" s="55">
        <f t="shared" si="35"/>
        <v>32963</v>
      </c>
      <c r="P27" s="53">
        <f t="shared" si="36"/>
        <v>0</v>
      </c>
      <c r="Q27" s="119">
        <f t="shared" si="37"/>
        <v>0</v>
      </c>
      <c r="R27" s="52" t="s">
        <v>130</v>
      </c>
      <c r="S27" s="114">
        <v>17</v>
      </c>
      <c r="T27" s="68">
        <v>4</v>
      </c>
      <c r="U27" s="114">
        <v>2035</v>
      </c>
      <c r="V27" s="55">
        <f t="shared" si="7"/>
        <v>54878</v>
      </c>
      <c r="W27" s="53">
        <f t="shared" si="16"/>
        <v>0</v>
      </c>
      <c r="X27" s="53">
        <f t="shared" si="17"/>
        <v>0</v>
      </c>
      <c r="Y27" s="53">
        <f t="shared" si="18"/>
        <v>0</v>
      </c>
      <c r="Z27" s="53">
        <f t="shared" si="19"/>
        <v>0</v>
      </c>
      <c r="AA27" s="53">
        <f>IF($V27&lt;=Z$2,0,IF($O27&lt;=Z$2,0,IF($G27&gt;=AA$2,0,IF($K27&gt;=$J27,0,IF($O27&lt;=AA$2,($J27-(SUM($K27,SUM($Z27:Z27)))),IF($L27=$D$184,(($J27-$K27)/$P27),(($J27-SUM($Z27:Z27))*$Q27))*IF($V27&lt;=AA$2,(DATEDIF(Z$2,$V27,"D")/365),IF($G27&gt;Z$2,(DATEDIF($G27,AA$2,"D")/365),1)))))))</f>
        <v>0</v>
      </c>
      <c r="AB27" s="53">
        <f>IF($V27&lt;=AA$2,0,IF($O27&lt;=AA$2,0,IF($G27&gt;=AB$2,0,IF($K27&gt;=$J27,0,IF($O27&lt;=AB$2,($J27-(SUM($K27,SUM($Z27:AA27)))),IF($L27=$D$184,(($J27-$K27)/$P27),(($J27-SUM($Z27:AA27))*$Q27))*IF($V27&lt;=AB$2,(DATEDIF(AA$2,$V27,"D")/365),IF($G27&gt;AA$2,(DATEDIF($G27,AB$2,"D")/365),1)))))))</f>
        <v>0</v>
      </c>
      <c r="AC27" s="53">
        <f>IF($V27&lt;=AB$2,0,IF($O27&lt;=AB$2,0,IF($G27&gt;=AC$2,0,IF($K27&gt;=$J27,0,IF($O27&lt;=AC$2,($J27-(SUM($K27,SUM($Z27:AB27)))),IF($L27=$D$184,(($J27-$K27)/$P27),(($J27-SUM($Z27:AB27))*$Q27))*IF($V27&lt;=AC$2,(DATEDIF(AB$2,$V27,"D")/365),IF($G27&gt;AB$2,(DATEDIF($G27,AC$2,"D")/365),1)))))))</f>
        <v>0</v>
      </c>
      <c r="AD27" s="53">
        <f>IF($V27&lt;=AC$2,0,IF($O27&lt;=AC$2,0,IF($G27&gt;=AD$2,0,IF($K27&gt;=$J27,0,IF($O27&lt;=AD$2,($J27-(SUM($K27,SUM($Z27:AC27)))),IF($L27=$D$184,(($J27-$K27)/$P27),(($J27-SUM($Z27:AC27))*$Q27))*IF($V27&lt;=AD$2,(DATEDIF(AC$2,$V27,"D")/365),IF($G27&gt;AC$2,(DATEDIF($G27,AD$2,"D")/365),1)))))))</f>
        <v>0</v>
      </c>
      <c r="AE27" s="53">
        <f>IF($V27&lt;=AD$2,0,IF($O27&lt;=AD$2,0,IF($G27&gt;=AE$2,0,IF($K27&gt;=$J27,0,IF($O27&lt;=AE$2,($J27-(SUM($K27,SUM($Z27:AD27)))),IF($L27=$D$184,(($J27-$K27)/$P27),(($J27-SUM($Z27:AD27))*$Q27))*IF($V27&lt;=AE$2,(DATEDIF(AD$2,$V27,"D")/365),IF($G27&gt;AD$2,(DATEDIF($G27,AE$2,"D")/365),1)))))))</f>
        <v>0</v>
      </c>
      <c r="AF27" s="53">
        <f>IF($V27&lt;=AE$2,0,IF($O27&lt;=AE$2,0,IF($G27&gt;=AF$2,0,IF($K27&gt;=$J27,0,IF($O27&lt;=AF$2,($J27-(SUM($K27,SUM($Z27:AE27)))),IF($L27=$D$184,(($J27-$K27)/$P27),(($J27-SUM($Z27:AE27))*$Q27))*IF($V27&lt;=AF$2,(DATEDIF(AE$2,$V27,"D")/365),IF($G27&gt;AE$2,(DATEDIF($G27,AF$2,"D")/365),1)))))))</f>
        <v>0</v>
      </c>
      <c r="AG27" s="53">
        <f>IF($V27&lt;=AF$2,0,IF($O27&lt;=AF$2,0,IF($G27&gt;=AG$2,0,IF($K27&gt;=$J27,0,IF($O27&lt;=AG$2,($J27-(SUM($K27,SUM($Z27:AF27)))),IF($L27=$D$184,(($J27-$K27)/$P27),(($J27-SUM($Z27:AF27))*$Q27))*IF($V27&lt;=AG$2,(DATEDIF(AF$2,$V27,"D")/365),IF($G27&gt;AF$2,(DATEDIF($G27,AG$2,"D")/365),1)))))))</f>
        <v>0</v>
      </c>
      <c r="AH27" s="53">
        <f>IF($V27&lt;=AG$2,0,IF($O27&lt;=AG$2,0,IF($G27&gt;=AH$2,0,IF($K27&gt;=$J27,0,IF($O27&lt;=AH$2,($J27-(SUM($K27,SUM($Z27:AG27)))),IF($L27=$D$184,(($J27-$K27)/$P27),(($J27-SUM($Z27:AG27))*$Q27))*IF($V27&lt;=AH$2,(DATEDIF(AG$2,$V27,"D")/365),IF($G27&gt;AG$2,(DATEDIF($G27,AH$2,"D")/365),1)))))))</f>
        <v>0</v>
      </c>
      <c r="AI27" s="53">
        <f>IF($V27&lt;=AH$2,0,IF($O27&lt;=AH$2,0,IF($G27&gt;=AI$2,0,IF($K27&gt;=$J27,0,IF($O27&lt;=AI$2,($J27-(SUM($K27,SUM($Z27:AH27)))),IF($L27=$D$184,(($J27-$K27)/$P27),(($J27-SUM($Z27:AH27))*$Q27))*IF($V27&lt;=AI$2,(DATEDIF(AH$2,$V27,"D")/365),IF($G27&gt;AH$2,(DATEDIF($G27,AI$2,"D")/365),1)))))))</f>
        <v>0</v>
      </c>
      <c r="AJ27" s="53">
        <f>IF($V27&lt;=AI$2,0,IF($O27&lt;=AI$2,0,IF($G27&gt;=AJ$2,0,IF($K27&gt;=$J27,0,IF($O27&lt;=AJ$2,($J27-(SUM($K27,SUM($Z27:AI27)))),IF($L27=$D$184,(($J27-$K27)/$P27),(($J27-SUM($Z27:AI27))*$Q27))*IF($V27&lt;=AJ$2,(DATEDIF(AI$2,$V27,"D")/365),IF($G27&gt;AI$2,(DATEDIF($G27,AJ$2,"D")/365),1)))))))</f>
        <v>0</v>
      </c>
      <c r="AK27" s="53">
        <f>IF($V27&lt;=AJ$2,0,IF($O27&lt;=AJ$2,0,IF($G27&gt;=AK$2,0,IF($K27&gt;=$J27,0,IF($O27&lt;=AK$2,($J27-(SUM($K27,SUM($Z27:AJ27)))),IF($L27=$D$184,(($J27-$K27)/$P27),(($J27-SUM($Z27:AJ27))*$Q27))*IF($V27&lt;=AK$2,(DATEDIF(AJ$2,$V27,"D")/365),IF($G27&gt;AJ$2,(DATEDIF($G27,AK$2,"D")/365),1)))))))</f>
        <v>0</v>
      </c>
      <c r="AL27" s="53">
        <f>IF($V27&lt;=AK$2,0,IF($O27&lt;=AK$2,0,IF($G27&gt;=AL$2,0,IF($K27&gt;=$J27,0,IF($O27&lt;=AL$2,($J27-(SUM($K27,SUM($Z27:AK27)))),IF($L27=$D$184,(($J27-$K27)/$P27),(($J27-SUM($Z27:AK27))*$Q27))*IF($V27&lt;=AL$2,(DATEDIF(AK$2,$V27,"D")/365),IF($G27&gt;AK$2,(DATEDIF($G27,AL$2,"D")/365),1)))))))</f>
        <v>0</v>
      </c>
      <c r="AM27" s="53">
        <f>IF($V27&lt;=AL$2,0,IF($O27&lt;=AL$2,0,IF($G27&gt;=AM$2,0,IF($K27&gt;=$J27,0,IF($O27&lt;=AM$2,($J27-(SUM($K27,SUM($Z27:AL27)))),IF($L27=$D$184,(($J27-$K27)/$P27),(($J27-SUM($Z27:AL27))*$Q27))*IF($V27&lt;=AM$2,(DATEDIF(AL$2,$V27,"D")/365),IF($G27&gt;AL$2,(DATEDIF($G27,AM$2,"D")/365),1)))))))</f>
        <v>0</v>
      </c>
      <c r="AN27" s="53">
        <f>IF($V27&lt;=AM$2,0,IF($O27&lt;=AM$2,0,IF($G27&gt;=AN$2,0,IF($K27&gt;=$J27,0,IF($O27&lt;=AN$2,($J27-(SUM($K27,SUM($Z27:AM27)))),IF($L27=$D$184,(($J27-$K27)/$P27),(($J27-SUM($Z27:AM27))*$Q27))*IF($V27&lt;=AN$2,(DATEDIF(AM$2,$V27,"D")/365),IF($G27&gt;AM$2,(DATEDIF($G27,AN$2,"D")/365),1)))))))</f>
        <v>0</v>
      </c>
      <c r="AO27" s="53">
        <f>IF($V27&lt;=AN$2,0,IF($O27&lt;=AN$2,0,IF($G27&gt;=AO$2,0,IF($K27&gt;=$J27,0,IF($O27&lt;=AO$2,($J27-(SUM($K27,SUM($Z27:AN27)))),IF($L27=$D$184,(($J27-$K27)/$P27),(($J27-SUM($Z27:AN27))*$Q27))*IF($V27&lt;=AO$2,(DATEDIF(AN$2,$V27,"D")/365),IF($G27&gt;AN$2,(DATEDIF($G27,AO$2,"D")/365),1)))))))</f>
        <v>0</v>
      </c>
      <c r="AP27" s="53">
        <f>IF($V27&lt;=AO$2,0,IF($O27&lt;=AO$2,0,IF($G27&gt;=AP$2,0,IF($K27&gt;=$J27,0,IF($O27&lt;=AP$2,($J27-(SUM($K27,SUM($Z27:AO27)))),IF($L27=$D$184,(($J27-$K27)/$P27),(($J27-SUM($Z27:AO27))*$Q27))*IF($V27&lt;=AP$2,(DATEDIF(AO$2,$V27,"D")/365),IF($G27&gt;AO$2,(DATEDIF($G27,AP$2,"D")/365),1)))))))</f>
        <v>0</v>
      </c>
      <c r="AQ27" s="53">
        <f>IF($V27&lt;=AP$2,0,IF($O27&lt;=AP$2,0,IF($G27&gt;=AQ$2,0,IF($K27&gt;=$J27,0,IF($O27&lt;=AQ$2,($J27-(SUM($K27,SUM($Z27:AP27)))),IF($L27=$D$184,(($J27-$K27)/$P27),(($J27-SUM($Z27:AP27))*$Q27))*IF($V27&lt;=AQ$2,(DATEDIF(AP$2,$V27,"D")/365),IF($G27&gt;AP$2,(DATEDIF($G27,AQ$2,"D")/365),1)))))))</f>
        <v>0</v>
      </c>
      <c r="AR27" s="53">
        <f>IF($V27&lt;=AQ$2,0,IF($O27&lt;=AQ$2,0,IF($G27&gt;=AR$2,0,IF($K27&gt;=$J27,0,IF($O27&lt;=AR$2,($J27-(SUM($K27,SUM($Z27:AQ27)))),IF($L27=$D$184,(($J27-$K27)/$P27),(($J27-SUM($Z27:AQ27))*$Q27))*IF($V27&lt;=AR$2,(DATEDIF(AQ$2,$V27,"D")/365),IF($G27&gt;AQ$2,(DATEDIF($G27,AR$2,"D")/365),1)))))))</f>
        <v>0</v>
      </c>
      <c r="AS27" s="53">
        <f>IF($V27&lt;=AR$2,0,IF($O27&lt;=AR$2,0,IF($G27&gt;=AS$2,0,IF($K27&gt;=$J27,0,IF($O27&lt;=AS$2,($J27-(SUM($K27,SUM($Z27:AR27)))),IF($L27=$D$184,(($J27-$K27)/$P27),(($J27-SUM($Z27:AR27))*$Q27))*IF($V27&lt;=AS$2,(DATEDIF(AR$2,$V27,"D")/365),IF($G27&gt;AR$2,(DATEDIF($G27,AS$2,"D")/365),1)))))))</f>
        <v>0</v>
      </c>
      <c r="AT27" s="53">
        <f>IF($V27&lt;=AS$2,0,IF($O27&lt;=AS$2,0,IF($G27&gt;=AT$2,0,IF($K27&gt;=$J27,0,IF($O27&lt;=AT$2,($J27-(SUM($K27,SUM($Z27:AS27)))),IF($L27=$D$184,(($J27-$K27)/$P27),(($J27-SUM($Z27:AS27))*$Q27))*IF($V27&lt;=AT$2,(DATEDIF(AS$2,$V27,"D")/365),IF($G27&gt;AS$2,(DATEDIF($G27,AT$2,"D")/365),1)))))))</f>
        <v>0</v>
      </c>
      <c r="AU27" s="53">
        <f>IF($V27&lt;=AT$2,0,IF($O27&lt;=AT$2,0,IF($G27&gt;=AU$2,0,IF($K27&gt;=$J27,0,IF($O27&lt;=AU$2,($J27-(SUM($K27,SUM($Z27:AT27)))),IF($L27=$D$184,(($J27-$K27)/$P27),(($J27-SUM($Z27:AT27))*$Q27))*IF($V27&lt;=AU$2,(DATEDIF(AT$2,$V27,"D")/365),IF($G27&gt;AT$2,(DATEDIF($G27,AU$2,"D")/365),1)))))))</f>
        <v>0</v>
      </c>
      <c r="AV27" s="53">
        <f>IF($V27&lt;=AU$2,0,IF($O27&lt;=AU$2,0,IF($G27&gt;=AV$2,0,IF($K27&gt;=$J27,0,IF($O27&lt;=AV$2,($J27-(SUM($K27,SUM($Z27:AU27)))),IF($L27=$D$184,(($J27-$K27)/$P27),(($J27-SUM($Z27:AU27))*$Q27))*IF($V27&lt;=AV$2,(DATEDIF(AU$2,$V27,"D")/365),IF($G27&gt;AU$2,(DATEDIF($G27,AV$2,"D")/365),1)))))))</f>
        <v>0</v>
      </c>
      <c r="AW27" s="53">
        <f>IF($V27&lt;=AV$2,0,IF($O27&lt;=AV$2,0,IF($G27&gt;=AW$2,0,IF($K27&gt;=$J27,0,IF($O27&lt;=AW$2,($J27-(SUM($K27,SUM($Z27:AV27)))),IF($L27=$D$184,(($J27-$K27)/$P27),(($J27-SUM($Z27:AV27))*$Q27))*IF($V27&lt;=AW$2,(DATEDIF(AV$2,$V27,"D")/365),IF($G27&gt;AV$2,(DATEDIF($G27,AW$2,"D")/365),1)))))))</f>
        <v>0</v>
      </c>
      <c r="AX27" s="53">
        <f>IF($V27&lt;=AW$2,0,IF($O27&lt;=AW$2,0,IF($G27&gt;=AX$2,0,IF($K27&gt;=$J27,0,IF($O27&lt;=AX$2,($J27-(SUM($K27,SUM($Z27:AW27)))),IF($L27=$D$184,(($J27-$K27)/$P27),(($J27-SUM($Z27:AW27))*$Q27))*IF($V27&lt;=AX$2,(DATEDIF(AW$2,$V27,"D")/365),IF($G27&gt;AW$2,(DATEDIF($G27,AX$2,"D")/365),1)))))))</f>
        <v>0</v>
      </c>
      <c r="AY27" s="53">
        <f>IF($V27&lt;=AX$2,0,IF($O27&lt;=AX$2,0,IF($G27&gt;=AY$2,0,IF($K27&gt;=$J27,0,IF($O27&lt;=AY$2,($J27-(SUM($K27,SUM($Z27:AX27)))),IF($L27=$D$184,(($J27-$K27)/$P27),(($J27-SUM($Z27:AX27))*$Q27))*IF($V27&lt;=AY$2,(DATEDIF(AX$2,$V27,"D")/365),IF($G27&gt;AX$2,(DATEDIF($G27,AY$2,"D")/365),1)))))))</f>
        <v>0</v>
      </c>
      <c r="AZ27" s="52"/>
      <c r="BA27" s="52"/>
      <c r="BB27" s="126">
        <f>IF($V27&lt;=BB$2,0,IF($G27&gt;=BB$2,0,IF($G27&gt;$W$3,(J27-Z27),IF($G27&lt;=$W$3,J27-SUM(W27,$Z27:Z27),0))))</f>
        <v>0</v>
      </c>
      <c r="BC27" s="53">
        <f t="shared" si="20"/>
        <v>0</v>
      </c>
      <c r="BD27" s="52">
        <f t="shared" si="21"/>
        <v>0</v>
      </c>
      <c r="BE27" s="53">
        <f t="shared" si="21"/>
        <v>0</v>
      </c>
      <c r="BF27" s="52">
        <f t="shared" si="21"/>
        <v>0</v>
      </c>
      <c r="BG27" s="53">
        <f t="shared" si="21"/>
        <v>0</v>
      </c>
      <c r="BH27" s="52">
        <f t="shared" si="21"/>
        <v>0</v>
      </c>
      <c r="BI27" s="53">
        <f t="shared" si="21"/>
        <v>0</v>
      </c>
      <c r="BJ27" s="52">
        <f t="shared" si="21"/>
        <v>0</v>
      </c>
      <c r="BK27" s="53">
        <f t="shared" si="21"/>
        <v>0</v>
      </c>
      <c r="BL27" s="52">
        <f t="shared" si="21"/>
        <v>0</v>
      </c>
      <c r="BM27" s="53">
        <f t="shared" si="21"/>
        <v>0</v>
      </c>
      <c r="BN27" s="52">
        <f t="shared" si="21"/>
        <v>0</v>
      </c>
      <c r="BO27" s="53">
        <f t="shared" si="21"/>
        <v>0</v>
      </c>
      <c r="BP27" s="52">
        <f t="shared" si="21"/>
        <v>0</v>
      </c>
      <c r="BQ27" s="53">
        <f t="shared" si="21"/>
        <v>0</v>
      </c>
      <c r="BR27" s="52">
        <f t="shared" si="21"/>
        <v>0</v>
      </c>
      <c r="BS27" s="53">
        <f t="shared" si="21"/>
        <v>0</v>
      </c>
      <c r="BT27" s="52">
        <f t="shared" si="22"/>
        <v>0</v>
      </c>
      <c r="BU27" s="53">
        <f t="shared" si="23"/>
        <v>0</v>
      </c>
      <c r="BV27" s="52">
        <f t="shared" si="24"/>
        <v>0</v>
      </c>
      <c r="BW27" s="53">
        <f t="shared" si="25"/>
        <v>0</v>
      </c>
      <c r="BX27" s="52">
        <f t="shared" si="26"/>
        <v>0</v>
      </c>
      <c r="BY27" s="53">
        <f t="shared" si="27"/>
        <v>0</v>
      </c>
      <c r="BZ27" s="52">
        <f t="shared" si="28"/>
        <v>0</v>
      </c>
      <c r="CA27" s="53">
        <f t="shared" si="29"/>
        <v>0</v>
      </c>
    </row>
    <row r="28" spans="1:79" s="74" customFormat="1">
      <c r="A28" s="20">
        <v>27</v>
      </c>
      <c r="B28" s="20" t="s">
        <v>5</v>
      </c>
      <c r="C28" s="20" t="s">
        <v>153</v>
      </c>
      <c r="D28" s="2">
        <v>1985</v>
      </c>
      <c r="E28" s="3">
        <v>4</v>
      </c>
      <c r="F28" s="2">
        <v>1</v>
      </c>
      <c r="G28" s="55">
        <f t="shared" si="30"/>
        <v>31137</v>
      </c>
      <c r="H28" s="4">
        <v>0</v>
      </c>
      <c r="I28" s="1">
        <v>0</v>
      </c>
      <c r="J28" s="51">
        <f t="shared" si="31"/>
        <v>0</v>
      </c>
      <c r="K28" s="54">
        <f t="shared" si="32"/>
        <v>0</v>
      </c>
      <c r="L28" s="4" t="s">
        <v>96</v>
      </c>
      <c r="M28" s="54">
        <f t="shared" si="33"/>
        <v>5</v>
      </c>
      <c r="N28" s="53">
        <f t="shared" si="34"/>
        <v>5</v>
      </c>
      <c r="O28" s="55">
        <f t="shared" si="35"/>
        <v>32963</v>
      </c>
      <c r="P28" s="53">
        <f t="shared" si="36"/>
        <v>0</v>
      </c>
      <c r="Q28" s="119">
        <f t="shared" si="37"/>
        <v>0</v>
      </c>
      <c r="R28" s="52" t="s">
        <v>130</v>
      </c>
      <c r="S28" s="114">
        <v>17</v>
      </c>
      <c r="T28" s="68">
        <v>4</v>
      </c>
      <c r="U28" s="114">
        <v>2035</v>
      </c>
      <c r="V28" s="55">
        <f t="shared" si="7"/>
        <v>54878</v>
      </c>
      <c r="W28" s="53">
        <f t="shared" si="16"/>
        <v>0</v>
      </c>
      <c r="X28" s="53">
        <f t="shared" si="17"/>
        <v>0</v>
      </c>
      <c r="Y28" s="53">
        <f t="shared" si="18"/>
        <v>0</v>
      </c>
      <c r="Z28" s="53">
        <f t="shared" si="19"/>
        <v>0</v>
      </c>
      <c r="AA28" s="53">
        <f>IF($V28&lt;=Z$2,0,IF($O28&lt;=Z$2,0,IF($G28&gt;=AA$2,0,IF($K28&gt;=$J28,0,IF($O28&lt;=AA$2,($J28-(SUM($K28,SUM($Z28:Z28)))),IF($L28=$D$184,(($J28-$K28)/$P28),(($J28-SUM($Z28:Z28))*$Q28))*IF($V28&lt;=AA$2,(DATEDIF(Z$2,$V28,"D")/365),IF($G28&gt;Z$2,(DATEDIF($G28,AA$2,"D")/365),1)))))))</f>
        <v>0</v>
      </c>
      <c r="AB28" s="53">
        <f>IF($V28&lt;=AA$2,0,IF($O28&lt;=AA$2,0,IF($G28&gt;=AB$2,0,IF($K28&gt;=$J28,0,IF($O28&lt;=AB$2,($J28-(SUM($K28,SUM($Z28:AA28)))),IF($L28=$D$184,(($J28-$K28)/$P28),(($J28-SUM($Z28:AA28))*$Q28))*IF($V28&lt;=AB$2,(DATEDIF(AA$2,$V28,"D")/365),IF($G28&gt;AA$2,(DATEDIF($G28,AB$2,"D")/365),1)))))))</f>
        <v>0</v>
      </c>
      <c r="AC28" s="53">
        <f>IF($V28&lt;=AB$2,0,IF($O28&lt;=AB$2,0,IF($G28&gt;=AC$2,0,IF($K28&gt;=$J28,0,IF($O28&lt;=AC$2,($J28-(SUM($K28,SUM($Z28:AB28)))),IF($L28=$D$184,(($J28-$K28)/$P28),(($J28-SUM($Z28:AB28))*$Q28))*IF($V28&lt;=AC$2,(DATEDIF(AB$2,$V28,"D")/365),IF($G28&gt;AB$2,(DATEDIF($G28,AC$2,"D")/365),1)))))))</f>
        <v>0</v>
      </c>
      <c r="AD28" s="53">
        <f>IF($V28&lt;=AC$2,0,IF($O28&lt;=AC$2,0,IF($G28&gt;=AD$2,0,IF($K28&gt;=$J28,0,IF($O28&lt;=AD$2,($J28-(SUM($K28,SUM($Z28:AC28)))),IF($L28=$D$184,(($J28-$K28)/$P28),(($J28-SUM($Z28:AC28))*$Q28))*IF($V28&lt;=AD$2,(DATEDIF(AC$2,$V28,"D")/365),IF($G28&gt;AC$2,(DATEDIF($G28,AD$2,"D")/365),1)))))))</f>
        <v>0</v>
      </c>
      <c r="AE28" s="53">
        <f>IF($V28&lt;=AD$2,0,IF($O28&lt;=AD$2,0,IF($G28&gt;=AE$2,0,IF($K28&gt;=$J28,0,IF($O28&lt;=AE$2,($J28-(SUM($K28,SUM($Z28:AD28)))),IF($L28=$D$184,(($J28-$K28)/$P28),(($J28-SUM($Z28:AD28))*$Q28))*IF($V28&lt;=AE$2,(DATEDIF(AD$2,$V28,"D")/365),IF($G28&gt;AD$2,(DATEDIF($G28,AE$2,"D")/365),1)))))))</f>
        <v>0</v>
      </c>
      <c r="AF28" s="53">
        <f>IF($V28&lt;=AE$2,0,IF($O28&lt;=AE$2,0,IF($G28&gt;=AF$2,0,IF($K28&gt;=$J28,0,IF($O28&lt;=AF$2,($J28-(SUM($K28,SUM($Z28:AE28)))),IF($L28=$D$184,(($J28-$K28)/$P28),(($J28-SUM($Z28:AE28))*$Q28))*IF($V28&lt;=AF$2,(DATEDIF(AE$2,$V28,"D")/365),IF($G28&gt;AE$2,(DATEDIF($G28,AF$2,"D")/365),1)))))))</f>
        <v>0</v>
      </c>
      <c r="AG28" s="53">
        <f>IF($V28&lt;=AF$2,0,IF($O28&lt;=AF$2,0,IF($G28&gt;=AG$2,0,IF($K28&gt;=$J28,0,IF($O28&lt;=AG$2,($J28-(SUM($K28,SUM($Z28:AF28)))),IF($L28=$D$184,(($J28-$K28)/$P28),(($J28-SUM($Z28:AF28))*$Q28))*IF($V28&lt;=AG$2,(DATEDIF(AF$2,$V28,"D")/365),IF($G28&gt;AF$2,(DATEDIF($G28,AG$2,"D")/365),1)))))))</f>
        <v>0</v>
      </c>
      <c r="AH28" s="53">
        <f>IF($V28&lt;=AG$2,0,IF($O28&lt;=AG$2,0,IF($G28&gt;=AH$2,0,IF($K28&gt;=$J28,0,IF($O28&lt;=AH$2,($J28-(SUM($K28,SUM($Z28:AG28)))),IF($L28=$D$184,(($J28-$K28)/$P28),(($J28-SUM($Z28:AG28))*$Q28))*IF($V28&lt;=AH$2,(DATEDIF(AG$2,$V28,"D")/365),IF($G28&gt;AG$2,(DATEDIF($G28,AH$2,"D")/365),1)))))))</f>
        <v>0</v>
      </c>
      <c r="AI28" s="53">
        <f>IF($V28&lt;=AH$2,0,IF($O28&lt;=AH$2,0,IF($G28&gt;=AI$2,0,IF($K28&gt;=$J28,0,IF($O28&lt;=AI$2,($J28-(SUM($K28,SUM($Z28:AH28)))),IF($L28=$D$184,(($J28-$K28)/$P28),(($J28-SUM($Z28:AH28))*$Q28))*IF($V28&lt;=AI$2,(DATEDIF(AH$2,$V28,"D")/365),IF($G28&gt;AH$2,(DATEDIF($G28,AI$2,"D")/365),1)))))))</f>
        <v>0</v>
      </c>
      <c r="AJ28" s="53">
        <f>IF($V28&lt;=AI$2,0,IF($O28&lt;=AI$2,0,IF($G28&gt;=AJ$2,0,IF($K28&gt;=$J28,0,IF($O28&lt;=AJ$2,($J28-(SUM($K28,SUM($Z28:AI28)))),IF($L28=$D$184,(($J28-$K28)/$P28),(($J28-SUM($Z28:AI28))*$Q28))*IF($V28&lt;=AJ$2,(DATEDIF(AI$2,$V28,"D")/365),IF($G28&gt;AI$2,(DATEDIF($G28,AJ$2,"D")/365),1)))))))</f>
        <v>0</v>
      </c>
      <c r="AK28" s="53">
        <f>IF($V28&lt;=AJ$2,0,IF($O28&lt;=AJ$2,0,IF($G28&gt;=AK$2,0,IF($K28&gt;=$J28,0,IF($O28&lt;=AK$2,($J28-(SUM($K28,SUM($Z28:AJ28)))),IF($L28=$D$184,(($J28-$K28)/$P28),(($J28-SUM($Z28:AJ28))*$Q28))*IF($V28&lt;=AK$2,(DATEDIF(AJ$2,$V28,"D")/365),IF($G28&gt;AJ$2,(DATEDIF($G28,AK$2,"D")/365),1)))))))</f>
        <v>0</v>
      </c>
      <c r="AL28" s="53">
        <f>IF($V28&lt;=AK$2,0,IF($O28&lt;=AK$2,0,IF($G28&gt;=AL$2,0,IF($K28&gt;=$J28,0,IF($O28&lt;=AL$2,($J28-(SUM($K28,SUM($Z28:AK28)))),IF($L28=$D$184,(($J28-$K28)/$P28),(($J28-SUM($Z28:AK28))*$Q28))*IF($V28&lt;=AL$2,(DATEDIF(AK$2,$V28,"D")/365),IF($G28&gt;AK$2,(DATEDIF($G28,AL$2,"D")/365),1)))))))</f>
        <v>0</v>
      </c>
      <c r="AM28" s="53">
        <f>IF($V28&lt;=AL$2,0,IF($O28&lt;=AL$2,0,IF($G28&gt;=AM$2,0,IF($K28&gt;=$J28,0,IF($O28&lt;=AM$2,($J28-(SUM($K28,SUM($Z28:AL28)))),IF($L28=$D$184,(($J28-$K28)/$P28),(($J28-SUM($Z28:AL28))*$Q28))*IF($V28&lt;=AM$2,(DATEDIF(AL$2,$V28,"D")/365),IF($G28&gt;AL$2,(DATEDIF($G28,AM$2,"D")/365),1)))))))</f>
        <v>0</v>
      </c>
      <c r="AN28" s="53">
        <f>IF($V28&lt;=AM$2,0,IF($O28&lt;=AM$2,0,IF($G28&gt;=AN$2,0,IF($K28&gt;=$J28,0,IF($O28&lt;=AN$2,($J28-(SUM($K28,SUM($Z28:AM28)))),IF($L28=$D$184,(($J28-$K28)/$P28),(($J28-SUM($Z28:AM28))*$Q28))*IF($V28&lt;=AN$2,(DATEDIF(AM$2,$V28,"D")/365),IF($G28&gt;AM$2,(DATEDIF($G28,AN$2,"D")/365),1)))))))</f>
        <v>0</v>
      </c>
      <c r="AO28" s="53">
        <f>IF($V28&lt;=AN$2,0,IF($O28&lt;=AN$2,0,IF($G28&gt;=AO$2,0,IF($K28&gt;=$J28,0,IF($O28&lt;=AO$2,($J28-(SUM($K28,SUM($Z28:AN28)))),IF($L28=$D$184,(($J28-$K28)/$P28),(($J28-SUM($Z28:AN28))*$Q28))*IF($V28&lt;=AO$2,(DATEDIF(AN$2,$V28,"D")/365),IF($G28&gt;AN$2,(DATEDIF($G28,AO$2,"D")/365),1)))))))</f>
        <v>0</v>
      </c>
      <c r="AP28" s="53">
        <f>IF($V28&lt;=AO$2,0,IF($O28&lt;=AO$2,0,IF($G28&gt;=AP$2,0,IF($K28&gt;=$J28,0,IF($O28&lt;=AP$2,($J28-(SUM($K28,SUM($Z28:AO28)))),IF($L28=$D$184,(($J28-$K28)/$P28),(($J28-SUM($Z28:AO28))*$Q28))*IF($V28&lt;=AP$2,(DATEDIF(AO$2,$V28,"D")/365),IF($G28&gt;AO$2,(DATEDIF($G28,AP$2,"D")/365),1)))))))</f>
        <v>0</v>
      </c>
      <c r="AQ28" s="53">
        <f>IF($V28&lt;=AP$2,0,IF($O28&lt;=AP$2,0,IF($G28&gt;=AQ$2,0,IF($K28&gt;=$J28,0,IF($O28&lt;=AQ$2,($J28-(SUM($K28,SUM($Z28:AP28)))),IF($L28=$D$184,(($J28-$K28)/$P28),(($J28-SUM($Z28:AP28))*$Q28))*IF($V28&lt;=AQ$2,(DATEDIF(AP$2,$V28,"D")/365),IF($G28&gt;AP$2,(DATEDIF($G28,AQ$2,"D")/365),1)))))))</f>
        <v>0</v>
      </c>
      <c r="AR28" s="53">
        <f>IF($V28&lt;=AQ$2,0,IF($O28&lt;=AQ$2,0,IF($G28&gt;=AR$2,0,IF($K28&gt;=$J28,0,IF($O28&lt;=AR$2,($J28-(SUM($K28,SUM($Z28:AQ28)))),IF($L28=$D$184,(($J28-$K28)/$P28),(($J28-SUM($Z28:AQ28))*$Q28))*IF($V28&lt;=AR$2,(DATEDIF(AQ$2,$V28,"D")/365),IF($G28&gt;AQ$2,(DATEDIF($G28,AR$2,"D")/365),1)))))))</f>
        <v>0</v>
      </c>
      <c r="AS28" s="53">
        <f>IF($V28&lt;=AR$2,0,IF($O28&lt;=AR$2,0,IF($G28&gt;=AS$2,0,IF($K28&gt;=$J28,0,IF($O28&lt;=AS$2,($J28-(SUM($K28,SUM($Z28:AR28)))),IF($L28=$D$184,(($J28-$K28)/$P28),(($J28-SUM($Z28:AR28))*$Q28))*IF($V28&lt;=AS$2,(DATEDIF(AR$2,$V28,"D")/365),IF($G28&gt;AR$2,(DATEDIF($G28,AS$2,"D")/365),1)))))))</f>
        <v>0</v>
      </c>
      <c r="AT28" s="53">
        <f>IF($V28&lt;=AS$2,0,IF($O28&lt;=AS$2,0,IF($G28&gt;=AT$2,0,IF($K28&gt;=$J28,0,IF($O28&lt;=AT$2,($J28-(SUM($K28,SUM($Z28:AS28)))),IF($L28=$D$184,(($J28-$K28)/$P28),(($J28-SUM($Z28:AS28))*$Q28))*IF($V28&lt;=AT$2,(DATEDIF(AS$2,$V28,"D")/365),IF($G28&gt;AS$2,(DATEDIF($G28,AT$2,"D")/365),1)))))))</f>
        <v>0</v>
      </c>
      <c r="AU28" s="53">
        <f>IF($V28&lt;=AT$2,0,IF($O28&lt;=AT$2,0,IF($G28&gt;=AU$2,0,IF($K28&gt;=$J28,0,IF($O28&lt;=AU$2,($J28-(SUM($K28,SUM($Z28:AT28)))),IF($L28=$D$184,(($J28-$K28)/$P28),(($J28-SUM($Z28:AT28))*$Q28))*IF($V28&lt;=AU$2,(DATEDIF(AT$2,$V28,"D")/365),IF($G28&gt;AT$2,(DATEDIF($G28,AU$2,"D")/365),1)))))))</f>
        <v>0</v>
      </c>
      <c r="AV28" s="53">
        <f>IF($V28&lt;=AU$2,0,IF($O28&lt;=AU$2,0,IF($G28&gt;=AV$2,0,IF($K28&gt;=$J28,0,IF($O28&lt;=AV$2,($J28-(SUM($K28,SUM($Z28:AU28)))),IF($L28=$D$184,(($J28-$K28)/$P28),(($J28-SUM($Z28:AU28))*$Q28))*IF($V28&lt;=AV$2,(DATEDIF(AU$2,$V28,"D")/365),IF($G28&gt;AU$2,(DATEDIF($G28,AV$2,"D")/365),1)))))))</f>
        <v>0</v>
      </c>
      <c r="AW28" s="53">
        <f>IF($V28&lt;=AV$2,0,IF($O28&lt;=AV$2,0,IF($G28&gt;=AW$2,0,IF($K28&gt;=$J28,0,IF($O28&lt;=AW$2,($J28-(SUM($K28,SUM($Z28:AV28)))),IF($L28=$D$184,(($J28-$K28)/$P28),(($J28-SUM($Z28:AV28))*$Q28))*IF($V28&lt;=AW$2,(DATEDIF(AV$2,$V28,"D")/365),IF($G28&gt;AV$2,(DATEDIF($G28,AW$2,"D")/365),1)))))))</f>
        <v>0</v>
      </c>
      <c r="AX28" s="53">
        <f>IF($V28&lt;=AW$2,0,IF($O28&lt;=AW$2,0,IF($G28&gt;=AX$2,0,IF($K28&gt;=$J28,0,IF($O28&lt;=AX$2,($J28-(SUM($K28,SUM($Z28:AW28)))),IF($L28=$D$184,(($J28-$K28)/$P28),(($J28-SUM($Z28:AW28))*$Q28))*IF($V28&lt;=AX$2,(DATEDIF(AW$2,$V28,"D")/365),IF($G28&gt;AW$2,(DATEDIF($G28,AX$2,"D")/365),1)))))))</f>
        <v>0</v>
      </c>
      <c r="AY28" s="53">
        <f>IF($V28&lt;=AX$2,0,IF($O28&lt;=AX$2,0,IF($G28&gt;=AY$2,0,IF($K28&gt;=$J28,0,IF($O28&lt;=AY$2,($J28-(SUM($K28,SUM($Z28:AX28)))),IF($L28=$D$184,(($J28-$K28)/$P28),(($J28-SUM($Z28:AX28))*$Q28))*IF($V28&lt;=AY$2,(DATEDIF(AX$2,$V28,"D")/365),IF($G28&gt;AX$2,(DATEDIF($G28,AY$2,"D")/365),1)))))))</f>
        <v>0</v>
      </c>
      <c r="AZ28" s="52"/>
      <c r="BA28" s="52"/>
      <c r="BB28" s="126">
        <f>IF($V28&lt;=BB$2,0,IF($G28&gt;=BB$2,0,IF($G28&gt;$W$3,(J28-Z28),IF($G28&lt;=$W$3,J28-SUM(W28,$Z28:Z28),0))))</f>
        <v>0</v>
      </c>
      <c r="BC28" s="53">
        <f t="shared" si="20"/>
        <v>0</v>
      </c>
      <c r="BD28" s="52">
        <f t="shared" si="21"/>
        <v>0</v>
      </c>
      <c r="BE28" s="53">
        <f t="shared" si="21"/>
        <v>0</v>
      </c>
      <c r="BF28" s="52">
        <f t="shared" si="21"/>
        <v>0</v>
      </c>
      <c r="BG28" s="53">
        <f t="shared" si="21"/>
        <v>0</v>
      </c>
      <c r="BH28" s="52">
        <f t="shared" si="21"/>
        <v>0</v>
      </c>
      <c r="BI28" s="53">
        <f t="shared" si="21"/>
        <v>0</v>
      </c>
      <c r="BJ28" s="52">
        <f t="shared" si="21"/>
        <v>0</v>
      </c>
      <c r="BK28" s="53">
        <f t="shared" si="21"/>
        <v>0</v>
      </c>
      <c r="BL28" s="52">
        <f t="shared" si="21"/>
        <v>0</v>
      </c>
      <c r="BM28" s="53">
        <f t="shared" si="21"/>
        <v>0</v>
      </c>
      <c r="BN28" s="52">
        <f t="shared" si="21"/>
        <v>0</v>
      </c>
      <c r="BO28" s="53">
        <f t="shared" si="21"/>
        <v>0</v>
      </c>
      <c r="BP28" s="52">
        <f t="shared" si="21"/>
        <v>0</v>
      </c>
      <c r="BQ28" s="53">
        <f t="shared" si="21"/>
        <v>0</v>
      </c>
      <c r="BR28" s="52">
        <f t="shared" si="21"/>
        <v>0</v>
      </c>
      <c r="BS28" s="53">
        <f t="shared" si="21"/>
        <v>0</v>
      </c>
      <c r="BT28" s="52">
        <f t="shared" si="22"/>
        <v>0</v>
      </c>
      <c r="BU28" s="53">
        <f t="shared" si="23"/>
        <v>0</v>
      </c>
      <c r="BV28" s="52">
        <f t="shared" si="24"/>
        <v>0</v>
      </c>
      <c r="BW28" s="53">
        <f t="shared" si="25"/>
        <v>0</v>
      </c>
      <c r="BX28" s="52">
        <f t="shared" si="26"/>
        <v>0</v>
      </c>
      <c r="BY28" s="53">
        <f t="shared" si="27"/>
        <v>0</v>
      </c>
      <c r="BZ28" s="52">
        <f t="shared" si="28"/>
        <v>0</v>
      </c>
      <c r="CA28" s="53">
        <f t="shared" si="29"/>
        <v>0</v>
      </c>
    </row>
    <row r="29" spans="1:79" s="74" customFormat="1">
      <c r="A29" s="20">
        <v>28</v>
      </c>
      <c r="B29" s="20" t="s">
        <v>5</v>
      </c>
      <c r="C29" s="20" t="s">
        <v>153</v>
      </c>
      <c r="D29" s="2">
        <v>1985</v>
      </c>
      <c r="E29" s="3">
        <v>4</v>
      </c>
      <c r="F29" s="2">
        <v>1</v>
      </c>
      <c r="G29" s="55">
        <f t="shared" si="30"/>
        <v>31137</v>
      </c>
      <c r="H29" s="4">
        <v>0</v>
      </c>
      <c r="I29" s="1">
        <v>0</v>
      </c>
      <c r="J29" s="51">
        <f t="shared" si="31"/>
        <v>0</v>
      </c>
      <c r="K29" s="54">
        <f t="shared" si="32"/>
        <v>0</v>
      </c>
      <c r="L29" s="4" t="s">
        <v>96</v>
      </c>
      <c r="M29" s="54">
        <f t="shared" si="33"/>
        <v>5</v>
      </c>
      <c r="N29" s="53">
        <f t="shared" si="34"/>
        <v>5</v>
      </c>
      <c r="O29" s="55">
        <f t="shared" si="35"/>
        <v>32963</v>
      </c>
      <c r="P29" s="53">
        <f t="shared" si="36"/>
        <v>0</v>
      </c>
      <c r="Q29" s="119">
        <f t="shared" si="37"/>
        <v>0</v>
      </c>
      <c r="R29" s="52" t="s">
        <v>130</v>
      </c>
      <c r="S29" s="114">
        <v>17</v>
      </c>
      <c r="T29" s="68">
        <v>4</v>
      </c>
      <c r="U29" s="114">
        <v>2035</v>
      </c>
      <c r="V29" s="55">
        <f t="shared" si="7"/>
        <v>54878</v>
      </c>
      <c r="W29" s="53">
        <f t="shared" si="16"/>
        <v>0</v>
      </c>
      <c r="X29" s="53">
        <f t="shared" si="17"/>
        <v>0</v>
      </c>
      <c r="Y29" s="53">
        <f t="shared" si="18"/>
        <v>0</v>
      </c>
      <c r="Z29" s="53">
        <f t="shared" si="19"/>
        <v>0</v>
      </c>
      <c r="AA29" s="53">
        <f>IF($V29&lt;=Z$2,0,IF($O29&lt;=Z$2,0,IF($G29&gt;=AA$2,0,IF($K29&gt;=$J29,0,IF($O29&lt;=AA$2,($J29-(SUM($K29,SUM($Z29:Z29)))),IF($L29=$D$184,(($J29-$K29)/$P29),(($J29-SUM($Z29:Z29))*$Q29))*IF($V29&lt;=AA$2,(DATEDIF(Z$2,$V29,"D")/365),IF($G29&gt;Z$2,(DATEDIF($G29,AA$2,"D")/365),1)))))))</f>
        <v>0</v>
      </c>
      <c r="AB29" s="53">
        <f>IF($V29&lt;=AA$2,0,IF($O29&lt;=AA$2,0,IF($G29&gt;=AB$2,0,IF($K29&gt;=$J29,0,IF($O29&lt;=AB$2,($J29-(SUM($K29,SUM($Z29:AA29)))),IF($L29=$D$184,(($J29-$K29)/$P29),(($J29-SUM($Z29:AA29))*$Q29))*IF($V29&lt;=AB$2,(DATEDIF(AA$2,$V29,"D")/365),IF($G29&gt;AA$2,(DATEDIF($G29,AB$2,"D")/365),1)))))))</f>
        <v>0</v>
      </c>
      <c r="AC29" s="53">
        <f>IF($V29&lt;=AB$2,0,IF($O29&lt;=AB$2,0,IF($G29&gt;=AC$2,0,IF($K29&gt;=$J29,0,IF($O29&lt;=AC$2,($J29-(SUM($K29,SUM($Z29:AB29)))),IF($L29=$D$184,(($J29-$K29)/$P29),(($J29-SUM($Z29:AB29))*$Q29))*IF($V29&lt;=AC$2,(DATEDIF(AB$2,$V29,"D")/365),IF($G29&gt;AB$2,(DATEDIF($G29,AC$2,"D")/365),1)))))))</f>
        <v>0</v>
      </c>
      <c r="AD29" s="53">
        <f>IF($V29&lt;=AC$2,0,IF($O29&lt;=AC$2,0,IF($G29&gt;=AD$2,0,IF($K29&gt;=$J29,0,IF($O29&lt;=AD$2,($J29-(SUM($K29,SUM($Z29:AC29)))),IF($L29=$D$184,(($J29-$K29)/$P29),(($J29-SUM($Z29:AC29))*$Q29))*IF($V29&lt;=AD$2,(DATEDIF(AC$2,$V29,"D")/365),IF($G29&gt;AC$2,(DATEDIF($G29,AD$2,"D")/365),1)))))))</f>
        <v>0</v>
      </c>
      <c r="AE29" s="53">
        <f>IF($V29&lt;=AD$2,0,IF($O29&lt;=AD$2,0,IF($G29&gt;=AE$2,0,IF($K29&gt;=$J29,0,IF($O29&lt;=AE$2,($J29-(SUM($K29,SUM($Z29:AD29)))),IF($L29=$D$184,(($J29-$K29)/$P29),(($J29-SUM($Z29:AD29))*$Q29))*IF($V29&lt;=AE$2,(DATEDIF(AD$2,$V29,"D")/365),IF($G29&gt;AD$2,(DATEDIF($G29,AE$2,"D")/365),1)))))))</f>
        <v>0</v>
      </c>
      <c r="AF29" s="53">
        <f>IF($V29&lt;=AE$2,0,IF($O29&lt;=AE$2,0,IF($G29&gt;=AF$2,0,IF($K29&gt;=$J29,0,IF($O29&lt;=AF$2,($J29-(SUM($K29,SUM($Z29:AE29)))),IF($L29=$D$184,(($J29-$K29)/$P29),(($J29-SUM($Z29:AE29))*$Q29))*IF($V29&lt;=AF$2,(DATEDIF(AE$2,$V29,"D")/365),IF($G29&gt;AE$2,(DATEDIF($G29,AF$2,"D")/365),1)))))))</f>
        <v>0</v>
      </c>
      <c r="AG29" s="53">
        <f>IF($V29&lt;=AF$2,0,IF($O29&lt;=AF$2,0,IF($G29&gt;=AG$2,0,IF($K29&gt;=$J29,0,IF($O29&lt;=AG$2,($J29-(SUM($K29,SUM($Z29:AF29)))),IF($L29=$D$184,(($J29-$K29)/$P29),(($J29-SUM($Z29:AF29))*$Q29))*IF($V29&lt;=AG$2,(DATEDIF(AF$2,$V29,"D")/365),IF($G29&gt;AF$2,(DATEDIF($G29,AG$2,"D")/365),1)))))))</f>
        <v>0</v>
      </c>
      <c r="AH29" s="53">
        <f>IF($V29&lt;=AG$2,0,IF($O29&lt;=AG$2,0,IF($G29&gt;=AH$2,0,IF($K29&gt;=$J29,0,IF($O29&lt;=AH$2,($J29-(SUM($K29,SUM($Z29:AG29)))),IF($L29=$D$184,(($J29-$K29)/$P29),(($J29-SUM($Z29:AG29))*$Q29))*IF($V29&lt;=AH$2,(DATEDIF(AG$2,$V29,"D")/365),IF($G29&gt;AG$2,(DATEDIF($G29,AH$2,"D")/365),1)))))))</f>
        <v>0</v>
      </c>
      <c r="AI29" s="53">
        <f>IF($V29&lt;=AH$2,0,IF($O29&lt;=AH$2,0,IF($G29&gt;=AI$2,0,IF($K29&gt;=$J29,0,IF($O29&lt;=AI$2,($J29-(SUM($K29,SUM($Z29:AH29)))),IF($L29=$D$184,(($J29-$K29)/$P29),(($J29-SUM($Z29:AH29))*$Q29))*IF($V29&lt;=AI$2,(DATEDIF(AH$2,$V29,"D")/365),IF($G29&gt;AH$2,(DATEDIF($G29,AI$2,"D")/365),1)))))))</f>
        <v>0</v>
      </c>
      <c r="AJ29" s="53">
        <f>IF($V29&lt;=AI$2,0,IF($O29&lt;=AI$2,0,IF($G29&gt;=AJ$2,0,IF($K29&gt;=$J29,0,IF($O29&lt;=AJ$2,($J29-(SUM($K29,SUM($Z29:AI29)))),IF($L29=$D$184,(($J29-$K29)/$P29),(($J29-SUM($Z29:AI29))*$Q29))*IF($V29&lt;=AJ$2,(DATEDIF(AI$2,$V29,"D")/365),IF($G29&gt;AI$2,(DATEDIF($G29,AJ$2,"D")/365),1)))))))</f>
        <v>0</v>
      </c>
      <c r="AK29" s="53">
        <f>IF($V29&lt;=AJ$2,0,IF($O29&lt;=AJ$2,0,IF($G29&gt;=AK$2,0,IF($K29&gt;=$J29,0,IF($O29&lt;=AK$2,($J29-(SUM($K29,SUM($Z29:AJ29)))),IF($L29=$D$184,(($J29-$K29)/$P29),(($J29-SUM($Z29:AJ29))*$Q29))*IF($V29&lt;=AK$2,(DATEDIF(AJ$2,$V29,"D")/365),IF($G29&gt;AJ$2,(DATEDIF($G29,AK$2,"D")/365),1)))))))</f>
        <v>0</v>
      </c>
      <c r="AL29" s="53">
        <f>IF($V29&lt;=AK$2,0,IF($O29&lt;=AK$2,0,IF($G29&gt;=AL$2,0,IF($K29&gt;=$J29,0,IF($O29&lt;=AL$2,($J29-(SUM($K29,SUM($Z29:AK29)))),IF($L29=$D$184,(($J29-$K29)/$P29),(($J29-SUM($Z29:AK29))*$Q29))*IF($V29&lt;=AL$2,(DATEDIF(AK$2,$V29,"D")/365),IF($G29&gt;AK$2,(DATEDIF($G29,AL$2,"D")/365),1)))))))</f>
        <v>0</v>
      </c>
      <c r="AM29" s="53">
        <f>IF($V29&lt;=AL$2,0,IF($O29&lt;=AL$2,0,IF($G29&gt;=AM$2,0,IF($K29&gt;=$J29,0,IF($O29&lt;=AM$2,($J29-(SUM($K29,SUM($Z29:AL29)))),IF($L29=$D$184,(($J29-$K29)/$P29),(($J29-SUM($Z29:AL29))*$Q29))*IF($V29&lt;=AM$2,(DATEDIF(AL$2,$V29,"D")/365),IF($G29&gt;AL$2,(DATEDIF($G29,AM$2,"D")/365),1)))))))</f>
        <v>0</v>
      </c>
      <c r="AN29" s="53">
        <f>IF($V29&lt;=AM$2,0,IF($O29&lt;=AM$2,0,IF($G29&gt;=AN$2,0,IF($K29&gt;=$J29,0,IF($O29&lt;=AN$2,($J29-(SUM($K29,SUM($Z29:AM29)))),IF($L29=$D$184,(($J29-$K29)/$P29),(($J29-SUM($Z29:AM29))*$Q29))*IF($V29&lt;=AN$2,(DATEDIF(AM$2,$V29,"D")/365),IF($G29&gt;AM$2,(DATEDIF($G29,AN$2,"D")/365),1)))))))</f>
        <v>0</v>
      </c>
      <c r="AO29" s="53">
        <f>IF($V29&lt;=AN$2,0,IF($O29&lt;=AN$2,0,IF($G29&gt;=AO$2,0,IF($K29&gt;=$J29,0,IF($O29&lt;=AO$2,($J29-(SUM($K29,SUM($Z29:AN29)))),IF($L29=$D$184,(($J29-$K29)/$P29),(($J29-SUM($Z29:AN29))*$Q29))*IF($V29&lt;=AO$2,(DATEDIF(AN$2,$V29,"D")/365),IF($G29&gt;AN$2,(DATEDIF($G29,AO$2,"D")/365),1)))))))</f>
        <v>0</v>
      </c>
      <c r="AP29" s="53">
        <f>IF($V29&lt;=AO$2,0,IF($O29&lt;=AO$2,0,IF($G29&gt;=AP$2,0,IF($K29&gt;=$J29,0,IF($O29&lt;=AP$2,($J29-(SUM($K29,SUM($Z29:AO29)))),IF($L29=$D$184,(($J29-$K29)/$P29),(($J29-SUM($Z29:AO29))*$Q29))*IF($V29&lt;=AP$2,(DATEDIF(AO$2,$V29,"D")/365),IF($G29&gt;AO$2,(DATEDIF($G29,AP$2,"D")/365),1)))))))</f>
        <v>0</v>
      </c>
      <c r="AQ29" s="53">
        <f>IF($V29&lt;=AP$2,0,IF($O29&lt;=AP$2,0,IF($G29&gt;=AQ$2,0,IF($K29&gt;=$J29,0,IF($O29&lt;=AQ$2,($J29-(SUM($K29,SUM($Z29:AP29)))),IF($L29=$D$184,(($J29-$K29)/$P29),(($J29-SUM($Z29:AP29))*$Q29))*IF($V29&lt;=AQ$2,(DATEDIF(AP$2,$V29,"D")/365),IF($G29&gt;AP$2,(DATEDIF($G29,AQ$2,"D")/365),1)))))))</f>
        <v>0</v>
      </c>
      <c r="AR29" s="53">
        <f>IF($V29&lt;=AQ$2,0,IF($O29&lt;=AQ$2,0,IF($G29&gt;=AR$2,0,IF($K29&gt;=$J29,0,IF($O29&lt;=AR$2,($J29-(SUM($K29,SUM($Z29:AQ29)))),IF($L29=$D$184,(($J29-$K29)/$P29),(($J29-SUM($Z29:AQ29))*$Q29))*IF($V29&lt;=AR$2,(DATEDIF(AQ$2,$V29,"D")/365),IF($G29&gt;AQ$2,(DATEDIF($G29,AR$2,"D")/365),1)))))))</f>
        <v>0</v>
      </c>
      <c r="AS29" s="53">
        <f>IF($V29&lt;=AR$2,0,IF($O29&lt;=AR$2,0,IF($G29&gt;=AS$2,0,IF($K29&gt;=$J29,0,IF($O29&lt;=AS$2,($J29-(SUM($K29,SUM($Z29:AR29)))),IF($L29=$D$184,(($J29-$K29)/$P29),(($J29-SUM($Z29:AR29))*$Q29))*IF($V29&lt;=AS$2,(DATEDIF(AR$2,$V29,"D")/365),IF($G29&gt;AR$2,(DATEDIF($G29,AS$2,"D")/365),1)))))))</f>
        <v>0</v>
      </c>
      <c r="AT29" s="53">
        <f>IF($V29&lt;=AS$2,0,IF($O29&lt;=AS$2,0,IF($G29&gt;=AT$2,0,IF($K29&gt;=$J29,0,IF($O29&lt;=AT$2,($J29-(SUM($K29,SUM($Z29:AS29)))),IF($L29=$D$184,(($J29-$K29)/$P29),(($J29-SUM($Z29:AS29))*$Q29))*IF($V29&lt;=AT$2,(DATEDIF(AS$2,$V29,"D")/365),IF($G29&gt;AS$2,(DATEDIF($G29,AT$2,"D")/365),1)))))))</f>
        <v>0</v>
      </c>
      <c r="AU29" s="53">
        <f>IF($V29&lt;=AT$2,0,IF($O29&lt;=AT$2,0,IF($G29&gt;=AU$2,0,IF($K29&gt;=$J29,0,IF($O29&lt;=AU$2,($J29-(SUM($K29,SUM($Z29:AT29)))),IF($L29=$D$184,(($J29-$K29)/$P29),(($J29-SUM($Z29:AT29))*$Q29))*IF($V29&lt;=AU$2,(DATEDIF(AT$2,$V29,"D")/365),IF($G29&gt;AT$2,(DATEDIF($G29,AU$2,"D")/365),1)))))))</f>
        <v>0</v>
      </c>
      <c r="AV29" s="53">
        <f>IF($V29&lt;=AU$2,0,IF($O29&lt;=AU$2,0,IF($G29&gt;=AV$2,0,IF($K29&gt;=$J29,0,IF($O29&lt;=AV$2,($J29-(SUM($K29,SUM($Z29:AU29)))),IF($L29=$D$184,(($J29-$K29)/$P29),(($J29-SUM($Z29:AU29))*$Q29))*IF($V29&lt;=AV$2,(DATEDIF(AU$2,$V29,"D")/365),IF($G29&gt;AU$2,(DATEDIF($G29,AV$2,"D")/365),1)))))))</f>
        <v>0</v>
      </c>
      <c r="AW29" s="53">
        <f>IF($V29&lt;=AV$2,0,IF($O29&lt;=AV$2,0,IF($G29&gt;=AW$2,0,IF($K29&gt;=$J29,0,IF($O29&lt;=AW$2,($J29-(SUM($K29,SUM($Z29:AV29)))),IF($L29=$D$184,(($J29-$K29)/$P29),(($J29-SUM($Z29:AV29))*$Q29))*IF($V29&lt;=AW$2,(DATEDIF(AV$2,$V29,"D")/365),IF($G29&gt;AV$2,(DATEDIF($G29,AW$2,"D")/365),1)))))))</f>
        <v>0</v>
      </c>
      <c r="AX29" s="53">
        <f>IF($V29&lt;=AW$2,0,IF($O29&lt;=AW$2,0,IF($G29&gt;=AX$2,0,IF($K29&gt;=$J29,0,IF($O29&lt;=AX$2,($J29-(SUM($K29,SUM($Z29:AW29)))),IF($L29=$D$184,(($J29-$K29)/$P29),(($J29-SUM($Z29:AW29))*$Q29))*IF($V29&lt;=AX$2,(DATEDIF(AW$2,$V29,"D")/365),IF($G29&gt;AW$2,(DATEDIF($G29,AX$2,"D")/365),1)))))))</f>
        <v>0</v>
      </c>
      <c r="AY29" s="53">
        <f>IF($V29&lt;=AX$2,0,IF($O29&lt;=AX$2,0,IF($G29&gt;=AY$2,0,IF($K29&gt;=$J29,0,IF($O29&lt;=AY$2,($J29-(SUM($K29,SUM($Z29:AX29)))),IF($L29=$D$184,(($J29-$K29)/$P29),(($J29-SUM($Z29:AX29))*$Q29))*IF($V29&lt;=AY$2,(DATEDIF(AX$2,$V29,"D")/365),IF($G29&gt;AX$2,(DATEDIF($G29,AY$2,"D")/365),1)))))))</f>
        <v>0</v>
      </c>
      <c r="AZ29" s="52"/>
      <c r="BA29" s="52"/>
      <c r="BB29" s="126">
        <f>IF($V29&lt;=BB$2,0,IF($G29&gt;=BB$2,0,IF($G29&gt;$W$3,(J29-Z29),IF($G29&lt;=$W$3,J29-SUM(W29,$Z29:Z29),0))))</f>
        <v>0</v>
      </c>
      <c r="BC29" s="53">
        <f t="shared" si="20"/>
        <v>0</v>
      </c>
      <c r="BD29" s="52">
        <f t="shared" si="21"/>
        <v>0</v>
      </c>
      <c r="BE29" s="53">
        <f t="shared" si="21"/>
        <v>0</v>
      </c>
      <c r="BF29" s="52">
        <f t="shared" si="21"/>
        <v>0</v>
      </c>
      <c r="BG29" s="53">
        <f t="shared" si="21"/>
        <v>0</v>
      </c>
      <c r="BH29" s="52">
        <f t="shared" si="21"/>
        <v>0</v>
      </c>
      <c r="BI29" s="53">
        <f t="shared" si="21"/>
        <v>0</v>
      </c>
      <c r="BJ29" s="52">
        <f t="shared" si="21"/>
        <v>0</v>
      </c>
      <c r="BK29" s="53">
        <f t="shared" si="21"/>
        <v>0</v>
      </c>
      <c r="BL29" s="52">
        <f t="shared" si="21"/>
        <v>0</v>
      </c>
      <c r="BM29" s="53">
        <f t="shared" si="21"/>
        <v>0</v>
      </c>
      <c r="BN29" s="52">
        <f t="shared" si="21"/>
        <v>0</v>
      </c>
      <c r="BO29" s="53">
        <f t="shared" si="21"/>
        <v>0</v>
      </c>
      <c r="BP29" s="52">
        <f t="shared" si="21"/>
        <v>0</v>
      </c>
      <c r="BQ29" s="53">
        <f t="shared" si="21"/>
        <v>0</v>
      </c>
      <c r="BR29" s="52">
        <f t="shared" si="21"/>
        <v>0</v>
      </c>
      <c r="BS29" s="53">
        <f t="shared" si="21"/>
        <v>0</v>
      </c>
      <c r="BT29" s="52">
        <f t="shared" si="22"/>
        <v>0</v>
      </c>
      <c r="BU29" s="53">
        <f t="shared" si="23"/>
        <v>0</v>
      </c>
      <c r="BV29" s="52">
        <f t="shared" si="24"/>
        <v>0</v>
      </c>
      <c r="BW29" s="53">
        <f t="shared" si="25"/>
        <v>0</v>
      </c>
      <c r="BX29" s="52">
        <f t="shared" si="26"/>
        <v>0</v>
      </c>
      <c r="BY29" s="53">
        <f t="shared" si="27"/>
        <v>0</v>
      </c>
      <c r="BZ29" s="52">
        <f t="shared" si="28"/>
        <v>0</v>
      </c>
      <c r="CA29" s="53">
        <f t="shared" si="29"/>
        <v>0</v>
      </c>
    </row>
    <row r="30" spans="1:79" s="74" customFormat="1">
      <c r="A30" s="20">
        <v>29</v>
      </c>
      <c r="B30" s="20" t="s">
        <v>5</v>
      </c>
      <c r="C30" s="20" t="s">
        <v>153</v>
      </c>
      <c r="D30" s="2">
        <v>1985</v>
      </c>
      <c r="E30" s="3">
        <v>4</v>
      </c>
      <c r="F30" s="2">
        <v>1</v>
      </c>
      <c r="G30" s="55">
        <f t="shared" si="30"/>
        <v>31137</v>
      </c>
      <c r="H30" s="4">
        <v>0</v>
      </c>
      <c r="I30" s="1">
        <v>0</v>
      </c>
      <c r="J30" s="51">
        <f t="shared" si="31"/>
        <v>0</v>
      </c>
      <c r="K30" s="54">
        <f t="shared" si="32"/>
        <v>0</v>
      </c>
      <c r="L30" s="4" t="s">
        <v>96</v>
      </c>
      <c r="M30" s="54">
        <f t="shared" si="33"/>
        <v>5</v>
      </c>
      <c r="N30" s="53">
        <f t="shared" si="34"/>
        <v>5</v>
      </c>
      <c r="O30" s="55">
        <f t="shared" si="35"/>
        <v>32963</v>
      </c>
      <c r="P30" s="53">
        <f t="shared" si="36"/>
        <v>0</v>
      </c>
      <c r="Q30" s="119">
        <f t="shared" si="37"/>
        <v>0</v>
      </c>
      <c r="R30" s="52" t="s">
        <v>130</v>
      </c>
      <c r="S30" s="114">
        <v>17</v>
      </c>
      <c r="T30" s="68">
        <v>4</v>
      </c>
      <c r="U30" s="114">
        <v>2035</v>
      </c>
      <c r="V30" s="55">
        <f t="shared" si="7"/>
        <v>54878</v>
      </c>
      <c r="W30" s="53">
        <f t="shared" si="16"/>
        <v>0</v>
      </c>
      <c r="X30" s="53">
        <f t="shared" si="17"/>
        <v>0</v>
      </c>
      <c r="Y30" s="53">
        <f t="shared" si="18"/>
        <v>0</v>
      </c>
      <c r="Z30" s="53">
        <f t="shared" si="19"/>
        <v>0</v>
      </c>
      <c r="AA30" s="53">
        <f>IF($V30&lt;=Z$2,0,IF($O30&lt;=Z$2,0,IF($G30&gt;=AA$2,0,IF($K30&gt;=$J30,0,IF($O30&lt;=AA$2,($J30-(SUM($K30,SUM($Z30:Z30)))),IF($L30=$D$184,(($J30-$K30)/$P30),(($J30-SUM($Z30:Z30))*$Q30))*IF($V30&lt;=AA$2,(DATEDIF(Z$2,$V30,"D")/365),IF($G30&gt;Z$2,(DATEDIF($G30,AA$2,"D")/365),1)))))))</f>
        <v>0</v>
      </c>
      <c r="AB30" s="53">
        <f>IF($V30&lt;=AA$2,0,IF($O30&lt;=AA$2,0,IF($G30&gt;=AB$2,0,IF($K30&gt;=$J30,0,IF($O30&lt;=AB$2,($J30-(SUM($K30,SUM($Z30:AA30)))),IF($L30=$D$184,(($J30-$K30)/$P30),(($J30-SUM($Z30:AA30))*$Q30))*IF($V30&lt;=AB$2,(DATEDIF(AA$2,$V30,"D")/365),IF($G30&gt;AA$2,(DATEDIF($G30,AB$2,"D")/365),1)))))))</f>
        <v>0</v>
      </c>
      <c r="AC30" s="53">
        <f>IF($V30&lt;=AB$2,0,IF($O30&lt;=AB$2,0,IF($G30&gt;=AC$2,0,IF($K30&gt;=$J30,0,IF($O30&lt;=AC$2,($J30-(SUM($K30,SUM($Z30:AB30)))),IF($L30=$D$184,(($J30-$K30)/$P30),(($J30-SUM($Z30:AB30))*$Q30))*IF($V30&lt;=AC$2,(DATEDIF(AB$2,$V30,"D")/365),IF($G30&gt;AB$2,(DATEDIF($G30,AC$2,"D")/365),1)))))))</f>
        <v>0</v>
      </c>
      <c r="AD30" s="53">
        <f>IF($V30&lt;=AC$2,0,IF($O30&lt;=AC$2,0,IF($G30&gt;=AD$2,0,IF($K30&gt;=$J30,0,IF($O30&lt;=AD$2,($J30-(SUM($K30,SUM($Z30:AC30)))),IF($L30=$D$184,(($J30-$K30)/$P30),(($J30-SUM($Z30:AC30))*$Q30))*IF($V30&lt;=AD$2,(DATEDIF(AC$2,$V30,"D")/365),IF($G30&gt;AC$2,(DATEDIF($G30,AD$2,"D")/365),1)))))))</f>
        <v>0</v>
      </c>
      <c r="AE30" s="53">
        <f>IF($V30&lt;=AD$2,0,IF($O30&lt;=AD$2,0,IF($G30&gt;=AE$2,0,IF($K30&gt;=$J30,0,IF($O30&lt;=AE$2,($J30-(SUM($K30,SUM($Z30:AD30)))),IF($L30=$D$184,(($J30-$K30)/$P30),(($J30-SUM($Z30:AD30))*$Q30))*IF($V30&lt;=AE$2,(DATEDIF(AD$2,$V30,"D")/365),IF($G30&gt;AD$2,(DATEDIF($G30,AE$2,"D")/365),1)))))))</f>
        <v>0</v>
      </c>
      <c r="AF30" s="53">
        <f>IF($V30&lt;=AE$2,0,IF($O30&lt;=AE$2,0,IF($G30&gt;=AF$2,0,IF($K30&gt;=$J30,0,IF($O30&lt;=AF$2,($J30-(SUM($K30,SUM($Z30:AE30)))),IF($L30=$D$184,(($J30-$K30)/$P30),(($J30-SUM($Z30:AE30))*$Q30))*IF($V30&lt;=AF$2,(DATEDIF(AE$2,$V30,"D")/365),IF($G30&gt;AE$2,(DATEDIF($G30,AF$2,"D")/365),1)))))))</f>
        <v>0</v>
      </c>
      <c r="AG30" s="53">
        <f>IF($V30&lt;=AF$2,0,IF($O30&lt;=AF$2,0,IF($G30&gt;=AG$2,0,IF($K30&gt;=$J30,0,IF($O30&lt;=AG$2,($J30-(SUM($K30,SUM($Z30:AF30)))),IF($L30=$D$184,(($J30-$K30)/$P30),(($J30-SUM($Z30:AF30))*$Q30))*IF($V30&lt;=AG$2,(DATEDIF(AF$2,$V30,"D")/365),IF($G30&gt;AF$2,(DATEDIF($G30,AG$2,"D")/365),1)))))))</f>
        <v>0</v>
      </c>
      <c r="AH30" s="53">
        <f>IF($V30&lt;=AG$2,0,IF($O30&lt;=AG$2,0,IF($G30&gt;=AH$2,0,IF($K30&gt;=$J30,0,IF($O30&lt;=AH$2,($J30-(SUM($K30,SUM($Z30:AG30)))),IF($L30=$D$184,(($J30-$K30)/$P30),(($J30-SUM($Z30:AG30))*$Q30))*IF($V30&lt;=AH$2,(DATEDIF(AG$2,$V30,"D")/365),IF($G30&gt;AG$2,(DATEDIF($G30,AH$2,"D")/365),1)))))))</f>
        <v>0</v>
      </c>
      <c r="AI30" s="53">
        <f>IF($V30&lt;=AH$2,0,IF($O30&lt;=AH$2,0,IF($G30&gt;=AI$2,0,IF($K30&gt;=$J30,0,IF($O30&lt;=AI$2,($J30-(SUM($K30,SUM($Z30:AH30)))),IF($L30=$D$184,(($J30-$K30)/$P30),(($J30-SUM($Z30:AH30))*$Q30))*IF($V30&lt;=AI$2,(DATEDIF(AH$2,$V30,"D")/365),IF($G30&gt;AH$2,(DATEDIF($G30,AI$2,"D")/365),1)))))))</f>
        <v>0</v>
      </c>
      <c r="AJ30" s="53">
        <f>IF($V30&lt;=AI$2,0,IF($O30&lt;=AI$2,0,IF($G30&gt;=AJ$2,0,IF($K30&gt;=$J30,0,IF($O30&lt;=AJ$2,($J30-(SUM($K30,SUM($Z30:AI30)))),IF($L30=$D$184,(($J30-$K30)/$P30),(($J30-SUM($Z30:AI30))*$Q30))*IF($V30&lt;=AJ$2,(DATEDIF(AI$2,$V30,"D")/365),IF($G30&gt;AI$2,(DATEDIF($G30,AJ$2,"D")/365),1)))))))</f>
        <v>0</v>
      </c>
      <c r="AK30" s="53">
        <f>IF($V30&lt;=AJ$2,0,IF($O30&lt;=AJ$2,0,IF($G30&gt;=AK$2,0,IF($K30&gt;=$J30,0,IF($O30&lt;=AK$2,($J30-(SUM($K30,SUM($Z30:AJ30)))),IF($L30=$D$184,(($J30-$K30)/$P30),(($J30-SUM($Z30:AJ30))*$Q30))*IF($V30&lt;=AK$2,(DATEDIF(AJ$2,$V30,"D")/365),IF($G30&gt;AJ$2,(DATEDIF($G30,AK$2,"D")/365),1)))))))</f>
        <v>0</v>
      </c>
      <c r="AL30" s="53">
        <f>IF($V30&lt;=AK$2,0,IF($O30&lt;=AK$2,0,IF($G30&gt;=AL$2,0,IF($K30&gt;=$J30,0,IF($O30&lt;=AL$2,($J30-(SUM($K30,SUM($Z30:AK30)))),IF($L30=$D$184,(($J30-$K30)/$P30),(($J30-SUM($Z30:AK30))*$Q30))*IF($V30&lt;=AL$2,(DATEDIF(AK$2,$V30,"D")/365),IF($G30&gt;AK$2,(DATEDIF($G30,AL$2,"D")/365),1)))))))</f>
        <v>0</v>
      </c>
      <c r="AM30" s="53">
        <f>IF($V30&lt;=AL$2,0,IF($O30&lt;=AL$2,0,IF($G30&gt;=AM$2,0,IF($K30&gt;=$J30,0,IF($O30&lt;=AM$2,($J30-(SUM($K30,SUM($Z30:AL30)))),IF($L30=$D$184,(($J30-$K30)/$P30),(($J30-SUM($Z30:AL30))*$Q30))*IF($V30&lt;=AM$2,(DATEDIF(AL$2,$V30,"D")/365),IF($G30&gt;AL$2,(DATEDIF($G30,AM$2,"D")/365),1)))))))</f>
        <v>0</v>
      </c>
      <c r="AN30" s="53">
        <f>IF($V30&lt;=AM$2,0,IF($O30&lt;=AM$2,0,IF($G30&gt;=AN$2,0,IF($K30&gt;=$J30,0,IF($O30&lt;=AN$2,($J30-(SUM($K30,SUM($Z30:AM30)))),IF($L30=$D$184,(($J30-$K30)/$P30),(($J30-SUM($Z30:AM30))*$Q30))*IF($V30&lt;=AN$2,(DATEDIF(AM$2,$V30,"D")/365),IF($G30&gt;AM$2,(DATEDIF($G30,AN$2,"D")/365),1)))))))</f>
        <v>0</v>
      </c>
      <c r="AO30" s="53">
        <f>IF($V30&lt;=AN$2,0,IF($O30&lt;=AN$2,0,IF($G30&gt;=AO$2,0,IF($K30&gt;=$J30,0,IF($O30&lt;=AO$2,($J30-(SUM($K30,SUM($Z30:AN30)))),IF($L30=$D$184,(($J30-$K30)/$P30),(($J30-SUM($Z30:AN30))*$Q30))*IF($V30&lt;=AO$2,(DATEDIF(AN$2,$V30,"D")/365),IF($G30&gt;AN$2,(DATEDIF($G30,AO$2,"D")/365),1)))))))</f>
        <v>0</v>
      </c>
      <c r="AP30" s="53">
        <f>IF($V30&lt;=AO$2,0,IF($O30&lt;=AO$2,0,IF($G30&gt;=AP$2,0,IF($K30&gt;=$J30,0,IF($O30&lt;=AP$2,($J30-(SUM($K30,SUM($Z30:AO30)))),IF($L30=$D$184,(($J30-$K30)/$P30),(($J30-SUM($Z30:AO30))*$Q30))*IF($V30&lt;=AP$2,(DATEDIF(AO$2,$V30,"D")/365),IF($G30&gt;AO$2,(DATEDIF($G30,AP$2,"D")/365),1)))))))</f>
        <v>0</v>
      </c>
      <c r="AQ30" s="53">
        <f>IF($V30&lt;=AP$2,0,IF($O30&lt;=AP$2,0,IF($G30&gt;=AQ$2,0,IF($K30&gt;=$J30,0,IF($O30&lt;=AQ$2,($J30-(SUM($K30,SUM($Z30:AP30)))),IF($L30=$D$184,(($J30-$K30)/$P30),(($J30-SUM($Z30:AP30))*$Q30))*IF($V30&lt;=AQ$2,(DATEDIF(AP$2,$V30,"D")/365),IF($G30&gt;AP$2,(DATEDIF($G30,AQ$2,"D")/365),1)))))))</f>
        <v>0</v>
      </c>
      <c r="AR30" s="53">
        <f>IF($V30&lt;=AQ$2,0,IF($O30&lt;=AQ$2,0,IF($G30&gt;=AR$2,0,IF($K30&gt;=$J30,0,IF($O30&lt;=AR$2,($J30-(SUM($K30,SUM($Z30:AQ30)))),IF($L30=$D$184,(($J30-$K30)/$P30),(($J30-SUM($Z30:AQ30))*$Q30))*IF($V30&lt;=AR$2,(DATEDIF(AQ$2,$V30,"D")/365),IF($G30&gt;AQ$2,(DATEDIF($G30,AR$2,"D")/365),1)))))))</f>
        <v>0</v>
      </c>
      <c r="AS30" s="53">
        <f>IF($V30&lt;=AR$2,0,IF($O30&lt;=AR$2,0,IF($G30&gt;=AS$2,0,IF($K30&gt;=$J30,0,IF($O30&lt;=AS$2,($J30-(SUM($K30,SUM($Z30:AR30)))),IF($L30=$D$184,(($J30-$K30)/$P30),(($J30-SUM($Z30:AR30))*$Q30))*IF($V30&lt;=AS$2,(DATEDIF(AR$2,$V30,"D")/365),IF($G30&gt;AR$2,(DATEDIF($G30,AS$2,"D")/365),1)))))))</f>
        <v>0</v>
      </c>
      <c r="AT30" s="53">
        <f>IF($V30&lt;=AS$2,0,IF($O30&lt;=AS$2,0,IF($G30&gt;=AT$2,0,IF($K30&gt;=$J30,0,IF($O30&lt;=AT$2,($J30-(SUM($K30,SUM($Z30:AS30)))),IF($L30=$D$184,(($J30-$K30)/$P30),(($J30-SUM($Z30:AS30))*$Q30))*IF($V30&lt;=AT$2,(DATEDIF(AS$2,$V30,"D")/365),IF($G30&gt;AS$2,(DATEDIF($G30,AT$2,"D")/365),1)))))))</f>
        <v>0</v>
      </c>
      <c r="AU30" s="53">
        <f>IF($V30&lt;=AT$2,0,IF($O30&lt;=AT$2,0,IF($G30&gt;=AU$2,0,IF($K30&gt;=$J30,0,IF($O30&lt;=AU$2,($J30-(SUM($K30,SUM($Z30:AT30)))),IF($L30=$D$184,(($J30-$K30)/$P30),(($J30-SUM($Z30:AT30))*$Q30))*IF($V30&lt;=AU$2,(DATEDIF(AT$2,$V30,"D")/365),IF($G30&gt;AT$2,(DATEDIF($G30,AU$2,"D")/365),1)))))))</f>
        <v>0</v>
      </c>
      <c r="AV30" s="53">
        <f>IF($V30&lt;=AU$2,0,IF($O30&lt;=AU$2,0,IF($G30&gt;=AV$2,0,IF($K30&gt;=$J30,0,IF($O30&lt;=AV$2,($J30-(SUM($K30,SUM($Z30:AU30)))),IF($L30=$D$184,(($J30-$K30)/$P30),(($J30-SUM($Z30:AU30))*$Q30))*IF($V30&lt;=AV$2,(DATEDIF(AU$2,$V30,"D")/365),IF($G30&gt;AU$2,(DATEDIF($G30,AV$2,"D")/365),1)))))))</f>
        <v>0</v>
      </c>
      <c r="AW30" s="53">
        <f>IF($V30&lt;=AV$2,0,IF($O30&lt;=AV$2,0,IF($G30&gt;=AW$2,0,IF($K30&gt;=$J30,0,IF($O30&lt;=AW$2,($J30-(SUM($K30,SUM($Z30:AV30)))),IF($L30=$D$184,(($J30-$K30)/$P30),(($J30-SUM($Z30:AV30))*$Q30))*IF($V30&lt;=AW$2,(DATEDIF(AV$2,$V30,"D")/365),IF($G30&gt;AV$2,(DATEDIF($G30,AW$2,"D")/365),1)))))))</f>
        <v>0</v>
      </c>
      <c r="AX30" s="53">
        <f>IF($V30&lt;=AW$2,0,IF($O30&lt;=AW$2,0,IF($G30&gt;=AX$2,0,IF($K30&gt;=$J30,0,IF($O30&lt;=AX$2,($J30-(SUM($K30,SUM($Z30:AW30)))),IF($L30=$D$184,(($J30-$K30)/$P30),(($J30-SUM($Z30:AW30))*$Q30))*IF($V30&lt;=AX$2,(DATEDIF(AW$2,$V30,"D")/365),IF($G30&gt;AW$2,(DATEDIF($G30,AX$2,"D")/365),1)))))))</f>
        <v>0</v>
      </c>
      <c r="AY30" s="53">
        <f>IF($V30&lt;=AX$2,0,IF($O30&lt;=AX$2,0,IF($G30&gt;=AY$2,0,IF($K30&gt;=$J30,0,IF($O30&lt;=AY$2,($J30-(SUM($K30,SUM($Z30:AX30)))),IF($L30=$D$184,(($J30-$K30)/$P30),(($J30-SUM($Z30:AX30))*$Q30))*IF($V30&lt;=AY$2,(DATEDIF(AX$2,$V30,"D")/365),IF($G30&gt;AX$2,(DATEDIF($G30,AY$2,"D")/365),1)))))))</f>
        <v>0</v>
      </c>
      <c r="AZ30" s="52"/>
      <c r="BA30" s="52"/>
      <c r="BB30" s="126">
        <f>IF($V30&lt;=BB$2,0,IF($G30&gt;=BB$2,0,IF($G30&gt;$W$3,(J30-Z30),IF($G30&lt;=$W$3,J30-SUM(W30,$Z30:Z30),0))))</f>
        <v>0</v>
      </c>
      <c r="BC30" s="53">
        <f t="shared" si="20"/>
        <v>0</v>
      </c>
      <c r="BD30" s="52">
        <f t="shared" si="21"/>
        <v>0</v>
      </c>
      <c r="BE30" s="53">
        <f t="shared" si="21"/>
        <v>0</v>
      </c>
      <c r="BF30" s="52">
        <f t="shared" si="21"/>
        <v>0</v>
      </c>
      <c r="BG30" s="53">
        <f t="shared" si="21"/>
        <v>0</v>
      </c>
      <c r="BH30" s="52">
        <f t="shared" si="21"/>
        <v>0</v>
      </c>
      <c r="BI30" s="53">
        <f t="shared" si="21"/>
        <v>0</v>
      </c>
      <c r="BJ30" s="52">
        <f t="shared" si="21"/>
        <v>0</v>
      </c>
      <c r="BK30" s="53">
        <f t="shared" si="21"/>
        <v>0</v>
      </c>
      <c r="BL30" s="52">
        <f t="shared" si="21"/>
        <v>0</v>
      </c>
      <c r="BM30" s="53">
        <f t="shared" si="21"/>
        <v>0</v>
      </c>
      <c r="BN30" s="52">
        <f t="shared" si="21"/>
        <v>0</v>
      </c>
      <c r="BO30" s="53">
        <f t="shared" si="21"/>
        <v>0</v>
      </c>
      <c r="BP30" s="52">
        <f t="shared" si="21"/>
        <v>0</v>
      </c>
      <c r="BQ30" s="53">
        <f t="shared" si="21"/>
        <v>0</v>
      </c>
      <c r="BR30" s="52">
        <f t="shared" si="21"/>
        <v>0</v>
      </c>
      <c r="BS30" s="53">
        <f t="shared" si="21"/>
        <v>0</v>
      </c>
      <c r="BT30" s="52">
        <f t="shared" si="22"/>
        <v>0</v>
      </c>
      <c r="BU30" s="53">
        <f t="shared" si="23"/>
        <v>0</v>
      </c>
      <c r="BV30" s="52">
        <f t="shared" si="24"/>
        <v>0</v>
      </c>
      <c r="BW30" s="53">
        <f t="shared" si="25"/>
        <v>0</v>
      </c>
      <c r="BX30" s="52">
        <f t="shared" si="26"/>
        <v>0</v>
      </c>
      <c r="BY30" s="53">
        <f t="shared" si="27"/>
        <v>0</v>
      </c>
      <c r="BZ30" s="52">
        <f t="shared" si="28"/>
        <v>0</v>
      </c>
      <c r="CA30" s="53">
        <f t="shared" si="29"/>
        <v>0</v>
      </c>
    </row>
    <row r="31" spans="1:79" s="74" customFormat="1">
      <c r="A31" s="20">
        <v>30</v>
      </c>
      <c r="B31" s="20" t="s">
        <v>5</v>
      </c>
      <c r="C31" s="20" t="s">
        <v>153</v>
      </c>
      <c r="D31" s="2">
        <v>1985</v>
      </c>
      <c r="E31" s="3">
        <v>4</v>
      </c>
      <c r="F31" s="2">
        <v>1</v>
      </c>
      <c r="G31" s="55">
        <f t="shared" si="30"/>
        <v>31137</v>
      </c>
      <c r="H31" s="4">
        <v>0</v>
      </c>
      <c r="I31" s="1">
        <v>0</v>
      </c>
      <c r="J31" s="51">
        <f t="shared" si="31"/>
        <v>0</v>
      </c>
      <c r="K31" s="54">
        <f t="shared" si="32"/>
        <v>0</v>
      </c>
      <c r="L31" s="4" t="s">
        <v>96</v>
      </c>
      <c r="M31" s="54">
        <f t="shared" si="33"/>
        <v>5</v>
      </c>
      <c r="N31" s="53">
        <f t="shared" si="34"/>
        <v>5</v>
      </c>
      <c r="O31" s="55">
        <f t="shared" si="35"/>
        <v>32963</v>
      </c>
      <c r="P31" s="53">
        <f t="shared" si="36"/>
        <v>0</v>
      </c>
      <c r="Q31" s="119">
        <f t="shared" si="37"/>
        <v>0</v>
      </c>
      <c r="R31" s="52" t="s">
        <v>130</v>
      </c>
      <c r="S31" s="114">
        <v>17</v>
      </c>
      <c r="T31" s="68">
        <v>4</v>
      </c>
      <c r="U31" s="114">
        <v>2035</v>
      </c>
      <c r="V31" s="55">
        <f t="shared" si="7"/>
        <v>54878</v>
      </c>
      <c r="W31" s="53">
        <f t="shared" si="16"/>
        <v>0</v>
      </c>
      <c r="X31" s="53">
        <f t="shared" si="17"/>
        <v>0</v>
      </c>
      <c r="Y31" s="53">
        <f t="shared" si="18"/>
        <v>0</v>
      </c>
      <c r="Z31" s="53">
        <f t="shared" si="19"/>
        <v>0</v>
      </c>
      <c r="AA31" s="53">
        <f>IF($V31&lt;=Z$2,0,IF($O31&lt;=Z$2,0,IF($G31&gt;=AA$2,0,IF($K31&gt;=$J31,0,IF($O31&lt;=AA$2,($J31-(SUM($K31,SUM($Z31:Z31)))),IF($L31=$D$184,(($J31-$K31)/$P31),(($J31-SUM($Z31:Z31))*$Q31))*IF($V31&lt;=AA$2,(DATEDIF(Z$2,$V31,"D")/365),IF($G31&gt;Z$2,(DATEDIF($G31,AA$2,"D")/365),1)))))))</f>
        <v>0</v>
      </c>
      <c r="AB31" s="53">
        <f>IF($V31&lt;=AA$2,0,IF($O31&lt;=AA$2,0,IF($G31&gt;=AB$2,0,IF($K31&gt;=$J31,0,IF($O31&lt;=AB$2,($J31-(SUM($K31,SUM($Z31:AA31)))),IF($L31=$D$184,(($J31-$K31)/$P31),(($J31-SUM($Z31:AA31))*$Q31))*IF($V31&lt;=AB$2,(DATEDIF(AA$2,$V31,"D")/365),IF($G31&gt;AA$2,(DATEDIF($G31,AB$2,"D")/365),1)))))))</f>
        <v>0</v>
      </c>
      <c r="AC31" s="53">
        <f>IF($V31&lt;=AB$2,0,IF($O31&lt;=AB$2,0,IF($G31&gt;=AC$2,0,IF($K31&gt;=$J31,0,IF($O31&lt;=AC$2,($J31-(SUM($K31,SUM($Z31:AB31)))),IF($L31=$D$184,(($J31-$K31)/$P31),(($J31-SUM($Z31:AB31))*$Q31))*IF($V31&lt;=AC$2,(DATEDIF(AB$2,$V31,"D")/365),IF($G31&gt;AB$2,(DATEDIF($G31,AC$2,"D")/365),1)))))))</f>
        <v>0</v>
      </c>
      <c r="AD31" s="53">
        <f>IF($V31&lt;=AC$2,0,IF($O31&lt;=AC$2,0,IF($G31&gt;=AD$2,0,IF($K31&gt;=$J31,0,IF($O31&lt;=AD$2,($J31-(SUM($K31,SUM($Z31:AC31)))),IF($L31=$D$184,(($J31-$K31)/$P31),(($J31-SUM($Z31:AC31))*$Q31))*IF($V31&lt;=AD$2,(DATEDIF(AC$2,$V31,"D")/365),IF($G31&gt;AC$2,(DATEDIF($G31,AD$2,"D")/365),1)))))))</f>
        <v>0</v>
      </c>
      <c r="AE31" s="53">
        <f>IF($V31&lt;=AD$2,0,IF($O31&lt;=AD$2,0,IF($G31&gt;=AE$2,0,IF($K31&gt;=$J31,0,IF($O31&lt;=AE$2,($J31-(SUM($K31,SUM($Z31:AD31)))),IF($L31=$D$184,(($J31-$K31)/$P31),(($J31-SUM($Z31:AD31))*$Q31))*IF($V31&lt;=AE$2,(DATEDIF(AD$2,$V31,"D")/365),IF($G31&gt;AD$2,(DATEDIF($G31,AE$2,"D")/365),1)))))))</f>
        <v>0</v>
      </c>
      <c r="AF31" s="53">
        <f>IF($V31&lt;=AE$2,0,IF($O31&lt;=AE$2,0,IF($G31&gt;=AF$2,0,IF($K31&gt;=$J31,0,IF($O31&lt;=AF$2,($J31-(SUM($K31,SUM($Z31:AE31)))),IF($L31=$D$184,(($J31-$K31)/$P31),(($J31-SUM($Z31:AE31))*$Q31))*IF($V31&lt;=AF$2,(DATEDIF(AE$2,$V31,"D")/365),IF($G31&gt;AE$2,(DATEDIF($G31,AF$2,"D")/365),1)))))))</f>
        <v>0</v>
      </c>
      <c r="AG31" s="53">
        <f>IF($V31&lt;=AF$2,0,IF($O31&lt;=AF$2,0,IF($G31&gt;=AG$2,0,IF($K31&gt;=$J31,0,IF($O31&lt;=AG$2,($J31-(SUM($K31,SUM($Z31:AF31)))),IF($L31=$D$184,(($J31-$K31)/$P31),(($J31-SUM($Z31:AF31))*$Q31))*IF($V31&lt;=AG$2,(DATEDIF(AF$2,$V31,"D")/365),IF($G31&gt;AF$2,(DATEDIF($G31,AG$2,"D")/365),1)))))))</f>
        <v>0</v>
      </c>
      <c r="AH31" s="53">
        <f>IF($V31&lt;=AG$2,0,IF($O31&lt;=AG$2,0,IF($G31&gt;=AH$2,0,IF($K31&gt;=$J31,0,IF($O31&lt;=AH$2,($J31-(SUM($K31,SUM($Z31:AG31)))),IF($L31=$D$184,(($J31-$K31)/$P31),(($J31-SUM($Z31:AG31))*$Q31))*IF($V31&lt;=AH$2,(DATEDIF(AG$2,$V31,"D")/365),IF($G31&gt;AG$2,(DATEDIF($G31,AH$2,"D")/365),1)))))))</f>
        <v>0</v>
      </c>
      <c r="AI31" s="53">
        <f>IF($V31&lt;=AH$2,0,IF($O31&lt;=AH$2,0,IF($G31&gt;=AI$2,0,IF($K31&gt;=$J31,0,IF($O31&lt;=AI$2,($J31-(SUM($K31,SUM($Z31:AH31)))),IF($L31=$D$184,(($J31-$K31)/$P31),(($J31-SUM($Z31:AH31))*$Q31))*IF($V31&lt;=AI$2,(DATEDIF(AH$2,$V31,"D")/365),IF($G31&gt;AH$2,(DATEDIF($G31,AI$2,"D")/365),1)))))))</f>
        <v>0</v>
      </c>
      <c r="AJ31" s="53">
        <f>IF($V31&lt;=AI$2,0,IF($O31&lt;=AI$2,0,IF($G31&gt;=AJ$2,0,IF($K31&gt;=$J31,0,IF($O31&lt;=AJ$2,($J31-(SUM($K31,SUM($Z31:AI31)))),IF($L31=$D$184,(($J31-$K31)/$P31),(($J31-SUM($Z31:AI31))*$Q31))*IF($V31&lt;=AJ$2,(DATEDIF(AI$2,$V31,"D")/365),IF($G31&gt;AI$2,(DATEDIF($G31,AJ$2,"D")/365),1)))))))</f>
        <v>0</v>
      </c>
      <c r="AK31" s="53">
        <f>IF($V31&lt;=AJ$2,0,IF($O31&lt;=AJ$2,0,IF($G31&gt;=AK$2,0,IF($K31&gt;=$J31,0,IF($O31&lt;=AK$2,($J31-(SUM($K31,SUM($Z31:AJ31)))),IF($L31=$D$184,(($J31-$K31)/$P31),(($J31-SUM($Z31:AJ31))*$Q31))*IF($V31&lt;=AK$2,(DATEDIF(AJ$2,$V31,"D")/365),IF($G31&gt;AJ$2,(DATEDIF($G31,AK$2,"D")/365),1)))))))</f>
        <v>0</v>
      </c>
      <c r="AL31" s="53">
        <f>IF($V31&lt;=AK$2,0,IF($O31&lt;=AK$2,0,IF($G31&gt;=AL$2,0,IF($K31&gt;=$J31,0,IF($O31&lt;=AL$2,($J31-(SUM($K31,SUM($Z31:AK31)))),IF($L31=$D$184,(($J31-$K31)/$P31),(($J31-SUM($Z31:AK31))*$Q31))*IF($V31&lt;=AL$2,(DATEDIF(AK$2,$V31,"D")/365),IF($G31&gt;AK$2,(DATEDIF($G31,AL$2,"D")/365),1)))))))</f>
        <v>0</v>
      </c>
      <c r="AM31" s="53">
        <f>IF($V31&lt;=AL$2,0,IF($O31&lt;=AL$2,0,IF($G31&gt;=AM$2,0,IF($K31&gt;=$J31,0,IF($O31&lt;=AM$2,($J31-(SUM($K31,SUM($Z31:AL31)))),IF($L31=$D$184,(($J31-$K31)/$P31),(($J31-SUM($Z31:AL31))*$Q31))*IF($V31&lt;=AM$2,(DATEDIF(AL$2,$V31,"D")/365),IF($G31&gt;AL$2,(DATEDIF($G31,AM$2,"D")/365),1)))))))</f>
        <v>0</v>
      </c>
      <c r="AN31" s="53">
        <f>IF($V31&lt;=AM$2,0,IF($O31&lt;=AM$2,0,IF($G31&gt;=AN$2,0,IF($K31&gt;=$J31,0,IF($O31&lt;=AN$2,($J31-(SUM($K31,SUM($Z31:AM31)))),IF($L31=$D$184,(($J31-$K31)/$P31),(($J31-SUM($Z31:AM31))*$Q31))*IF($V31&lt;=AN$2,(DATEDIF(AM$2,$V31,"D")/365),IF($G31&gt;AM$2,(DATEDIF($G31,AN$2,"D")/365),1)))))))</f>
        <v>0</v>
      </c>
      <c r="AO31" s="53">
        <f>IF($V31&lt;=AN$2,0,IF($O31&lt;=AN$2,0,IF($G31&gt;=AO$2,0,IF($K31&gt;=$J31,0,IF($O31&lt;=AO$2,($J31-(SUM($K31,SUM($Z31:AN31)))),IF($L31=$D$184,(($J31-$K31)/$P31),(($J31-SUM($Z31:AN31))*$Q31))*IF($V31&lt;=AO$2,(DATEDIF(AN$2,$V31,"D")/365),IF($G31&gt;AN$2,(DATEDIF($G31,AO$2,"D")/365),1)))))))</f>
        <v>0</v>
      </c>
      <c r="AP31" s="53">
        <f>IF($V31&lt;=AO$2,0,IF($O31&lt;=AO$2,0,IF($G31&gt;=AP$2,0,IF($K31&gt;=$J31,0,IF($O31&lt;=AP$2,($J31-(SUM($K31,SUM($Z31:AO31)))),IF($L31=$D$184,(($J31-$K31)/$P31),(($J31-SUM($Z31:AO31))*$Q31))*IF($V31&lt;=AP$2,(DATEDIF(AO$2,$V31,"D")/365),IF($G31&gt;AO$2,(DATEDIF($G31,AP$2,"D")/365),1)))))))</f>
        <v>0</v>
      </c>
      <c r="AQ31" s="53">
        <f>IF($V31&lt;=AP$2,0,IF($O31&lt;=AP$2,0,IF($G31&gt;=AQ$2,0,IF($K31&gt;=$J31,0,IF($O31&lt;=AQ$2,($J31-(SUM($K31,SUM($Z31:AP31)))),IF($L31=$D$184,(($J31-$K31)/$P31),(($J31-SUM($Z31:AP31))*$Q31))*IF($V31&lt;=AQ$2,(DATEDIF(AP$2,$V31,"D")/365),IF($G31&gt;AP$2,(DATEDIF($G31,AQ$2,"D")/365),1)))))))</f>
        <v>0</v>
      </c>
      <c r="AR31" s="53">
        <f>IF($V31&lt;=AQ$2,0,IF($O31&lt;=AQ$2,0,IF($G31&gt;=AR$2,0,IF($K31&gt;=$J31,0,IF($O31&lt;=AR$2,($J31-(SUM($K31,SUM($Z31:AQ31)))),IF($L31=$D$184,(($J31-$K31)/$P31),(($J31-SUM($Z31:AQ31))*$Q31))*IF($V31&lt;=AR$2,(DATEDIF(AQ$2,$V31,"D")/365),IF($G31&gt;AQ$2,(DATEDIF($G31,AR$2,"D")/365),1)))))))</f>
        <v>0</v>
      </c>
      <c r="AS31" s="53">
        <f>IF($V31&lt;=AR$2,0,IF($O31&lt;=AR$2,0,IF($G31&gt;=AS$2,0,IF($K31&gt;=$J31,0,IF($O31&lt;=AS$2,($J31-(SUM($K31,SUM($Z31:AR31)))),IF($L31=$D$184,(($J31-$K31)/$P31),(($J31-SUM($Z31:AR31))*$Q31))*IF($V31&lt;=AS$2,(DATEDIF(AR$2,$V31,"D")/365),IF($G31&gt;AR$2,(DATEDIF($G31,AS$2,"D")/365),1)))))))</f>
        <v>0</v>
      </c>
      <c r="AT31" s="53">
        <f>IF($V31&lt;=AS$2,0,IF($O31&lt;=AS$2,0,IF($G31&gt;=AT$2,0,IF($K31&gt;=$J31,0,IF($O31&lt;=AT$2,($J31-(SUM($K31,SUM($Z31:AS31)))),IF($L31=$D$184,(($J31-$K31)/$P31),(($J31-SUM($Z31:AS31))*$Q31))*IF($V31&lt;=AT$2,(DATEDIF(AS$2,$V31,"D")/365),IF($G31&gt;AS$2,(DATEDIF($G31,AT$2,"D")/365),1)))))))</f>
        <v>0</v>
      </c>
      <c r="AU31" s="53">
        <f>IF($V31&lt;=AT$2,0,IF($O31&lt;=AT$2,0,IF($G31&gt;=AU$2,0,IF($K31&gt;=$J31,0,IF($O31&lt;=AU$2,($J31-(SUM($K31,SUM($Z31:AT31)))),IF($L31=$D$184,(($J31-$K31)/$P31),(($J31-SUM($Z31:AT31))*$Q31))*IF($V31&lt;=AU$2,(DATEDIF(AT$2,$V31,"D")/365),IF($G31&gt;AT$2,(DATEDIF($G31,AU$2,"D")/365),1)))))))</f>
        <v>0</v>
      </c>
      <c r="AV31" s="53">
        <f>IF($V31&lt;=AU$2,0,IF($O31&lt;=AU$2,0,IF($G31&gt;=AV$2,0,IF($K31&gt;=$J31,0,IF($O31&lt;=AV$2,($J31-(SUM($K31,SUM($Z31:AU31)))),IF($L31=$D$184,(($J31-$K31)/$P31),(($J31-SUM($Z31:AU31))*$Q31))*IF($V31&lt;=AV$2,(DATEDIF(AU$2,$V31,"D")/365),IF($G31&gt;AU$2,(DATEDIF($G31,AV$2,"D")/365),1)))))))</f>
        <v>0</v>
      </c>
      <c r="AW31" s="53">
        <f>IF($V31&lt;=AV$2,0,IF($O31&lt;=AV$2,0,IF($G31&gt;=AW$2,0,IF($K31&gt;=$J31,0,IF($O31&lt;=AW$2,($J31-(SUM($K31,SUM($Z31:AV31)))),IF($L31=$D$184,(($J31-$K31)/$P31),(($J31-SUM($Z31:AV31))*$Q31))*IF($V31&lt;=AW$2,(DATEDIF(AV$2,$V31,"D")/365),IF($G31&gt;AV$2,(DATEDIF($G31,AW$2,"D")/365),1)))))))</f>
        <v>0</v>
      </c>
      <c r="AX31" s="53">
        <f>IF($V31&lt;=AW$2,0,IF($O31&lt;=AW$2,0,IF($G31&gt;=AX$2,0,IF($K31&gt;=$J31,0,IF($O31&lt;=AX$2,($J31-(SUM($K31,SUM($Z31:AW31)))),IF($L31=$D$184,(($J31-$K31)/$P31),(($J31-SUM($Z31:AW31))*$Q31))*IF($V31&lt;=AX$2,(DATEDIF(AW$2,$V31,"D")/365),IF($G31&gt;AW$2,(DATEDIF($G31,AX$2,"D")/365),1)))))))</f>
        <v>0</v>
      </c>
      <c r="AY31" s="53">
        <f>IF($V31&lt;=AX$2,0,IF($O31&lt;=AX$2,0,IF($G31&gt;=AY$2,0,IF($K31&gt;=$J31,0,IF($O31&lt;=AY$2,($J31-(SUM($K31,SUM($Z31:AX31)))),IF($L31=$D$184,(($J31-$K31)/$P31),(($J31-SUM($Z31:AX31))*$Q31))*IF($V31&lt;=AY$2,(DATEDIF(AX$2,$V31,"D")/365),IF($G31&gt;AX$2,(DATEDIF($G31,AY$2,"D")/365),1)))))))</f>
        <v>0</v>
      </c>
      <c r="AZ31" s="52"/>
      <c r="BA31" s="52"/>
      <c r="BB31" s="126">
        <f>IF($V31&lt;=BB$2,0,IF($G31&gt;=BB$2,0,IF($G31&gt;$W$3,(J31-Z31),IF($G31&lt;=$W$3,J31-SUM(W31,$Z31:Z31),0))))</f>
        <v>0</v>
      </c>
      <c r="BC31" s="53">
        <f t="shared" si="20"/>
        <v>0</v>
      </c>
      <c r="BD31" s="52">
        <f t="shared" si="21"/>
        <v>0</v>
      </c>
      <c r="BE31" s="53">
        <f t="shared" si="21"/>
        <v>0</v>
      </c>
      <c r="BF31" s="52">
        <f t="shared" si="21"/>
        <v>0</v>
      </c>
      <c r="BG31" s="53">
        <f t="shared" si="21"/>
        <v>0</v>
      </c>
      <c r="BH31" s="52">
        <f t="shared" si="21"/>
        <v>0</v>
      </c>
      <c r="BI31" s="53">
        <f t="shared" si="21"/>
        <v>0</v>
      </c>
      <c r="BJ31" s="52">
        <f t="shared" si="21"/>
        <v>0</v>
      </c>
      <c r="BK31" s="53">
        <f t="shared" si="21"/>
        <v>0</v>
      </c>
      <c r="BL31" s="52">
        <f t="shared" si="21"/>
        <v>0</v>
      </c>
      <c r="BM31" s="53">
        <f t="shared" si="21"/>
        <v>0</v>
      </c>
      <c r="BN31" s="52">
        <f t="shared" si="21"/>
        <v>0</v>
      </c>
      <c r="BO31" s="53">
        <f t="shared" si="21"/>
        <v>0</v>
      </c>
      <c r="BP31" s="52">
        <f t="shared" si="21"/>
        <v>0</v>
      </c>
      <c r="BQ31" s="53">
        <f t="shared" si="21"/>
        <v>0</v>
      </c>
      <c r="BR31" s="52">
        <f t="shared" si="21"/>
        <v>0</v>
      </c>
      <c r="BS31" s="53">
        <f t="shared" si="21"/>
        <v>0</v>
      </c>
      <c r="BT31" s="52">
        <f t="shared" si="22"/>
        <v>0</v>
      </c>
      <c r="BU31" s="53">
        <f t="shared" si="23"/>
        <v>0</v>
      </c>
      <c r="BV31" s="52">
        <f t="shared" si="24"/>
        <v>0</v>
      </c>
      <c r="BW31" s="53">
        <f t="shared" si="25"/>
        <v>0</v>
      </c>
      <c r="BX31" s="52">
        <f t="shared" si="26"/>
        <v>0</v>
      </c>
      <c r="BY31" s="53">
        <f t="shared" si="27"/>
        <v>0</v>
      </c>
      <c r="BZ31" s="52">
        <f t="shared" si="28"/>
        <v>0</v>
      </c>
      <c r="CA31" s="53">
        <f t="shared" si="29"/>
        <v>0</v>
      </c>
    </row>
    <row r="32" spans="1:79" s="74" customFormat="1">
      <c r="A32" s="20">
        <v>31</v>
      </c>
      <c r="B32" s="20" t="s">
        <v>5</v>
      </c>
      <c r="C32" s="20" t="s">
        <v>153</v>
      </c>
      <c r="D32" s="2">
        <v>1985</v>
      </c>
      <c r="E32" s="3">
        <v>4</v>
      </c>
      <c r="F32" s="2">
        <v>1</v>
      </c>
      <c r="G32" s="55">
        <f t="shared" si="30"/>
        <v>31137</v>
      </c>
      <c r="H32" s="4">
        <v>0</v>
      </c>
      <c r="I32" s="1">
        <v>0</v>
      </c>
      <c r="J32" s="51">
        <f t="shared" si="31"/>
        <v>0</v>
      </c>
      <c r="K32" s="54">
        <f t="shared" si="32"/>
        <v>0</v>
      </c>
      <c r="L32" s="4" t="s">
        <v>96</v>
      </c>
      <c r="M32" s="54">
        <f t="shared" si="33"/>
        <v>5</v>
      </c>
      <c r="N32" s="53">
        <f t="shared" si="34"/>
        <v>5</v>
      </c>
      <c r="O32" s="55">
        <f t="shared" si="35"/>
        <v>32963</v>
      </c>
      <c r="P32" s="53">
        <f t="shared" si="36"/>
        <v>0</v>
      </c>
      <c r="Q32" s="119">
        <f t="shared" si="37"/>
        <v>0</v>
      </c>
      <c r="R32" s="52" t="s">
        <v>130</v>
      </c>
      <c r="S32" s="114">
        <v>17</v>
      </c>
      <c r="T32" s="68">
        <v>4</v>
      </c>
      <c r="U32" s="114">
        <v>2035</v>
      </c>
      <c r="V32" s="55">
        <f t="shared" si="7"/>
        <v>54878</v>
      </c>
      <c r="W32" s="53">
        <f t="shared" si="16"/>
        <v>0</v>
      </c>
      <c r="X32" s="53">
        <f t="shared" si="17"/>
        <v>0</v>
      </c>
      <c r="Y32" s="53">
        <f t="shared" si="18"/>
        <v>0</v>
      </c>
      <c r="Z32" s="53">
        <f t="shared" si="19"/>
        <v>0</v>
      </c>
      <c r="AA32" s="53">
        <f>IF($V32&lt;=Z$2,0,IF($O32&lt;=Z$2,0,IF($G32&gt;=AA$2,0,IF($K32&gt;=$J32,0,IF($O32&lt;=AA$2,($J32-(SUM($K32,SUM($Z32:Z32)))),IF($L32=$D$184,(($J32-$K32)/$P32),(($J32-SUM($Z32:Z32))*$Q32))*IF($V32&lt;=AA$2,(DATEDIF(Z$2,$V32,"D")/365),IF($G32&gt;Z$2,(DATEDIF($G32,AA$2,"D")/365),1)))))))</f>
        <v>0</v>
      </c>
      <c r="AB32" s="53">
        <f>IF($V32&lt;=AA$2,0,IF($O32&lt;=AA$2,0,IF($G32&gt;=AB$2,0,IF($K32&gt;=$J32,0,IF($O32&lt;=AB$2,($J32-(SUM($K32,SUM($Z32:AA32)))),IF($L32=$D$184,(($J32-$K32)/$P32),(($J32-SUM($Z32:AA32))*$Q32))*IF($V32&lt;=AB$2,(DATEDIF(AA$2,$V32,"D")/365),IF($G32&gt;AA$2,(DATEDIF($G32,AB$2,"D")/365),1)))))))</f>
        <v>0</v>
      </c>
      <c r="AC32" s="53">
        <f>IF($V32&lt;=AB$2,0,IF($O32&lt;=AB$2,0,IF($G32&gt;=AC$2,0,IF($K32&gt;=$J32,0,IF($O32&lt;=AC$2,($J32-(SUM($K32,SUM($Z32:AB32)))),IF($L32=$D$184,(($J32-$K32)/$P32),(($J32-SUM($Z32:AB32))*$Q32))*IF($V32&lt;=AC$2,(DATEDIF(AB$2,$V32,"D")/365),IF($G32&gt;AB$2,(DATEDIF($G32,AC$2,"D")/365),1)))))))</f>
        <v>0</v>
      </c>
      <c r="AD32" s="53">
        <f>IF($V32&lt;=AC$2,0,IF($O32&lt;=AC$2,0,IF($G32&gt;=AD$2,0,IF($K32&gt;=$J32,0,IF($O32&lt;=AD$2,($J32-(SUM($K32,SUM($Z32:AC32)))),IF($L32=$D$184,(($J32-$K32)/$P32),(($J32-SUM($Z32:AC32))*$Q32))*IF($V32&lt;=AD$2,(DATEDIF(AC$2,$V32,"D")/365),IF($G32&gt;AC$2,(DATEDIF($G32,AD$2,"D")/365),1)))))))</f>
        <v>0</v>
      </c>
      <c r="AE32" s="53">
        <f>IF($V32&lt;=AD$2,0,IF($O32&lt;=AD$2,0,IF($G32&gt;=AE$2,0,IF($K32&gt;=$J32,0,IF($O32&lt;=AE$2,($J32-(SUM($K32,SUM($Z32:AD32)))),IF($L32=$D$184,(($J32-$K32)/$P32),(($J32-SUM($Z32:AD32))*$Q32))*IF($V32&lt;=AE$2,(DATEDIF(AD$2,$V32,"D")/365),IF($G32&gt;AD$2,(DATEDIF($G32,AE$2,"D")/365),1)))))))</f>
        <v>0</v>
      </c>
      <c r="AF32" s="53">
        <f>IF($V32&lt;=AE$2,0,IF($O32&lt;=AE$2,0,IF($G32&gt;=AF$2,0,IF($K32&gt;=$J32,0,IF($O32&lt;=AF$2,($J32-(SUM($K32,SUM($Z32:AE32)))),IF($L32=$D$184,(($J32-$K32)/$P32),(($J32-SUM($Z32:AE32))*$Q32))*IF($V32&lt;=AF$2,(DATEDIF(AE$2,$V32,"D")/365),IF($G32&gt;AE$2,(DATEDIF($G32,AF$2,"D")/365),1)))))))</f>
        <v>0</v>
      </c>
      <c r="AG32" s="53">
        <f>IF($V32&lt;=AF$2,0,IF($O32&lt;=AF$2,0,IF($G32&gt;=AG$2,0,IF($K32&gt;=$J32,0,IF($O32&lt;=AG$2,($J32-(SUM($K32,SUM($Z32:AF32)))),IF($L32=$D$184,(($J32-$K32)/$P32),(($J32-SUM($Z32:AF32))*$Q32))*IF($V32&lt;=AG$2,(DATEDIF(AF$2,$V32,"D")/365),IF($G32&gt;AF$2,(DATEDIF($G32,AG$2,"D")/365),1)))))))</f>
        <v>0</v>
      </c>
      <c r="AH32" s="53">
        <f>IF($V32&lt;=AG$2,0,IF($O32&lt;=AG$2,0,IF($G32&gt;=AH$2,0,IF($K32&gt;=$J32,0,IF($O32&lt;=AH$2,($J32-(SUM($K32,SUM($Z32:AG32)))),IF($L32=$D$184,(($J32-$K32)/$P32),(($J32-SUM($Z32:AG32))*$Q32))*IF($V32&lt;=AH$2,(DATEDIF(AG$2,$V32,"D")/365),IF($G32&gt;AG$2,(DATEDIF($G32,AH$2,"D")/365),1)))))))</f>
        <v>0</v>
      </c>
      <c r="AI32" s="53">
        <f>IF($V32&lt;=AH$2,0,IF($O32&lt;=AH$2,0,IF($G32&gt;=AI$2,0,IF($K32&gt;=$J32,0,IF($O32&lt;=AI$2,($J32-(SUM($K32,SUM($Z32:AH32)))),IF($L32=$D$184,(($J32-$K32)/$P32),(($J32-SUM($Z32:AH32))*$Q32))*IF($V32&lt;=AI$2,(DATEDIF(AH$2,$V32,"D")/365),IF($G32&gt;AH$2,(DATEDIF($G32,AI$2,"D")/365),1)))))))</f>
        <v>0</v>
      </c>
      <c r="AJ32" s="53">
        <f>IF($V32&lt;=AI$2,0,IF($O32&lt;=AI$2,0,IF($G32&gt;=AJ$2,0,IF($K32&gt;=$J32,0,IF($O32&lt;=AJ$2,($J32-(SUM($K32,SUM($Z32:AI32)))),IF($L32=$D$184,(($J32-$K32)/$P32),(($J32-SUM($Z32:AI32))*$Q32))*IF($V32&lt;=AJ$2,(DATEDIF(AI$2,$V32,"D")/365),IF($G32&gt;AI$2,(DATEDIF($G32,AJ$2,"D")/365),1)))))))</f>
        <v>0</v>
      </c>
      <c r="AK32" s="53">
        <f>IF($V32&lt;=AJ$2,0,IF($O32&lt;=AJ$2,0,IF($G32&gt;=AK$2,0,IF($K32&gt;=$J32,0,IF($O32&lt;=AK$2,($J32-(SUM($K32,SUM($Z32:AJ32)))),IF($L32=$D$184,(($J32-$K32)/$P32),(($J32-SUM($Z32:AJ32))*$Q32))*IF($V32&lt;=AK$2,(DATEDIF(AJ$2,$V32,"D")/365),IF($G32&gt;AJ$2,(DATEDIF($G32,AK$2,"D")/365),1)))))))</f>
        <v>0</v>
      </c>
      <c r="AL32" s="53">
        <f>IF($V32&lt;=AK$2,0,IF($O32&lt;=AK$2,0,IF($G32&gt;=AL$2,0,IF($K32&gt;=$J32,0,IF($O32&lt;=AL$2,($J32-(SUM($K32,SUM($Z32:AK32)))),IF($L32=$D$184,(($J32-$K32)/$P32),(($J32-SUM($Z32:AK32))*$Q32))*IF($V32&lt;=AL$2,(DATEDIF(AK$2,$V32,"D")/365),IF($G32&gt;AK$2,(DATEDIF($G32,AL$2,"D")/365),1)))))))</f>
        <v>0</v>
      </c>
      <c r="AM32" s="53">
        <f>IF($V32&lt;=AL$2,0,IF($O32&lt;=AL$2,0,IF($G32&gt;=AM$2,0,IF($K32&gt;=$J32,0,IF($O32&lt;=AM$2,($J32-(SUM($K32,SUM($Z32:AL32)))),IF($L32=$D$184,(($J32-$K32)/$P32),(($J32-SUM($Z32:AL32))*$Q32))*IF($V32&lt;=AM$2,(DATEDIF(AL$2,$V32,"D")/365),IF($G32&gt;AL$2,(DATEDIF($G32,AM$2,"D")/365),1)))))))</f>
        <v>0</v>
      </c>
      <c r="AN32" s="53">
        <f>IF($V32&lt;=AM$2,0,IF($O32&lt;=AM$2,0,IF($G32&gt;=AN$2,0,IF($K32&gt;=$J32,0,IF($O32&lt;=AN$2,($J32-(SUM($K32,SUM($Z32:AM32)))),IF($L32=$D$184,(($J32-$K32)/$P32),(($J32-SUM($Z32:AM32))*$Q32))*IF($V32&lt;=AN$2,(DATEDIF(AM$2,$V32,"D")/365),IF($G32&gt;AM$2,(DATEDIF($G32,AN$2,"D")/365),1)))))))</f>
        <v>0</v>
      </c>
      <c r="AO32" s="53">
        <f>IF($V32&lt;=AN$2,0,IF($O32&lt;=AN$2,0,IF($G32&gt;=AO$2,0,IF($K32&gt;=$J32,0,IF($O32&lt;=AO$2,($J32-(SUM($K32,SUM($Z32:AN32)))),IF($L32=$D$184,(($J32-$K32)/$P32),(($J32-SUM($Z32:AN32))*$Q32))*IF($V32&lt;=AO$2,(DATEDIF(AN$2,$V32,"D")/365),IF($G32&gt;AN$2,(DATEDIF($G32,AO$2,"D")/365),1)))))))</f>
        <v>0</v>
      </c>
      <c r="AP32" s="53">
        <f>IF($V32&lt;=AO$2,0,IF($O32&lt;=AO$2,0,IF($G32&gt;=AP$2,0,IF($K32&gt;=$J32,0,IF($O32&lt;=AP$2,($J32-(SUM($K32,SUM($Z32:AO32)))),IF($L32=$D$184,(($J32-$K32)/$P32),(($J32-SUM($Z32:AO32))*$Q32))*IF($V32&lt;=AP$2,(DATEDIF(AO$2,$V32,"D")/365),IF($G32&gt;AO$2,(DATEDIF($G32,AP$2,"D")/365),1)))))))</f>
        <v>0</v>
      </c>
      <c r="AQ32" s="53">
        <f>IF($V32&lt;=AP$2,0,IF($O32&lt;=AP$2,0,IF($G32&gt;=AQ$2,0,IF($K32&gt;=$J32,0,IF($O32&lt;=AQ$2,($J32-(SUM($K32,SUM($Z32:AP32)))),IF($L32=$D$184,(($J32-$K32)/$P32),(($J32-SUM($Z32:AP32))*$Q32))*IF($V32&lt;=AQ$2,(DATEDIF(AP$2,$V32,"D")/365),IF($G32&gt;AP$2,(DATEDIF($G32,AQ$2,"D")/365),1)))))))</f>
        <v>0</v>
      </c>
      <c r="AR32" s="53">
        <f>IF($V32&lt;=AQ$2,0,IF($O32&lt;=AQ$2,0,IF($G32&gt;=AR$2,0,IF($K32&gt;=$J32,0,IF($O32&lt;=AR$2,($J32-(SUM($K32,SUM($Z32:AQ32)))),IF($L32=$D$184,(($J32-$K32)/$P32),(($J32-SUM($Z32:AQ32))*$Q32))*IF($V32&lt;=AR$2,(DATEDIF(AQ$2,$V32,"D")/365),IF($G32&gt;AQ$2,(DATEDIF($G32,AR$2,"D")/365),1)))))))</f>
        <v>0</v>
      </c>
      <c r="AS32" s="53">
        <f>IF($V32&lt;=AR$2,0,IF($O32&lt;=AR$2,0,IF($G32&gt;=AS$2,0,IF($K32&gt;=$J32,0,IF($O32&lt;=AS$2,($J32-(SUM($K32,SUM($Z32:AR32)))),IF($L32=$D$184,(($J32-$K32)/$P32),(($J32-SUM($Z32:AR32))*$Q32))*IF($V32&lt;=AS$2,(DATEDIF(AR$2,$V32,"D")/365),IF($G32&gt;AR$2,(DATEDIF($G32,AS$2,"D")/365),1)))))))</f>
        <v>0</v>
      </c>
      <c r="AT32" s="53">
        <f>IF($V32&lt;=AS$2,0,IF($O32&lt;=AS$2,0,IF($G32&gt;=AT$2,0,IF($K32&gt;=$J32,0,IF($O32&lt;=AT$2,($J32-(SUM($K32,SUM($Z32:AS32)))),IF($L32=$D$184,(($J32-$K32)/$P32),(($J32-SUM($Z32:AS32))*$Q32))*IF($V32&lt;=AT$2,(DATEDIF(AS$2,$V32,"D")/365),IF($G32&gt;AS$2,(DATEDIF($G32,AT$2,"D")/365),1)))))))</f>
        <v>0</v>
      </c>
      <c r="AU32" s="53">
        <f>IF($V32&lt;=AT$2,0,IF($O32&lt;=AT$2,0,IF($G32&gt;=AU$2,0,IF($K32&gt;=$J32,0,IF($O32&lt;=AU$2,($J32-(SUM($K32,SUM($Z32:AT32)))),IF($L32=$D$184,(($J32-$K32)/$P32),(($J32-SUM($Z32:AT32))*$Q32))*IF($V32&lt;=AU$2,(DATEDIF(AT$2,$V32,"D")/365),IF($G32&gt;AT$2,(DATEDIF($G32,AU$2,"D")/365),1)))))))</f>
        <v>0</v>
      </c>
      <c r="AV32" s="53">
        <f>IF($V32&lt;=AU$2,0,IF($O32&lt;=AU$2,0,IF($G32&gt;=AV$2,0,IF($K32&gt;=$J32,0,IF($O32&lt;=AV$2,($J32-(SUM($K32,SUM($Z32:AU32)))),IF($L32=$D$184,(($J32-$K32)/$P32),(($J32-SUM($Z32:AU32))*$Q32))*IF($V32&lt;=AV$2,(DATEDIF(AU$2,$V32,"D")/365),IF($G32&gt;AU$2,(DATEDIF($G32,AV$2,"D")/365),1)))))))</f>
        <v>0</v>
      </c>
      <c r="AW32" s="53">
        <f>IF($V32&lt;=AV$2,0,IF($O32&lt;=AV$2,0,IF($G32&gt;=AW$2,0,IF($K32&gt;=$J32,0,IF($O32&lt;=AW$2,($J32-(SUM($K32,SUM($Z32:AV32)))),IF($L32=$D$184,(($J32-$K32)/$P32),(($J32-SUM($Z32:AV32))*$Q32))*IF($V32&lt;=AW$2,(DATEDIF(AV$2,$V32,"D")/365),IF($G32&gt;AV$2,(DATEDIF($G32,AW$2,"D")/365),1)))))))</f>
        <v>0</v>
      </c>
      <c r="AX32" s="53">
        <f>IF($V32&lt;=AW$2,0,IF($O32&lt;=AW$2,0,IF($G32&gt;=AX$2,0,IF($K32&gt;=$J32,0,IF($O32&lt;=AX$2,($J32-(SUM($K32,SUM($Z32:AW32)))),IF($L32=$D$184,(($J32-$K32)/$P32),(($J32-SUM($Z32:AW32))*$Q32))*IF($V32&lt;=AX$2,(DATEDIF(AW$2,$V32,"D")/365),IF($G32&gt;AW$2,(DATEDIF($G32,AX$2,"D")/365),1)))))))</f>
        <v>0</v>
      </c>
      <c r="AY32" s="53">
        <f>IF($V32&lt;=AX$2,0,IF($O32&lt;=AX$2,0,IF($G32&gt;=AY$2,0,IF($K32&gt;=$J32,0,IF($O32&lt;=AY$2,($J32-(SUM($K32,SUM($Z32:AX32)))),IF($L32=$D$184,(($J32-$K32)/$P32),(($J32-SUM($Z32:AX32))*$Q32))*IF($V32&lt;=AY$2,(DATEDIF(AX$2,$V32,"D")/365),IF($G32&gt;AX$2,(DATEDIF($G32,AY$2,"D")/365),1)))))))</f>
        <v>0</v>
      </c>
      <c r="AZ32" s="52"/>
      <c r="BA32" s="52"/>
      <c r="BB32" s="126">
        <f>IF($V32&lt;=BB$2,0,IF($G32&gt;=BB$2,0,IF($G32&gt;$W$3,(J32-Z32),IF($G32&lt;=$W$3,J32-SUM(W32,$Z32:Z32),0))))</f>
        <v>0</v>
      </c>
      <c r="BC32" s="53">
        <f t="shared" si="20"/>
        <v>0</v>
      </c>
      <c r="BD32" s="52">
        <f t="shared" si="21"/>
        <v>0</v>
      </c>
      <c r="BE32" s="53">
        <f t="shared" si="21"/>
        <v>0</v>
      </c>
      <c r="BF32" s="52">
        <f t="shared" si="21"/>
        <v>0</v>
      </c>
      <c r="BG32" s="53">
        <f t="shared" si="21"/>
        <v>0</v>
      </c>
      <c r="BH32" s="52">
        <f t="shared" si="21"/>
        <v>0</v>
      </c>
      <c r="BI32" s="53">
        <f t="shared" si="21"/>
        <v>0</v>
      </c>
      <c r="BJ32" s="52">
        <f t="shared" si="21"/>
        <v>0</v>
      </c>
      <c r="BK32" s="53">
        <f t="shared" si="21"/>
        <v>0</v>
      </c>
      <c r="BL32" s="52">
        <f t="shared" si="21"/>
        <v>0</v>
      </c>
      <c r="BM32" s="53">
        <f t="shared" si="21"/>
        <v>0</v>
      </c>
      <c r="BN32" s="52">
        <f t="shared" si="21"/>
        <v>0</v>
      </c>
      <c r="BO32" s="53">
        <f t="shared" si="21"/>
        <v>0</v>
      </c>
      <c r="BP32" s="52">
        <f t="shared" si="21"/>
        <v>0</v>
      </c>
      <c r="BQ32" s="53">
        <f t="shared" si="21"/>
        <v>0</v>
      </c>
      <c r="BR32" s="52">
        <f t="shared" si="21"/>
        <v>0</v>
      </c>
      <c r="BS32" s="53">
        <f t="shared" si="21"/>
        <v>0</v>
      </c>
      <c r="BT32" s="52">
        <f t="shared" si="22"/>
        <v>0</v>
      </c>
      <c r="BU32" s="53">
        <f t="shared" si="23"/>
        <v>0</v>
      </c>
      <c r="BV32" s="52">
        <f t="shared" si="24"/>
        <v>0</v>
      </c>
      <c r="BW32" s="53">
        <f t="shared" si="25"/>
        <v>0</v>
      </c>
      <c r="BX32" s="52">
        <f t="shared" si="26"/>
        <v>0</v>
      </c>
      <c r="BY32" s="53">
        <f t="shared" si="27"/>
        <v>0</v>
      </c>
      <c r="BZ32" s="52">
        <f t="shared" si="28"/>
        <v>0</v>
      </c>
      <c r="CA32" s="53">
        <f t="shared" si="29"/>
        <v>0</v>
      </c>
    </row>
    <row r="33" spans="1:79" s="74" customFormat="1">
      <c r="A33" s="20">
        <v>32</v>
      </c>
      <c r="B33" s="20" t="s">
        <v>5</v>
      </c>
      <c r="C33" s="20" t="s">
        <v>153</v>
      </c>
      <c r="D33" s="2">
        <v>1985</v>
      </c>
      <c r="E33" s="3">
        <v>4</v>
      </c>
      <c r="F33" s="2">
        <v>1</v>
      </c>
      <c r="G33" s="55">
        <f t="shared" si="0"/>
        <v>31137</v>
      </c>
      <c r="H33" s="4">
        <v>0</v>
      </c>
      <c r="I33" s="1">
        <v>0</v>
      </c>
      <c r="J33" s="51">
        <f t="shared" si="1"/>
        <v>0</v>
      </c>
      <c r="K33" s="54">
        <f t="shared" si="2"/>
        <v>0</v>
      </c>
      <c r="L33" s="4" t="s">
        <v>96</v>
      </c>
      <c r="M33" s="54">
        <f t="shared" si="15"/>
        <v>5</v>
      </c>
      <c r="N33" s="53">
        <f t="shared" si="3"/>
        <v>5</v>
      </c>
      <c r="O33" s="55">
        <f t="shared" si="4"/>
        <v>32963</v>
      </c>
      <c r="P33" s="53">
        <f t="shared" si="5"/>
        <v>0</v>
      </c>
      <c r="Q33" s="119">
        <f t="shared" si="6"/>
        <v>0</v>
      </c>
      <c r="R33" s="52" t="s">
        <v>130</v>
      </c>
      <c r="S33" s="114">
        <v>17</v>
      </c>
      <c r="T33" s="68">
        <v>4</v>
      </c>
      <c r="U33" s="114">
        <v>2035</v>
      </c>
      <c r="V33" s="55">
        <f t="shared" si="7"/>
        <v>54878</v>
      </c>
      <c r="W33" s="53">
        <f t="shared" si="8"/>
        <v>0</v>
      </c>
      <c r="X33" s="53">
        <f t="shared" si="9"/>
        <v>0</v>
      </c>
      <c r="Y33" s="53">
        <f t="shared" si="10"/>
        <v>0</v>
      </c>
      <c r="Z33" s="53">
        <f t="shared" si="11"/>
        <v>0</v>
      </c>
      <c r="AA33" s="53">
        <f>IF($V33&lt;=Z$2,0,IF($O33&lt;=Z$2,0,IF($G33&gt;=AA$2,0,IF($K33&gt;=$J33,0,IF($O33&lt;=AA$2,($J33-(SUM($K33,SUM($Z33:Z33)))),IF($L33=$D$184,(($J33-$K33)/$P33),(($J33-SUM($Z33:Z33))*$Q33))*IF($V33&lt;=AA$2,(DATEDIF(Z$2,$V33,"D")/365),IF($G33&gt;Z$2,(DATEDIF($G33,AA$2,"D")/365),1)))))))</f>
        <v>0</v>
      </c>
      <c r="AB33" s="53">
        <f>IF($V33&lt;=AA$2,0,IF($O33&lt;=AA$2,0,IF($G33&gt;=AB$2,0,IF($K33&gt;=$J33,0,IF($O33&lt;=AB$2,($J33-(SUM($K33,SUM($Z33:AA33)))),IF($L33=$D$184,(($J33-$K33)/$P33),(($J33-SUM($Z33:AA33))*$Q33))*IF($V33&lt;=AB$2,(DATEDIF(AA$2,$V33,"D")/365),IF($G33&gt;AA$2,(DATEDIF($G33,AB$2,"D")/365),1)))))))</f>
        <v>0</v>
      </c>
      <c r="AC33" s="53">
        <f>IF($V33&lt;=AB$2,0,IF($O33&lt;=AB$2,0,IF($G33&gt;=AC$2,0,IF($K33&gt;=$J33,0,IF($O33&lt;=AC$2,($J33-(SUM($K33,SUM($Z33:AB33)))),IF($L33=$D$184,(($J33-$K33)/$P33),(($J33-SUM($Z33:AB33))*$Q33))*IF($V33&lt;=AC$2,(DATEDIF(AB$2,$V33,"D")/365),IF($G33&gt;AB$2,(DATEDIF($G33,AC$2,"D")/365),1)))))))</f>
        <v>0</v>
      </c>
      <c r="AD33" s="53">
        <f>IF($V33&lt;=AC$2,0,IF($O33&lt;=AC$2,0,IF($G33&gt;=AD$2,0,IF($K33&gt;=$J33,0,IF($O33&lt;=AD$2,($J33-(SUM($K33,SUM($Z33:AC33)))),IF($L33=$D$184,(($J33-$K33)/$P33),(($J33-SUM($Z33:AC33))*$Q33))*IF($V33&lt;=AD$2,(DATEDIF(AC$2,$V33,"D")/365),IF($G33&gt;AC$2,(DATEDIF($G33,AD$2,"D")/365),1)))))))</f>
        <v>0</v>
      </c>
      <c r="AE33" s="53">
        <f>IF($V33&lt;=AD$2,0,IF($O33&lt;=AD$2,0,IF($G33&gt;=AE$2,0,IF($K33&gt;=$J33,0,IF($O33&lt;=AE$2,($J33-(SUM($K33,SUM($Z33:AD33)))),IF($L33=$D$184,(($J33-$K33)/$P33),(($J33-SUM($Z33:AD33))*$Q33))*IF($V33&lt;=AE$2,(DATEDIF(AD$2,$V33,"D")/365),IF($G33&gt;AD$2,(DATEDIF($G33,AE$2,"D")/365),1)))))))</f>
        <v>0</v>
      </c>
      <c r="AF33" s="53">
        <f>IF($V33&lt;=AE$2,0,IF($O33&lt;=AE$2,0,IF($G33&gt;=AF$2,0,IF($K33&gt;=$J33,0,IF($O33&lt;=AF$2,($J33-(SUM($K33,SUM($Z33:AE33)))),IF($L33=$D$184,(($J33-$K33)/$P33),(($J33-SUM($Z33:AE33))*$Q33))*IF($V33&lt;=AF$2,(DATEDIF(AE$2,$V33,"D")/365),IF($G33&gt;AE$2,(DATEDIF($G33,AF$2,"D")/365),1)))))))</f>
        <v>0</v>
      </c>
      <c r="AG33" s="53">
        <f>IF($V33&lt;=AF$2,0,IF($O33&lt;=AF$2,0,IF($G33&gt;=AG$2,0,IF($K33&gt;=$J33,0,IF($O33&lt;=AG$2,($J33-(SUM($K33,SUM($Z33:AF33)))),IF($L33=$D$184,(($J33-$K33)/$P33),(($J33-SUM($Z33:AF33))*$Q33))*IF($V33&lt;=AG$2,(DATEDIF(AF$2,$V33,"D")/365),IF($G33&gt;AF$2,(DATEDIF($G33,AG$2,"D")/365),1)))))))</f>
        <v>0</v>
      </c>
      <c r="AH33" s="53">
        <f>IF($V33&lt;=AG$2,0,IF($O33&lt;=AG$2,0,IF($G33&gt;=AH$2,0,IF($K33&gt;=$J33,0,IF($O33&lt;=AH$2,($J33-(SUM($K33,SUM($Z33:AG33)))),IF($L33=$D$184,(($J33-$K33)/$P33),(($J33-SUM($Z33:AG33))*$Q33))*IF($V33&lt;=AH$2,(DATEDIF(AG$2,$V33,"D")/365),IF($G33&gt;AG$2,(DATEDIF($G33,AH$2,"D")/365),1)))))))</f>
        <v>0</v>
      </c>
      <c r="AI33" s="53">
        <f>IF($V33&lt;=AH$2,0,IF($O33&lt;=AH$2,0,IF($G33&gt;=AI$2,0,IF($K33&gt;=$J33,0,IF($O33&lt;=AI$2,($J33-(SUM($K33,SUM($Z33:AH33)))),IF($L33=$D$184,(($J33-$K33)/$P33),(($J33-SUM($Z33:AH33))*$Q33))*IF($V33&lt;=AI$2,(DATEDIF(AH$2,$V33,"D")/365),IF($G33&gt;AH$2,(DATEDIF($G33,AI$2,"D")/365),1)))))))</f>
        <v>0</v>
      </c>
      <c r="AJ33" s="53">
        <f>IF($V33&lt;=AI$2,0,IF($O33&lt;=AI$2,0,IF($G33&gt;=AJ$2,0,IF($K33&gt;=$J33,0,IF($O33&lt;=AJ$2,($J33-(SUM($K33,SUM($Z33:AI33)))),IF($L33=$D$184,(($J33-$K33)/$P33),(($J33-SUM($Z33:AI33))*$Q33))*IF($V33&lt;=AJ$2,(DATEDIF(AI$2,$V33,"D")/365),IF($G33&gt;AI$2,(DATEDIF($G33,AJ$2,"D")/365),1)))))))</f>
        <v>0</v>
      </c>
      <c r="AK33" s="53">
        <f>IF($V33&lt;=AJ$2,0,IF($O33&lt;=AJ$2,0,IF($G33&gt;=AK$2,0,IF($K33&gt;=$J33,0,IF($O33&lt;=AK$2,($J33-(SUM($K33,SUM($Z33:AJ33)))),IF($L33=$D$184,(($J33-$K33)/$P33),(($J33-SUM($Z33:AJ33))*$Q33))*IF($V33&lt;=AK$2,(DATEDIF(AJ$2,$V33,"D")/365),IF($G33&gt;AJ$2,(DATEDIF($G33,AK$2,"D")/365),1)))))))</f>
        <v>0</v>
      </c>
      <c r="AL33" s="53">
        <f>IF($V33&lt;=AK$2,0,IF($O33&lt;=AK$2,0,IF($G33&gt;=AL$2,0,IF($K33&gt;=$J33,0,IF($O33&lt;=AL$2,($J33-(SUM($K33,SUM($Z33:AK33)))),IF($L33=$D$184,(($J33-$K33)/$P33),(($J33-SUM($Z33:AK33))*$Q33))*IF($V33&lt;=AL$2,(DATEDIF(AK$2,$V33,"D")/365),IF($G33&gt;AK$2,(DATEDIF($G33,AL$2,"D")/365),1)))))))</f>
        <v>0</v>
      </c>
      <c r="AM33" s="53">
        <f>IF($V33&lt;=AL$2,0,IF($O33&lt;=AL$2,0,IF($G33&gt;=AM$2,0,IF($K33&gt;=$J33,0,IF($O33&lt;=AM$2,($J33-(SUM($K33,SUM($Z33:AL33)))),IF($L33=$D$184,(($J33-$K33)/$P33),(($J33-SUM($Z33:AL33))*$Q33))*IF($V33&lt;=AM$2,(DATEDIF(AL$2,$V33,"D")/365),IF($G33&gt;AL$2,(DATEDIF($G33,AM$2,"D")/365),1)))))))</f>
        <v>0</v>
      </c>
      <c r="AN33" s="53">
        <f>IF($V33&lt;=AM$2,0,IF($O33&lt;=AM$2,0,IF($G33&gt;=AN$2,0,IF($K33&gt;=$J33,0,IF($O33&lt;=AN$2,($J33-(SUM($K33,SUM($Z33:AM33)))),IF($L33=$D$184,(($J33-$K33)/$P33),(($J33-SUM($Z33:AM33))*$Q33))*IF($V33&lt;=AN$2,(DATEDIF(AM$2,$V33,"D")/365),IF($G33&gt;AM$2,(DATEDIF($G33,AN$2,"D")/365),1)))))))</f>
        <v>0</v>
      </c>
      <c r="AO33" s="53">
        <f>IF($V33&lt;=AN$2,0,IF($O33&lt;=AN$2,0,IF($G33&gt;=AO$2,0,IF($K33&gt;=$J33,0,IF($O33&lt;=AO$2,($J33-(SUM($K33,SUM($Z33:AN33)))),IF($L33=$D$184,(($J33-$K33)/$P33),(($J33-SUM($Z33:AN33))*$Q33))*IF($V33&lt;=AO$2,(DATEDIF(AN$2,$V33,"D")/365),IF($G33&gt;AN$2,(DATEDIF($G33,AO$2,"D")/365),1)))))))</f>
        <v>0</v>
      </c>
      <c r="AP33" s="53">
        <f>IF($V33&lt;=AO$2,0,IF($O33&lt;=AO$2,0,IF($G33&gt;=AP$2,0,IF($K33&gt;=$J33,0,IF($O33&lt;=AP$2,($J33-(SUM($K33,SUM($Z33:AO33)))),IF($L33=$D$184,(($J33-$K33)/$P33),(($J33-SUM($Z33:AO33))*$Q33))*IF($V33&lt;=AP$2,(DATEDIF(AO$2,$V33,"D")/365),IF($G33&gt;AO$2,(DATEDIF($G33,AP$2,"D")/365),1)))))))</f>
        <v>0</v>
      </c>
      <c r="AQ33" s="53">
        <f>IF($V33&lt;=AP$2,0,IF($O33&lt;=AP$2,0,IF($G33&gt;=AQ$2,0,IF($K33&gt;=$J33,0,IF($O33&lt;=AQ$2,($J33-(SUM($K33,SUM($Z33:AP33)))),IF($L33=$D$184,(($J33-$K33)/$P33),(($J33-SUM($Z33:AP33))*$Q33))*IF($V33&lt;=AQ$2,(DATEDIF(AP$2,$V33,"D")/365),IF($G33&gt;AP$2,(DATEDIF($G33,AQ$2,"D")/365),1)))))))</f>
        <v>0</v>
      </c>
      <c r="AR33" s="53">
        <f>IF($V33&lt;=AQ$2,0,IF($O33&lt;=AQ$2,0,IF($G33&gt;=AR$2,0,IF($K33&gt;=$J33,0,IF($O33&lt;=AR$2,($J33-(SUM($K33,SUM($Z33:AQ33)))),IF($L33=$D$184,(($J33-$K33)/$P33),(($J33-SUM($Z33:AQ33))*$Q33))*IF($V33&lt;=AR$2,(DATEDIF(AQ$2,$V33,"D")/365),IF($G33&gt;AQ$2,(DATEDIF($G33,AR$2,"D")/365),1)))))))</f>
        <v>0</v>
      </c>
      <c r="AS33" s="53">
        <f>IF($V33&lt;=AR$2,0,IF($O33&lt;=AR$2,0,IF($G33&gt;=AS$2,0,IF($K33&gt;=$J33,0,IF($O33&lt;=AS$2,($J33-(SUM($K33,SUM($Z33:AR33)))),IF($L33=$D$184,(($J33-$K33)/$P33),(($J33-SUM($Z33:AR33))*$Q33))*IF($V33&lt;=AS$2,(DATEDIF(AR$2,$V33,"D")/365),IF($G33&gt;AR$2,(DATEDIF($G33,AS$2,"D")/365),1)))))))</f>
        <v>0</v>
      </c>
      <c r="AT33" s="53">
        <f>IF($V33&lt;=AS$2,0,IF($O33&lt;=AS$2,0,IF($G33&gt;=AT$2,0,IF($K33&gt;=$J33,0,IF($O33&lt;=AT$2,($J33-(SUM($K33,SUM($Z33:AS33)))),IF($L33=$D$184,(($J33-$K33)/$P33),(($J33-SUM($Z33:AS33))*$Q33))*IF($V33&lt;=AT$2,(DATEDIF(AS$2,$V33,"D")/365),IF($G33&gt;AS$2,(DATEDIF($G33,AT$2,"D")/365),1)))))))</f>
        <v>0</v>
      </c>
      <c r="AU33" s="53">
        <f>IF($V33&lt;=AT$2,0,IF($O33&lt;=AT$2,0,IF($G33&gt;=AU$2,0,IF($K33&gt;=$J33,0,IF($O33&lt;=AU$2,($J33-(SUM($K33,SUM($Z33:AT33)))),IF($L33=$D$184,(($J33-$K33)/$P33),(($J33-SUM($Z33:AT33))*$Q33))*IF($V33&lt;=AU$2,(DATEDIF(AT$2,$V33,"D")/365),IF($G33&gt;AT$2,(DATEDIF($G33,AU$2,"D")/365),1)))))))</f>
        <v>0</v>
      </c>
      <c r="AV33" s="53">
        <f>IF($V33&lt;=AU$2,0,IF($O33&lt;=AU$2,0,IF($G33&gt;=AV$2,0,IF($K33&gt;=$J33,0,IF($O33&lt;=AV$2,($J33-(SUM($K33,SUM($Z33:AU33)))),IF($L33=$D$184,(($J33-$K33)/$P33),(($J33-SUM($Z33:AU33))*$Q33))*IF($V33&lt;=AV$2,(DATEDIF(AU$2,$V33,"D")/365),IF($G33&gt;AU$2,(DATEDIF($G33,AV$2,"D")/365),1)))))))</f>
        <v>0</v>
      </c>
      <c r="AW33" s="53">
        <f>IF($V33&lt;=AV$2,0,IF($O33&lt;=AV$2,0,IF($G33&gt;=AW$2,0,IF($K33&gt;=$J33,0,IF($O33&lt;=AW$2,($J33-(SUM($K33,SUM($Z33:AV33)))),IF($L33=$D$184,(($J33-$K33)/$P33),(($J33-SUM($Z33:AV33))*$Q33))*IF($V33&lt;=AW$2,(DATEDIF(AV$2,$V33,"D")/365),IF($G33&gt;AV$2,(DATEDIF($G33,AW$2,"D")/365),1)))))))</f>
        <v>0</v>
      </c>
      <c r="AX33" s="53">
        <f>IF($V33&lt;=AW$2,0,IF($O33&lt;=AW$2,0,IF($G33&gt;=AX$2,0,IF($K33&gt;=$J33,0,IF($O33&lt;=AX$2,($J33-(SUM($K33,SUM($Z33:AW33)))),IF($L33=$D$184,(($J33-$K33)/$P33),(($J33-SUM($Z33:AW33))*$Q33))*IF($V33&lt;=AX$2,(DATEDIF(AW$2,$V33,"D")/365),IF($G33&gt;AW$2,(DATEDIF($G33,AX$2,"D")/365),1)))))))</f>
        <v>0</v>
      </c>
      <c r="AY33" s="53">
        <f>IF($V33&lt;=AX$2,0,IF($O33&lt;=AX$2,0,IF($G33&gt;=AY$2,0,IF($K33&gt;=$J33,0,IF($O33&lt;=AY$2,($J33-(SUM($K33,SUM($Z33:AX33)))),IF($L33=$D$184,(($J33-$K33)/$P33),(($J33-SUM($Z33:AX33))*$Q33))*IF($V33&lt;=AY$2,(DATEDIF(AX$2,$V33,"D")/365),IF($G33&gt;AX$2,(DATEDIF($G33,AY$2,"D")/365),1)))))))</f>
        <v>0</v>
      </c>
      <c r="AZ33" s="52"/>
      <c r="BA33" s="52"/>
      <c r="BB33" s="126">
        <f>IF($V33&lt;=BB$2,0,IF($G33&gt;=BB$2,0,IF($G33&gt;$W$3,(J33-Z33),IF($G33&lt;=$W$3,J33-SUM(W33,$Z33:Z33),0))))</f>
        <v>0</v>
      </c>
      <c r="BC33" s="53">
        <f t="shared" si="14"/>
        <v>0</v>
      </c>
      <c r="BD33" s="52">
        <f t="shared" si="12"/>
        <v>0</v>
      </c>
      <c r="BE33" s="53">
        <f t="shared" si="12"/>
        <v>0</v>
      </c>
      <c r="BF33" s="52">
        <f t="shared" si="12"/>
        <v>0</v>
      </c>
      <c r="BG33" s="53">
        <f t="shared" si="12"/>
        <v>0</v>
      </c>
      <c r="BH33" s="52">
        <f t="shared" si="12"/>
        <v>0</v>
      </c>
      <c r="BI33" s="53">
        <f t="shared" si="12"/>
        <v>0</v>
      </c>
      <c r="BJ33" s="52">
        <f t="shared" si="12"/>
        <v>0</v>
      </c>
      <c r="BK33" s="53">
        <f t="shared" si="12"/>
        <v>0</v>
      </c>
      <c r="BL33" s="52">
        <f t="shared" si="12"/>
        <v>0</v>
      </c>
      <c r="BM33" s="53">
        <f t="shared" si="12"/>
        <v>0</v>
      </c>
      <c r="BN33" s="52">
        <f t="shared" si="12"/>
        <v>0</v>
      </c>
      <c r="BO33" s="53">
        <f t="shared" si="12"/>
        <v>0</v>
      </c>
      <c r="BP33" s="52">
        <f t="shared" si="12"/>
        <v>0</v>
      </c>
      <c r="BQ33" s="53">
        <f t="shared" si="12"/>
        <v>0</v>
      </c>
      <c r="BR33" s="52">
        <f t="shared" si="12"/>
        <v>0</v>
      </c>
      <c r="BS33" s="53">
        <f t="shared" ref="BS33:CA57" si="38">IF($V33&lt;=BS$2,0,IF($G33&gt;=BS$2,0,IF($G33&gt;=BR$2,$J33-AQ33,BR33-AQ33)))</f>
        <v>0</v>
      </c>
      <c r="BT33" s="52">
        <f t="shared" si="13"/>
        <v>0</v>
      </c>
      <c r="BU33" s="53">
        <f t="shared" si="13"/>
        <v>0</v>
      </c>
      <c r="BV33" s="52">
        <f t="shared" si="13"/>
        <v>0</v>
      </c>
      <c r="BW33" s="53">
        <f t="shared" si="13"/>
        <v>0</v>
      </c>
      <c r="BX33" s="52">
        <f t="shared" si="13"/>
        <v>0</v>
      </c>
      <c r="BY33" s="53">
        <f t="shared" si="13"/>
        <v>0</v>
      </c>
      <c r="BZ33" s="52">
        <f t="shared" si="13"/>
        <v>0</v>
      </c>
      <c r="CA33" s="53">
        <f t="shared" si="13"/>
        <v>0</v>
      </c>
    </row>
    <row r="34" spans="1:79" s="74" customFormat="1">
      <c r="A34" s="20">
        <v>33</v>
      </c>
      <c r="B34" s="20" t="s">
        <v>5</v>
      </c>
      <c r="C34" s="20" t="s">
        <v>153</v>
      </c>
      <c r="D34" s="2">
        <v>1985</v>
      </c>
      <c r="E34" s="3">
        <v>4</v>
      </c>
      <c r="F34" s="2">
        <v>1</v>
      </c>
      <c r="G34" s="55">
        <f t="shared" si="0"/>
        <v>31137</v>
      </c>
      <c r="H34" s="4">
        <v>0</v>
      </c>
      <c r="I34" s="1">
        <v>0</v>
      </c>
      <c r="J34" s="51">
        <f t="shared" si="1"/>
        <v>0</v>
      </c>
      <c r="K34" s="54">
        <f t="shared" si="2"/>
        <v>0</v>
      </c>
      <c r="L34" s="4" t="s">
        <v>96</v>
      </c>
      <c r="M34" s="54">
        <f t="shared" si="15"/>
        <v>5</v>
      </c>
      <c r="N34" s="53">
        <f t="shared" si="3"/>
        <v>5</v>
      </c>
      <c r="O34" s="55">
        <f t="shared" si="4"/>
        <v>32963</v>
      </c>
      <c r="P34" s="53">
        <f t="shared" si="5"/>
        <v>0</v>
      </c>
      <c r="Q34" s="119">
        <f t="shared" si="6"/>
        <v>0</v>
      </c>
      <c r="R34" s="52" t="s">
        <v>130</v>
      </c>
      <c r="S34" s="114">
        <v>17</v>
      </c>
      <c r="T34" s="68">
        <v>4</v>
      </c>
      <c r="U34" s="114">
        <v>2035</v>
      </c>
      <c r="V34" s="55">
        <f t="shared" si="7"/>
        <v>54878</v>
      </c>
      <c r="W34" s="53">
        <f t="shared" si="8"/>
        <v>0</v>
      </c>
      <c r="X34" s="53">
        <f t="shared" si="9"/>
        <v>0</v>
      </c>
      <c r="Y34" s="53">
        <f t="shared" si="10"/>
        <v>0</v>
      </c>
      <c r="Z34" s="53">
        <f t="shared" si="11"/>
        <v>0</v>
      </c>
      <c r="AA34" s="53">
        <f>IF($V34&lt;=Z$2,0,IF($O34&lt;=Z$2,0,IF($G34&gt;=AA$2,0,IF($K34&gt;=$J34,0,IF($O34&lt;=AA$2,($J34-(SUM($K34,SUM($Z34:Z34)))),IF($L34=$D$184,(($J34-$K34)/$P34),(($J34-SUM($Z34:Z34))*$Q34))*IF($V34&lt;=AA$2,(DATEDIF(Z$2,$V34,"D")/365),IF($G34&gt;Z$2,(DATEDIF($G34,AA$2,"D")/365),1)))))))</f>
        <v>0</v>
      </c>
      <c r="AB34" s="53">
        <f>IF($V34&lt;=AA$2,0,IF($O34&lt;=AA$2,0,IF($G34&gt;=AB$2,0,IF($K34&gt;=$J34,0,IF($O34&lt;=AB$2,($J34-(SUM($K34,SUM($Z34:AA34)))),IF($L34=$D$184,(($J34-$K34)/$P34),(($J34-SUM($Z34:AA34))*$Q34))*IF($V34&lt;=AB$2,(DATEDIF(AA$2,$V34,"D")/365),IF($G34&gt;AA$2,(DATEDIF($G34,AB$2,"D")/365),1)))))))</f>
        <v>0</v>
      </c>
      <c r="AC34" s="53">
        <f>IF($V34&lt;=AB$2,0,IF($O34&lt;=AB$2,0,IF($G34&gt;=AC$2,0,IF($K34&gt;=$J34,0,IF($O34&lt;=AC$2,($J34-(SUM($K34,SUM($Z34:AB34)))),IF($L34=$D$184,(($J34-$K34)/$P34),(($J34-SUM($Z34:AB34))*$Q34))*IF($V34&lt;=AC$2,(DATEDIF(AB$2,$V34,"D")/365),IF($G34&gt;AB$2,(DATEDIF($G34,AC$2,"D")/365),1)))))))</f>
        <v>0</v>
      </c>
      <c r="AD34" s="53">
        <f>IF($V34&lt;=AC$2,0,IF($O34&lt;=AC$2,0,IF($G34&gt;=AD$2,0,IF($K34&gt;=$J34,0,IF($O34&lt;=AD$2,($J34-(SUM($K34,SUM($Z34:AC34)))),IF($L34=$D$184,(($J34-$K34)/$P34),(($J34-SUM($Z34:AC34))*$Q34))*IF($V34&lt;=AD$2,(DATEDIF(AC$2,$V34,"D")/365),IF($G34&gt;AC$2,(DATEDIF($G34,AD$2,"D")/365),1)))))))</f>
        <v>0</v>
      </c>
      <c r="AE34" s="53">
        <f>IF($V34&lt;=AD$2,0,IF($O34&lt;=AD$2,0,IF($G34&gt;=AE$2,0,IF($K34&gt;=$J34,0,IF($O34&lt;=AE$2,($J34-(SUM($K34,SUM($Z34:AD34)))),IF($L34=$D$184,(($J34-$K34)/$P34),(($J34-SUM($Z34:AD34))*$Q34))*IF($V34&lt;=AE$2,(DATEDIF(AD$2,$V34,"D")/365),IF($G34&gt;AD$2,(DATEDIF($G34,AE$2,"D")/365),1)))))))</f>
        <v>0</v>
      </c>
      <c r="AF34" s="53">
        <f>IF($V34&lt;=AE$2,0,IF($O34&lt;=AE$2,0,IF($G34&gt;=AF$2,0,IF($K34&gt;=$J34,0,IF($O34&lt;=AF$2,($J34-(SUM($K34,SUM($Z34:AE34)))),IF($L34=$D$184,(($J34-$K34)/$P34),(($J34-SUM($Z34:AE34))*$Q34))*IF($V34&lt;=AF$2,(DATEDIF(AE$2,$V34,"D")/365),IF($G34&gt;AE$2,(DATEDIF($G34,AF$2,"D")/365),1)))))))</f>
        <v>0</v>
      </c>
      <c r="AG34" s="53">
        <f>IF($V34&lt;=AF$2,0,IF($O34&lt;=AF$2,0,IF($G34&gt;=AG$2,0,IF($K34&gt;=$J34,0,IF($O34&lt;=AG$2,($J34-(SUM($K34,SUM($Z34:AF34)))),IF($L34=$D$184,(($J34-$K34)/$P34),(($J34-SUM($Z34:AF34))*$Q34))*IF($V34&lt;=AG$2,(DATEDIF(AF$2,$V34,"D")/365),IF($G34&gt;AF$2,(DATEDIF($G34,AG$2,"D")/365),1)))))))</f>
        <v>0</v>
      </c>
      <c r="AH34" s="53">
        <f>IF($V34&lt;=AG$2,0,IF($O34&lt;=AG$2,0,IF($G34&gt;=AH$2,0,IF($K34&gt;=$J34,0,IF($O34&lt;=AH$2,($J34-(SUM($K34,SUM($Z34:AG34)))),IF($L34=$D$184,(($J34-$K34)/$P34),(($J34-SUM($Z34:AG34))*$Q34))*IF($V34&lt;=AH$2,(DATEDIF(AG$2,$V34,"D")/365),IF($G34&gt;AG$2,(DATEDIF($G34,AH$2,"D")/365),1)))))))</f>
        <v>0</v>
      </c>
      <c r="AI34" s="53">
        <f>IF($V34&lt;=AH$2,0,IF($O34&lt;=AH$2,0,IF($G34&gt;=AI$2,0,IF($K34&gt;=$J34,0,IF($O34&lt;=AI$2,($J34-(SUM($K34,SUM($Z34:AH34)))),IF($L34=$D$184,(($J34-$K34)/$P34),(($J34-SUM($Z34:AH34))*$Q34))*IF($V34&lt;=AI$2,(DATEDIF(AH$2,$V34,"D")/365),IF($G34&gt;AH$2,(DATEDIF($G34,AI$2,"D")/365),1)))))))</f>
        <v>0</v>
      </c>
      <c r="AJ34" s="53">
        <f>IF($V34&lt;=AI$2,0,IF($O34&lt;=AI$2,0,IF($G34&gt;=AJ$2,0,IF($K34&gt;=$J34,0,IF($O34&lt;=AJ$2,($J34-(SUM($K34,SUM($Z34:AI34)))),IF($L34=$D$184,(($J34-$K34)/$P34),(($J34-SUM($Z34:AI34))*$Q34))*IF($V34&lt;=AJ$2,(DATEDIF(AI$2,$V34,"D")/365),IF($G34&gt;AI$2,(DATEDIF($G34,AJ$2,"D")/365),1)))))))</f>
        <v>0</v>
      </c>
      <c r="AK34" s="53">
        <f>IF($V34&lt;=AJ$2,0,IF($O34&lt;=AJ$2,0,IF($G34&gt;=AK$2,0,IF($K34&gt;=$J34,0,IF($O34&lt;=AK$2,($J34-(SUM($K34,SUM($Z34:AJ34)))),IF($L34=$D$184,(($J34-$K34)/$P34),(($J34-SUM($Z34:AJ34))*$Q34))*IF($V34&lt;=AK$2,(DATEDIF(AJ$2,$V34,"D")/365),IF($G34&gt;AJ$2,(DATEDIF($G34,AK$2,"D")/365),1)))))))</f>
        <v>0</v>
      </c>
      <c r="AL34" s="53">
        <f>IF($V34&lt;=AK$2,0,IF($O34&lt;=AK$2,0,IF($G34&gt;=AL$2,0,IF($K34&gt;=$J34,0,IF($O34&lt;=AL$2,($J34-(SUM($K34,SUM($Z34:AK34)))),IF($L34=$D$184,(($J34-$K34)/$P34),(($J34-SUM($Z34:AK34))*$Q34))*IF($V34&lt;=AL$2,(DATEDIF(AK$2,$V34,"D")/365),IF($G34&gt;AK$2,(DATEDIF($G34,AL$2,"D")/365),1)))))))</f>
        <v>0</v>
      </c>
      <c r="AM34" s="53">
        <f>IF($V34&lt;=AL$2,0,IF($O34&lt;=AL$2,0,IF($G34&gt;=AM$2,0,IF($K34&gt;=$J34,0,IF($O34&lt;=AM$2,($J34-(SUM($K34,SUM($Z34:AL34)))),IF($L34=$D$184,(($J34-$K34)/$P34),(($J34-SUM($Z34:AL34))*$Q34))*IF($V34&lt;=AM$2,(DATEDIF(AL$2,$V34,"D")/365),IF($G34&gt;AL$2,(DATEDIF($G34,AM$2,"D")/365),1)))))))</f>
        <v>0</v>
      </c>
      <c r="AN34" s="53">
        <f>IF($V34&lt;=AM$2,0,IF($O34&lt;=AM$2,0,IF($G34&gt;=AN$2,0,IF($K34&gt;=$J34,0,IF($O34&lt;=AN$2,($J34-(SUM($K34,SUM($Z34:AM34)))),IF($L34=$D$184,(($J34-$K34)/$P34),(($J34-SUM($Z34:AM34))*$Q34))*IF($V34&lt;=AN$2,(DATEDIF(AM$2,$V34,"D")/365),IF($G34&gt;AM$2,(DATEDIF($G34,AN$2,"D")/365),1)))))))</f>
        <v>0</v>
      </c>
      <c r="AO34" s="53">
        <f>IF($V34&lt;=AN$2,0,IF($O34&lt;=AN$2,0,IF($G34&gt;=AO$2,0,IF($K34&gt;=$J34,0,IF($O34&lt;=AO$2,($J34-(SUM($K34,SUM($Z34:AN34)))),IF($L34=$D$184,(($J34-$K34)/$P34),(($J34-SUM($Z34:AN34))*$Q34))*IF($V34&lt;=AO$2,(DATEDIF(AN$2,$V34,"D")/365),IF($G34&gt;AN$2,(DATEDIF($G34,AO$2,"D")/365),1)))))))</f>
        <v>0</v>
      </c>
      <c r="AP34" s="53">
        <f>IF($V34&lt;=AO$2,0,IF($O34&lt;=AO$2,0,IF($G34&gt;=AP$2,0,IF($K34&gt;=$J34,0,IF($O34&lt;=AP$2,($J34-(SUM($K34,SUM($Z34:AO34)))),IF($L34=$D$184,(($J34-$K34)/$P34),(($J34-SUM($Z34:AO34))*$Q34))*IF($V34&lt;=AP$2,(DATEDIF(AO$2,$V34,"D")/365),IF($G34&gt;AO$2,(DATEDIF($G34,AP$2,"D")/365),1)))))))</f>
        <v>0</v>
      </c>
      <c r="AQ34" s="53">
        <f>IF($V34&lt;=AP$2,0,IF($O34&lt;=AP$2,0,IF($G34&gt;=AQ$2,0,IF($K34&gt;=$J34,0,IF($O34&lt;=AQ$2,($J34-(SUM($K34,SUM($Z34:AP34)))),IF($L34=$D$184,(($J34-$K34)/$P34),(($J34-SUM($Z34:AP34))*$Q34))*IF($V34&lt;=AQ$2,(DATEDIF(AP$2,$V34,"D")/365),IF($G34&gt;AP$2,(DATEDIF($G34,AQ$2,"D")/365),1)))))))</f>
        <v>0</v>
      </c>
      <c r="AR34" s="53">
        <f>IF($V34&lt;=AQ$2,0,IF($O34&lt;=AQ$2,0,IF($G34&gt;=AR$2,0,IF($K34&gt;=$J34,0,IF($O34&lt;=AR$2,($J34-(SUM($K34,SUM($Z34:AQ34)))),IF($L34=$D$184,(($J34-$K34)/$P34),(($J34-SUM($Z34:AQ34))*$Q34))*IF($V34&lt;=AR$2,(DATEDIF(AQ$2,$V34,"D")/365),IF($G34&gt;AQ$2,(DATEDIF($G34,AR$2,"D")/365),1)))))))</f>
        <v>0</v>
      </c>
      <c r="AS34" s="53">
        <f>IF($V34&lt;=AR$2,0,IF($O34&lt;=AR$2,0,IF($G34&gt;=AS$2,0,IF($K34&gt;=$J34,0,IF($O34&lt;=AS$2,($J34-(SUM($K34,SUM($Z34:AR34)))),IF($L34=$D$184,(($J34-$K34)/$P34),(($J34-SUM($Z34:AR34))*$Q34))*IF($V34&lt;=AS$2,(DATEDIF(AR$2,$V34,"D")/365),IF($G34&gt;AR$2,(DATEDIF($G34,AS$2,"D")/365),1)))))))</f>
        <v>0</v>
      </c>
      <c r="AT34" s="53">
        <f>IF($V34&lt;=AS$2,0,IF($O34&lt;=AS$2,0,IF($G34&gt;=AT$2,0,IF($K34&gt;=$J34,0,IF($O34&lt;=AT$2,($J34-(SUM($K34,SUM($Z34:AS34)))),IF($L34=$D$184,(($J34-$K34)/$P34),(($J34-SUM($Z34:AS34))*$Q34))*IF($V34&lt;=AT$2,(DATEDIF(AS$2,$V34,"D")/365),IF($G34&gt;AS$2,(DATEDIF($G34,AT$2,"D")/365),1)))))))</f>
        <v>0</v>
      </c>
      <c r="AU34" s="53">
        <f>IF($V34&lt;=AT$2,0,IF($O34&lt;=AT$2,0,IF($G34&gt;=AU$2,0,IF($K34&gt;=$J34,0,IF($O34&lt;=AU$2,($J34-(SUM($K34,SUM($Z34:AT34)))),IF($L34=$D$184,(($J34-$K34)/$P34),(($J34-SUM($Z34:AT34))*$Q34))*IF($V34&lt;=AU$2,(DATEDIF(AT$2,$V34,"D")/365),IF($G34&gt;AT$2,(DATEDIF($G34,AU$2,"D")/365),1)))))))</f>
        <v>0</v>
      </c>
      <c r="AV34" s="53">
        <f>IF($V34&lt;=AU$2,0,IF($O34&lt;=AU$2,0,IF($G34&gt;=AV$2,0,IF($K34&gt;=$J34,0,IF($O34&lt;=AV$2,($J34-(SUM($K34,SUM($Z34:AU34)))),IF($L34=$D$184,(($J34-$K34)/$P34),(($J34-SUM($Z34:AU34))*$Q34))*IF($V34&lt;=AV$2,(DATEDIF(AU$2,$V34,"D")/365),IF($G34&gt;AU$2,(DATEDIF($G34,AV$2,"D")/365),1)))))))</f>
        <v>0</v>
      </c>
      <c r="AW34" s="53">
        <f>IF($V34&lt;=AV$2,0,IF($O34&lt;=AV$2,0,IF($G34&gt;=AW$2,0,IF($K34&gt;=$J34,0,IF($O34&lt;=AW$2,($J34-(SUM($K34,SUM($Z34:AV34)))),IF($L34=$D$184,(($J34-$K34)/$P34),(($J34-SUM($Z34:AV34))*$Q34))*IF($V34&lt;=AW$2,(DATEDIF(AV$2,$V34,"D")/365),IF($G34&gt;AV$2,(DATEDIF($G34,AW$2,"D")/365),1)))))))</f>
        <v>0</v>
      </c>
      <c r="AX34" s="53">
        <f>IF($V34&lt;=AW$2,0,IF($O34&lt;=AW$2,0,IF($G34&gt;=AX$2,0,IF($K34&gt;=$J34,0,IF($O34&lt;=AX$2,($J34-(SUM($K34,SUM($Z34:AW34)))),IF($L34=$D$184,(($J34-$K34)/$P34),(($J34-SUM($Z34:AW34))*$Q34))*IF($V34&lt;=AX$2,(DATEDIF(AW$2,$V34,"D")/365),IF($G34&gt;AW$2,(DATEDIF($G34,AX$2,"D")/365),1)))))))</f>
        <v>0</v>
      </c>
      <c r="AY34" s="53">
        <f>IF($V34&lt;=AX$2,0,IF($O34&lt;=AX$2,0,IF($G34&gt;=AY$2,0,IF($K34&gt;=$J34,0,IF($O34&lt;=AY$2,($J34-(SUM($K34,SUM($Z34:AX34)))),IF($L34=$D$184,(($J34-$K34)/$P34),(($J34-SUM($Z34:AX34))*$Q34))*IF($V34&lt;=AY$2,(DATEDIF(AX$2,$V34,"D")/365),IF($G34&gt;AX$2,(DATEDIF($G34,AY$2,"D")/365),1)))))))</f>
        <v>0</v>
      </c>
      <c r="AZ34" s="52"/>
      <c r="BA34" s="52"/>
      <c r="BB34" s="126">
        <f>IF($V34&lt;=BB$2,0,IF($G34&gt;=BB$2,0,IF($G34&gt;$W$3,(J34-Z34),IF($G34&lt;=$W$3,J34-SUM(W34,$Z34:Z34),0))))</f>
        <v>0</v>
      </c>
      <c r="BC34" s="53">
        <f t="shared" si="14"/>
        <v>0</v>
      </c>
      <c r="BD34" s="52">
        <f t="shared" si="14"/>
        <v>0</v>
      </c>
      <c r="BE34" s="53">
        <f t="shared" si="14"/>
        <v>0</v>
      </c>
      <c r="BF34" s="52">
        <f t="shared" si="14"/>
        <v>0</v>
      </c>
      <c r="BG34" s="53">
        <f t="shared" si="14"/>
        <v>0</v>
      </c>
      <c r="BH34" s="52">
        <f t="shared" si="14"/>
        <v>0</v>
      </c>
      <c r="BI34" s="53">
        <f t="shared" si="14"/>
        <v>0</v>
      </c>
      <c r="BJ34" s="52">
        <f t="shared" si="14"/>
        <v>0</v>
      </c>
      <c r="BK34" s="53">
        <f t="shared" si="14"/>
        <v>0</v>
      </c>
      <c r="BL34" s="52">
        <f t="shared" si="14"/>
        <v>0</v>
      </c>
      <c r="BM34" s="53">
        <f t="shared" si="14"/>
        <v>0</v>
      </c>
      <c r="BN34" s="52">
        <f t="shared" si="14"/>
        <v>0</v>
      </c>
      <c r="BO34" s="53">
        <f t="shared" si="14"/>
        <v>0</v>
      </c>
      <c r="BP34" s="52">
        <f t="shared" si="14"/>
        <v>0</v>
      </c>
      <c r="BQ34" s="53">
        <f t="shared" si="14"/>
        <v>0</v>
      </c>
      <c r="BR34" s="52">
        <f t="shared" si="14"/>
        <v>0</v>
      </c>
      <c r="BS34" s="53">
        <f t="shared" si="38"/>
        <v>0</v>
      </c>
      <c r="BT34" s="52">
        <f t="shared" si="13"/>
        <v>0</v>
      </c>
      <c r="BU34" s="53">
        <f t="shared" si="13"/>
        <v>0</v>
      </c>
      <c r="BV34" s="52">
        <f t="shared" si="13"/>
        <v>0</v>
      </c>
      <c r="BW34" s="53">
        <f t="shared" si="13"/>
        <v>0</v>
      </c>
      <c r="BX34" s="52">
        <f t="shared" si="13"/>
        <v>0</v>
      </c>
      <c r="BY34" s="53">
        <f t="shared" si="13"/>
        <v>0</v>
      </c>
      <c r="BZ34" s="52">
        <f t="shared" si="13"/>
        <v>0</v>
      </c>
      <c r="CA34" s="53">
        <f t="shared" si="13"/>
        <v>0</v>
      </c>
    </row>
    <row r="35" spans="1:79" s="74" customFormat="1">
      <c r="A35" s="20">
        <v>34</v>
      </c>
      <c r="B35" s="20" t="s">
        <v>5</v>
      </c>
      <c r="C35" s="20" t="s">
        <v>153</v>
      </c>
      <c r="D35" s="2">
        <v>1985</v>
      </c>
      <c r="E35" s="3">
        <v>4</v>
      </c>
      <c r="F35" s="2">
        <v>1</v>
      </c>
      <c r="G35" s="55">
        <f t="shared" si="0"/>
        <v>31137</v>
      </c>
      <c r="H35" s="4">
        <v>0</v>
      </c>
      <c r="I35" s="1">
        <v>0</v>
      </c>
      <c r="J35" s="51">
        <f t="shared" si="1"/>
        <v>0</v>
      </c>
      <c r="K35" s="54">
        <f t="shared" si="2"/>
        <v>0</v>
      </c>
      <c r="L35" s="4" t="s">
        <v>96</v>
      </c>
      <c r="M35" s="54">
        <f t="shared" si="15"/>
        <v>5</v>
      </c>
      <c r="N35" s="53">
        <f t="shared" si="3"/>
        <v>5</v>
      </c>
      <c r="O35" s="55">
        <f t="shared" si="4"/>
        <v>32963</v>
      </c>
      <c r="P35" s="53">
        <f t="shared" si="5"/>
        <v>0</v>
      </c>
      <c r="Q35" s="119">
        <f t="shared" si="6"/>
        <v>0</v>
      </c>
      <c r="R35" s="52" t="s">
        <v>130</v>
      </c>
      <c r="S35" s="114">
        <v>17</v>
      </c>
      <c r="T35" s="68">
        <v>4</v>
      </c>
      <c r="U35" s="114">
        <v>2035</v>
      </c>
      <c r="V35" s="55">
        <f t="shared" si="7"/>
        <v>54878</v>
      </c>
      <c r="W35" s="53">
        <f t="shared" si="8"/>
        <v>0</v>
      </c>
      <c r="X35" s="53">
        <f t="shared" si="9"/>
        <v>0</v>
      </c>
      <c r="Y35" s="53">
        <f t="shared" si="10"/>
        <v>0</v>
      </c>
      <c r="Z35" s="53">
        <f t="shared" si="11"/>
        <v>0</v>
      </c>
      <c r="AA35" s="53">
        <f>IF($V35&lt;=Z$2,0,IF($O35&lt;=Z$2,0,IF($G35&gt;=AA$2,0,IF($K35&gt;=$J35,0,IF($O35&lt;=AA$2,($J35-(SUM($K35,SUM($Z35:Z35)))),IF($L35=$D$184,(($J35-$K35)/$P35),(($J35-SUM($Z35:Z35))*$Q35))*IF($V35&lt;=AA$2,(DATEDIF(Z$2,$V35,"D")/365),IF($G35&gt;Z$2,(DATEDIF($G35,AA$2,"D")/365),1)))))))</f>
        <v>0</v>
      </c>
      <c r="AB35" s="53">
        <f>IF($V35&lt;=AA$2,0,IF($O35&lt;=AA$2,0,IF($G35&gt;=AB$2,0,IF($K35&gt;=$J35,0,IF($O35&lt;=AB$2,($J35-(SUM($K35,SUM($Z35:AA35)))),IF($L35=$D$184,(($J35-$K35)/$P35),(($J35-SUM($Z35:AA35))*$Q35))*IF($V35&lt;=AB$2,(DATEDIF(AA$2,$V35,"D")/365),IF($G35&gt;AA$2,(DATEDIF($G35,AB$2,"D")/365),1)))))))</f>
        <v>0</v>
      </c>
      <c r="AC35" s="53">
        <f>IF($V35&lt;=AB$2,0,IF($O35&lt;=AB$2,0,IF($G35&gt;=AC$2,0,IF($K35&gt;=$J35,0,IF($O35&lt;=AC$2,($J35-(SUM($K35,SUM($Z35:AB35)))),IF($L35=$D$184,(($J35-$K35)/$P35),(($J35-SUM($Z35:AB35))*$Q35))*IF($V35&lt;=AC$2,(DATEDIF(AB$2,$V35,"D")/365),IF($G35&gt;AB$2,(DATEDIF($G35,AC$2,"D")/365),1)))))))</f>
        <v>0</v>
      </c>
      <c r="AD35" s="53">
        <f>IF($V35&lt;=AC$2,0,IF($O35&lt;=AC$2,0,IF($G35&gt;=AD$2,0,IF($K35&gt;=$J35,0,IF($O35&lt;=AD$2,($J35-(SUM($K35,SUM($Z35:AC35)))),IF($L35=$D$184,(($J35-$K35)/$P35),(($J35-SUM($Z35:AC35))*$Q35))*IF($V35&lt;=AD$2,(DATEDIF(AC$2,$V35,"D")/365),IF($G35&gt;AC$2,(DATEDIF($G35,AD$2,"D")/365),1)))))))</f>
        <v>0</v>
      </c>
      <c r="AE35" s="53">
        <f>IF($V35&lt;=AD$2,0,IF($O35&lt;=AD$2,0,IF($G35&gt;=AE$2,0,IF($K35&gt;=$J35,0,IF($O35&lt;=AE$2,($J35-(SUM($K35,SUM($Z35:AD35)))),IF($L35=$D$184,(($J35-$K35)/$P35),(($J35-SUM($Z35:AD35))*$Q35))*IF($V35&lt;=AE$2,(DATEDIF(AD$2,$V35,"D")/365),IF($G35&gt;AD$2,(DATEDIF($G35,AE$2,"D")/365),1)))))))</f>
        <v>0</v>
      </c>
      <c r="AF35" s="53">
        <f>IF($V35&lt;=AE$2,0,IF($O35&lt;=AE$2,0,IF($G35&gt;=AF$2,0,IF($K35&gt;=$J35,0,IF($O35&lt;=AF$2,($J35-(SUM($K35,SUM($Z35:AE35)))),IF($L35=$D$184,(($J35-$K35)/$P35),(($J35-SUM($Z35:AE35))*$Q35))*IF($V35&lt;=AF$2,(DATEDIF(AE$2,$V35,"D")/365),IF($G35&gt;AE$2,(DATEDIF($G35,AF$2,"D")/365),1)))))))</f>
        <v>0</v>
      </c>
      <c r="AG35" s="53">
        <f>IF($V35&lt;=AF$2,0,IF($O35&lt;=AF$2,0,IF($G35&gt;=AG$2,0,IF($K35&gt;=$J35,0,IF($O35&lt;=AG$2,($J35-(SUM($K35,SUM($Z35:AF35)))),IF($L35=$D$184,(($J35-$K35)/$P35),(($J35-SUM($Z35:AF35))*$Q35))*IF($V35&lt;=AG$2,(DATEDIF(AF$2,$V35,"D")/365),IF($G35&gt;AF$2,(DATEDIF($G35,AG$2,"D")/365),1)))))))</f>
        <v>0</v>
      </c>
      <c r="AH35" s="53">
        <f>IF($V35&lt;=AG$2,0,IF($O35&lt;=AG$2,0,IF($G35&gt;=AH$2,0,IF($K35&gt;=$J35,0,IF($O35&lt;=AH$2,($J35-(SUM($K35,SUM($Z35:AG35)))),IF($L35=$D$184,(($J35-$K35)/$P35),(($J35-SUM($Z35:AG35))*$Q35))*IF($V35&lt;=AH$2,(DATEDIF(AG$2,$V35,"D")/365),IF($G35&gt;AG$2,(DATEDIF($G35,AH$2,"D")/365),1)))))))</f>
        <v>0</v>
      </c>
      <c r="AI35" s="53">
        <f>IF($V35&lt;=AH$2,0,IF($O35&lt;=AH$2,0,IF($G35&gt;=AI$2,0,IF($K35&gt;=$J35,0,IF($O35&lt;=AI$2,($J35-(SUM($K35,SUM($Z35:AH35)))),IF($L35=$D$184,(($J35-$K35)/$P35),(($J35-SUM($Z35:AH35))*$Q35))*IF($V35&lt;=AI$2,(DATEDIF(AH$2,$V35,"D")/365),IF($G35&gt;AH$2,(DATEDIF($G35,AI$2,"D")/365),1)))))))</f>
        <v>0</v>
      </c>
      <c r="AJ35" s="53">
        <f>IF($V35&lt;=AI$2,0,IF($O35&lt;=AI$2,0,IF($G35&gt;=AJ$2,0,IF($K35&gt;=$J35,0,IF($O35&lt;=AJ$2,($J35-(SUM($K35,SUM($Z35:AI35)))),IF($L35=$D$184,(($J35-$K35)/$P35),(($J35-SUM($Z35:AI35))*$Q35))*IF($V35&lt;=AJ$2,(DATEDIF(AI$2,$V35,"D")/365),IF($G35&gt;AI$2,(DATEDIF($G35,AJ$2,"D")/365),1)))))))</f>
        <v>0</v>
      </c>
      <c r="AK35" s="53">
        <f>IF($V35&lt;=AJ$2,0,IF($O35&lt;=AJ$2,0,IF($G35&gt;=AK$2,0,IF($K35&gt;=$J35,0,IF($O35&lt;=AK$2,($J35-(SUM($K35,SUM($Z35:AJ35)))),IF($L35=$D$184,(($J35-$K35)/$P35),(($J35-SUM($Z35:AJ35))*$Q35))*IF($V35&lt;=AK$2,(DATEDIF(AJ$2,$V35,"D")/365),IF($G35&gt;AJ$2,(DATEDIF($G35,AK$2,"D")/365),1)))))))</f>
        <v>0</v>
      </c>
      <c r="AL35" s="53">
        <f>IF($V35&lt;=AK$2,0,IF($O35&lt;=AK$2,0,IF($G35&gt;=AL$2,0,IF($K35&gt;=$J35,0,IF($O35&lt;=AL$2,($J35-(SUM($K35,SUM($Z35:AK35)))),IF($L35=$D$184,(($J35-$K35)/$P35),(($J35-SUM($Z35:AK35))*$Q35))*IF($V35&lt;=AL$2,(DATEDIF(AK$2,$V35,"D")/365),IF($G35&gt;AK$2,(DATEDIF($G35,AL$2,"D")/365),1)))))))</f>
        <v>0</v>
      </c>
      <c r="AM35" s="53">
        <f>IF($V35&lt;=AL$2,0,IF($O35&lt;=AL$2,0,IF($G35&gt;=AM$2,0,IF($K35&gt;=$J35,0,IF($O35&lt;=AM$2,($J35-(SUM($K35,SUM($Z35:AL35)))),IF($L35=$D$184,(($J35-$K35)/$P35),(($J35-SUM($Z35:AL35))*$Q35))*IF($V35&lt;=AM$2,(DATEDIF(AL$2,$V35,"D")/365),IF($G35&gt;AL$2,(DATEDIF($G35,AM$2,"D")/365),1)))))))</f>
        <v>0</v>
      </c>
      <c r="AN35" s="53">
        <f>IF($V35&lt;=AM$2,0,IF($O35&lt;=AM$2,0,IF($G35&gt;=AN$2,0,IF($K35&gt;=$J35,0,IF($O35&lt;=AN$2,($J35-(SUM($K35,SUM($Z35:AM35)))),IF($L35=$D$184,(($J35-$K35)/$P35),(($J35-SUM($Z35:AM35))*$Q35))*IF($V35&lt;=AN$2,(DATEDIF(AM$2,$V35,"D")/365),IF($G35&gt;AM$2,(DATEDIF($G35,AN$2,"D")/365),1)))))))</f>
        <v>0</v>
      </c>
      <c r="AO35" s="53">
        <f>IF($V35&lt;=AN$2,0,IF($O35&lt;=AN$2,0,IF($G35&gt;=AO$2,0,IF($K35&gt;=$J35,0,IF($O35&lt;=AO$2,($J35-(SUM($K35,SUM($Z35:AN35)))),IF($L35=$D$184,(($J35-$K35)/$P35),(($J35-SUM($Z35:AN35))*$Q35))*IF($V35&lt;=AO$2,(DATEDIF(AN$2,$V35,"D")/365),IF($G35&gt;AN$2,(DATEDIF($G35,AO$2,"D")/365),1)))))))</f>
        <v>0</v>
      </c>
      <c r="AP35" s="53">
        <f>IF($V35&lt;=AO$2,0,IF($O35&lt;=AO$2,0,IF($G35&gt;=AP$2,0,IF($K35&gt;=$J35,0,IF($O35&lt;=AP$2,($J35-(SUM($K35,SUM($Z35:AO35)))),IF($L35=$D$184,(($J35-$K35)/$P35),(($J35-SUM($Z35:AO35))*$Q35))*IF($V35&lt;=AP$2,(DATEDIF(AO$2,$V35,"D")/365),IF($G35&gt;AO$2,(DATEDIF($G35,AP$2,"D")/365),1)))))))</f>
        <v>0</v>
      </c>
      <c r="AQ35" s="53">
        <f>IF($V35&lt;=AP$2,0,IF($O35&lt;=AP$2,0,IF($G35&gt;=AQ$2,0,IF($K35&gt;=$J35,0,IF($O35&lt;=AQ$2,($J35-(SUM($K35,SUM($Z35:AP35)))),IF($L35=$D$184,(($J35-$K35)/$P35),(($J35-SUM($Z35:AP35))*$Q35))*IF($V35&lt;=AQ$2,(DATEDIF(AP$2,$V35,"D")/365),IF($G35&gt;AP$2,(DATEDIF($G35,AQ$2,"D")/365),1)))))))</f>
        <v>0</v>
      </c>
      <c r="AR35" s="53">
        <f>IF($V35&lt;=AQ$2,0,IF($O35&lt;=AQ$2,0,IF($G35&gt;=AR$2,0,IF($K35&gt;=$J35,0,IF($O35&lt;=AR$2,($J35-(SUM($K35,SUM($Z35:AQ35)))),IF($L35=$D$184,(($J35-$K35)/$P35),(($J35-SUM($Z35:AQ35))*$Q35))*IF($V35&lt;=AR$2,(DATEDIF(AQ$2,$V35,"D")/365),IF($G35&gt;AQ$2,(DATEDIF($G35,AR$2,"D")/365),1)))))))</f>
        <v>0</v>
      </c>
      <c r="AS35" s="53">
        <f>IF($V35&lt;=AR$2,0,IF($O35&lt;=AR$2,0,IF($G35&gt;=AS$2,0,IF($K35&gt;=$J35,0,IF($O35&lt;=AS$2,($J35-(SUM($K35,SUM($Z35:AR35)))),IF($L35=$D$184,(($J35-$K35)/$P35),(($J35-SUM($Z35:AR35))*$Q35))*IF($V35&lt;=AS$2,(DATEDIF(AR$2,$V35,"D")/365),IF($G35&gt;AR$2,(DATEDIF($G35,AS$2,"D")/365),1)))))))</f>
        <v>0</v>
      </c>
      <c r="AT35" s="53">
        <f>IF($V35&lt;=AS$2,0,IF($O35&lt;=AS$2,0,IF($G35&gt;=AT$2,0,IF($K35&gt;=$J35,0,IF($O35&lt;=AT$2,($J35-(SUM($K35,SUM($Z35:AS35)))),IF($L35=$D$184,(($J35-$K35)/$P35),(($J35-SUM($Z35:AS35))*$Q35))*IF($V35&lt;=AT$2,(DATEDIF(AS$2,$V35,"D")/365),IF($G35&gt;AS$2,(DATEDIF($G35,AT$2,"D")/365),1)))))))</f>
        <v>0</v>
      </c>
      <c r="AU35" s="53">
        <f>IF($V35&lt;=AT$2,0,IF($O35&lt;=AT$2,0,IF($G35&gt;=AU$2,0,IF($K35&gt;=$J35,0,IF($O35&lt;=AU$2,($J35-(SUM($K35,SUM($Z35:AT35)))),IF($L35=$D$184,(($J35-$K35)/$P35),(($J35-SUM($Z35:AT35))*$Q35))*IF($V35&lt;=AU$2,(DATEDIF(AT$2,$V35,"D")/365),IF($G35&gt;AT$2,(DATEDIF($G35,AU$2,"D")/365),1)))))))</f>
        <v>0</v>
      </c>
      <c r="AV35" s="53">
        <f>IF($V35&lt;=AU$2,0,IF($O35&lt;=AU$2,0,IF($G35&gt;=AV$2,0,IF($K35&gt;=$J35,0,IF($O35&lt;=AV$2,($J35-(SUM($K35,SUM($Z35:AU35)))),IF($L35=$D$184,(($J35-$K35)/$P35),(($J35-SUM($Z35:AU35))*$Q35))*IF($V35&lt;=AV$2,(DATEDIF(AU$2,$V35,"D")/365),IF($G35&gt;AU$2,(DATEDIF($G35,AV$2,"D")/365),1)))))))</f>
        <v>0</v>
      </c>
      <c r="AW35" s="53">
        <f>IF($V35&lt;=AV$2,0,IF($O35&lt;=AV$2,0,IF($G35&gt;=AW$2,0,IF($K35&gt;=$J35,0,IF($O35&lt;=AW$2,($J35-(SUM($K35,SUM($Z35:AV35)))),IF($L35=$D$184,(($J35-$K35)/$P35),(($J35-SUM($Z35:AV35))*$Q35))*IF($V35&lt;=AW$2,(DATEDIF(AV$2,$V35,"D")/365),IF($G35&gt;AV$2,(DATEDIF($G35,AW$2,"D")/365),1)))))))</f>
        <v>0</v>
      </c>
      <c r="AX35" s="53">
        <f>IF($V35&lt;=AW$2,0,IF($O35&lt;=AW$2,0,IF($G35&gt;=AX$2,0,IF($K35&gt;=$J35,0,IF($O35&lt;=AX$2,($J35-(SUM($K35,SUM($Z35:AW35)))),IF($L35=$D$184,(($J35-$K35)/$P35),(($J35-SUM($Z35:AW35))*$Q35))*IF($V35&lt;=AX$2,(DATEDIF(AW$2,$V35,"D")/365),IF($G35&gt;AW$2,(DATEDIF($G35,AX$2,"D")/365),1)))))))</f>
        <v>0</v>
      </c>
      <c r="AY35" s="53">
        <f>IF($V35&lt;=AX$2,0,IF($O35&lt;=AX$2,0,IF($G35&gt;=AY$2,0,IF($K35&gt;=$J35,0,IF($O35&lt;=AY$2,($J35-(SUM($K35,SUM($Z35:AX35)))),IF($L35=$D$184,(($J35-$K35)/$P35),(($J35-SUM($Z35:AX35))*$Q35))*IF($V35&lt;=AY$2,(DATEDIF(AX$2,$V35,"D")/365),IF($G35&gt;AX$2,(DATEDIF($G35,AY$2,"D")/365),1)))))))</f>
        <v>0</v>
      </c>
      <c r="AZ35" s="52"/>
      <c r="BA35" s="52"/>
      <c r="BB35" s="126">
        <f>IF($V35&lt;=BB$2,0,IF($G35&gt;=BB$2,0,IF($G35&gt;$W$3,(J35-Z35),IF($G35&lt;=$W$3,J35-SUM(W35,$Z35:Z35),0))))</f>
        <v>0</v>
      </c>
      <c r="BC35" s="53">
        <f t="shared" si="14"/>
        <v>0</v>
      </c>
      <c r="BD35" s="52">
        <f t="shared" si="14"/>
        <v>0</v>
      </c>
      <c r="BE35" s="53">
        <f t="shared" si="14"/>
        <v>0</v>
      </c>
      <c r="BF35" s="52">
        <f t="shared" si="14"/>
        <v>0</v>
      </c>
      <c r="BG35" s="53">
        <f t="shared" si="14"/>
        <v>0</v>
      </c>
      <c r="BH35" s="52">
        <f t="shared" si="14"/>
        <v>0</v>
      </c>
      <c r="BI35" s="53">
        <f t="shared" si="14"/>
        <v>0</v>
      </c>
      <c r="BJ35" s="52">
        <f t="shared" si="14"/>
        <v>0</v>
      </c>
      <c r="BK35" s="53">
        <f t="shared" si="14"/>
        <v>0</v>
      </c>
      <c r="BL35" s="52">
        <f t="shared" si="14"/>
        <v>0</v>
      </c>
      <c r="BM35" s="53">
        <f t="shared" si="14"/>
        <v>0</v>
      </c>
      <c r="BN35" s="52">
        <f t="shared" si="14"/>
        <v>0</v>
      </c>
      <c r="BO35" s="53">
        <f t="shared" si="14"/>
        <v>0</v>
      </c>
      <c r="BP35" s="52">
        <f t="shared" si="14"/>
        <v>0</v>
      </c>
      <c r="BQ35" s="53">
        <f t="shared" si="14"/>
        <v>0</v>
      </c>
      <c r="BR35" s="52">
        <f t="shared" si="14"/>
        <v>0</v>
      </c>
      <c r="BS35" s="53">
        <f t="shared" si="38"/>
        <v>0</v>
      </c>
      <c r="BT35" s="52">
        <f t="shared" si="13"/>
        <v>0</v>
      </c>
      <c r="BU35" s="53">
        <f t="shared" si="13"/>
        <v>0</v>
      </c>
      <c r="BV35" s="52">
        <f t="shared" si="13"/>
        <v>0</v>
      </c>
      <c r="BW35" s="53">
        <f t="shared" si="13"/>
        <v>0</v>
      </c>
      <c r="BX35" s="52">
        <f t="shared" si="13"/>
        <v>0</v>
      </c>
      <c r="BY35" s="53">
        <f t="shared" si="13"/>
        <v>0</v>
      </c>
      <c r="BZ35" s="52">
        <f t="shared" si="13"/>
        <v>0</v>
      </c>
      <c r="CA35" s="53">
        <f t="shared" si="13"/>
        <v>0</v>
      </c>
    </row>
    <row r="36" spans="1:79" s="74" customFormat="1">
      <c r="A36" s="20">
        <v>35</v>
      </c>
      <c r="B36" s="20" t="s">
        <v>5</v>
      </c>
      <c r="C36" s="20" t="s">
        <v>153</v>
      </c>
      <c r="D36" s="2">
        <v>1985</v>
      </c>
      <c r="E36" s="3">
        <v>4</v>
      </c>
      <c r="F36" s="2">
        <v>1</v>
      </c>
      <c r="G36" s="55">
        <f t="shared" si="0"/>
        <v>31137</v>
      </c>
      <c r="H36" s="4">
        <v>0</v>
      </c>
      <c r="I36" s="1">
        <v>0</v>
      </c>
      <c r="J36" s="51">
        <f t="shared" si="1"/>
        <v>0</v>
      </c>
      <c r="K36" s="54">
        <f t="shared" si="2"/>
        <v>0</v>
      </c>
      <c r="L36" s="4" t="s">
        <v>96</v>
      </c>
      <c r="M36" s="54">
        <f t="shared" si="15"/>
        <v>5</v>
      </c>
      <c r="N36" s="53">
        <f t="shared" si="3"/>
        <v>5</v>
      </c>
      <c r="O36" s="55">
        <f t="shared" si="4"/>
        <v>32963</v>
      </c>
      <c r="P36" s="53">
        <f t="shared" si="5"/>
        <v>0</v>
      </c>
      <c r="Q36" s="119">
        <f t="shared" si="6"/>
        <v>0</v>
      </c>
      <c r="R36" s="52" t="s">
        <v>130</v>
      </c>
      <c r="S36" s="114">
        <v>17</v>
      </c>
      <c r="T36" s="68">
        <v>4</v>
      </c>
      <c r="U36" s="114">
        <v>2035</v>
      </c>
      <c r="V36" s="55">
        <f t="shared" si="7"/>
        <v>54878</v>
      </c>
      <c r="W36" s="53">
        <f t="shared" si="8"/>
        <v>0</v>
      </c>
      <c r="X36" s="53">
        <f t="shared" si="9"/>
        <v>0</v>
      </c>
      <c r="Y36" s="53">
        <f t="shared" si="10"/>
        <v>0</v>
      </c>
      <c r="Z36" s="53">
        <f t="shared" si="11"/>
        <v>0</v>
      </c>
      <c r="AA36" s="53">
        <f>IF($V36&lt;=Z$2,0,IF($O36&lt;=Z$2,0,IF($G36&gt;=AA$2,0,IF($K36&gt;=$J36,0,IF($O36&lt;=AA$2,($J36-(SUM($K36,SUM($Z36:Z36)))),IF($L36=$D$184,(($J36-$K36)/$P36),(($J36-SUM($Z36:Z36))*$Q36))*IF($V36&lt;=AA$2,(DATEDIF(Z$2,$V36,"D")/365),IF($G36&gt;Z$2,(DATEDIF($G36,AA$2,"D")/365),1)))))))</f>
        <v>0</v>
      </c>
      <c r="AB36" s="53">
        <f>IF($V36&lt;=AA$2,0,IF($O36&lt;=AA$2,0,IF($G36&gt;=AB$2,0,IF($K36&gt;=$J36,0,IF($O36&lt;=AB$2,($J36-(SUM($K36,SUM($Z36:AA36)))),IF($L36=$D$184,(($J36-$K36)/$P36),(($J36-SUM($Z36:AA36))*$Q36))*IF($V36&lt;=AB$2,(DATEDIF(AA$2,$V36,"D")/365),IF($G36&gt;AA$2,(DATEDIF($G36,AB$2,"D")/365),1)))))))</f>
        <v>0</v>
      </c>
      <c r="AC36" s="53">
        <f>IF($V36&lt;=AB$2,0,IF($O36&lt;=AB$2,0,IF($G36&gt;=AC$2,0,IF($K36&gt;=$J36,0,IF($O36&lt;=AC$2,($J36-(SUM($K36,SUM($Z36:AB36)))),IF($L36=$D$184,(($J36-$K36)/$P36),(($J36-SUM($Z36:AB36))*$Q36))*IF($V36&lt;=AC$2,(DATEDIF(AB$2,$V36,"D")/365),IF($G36&gt;AB$2,(DATEDIF($G36,AC$2,"D")/365),1)))))))</f>
        <v>0</v>
      </c>
      <c r="AD36" s="53">
        <f>IF($V36&lt;=AC$2,0,IF($O36&lt;=AC$2,0,IF($G36&gt;=AD$2,0,IF($K36&gt;=$J36,0,IF($O36&lt;=AD$2,($J36-(SUM($K36,SUM($Z36:AC36)))),IF($L36=$D$184,(($J36-$K36)/$P36),(($J36-SUM($Z36:AC36))*$Q36))*IF($V36&lt;=AD$2,(DATEDIF(AC$2,$V36,"D")/365),IF($G36&gt;AC$2,(DATEDIF($G36,AD$2,"D")/365),1)))))))</f>
        <v>0</v>
      </c>
      <c r="AE36" s="53">
        <f>IF($V36&lt;=AD$2,0,IF($O36&lt;=AD$2,0,IF($G36&gt;=AE$2,0,IF($K36&gt;=$J36,0,IF($O36&lt;=AE$2,($J36-(SUM($K36,SUM($Z36:AD36)))),IF($L36=$D$184,(($J36-$K36)/$P36),(($J36-SUM($Z36:AD36))*$Q36))*IF($V36&lt;=AE$2,(DATEDIF(AD$2,$V36,"D")/365),IF($G36&gt;AD$2,(DATEDIF($G36,AE$2,"D")/365),1)))))))</f>
        <v>0</v>
      </c>
      <c r="AF36" s="53">
        <f>IF($V36&lt;=AE$2,0,IF($O36&lt;=AE$2,0,IF($G36&gt;=AF$2,0,IF($K36&gt;=$J36,0,IF($O36&lt;=AF$2,($J36-(SUM($K36,SUM($Z36:AE36)))),IF($L36=$D$184,(($J36-$K36)/$P36),(($J36-SUM($Z36:AE36))*$Q36))*IF($V36&lt;=AF$2,(DATEDIF(AE$2,$V36,"D")/365),IF($G36&gt;AE$2,(DATEDIF($G36,AF$2,"D")/365),1)))))))</f>
        <v>0</v>
      </c>
      <c r="AG36" s="53">
        <f>IF($V36&lt;=AF$2,0,IF($O36&lt;=AF$2,0,IF($G36&gt;=AG$2,0,IF($K36&gt;=$J36,0,IF($O36&lt;=AG$2,($J36-(SUM($K36,SUM($Z36:AF36)))),IF($L36=$D$184,(($J36-$K36)/$P36),(($J36-SUM($Z36:AF36))*$Q36))*IF($V36&lt;=AG$2,(DATEDIF(AF$2,$V36,"D")/365),IF($G36&gt;AF$2,(DATEDIF($G36,AG$2,"D")/365),1)))))))</f>
        <v>0</v>
      </c>
      <c r="AH36" s="53">
        <f>IF($V36&lt;=AG$2,0,IF($O36&lt;=AG$2,0,IF($G36&gt;=AH$2,0,IF($K36&gt;=$J36,0,IF($O36&lt;=AH$2,($J36-(SUM($K36,SUM($Z36:AG36)))),IF($L36=$D$184,(($J36-$K36)/$P36),(($J36-SUM($Z36:AG36))*$Q36))*IF($V36&lt;=AH$2,(DATEDIF(AG$2,$V36,"D")/365),IF($G36&gt;AG$2,(DATEDIF($G36,AH$2,"D")/365),1)))))))</f>
        <v>0</v>
      </c>
      <c r="AI36" s="53">
        <f>IF($V36&lt;=AH$2,0,IF($O36&lt;=AH$2,0,IF($G36&gt;=AI$2,0,IF($K36&gt;=$J36,0,IF($O36&lt;=AI$2,($J36-(SUM($K36,SUM($Z36:AH36)))),IF($L36=$D$184,(($J36-$K36)/$P36),(($J36-SUM($Z36:AH36))*$Q36))*IF($V36&lt;=AI$2,(DATEDIF(AH$2,$V36,"D")/365),IF($G36&gt;AH$2,(DATEDIF($G36,AI$2,"D")/365),1)))))))</f>
        <v>0</v>
      </c>
      <c r="AJ36" s="53">
        <f>IF($V36&lt;=AI$2,0,IF($O36&lt;=AI$2,0,IF($G36&gt;=AJ$2,0,IF($K36&gt;=$J36,0,IF($O36&lt;=AJ$2,($J36-(SUM($K36,SUM($Z36:AI36)))),IF($L36=$D$184,(($J36-$K36)/$P36),(($J36-SUM($Z36:AI36))*$Q36))*IF($V36&lt;=AJ$2,(DATEDIF(AI$2,$V36,"D")/365),IF($G36&gt;AI$2,(DATEDIF($G36,AJ$2,"D")/365),1)))))))</f>
        <v>0</v>
      </c>
      <c r="AK36" s="53">
        <f>IF($V36&lt;=AJ$2,0,IF($O36&lt;=AJ$2,0,IF($G36&gt;=AK$2,0,IF($K36&gt;=$J36,0,IF($O36&lt;=AK$2,($J36-(SUM($K36,SUM($Z36:AJ36)))),IF($L36=$D$184,(($J36-$K36)/$P36),(($J36-SUM($Z36:AJ36))*$Q36))*IF($V36&lt;=AK$2,(DATEDIF(AJ$2,$V36,"D")/365),IF($G36&gt;AJ$2,(DATEDIF($G36,AK$2,"D")/365),1)))))))</f>
        <v>0</v>
      </c>
      <c r="AL36" s="53">
        <f>IF($V36&lt;=AK$2,0,IF($O36&lt;=AK$2,0,IF($G36&gt;=AL$2,0,IF($K36&gt;=$J36,0,IF($O36&lt;=AL$2,($J36-(SUM($K36,SUM($Z36:AK36)))),IF($L36=$D$184,(($J36-$K36)/$P36),(($J36-SUM($Z36:AK36))*$Q36))*IF($V36&lt;=AL$2,(DATEDIF(AK$2,$V36,"D")/365),IF($G36&gt;AK$2,(DATEDIF($G36,AL$2,"D")/365),1)))))))</f>
        <v>0</v>
      </c>
      <c r="AM36" s="53">
        <f>IF($V36&lt;=AL$2,0,IF($O36&lt;=AL$2,0,IF($G36&gt;=AM$2,0,IF($K36&gt;=$J36,0,IF($O36&lt;=AM$2,($J36-(SUM($K36,SUM($Z36:AL36)))),IF($L36=$D$184,(($J36-$K36)/$P36),(($J36-SUM($Z36:AL36))*$Q36))*IF($V36&lt;=AM$2,(DATEDIF(AL$2,$V36,"D")/365),IF($G36&gt;AL$2,(DATEDIF($G36,AM$2,"D")/365),1)))))))</f>
        <v>0</v>
      </c>
      <c r="AN36" s="53">
        <f>IF($V36&lt;=AM$2,0,IF($O36&lt;=AM$2,0,IF($G36&gt;=AN$2,0,IF($K36&gt;=$J36,0,IF($O36&lt;=AN$2,($J36-(SUM($K36,SUM($Z36:AM36)))),IF($L36=$D$184,(($J36-$K36)/$P36),(($J36-SUM($Z36:AM36))*$Q36))*IF($V36&lt;=AN$2,(DATEDIF(AM$2,$V36,"D")/365),IF($G36&gt;AM$2,(DATEDIF($G36,AN$2,"D")/365),1)))))))</f>
        <v>0</v>
      </c>
      <c r="AO36" s="53">
        <f>IF($V36&lt;=AN$2,0,IF($O36&lt;=AN$2,0,IF($G36&gt;=AO$2,0,IF($K36&gt;=$J36,0,IF($O36&lt;=AO$2,($J36-(SUM($K36,SUM($Z36:AN36)))),IF($L36=$D$184,(($J36-$K36)/$P36),(($J36-SUM($Z36:AN36))*$Q36))*IF($V36&lt;=AO$2,(DATEDIF(AN$2,$V36,"D")/365),IF($G36&gt;AN$2,(DATEDIF($G36,AO$2,"D")/365),1)))))))</f>
        <v>0</v>
      </c>
      <c r="AP36" s="53">
        <f>IF($V36&lt;=AO$2,0,IF($O36&lt;=AO$2,0,IF($G36&gt;=AP$2,0,IF($K36&gt;=$J36,0,IF($O36&lt;=AP$2,($J36-(SUM($K36,SUM($Z36:AO36)))),IF($L36=$D$184,(($J36-$K36)/$P36),(($J36-SUM($Z36:AO36))*$Q36))*IF($V36&lt;=AP$2,(DATEDIF(AO$2,$V36,"D")/365),IF($G36&gt;AO$2,(DATEDIF($G36,AP$2,"D")/365),1)))))))</f>
        <v>0</v>
      </c>
      <c r="AQ36" s="53">
        <f>IF($V36&lt;=AP$2,0,IF($O36&lt;=AP$2,0,IF($G36&gt;=AQ$2,0,IF($K36&gt;=$J36,0,IF($O36&lt;=AQ$2,($J36-(SUM($K36,SUM($Z36:AP36)))),IF($L36=$D$184,(($J36-$K36)/$P36),(($J36-SUM($Z36:AP36))*$Q36))*IF($V36&lt;=AQ$2,(DATEDIF(AP$2,$V36,"D")/365),IF($G36&gt;AP$2,(DATEDIF($G36,AQ$2,"D")/365),1)))))))</f>
        <v>0</v>
      </c>
      <c r="AR36" s="53">
        <f>IF($V36&lt;=AQ$2,0,IF($O36&lt;=AQ$2,0,IF($G36&gt;=AR$2,0,IF($K36&gt;=$J36,0,IF($O36&lt;=AR$2,($J36-(SUM($K36,SUM($Z36:AQ36)))),IF($L36=$D$184,(($J36-$K36)/$P36),(($J36-SUM($Z36:AQ36))*$Q36))*IF($V36&lt;=AR$2,(DATEDIF(AQ$2,$V36,"D")/365),IF($G36&gt;AQ$2,(DATEDIF($G36,AR$2,"D")/365),1)))))))</f>
        <v>0</v>
      </c>
      <c r="AS36" s="53">
        <f>IF($V36&lt;=AR$2,0,IF($O36&lt;=AR$2,0,IF($G36&gt;=AS$2,0,IF($K36&gt;=$J36,0,IF($O36&lt;=AS$2,($J36-(SUM($K36,SUM($Z36:AR36)))),IF($L36=$D$184,(($J36-$K36)/$P36),(($J36-SUM($Z36:AR36))*$Q36))*IF($V36&lt;=AS$2,(DATEDIF(AR$2,$V36,"D")/365),IF($G36&gt;AR$2,(DATEDIF($G36,AS$2,"D")/365),1)))))))</f>
        <v>0</v>
      </c>
      <c r="AT36" s="53">
        <f>IF($V36&lt;=AS$2,0,IF($O36&lt;=AS$2,0,IF($G36&gt;=AT$2,0,IF($K36&gt;=$J36,0,IF($O36&lt;=AT$2,($J36-(SUM($K36,SUM($Z36:AS36)))),IF($L36=$D$184,(($J36-$K36)/$P36),(($J36-SUM($Z36:AS36))*$Q36))*IF($V36&lt;=AT$2,(DATEDIF(AS$2,$V36,"D")/365),IF($G36&gt;AS$2,(DATEDIF($G36,AT$2,"D")/365),1)))))))</f>
        <v>0</v>
      </c>
      <c r="AU36" s="53">
        <f>IF($V36&lt;=AT$2,0,IF($O36&lt;=AT$2,0,IF($G36&gt;=AU$2,0,IF($K36&gt;=$J36,0,IF($O36&lt;=AU$2,($J36-(SUM($K36,SUM($Z36:AT36)))),IF($L36=$D$184,(($J36-$K36)/$P36),(($J36-SUM($Z36:AT36))*$Q36))*IF($V36&lt;=AU$2,(DATEDIF(AT$2,$V36,"D")/365),IF($G36&gt;AT$2,(DATEDIF($G36,AU$2,"D")/365),1)))))))</f>
        <v>0</v>
      </c>
      <c r="AV36" s="53">
        <f>IF($V36&lt;=AU$2,0,IF($O36&lt;=AU$2,0,IF($G36&gt;=AV$2,0,IF($K36&gt;=$J36,0,IF($O36&lt;=AV$2,($J36-(SUM($K36,SUM($Z36:AU36)))),IF($L36=$D$184,(($J36-$K36)/$P36),(($J36-SUM($Z36:AU36))*$Q36))*IF($V36&lt;=AV$2,(DATEDIF(AU$2,$V36,"D")/365),IF($G36&gt;AU$2,(DATEDIF($G36,AV$2,"D")/365),1)))))))</f>
        <v>0</v>
      </c>
      <c r="AW36" s="53">
        <f>IF($V36&lt;=AV$2,0,IF($O36&lt;=AV$2,0,IF($G36&gt;=AW$2,0,IF($K36&gt;=$J36,0,IF($O36&lt;=AW$2,($J36-(SUM($K36,SUM($Z36:AV36)))),IF($L36=$D$184,(($J36-$K36)/$P36),(($J36-SUM($Z36:AV36))*$Q36))*IF($V36&lt;=AW$2,(DATEDIF(AV$2,$V36,"D")/365),IF($G36&gt;AV$2,(DATEDIF($G36,AW$2,"D")/365),1)))))))</f>
        <v>0</v>
      </c>
      <c r="AX36" s="53">
        <f>IF($V36&lt;=AW$2,0,IF($O36&lt;=AW$2,0,IF($G36&gt;=AX$2,0,IF($K36&gt;=$J36,0,IF($O36&lt;=AX$2,($J36-(SUM($K36,SUM($Z36:AW36)))),IF($L36=$D$184,(($J36-$K36)/$P36),(($J36-SUM($Z36:AW36))*$Q36))*IF($V36&lt;=AX$2,(DATEDIF(AW$2,$V36,"D")/365),IF($G36&gt;AW$2,(DATEDIF($G36,AX$2,"D")/365),1)))))))</f>
        <v>0</v>
      </c>
      <c r="AY36" s="53">
        <f>IF($V36&lt;=AX$2,0,IF($O36&lt;=AX$2,0,IF($G36&gt;=AY$2,0,IF($K36&gt;=$J36,0,IF($O36&lt;=AY$2,($J36-(SUM($K36,SUM($Z36:AX36)))),IF($L36=$D$184,(($J36-$K36)/$P36),(($J36-SUM($Z36:AX36))*$Q36))*IF($V36&lt;=AY$2,(DATEDIF(AX$2,$V36,"D")/365),IF($G36&gt;AX$2,(DATEDIF($G36,AY$2,"D")/365),1)))))))</f>
        <v>0</v>
      </c>
      <c r="AZ36" s="52"/>
      <c r="BA36" s="52"/>
      <c r="BB36" s="126">
        <f>IF($V36&lt;=BB$2,0,IF($G36&gt;=BB$2,0,IF($G36&gt;$W$3,(J36-Z36),IF($G36&lt;=$W$3,J36-SUM(W36,$Z36:Z36),0))))</f>
        <v>0</v>
      </c>
      <c r="BC36" s="53">
        <f t="shared" si="14"/>
        <v>0</v>
      </c>
      <c r="BD36" s="52">
        <f t="shared" si="14"/>
        <v>0</v>
      </c>
      <c r="BE36" s="53">
        <f t="shared" si="14"/>
        <v>0</v>
      </c>
      <c r="BF36" s="52">
        <f t="shared" si="14"/>
        <v>0</v>
      </c>
      <c r="BG36" s="53">
        <f t="shared" si="14"/>
        <v>0</v>
      </c>
      <c r="BH36" s="52">
        <f t="shared" si="14"/>
        <v>0</v>
      </c>
      <c r="BI36" s="53">
        <f t="shared" si="14"/>
        <v>0</v>
      </c>
      <c r="BJ36" s="52">
        <f t="shared" si="14"/>
        <v>0</v>
      </c>
      <c r="BK36" s="53">
        <f t="shared" si="14"/>
        <v>0</v>
      </c>
      <c r="BL36" s="52">
        <f t="shared" si="14"/>
        <v>0</v>
      </c>
      <c r="BM36" s="53">
        <f t="shared" si="14"/>
        <v>0</v>
      </c>
      <c r="BN36" s="52">
        <f t="shared" si="14"/>
        <v>0</v>
      </c>
      <c r="BO36" s="53">
        <f t="shared" si="14"/>
        <v>0</v>
      </c>
      <c r="BP36" s="52">
        <f t="shared" si="14"/>
        <v>0</v>
      </c>
      <c r="BQ36" s="53">
        <f t="shared" si="14"/>
        <v>0</v>
      </c>
      <c r="BR36" s="52">
        <f t="shared" si="14"/>
        <v>0</v>
      </c>
      <c r="BS36" s="53">
        <f t="shared" si="38"/>
        <v>0</v>
      </c>
      <c r="BT36" s="52">
        <f t="shared" si="13"/>
        <v>0</v>
      </c>
      <c r="BU36" s="53">
        <f t="shared" si="13"/>
        <v>0</v>
      </c>
      <c r="BV36" s="52">
        <f t="shared" si="13"/>
        <v>0</v>
      </c>
      <c r="BW36" s="53">
        <f t="shared" si="13"/>
        <v>0</v>
      </c>
      <c r="BX36" s="52">
        <f t="shared" si="13"/>
        <v>0</v>
      </c>
      <c r="BY36" s="53">
        <f t="shared" si="13"/>
        <v>0</v>
      </c>
      <c r="BZ36" s="52">
        <f t="shared" si="13"/>
        <v>0</v>
      </c>
      <c r="CA36" s="53">
        <f t="shared" si="13"/>
        <v>0</v>
      </c>
    </row>
    <row r="37" spans="1:79" s="74" customFormat="1">
      <c r="A37" s="20">
        <v>36</v>
      </c>
      <c r="B37" s="20" t="s">
        <v>5</v>
      </c>
      <c r="C37" s="20" t="s">
        <v>153</v>
      </c>
      <c r="D37" s="2">
        <v>1985</v>
      </c>
      <c r="E37" s="3">
        <v>4</v>
      </c>
      <c r="F37" s="2">
        <v>1</v>
      </c>
      <c r="G37" s="55">
        <f t="shared" si="0"/>
        <v>31137</v>
      </c>
      <c r="H37" s="4">
        <v>0</v>
      </c>
      <c r="I37" s="1">
        <v>0</v>
      </c>
      <c r="J37" s="51">
        <f t="shared" si="1"/>
        <v>0</v>
      </c>
      <c r="K37" s="54">
        <f t="shared" si="2"/>
        <v>0</v>
      </c>
      <c r="L37" s="4" t="s">
        <v>96</v>
      </c>
      <c r="M37" s="54">
        <f t="shared" si="15"/>
        <v>5</v>
      </c>
      <c r="N37" s="53">
        <f t="shared" si="3"/>
        <v>5</v>
      </c>
      <c r="O37" s="55">
        <f t="shared" si="4"/>
        <v>32963</v>
      </c>
      <c r="P37" s="53">
        <f t="shared" si="5"/>
        <v>0</v>
      </c>
      <c r="Q37" s="119">
        <f t="shared" si="6"/>
        <v>0</v>
      </c>
      <c r="R37" s="52" t="s">
        <v>130</v>
      </c>
      <c r="S37" s="114">
        <v>17</v>
      </c>
      <c r="T37" s="68">
        <v>4</v>
      </c>
      <c r="U37" s="114">
        <v>2035</v>
      </c>
      <c r="V37" s="55">
        <f t="shared" si="7"/>
        <v>54878</v>
      </c>
      <c r="W37" s="53">
        <f t="shared" si="8"/>
        <v>0</v>
      </c>
      <c r="X37" s="53">
        <f t="shared" si="9"/>
        <v>0</v>
      </c>
      <c r="Y37" s="53">
        <f t="shared" si="10"/>
        <v>0</v>
      </c>
      <c r="Z37" s="53">
        <f t="shared" si="11"/>
        <v>0</v>
      </c>
      <c r="AA37" s="53">
        <f>IF($V37&lt;=Z$2,0,IF($O37&lt;=Z$2,0,IF($G37&gt;=AA$2,0,IF($K37&gt;=$J37,0,IF($O37&lt;=AA$2,($J37-(SUM($K37,SUM($Z37:Z37)))),IF($L37=$D$184,(($J37-$K37)/$P37),(($J37-SUM($Z37:Z37))*$Q37))*IF($V37&lt;=AA$2,(DATEDIF(Z$2,$V37,"D")/365),IF($G37&gt;Z$2,(DATEDIF($G37,AA$2,"D")/365),1)))))))</f>
        <v>0</v>
      </c>
      <c r="AB37" s="53">
        <f>IF($V37&lt;=AA$2,0,IF($O37&lt;=AA$2,0,IF($G37&gt;=AB$2,0,IF($K37&gt;=$J37,0,IF($O37&lt;=AB$2,($J37-(SUM($K37,SUM($Z37:AA37)))),IF($L37=$D$184,(($J37-$K37)/$P37),(($J37-SUM($Z37:AA37))*$Q37))*IF($V37&lt;=AB$2,(DATEDIF(AA$2,$V37,"D")/365),IF($G37&gt;AA$2,(DATEDIF($G37,AB$2,"D")/365),1)))))))</f>
        <v>0</v>
      </c>
      <c r="AC37" s="53">
        <f>IF($V37&lt;=AB$2,0,IF($O37&lt;=AB$2,0,IF($G37&gt;=AC$2,0,IF($K37&gt;=$J37,0,IF($O37&lt;=AC$2,($J37-(SUM($K37,SUM($Z37:AB37)))),IF($L37=$D$184,(($J37-$K37)/$P37),(($J37-SUM($Z37:AB37))*$Q37))*IF($V37&lt;=AC$2,(DATEDIF(AB$2,$V37,"D")/365),IF($G37&gt;AB$2,(DATEDIF($G37,AC$2,"D")/365),1)))))))</f>
        <v>0</v>
      </c>
      <c r="AD37" s="53">
        <f>IF($V37&lt;=AC$2,0,IF($O37&lt;=AC$2,0,IF($G37&gt;=AD$2,0,IF($K37&gt;=$J37,0,IF($O37&lt;=AD$2,($J37-(SUM($K37,SUM($Z37:AC37)))),IF($L37=$D$184,(($J37-$K37)/$P37),(($J37-SUM($Z37:AC37))*$Q37))*IF($V37&lt;=AD$2,(DATEDIF(AC$2,$V37,"D")/365),IF($G37&gt;AC$2,(DATEDIF($G37,AD$2,"D")/365),1)))))))</f>
        <v>0</v>
      </c>
      <c r="AE37" s="53">
        <f>IF($V37&lt;=AD$2,0,IF($O37&lt;=AD$2,0,IF($G37&gt;=AE$2,0,IF($K37&gt;=$J37,0,IF($O37&lt;=AE$2,($J37-(SUM($K37,SUM($Z37:AD37)))),IF($L37=$D$184,(($J37-$K37)/$P37),(($J37-SUM($Z37:AD37))*$Q37))*IF($V37&lt;=AE$2,(DATEDIF(AD$2,$V37,"D")/365),IF($G37&gt;AD$2,(DATEDIF($G37,AE$2,"D")/365),1)))))))</f>
        <v>0</v>
      </c>
      <c r="AF37" s="53">
        <f>IF($V37&lt;=AE$2,0,IF($O37&lt;=AE$2,0,IF($G37&gt;=AF$2,0,IF($K37&gt;=$J37,0,IF($O37&lt;=AF$2,($J37-(SUM($K37,SUM($Z37:AE37)))),IF($L37=$D$184,(($J37-$K37)/$P37),(($J37-SUM($Z37:AE37))*$Q37))*IF($V37&lt;=AF$2,(DATEDIF(AE$2,$V37,"D")/365),IF($G37&gt;AE$2,(DATEDIF($G37,AF$2,"D")/365),1)))))))</f>
        <v>0</v>
      </c>
      <c r="AG37" s="53">
        <f>IF($V37&lt;=AF$2,0,IF($O37&lt;=AF$2,0,IF($G37&gt;=AG$2,0,IF($K37&gt;=$J37,0,IF($O37&lt;=AG$2,($J37-(SUM($K37,SUM($Z37:AF37)))),IF($L37=$D$184,(($J37-$K37)/$P37),(($J37-SUM($Z37:AF37))*$Q37))*IF($V37&lt;=AG$2,(DATEDIF(AF$2,$V37,"D")/365),IF($G37&gt;AF$2,(DATEDIF($G37,AG$2,"D")/365),1)))))))</f>
        <v>0</v>
      </c>
      <c r="AH37" s="53">
        <f>IF($V37&lt;=AG$2,0,IF($O37&lt;=AG$2,0,IF($G37&gt;=AH$2,0,IF($K37&gt;=$J37,0,IF($O37&lt;=AH$2,($J37-(SUM($K37,SUM($Z37:AG37)))),IF($L37=$D$184,(($J37-$K37)/$P37),(($J37-SUM($Z37:AG37))*$Q37))*IF($V37&lt;=AH$2,(DATEDIF(AG$2,$V37,"D")/365),IF($G37&gt;AG$2,(DATEDIF($G37,AH$2,"D")/365),1)))))))</f>
        <v>0</v>
      </c>
      <c r="AI37" s="53">
        <f>IF($V37&lt;=AH$2,0,IF($O37&lt;=AH$2,0,IF($G37&gt;=AI$2,0,IF($K37&gt;=$J37,0,IF($O37&lt;=AI$2,($J37-(SUM($K37,SUM($Z37:AH37)))),IF($L37=$D$184,(($J37-$K37)/$P37),(($J37-SUM($Z37:AH37))*$Q37))*IF($V37&lt;=AI$2,(DATEDIF(AH$2,$V37,"D")/365),IF($G37&gt;AH$2,(DATEDIF($G37,AI$2,"D")/365),1)))))))</f>
        <v>0</v>
      </c>
      <c r="AJ37" s="53">
        <f>IF($V37&lt;=AI$2,0,IF($O37&lt;=AI$2,0,IF($G37&gt;=AJ$2,0,IF($K37&gt;=$J37,0,IF($O37&lt;=AJ$2,($J37-(SUM($K37,SUM($Z37:AI37)))),IF($L37=$D$184,(($J37-$K37)/$P37),(($J37-SUM($Z37:AI37))*$Q37))*IF($V37&lt;=AJ$2,(DATEDIF(AI$2,$V37,"D")/365),IF($G37&gt;AI$2,(DATEDIF($G37,AJ$2,"D")/365),1)))))))</f>
        <v>0</v>
      </c>
      <c r="AK37" s="53">
        <f>IF($V37&lt;=AJ$2,0,IF($O37&lt;=AJ$2,0,IF($G37&gt;=AK$2,0,IF($K37&gt;=$J37,0,IF($O37&lt;=AK$2,($J37-(SUM($K37,SUM($Z37:AJ37)))),IF($L37=$D$184,(($J37-$K37)/$P37),(($J37-SUM($Z37:AJ37))*$Q37))*IF($V37&lt;=AK$2,(DATEDIF(AJ$2,$V37,"D")/365),IF($G37&gt;AJ$2,(DATEDIF($G37,AK$2,"D")/365),1)))))))</f>
        <v>0</v>
      </c>
      <c r="AL37" s="53">
        <f>IF($V37&lt;=AK$2,0,IF($O37&lt;=AK$2,0,IF($G37&gt;=AL$2,0,IF($K37&gt;=$J37,0,IF($O37&lt;=AL$2,($J37-(SUM($K37,SUM($Z37:AK37)))),IF($L37=$D$184,(($J37-$K37)/$P37),(($J37-SUM($Z37:AK37))*$Q37))*IF($V37&lt;=AL$2,(DATEDIF(AK$2,$V37,"D")/365),IF($G37&gt;AK$2,(DATEDIF($G37,AL$2,"D")/365),1)))))))</f>
        <v>0</v>
      </c>
      <c r="AM37" s="53">
        <f>IF($V37&lt;=AL$2,0,IF($O37&lt;=AL$2,0,IF($G37&gt;=AM$2,0,IF($K37&gt;=$J37,0,IF($O37&lt;=AM$2,($J37-(SUM($K37,SUM($Z37:AL37)))),IF($L37=$D$184,(($J37-$K37)/$P37),(($J37-SUM($Z37:AL37))*$Q37))*IF($V37&lt;=AM$2,(DATEDIF(AL$2,$V37,"D")/365),IF($G37&gt;AL$2,(DATEDIF($G37,AM$2,"D")/365),1)))))))</f>
        <v>0</v>
      </c>
      <c r="AN37" s="53">
        <f>IF($V37&lt;=AM$2,0,IF($O37&lt;=AM$2,0,IF($G37&gt;=AN$2,0,IF($K37&gt;=$J37,0,IF($O37&lt;=AN$2,($J37-(SUM($K37,SUM($Z37:AM37)))),IF($L37=$D$184,(($J37-$K37)/$P37),(($J37-SUM($Z37:AM37))*$Q37))*IF($V37&lt;=AN$2,(DATEDIF(AM$2,$V37,"D")/365),IF($G37&gt;AM$2,(DATEDIF($G37,AN$2,"D")/365),1)))))))</f>
        <v>0</v>
      </c>
      <c r="AO37" s="53">
        <f>IF($V37&lt;=AN$2,0,IF($O37&lt;=AN$2,0,IF($G37&gt;=AO$2,0,IF($K37&gt;=$J37,0,IF($O37&lt;=AO$2,($J37-(SUM($K37,SUM($Z37:AN37)))),IF($L37=$D$184,(($J37-$K37)/$P37),(($J37-SUM($Z37:AN37))*$Q37))*IF($V37&lt;=AO$2,(DATEDIF(AN$2,$V37,"D")/365),IF($G37&gt;AN$2,(DATEDIF($G37,AO$2,"D")/365),1)))))))</f>
        <v>0</v>
      </c>
      <c r="AP37" s="53">
        <f>IF($V37&lt;=AO$2,0,IF($O37&lt;=AO$2,0,IF($G37&gt;=AP$2,0,IF($K37&gt;=$J37,0,IF($O37&lt;=AP$2,($J37-(SUM($K37,SUM($Z37:AO37)))),IF($L37=$D$184,(($J37-$K37)/$P37),(($J37-SUM($Z37:AO37))*$Q37))*IF($V37&lt;=AP$2,(DATEDIF(AO$2,$V37,"D")/365),IF($G37&gt;AO$2,(DATEDIF($G37,AP$2,"D")/365),1)))))))</f>
        <v>0</v>
      </c>
      <c r="AQ37" s="53">
        <f>IF($V37&lt;=AP$2,0,IF($O37&lt;=AP$2,0,IF($G37&gt;=AQ$2,0,IF($K37&gt;=$J37,0,IF($O37&lt;=AQ$2,($J37-(SUM($K37,SUM($Z37:AP37)))),IF($L37=$D$184,(($J37-$K37)/$P37),(($J37-SUM($Z37:AP37))*$Q37))*IF($V37&lt;=AQ$2,(DATEDIF(AP$2,$V37,"D")/365),IF($G37&gt;AP$2,(DATEDIF($G37,AQ$2,"D")/365),1)))))))</f>
        <v>0</v>
      </c>
      <c r="AR37" s="53">
        <f>IF($V37&lt;=AQ$2,0,IF($O37&lt;=AQ$2,0,IF($G37&gt;=AR$2,0,IF($K37&gt;=$J37,0,IF($O37&lt;=AR$2,($J37-(SUM($K37,SUM($Z37:AQ37)))),IF($L37=$D$184,(($J37-$K37)/$P37),(($J37-SUM($Z37:AQ37))*$Q37))*IF($V37&lt;=AR$2,(DATEDIF(AQ$2,$V37,"D")/365),IF($G37&gt;AQ$2,(DATEDIF($G37,AR$2,"D")/365),1)))))))</f>
        <v>0</v>
      </c>
      <c r="AS37" s="53">
        <f>IF($V37&lt;=AR$2,0,IF($O37&lt;=AR$2,0,IF($G37&gt;=AS$2,0,IF($K37&gt;=$J37,0,IF($O37&lt;=AS$2,($J37-(SUM($K37,SUM($Z37:AR37)))),IF($L37=$D$184,(($J37-$K37)/$P37),(($J37-SUM($Z37:AR37))*$Q37))*IF($V37&lt;=AS$2,(DATEDIF(AR$2,$V37,"D")/365),IF($G37&gt;AR$2,(DATEDIF($G37,AS$2,"D")/365),1)))))))</f>
        <v>0</v>
      </c>
      <c r="AT37" s="53">
        <f>IF($V37&lt;=AS$2,0,IF($O37&lt;=AS$2,0,IF($G37&gt;=AT$2,0,IF($K37&gt;=$J37,0,IF($O37&lt;=AT$2,($J37-(SUM($K37,SUM($Z37:AS37)))),IF($L37=$D$184,(($J37-$K37)/$P37),(($J37-SUM($Z37:AS37))*$Q37))*IF($V37&lt;=AT$2,(DATEDIF(AS$2,$V37,"D")/365),IF($G37&gt;AS$2,(DATEDIF($G37,AT$2,"D")/365),1)))))))</f>
        <v>0</v>
      </c>
      <c r="AU37" s="53">
        <f>IF($V37&lt;=AT$2,0,IF($O37&lt;=AT$2,0,IF($G37&gt;=AU$2,0,IF($K37&gt;=$J37,0,IF($O37&lt;=AU$2,($J37-(SUM($K37,SUM($Z37:AT37)))),IF($L37=$D$184,(($J37-$K37)/$P37),(($J37-SUM($Z37:AT37))*$Q37))*IF($V37&lt;=AU$2,(DATEDIF(AT$2,$V37,"D")/365),IF($G37&gt;AT$2,(DATEDIF($G37,AU$2,"D")/365),1)))))))</f>
        <v>0</v>
      </c>
      <c r="AV37" s="53">
        <f>IF($V37&lt;=AU$2,0,IF($O37&lt;=AU$2,0,IF($G37&gt;=AV$2,0,IF($K37&gt;=$J37,0,IF($O37&lt;=AV$2,($J37-(SUM($K37,SUM($Z37:AU37)))),IF($L37=$D$184,(($J37-$K37)/$P37),(($J37-SUM($Z37:AU37))*$Q37))*IF($V37&lt;=AV$2,(DATEDIF(AU$2,$V37,"D")/365),IF($G37&gt;AU$2,(DATEDIF($G37,AV$2,"D")/365),1)))))))</f>
        <v>0</v>
      </c>
      <c r="AW37" s="53">
        <f>IF($V37&lt;=AV$2,0,IF($O37&lt;=AV$2,0,IF($G37&gt;=AW$2,0,IF($K37&gt;=$J37,0,IF($O37&lt;=AW$2,($J37-(SUM($K37,SUM($Z37:AV37)))),IF($L37=$D$184,(($J37-$K37)/$P37),(($J37-SUM($Z37:AV37))*$Q37))*IF($V37&lt;=AW$2,(DATEDIF(AV$2,$V37,"D")/365),IF($G37&gt;AV$2,(DATEDIF($G37,AW$2,"D")/365),1)))))))</f>
        <v>0</v>
      </c>
      <c r="AX37" s="53">
        <f>IF($V37&lt;=AW$2,0,IF($O37&lt;=AW$2,0,IF($G37&gt;=AX$2,0,IF($K37&gt;=$J37,0,IF($O37&lt;=AX$2,($J37-(SUM($K37,SUM($Z37:AW37)))),IF($L37=$D$184,(($J37-$K37)/$P37),(($J37-SUM($Z37:AW37))*$Q37))*IF($V37&lt;=AX$2,(DATEDIF(AW$2,$V37,"D")/365),IF($G37&gt;AW$2,(DATEDIF($G37,AX$2,"D")/365),1)))))))</f>
        <v>0</v>
      </c>
      <c r="AY37" s="53">
        <f>IF($V37&lt;=AX$2,0,IF($O37&lt;=AX$2,0,IF($G37&gt;=AY$2,0,IF($K37&gt;=$J37,0,IF($O37&lt;=AY$2,($J37-(SUM($K37,SUM($Z37:AX37)))),IF($L37=$D$184,(($J37-$K37)/$P37),(($J37-SUM($Z37:AX37))*$Q37))*IF($V37&lt;=AY$2,(DATEDIF(AX$2,$V37,"D")/365),IF($G37&gt;AX$2,(DATEDIF($G37,AY$2,"D")/365),1)))))))</f>
        <v>0</v>
      </c>
      <c r="AZ37" s="52"/>
      <c r="BA37" s="52"/>
      <c r="BB37" s="126">
        <f>IF($V37&lt;=BB$2,0,IF($G37&gt;=BB$2,0,IF($G37&gt;$W$3,(J37-Z37),IF($G37&lt;=$W$3,J37-SUM(W37,$Z37:Z37),0))))</f>
        <v>0</v>
      </c>
      <c r="BC37" s="53">
        <f t="shared" si="14"/>
        <v>0</v>
      </c>
      <c r="BD37" s="52">
        <f t="shared" si="14"/>
        <v>0</v>
      </c>
      <c r="BE37" s="53">
        <f t="shared" si="14"/>
        <v>0</v>
      </c>
      <c r="BF37" s="52">
        <f t="shared" si="14"/>
        <v>0</v>
      </c>
      <c r="BG37" s="53">
        <f t="shared" si="14"/>
        <v>0</v>
      </c>
      <c r="BH37" s="52">
        <f t="shared" si="14"/>
        <v>0</v>
      </c>
      <c r="BI37" s="53">
        <f t="shared" si="14"/>
        <v>0</v>
      </c>
      <c r="BJ37" s="52">
        <f t="shared" si="14"/>
        <v>0</v>
      </c>
      <c r="BK37" s="53">
        <f t="shared" si="14"/>
        <v>0</v>
      </c>
      <c r="BL37" s="52">
        <f t="shared" si="14"/>
        <v>0</v>
      </c>
      <c r="BM37" s="53">
        <f t="shared" si="14"/>
        <v>0</v>
      </c>
      <c r="BN37" s="52">
        <f t="shared" si="14"/>
        <v>0</v>
      </c>
      <c r="BO37" s="53">
        <f t="shared" si="14"/>
        <v>0</v>
      </c>
      <c r="BP37" s="52">
        <f t="shared" si="14"/>
        <v>0</v>
      </c>
      <c r="BQ37" s="53">
        <f t="shared" si="14"/>
        <v>0</v>
      </c>
      <c r="BR37" s="52">
        <f t="shared" si="14"/>
        <v>0</v>
      </c>
      <c r="BS37" s="53">
        <f t="shared" si="38"/>
        <v>0</v>
      </c>
      <c r="BT37" s="52">
        <f t="shared" si="13"/>
        <v>0</v>
      </c>
      <c r="BU37" s="53">
        <f t="shared" si="13"/>
        <v>0</v>
      </c>
      <c r="BV37" s="52">
        <f t="shared" si="13"/>
        <v>0</v>
      </c>
      <c r="BW37" s="53">
        <f t="shared" si="13"/>
        <v>0</v>
      </c>
      <c r="BX37" s="52">
        <f t="shared" si="13"/>
        <v>0</v>
      </c>
      <c r="BY37" s="53">
        <f t="shared" si="13"/>
        <v>0</v>
      </c>
      <c r="BZ37" s="52">
        <f t="shared" si="13"/>
        <v>0</v>
      </c>
      <c r="CA37" s="53">
        <f t="shared" si="13"/>
        <v>0</v>
      </c>
    </row>
    <row r="38" spans="1:79" s="74" customFormat="1">
      <c r="A38" s="20">
        <v>37</v>
      </c>
      <c r="B38" s="20" t="s">
        <v>5</v>
      </c>
      <c r="C38" s="20" t="s">
        <v>153</v>
      </c>
      <c r="D38" s="2">
        <v>1985</v>
      </c>
      <c r="E38" s="3">
        <v>4</v>
      </c>
      <c r="F38" s="2">
        <v>1</v>
      </c>
      <c r="G38" s="55">
        <f t="shared" si="0"/>
        <v>31137</v>
      </c>
      <c r="H38" s="4">
        <v>0</v>
      </c>
      <c r="I38" s="1">
        <v>0</v>
      </c>
      <c r="J38" s="51">
        <f t="shared" si="1"/>
        <v>0</v>
      </c>
      <c r="K38" s="54">
        <f t="shared" si="2"/>
        <v>0</v>
      </c>
      <c r="L38" s="4" t="s">
        <v>96</v>
      </c>
      <c r="M38" s="54">
        <f t="shared" si="15"/>
        <v>5</v>
      </c>
      <c r="N38" s="53">
        <f t="shared" si="3"/>
        <v>5</v>
      </c>
      <c r="O38" s="55">
        <f t="shared" si="4"/>
        <v>32963</v>
      </c>
      <c r="P38" s="53">
        <f t="shared" si="5"/>
        <v>0</v>
      </c>
      <c r="Q38" s="119">
        <f t="shared" si="6"/>
        <v>0</v>
      </c>
      <c r="R38" s="52" t="s">
        <v>130</v>
      </c>
      <c r="S38" s="114">
        <v>17</v>
      </c>
      <c r="T38" s="68">
        <v>4</v>
      </c>
      <c r="U38" s="114">
        <v>2035</v>
      </c>
      <c r="V38" s="55">
        <f t="shared" si="7"/>
        <v>54878</v>
      </c>
      <c r="W38" s="53">
        <f t="shared" si="8"/>
        <v>0</v>
      </c>
      <c r="X38" s="53">
        <f t="shared" si="9"/>
        <v>0</v>
      </c>
      <c r="Y38" s="53">
        <f t="shared" si="10"/>
        <v>0</v>
      </c>
      <c r="Z38" s="53">
        <f t="shared" si="11"/>
        <v>0</v>
      </c>
      <c r="AA38" s="53">
        <f>IF($V38&lt;=Z$2,0,IF($O38&lt;=Z$2,0,IF($G38&gt;=AA$2,0,IF($K38&gt;=$J38,0,IF($O38&lt;=AA$2,($J38-(SUM($K38,SUM($Z38:Z38)))),IF($L38=$D$184,(($J38-$K38)/$P38),(($J38-SUM($Z38:Z38))*$Q38))*IF($V38&lt;=AA$2,(DATEDIF(Z$2,$V38,"D")/365),IF($G38&gt;Z$2,(DATEDIF($G38,AA$2,"D")/365),1)))))))</f>
        <v>0</v>
      </c>
      <c r="AB38" s="53">
        <f>IF($V38&lt;=AA$2,0,IF($O38&lt;=AA$2,0,IF($G38&gt;=AB$2,0,IF($K38&gt;=$J38,0,IF($O38&lt;=AB$2,($J38-(SUM($K38,SUM($Z38:AA38)))),IF($L38=$D$184,(($J38-$K38)/$P38),(($J38-SUM($Z38:AA38))*$Q38))*IF($V38&lt;=AB$2,(DATEDIF(AA$2,$V38,"D")/365),IF($G38&gt;AA$2,(DATEDIF($G38,AB$2,"D")/365),1)))))))</f>
        <v>0</v>
      </c>
      <c r="AC38" s="53">
        <f>IF($V38&lt;=AB$2,0,IF($O38&lt;=AB$2,0,IF($G38&gt;=AC$2,0,IF($K38&gt;=$J38,0,IF($O38&lt;=AC$2,($J38-(SUM($K38,SUM($Z38:AB38)))),IF($L38=$D$184,(($J38-$K38)/$P38),(($J38-SUM($Z38:AB38))*$Q38))*IF($V38&lt;=AC$2,(DATEDIF(AB$2,$V38,"D")/365),IF($G38&gt;AB$2,(DATEDIF($G38,AC$2,"D")/365),1)))))))</f>
        <v>0</v>
      </c>
      <c r="AD38" s="53">
        <f>IF($V38&lt;=AC$2,0,IF($O38&lt;=AC$2,0,IF($G38&gt;=AD$2,0,IF($K38&gt;=$J38,0,IF($O38&lt;=AD$2,($J38-(SUM($K38,SUM($Z38:AC38)))),IF($L38=$D$184,(($J38-$K38)/$P38),(($J38-SUM($Z38:AC38))*$Q38))*IF($V38&lt;=AD$2,(DATEDIF(AC$2,$V38,"D")/365),IF($G38&gt;AC$2,(DATEDIF($G38,AD$2,"D")/365),1)))))))</f>
        <v>0</v>
      </c>
      <c r="AE38" s="53">
        <f>IF($V38&lt;=AD$2,0,IF($O38&lt;=AD$2,0,IF($G38&gt;=AE$2,0,IF($K38&gt;=$J38,0,IF($O38&lt;=AE$2,($J38-(SUM($K38,SUM($Z38:AD38)))),IF($L38=$D$184,(($J38-$K38)/$P38),(($J38-SUM($Z38:AD38))*$Q38))*IF($V38&lt;=AE$2,(DATEDIF(AD$2,$V38,"D")/365),IF($G38&gt;AD$2,(DATEDIF($G38,AE$2,"D")/365),1)))))))</f>
        <v>0</v>
      </c>
      <c r="AF38" s="53">
        <f>IF($V38&lt;=AE$2,0,IF($O38&lt;=AE$2,0,IF($G38&gt;=AF$2,0,IF($K38&gt;=$J38,0,IF($O38&lt;=AF$2,($J38-(SUM($K38,SUM($Z38:AE38)))),IF($L38=$D$184,(($J38-$K38)/$P38),(($J38-SUM($Z38:AE38))*$Q38))*IF($V38&lt;=AF$2,(DATEDIF(AE$2,$V38,"D")/365),IF($G38&gt;AE$2,(DATEDIF($G38,AF$2,"D")/365),1)))))))</f>
        <v>0</v>
      </c>
      <c r="AG38" s="53">
        <f>IF($V38&lt;=AF$2,0,IF($O38&lt;=AF$2,0,IF($G38&gt;=AG$2,0,IF($K38&gt;=$J38,0,IF($O38&lt;=AG$2,($J38-(SUM($K38,SUM($Z38:AF38)))),IF($L38=$D$184,(($J38-$K38)/$P38),(($J38-SUM($Z38:AF38))*$Q38))*IF($V38&lt;=AG$2,(DATEDIF(AF$2,$V38,"D")/365),IF($G38&gt;AF$2,(DATEDIF($G38,AG$2,"D")/365),1)))))))</f>
        <v>0</v>
      </c>
      <c r="AH38" s="53">
        <f>IF($V38&lt;=AG$2,0,IF($O38&lt;=AG$2,0,IF($G38&gt;=AH$2,0,IF($K38&gt;=$J38,0,IF($O38&lt;=AH$2,($J38-(SUM($K38,SUM($Z38:AG38)))),IF($L38=$D$184,(($J38-$K38)/$P38),(($J38-SUM($Z38:AG38))*$Q38))*IF($V38&lt;=AH$2,(DATEDIF(AG$2,$V38,"D")/365),IF($G38&gt;AG$2,(DATEDIF($G38,AH$2,"D")/365),1)))))))</f>
        <v>0</v>
      </c>
      <c r="AI38" s="53">
        <f>IF($V38&lt;=AH$2,0,IF($O38&lt;=AH$2,0,IF($G38&gt;=AI$2,0,IF($K38&gt;=$J38,0,IF($O38&lt;=AI$2,($J38-(SUM($K38,SUM($Z38:AH38)))),IF($L38=$D$184,(($J38-$K38)/$P38),(($J38-SUM($Z38:AH38))*$Q38))*IF($V38&lt;=AI$2,(DATEDIF(AH$2,$V38,"D")/365),IF($G38&gt;AH$2,(DATEDIF($G38,AI$2,"D")/365),1)))))))</f>
        <v>0</v>
      </c>
      <c r="AJ38" s="53">
        <f>IF($V38&lt;=AI$2,0,IF($O38&lt;=AI$2,0,IF($G38&gt;=AJ$2,0,IF($K38&gt;=$J38,0,IF($O38&lt;=AJ$2,($J38-(SUM($K38,SUM($Z38:AI38)))),IF($L38=$D$184,(($J38-$K38)/$P38),(($J38-SUM($Z38:AI38))*$Q38))*IF($V38&lt;=AJ$2,(DATEDIF(AI$2,$V38,"D")/365),IF($G38&gt;AI$2,(DATEDIF($G38,AJ$2,"D")/365),1)))))))</f>
        <v>0</v>
      </c>
      <c r="AK38" s="53">
        <f>IF($V38&lt;=AJ$2,0,IF($O38&lt;=AJ$2,0,IF($G38&gt;=AK$2,0,IF($K38&gt;=$J38,0,IF($O38&lt;=AK$2,($J38-(SUM($K38,SUM($Z38:AJ38)))),IF($L38=$D$184,(($J38-$K38)/$P38),(($J38-SUM($Z38:AJ38))*$Q38))*IF($V38&lt;=AK$2,(DATEDIF(AJ$2,$V38,"D")/365),IF($G38&gt;AJ$2,(DATEDIF($G38,AK$2,"D")/365),1)))))))</f>
        <v>0</v>
      </c>
      <c r="AL38" s="53">
        <f>IF($V38&lt;=AK$2,0,IF($O38&lt;=AK$2,0,IF($G38&gt;=AL$2,0,IF($K38&gt;=$J38,0,IF($O38&lt;=AL$2,($J38-(SUM($K38,SUM($Z38:AK38)))),IF($L38=$D$184,(($J38-$K38)/$P38),(($J38-SUM($Z38:AK38))*$Q38))*IF($V38&lt;=AL$2,(DATEDIF(AK$2,$V38,"D")/365),IF($G38&gt;AK$2,(DATEDIF($G38,AL$2,"D")/365),1)))))))</f>
        <v>0</v>
      </c>
      <c r="AM38" s="53">
        <f>IF($V38&lt;=AL$2,0,IF($O38&lt;=AL$2,0,IF($G38&gt;=AM$2,0,IF($K38&gt;=$J38,0,IF($O38&lt;=AM$2,($J38-(SUM($K38,SUM($Z38:AL38)))),IF($L38=$D$184,(($J38-$K38)/$P38),(($J38-SUM($Z38:AL38))*$Q38))*IF($V38&lt;=AM$2,(DATEDIF(AL$2,$V38,"D")/365),IF($G38&gt;AL$2,(DATEDIF($G38,AM$2,"D")/365),1)))))))</f>
        <v>0</v>
      </c>
      <c r="AN38" s="53">
        <f>IF($V38&lt;=AM$2,0,IF($O38&lt;=AM$2,0,IF($G38&gt;=AN$2,0,IF($K38&gt;=$J38,0,IF($O38&lt;=AN$2,($J38-(SUM($K38,SUM($Z38:AM38)))),IF($L38=$D$184,(($J38-$K38)/$P38),(($J38-SUM($Z38:AM38))*$Q38))*IF($V38&lt;=AN$2,(DATEDIF(AM$2,$V38,"D")/365),IF($G38&gt;AM$2,(DATEDIF($G38,AN$2,"D")/365),1)))))))</f>
        <v>0</v>
      </c>
      <c r="AO38" s="53">
        <f>IF($V38&lt;=AN$2,0,IF($O38&lt;=AN$2,0,IF($G38&gt;=AO$2,0,IF($K38&gt;=$J38,0,IF($O38&lt;=AO$2,($J38-(SUM($K38,SUM($Z38:AN38)))),IF($L38=$D$184,(($J38-$K38)/$P38),(($J38-SUM($Z38:AN38))*$Q38))*IF($V38&lt;=AO$2,(DATEDIF(AN$2,$V38,"D")/365),IF($G38&gt;AN$2,(DATEDIF($G38,AO$2,"D")/365),1)))))))</f>
        <v>0</v>
      </c>
      <c r="AP38" s="53">
        <f>IF($V38&lt;=AO$2,0,IF($O38&lt;=AO$2,0,IF($G38&gt;=AP$2,0,IF($K38&gt;=$J38,0,IF($O38&lt;=AP$2,($J38-(SUM($K38,SUM($Z38:AO38)))),IF($L38=$D$184,(($J38-$K38)/$P38),(($J38-SUM($Z38:AO38))*$Q38))*IF($V38&lt;=AP$2,(DATEDIF(AO$2,$V38,"D")/365),IF($G38&gt;AO$2,(DATEDIF($G38,AP$2,"D")/365),1)))))))</f>
        <v>0</v>
      </c>
      <c r="AQ38" s="53">
        <f>IF($V38&lt;=AP$2,0,IF($O38&lt;=AP$2,0,IF($G38&gt;=AQ$2,0,IF($K38&gt;=$J38,0,IF($O38&lt;=AQ$2,($J38-(SUM($K38,SUM($Z38:AP38)))),IF($L38=$D$184,(($J38-$K38)/$P38),(($J38-SUM($Z38:AP38))*$Q38))*IF($V38&lt;=AQ$2,(DATEDIF(AP$2,$V38,"D")/365),IF($G38&gt;AP$2,(DATEDIF($G38,AQ$2,"D")/365),1)))))))</f>
        <v>0</v>
      </c>
      <c r="AR38" s="53">
        <f>IF($V38&lt;=AQ$2,0,IF($O38&lt;=AQ$2,0,IF($G38&gt;=AR$2,0,IF($K38&gt;=$J38,0,IF($O38&lt;=AR$2,($J38-(SUM($K38,SUM($Z38:AQ38)))),IF($L38=$D$184,(($J38-$K38)/$P38),(($J38-SUM($Z38:AQ38))*$Q38))*IF($V38&lt;=AR$2,(DATEDIF(AQ$2,$V38,"D")/365),IF($G38&gt;AQ$2,(DATEDIF($G38,AR$2,"D")/365),1)))))))</f>
        <v>0</v>
      </c>
      <c r="AS38" s="53">
        <f>IF($V38&lt;=AR$2,0,IF($O38&lt;=AR$2,0,IF($G38&gt;=AS$2,0,IF($K38&gt;=$J38,0,IF($O38&lt;=AS$2,($J38-(SUM($K38,SUM($Z38:AR38)))),IF($L38=$D$184,(($J38-$K38)/$P38),(($J38-SUM($Z38:AR38))*$Q38))*IF($V38&lt;=AS$2,(DATEDIF(AR$2,$V38,"D")/365),IF($G38&gt;AR$2,(DATEDIF($G38,AS$2,"D")/365),1)))))))</f>
        <v>0</v>
      </c>
      <c r="AT38" s="53">
        <f>IF($V38&lt;=AS$2,0,IF($O38&lt;=AS$2,0,IF($G38&gt;=AT$2,0,IF($K38&gt;=$J38,0,IF($O38&lt;=AT$2,($J38-(SUM($K38,SUM($Z38:AS38)))),IF($L38=$D$184,(($J38-$K38)/$P38),(($J38-SUM($Z38:AS38))*$Q38))*IF($V38&lt;=AT$2,(DATEDIF(AS$2,$V38,"D")/365),IF($G38&gt;AS$2,(DATEDIF($G38,AT$2,"D")/365),1)))))))</f>
        <v>0</v>
      </c>
      <c r="AU38" s="53">
        <f>IF($V38&lt;=AT$2,0,IF($O38&lt;=AT$2,0,IF($G38&gt;=AU$2,0,IF($K38&gt;=$J38,0,IF($O38&lt;=AU$2,($J38-(SUM($K38,SUM($Z38:AT38)))),IF($L38=$D$184,(($J38-$K38)/$P38),(($J38-SUM($Z38:AT38))*$Q38))*IF($V38&lt;=AU$2,(DATEDIF(AT$2,$V38,"D")/365),IF($G38&gt;AT$2,(DATEDIF($G38,AU$2,"D")/365),1)))))))</f>
        <v>0</v>
      </c>
      <c r="AV38" s="53">
        <f>IF($V38&lt;=AU$2,0,IF($O38&lt;=AU$2,0,IF($G38&gt;=AV$2,0,IF($K38&gt;=$J38,0,IF($O38&lt;=AV$2,($J38-(SUM($K38,SUM($Z38:AU38)))),IF($L38=$D$184,(($J38-$K38)/$P38),(($J38-SUM($Z38:AU38))*$Q38))*IF($V38&lt;=AV$2,(DATEDIF(AU$2,$V38,"D")/365),IF($G38&gt;AU$2,(DATEDIF($G38,AV$2,"D")/365),1)))))))</f>
        <v>0</v>
      </c>
      <c r="AW38" s="53">
        <f>IF($V38&lt;=AV$2,0,IF($O38&lt;=AV$2,0,IF($G38&gt;=AW$2,0,IF($K38&gt;=$J38,0,IF($O38&lt;=AW$2,($J38-(SUM($K38,SUM($Z38:AV38)))),IF($L38=$D$184,(($J38-$K38)/$P38),(($J38-SUM($Z38:AV38))*$Q38))*IF($V38&lt;=AW$2,(DATEDIF(AV$2,$V38,"D")/365),IF($G38&gt;AV$2,(DATEDIF($G38,AW$2,"D")/365),1)))))))</f>
        <v>0</v>
      </c>
      <c r="AX38" s="53">
        <f>IF($V38&lt;=AW$2,0,IF($O38&lt;=AW$2,0,IF($G38&gt;=AX$2,0,IF($K38&gt;=$J38,0,IF($O38&lt;=AX$2,($J38-(SUM($K38,SUM($Z38:AW38)))),IF($L38=$D$184,(($J38-$K38)/$P38),(($J38-SUM($Z38:AW38))*$Q38))*IF($V38&lt;=AX$2,(DATEDIF(AW$2,$V38,"D")/365),IF($G38&gt;AW$2,(DATEDIF($G38,AX$2,"D")/365),1)))))))</f>
        <v>0</v>
      </c>
      <c r="AY38" s="53">
        <f>IF($V38&lt;=AX$2,0,IF($O38&lt;=AX$2,0,IF($G38&gt;=AY$2,0,IF($K38&gt;=$J38,0,IF($O38&lt;=AY$2,($J38-(SUM($K38,SUM($Z38:AX38)))),IF($L38=$D$184,(($J38-$K38)/$P38),(($J38-SUM($Z38:AX38))*$Q38))*IF($V38&lt;=AY$2,(DATEDIF(AX$2,$V38,"D")/365),IF($G38&gt;AX$2,(DATEDIF($G38,AY$2,"D")/365),1)))))))</f>
        <v>0</v>
      </c>
      <c r="AZ38" s="52"/>
      <c r="BA38" s="52"/>
      <c r="BB38" s="126">
        <f>IF($V38&lt;=BB$2,0,IF($G38&gt;=BB$2,0,IF($G38&gt;$W$3,(J38-Z38),IF($G38&lt;=$W$3,J38-SUM(W38,$Z38:Z38),0))))</f>
        <v>0</v>
      </c>
      <c r="BC38" s="53">
        <f t="shared" si="14"/>
        <v>0</v>
      </c>
      <c r="BD38" s="52">
        <f t="shared" si="14"/>
        <v>0</v>
      </c>
      <c r="BE38" s="53">
        <f t="shared" si="14"/>
        <v>0</v>
      </c>
      <c r="BF38" s="52">
        <f t="shared" si="14"/>
        <v>0</v>
      </c>
      <c r="BG38" s="53">
        <f t="shared" si="14"/>
        <v>0</v>
      </c>
      <c r="BH38" s="52">
        <f t="shared" si="14"/>
        <v>0</v>
      </c>
      <c r="BI38" s="53">
        <f t="shared" si="14"/>
        <v>0</v>
      </c>
      <c r="BJ38" s="52">
        <f t="shared" si="14"/>
        <v>0</v>
      </c>
      <c r="BK38" s="53">
        <f t="shared" si="14"/>
        <v>0</v>
      </c>
      <c r="BL38" s="52">
        <f t="shared" si="14"/>
        <v>0</v>
      </c>
      <c r="BM38" s="53">
        <f t="shared" si="14"/>
        <v>0</v>
      </c>
      <c r="BN38" s="52">
        <f t="shared" si="14"/>
        <v>0</v>
      </c>
      <c r="BO38" s="53">
        <f t="shared" si="14"/>
        <v>0</v>
      </c>
      <c r="BP38" s="52">
        <f t="shared" si="14"/>
        <v>0</v>
      </c>
      <c r="BQ38" s="53">
        <f t="shared" si="14"/>
        <v>0</v>
      </c>
      <c r="BR38" s="52">
        <f t="shared" si="14"/>
        <v>0</v>
      </c>
      <c r="BS38" s="53">
        <f t="shared" si="38"/>
        <v>0</v>
      </c>
      <c r="BT38" s="52">
        <f t="shared" si="13"/>
        <v>0</v>
      </c>
      <c r="BU38" s="53">
        <f t="shared" si="13"/>
        <v>0</v>
      </c>
      <c r="BV38" s="52">
        <f t="shared" si="13"/>
        <v>0</v>
      </c>
      <c r="BW38" s="53">
        <f t="shared" si="13"/>
        <v>0</v>
      </c>
      <c r="BX38" s="52">
        <f t="shared" si="13"/>
        <v>0</v>
      </c>
      <c r="BY38" s="53">
        <f t="shared" si="13"/>
        <v>0</v>
      </c>
      <c r="BZ38" s="52">
        <f t="shared" si="13"/>
        <v>0</v>
      </c>
      <c r="CA38" s="53">
        <f t="shared" si="13"/>
        <v>0</v>
      </c>
    </row>
    <row r="39" spans="1:79" s="74" customFormat="1">
      <c r="A39" s="20">
        <v>38</v>
      </c>
      <c r="B39" s="20" t="s">
        <v>5</v>
      </c>
      <c r="C39" s="20" t="s">
        <v>153</v>
      </c>
      <c r="D39" s="2">
        <v>1985</v>
      </c>
      <c r="E39" s="3">
        <v>4</v>
      </c>
      <c r="F39" s="2">
        <v>1</v>
      </c>
      <c r="G39" s="55">
        <f t="shared" si="0"/>
        <v>31137</v>
      </c>
      <c r="H39" s="4">
        <v>0</v>
      </c>
      <c r="I39" s="1">
        <v>0</v>
      </c>
      <c r="J39" s="51">
        <f t="shared" si="1"/>
        <v>0</v>
      </c>
      <c r="K39" s="54">
        <f t="shared" si="2"/>
        <v>0</v>
      </c>
      <c r="L39" s="4" t="s">
        <v>96</v>
      </c>
      <c r="M39" s="54">
        <f t="shared" si="15"/>
        <v>5</v>
      </c>
      <c r="N39" s="53">
        <f t="shared" si="3"/>
        <v>5</v>
      </c>
      <c r="O39" s="55">
        <f t="shared" si="4"/>
        <v>32963</v>
      </c>
      <c r="P39" s="53">
        <f t="shared" si="5"/>
        <v>0</v>
      </c>
      <c r="Q39" s="119">
        <f t="shared" si="6"/>
        <v>0</v>
      </c>
      <c r="R39" s="52" t="s">
        <v>130</v>
      </c>
      <c r="S39" s="114">
        <v>17</v>
      </c>
      <c r="T39" s="68">
        <v>4</v>
      </c>
      <c r="U39" s="114">
        <v>2035</v>
      </c>
      <c r="V39" s="55">
        <f t="shared" si="7"/>
        <v>54878</v>
      </c>
      <c r="W39" s="53">
        <f t="shared" si="8"/>
        <v>0</v>
      </c>
      <c r="X39" s="53">
        <f t="shared" si="9"/>
        <v>0</v>
      </c>
      <c r="Y39" s="53">
        <f t="shared" si="10"/>
        <v>0</v>
      </c>
      <c r="Z39" s="53">
        <f t="shared" si="11"/>
        <v>0</v>
      </c>
      <c r="AA39" s="53">
        <f>IF($V39&lt;=Z$2,0,IF($O39&lt;=Z$2,0,IF($G39&gt;=AA$2,0,IF($K39&gt;=$J39,0,IF($O39&lt;=AA$2,($J39-(SUM($K39,SUM($Z39:Z39)))),IF($L39=$D$184,(($J39-$K39)/$P39),(($J39-SUM($Z39:Z39))*$Q39))*IF($V39&lt;=AA$2,(DATEDIF(Z$2,$V39,"D")/365),IF($G39&gt;Z$2,(DATEDIF($G39,AA$2,"D")/365),1)))))))</f>
        <v>0</v>
      </c>
      <c r="AB39" s="53">
        <f>IF($V39&lt;=AA$2,0,IF($O39&lt;=AA$2,0,IF($G39&gt;=AB$2,0,IF($K39&gt;=$J39,0,IF($O39&lt;=AB$2,($J39-(SUM($K39,SUM($Z39:AA39)))),IF($L39=$D$184,(($J39-$K39)/$P39),(($J39-SUM($Z39:AA39))*$Q39))*IF($V39&lt;=AB$2,(DATEDIF(AA$2,$V39,"D")/365),IF($G39&gt;AA$2,(DATEDIF($G39,AB$2,"D")/365),1)))))))</f>
        <v>0</v>
      </c>
      <c r="AC39" s="53">
        <f>IF($V39&lt;=AB$2,0,IF($O39&lt;=AB$2,0,IF($G39&gt;=AC$2,0,IF($K39&gt;=$J39,0,IF($O39&lt;=AC$2,($J39-(SUM($K39,SUM($Z39:AB39)))),IF($L39=$D$184,(($J39-$K39)/$P39),(($J39-SUM($Z39:AB39))*$Q39))*IF($V39&lt;=AC$2,(DATEDIF(AB$2,$V39,"D")/365),IF($G39&gt;AB$2,(DATEDIF($G39,AC$2,"D")/365),1)))))))</f>
        <v>0</v>
      </c>
      <c r="AD39" s="53">
        <f>IF($V39&lt;=AC$2,0,IF($O39&lt;=AC$2,0,IF($G39&gt;=AD$2,0,IF($K39&gt;=$J39,0,IF($O39&lt;=AD$2,($J39-(SUM($K39,SUM($Z39:AC39)))),IF($L39=$D$184,(($J39-$K39)/$P39),(($J39-SUM($Z39:AC39))*$Q39))*IF($V39&lt;=AD$2,(DATEDIF(AC$2,$V39,"D")/365),IF($G39&gt;AC$2,(DATEDIF($G39,AD$2,"D")/365),1)))))))</f>
        <v>0</v>
      </c>
      <c r="AE39" s="53">
        <f>IF($V39&lt;=AD$2,0,IF($O39&lt;=AD$2,0,IF($G39&gt;=AE$2,0,IF($K39&gt;=$J39,0,IF($O39&lt;=AE$2,($J39-(SUM($K39,SUM($Z39:AD39)))),IF($L39=$D$184,(($J39-$K39)/$P39),(($J39-SUM($Z39:AD39))*$Q39))*IF($V39&lt;=AE$2,(DATEDIF(AD$2,$V39,"D")/365),IF($G39&gt;AD$2,(DATEDIF($G39,AE$2,"D")/365),1)))))))</f>
        <v>0</v>
      </c>
      <c r="AF39" s="53">
        <f>IF($V39&lt;=AE$2,0,IF($O39&lt;=AE$2,0,IF($G39&gt;=AF$2,0,IF($K39&gt;=$J39,0,IF($O39&lt;=AF$2,($J39-(SUM($K39,SUM($Z39:AE39)))),IF($L39=$D$184,(($J39-$K39)/$P39),(($J39-SUM($Z39:AE39))*$Q39))*IF($V39&lt;=AF$2,(DATEDIF(AE$2,$V39,"D")/365),IF($G39&gt;AE$2,(DATEDIF($G39,AF$2,"D")/365),1)))))))</f>
        <v>0</v>
      </c>
      <c r="AG39" s="53">
        <f>IF($V39&lt;=AF$2,0,IF($O39&lt;=AF$2,0,IF($G39&gt;=AG$2,0,IF($K39&gt;=$J39,0,IF($O39&lt;=AG$2,($J39-(SUM($K39,SUM($Z39:AF39)))),IF($L39=$D$184,(($J39-$K39)/$P39),(($J39-SUM($Z39:AF39))*$Q39))*IF($V39&lt;=AG$2,(DATEDIF(AF$2,$V39,"D")/365),IF($G39&gt;AF$2,(DATEDIF($G39,AG$2,"D")/365),1)))))))</f>
        <v>0</v>
      </c>
      <c r="AH39" s="53">
        <f>IF($V39&lt;=AG$2,0,IF($O39&lt;=AG$2,0,IF($G39&gt;=AH$2,0,IF($K39&gt;=$J39,0,IF($O39&lt;=AH$2,($J39-(SUM($K39,SUM($Z39:AG39)))),IF($L39=$D$184,(($J39-$K39)/$P39),(($J39-SUM($Z39:AG39))*$Q39))*IF($V39&lt;=AH$2,(DATEDIF(AG$2,$V39,"D")/365),IF($G39&gt;AG$2,(DATEDIF($G39,AH$2,"D")/365),1)))))))</f>
        <v>0</v>
      </c>
      <c r="AI39" s="53">
        <f>IF($V39&lt;=AH$2,0,IF($O39&lt;=AH$2,0,IF($G39&gt;=AI$2,0,IF($K39&gt;=$J39,0,IF($O39&lt;=AI$2,($J39-(SUM($K39,SUM($Z39:AH39)))),IF($L39=$D$184,(($J39-$K39)/$P39),(($J39-SUM($Z39:AH39))*$Q39))*IF($V39&lt;=AI$2,(DATEDIF(AH$2,$V39,"D")/365),IF($G39&gt;AH$2,(DATEDIF($G39,AI$2,"D")/365),1)))))))</f>
        <v>0</v>
      </c>
      <c r="AJ39" s="53">
        <f>IF($V39&lt;=AI$2,0,IF($O39&lt;=AI$2,0,IF($G39&gt;=AJ$2,0,IF($K39&gt;=$J39,0,IF($O39&lt;=AJ$2,($J39-(SUM($K39,SUM($Z39:AI39)))),IF($L39=$D$184,(($J39-$K39)/$P39),(($J39-SUM($Z39:AI39))*$Q39))*IF($V39&lt;=AJ$2,(DATEDIF(AI$2,$V39,"D")/365),IF($G39&gt;AI$2,(DATEDIF($G39,AJ$2,"D")/365),1)))))))</f>
        <v>0</v>
      </c>
      <c r="AK39" s="53">
        <f>IF($V39&lt;=AJ$2,0,IF($O39&lt;=AJ$2,0,IF($G39&gt;=AK$2,0,IF($K39&gt;=$J39,0,IF($O39&lt;=AK$2,($J39-(SUM($K39,SUM($Z39:AJ39)))),IF($L39=$D$184,(($J39-$K39)/$P39),(($J39-SUM($Z39:AJ39))*$Q39))*IF($V39&lt;=AK$2,(DATEDIF(AJ$2,$V39,"D")/365),IF($G39&gt;AJ$2,(DATEDIF($G39,AK$2,"D")/365),1)))))))</f>
        <v>0</v>
      </c>
      <c r="AL39" s="53">
        <f>IF($V39&lt;=AK$2,0,IF($O39&lt;=AK$2,0,IF($G39&gt;=AL$2,0,IF($K39&gt;=$J39,0,IF($O39&lt;=AL$2,($J39-(SUM($K39,SUM($Z39:AK39)))),IF($L39=$D$184,(($J39-$K39)/$P39),(($J39-SUM($Z39:AK39))*$Q39))*IF($V39&lt;=AL$2,(DATEDIF(AK$2,$V39,"D")/365),IF($G39&gt;AK$2,(DATEDIF($G39,AL$2,"D")/365),1)))))))</f>
        <v>0</v>
      </c>
      <c r="AM39" s="53">
        <f>IF($V39&lt;=AL$2,0,IF($O39&lt;=AL$2,0,IF($G39&gt;=AM$2,0,IF($K39&gt;=$J39,0,IF($O39&lt;=AM$2,($J39-(SUM($K39,SUM($Z39:AL39)))),IF($L39=$D$184,(($J39-$K39)/$P39),(($J39-SUM($Z39:AL39))*$Q39))*IF($V39&lt;=AM$2,(DATEDIF(AL$2,$V39,"D")/365),IF($G39&gt;AL$2,(DATEDIF($G39,AM$2,"D")/365),1)))))))</f>
        <v>0</v>
      </c>
      <c r="AN39" s="53">
        <f>IF($V39&lt;=AM$2,0,IF($O39&lt;=AM$2,0,IF($G39&gt;=AN$2,0,IF($K39&gt;=$J39,0,IF($O39&lt;=AN$2,($J39-(SUM($K39,SUM($Z39:AM39)))),IF($L39=$D$184,(($J39-$K39)/$P39),(($J39-SUM($Z39:AM39))*$Q39))*IF($V39&lt;=AN$2,(DATEDIF(AM$2,$V39,"D")/365),IF($G39&gt;AM$2,(DATEDIF($G39,AN$2,"D")/365),1)))))))</f>
        <v>0</v>
      </c>
      <c r="AO39" s="53">
        <f>IF($V39&lt;=AN$2,0,IF($O39&lt;=AN$2,0,IF($G39&gt;=AO$2,0,IF($K39&gt;=$J39,0,IF($O39&lt;=AO$2,($J39-(SUM($K39,SUM($Z39:AN39)))),IF($L39=$D$184,(($J39-$K39)/$P39),(($J39-SUM($Z39:AN39))*$Q39))*IF($V39&lt;=AO$2,(DATEDIF(AN$2,$V39,"D")/365),IF($G39&gt;AN$2,(DATEDIF($G39,AO$2,"D")/365),1)))))))</f>
        <v>0</v>
      </c>
      <c r="AP39" s="53">
        <f>IF($V39&lt;=AO$2,0,IF($O39&lt;=AO$2,0,IF($G39&gt;=AP$2,0,IF($K39&gt;=$J39,0,IF($O39&lt;=AP$2,($J39-(SUM($K39,SUM($Z39:AO39)))),IF($L39=$D$184,(($J39-$K39)/$P39),(($J39-SUM($Z39:AO39))*$Q39))*IF($V39&lt;=AP$2,(DATEDIF(AO$2,$V39,"D")/365),IF($G39&gt;AO$2,(DATEDIF($G39,AP$2,"D")/365),1)))))))</f>
        <v>0</v>
      </c>
      <c r="AQ39" s="53">
        <f>IF($V39&lt;=AP$2,0,IF($O39&lt;=AP$2,0,IF($G39&gt;=AQ$2,0,IF($K39&gt;=$J39,0,IF($O39&lt;=AQ$2,($J39-(SUM($K39,SUM($Z39:AP39)))),IF($L39=$D$184,(($J39-$K39)/$P39),(($J39-SUM($Z39:AP39))*$Q39))*IF($V39&lt;=AQ$2,(DATEDIF(AP$2,$V39,"D")/365),IF($G39&gt;AP$2,(DATEDIF($G39,AQ$2,"D")/365),1)))))))</f>
        <v>0</v>
      </c>
      <c r="AR39" s="53">
        <f>IF($V39&lt;=AQ$2,0,IF($O39&lt;=AQ$2,0,IF($G39&gt;=AR$2,0,IF($K39&gt;=$J39,0,IF($O39&lt;=AR$2,($J39-(SUM($K39,SUM($Z39:AQ39)))),IF($L39=$D$184,(($J39-$K39)/$P39),(($J39-SUM($Z39:AQ39))*$Q39))*IF($V39&lt;=AR$2,(DATEDIF(AQ$2,$V39,"D")/365),IF($G39&gt;AQ$2,(DATEDIF($G39,AR$2,"D")/365),1)))))))</f>
        <v>0</v>
      </c>
      <c r="AS39" s="53">
        <f>IF($V39&lt;=AR$2,0,IF($O39&lt;=AR$2,0,IF($G39&gt;=AS$2,0,IF($K39&gt;=$J39,0,IF($O39&lt;=AS$2,($J39-(SUM($K39,SUM($Z39:AR39)))),IF($L39=$D$184,(($J39-$K39)/$P39),(($J39-SUM($Z39:AR39))*$Q39))*IF($V39&lt;=AS$2,(DATEDIF(AR$2,$V39,"D")/365),IF($G39&gt;AR$2,(DATEDIF($G39,AS$2,"D")/365),1)))))))</f>
        <v>0</v>
      </c>
      <c r="AT39" s="53">
        <f>IF($V39&lt;=AS$2,0,IF($O39&lt;=AS$2,0,IF($G39&gt;=AT$2,0,IF($K39&gt;=$J39,0,IF($O39&lt;=AT$2,($J39-(SUM($K39,SUM($Z39:AS39)))),IF($L39=$D$184,(($J39-$K39)/$P39),(($J39-SUM($Z39:AS39))*$Q39))*IF($V39&lt;=AT$2,(DATEDIF(AS$2,$V39,"D")/365),IF($G39&gt;AS$2,(DATEDIF($G39,AT$2,"D")/365),1)))))))</f>
        <v>0</v>
      </c>
      <c r="AU39" s="53">
        <f>IF($V39&lt;=AT$2,0,IF($O39&lt;=AT$2,0,IF($G39&gt;=AU$2,0,IF($K39&gt;=$J39,0,IF($O39&lt;=AU$2,($J39-(SUM($K39,SUM($Z39:AT39)))),IF($L39=$D$184,(($J39-$K39)/$P39),(($J39-SUM($Z39:AT39))*$Q39))*IF($V39&lt;=AU$2,(DATEDIF(AT$2,$V39,"D")/365),IF($G39&gt;AT$2,(DATEDIF($G39,AU$2,"D")/365),1)))))))</f>
        <v>0</v>
      </c>
      <c r="AV39" s="53">
        <f>IF($V39&lt;=AU$2,0,IF($O39&lt;=AU$2,0,IF($G39&gt;=AV$2,0,IF($K39&gt;=$J39,0,IF($O39&lt;=AV$2,($J39-(SUM($K39,SUM($Z39:AU39)))),IF($L39=$D$184,(($J39-$K39)/$P39),(($J39-SUM($Z39:AU39))*$Q39))*IF($V39&lt;=AV$2,(DATEDIF(AU$2,$V39,"D")/365),IF($G39&gt;AU$2,(DATEDIF($G39,AV$2,"D")/365),1)))))))</f>
        <v>0</v>
      </c>
      <c r="AW39" s="53">
        <f>IF($V39&lt;=AV$2,0,IF($O39&lt;=AV$2,0,IF($G39&gt;=AW$2,0,IF($K39&gt;=$J39,0,IF($O39&lt;=AW$2,($J39-(SUM($K39,SUM($Z39:AV39)))),IF($L39=$D$184,(($J39-$K39)/$P39),(($J39-SUM($Z39:AV39))*$Q39))*IF($V39&lt;=AW$2,(DATEDIF(AV$2,$V39,"D")/365),IF($G39&gt;AV$2,(DATEDIF($G39,AW$2,"D")/365),1)))))))</f>
        <v>0</v>
      </c>
      <c r="AX39" s="53">
        <f>IF($V39&lt;=AW$2,0,IF($O39&lt;=AW$2,0,IF($G39&gt;=AX$2,0,IF($K39&gt;=$J39,0,IF($O39&lt;=AX$2,($J39-(SUM($K39,SUM($Z39:AW39)))),IF($L39=$D$184,(($J39-$K39)/$P39),(($J39-SUM($Z39:AW39))*$Q39))*IF($V39&lt;=AX$2,(DATEDIF(AW$2,$V39,"D")/365),IF($G39&gt;AW$2,(DATEDIF($G39,AX$2,"D")/365),1)))))))</f>
        <v>0</v>
      </c>
      <c r="AY39" s="53">
        <f>IF($V39&lt;=AX$2,0,IF($O39&lt;=AX$2,0,IF($G39&gt;=AY$2,0,IF($K39&gt;=$J39,0,IF($O39&lt;=AY$2,($J39-(SUM($K39,SUM($Z39:AX39)))),IF($L39=$D$184,(($J39-$K39)/$P39),(($J39-SUM($Z39:AX39))*$Q39))*IF($V39&lt;=AY$2,(DATEDIF(AX$2,$V39,"D")/365),IF($G39&gt;AX$2,(DATEDIF($G39,AY$2,"D")/365),1)))))))</f>
        <v>0</v>
      </c>
      <c r="AZ39" s="52"/>
      <c r="BA39" s="52"/>
      <c r="BB39" s="126">
        <f>IF($V39&lt;=BB$2,0,IF($G39&gt;=BB$2,0,IF($G39&gt;$W$3,(J39-Z39),IF($G39&lt;=$W$3,J39-SUM(W39,$Z39:Z39),0))))</f>
        <v>0</v>
      </c>
      <c r="BC39" s="53">
        <f t="shared" ref="BC39:BR63" si="39">IF($V39&lt;=BC$2,0,IF($G39&gt;=BC$2,0,IF($G39&gt;=BB$2,$J39-AA39,BB39-AA39)))</f>
        <v>0</v>
      </c>
      <c r="BD39" s="52">
        <f t="shared" si="39"/>
        <v>0</v>
      </c>
      <c r="BE39" s="53">
        <f t="shared" si="39"/>
        <v>0</v>
      </c>
      <c r="BF39" s="52">
        <f t="shared" si="39"/>
        <v>0</v>
      </c>
      <c r="BG39" s="53">
        <f t="shared" si="39"/>
        <v>0</v>
      </c>
      <c r="BH39" s="52">
        <f t="shared" si="39"/>
        <v>0</v>
      </c>
      <c r="BI39" s="53">
        <f t="shared" si="39"/>
        <v>0</v>
      </c>
      <c r="BJ39" s="52">
        <f t="shared" si="39"/>
        <v>0</v>
      </c>
      <c r="BK39" s="53">
        <f t="shared" si="39"/>
        <v>0</v>
      </c>
      <c r="BL39" s="52">
        <f t="shared" si="39"/>
        <v>0</v>
      </c>
      <c r="BM39" s="53">
        <f t="shared" si="39"/>
        <v>0</v>
      </c>
      <c r="BN39" s="52">
        <f t="shared" si="39"/>
        <v>0</v>
      </c>
      <c r="BO39" s="53">
        <f t="shared" si="39"/>
        <v>0</v>
      </c>
      <c r="BP39" s="52">
        <f t="shared" si="39"/>
        <v>0</v>
      </c>
      <c r="BQ39" s="53">
        <f t="shared" si="39"/>
        <v>0</v>
      </c>
      <c r="BR39" s="52">
        <f t="shared" si="39"/>
        <v>0</v>
      </c>
      <c r="BS39" s="53">
        <f t="shared" si="38"/>
        <v>0</v>
      </c>
      <c r="BT39" s="52">
        <f t="shared" si="38"/>
        <v>0</v>
      </c>
      <c r="BU39" s="53">
        <f t="shared" si="38"/>
        <v>0</v>
      </c>
      <c r="BV39" s="52">
        <f t="shared" si="38"/>
        <v>0</v>
      </c>
      <c r="BW39" s="53">
        <f t="shared" si="38"/>
        <v>0</v>
      </c>
      <c r="BX39" s="52">
        <f t="shared" si="38"/>
        <v>0</v>
      </c>
      <c r="BY39" s="53">
        <f t="shared" si="38"/>
        <v>0</v>
      </c>
      <c r="BZ39" s="52">
        <f t="shared" si="38"/>
        <v>0</v>
      </c>
      <c r="CA39" s="53">
        <f t="shared" si="38"/>
        <v>0</v>
      </c>
    </row>
    <row r="40" spans="1:79" s="74" customFormat="1">
      <c r="A40" s="20">
        <v>39</v>
      </c>
      <c r="B40" s="20" t="s">
        <v>5</v>
      </c>
      <c r="C40" s="20" t="s">
        <v>153</v>
      </c>
      <c r="D40" s="2">
        <v>1985</v>
      </c>
      <c r="E40" s="3">
        <v>4</v>
      </c>
      <c r="F40" s="2">
        <v>1</v>
      </c>
      <c r="G40" s="55">
        <f t="shared" si="0"/>
        <v>31137</v>
      </c>
      <c r="H40" s="4">
        <v>0</v>
      </c>
      <c r="I40" s="1">
        <v>0</v>
      </c>
      <c r="J40" s="51">
        <f t="shared" si="1"/>
        <v>0</v>
      </c>
      <c r="K40" s="54">
        <f t="shared" si="2"/>
        <v>0</v>
      </c>
      <c r="L40" s="4" t="s">
        <v>96</v>
      </c>
      <c r="M40" s="54">
        <f t="shared" si="15"/>
        <v>5</v>
      </c>
      <c r="N40" s="53">
        <f t="shared" si="3"/>
        <v>5</v>
      </c>
      <c r="O40" s="55">
        <f t="shared" si="4"/>
        <v>32963</v>
      </c>
      <c r="P40" s="53">
        <f t="shared" si="5"/>
        <v>0</v>
      </c>
      <c r="Q40" s="119">
        <f t="shared" si="6"/>
        <v>0</v>
      </c>
      <c r="R40" s="52" t="s">
        <v>130</v>
      </c>
      <c r="S40" s="114">
        <v>17</v>
      </c>
      <c r="T40" s="68">
        <v>4</v>
      </c>
      <c r="U40" s="114">
        <v>2035</v>
      </c>
      <c r="V40" s="55">
        <f t="shared" si="7"/>
        <v>54878</v>
      </c>
      <c r="W40" s="53">
        <f t="shared" si="8"/>
        <v>0</v>
      </c>
      <c r="X40" s="53">
        <f t="shared" si="9"/>
        <v>0</v>
      </c>
      <c r="Y40" s="53">
        <f t="shared" si="10"/>
        <v>0</v>
      </c>
      <c r="Z40" s="53">
        <f t="shared" si="11"/>
        <v>0</v>
      </c>
      <c r="AA40" s="53">
        <f>IF($V40&lt;=Z$2,0,IF($O40&lt;=Z$2,0,IF($G40&gt;=AA$2,0,IF($K40&gt;=$J40,0,IF($O40&lt;=AA$2,($J40-(SUM($K40,SUM($Z40:Z40)))),IF($L40=$D$184,(($J40-$K40)/$P40),(($J40-SUM($Z40:Z40))*$Q40))*IF($V40&lt;=AA$2,(DATEDIF(Z$2,$V40,"D")/365),IF($G40&gt;Z$2,(DATEDIF($G40,AA$2,"D")/365),1)))))))</f>
        <v>0</v>
      </c>
      <c r="AB40" s="53">
        <f>IF($V40&lt;=AA$2,0,IF($O40&lt;=AA$2,0,IF($G40&gt;=AB$2,0,IF($K40&gt;=$J40,0,IF($O40&lt;=AB$2,($J40-(SUM($K40,SUM($Z40:AA40)))),IF($L40=$D$184,(($J40-$K40)/$P40),(($J40-SUM($Z40:AA40))*$Q40))*IF($V40&lt;=AB$2,(DATEDIF(AA$2,$V40,"D")/365),IF($G40&gt;AA$2,(DATEDIF($G40,AB$2,"D")/365),1)))))))</f>
        <v>0</v>
      </c>
      <c r="AC40" s="53">
        <f>IF($V40&lt;=AB$2,0,IF($O40&lt;=AB$2,0,IF($G40&gt;=AC$2,0,IF($K40&gt;=$J40,0,IF($O40&lt;=AC$2,($J40-(SUM($K40,SUM($Z40:AB40)))),IF($L40=$D$184,(($J40-$K40)/$P40),(($J40-SUM($Z40:AB40))*$Q40))*IF($V40&lt;=AC$2,(DATEDIF(AB$2,$V40,"D")/365),IF($G40&gt;AB$2,(DATEDIF($G40,AC$2,"D")/365),1)))))))</f>
        <v>0</v>
      </c>
      <c r="AD40" s="53">
        <f>IF($V40&lt;=AC$2,0,IF($O40&lt;=AC$2,0,IF($G40&gt;=AD$2,0,IF($K40&gt;=$J40,0,IF($O40&lt;=AD$2,($J40-(SUM($K40,SUM($Z40:AC40)))),IF($L40=$D$184,(($J40-$K40)/$P40),(($J40-SUM($Z40:AC40))*$Q40))*IF($V40&lt;=AD$2,(DATEDIF(AC$2,$V40,"D")/365),IF($G40&gt;AC$2,(DATEDIF($G40,AD$2,"D")/365),1)))))))</f>
        <v>0</v>
      </c>
      <c r="AE40" s="53">
        <f>IF($V40&lt;=AD$2,0,IF($O40&lt;=AD$2,0,IF($G40&gt;=AE$2,0,IF($K40&gt;=$J40,0,IF($O40&lt;=AE$2,($J40-(SUM($K40,SUM($Z40:AD40)))),IF($L40=$D$184,(($J40-$K40)/$P40),(($J40-SUM($Z40:AD40))*$Q40))*IF($V40&lt;=AE$2,(DATEDIF(AD$2,$V40,"D")/365),IF($G40&gt;AD$2,(DATEDIF($G40,AE$2,"D")/365),1)))))))</f>
        <v>0</v>
      </c>
      <c r="AF40" s="53">
        <f>IF($V40&lt;=AE$2,0,IF($O40&lt;=AE$2,0,IF($G40&gt;=AF$2,0,IF($K40&gt;=$J40,0,IF($O40&lt;=AF$2,($J40-(SUM($K40,SUM($Z40:AE40)))),IF($L40=$D$184,(($J40-$K40)/$P40),(($J40-SUM($Z40:AE40))*$Q40))*IF($V40&lt;=AF$2,(DATEDIF(AE$2,$V40,"D")/365),IF($G40&gt;AE$2,(DATEDIF($G40,AF$2,"D")/365),1)))))))</f>
        <v>0</v>
      </c>
      <c r="AG40" s="53">
        <f>IF($V40&lt;=AF$2,0,IF($O40&lt;=AF$2,0,IF($G40&gt;=AG$2,0,IF($K40&gt;=$J40,0,IF($O40&lt;=AG$2,($J40-(SUM($K40,SUM($Z40:AF40)))),IF($L40=$D$184,(($J40-$K40)/$P40),(($J40-SUM($Z40:AF40))*$Q40))*IF($V40&lt;=AG$2,(DATEDIF(AF$2,$V40,"D")/365),IF($G40&gt;AF$2,(DATEDIF($G40,AG$2,"D")/365),1)))))))</f>
        <v>0</v>
      </c>
      <c r="AH40" s="53">
        <f>IF($V40&lt;=AG$2,0,IF($O40&lt;=AG$2,0,IF($G40&gt;=AH$2,0,IF($K40&gt;=$J40,0,IF($O40&lt;=AH$2,($J40-(SUM($K40,SUM($Z40:AG40)))),IF($L40=$D$184,(($J40-$K40)/$P40),(($J40-SUM($Z40:AG40))*$Q40))*IF($V40&lt;=AH$2,(DATEDIF(AG$2,$V40,"D")/365),IF($G40&gt;AG$2,(DATEDIF($G40,AH$2,"D")/365),1)))))))</f>
        <v>0</v>
      </c>
      <c r="AI40" s="53">
        <f>IF($V40&lt;=AH$2,0,IF($O40&lt;=AH$2,0,IF($G40&gt;=AI$2,0,IF($K40&gt;=$J40,0,IF($O40&lt;=AI$2,($J40-(SUM($K40,SUM($Z40:AH40)))),IF($L40=$D$184,(($J40-$K40)/$P40),(($J40-SUM($Z40:AH40))*$Q40))*IF($V40&lt;=AI$2,(DATEDIF(AH$2,$V40,"D")/365),IF($G40&gt;AH$2,(DATEDIF($G40,AI$2,"D")/365),1)))))))</f>
        <v>0</v>
      </c>
      <c r="AJ40" s="53">
        <f>IF($V40&lt;=AI$2,0,IF($O40&lt;=AI$2,0,IF($G40&gt;=AJ$2,0,IF($K40&gt;=$J40,0,IF($O40&lt;=AJ$2,($J40-(SUM($K40,SUM($Z40:AI40)))),IF($L40=$D$184,(($J40-$K40)/$P40),(($J40-SUM($Z40:AI40))*$Q40))*IF($V40&lt;=AJ$2,(DATEDIF(AI$2,$V40,"D")/365),IF($G40&gt;AI$2,(DATEDIF($G40,AJ$2,"D")/365),1)))))))</f>
        <v>0</v>
      </c>
      <c r="AK40" s="53">
        <f>IF($V40&lt;=AJ$2,0,IF($O40&lt;=AJ$2,0,IF($G40&gt;=AK$2,0,IF($K40&gt;=$J40,0,IF($O40&lt;=AK$2,($J40-(SUM($K40,SUM($Z40:AJ40)))),IF($L40=$D$184,(($J40-$K40)/$P40),(($J40-SUM($Z40:AJ40))*$Q40))*IF($V40&lt;=AK$2,(DATEDIF(AJ$2,$V40,"D")/365),IF($G40&gt;AJ$2,(DATEDIF($G40,AK$2,"D")/365),1)))))))</f>
        <v>0</v>
      </c>
      <c r="AL40" s="53">
        <f>IF($V40&lt;=AK$2,0,IF($O40&lt;=AK$2,0,IF($G40&gt;=AL$2,0,IF($K40&gt;=$J40,0,IF($O40&lt;=AL$2,($J40-(SUM($K40,SUM($Z40:AK40)))),IF($L40=$D$184,(($J40-$K40)/$P40),(($J40-SUM($Z40:AK40))*$Q40))*IF($V40&lt;=AL$2,(DATEDIF(AK$2,$V40,"D")/365),IF($G40&gt;AK$2,(DATEDIF($G40,AL$2,"D")/365),1)))))))</f>
        <v>0</v>
      </c>
      <c r="AM40" s="53">
        <f>IF($V40&lt;=AL$2,0,IF($O40&lt;=AL$2,0,IF($G40&gt;=AM$2,0,IF($K40&gt;=$J40,0,IF($O40&lt;=AM$2,($J40-(SUM($K40,SUM($Z40:AL40)))),IF($L40=$D$184,(($J40-$K40)/$P40),(($J40-SUM($Z40:AL40))*$Q40))*IF($V40&lt;=AM$2,(DATEDIF(AL$2,$V40,"D")/365),IF($G40&gt;AL$2,(DATEDIF($G40,AM$2,"D")/365),1)))))))</f>
        <v>0</v>
      </c>
      <c r="AN40" s="53">
        <f>IF($V40&lt;=AM$2,0,IF($O40&lt;=AM$2,0,IF($G40&gt;=AN$2,0,IF($K40&gt;=$J40,0,IF($O40&lt;=AN$2,($J40-(SUM($K40,SUM($Z40:AM40)))),IF($L40=$D$184,(($J40-$K40)/$P40),(($J40-SUM($Z40:AM40))*$Q40))*IF($V40&lt;=AN$2,(DATEDIF(AM$2,$V40,"D")/365),IF($G40&gt;AM$2,(DATEDIF($G40,AN$2,"D")/365),1)))))))</f>
        <v>0</v>
      </c>
      <c r="AO40" s="53">
        <f>IF($V40&lt;=AN$2,0,IF($O40&lt;=AN$2,0,IF($G40&gt;=AO$2,0,IF($K40&gt;=$J40,0,IF($O40&lt;=AO$2,($J40-(SUM($K40,SUM($Z40:AN40)))),IF($L40=$D$184,(($J40-$K40)/$P40),(($J40-SUM($Z40:AN40))*$Q40))*IF($V40&lt;=AO$2,(DATEDIF(AN$2,$V40,"D")/365),IF($G40&gt;AN$2,(DATEDIF($G40,AO$2,"D")/365),1)))))))</f>
        <v>0</v>
      </c>
      <c r="AP40" s="53">
        <f>IF($V40&lt;=AO$2,0,IF($O40&lt;=AO$2,0,IF($G40&gt;=AP$2,0,IF($K40&gt;=$J40,0,IF($O40&lt;=AP$2,($J40-(SUM($K40,SUM($Z40:AO40)))),IF($L40=$D$184,(($J40-$K40)/$P40),(($J40-SUM($Z40:AO40))*$Q40))*IF($V40&lt;=AP$2,(DATEDIF(AO$2,$V40,"D")/365),IF($G40&gt;AO$2,(DATEDIF($G40,AP$2,"D")/365),1)))))))</f>
        <v>0</v>
      </c>
      <c r="AQ40" s="53">
        <f>IF($V40&lt;=AP$2,0,IF($O40&lt;=AP$2,0,IF($G40&gt;=AQ$2,0,IF($K40&gt;=$J40,0,IF($O40&lt;=AQ$2,($J40-(SUM($K40,SUM($Z40:AP40)))),IF($L40=$D$184,(($J40-$K40)/$P40),(($J40-SUM($Z40:AP40))*$Q40))*IF($V40&lt;=AQ$2,(DATEDIF(AP$2,$V40,"D")/365),IF($G40&gt;AP$2,(DATEDIF($G40,AQ$2,"D")/365),1)))))))</f>
        <v>0</v>
      </c>
      <c r="AR40" s="53">
        <f>IF($V40&lt;=AQ$2,0,IF($O40&lt;=AQ$2,0,IF($G40&gt;=AR$2,0,IF($K40&gt;=$J40,0,IF($O40&lt;=AR$2,($J40-(SUM($K40,SUM($Z40:AQ40)))),IF($L40=$D$184,(($J40-$K40)/$P40),(($J40-SUM($Z40:AQ40))*$Q40))*IF($V40&lt;=AR$2,(DATEDIF(AQ$2,$V40,"D")/365),IF($G40&gt;AQ$2,(DATEDIF($G40,AR$2,"D")/365),1)))))))</f>
        <v>0</v>
      </c>
      <c r="AS40" s="53">
        <f>IF($V40&lt;=AR$2,0,IF($O40&lt;=AR$2,0,IF($G40&gt;=AS$2,0,IF($K40&gt;=$J40,0,IF($O40&lt;=AS$2,($J40-(SUM($K40,SUM($Z40:AR40)))),IF($L40=$D$184,(($J40-$K40)/$P40),(($J40-SUM($Z40:AR40))*$Q40))*IF($V40&lt;=AS$2,(DATEDIF(AR$2,$V40,"D")/365),IF($G40&gt;AR$2,(DATEDIF($G40,AS$2,"D")/365),1)))))))</f>
        <v>0</v>
      </c>
      <c r="AT40" s="53">
        <f>IF($V40&lt;=AS$2,0,IF($O40&lt;=AS$2,0,IF($G40&gt;=AT$2,0,IF($K40&gt;=$J40,0,IF($O40&lt;=AT$2,($J40-(SUM($K40,SUM($Z40:AS40)))),IF($L40=$D$184,(($J40-$K40)/$P40),(($J40-SUM($Z40:AS40))*$Q40))*IF($V40&lt;=AT$2,(DATEDIF(AS$2,$V40,"D")/365),IF($G40&gt;AS$2,(DATEDIF($G40,AT$2,"D")/365),1)))))))</f>
        <v>0</v>
      </c>
      <c r="AU40" s="53">
        <f>IF($V40&lt;=AT$2,0,IF($O40&lt;=AT$2,0,IF($G40&gt;=AU$2,0,IF($K40&gt;=$J40,0,IF($O40&lt;=AU$2,($J40-(SUM($K40,SUM($Z40:AT40)))),IF($L40=$D$184,(($J40-$K40)/$P40),(($J40-SUM($Z40:AT40))*$Q40))*IF($V40&lt;=AU$2,(DATEDIF(AT$2,$V40,"D")/365),IF($G40&gt;AT$2,(DATEDIF($G40,AU$2,"D")/365),1)))))))</f>
        <v>0</v>
      </c>
      <c r="AV40" s="53">
        <f>IF($V40&lt;=AU$2,0,IF($O40&lt;=AU$2,0,IF($G40&gt;=AV$2,0,IF($K40&gt;=$J40,0,IF($O40&lt;=AV$2,($J40-(SUM($K40,SUM($Z40:AU40)))),IF($L40=$D$184,(($J40-$K40)/$P40),(($J40-SUM($Z40:AU40))*$Q40))*IF($V40&lt;=AV$2,(DATEDIF(AU$2,$V40,"D")/365),IF($G40&gt;AU$2,(DATEDIF($G40,AV$2,"D")/365),1)))))))</f>
        <v>0</v>
      </c>
      <c r="AW40" s="53">
        <f>IF($V40&lt;=AV$2,0,IF($O40&lt;=AV$2,0,IF($G40&gt;=AW$2,0,IF($K40&gt;=$J40,0,IF($O40&lt;=AW$2,($J40-(SUM($K40,SUM($Z40:AV40)))),IF($L40=$D$184,(($J40-$K40)/$P40),(($J40-SUM($Z40:AV40))*$Q40))*IF($V40&lt;=AW$2,(DATEDIF(AV$2,$V40,"D")/365),IF($G40&gt;AV$2,(DATEDIF($G40,AW$2,"D")/365),1)))))))</f>
        <v>0</v>
      </c>
      <c r="AX40" s="53">
        <f>IF($V40&lt;=AW$2,0,IF($O40&lt;=AW$2,0,IF($G40&gt;=AX$2,0,IF($K40&gt;=$J40,0,IF($O40&lt;=AX$2,($J40-(SUM($K40,SUM($Z40:AW40)))),IF($L40=$D$184,(($J40-$K40)/$P40),(($J40-SUM($Z40:AW40))*$Q40))*IF($V40&lt;=AX$2,(DATEDIF(AW$2,$V40,"D")/365),IF($G40&gt;AW$2,(DATEDIF($G40,AX$2,"D")/365),1)))))))</f>
        <v>0</v>
      </c>
      <c r="AY40" s="53">
        <f>IF($V40&lt;=AX$2,0,IF($O40&lt;=AX$2,0,IF($G40&gt;=AY$2,0,IF($K40&gt;=$J40,0,IF($O40&lt;=AY$2,($J40-(SUM($K40,SUM($Z40:AX40)))),IF($L40=$D$184,(($J40-$K40)/$P40),(($J40-SUM($Z40:AX40))*$Q40))*IF($V40&lt;=AY$2,(DATEDIF(AX$2,$V40,"D")/365),IF($G40&gt;AX$2,(DATEDIF($G40,AY$2,"D")/365),1)))))))</f>
        <v>0</v>
      </c>
      <c r="AZ40" s="52"/>
      <c r="BA40" s="52"/>
      <c r="BB40" s="126">
        <f>IF($V40&lt;=BB$2,0,IF($G40&gt;=BB$2,0,IF($G40&gt;$W$3,(J40-Z40),IF($G40&lt;=$W$3,J40-SUM(W40,$Z40:Z40),0))))</f>
        <v>0</v>
      </c>
      <c r="BC40" s="53">
        <f t="shared" si="39"/>
        <v>0</v>
      </c>
      <c r="BD40" s="52">
        <f t="shared" si="39"/>
        <v>0</v>
      </c>
      <c r="BE40" s="53">
        <f t="shared" si="39"/>
        <v>0</v>
      </c>
      <c r="BF40" s="52">
        <f t="shared" si="39"/>
        <v>0</v>
      </c>
      <c r="BG40" s="53">
        <f t="shared" si="39"/>
        <v>0</v>
      </c>
      <c r="BH40" s="52">
        <f t="shared" si="39"/>
        <v>0</v>
      </c>
      <c r="BI40" s="53">
        <f t="shared" si="39"/>
        <v>0</v>
      </c>
      <c r="BJ40" s="52">
        <f t="shared" si="39"/>
        <v>0</v>
      </c>
      <c r="BK40" s="53">
        <f t="shared" si="39"/>
        <v>0</v>
      </c>
      <c r="BL40" s="52">
        <f t="shared" si="39"/>
        <v>0</v>
      </c>
      <c r="BM40" s="53">
        <f t="shared" si="39"/>
        <v>0</v>
      </c>
      <c r="BN40" s="52">
        <f t="shared" si="39"/>
        <v>0</v>
      </c>
      <c r="BO40" s="53">
        <f t="shared" si="39"/>
        <v>0</v>
      </c>
      <c r="BP40" s="52">
        <f t="shared" si="39"/>
        <v>0</v>
      </c>
      <c r="BQ40" s="53">
        <f t="shared" si="39"/>
        <v>0</v>
      </c>
      <c r="BR40" s="52">
        <f t="shared" si="39"/>
        <v>0</v>
      </c>
      <c r="BS40" s="53">
        <f t="shared" si="38"/>
        <v>0</v>
      </c>
      <c r="BT40" s="52">
        <f t="shared" si="38"/>
        <v>0</v>
      </c>
      <c r="BU40" s="53">
        <f t="shared" si="38"/>
        <v>0</v>
      </c>
      <c r="BV40" s="52">
        <f t="shared" si="38"/>
        <v>0</v>
      </c>
      <c r="BW40" s="53">
        <f t="shared" si="38"/>
        <v>0</v>
      </c>
      <c r="BX40" s="52">
        <f t="shared" si="38"/>
        <v>0</v>
      </c>
      <c r="BY40" s="53">
        <f t="shared" si="38"/>
        <v>0</v>
      </c>
      <c r="BZ40" s="52">
        <f t="shared" si="38"/>
        <v>0</v>
      </c>
      <c r="CA40" s="53">
        <f t="shared" si="38"/>
        <v>0</v>
      </c>
    </row>
    <row r="41" spans="1:79" s="74" customFormat="1">
      <c r="A41" s="20">
        <v>40</v>
      </c>
      <c r="B41" s="20" t="s">
        <v>5</v>
      </c>
      <c r="C41" s="20" t="s">
        <v>153</v>
      </c>
      <c r="D41" s="2">
        <v>1985</v>
      </c>
      <c r="E41" s="3">
        <v>4</v>
      </c>
      <c r="F41" s="2">
        <v>1</v>
      </c>
      <c r="G41" s="55">
        <f t="shared" si="0"/>
        <v>31137</v>
      </c>
      <c r="H41" s="4">
        <v>0</v>
      </c>
      <c r="I41" s="1">
        <v>0</v>
      </c>
      <c r="J41" s="51">
        <f t="shared" si="1"/>
        <v>0</v>
      </c>
      <c r="K41" s="54">
        <f t="shared" si="2"/>
        <v>0</v>
      </c>
      <c r="L41" s="4" t="s">
        <v>96</v>
      </c>
      <c r="M41" s="54">
        <f t="shared" si="15"/>
        <v>5</v>
      </c>
      <c r="N41" s="53">
        <f t="shared" si="3"/>
        <v>5</v>
      </c>
      <c r="O41" s="55">
        <f t="shared" si="4"/>
        <v>32963</v>
      </c>
      <c r="P41" s="53">
        <f t="shared" si="5"/>
        <v>0</v>
      </c>
      <c r="Q41" s="119">
        <f t="shared" si="6"/>
        <v>0</v>
      </c>
      <c r="R41" s="52" t="s">
        <v>130</v>
      </c>
      <c r="S41" s="114">
        <v>17</v>
      </c>
      <c r="T41" s="68">
        <v>4</v>
      </c>
      <c r="U41" s="114">
        <v>2035</v>
      </c>
      <c r="V41" s="55">
        <f t="shared" si="7"/>
        <v>54878</v>
      </c>
      <c r="W41" s="53">
        <f t="shared" si="8"/>
        <v>0</v>
      </c>
      <c r="X41" s="53">
        <f t="shared" si="9"/>
        <v>0</v>
      </c>
      <c r="Y41" s="53">
        <f t="shared" si="10"/>
        <v>0</v>
      </c>
      <c r="Z41" s="53">
        <f t="shared" si="11"/>
        <v>0</v>
      </c>
      <c r="AA41" s="53">
        <f>IF($V41&lt;=Z$2,0,IF($O41&lt;=Z$2,0,IF($G41&gt;=AA$2,0,IF($K41&gt;=$J41,0,IF($O41&lt;=AA$2,($J41-(SUM($K41,SUM($Z41:Z41)))),IF($L41=$D$184,(($J41-$K41)/$P41),(($J41-SUM($Z41:Z41))*$Q41))*IF($V41&lt;=AA$2,(DATEDIF(Z$2,$V41,"D")/365),IF($G41&gt;Z$2,(DATEDIF($G41,AA$2,"D")/365),1)))))))</f>
        <v>0</v>
      </c>
      <c r="AB41" s="53">
        <f>IF($V41&lt;=AA$2,0,IF($O41&lt;=AA$2,0,IF($G41&gt;=AB$2,0,IF($K41&gt;=$J41,0,IF($O41&lt;=AB$2,($J41-(SUM($K41,SUM($Z41:AA41)))),IF($L41=$D$184,(($J41-$K41)/$P41),(($J41-SUM($Z41:AA41))*$Q41))*IF($V41&lt;=AB$2,(DATEDIF(AA$2,$V41,"D")/365),IF($G41&gt;AA$2,(DATEDIF($G41,AB$2,"D")/365),1)))))))</f>
        <v>0</v>
      </c>
      <c r="AC41" s="53">
        <f>IF($V41&lt;=AB$2,0,IF($O41&lt;=AB$2,0,IF($G41&gt;=AC$2,0,IF($K41&gt;=$J41,0,IF($O41&lt;=AC$2,($J41-(SUM($K41,SUM($Z41:AB41)))),IF($L41=$D$184,(($J41-$K41)/$P41),(($J41-SUM($Z41:AB41))*$Q41))*IF($V41&lt;=AC$2,(DATEDIF(AB$2,$V41,"D")/365),IF($G41&gt;AB$2,(DATEDIF($G41,AC$2,"D")/365),1)))))))</f>
        <v>0</v>
      </c>
      <c r="AD41" s="53">
        <f>IF($V41&lt;=AC$2,0,IF($O41&lt;=AC$2,0,IF($G41&gt;=AD$2,0,IF($K41&gt;=$J41,0,IF($O41&lt;=AD$2,($J41-(SUM($K41,SUM($Z41:AC41)))),IF($L41=$D$184,(($J41-$K41)/$P41),(($J41-SUM($Z41:AC41))*$Q41))*IF($V41&lt;=AD$2,(DATEDIF(AC$2,$V41,"D")/365),IF($G41&gt;AC$2,(DATEDIF($G41,AD$2,"D")/365),1)))))))</f>
        <v>0</v>
      </c>
      <c r="AE41" s="53">
        <f>IF($V41&lt;=AD$2,0,IF($O41&lt;=AD$2,0,IF($G41&gt;=AE$2,0,IF($K41&gt;=$J41,0,IF($O41&lt;=AE$2,($J41-(SUM($K41,SUM($Z41:AD41)))),IF($L41=$D$184,(($J41-$K41)/$P41),(($J41-SUM($Z41:AD41))*$Q41))*IF($V41&lt;=AE$2,(DATEDIF(AD$2,$V41,"D")/365),IF($G41&gt;AD$2,(DATEDIF($G41,AE$2,"D")/365),1)))))))</f>
        <v>0</v>
      </c>
      <c r="AF41" s="53">
        <f>IF($V41&lt;=AE$2,0,IF($O41&lt;=AE$2,0,IF($G41&gt;=AF$2,0,IF($K41&gt;=$J41,0,IF($O41&lt;=AF$2,($J41-(SUM($K41,SUM($Z41:AE41)))),IF($L41=$D$184,(($J41-$K41)/$P41),(($J41-SUM($Z41:AE41))*$Q41))*IF($V41&lt;=AF$2,(DATEDIF(AE$2,$V41,"D")/365),IF($G41&gt;AE$2,(DATEDIF($G41,AF$2,"D")/365),1)))))))</f>
        <v>0</v>
      </c>
      <c r="AG41" s="53">
        <f>IF($V41&lt;=AF$2,0,IF($O41&lt;=AF$2,0,IF($G41&gt;=AG$2,0,IF($K41&gt;=$J41,0,IF($O41&lt;=AG$2,($J41-(SUM($K41,SUM($Z41:AF41)))),IF($L41=$D$184,(($J41-$K41)/$P41),(($J41-SUM($Z41:AF41))*$Q41))*IF($V41&lt;=AG$2,(DATEDIF(AF$2,$V41,"D")/365),IF($G41&gt;AF$2,(DATEDIF($G41,AG$2,"D")/365),1)))))))</f>
        <v>0</v>
      </c>
      <c r="AH41" s="53">
        <f>IF($V41&lt;=AG$2,0,IF($O41&lt;=AG$2,0,IF($G41&gt;=AH$2,0,IF($K41&gt;=$J41,0,IF($O41&lt;=AH$2,($J41-(SUM($K41,SUM($Z41:AG41)))),IF($L41=$D$184,(($J41-$K41)/$P41),(($J41-SUM($Z41:AG41))*$Q41))*IF($V41&lt;=AH$2,(DATEDIF(AG$2,$V41,"D")/365),IF($G41&gt;AG$2,(DATEDIF($G41,AH$2,"D")/365),1)))))))</f>
        <v>0</v>
      </c>
      <c r="AI41" s="53">
        <f>IF($V41&lt;=AH$2,0,IF($O41&lt;=AH$2,0,IF($G41&gt;=AI$2,0,IF($K41&gt;=$J41,0,IF($O41&lt;=AI$2,($J41-(SUM($K41,SUM($Z41:AH41)))),IF($L41=$D$184,(($J41-$K41)/$P41),(($J41-SUM($Z41:AH41))*$Q41))*IF($V41&lt;=AI$2,(DATEDIF(AH$2,$V41,"D")/365),IF($G41&gt;AH$2,(DATEDIF($G41,AI$2,"D")/365),1)))))))</f>
        <v>0</v>
      </c>
      <c r="AJ41" s="53">
        <f>IF($V41&lt;=AI$2,0,IF($O41&lt;=AI$2,0,IF($G41&gt;=AJ$2,0,IF($K41&gt;=$J41,0,IF($O41&lt;=AJ$2,($J41-(SUM($K41,SUM($Z41:AI41)))),IF($L41=$D$184,(($J41-$K41)/$P41),(($J41-SUM($Z41:AI41))*$Q41))*IF($V41&lt;=AJ$2,(DATEDIF(AI$2,$V41,"D")/365),IF($G41&gt;AI$2,(DATEDIF($G41,AJ$2,"D")/365),1)))))))</f>
        <v>0</v>
      </c>
      <c r="AK41" s="53">
        <f>IF($V41&lt;=AJ$2,0,IF($O41&lt;=AJ$2,0,IF($G41&gt;=AK$2,0,IF($K41&gt;=$J41,0,IF($O41&lt;=AK$2,($J41-(SUM($K41,SUM($Z41:AJ41)))),IF($L41=$D$184,(($J41-$K41)/$P41),(($J41-SUM($Z41:AJ41))*$Q41))*IF($V41&lt;=AK$2,(DATEDIF(AJ$2,$V41,"D")/365),IF($G41&gt;AJ$2,(DATEDIF($G41,AK$2,"D")/365),1)))))))</f>
        <v>0</v>
      </c>
      <c r="AL41" s="53">
        <f>IF($V41&lt;=AK$2,0,IF($O41&lt;=AK$2,0,IF($G41&gt;=AL$2,0,IF($K41&gt;=$J41,0,IF($O41&lt;=AL$2,($J41-(SUM($K41,SUM($Z41:AK41)))),IF($L41=$D$184,(($J41-$K41)/$P41),(($J41-SUM($Z41:AK41))*$Q41))*IF($V41&lt;=AL$2,(DATEDIF(AK$2,$V41,"D")/365),IF($G41&gt;AK$2,(DATEDIF($G41,AL$2,"D")/365),1)))))))</f>
        <v>0</v>
      </c>
      <c r="AM41" s="53">
        <f>IF($V41&lt;=AL$2,0,IF($O41&lt;=AL$2,0,IF($G41&gt;=AM$2,0,IF($K41&gt;=$J41,0,IF($O41&lt;=AM$2,($J41-(SUM($K41,SUM($Z41:AL41)))),IF($L41=$D$184,(($J41-$K41)/$P41),(($J41-SUM($Z41:AL41))*$Q41))*IF($V41&lt;=AM$2,(DATEDIF(AL$2,$V41,"D")/365),IF($G41&gt;AL$2,(DATEDIF($G41,AM$2,"D")/365),1)))))))</f>
        <v>0</v>
      </c>
      <c r="AN41" s="53">
        <f>IF($V41&lt;=AM$2,0,IF($O41&lt;=AM$2,0,IF($G41&gt;=AN$2,0,IF($K41&gt;=$J41,0,IF($O41&lt;=AN$2,($J41-(SUM($K41,SUM($Z41:AM41)))),IF($L41=$D$184,(($J41-$K41)/$P41),(($J41-SUM($Z41:AM41))*$Q41))*IF($V41&lt;=AN$2,(DATEDIF(AM$2,$V41,"D")/365),IF($G41&gt;AM$2,(DATEDIF($G41,AN$2,"D")/365),1)))))))</f>
        <v>0</v>
      </c>
      <c r="AO41" s="53">
        <f>IF($V41&lt;=AN$2,0,IF($O41&lt;=AN$2,0,IF($G41&gt;=AO$2,0,IF($K41&gt;=$J41,0,IF($O41&lt;=AO$2,($J41-(SUM($K41,SUM($Z41:AN41)))),IF($L41=$D$184,(($J41-$K41)/$P41),(($J41-SUM($Z41:AN41))*$Q41))*IF($V41&lt;=AO$2,(DATEDIF(AN$2,$V41,"D")/365),IF($G41&gt;AN$2,(DATEDIF($G41,AO$2,"D")/365),1)))))))</f>
        <v>0</v>
      </c>
      <c r="AP41" s="53">
        <f>IF($V41&lt;=AO$2,0,IF($O41&lt;=AO$2,0,IF($G41&gt;=AP$2,0,IF($K41&gt;=$J41,0,IF($O41&lt;=AP$2,($J41-(SUM($K41,SUM($Z41:AO41)))),IF($L41=$D$184,(($J41-$K41)/$P41),(($J41-SUM($Z41:AO41))*$Q41))*IF($V41&lt;=AP$2,(DATEDIF(AO$2,$V41,"D")/365),IF($G41&gt;AO$2,(DATEDIF($G41,AP$2,"D")/365),1)))))))</f>
        <v>0</v>
      </c>
      <c r="AQ41" s="53">
        <f>IF($V41&lt;=AP$2,0,IF($O41&lt;=AP$2,0,IF($G41&gt;=AQ$2,0,IF($K41&gt;=$J41,0,IF($O41&lt;=AQ$2,($J41-(SUM($K41,SUM($Z41:AP41)))),IF($L41=$D$184,(($J41-$K41)/$P41),(($J41-SUM($Z41:AP41))*$Q41))*IF($V41&lt;=AQ$2,(DATEDIF(AP$2,$V41,"D")/365),IF($G41&gt;AP$2,(DATEDIF($G41,AQ$2,"D")/365),1)))))))</f>
        <v>0</v>
      </c>
      <c r="AR41" s="53">
        <f>IF($V41&lt;=AQ$2,0,IF($O41&lt;=AQ$2,0,IF($G41&gt;=AR$2,0,IF($K41&gt;=$J41,0,IF($O41&lt;=AR$2,($J41-(SUM($K41,SUM($Z41:AQ41)))),IF($L41=$D$184,(($J41-$K41)/$P41),(($J41-SUM($Z41:AQ41))*$Q41))*IF($V41&lt;=AR$2,(DATEDIF(AQ$2,$V41,"D")/365),IF($G41&gt;AQ$2,(DATEDIF($G41,AR$2,"D")/365),1)))))))</f>
        <v>0</v>
      </c>
      <c r="AS41" s="53">
        <f>IF($V41&lt;=AR$2,0,IF($O41&lt;=AR$2,0,IF($G41&gt;=AS$2,0,IF($K41&gt;=$J41,0,IF($O41&lt;=AS$2,($J41-(SUM($K41,SUM($Z41:AR41)))),IF($L41=$D$184,(($J41-$K41)/$P41),(($J41-SUM($Z41:AR41))*$Q41))*IF($V41&lt;=AS$2,(DATEDIF(AR$2,$V41,"D")/365),IF($G41&gt;AR$2,(DATEDIF($G41,AS$2,"D")/365),1)))))))</f>
        <v>0</v>
      </c>
      <c r="AT41" s="53">
        <f>IF($V41&lt;=AS$2,0,IF($O41&lt;=AS$2,0,IF($G41&gt;=AT$2,0,IF($K41&gt;=$J41,0,IF($O41&lt;=AT$2,($J41-(SUM($K41,SUM($Z41:AS41)))),IF($L41=$D$184,(($J41-$K41)/$P41),(($J41-SUM($Z41:AS41))*$Q41))*IF($V41&lt;=AT$2,(DATEDIF(AS$2,$V41,"D")/365),IF($G41&gt;AS$2,(DATEDIF($G41,AT$2,"D")/365),1)))))))</f>
        <v>0</v>
      </c>
      <c r="AU41" s="53">
        <f>IF($V41&lt;=AT$2,0,IF($O41&lt;=AT$2,0,IF($G41&gt;=AU$2,0,IF($K41&gt;=$J41,0,IF($O41&lt;=AU$2,($J41-(SUM($K41,SUM($Z41:AT41)))),IF($L41=$D$184,(($J41-$K41)/$P41),(($J41-SUM($Z41:AT41))*$Q41))*IF($V41&lt;=AU$2,(DATEDIF(AT$2,$V41,"D")/365),IF($G41&gt;AT$2,(DATEDIF($G41,AU$2,"D")/365),1)))))))</f>
        <v>0</v>
      </c>
      <c r="AV41" s="53">
        <f>IF($V41&lt;=AU$2,0,IF($O41&lt;=AU$2,0,IF($G41&gt;=AV$2,0,IF($K41&gt;=$J41,0,IF($O41&lt;=AV$2,($J41-(SUM($K41,SUM($Z41:AU41)))),IF($L41=$D$184,(($J41-$K41)/$P41),(($J41-SUM($Z41:AU41))*$Q41))*IF($V41&lt;=AV$2,(DATEDIF(AU$2,$V41,"D")/365),IF($G41&gt;AU$2,(DATEDIF($G41,AV$2,"D")/365),1)))))))</f>
        <v>0</v>
      </c>
      <c r="AW41" s="53">
        <f>IF($V41&lt;=AV$2,0,IF($O41&lt;=AV$2,0,IF($G41&gt;=AW$2,0,IF($K41&gt;=$J41,0,IF($O41&lt;=AW$2,($J41-(SUM($K41,SUM($Z41:AV41)))),IF($L41=$D$184,(($J41-$K41)/$P41),(($J41-SUM($Z41:AV41))*$Q41))*IF($V41&lt;=AW$2,(DATEDIF(AV$2,$V41,"D")/365),IF($G41&gt;AV$2,(DATEDIF($G41,AW$2,"D")/365),1)))))))</f>
        <v>0</v>
      </c>
      <c r="AX41" s="53">
        <f>IF($V41&lt;=AW$2,0,IF($O41&lt;=AW$2,0,IF($G41&gt;=AX$2,0,IF($K41&gt;=$J41,0,IF($O41&lt;=AX$2,($J41-(SUM($K41,SUM($Z41:AW41)))),IF($L41=$D$184,(($J41-$K41)/$P41),(($J41-SUM($Z41:AW41))*$Q41))*IF($V41&lt;=AX$2,(DATEDIF(AW$2,$V41,"D")/365),IF($G41&gt;AW$2,(DATEDIF($G41,AX$2,"D")/365),1)))))))</f>
        <v>0</v>
      </c>
      <c r="AY41" s="53">
        <f>IF($V41&lt;=AX$2,0,IF($O41&lt;=AX$2,0,IF($G41&gt;=AY$2,0,IF($K41&gt;=$J41,0,IF($O41&lt;=AY$2,($J41-(SUM($K41,SUM($Z41:AX41)))),IF($L41=$D$184,(($J41-$K41)/$P41),(($J41-SUM($Z41:AX41))*$Q41))*IF($V41&lt;=AY$2,(DATEDIF(AX$2,$V41,"D")/365),IF($G41&gt;AX$2,(DATEDIF($G41,AY$2,"D")/365),1)))))))</f>
        <v>0</v>
      </c>
      <c r="AZ41" s="52"/>
      <c r="BA41" s="52"/>
      <c r="BB41" s="126">
        <f>IF($V41&lt;=BB$2,0,IF($G41&gt;=BB$2,0,IF($G41&gt;$W$3,(J41-Z41),IF($G41&lt;=$W$3,J41-SUM(W41,$Z41:Z41),0))))</f>
        <v>0</v>
      </c>
      <c r="BC41" s="53">
        <f t="shared" si="39"/>
        <v>0</v>
      </c>
      <c r="BD41" s="52">
        <f t="shared" si="39"/>
        <v>0</v>
      </c>
      <c r="BE41" s="53">
        <f t="shared" si="39"/>
        <v>0</v>
      </c>
      <c r="BF41" s="52">
        <f t="shared" si="39"/>
        <v>0</v>
      </c>
      <c r="BG41" s="53">
        <f t="shared" si="39"/>
        <v>0</v>
      </c>
      <c r="BH41" s="52">
        <f t="shared" si="39"/>
        <v>0</v>
      </c>
      <c r="BI41" s="53">
        <f t="shared" si="39"/>
        <v>0</v>
      </c>
      <c r="BJ41" s="52">
        <f t="shared" si="39"/>
        <v>0</v>
      </c>
      <c r="BK41" s="53">
        <f t="shared" si="39"/>
        <v>0</v>
      </c>
      <c r="BL41" s="52">
        <f t="shared" si="39"/>
        <v>0</v>
      </c>
      <c r="BM41" s="53">
        <f t="shared" si="39"/>
        <v>0</v>
      </c>
      <c r="BN41" s="52">
        <f t="shared" si="39"/>
        <v>0</v>
      </c>
      <c r="BO41" s="53">
        <f t="shared" si="39"/>
        <v>0</v>
      </c>
      <c r="BP41" s="52">
        <f t="shared" si="39"/>
        <v>0</v>
      </c>
      <c r="BQ41" s="53">
        <f t="shared" si="39"/>
        <v>0</v>
      </c>
      <c r="BR41" s="52">
        <f t="shared" si="39"/>
        <v>0</v>
      </c>
      <c r="BS41" s="53">
        <f t="shared" si="38"/>
        <v>0</v>
      </c>
      <c r="BT41" s="52">
        <f t="shared" si="38"/>
        <v>0</v>
      </c>
      <c r="BU41" s="53">
        <f t="shared" si="38"/>
        <v>0</v>
      </c>
      <c r="BV41" s="52">
        <f t="shared" si="38"/>
        <v>0</v>
      </c>
      <c r="BW41" s="53">
        <f t="shared" si="38"/>
        <v>0</v>
      </c>
      <c r="BX41" s="52">
        <f t="shared" si="38"/>
        <v>0</v>
      </c>
      <c r="BY41" s="53">
        <f t="shared" si="38"/>
        <v>0</v>
      </c>
      <c r="BZ41" s="52">
        <f t="shared" si="38"/>
        <v>0</v>
      </c>
      <c r="CA41" s="53">
        <f t="shared" si="38"/>
        <v>0</v>
      </c>
    </row>
    <row r="42" spans="1:79" s="74" customFormat="1">
      <c r="A42" s="20">
        <v>41</v>
      </c>
      <c r="B42" s="20" t="s">
        <v>5</v>
      </c>
      <c r="C42" s="20" t="s">
        <v>153</v>
      </c>
      <c r="D42" s="2">
        <v>1985</v>
      </c>
      <c r="E42" s="3">
        <v>4</v>
      </c>
      <c r="F42" s="2">
        <v>1</v>
      </c>
      <c r="G42" s="55">
        <f t="shared" si="0"/>
        <v>31137</v>
      </c>
      <c r="H42" s="4">
        <v>0</v>
      </c>
      <c r="I42" s="1">
        <v>0</v>
      </c>
      <c r="J42" s="51"/>
      <c r="K42" s="54">
        <f t="shared" si="2"/>
        <v>0</v>
      </c>
      <c r="L42" s="4" t="s">
        <v>96</v>
      </c>
      <c r="M42" s="54">
        <f t="shared" ref="M42" si="40">VLOOKUP(B42,$B$184:$C$283,2,FALSE)</f>
        <v>5</v>
      </c>
      <c r="N42" s="53">
        <f t="shared" ref="N42" si="41">IF(O42&gt;$W$3,IF(G42&lt;$W$3,DATEDIF(G42,$W$3,"D")/365,0),M42)</f>
        <v>5</v>
      </c>
      <c r="O42" s="55">
        <f t="shared" ref="O42" si="42">DATE(D42+M42,E42,F42-1)</f>
        <v>32963</v>
      </c>
      <c r="P42" s="53">
        <f t="shared" ref="P42" si="43">IF($O42&gt;$W$5,M42-N42,0)</f>
        <v>0</v>
      </c>
      <c r="Q42" s="119">
        <f t="shared" ref="Q42" si="44">ROUND(IF(J42&gt;K42,IF(P42&gt;0,(1-((K42/J42)^(1/P42))),0),0),4)</f>
        <v>0</v>
      </c>
      <c r="R42" s="52" t="s">
        <v>130</v>
      </c>
      <c r="S42" s="114">
        <v>17</v>
      </c>
      <c r="T42" s="68">
        <v>4</v>
      </c>
      <c r="U42" s="114">
        <v>2035</v>
      </c>
      <c r="V42" s="55">
        <f t="shared" si="7"/>
        <v>54878</v>
      </c>
      <c r="W42" s="53">
        <f t="shared" ref="W42" si="45">IF($W$3&gt;=$O42,(J42-K42),0)</f>
        <v>0</v>
      </c>
      <c r="X42" s="53">
        <f t="shared" ref="X42" si="46">HLOOKUP(X$2,$Z$2:$AY$150,A42,FALSE)</f>
        <v>0</v>
      </c>
      <c r="Y42" s="53">
        <f t="shared" ref="Y42" si="47">HLOOKUP($Y$2,$BB$2:$CA$150,A42,FALSE)</f>
        <v>0</v>
      </c>
      <c r="Z42" s="53">
        <f t="shared" ref="Z42" si="48">IF($O42&lt;=$W$3,0,IF($G42&gt;=Z$2,0,IF($K42&gt;=$J42,0,IF($P42&lt;=1,$J42-$K42,IF($L42=$D$184,(($J42-$K42)/$P42),($J42*Q42))*IF($V42&lt;=Z$2,(DATEDIF($W$3,$V42,"D")/365),IF($G42&gt;$W$3,(DATEDIF($G42,$Z$2,"D")/365),1))))))</f>
        <v>0</v>
      </c>
      <c r="AA42" s="53">
        <f>IF($V42&lt;=Z$2,0,IF($O42&lt;=Z$2,0,IF($G42&gt;=AA$2,0,IF($K42&gt;=$J42,0,IF($O42&lt;=AA$2,($J42-(SUM($K42,SUM($Z42:Z42)))),IF($L42=$D$184,(($J42-$K42)/$P42),(($J42-SUM($Z42:Z42))*$Q42))*IF($V42&lt;=AA$2,(DATEDIF(Z$2,$V42,"D")/365),IF($G42&gt;Z$2,(DATEDIF($G42,AA$2,"D")/365),1)))))))</f>
        <v>0</v>
      </c>
      <c r="AB42" s="53">
        <f>IF($V42&lt;=AA$2,0,IF($O42&lt;=AA$2,0,IF($G42&gt;=AB$2,0,IF($K42&gt;=$J42,0,IF($O42&lt;=AB$2,($J42-(SUM($K42,SUM($Z42:AA42)))),IF($L42=$D$184,(($J42-$K42)/$P42),(($J42-SUM($Z42:AA42))*$Q42))*IF($V42&lt;=AB$2,(DATEDIF(AA$2,$V42,"D")/365),IF($G42&gt;AA$2,(DATEDIF($G42,AB$2,"D")/365),1)))))))</f>
        <v>0</v>
      </c>
      <c r="AC42" s="53">
        <f>IF($V42&lt;=AB$2,0,IF($O42&lt;=AB$2,0,IF($G42&gt;=AC$2,0,IF($K42&gt;=$J42,0,IF($O42&lt;=AC$2,($J42-(SUM($K42,SUM($Z42:AB42)))),IF($L42=$D$184,(($J42-$K42)/$P42),(($J42-SUM($Z42:AB42))*$Q42))*IF($V42&lt;=AC$2,(DATEDIF(AB$2,$V42,"D")/365),IF($G42&gt;AB$2,(DATEDIF($G42,AC$2,"D")/365),1)))))))</f>
        <v>0</v>
      </c>
      <c r="AD42" s="53">
        <f>IF($V42&lt;=AC$2,0,IF($O42&lt;=AC$2,0,IF($G42&gt;=AD$2,0,IF($K42&gt;=$J42,0,IF($O42&lt;=AD$2,($J42-(SUM($K42,SUM($Z42:AC42)))),IF($L42=$D$184,(($J42-$K42)/$P42),(($J42-SUM($Z42:AC42))*$Q42))*IF($V42&lt;=AD$2,(DATEDIF(AC$2,$V42,"D")/365),IF($G42&gt;AC$2,(DATEDIF($G42,AD$2,"D")/365),1)))))))</f>
        <v>0</v>
      </c>
      <c r="AE42" s="53">
        <f>IF($V42&lt;=AD$2,0,IF($O42&lt;=AD$2,0,IF($G42&gt;=AE$2,0,IF($K42&gt;=$J42,0,IF($O42&lt;=AE$2,($J42-(SUM($K42,SUM($Z42:AD42)))),IF($L42=$D$184,(($J42-$K42)/$P42),(($J42-SUM($Z42:AD42))*$Q42))*IF($V42&lt;=AE$2,(DATEDIF(AD$2,$V42,"D")/365),IF($G42&gt;AD$2,(DATEDIF($G42,AE$2,"D")/365),1)))))))</f>
        <v>0</v>
      </c>
      <c r="AF42" s="53">
        <f>IF($V42&lt;=AE$2,0,IF($O42&lt;=AE$2,0,IF($G42&gt;=AF$2,0,IF($K42&gt;=$J42,0,IF($O42&lt;=AF$2,($J42-(SUM($K42,SUM($Z42:AE42)))),IF($L42=$D$184,(($J42-$K42)/$P42),(($J42-SUM($Z42:AE42))*$Q42))*IF($V42&lt;=AF$2,(DATEDIF(AE$2,$V42,"D")/365),IF($G42&gt;AE$2,(DATEDIF($G42,AF$2,"D")/365),1)))))))</f>
        <v>0</v>
      </c>
      <c r="AG42" s="53">
        <f>IF($V42&lt;=AF$2,0,IF($O42&lt;=AF$2,0,IF($G42&gt;=AG$2,0,IF($K42&gt;=$J42,0,IF($O42&lt;=AG$2,($J42-(SUM($K42,SUM($Z42:AF42)))),IF($L42=$D$184,(($J42-$K42)/$P42),(($J42-SUM($Z42:AF42))*$Q42))*IF($V42&lt;=AG$2,(DATEDIF(AF$2,$V42,"D")/365),IF($G42&gt;AF$2,(DATEDIF($G42,AG$2,"D")/365),1)))))))</f>
        <v>0</v>
      </c>
      <c r="AH42" s="53">
        <f>IF($V42&lt;=AG$2,0,IF($O42&lt;=AG$2,0,IF($G42&gt;=AH$2,0,IF($K42&gt;=$J42,0,IF($O42&lt;=AH$2,($J42-(SUM($K42,SUM($Z42:AG42)))),IF($L42=$D$184,(($J42-$K42)/$P42),(($J42-SUM($Z42:AG42))*$Q42))*IF($V42&lt;=AH$2,(DATEDIF(AG$2,$V42,"D")/365),IF($G42&gt;AG$2,(DATEDIF($G42,AH$2,"D")/365),1)))))))</f>
        <v>0</v>
      </c>
      <c r="AI42" s="53">
        <f>IF($V42&lt;=AH$2,0,IF($O42&lt;=AH$2,0,IF($G42&gt;=AI$2,0,IF($K42&gt;=$J42,0,IF($O42&lt;=AI$2,($J42-(SUM($K42,SUM($Z42:AH42)))),IF($L42=$D$184,(($J42-$K42)/$P42),(($J42-SUM($Z42:AH42))*$Q42))*IF($V42&lt;=AI$2,(DATEDIF(AH$2,$V42,"D")/365),IF($G42&gt;AH$2,(DATEDIF($G42,AI$2,"D")/365),1)))))))</f>
        <v>0</v>
      </c>
      <c r="AJ42" s="53">
        <f>IF($V42&lt;=AI$2,0,IF($O42&lt;=AI$2,0,IF($G42&gt;=AJ$2,0,IF($K42&gt;=$J42,0,IF($O42&lt;=AJ$2,($J42-(SUM($K42,SUM($Z42:AI42)))),IF($L42=$D$184,(($J42-$K42)/$P42),(($J42-SUM($Z42:AI42))*$Q42))*IF($V42&lt;=AJ$2,(DATEDIF(AI$2,$V42,"D")/365),IF($G42&gt;AI$2,(DATEDIF($G42,AJ$2,"D")/365),1)))))))</f>
        <v>0</v>
      </c>
      <c r="AK42" s="53">
        <f>IF($V42&lt;=AJ$2,0,IF($O42&lt;=AJ$2,0,IF($G42&gt;=AK$2,0,IF($K42&gt;=$J42,0,IF($O42&lt;=AK$2,($J42-(SUM($K42,SUM($Z42:AJ42)))),IF($L42=$D$184,(($J42-$K42)/$P42),(($J42-SUM($Z42:AJ42))*$Q42))*IF($V42&lt;=AK$2,(DATEDIF(AJ$2,$V42,"D")/365),IF($G42&gt;AJ$2,(DATEDIF($G42,AK$2,"D")/365),1)))))))</f>
        <v>0</v>
      </c>
      <c r="AL42" s="53">
        <f>IF($V42&lt;=AK$2,0,IF($O42&lt;=AK$2,0,IF($G42&gt;=AL$2,0,IF($K42&gt;=$J42,0,IF($O42&lt;=AL$2,($J42-(SUM($K42,SUM($Z42:AK42)))),IF($L42=$D$184,(($J42-$K42)/$P42),(($J42-SUM($Z42:AK42))*$Q42))*IF($V42&lt;=AL$2,(DATEDIF(AK$2,$V42,"D")/365),IF($G42&gt;AK$2,(DATEDIF($G42,AL$2,"D")/365),1)))))))</f>
        <v>0</v>
      </c>
      <c r="AM42" s="53">
        <f>IF($V42&lt;=AL$2,0,IF($O42&lt;=AL$2,0,IF($G42&gt;=AM$2,0,IF($K42&gt;=$J42,0,IF($O42&lt;=AM$2,($J42-(SUM($K42,SUM($Z42:AL42)))),IF($L42=$D$184,(($J42-$K42)/$P42),(($J42-SUM($Z42:AL42))*$Q42))*IF($V42&lt;=AM$2,(DATEDIF(AL$2,$V42,"D")/365),IF($G42&gt;AL$2,(DATEDIF($G42,AM$2,"D")/365),1)))))))</f>
        <v>0</v>
      </c>
      <c r="AN42" s="53">
        <f>IF($V42&lt;=AM$2,0,IF($O42&lt;=AM$2,0,IF($G42&gt;=AN$2,0,IF($K42&gt;=$J42,0,IF($O42&lt;=AN$2,($J42-(SUM($K42,SUM($Z42:AM42)))),IF($L42=$D$184,(($J42-$K42)/$P42),(($J42-SUM($Z42:AM42))*$Q42))*IF($V42&lt;=AN$2,(DATEDIF(AM$2,$V42,"D")/365),IF($G42&gt;AM$2,(DATEDIF($G42,AN$2,"D")/365),1)))))))</f>
        <v>0</v>
      </c>
      <c r="AO42" s="53">
        <f>IF($V42&lt;=AN$2,0,IF($O42&lt;=AN$2,0,IF($G42&gt;=AO$2,0,IF($K42&gt;=$J42,0,IF($O42&lt;=AO$2,($J42-(SUM($K42,SUM($Z42:AN42)))),IF($L42=$D$184,(($J42-$K42)/$P42),(($J42-SUM($Z42:AN42))*$Q42))*IF($V42&lt;=AO$2,(DATEDIF(AN$2,$V42,"D")/365),IF($G42&gt;AN$2,(DATEDIF($G42,AO$2,"D")/365),1)))))))</f>
        <v>0</v>
      </c>
      <c r="AP42" s="53">
        <f>IF($V42&lt;=AO$2,0,IF($O42&lt;=AO$2,0,IF($G42&gt;=AP$2,0,IF($K42&gt;=$J42,0,IF($O42&lt;=AP$2,($J42-(SUM($K42,SUM($Z42:AO42)))),IF($L42=$D$184,(($J42-$K42)/$P42),(($J42-SUM($Z42:AO42))*$Q42))*IF($V42&lt;=AP$2,(DATEDIF(AO$2,$V42,"D")/365),IF($G42&gt;AO$2,(DATEDIF($G42,AP$2,"D")/365),1)))))))</f>
        <v>0</v>
      </c>
      <c r="AQ42" s="53">
        <f>IF($V42&lt;=AP$2,0,IF($O42&lt;=AP$2,0,IF($G42&gt;=AQ$2,0,IF($K42&gt;=$J42,0,IF($O42&lt;=AQ$2,($J42-(SUM($K42,SUM($Z42:AP42)))),IF($L42=$D$184,(($J42-$K42)/$P42),(($J42-SUM($Z42:AP42))*$Q42))*IF($V42&lt;=AQ$2,(DATEDIF(AP$2,$V42,"D")/365),IF($G42&gt;AP$2,(DATEDIF($G42,AQ$2,"D")/365),1)))))))</f>
        <v>0</v>
      </c>
      <c r="AR42" s="53">
        <f>IF($V42&lt;=AQ$2,0,IF($O42&lt;=AQ$2,0,IF($G42&gt;=AR$2,0,IF($K42&gt;=$J42,0,IF($O42&lt;=AR$2,($J42-(SUM($K42,SUM($Z42:AQ42)))),IF($L42=$D$184,(($J42-$K42)/$P42),(($J42-SUM($Z42:AQ42))*$Q42))*IF($V42&lt;=AR$2,(DATEDIF(AQ$2,$V42,"D")/365),IF($G42&gt;AQ$2,(DATEDIF($G42,AR$2,"D")/365),1)))))))</f>
        <v>0</v>
      </c>
      <c r="AS42" s="53">
        <f>IF($V42&lt;=AR$2,0,IF($O42&lt;=AR$2,0,IF($G42&gt;=AS$2,0,IF($K42&gt;=$J42,0,IF($O42&lt;=AS$2,($J42-(SUM($K42,SUM($Z42:AR42)))),IF($L42=$D$184,(($J42-$K42)/$P42),(($J42-SUM($Z42:AR42))*$Q42))*IF($V42&lt;=AS$2,(DATEDIF(AR$2,$V42,"D")/365),IF($G42&gt;AR$2,(DATEDIF($G42,AS$2,"D")/365),1)))))))</f>
        <v>0</v>
      </c>
      <c r="AT42" s="53">
        <f>IF($V42&lt;=AS$2,0,IF($O42&lt;=AS$2,0,IF($G42&gt;=AT$2,0,IF($K42&gt;=$J42,0,IF($O42&lt;=AT$2,($J42-(SUM($K42,SUM($Z42:AS42)))),IF($L42=$D$184,(($J42-$K42)/$P42),(($J42-SUM($Z42:AS42))*$Q42))*IF($V42&lt;=AT$2,(DATEDIF(AS$2,$V42,"D")/365),IF($G42&gt;AS$2,(DATEDIF($G42,AT$2,"D")/365),1)))))))</f>
        <v>0</v>
      </c>
      <c r="AU42" s="53">
        <f>IF($V42&lt;=AT$2,0,IF($O42&lt;=AT$2,0,IF($G42&gt;=AU$2,0,IF($K42&gt;=$J42,0,IF($O42&lt;=AU$2,($J42-(SUM($K42,SUM($Z42:AT42)))),IF($L42=$D$184,(($J42-$K42)/$P42),(($J42-SUM($Z42:AT42))*$Q42))*IF($V42&lt;=AU$2,(DATEDIF(AT$2,$V42,"D")/365),IF($G42&gt;AT$2,(DATEDIF($G42,AU$2,"D")/365),1)))))))</f>
        <v>0</v>
      </c>
      <c r="AV42" s="53">
        <f>IF($V42&lt;=AU$2,0,IF($O42&lt;=AU$2,0,IF($G42&gt;=AV$2,0,IF($K42&gt;=$J42,0,IF($O42&lt;=AV$2,($J42-(SUM($K42,SUM($Z42:AU42)))),IF($L42=$D$184,(($J42-$K42)/$P42),(($J42-SUM($Z42:AU42))*$Q42))*IF($V42&lt;=AV$2,(DATEDIF(AU$2,$V42,"D")/365),IF($G42&gt;AU$2,(DATEDIF($G42,AV$2,"D")/365),1)))))))</f>
        <v>0</v>
      </c>
      <c r="AW42" s="53">
        <f>IF($V42&lt;=AV$2,0,IF($O42&lt;=AV$2,0,IF($G42&gt;=AW$2,0,IF($K42&gt;=$J42,0,IF($O42&lt;=AW$2,($J42-(SUM($K42,SUM($Z42:AV42)))),IF($L42=$D$184,(($J42-$K42)/$P42),(($J42-SUM($Z42:AV42))*$Q42))*IF($V42&lt;=AW$2,(DATEDIF(AV$2,$V42,"D")/365),IF($G42&gt;AV$2,(DATEDIF($G42,AW$2,"D")/365),1)))))))</f>
        <v>0</v>
      </c>
      <c r="AX42" s="53">
        <f>IF($V42&lt;=AW$2,0,IF($O42&lt;=AW$2,0,IF($G42&gt;=AX$2,0,IF($K42&gt;=$J42,0,IF($O42&lt;=AX$2,($J42-(SUM($K42,SUM($Z42:AW42)))),IF($L42=$D$184,(($J42-$K42)/$P42),(($J42-SUM($Z42:AW42))*$Q42))*IF($V42&lt;=AX$2,(DATEDIF(AW$2,$V42,"D")/365),IF($G42&gt;AW$2,(DATEDIF($G42,AX$2,"D")/365),1)))))))</f>
        <v>0</v>
      </c>
      <c r="AY42" s="53">
        <f>IF($V42&lt;=AX$2,0,IF($O42&lt;=AX$2,0,IF($G42&gt;=AY$2,0,IF($K42&gt;=$J42,0,IF($O42&lt;=AY$2,($J42-(SUM($K42,SUM($Z42:AX42)))),IF($L42=$D$184,(($J42-$K42)/$P42),(($J42-SUM($Z42:AX42))*$Q42))*IF($V42&lt;=AY$2,(DATEDIF(AX$2,$V42,"D")/365),IF($G42&gt;AX$2,(DATEDIF($G42,AY$2,"D")/365),1)))))))</f>
        <v>0</v>
      </c>
      <c r="AZ42" s="52"/>
      <c r="BA42" s="52"/>
      <c r="BB42" s="126">
        <f>IF($V42&lt;=BB$2,0,IF($G42&gt;=BB$2,0,IF($G42&gt;$W$3,(J42-Z42),IF($G42&lt;=$W$3,J42-SUM(W42,$Z42:Z42),0))))</f>
        <v>0</v>
      </c>
      <c r="BC42" s="53">
        <f t="shared" ref="BC42:BR42" si="49">IF($V42&lt;=BC$2,0,IF($G42&gt;=BC$2,0,IF($G42&gt;=BB$2,$J42-AA42,BB42-AA42)))</f>
        <v>0</v>
      </c>
      <c r="BD42" s="52">
        <f t="shared" si="49"/>
        <v>0</v>
      </c>
      <c r="BE42" s="53">
        <f t="shared" si="49"/>
        <v>0</v>
      </c>
      <c r="BF42" s="52">
        <f t="shared" si="49"/>
        <v>0</v>
      </c>
      <c r="BG42" s="53">
        <f t="shared" si="49"/>
        <v>0</v>
      </c>
      <c r="BH42" s="52">
        <f t="shared" si="49"/>
        <v>0</v>
      </c>
      <c r="BI42" s="53">
        <f t="shared" si="49"/>
        <v>0</v>
      </c>
      <c r="BJ42" s="52">
        <f t="shared" si="49"/>
        <v>0</v>
      </c>
      <c r="BK42" s="53">
        <f t="shared" si="49"/>
        <v>0</v>
      </c>
      <c r="BL42" s="52">
        <f t="shared" si="49"/>
        <v>0</v>
      </c>
      <c r="BM42" s="53">
        <f t="shared" si="49"/>
        <v>0</v>
      </c>
      <c r="BN42" s="52">
        <f t="shared" si="49"/>
        <v>0</v>
      </c>
      <c r="BO42" s="53">
        <f t="shared" si="49"/>
        <v>0</v>
      </c>
      <c r="BP42" s="52">
        <f t="shared" si="49"/>
        <v>0</v>
      </c>
      <c r="BQ42" s="53">
        <f t="shared" si="49"/>
        <v>0</v>
      </c>
      <c r="BR42" s="52">
        <f t="shared" si="49"/>
        <v>0</v>
      </c>
      <c r="BS42" s="53">
        <f t="shared" ref="BS42" si="50">IF($V42&lt;=BS$2,0,IF($G42&gt;=BS$2,0,IF($G42&gt;=BR$2,$J42-AQ42,BR42-AQ42)))</f>
        <v>0</v>
      </c>
      <c r="BT42" s="52">
        <f t="shared" ref="BT42" si="51">IF($V42&lt;=BT$2,0,IF($G42&gt;=BT$2,0,IF($G42&gt;=BS$2,$J42-AR42,BS42-AR42)))</f>
        <v>0</v>
      </c>
      <c r="BU42" s="53">
        <f t="shared" ref="BU42" si="52">IF($V42&lt;=BU$2,0,IF($G42&gt;=BU$2,0,IF($G42&gt;=BT$2,$J42-AS42,BT42-AS42)))</f>
        <v>0</v>
      </c>
      <c r="BV42" s="52">
        <f t="shared" ref="BV42" si="53">IF($V42&lt;=BV$2,0,IF($G42&gt;=BV$2,0,IF($G42&gt;=BU$2,$J42-AT42,BU42-AT42)))</f>
        <v>0</v>
      </c>
      <c r="BW42" s="53">
        <f t="shared" ref="BW42" si="54">IF($V42&lt;=BW$2,0,IF($G42&gt;=BW$2,0,IF($G42&gt;=BV$2,$J42-AU42,BV42-AU42)))</f>
        <v>0</v>
      </c>
      <c r="BX42" s="52">
        <f t="shared" ref="BX42" si="55">IF($V42&lt;=BX$2,0,IF($G42&gt;=BX$2,0,IF($G42&gt;=BW$2,$J42-AV42,BW42-AV42)))</f>
        <v>0</v>
      </c>
      <c r="BY42" s="53">
        <f t="shared" ref="BY42" si="56">IF($V42&lt;=BY$2,0,IF($G42&gt;=BY$2,0,IF($G42&gt;=BX$2,$J42-AW42,BX42-AW42)))</f>
        <v>0</v>
      </c>
      <c r="BZ42" s="52">
        <f t="shared" ref="BZ42" si="57">IF($V42&lt;=BZ$2,0,IF($G42&gt;=BZ$2,0,IF($G42&gt;=BY$2,$J42-AX42,BY42-AX42)))</f>
        <v>0</v>
      </c>
      <c r="CA42" s="53">
        <f t="shared" ref="CA42" si="58">IF($V42&lt;=CA$2,0,IF($G42&gt;=CA$2,0,IF($G42&gt;=BZ$2,$J42-AY42,BZ42-AY42)))</f>
        <v>0</v>
      </c>
    </row>
    <row r="43" spans="1:79" s="74" customFormat="1">
      <c r="A43" s="20">
        <v>42</v>
      </c>
      <c r="B43" s="20" t="s">
        <v>5</v>
      </c>
      <c r="C43" s="20" t="s">
        <v>153</v>
      </c>
      <c r="D43" s="2">
        <v>1985</v>
      </c>
      <c r="E43" s="3">
        <v>4</v>
      </c>
      <c r="F43" s="2">
        <v>1</v>
      </c>
      <c r="G43" s="55">
        <f t="shared" ref="G43" si="59">DATE(D43,E43,F43)-1</f>
        <v>31137</v>
      </c>
      <c r="H43" s="4">
        <v>0</v>
      </c>
      <c r="I43" s="1">
        <v>0</v>
      </c>
      <c r="J43" s="51">
        <f t="shared" ref="J43" si="60">H43-I43</f>
        <v>0</v>
      </c>
      <c r="K43" s="54">
        <f t="shared" ref="K43" si="61">H43*0.05</f>
        <v>0</v>
      </c>
      <c r="L43" s="4" t="s">
        <v>96</v>
      </c>
      <c r="M43" s="54">
        <f t="shared" ref="M43" si="62">VLOOKUP(B43,$B$184:$C$283,2,FALSE)</f>
        <v>5</v>
      </c>
      <c r="N43" s="53">
        <f t="shared" ref="N43" si="63">IF(O43&gt;$W$3,IF(G43&lt;$W$3,DATEDIF(G43,$W$3,"D")/365,0),M43)</f>
        <v>5</v>
      </c>
      <c r="O43" s="55">
        <f t="shared" ref="O43" si="64">DATE(D43+M43,E43,F43-1)</f>
        <v>32963</v>
      </c>
      <c r="P43" s="53">
        <f t="shared" ref="P43" si="65">IF($O43&gt;$W$5,M43-N43,0)</f>
        <v>0</v>
      </c>
      <c r="Q43" s="119">
        <f t="shared" ref="Q43" si="66">ROUND(IF(J43&gt;K43,IF(P43&gt;0,(1-((K43/J43)^(1/P43))),0),0),4)</f>
        <v>0</v>
      </c>
      <c r="R43" s="52" t="s">
        <v>130</v>
      </c>
      <c r="S43" s="114">
        <v>17</v>
      </c>
      <c r="T43" s="68">
        <v>4</v>
      </c>
      <c r="U43" s="114">
        <v>2035</v>
      </c>
      <c r="V43" s="55">
        <f t="shared" si="7"/>
        <v>54878</v>
      </c>
      <c r="W43" s="53">
        <f t="shared" ref="W43" si="67">IF($W$3&gt;=$O43,(J43-K43),0)</f>
        <v>0</v>
      </c>
      <c r="X43" s="53">
        <f t="shared" ref="X43" si="68">HLOOKUP(X$2,$Z$2:$AY$150,A43,FALSE)</f>
        <v>0</v>
      </c>
      <c r="Y43" s="53">
        <f t="shared" ref="Y43" si="69">HLOOKUP($Y$2,$BB$2:$CA$150,A43,FALSE)</f>
        <v>0</v>
      </c>
      <c r="Z43" s="53">
        <f t="shared" ref="Z43" si="70">IF($O43&lt;=$W$3,0,IF($G43&gt;=Z$2,0,IF($K43&gt;=$J43,0,IF($P43&lt;=1,$J43-$K43,IF($L43=$D$184,(($J43-$K43)/$P43),($J43*Q43))*IF($V43&lt;=Z$2,(DATEDIF($W$3,$V43,"D")/365),IF($G43&gt;$W$3,(DATEDIF($G43,$Z$2,"D")/365),1))))))</f>
        <v>0</v>
      </c>
      <c r="AA43" s="53">
        <f>IF($V43&lt;=Z$2,0,IF($O43&lt;=Z$2,0,IF($G43&gt;=AA$2,0,IF($K43&gt;=$J43,0,IF($O43&lt;=AA$2,($J43-(SUM($K43,SUM($Z43:Z43)))),IF($L43=$D$184,(($J43-$K43)/$P43),(($J43-SUM($Z43:Z43))*$Q43))*IF($V43&lt;=AA$2,(DATEDIF(Z$2,$V43,"D")/365),IF($G43&gt;Z$2,(DATEDIF($G43,AA$2,"D")/365),1)))))))</f>
        <v>0</v>
      </c>
      <c r="AB43" s="53">
        <f>IF($V43&lt;=AA$2,0,IF($O43&lt;=AA$2,0,IF($G43&gt;=AB$2,0,IF($K43&gt;=$J43,0,IF($O43&lt;=AB$2,($J43-(SUM($K43,SUM($Z43:AA43)))),IF($L43=$D$184,(($J43-$K43)/$P43),(($J43-SUM($Z43:AA43))*$Q43))*IF($V43&lt;=AB$2,(DATEDIF(AA$2,$V43,"D")/365),IF($G43&gt;AA$2,(DATEDIF($G43,AB$2,"D")/365),1)))))))</f>
        <v>0</v>
      </c>
      <c r="AC43" s="53">
        <f>IF($V43&lt;=AB$2,0,IF($O43&lt;=AB$2,0,IF($G43&gt;=AC$2,0,IF($K43&gt;=$J43,0,IF($O43&lt;=AC$2,($J43-(SUM($K43,SUM($Z43:AB43)))),IF($L43=$D$184,(($J43-$K43)/$P43),(($J43-SUM($Z43:AB43))*$Q43))*IF($V43&lt;=AC$2,(DATEDIF(AB$2,$V43,"D")/365),IF($G43&gt;AB$2,(DATEDIF($G43,AC$2,"D")/365),1)))))))</f>
        <v>0</v>
      </c>
      <c r="AD43" s="53">
        <f>IF($V43&lt;=AC$2,0,IF($O43&lt;=AC$2,0,IF($G43&gt;=AD$2,0,IF($K43&gt;=$J43,0,IF($O43&lt;=AD$2,($J43-(SUM($K43,SUM($Z43:AC43)))),IF($L43=$D$184,(($J43-$K43)/$P43),(($J43-SUM($Z43:AC43))*$Q43))*IF($V43&lt;=AD$2,(DATEDIF(AC$2,$V43,"D")/365),IF($G43&gt;AC$2,(DATEDIF($G43,AD$2,"D")/365),1)))))))</f>
        <v>0</v>
      </c>
      <c r="AE43" s="53">
        <f>IF($V43&lt;=AD$2,0,IF($O43&lt;=AD$2,0,IF($G43&gt;=AE$2,0,IF($K43&gt;=$J43,0,IF($O43&lt;=AE$2,($J43-(SUM($K43,SUM($Z43:AD43)))),IF($L43=$D$184,(($J43-$K43)/$P43),(($J43-SUM($Z43:AD43))*$Q43))*IF($V43&lt;=AE$2,(DATEDIF(AD$2,$V43,"D")/365),IF($G43&gt;AD$2,(DATEDIF($G43,AE$2,"D")/365),1)))))))</f>
        <v>0</v>
      </c>
      <c r="AF43" s="53">
        <f>IF($V43&lt;=AE$2,0,IF($O43&lt;=AE$2,0,IF($G43&gt;=AF$2,0,IF($K43&gt;=$J43,0,IF($O43&lt;=AF$2,($J43-(SUM($K43,SUM($Z43:AE43)))),IF($L43=$D$184,(($J43-$K43)/$P43),(($J43-SUM($Z43:AE43))*$Q43))*IF($V43&lt;=AF$2,(DATEDIF(AE$2,$V43,"D")/365),IF($G43&gt;AE$2,(DATEDIF($G43,AF$2,"D")/365),1)))))))</f>
        <v>0</v>
      </c>
      <c r="AG43" s="53">
        <f>IF($V43&lt;=AF$2,0,IF($O43&lt;=AF$2,0,IF($G43&gt;=AG$2,0,IF($K43&gt;=$J43,0,IF($O43&lt;=AG$2,($J43-(SUM($K43,SUM($Z43:AF43)))),IF($L43=$D$184,(($J43-$K43)/$P43),(($J43-SUM($Z43:AF43))*$Q43))*IF($V43&lt;=AG$2,(DATEDIF(AF$2,$V43,"D")/365),IF($G43&gt;AF$2,(DATEDIF($G43,AG$2,"D")/365),1)))))))</f>
        <v>0</v>
      </c>
      <c r="AH43" s="53">
        <f>IF($V43&lt;=AG$2,0,IF($O43&lt;=AG$2,0,IF($G43&gt;=AH$2,0,IF($K43&gt;=$J43,0,IF($O43&lt;=AH$2,($J43-(SUM($K43,SUM($Z43:AG43)))),IF($L43=$D$184,(($J43-$K43)/$P43),(($J43-SUM($Z43:AG43))*$Q43))*IF($V43&lt;=AH$2,(DATEDIF(AG$2,$V43,"D")/365),IF($G43&gt;AG$2,(DATEDIF($G43,AH$2,"D")/365),1)))))))</f>
        <v>0</v>
      </c>
      <c r="AI43" s="53">
        <f>IF($V43&lt;=AH$2,0,IF($O43&lt;=AH$2,0,IF($G43&gt;=AI$2,0,IF($K43&gt;=$J43,0,IF($O43&lt;=AI$2,($J43-(SUM($K43,SUM($Z43:AH43)))),IF($L43=$D$184,(($J43-$K43)/$P43),(($J43-SUM($Z43:AH43))*$Q43))*IF($V43&lt;=AI$2,(DATEDIF(AH$2,$V43,"D")/365),IF($G43&gt;AH$2,(DATEDIF($G43,AI$2,"D")/365),1)))))))</f>
        <v>0</v>
      </c>
      <c r="AJ43" s="53">
        <f>IF($V43&lt;=AI$2,0,IF($O43&lt;=AI$2,0,IF($G43&gt;=AJ$2,0,IF($K43&gt;=$J43,0,IF($O43&lt;=AJ$2,($J43-(SUM($K43,SUM($Z43:AI43)))),IF($L43=$D$184,(($J43-$K43)/$P43),(($J43-SUM($Z43:AI43))*$Q43))*IF($V43&lt;=AJ$2,(DATEDIF(AI$2,$V43,"D")/365),IF($G43&gt;AI$2,(DATEDIF($G43,AJ$2,"D")/365),1)))))))</f>
        <v>0</v>
      </c>
      <c r="AK43" s="53">
        <f>IF($V43&lt;=AJ$2,0,IF($O43&lt;=AJ$2,0,IF($G43&gt;=AK$2,0,IF($K43&gt;=$J43,0,IF($O43&lt;=AK$2,($J43-(SUM($K43,SUM($Z43:AJ43)))),IF($L43=$D$184,(($J43-$K43)/$P43),(($J43-SUM($Z43:AJ43))*$Q43))*IF($V43&lt;=AK$2,(DATEDIF(AJ$2,$V43,"D")/365),IF($G43&gt;AJ$2,(DATEDIF($G43,AK$2,"D")/365),1)))))))</f>
        <v>0</v>
      </c>
      <c r="AL43" s="53">
        <f>IF($V43&lt;=AK$2,0,IF($O43&lt;=AK$2,0,IF($G43&gt;=AL$2,0,IF($K43&gt;=$J43,0,IF($O43&lt;=AL$2,($J43-(SUM($K43,SUM($Z43:AK43)))),IF($L43=$D$184,(($J43-$K43)/$P43),(($J43-SUM($Z43:AK43))*$Q43))*IF($V43&lt;=AL$2,(DATEDIF(AK$2,$V43,"D")/365),IF($G43&gt;AK$2,(DATEDIF($G43,AL$2,"D")/365),1)))))))</f>
        <v>0</v>
      </c>
      <c r="AM43" s="53">
        <f>IF($V43&lt;=AL$2,0,IF($O43&lt;=AL$2,0,IF($G43&gt;=AM$2,0,IF($K43&gt;=$J43,0,IF($O43&lt;=AM$2,($J43-(SUM($K43,SUM($Z43:AL43)))),IF($L43=$D$184,(($J43-$K43)/$P43),(($J43-SUM($Z43:AL43))*$Q43))*IF($V43&lt;=AM$2,(DATEDIF(AL$2,$V43,"D")/365),IF($G43&gt;AL$2,(DATEDIF($G43,AM$2,"D")/365),1)))))))</f>
        <v>0</v>
      </c>
      <c r="AN43" s="53">
        <f>IF($V43&lt;=AM$2,0,IF($O43&lt;=AM$2,0,IF($G43&gt;=AN$2,0,IF($K43&gt;=$J43,0,IF($O43&lt;=AN$2,($J43-(SUM($K43,SUM($Z43:AM43)))),IF($L43=$D$184,(($J43-$K43)/$P43),(($J43-SUM($Z43:AM43))*$Q43))*IF($V43&lt;=AN$2,(DATEDIF(AM$2,$V43,"D")/365),IF($G43&gt;AM$2,(DATEDIF($G43,AN$2,"D")/365),1)))))))</f>
        <v>0</v>
      </c>
      <c r="AO43" s="53">
        <f>IF($V43&lt;=AN$2,0,IF($O43&lt;=AN$2,0,IF($G43&gt;=AO$2,0,IF($K43&gt;=$J43,0,IF($O43&lt;=AO$2,($J43-(SUM($K43,SUM($Z43:AN43)))),IF($L43=$D$184,(($J43-$K43)/$P43),(($J43-SUM($Z43:AN43))*$Q43))*IF($V43&lt;=AO$2,(DATEDIF(AN$2,$V43,"D")/365),IF($G43&gt;AN$2,(DATEDIF($G43,AO$2,"D")/365),1)))))))</f>
        <v>0</v>
      </c>
      <c r="AP43" s="53">
        <f>IF($V43&lt;=AO$2,0,IF($O43&lt;=AO$2,0,IF($G43&gt;=AP$2,0,IF($K43&gt;=$J43,0,IF($O43&lt;=AP$2,($J43-(SUM($K43,SUM($Z43:AO43)))),IF($L43=$D$184,(($J43-$K43)/$P43),(($J43-SUM($Z43:AO43))*$Q43))*IF($V43&lt;=AP$2,(DATEDIF(AO$2,$V43,"D")/365),IF($G43&gt;AO$2,(DATEDIF($G43,AP$2,"D")/365),1)))))))</f>
        <v>0</v>
      </c>
      <c r="AQ43" s="53">
        <f>IF($V43&lt;=AP$2,0,IF($O43&lt;=AP$2,0,IF($G43&gt;=AQ$2,0,IF($K43&gt;=$J43,0,IF($O43&lt;=AQ$2,($J43-(SUM($K43,SUM($Z43:AP43)))),IF($L43=$D$184,(($J43-$K43)/$P43),(($J43-SUM($Z43:AP43))*$Q43))*IF($V43&lt;=AQ$2,(DATEDIF(AP$2,$V43,"D")/365),IF($G43&gt;AP$2,(DATEDIF($G43,AQ$2,"D")/365),1)))))))</f>
        <v>0</v>
      </c>
      <c r="AR43" s="53">
        <f>IF($V43&lt;=AQ$2,0,IF($O43&lt;=AQ$2,0,IF($G43&gt;=AR$2,0,IF($K43&gt;=$J43,0,IF($O43&lt;=AR$2,($J43-(SUM($K43,SUM($Z43:AQ43)))),IF($L43=$D$184,(($J43-$K43)/$P43),(($J43-SUM($Z43:AQ43))*$Q43))*IF($V43&lt;=AR$2,(DATEDIF(AQ$2,$V43,"D")/365),IF($G43&gt;AQ$2,(DATEDIF($G43,AR$2,"D")/365),1)))))))</f>
        <v>0</v>
      </c>
      <c r="AS43" s="53">
        <f>IF($V43&lt;=AR$2,0,IF($O43&lt;=AR$2,0,IF($G43&gt;=AS$2,0,IF($K43&gt;=$J43,0,IF($O43&lt;=AS$2,($J43-(SUM($K43,SUM($Z43:AR43)))),IF($L43=$D$184,(($J43-$K43)/$P43),(($J43-SUM($Z43:AR43))*$Q43))*IF($V43&lt;=AS$2,(DATEDIF(AR$2,$V43,"D")/365),IF($G43&gt;AR$2,(DATEDIF($G43,AS$2,"D")/365),1)))))))</f>
        <v>0</v>
      </c>
      <c r="AT43" s="53">
        <f>IF($V43&lt;=AS$2,0,IF($O43&lt;=AS$2,0,IF($G43&gt;=AT$2,0,IF($K43&gt;=$J43,0,IF($O43&lt;=AT$2,($J43-(SUM($K43,SUM($Z43:AS43)))),IF($L43=$D$184,(($J43-$K43)/$P43),(($J43-SUM($Z43:AS43))*$Q43))*IF($V43&lt;=AT$2,(DATEDIF(AS$2,$V43,"D")/365),IF($G43&gt;AS$2,(DATEDIF($G43,AT$2,"D")/365),1)))))))</f>
        <v>0</v>
      </c>
      <c r="AU43" s="53">
        <f>IF($V43&lt;=AT$2,0,IF($O43&lt;=AT$2,0,IF($G43&gt;=AU$2,0,IF($K43&gt;=$J43,0,IF($O43&lt;=AU$2,($J43-(SUM($K43,SUM($Z43:AT43)))),IF($L43=$D$184,(($J43-$K43)/$P43),(($J43-SUM($Z43:AT43))*$Q43))*IF($V43&lt;=AU$2,(DATEDIF(AT$2,$V43,"D")/365),IF($G43&gt;AT$2,(DATEDIF($G43,AU$2,"D")/365),1)))))))</f>
        <v>0</v>
      </c>
      <c r="AV43" s="53">
        <f>IF($V43&lt;=AU$2,0,IF($O43&lt;=AU$2,0,IF($G43&gt;=AV$2,0,IF($K43&gt;=$J43,0,IF($O43&lt;=AV$2,($J43-(SUM($K43,SUM($Z43:AU43)))),IF($L43=$D$184,(($J43-$K43)/$P43),(($J43-SUM($Z43:AU43))*$Q43))*IF($V43&lt;=AV$2,(DATEDIF(AU$2,$V43,"D")/365),IF($G43&gt;AU$2,(DATEDIF($G43,AV$2,"D")/365),1)))))))</f>
        <v>0</v>
      </c>
      <c r="AW43" s="53">
        <f>IF($V43&lt;=AV$2,0,IF($O43&lt;=AV$2,0,IF($G43&gt;=AW$2,0,IF($K43&gt;=$J43,0,IF($O43&lt;=AW$2,($J43-(SUM($K43,SUM($Z43:AV43)))),IF($L43=$D$184,(($J43-$K43)/$P43),(($J43-SUM($Z43:AV43))*$Q43))*IF($V43&lt;=AW$2,(DATEDIF(AV$2,$V43,"D")/365),IF($G43&gt;AV$2,(DATEDIF($G43,AW$2,"D")/365),1)))))))</f>
        <v>0</v>
      </c>
      <c r="AX43" s="53">
        <f>IF($V43&lt;=AW$2,0,IF($O43&lt;=AW$2,0,IF($G43&gt;=AX$2,0,IF($K43&gt;=$J43,0,IF($O43&lt;=AX$2,($J43-(SUM($K43,SUM($Z43:AW43)))),IF($L43=$D$184,(($J43-$K43)/$P43),(($J43-SUM($Z43:AW43))*$Q43))*IF($V43&lt;=AX$2,(DATEDIF(AW$2,$V43,"D")/365),IF($G43&gt;AW$2,(DATEDIF($G43,AX$2,"D")/365),1)))))))</f>
        <v>0</v>
      </c>
      <c r="AY43" s="53">
        <f>IF($V43&lt;=AX$2,0,IF($O43&lt;=AX$2,0,IF($G43&gt;=AY$2,0,IF($K43&gt;=$J43,0,IF($O43&lt;=AY$2,($J43-(SUM($K43,SUM($Z43:AX43)))),IF($L43=$D$184,(($J43-$K43)/$P43),(($J43-SUM($Z43:AX43))*$Q43))*IF($V43&lt;=AY$2,(DATEDIF(AX$2,$V43,"D")/365),IF($G43&gt;AX$2,(DATEDIF($G43,AY$2,"D")/365),1)))))))</f>
        <v>0</v>
      </c>
      <c r="AZ43" s="52"/>
      <c r="BA43" s="52"/>
      <c r="BB43" s="126">
        <f>IF($V43&lt;=BB$2,0,IF($G43&gt;=BB$2,0,IF($G43&gt;$W$3,(J43-Z43),IF($G43&lt;=$W$3,J43-SUM(W43,$Z43:Z43),0))))</f>
        <v>0</v>
      </c>
      <c r="BC43" s="53">
        <f t="shared" ref="BC43" si="71">IF($V43&lt;=BC$2,0,IF($G43&gt;=BC$2,0,IF($G43&gt;=BB$2,$J43-AA43,BB43-AA43)))</f>
        <v>0</v>
      </c>
      <c r="BD43" s="52">
        <f t="shared" ref="BD43" si="72">IF($V43&lt;=BD$2,0,IF($G43&gt;=BD$2,0,IF($G43&gt;=BC$2,$J43-AB43,BC43-AB43)))</f>
        <v>0</v>
      </c>
      <c r="BE43" s="53">
        <f t="shared" ref="BE43" si="73">IF($V43&lt;=BE$2,0,IF($G43&gt;=BE$2,0,IF($G43&gt;=BD$2,$J43-AC43,BD43-AC43)))</f>
        <v>0</v>
      </c>
      <c r="BF43" s="52">
        <f t="shared" ref="BF43" si="74">IF($V43&lt;=BF$2,0,IF($G43&gt;=BF$2,0,IF($G43&gt;=BE$2,$J43-AD43,BE43-AD43)))</f>
        <v>0</v>
      </c>
      <c r="BG43" s="53">
        <f t="shared" ref="BG43" si="75">IF($V43&lt;=BG$2,0,IF($G43&gt;=BG$2,0,IF($G43&gt;=BF$2,$J43-AE43,BF43-AE43)))</f>
        <v>0</v>
      </c>
      <c r="BH43" s="52">
        <f t="shared" ref="BH43" si="76">IF($V43&lt;=BH$2,0,IF($G43&gt;=BH$2,0,IF($G43&gt;=BG$2,$J43-AF43,BG43-AF43)))</f>
        <v>0</v>
      </c>
      <c r="BI43" s="53">
        <f t="shared" ref="BI43" si="77">IF($V43&lt;=BI$2,0,IF($G43&gt;=BI$2,0,IF($G43&gt;=BH$2,$J43-AG43,BH43-AG43)))</f>
        <v>0</v>
      </c>
      <c r="BJ43" s="52">
        <f t="shared" ref="BJ43" si="78">IF($V43&lt;=BJ$2,0,IF($G43&gt;=BJ$2,0,IF($G43&gt;=BI$2,$J43-AH43,BI43-AH43)))</f>
        <v>0</v>
      </c>
      <c r="BK43" s="53">
        <f t="shared" ref="BK43" si="79">IF($V43&lt;=BK$2,0,IF($G43&gt;=BK$2,0,IF($G43&gt;=BJ$2,$J43-AI43,BJ43-AI43)))</f>
        <v>0</v>
      </c>
      <c r="BL43" s="52">
        <f t="shared" ref="BL43" si="80">IF($V43&lt;=BL$2,0,IF($G43&gt;=BL$2,0,IF($G43&gt;=BK$2,$J43-AJ43,BK43-AJ43)))</f>
        <v>0</v>
      </c>
      <c r="BM43" s="53">
        <f t="shared" ref="BM43" si="81">IF($V43&lt;=BM$2,0,IF($G43&gt;=BM$2,0,IF($G43&gt;=BL$2,$J43-AK43,BL43-AK43)))</f>
        <v>0</v>
      </c>
      <c r="BN43" s="52">
        <f t="shared" ref="BN43" si="82">IF($V43&lt;=BN$2,0,IF($G43&gt;=BN$2,0,IF($G43&gt;=BM$2,$J43-AL43,BM43-AL43)))</f>
        <v>0</v>
      </c>
      <c r="BO43" s="53">
        <f t="shared" ref="BO43" si="83">IF($V43&lt;=BO$2,0,IF($G43&gt;=BO$2,0,IF($G43&gt;=BN$2,$J43-AM43,BN43-AM43)))</f>
        <v>0</v>
      </c>
      <c r="BP43" s="52">
        <f t="shared" ref="BP43" si="84">IF($V43&lt;=BP$2,0,IF($G43&gt;=BP$2,0,IF($G43&gt;=BO$2,$J43-AN43,BO43-AN43)))</f>
        <v>0</v>
      </c>
      <c r="BQ43" s="53">
        <f t="shared" ref="BQ43" si="85">IF($V43&lt;=BQ$2,0,IF($G43&gt;=BQ$2,0,IF($G43&gt;=BP$2,$J43-AO43,BP43-AO43)))</f>
        <v>0</v>
      </c>
      <c r="BR43" s="52">
        <f t="shared" ref="BR43" si="86">IF($V43&lt;=BR$2,0,IF($G43&gt;=BR$2,0,IF($G43&gt;=BQ$2,$J43-AP43,BQ43-AP43)))</f>
        <v>0</v>
      </c>
      <c r="BS43" s="53">
        <f t="shared" ref="BS43" si="87">IF($V43&lt;=BS$2,0,IF($G43&gt;=BS$2,0,IF($G43&gt;=BR$2,$J43-AQ43,BR43-AQ43)))</f>
        <v>0</v>
      </c>
      <c r="BT43" s="52">
        <f t="shared" ref="BT43" si="88">IF($V43&lt;=BT$2,0,IF($G43&gt;=BT$2,0,IF($G43&gt;=BS$2,$J43-AR43,BS43-AR43)))</f>
        <v>0</v>
      </c>
      <c r="BU43" s="53">
        <f t="shared" ref="BU43" si="89">IF($V43&lt;=BU$2,0,IF($G43&gt;=BU$2,0,IF($G43&gt;=BT$2,$J43-AS43,BT43-AS43)))</f>
        <v>0</v>
      </c>
      <c r="BV43" s="52">
        <f t="shared" ref="BV43" si="90">IF($V43&lt;=BV$2,0,IF($G43&gt;=BV$2,0,IF($G43&gt;=BU$2,$J43-AT43,BU43-AT43)))</f>
        <v>0</v>
      </c>
      <c r="BW43" s="53">
        <f t="shared" ref="BW43" si="91">IF($V43&lt;=BW$2,0,IF($G43&gt;=BW$2,0,IF($G43&gt;=BV$2,$J43-AU43,BV43-AU43)))</f>
        <v>0</v>
      </c>
      <c r="BX43" s="52">
        <f t="shared" ref="BX43" si="92">IF($V43&lt;=BX$2,0,IF($G43&gt;=BX$2,0,IF($G43&gt;=BW$2,$J43-AV43,BW43-AV43)))</f>
        <v>0</v>
      </c>
      <c r="BY43" s="53">
        <f t="shared" ref="BY43" si="93">IF($V43&lt;=BY$2,0,IF($G43&gt;=BY$2,0,IF($G43&gt;=BX$2,$J43-AW43,BX43-AW43)))</f>
        <v>0</v>
      </c>
      <c r="BZ43" s="52">
        <f t="shared" ref="BZ43" si="94">IF($V43&lt;=BZ$2,0,IF($G43&gt;=BZ$2,0,IF($G43&gt;=BY$2,$J43-AX43,BY43-AX43)))</f>
        <v>0</v>
      </c>
      <c r="CA43" s="53">
        <f t="shared" ref="CA43" si="95">IF($V43&lt;=CA$2,0,IF($G43&gt;=CA$2,0,IF($G43&gt;=BZ$2,$J43-AY43,BZ43-AY43)))</f>
        <v>0</v>
      </c>
    </row>
    <row r="44" spans="1:79" s="74" customFormat="1">
      <c r="A44" s="20">
        <v>43</v>
      </c>
      <c r="B44" s="20" t="s">
        <v>5</v>
      </c>
      <c r="C44" s="20" t="s">
        <v>153</v>
      </c>
      <c r="D44" s="2">
        <v>1985</v>
      </c>
      <c r="E44" s="3">
        <v>4</v>
      </c>
      <c r="F44" s="2">
        <v>1</v>
      </c>
      <c r="G44" s="55">
        <f t="shared" ref="G44:G50" si="96">DATE(D44,E44,F44)-1</f>
        <v>31137</v>
      </c>
      <c r="H44" s="4">
        <v>0</v>
      </c>
      <c r="I44" s="1">
        <v>0</v>
      </c>
      <c r="J44" s="51">
        <f t="shared" ref="J44:J50" si="97">H44-I44</f>
        <v>0</v>
      </c>
      <c r="K44" s="54">
        <f t="shared" ref="K44:K50" si="98">H44*0.05</f>
        <v>0</v>
      </c>
      <c r="L44" s="4" t="s">
        <v>96</v>
      </c>
      <c r="M44" s="54">
        <f t="shared" ref="M44:M50" si="99">VLOOKUP(B44,$B$184:$C$283,2,FALSE)</f>
        <v>5</v>
      </c>
      <c r="N44" s="53">
        <f t="shared" ref="N44:N50" si="100">IF(O44&gt;$W$3,IF(G44&lt;$W$3,DATEDIF(G44,$W$3,"D")/365,0),M44)</f>
        <v>5</v>
      </c>
      <c r="O44" s="55">
        <f t="shared" ref="O44:O50" si="101">DATE(D44+M44,E44,F44-1)</f>
        <v>32963</v>
      </c>
      <c r="P44" s="53">
        <f t="shared" ref="P44:P50" si="102">IF($O44&gt;$W$5,M44-N44,0)</f>
        <v>0</v>
      </c>
      <c r="Q44" s="119">
        <f t="shared" ref="Q44:Q50" si="103">ROUND(IF(J44&gt;K44,IF(P44&gt;0,(1-((K44/J44)^(1/P44))),0),0),4)</f>
        <v>0</v>
      </c>
      <c r="R44" s="52" t="s">
        <v>130</v>
      </c>
      <c r="S44" s="114">
        <v>17</v>
      </c>
      <c r="T44" s="68">
        <v>4</v>
      </c>
      <c r="U44" s="114">
        <v>2035</v>
      </c>
      <c r="V44" s="55">
        <f t="shared" si="7"/>
        <v>54878</v>
      </c>
      <c r="W44" s="53">
        <f t="shared" ref="W44:W50" si="104">IF($W$3&gt;=$O44,(J44-K44),0)</f>
        <v>0</v>
      </c>
      <c r="X44" s="53">
        <f t="shared" ref="X44:X50" si="105">HLOOKUP(X$2,$Z$2:$AY$150,A44,FALSE)</f>
        <v>0</v>
      </c>
      <c r="Y44" s="53">
        <f t="shared" ref="Y44:Y50" si="106">HLOOKUP($Y$2,$BB$2:$CA$150,A44,FALSE)</f>
        <v>0</v>
      </c>
      <c r="Z44" s="53">
        <f t="shared" ref="Z44:Z50" si="107">IF($O44&lt;=$W$3,0,IF($G44&gt;=Z$2,0,IF($K44&gt;=$J44,0,IF($P44&lt;=1,$J44-$K44,IF($L44=$D$184,(($J44-$K44)/$P44),($J44*Q44))*IF($V44&lt;=Z$2,(DATEDIF($W$3,$V44,"D")/365),IF($G44&gt;$W$3,(DATEDIF($G44,$Z$2,"D")/365),1))))))</f>
        <v>0</v>
      </c>
      <c r="AA44" s="53">
        <f>IF($V44&lt;=Z$2,0,IF($O44&lt;=Z$2,0,IF($G44&gt;=AA$2,0,IF($K44&gt;=$J44,0,IF($O44&lt;=AA$2,($J44-(SUM($K44,SUM($Z44:Z44)))),IF($L44=$D$184,(($J44-$K44)/$P44),(($J44-SUM($Z44:Z44))*$Q44))*IF($V44&lt;=AA$2,(DATEDIF(Z$2,$V44,"D")/365),IF($G44&gt;Z$2,(DATEDIF($G44,AA$2,"D")/365),1)))))))</f>
        <v>0</v>
      </c>
      <c r="AB44" s="53">
        <f>IF($V44&lt;=AA$2,0,IF($O44&lt;=AA$2,0,IF($G44&gt;=AB$2,0,IF($K44&gt;=$J44,0,IF($O44&lt;=AB$2,($J44-(SUM($K44,SUM($Z44:AA44)))),IF($L44=$D$184,(($J44-$K44)/$P44),(($J44-SUM($Z44:AA44))*$Q44))*IF($V44&lt;=AB$2,(DATEDIF(AA$2,$V44,"D")/365),IF($G44&gt;AA$2,(DATEDIF($G44,AB$2,"D")/365),1)))))))</f>
        <v>0</v>
      </c>
      <c r="AC44" s="53">
        <f>IF($V44&lt;=AB$2,0,IF($O44&lt;=AB$2,0,IF($G44&gt;=AC$2,0,IF($K44&gt;=$J44,0,IF($O44&lt;=AC$2,($J44-(SUM($K44,SUM($Z44:AB44)))),IF($L44=$D$184,(($J44-$K44)/$P44),(($J44-SUM($Z44:AB44))*$Q44))*IF($V44&lt;=AC$2,(DATEDIF(AB$2,$V44,"D")/365),IF($G44&gt;AB$2,(DATEDIF($G44,AC$2,"D")/365),1)))))))</f>
        <v>0</v>
      </c>
      <c r="AD44" s="53">
        <f>IF($V44&lt;=AC$2,0,IF($O44&lt;=AC$2,0,IF($G44&gt;=AD$2,0,IF($K44&gt;=$J44,0,IF($O44&lt;=AD$2,($J44-(SUM($K44,SUM($Z44:AC44)))),IF($L44=$D$184,(($J44-$K44)/$P44),(($J44-SUM($Z44:AC44))*$Q44))*IF($V44&lt;=AD$2,(DATEDIF(AC$2,$V44,"D")/365),IF($G44&gt;AC$2,(DATEDIF($G44,AD$2,"D")/365),1)))))))</f>
        <v>0</v>
      </c>
      <c r="AE44" s="53">
        <f>IF($V44&lt;=AD$2,0,IF($O44&lt;=AD$2,0,IF($G44&gt;=AE$2,0,IF($K44&gt;=$J44,0,IF($O44&lt;=AE$2,($J44-(SUM($K44,SUM($Z44:AD44)))),IF($L44=$D$184,(($J44-$K44)/$P44),(($J44-SUM($Z44:AD44))*$Q44))*IF($V44&lt;=AE$2,(DATEDIF(AD$2,$V44,"D")/365),IF($G44&gt;AD$2,(DATEDIF($G44,AE$2,"D")/365),1)))))))</f>
        <v>0</v>
      </c>
      <c r="AF44" s="53">
        <f>IF($V44&lt;=AE$2,0,IF($O44&lt;=AE$2,0,IF($G44&gt;=AF$2,0,IF($K44&gt;=$J44,0,IF($O44&lt;=AF$2,($J44-(SUM($K44,SUM($Z44:AE44)))),IF($L44=$D$184,(($J44-$K44)/$P44),(($J44-SUM($Z44:AE44))*$Q44))*IF($V44&lt;=AF$2,(DATEDIF(AE$2,$V44,"D")/365),IF($G44&gt;AE$2,(DATEDIF($G44,AF$2,"D")/365),1)))))))</f>
        <v>0</v>
      </c>
      <c r="AG44" s="53">
        <f>IF($V44&lt;=AF$2,0,IF($O44&lt;=AF$2,0,IF($G44&gt;=AG$2,0,IF($K44&gt;=$J44,0,IF($O44&lt;=AG$2,($J44-(SUM($K44,SUM($Z44:AF44)))),IF($L44=$D$184,(($J44-$K44)/$P44),(($J44-SUM($Z44:AF44))*$Q44))*IF($V44&lt;=AG$2,(DATEDIF(AF$2,$V44,"D")/365),IF($G44&gt;AF$2,(DATEDIF($G44,AG$2,"D")/365),1)))))))</f>
        <v>0</v>
      </c>
      <c r="AH44" s="53">
        <f>IF($V44&lt;=AG$2,0,IF($O44&lt;=AG$2,0,IF($G44&gt;=AH$2,0,IF($K44&gt;=$J44,0,IF($O44&lt;=AH$2,($J44-(SUM($K44,SUM($Z44:AG44)))),IF($L44=$D$184,(($J44-$K44)/$P44),(($J44-SUM($Z44:AG44))*$Q44))*IF($V44&lt;=AH$2,(DATEDIF(AG$2,$V44,"D")/365),IF($G44&gt;AG$2,(DATEDIF($G44,AH$2,"D")/365),1)))))))</f>
        <v>0</v>
      </c>
      <c r="AI44" s="53">
        <f>IF($V44&lt;=AH$2,0,IF($O44&lt;=AH$2,0,IF($G44&gt;=AI$2,0,IF($K44&gt;=$J44,0,IF($O44&lt;=AI$2,($J44-(SUM($K44,SUM($Z44:AH44)))),IF($L44=$D$184,(($J44-$K44)/$P44),(($J44-SUM($Z44:AH44))*$Q44))*IF($V44&lt;=AI$2,(DATEDIF(AH$2,$V44,"D")/365),IF($G44&gt;AH$2,(DATEDIF($G44,AI$2,"D")/365),1)))))))</f>
        <v>0</v>
      </c>
      <c r="AJ44" s="53">
        <f>IF($V44&lt;=AI$2,0,IF($O44&lt;=AI$2,0,IF($G44&gt;=AJ$2,0,IF($K44&gt;=$J44,0,IF($O44&lt;=AJ$2,($J44-(SUM($K44,SUM($Z44:AI44)))),IF($L44=$D$184,(($J44-$K44)/$P44),(($J44-SUM($Z44:AI44))*$Q44))*IF($V44&lt;=AJ$2,(DATEDIF(AI$2,$V44,"D")/365),IF($G44&gt;AI$2,(DATEDIF($G44,AJ$2,"D")/365),1)))))))</f>
        <v>0</v>
      </c>
      <c r="AK44" s="53">
        <f>IF($V44&lt;=AJ$2,0,IF($O44&lt;=AJ$2,0,IF($G44&gt;=AK$2,0,IF($K44&gt;=$J44,0,IF($O44&lt;=AK$2,($J44-(SUM($K44,SUM($Z44:AJ44)))),IF($L44=$D$184,(($J44-$K44)/$P44),(($J44-SUM($Z44:AJ44))*$Q44))*IF($V44&lt;=AK$2,(DATEDIF(AJ$2,$V44,"D")/365),IF($G44&gt;AJ$2,(DATEDIF($G44,AK$2,"D")/365),1)))))))</f>
        <v>0</v>
      </c>
      <c r="AL44" s="53">
        <f>IF($V44&lt;=AK$2,0,IF($O44&lt;=AK$2,0,IF($G44&gt;=AL$2,0,IF($K44&gt;=$J44,0,IF($O44&lt;=AL$2,($J44-(SUM($K44,SUM($Z44:AK44)))),IF($L44=$D$184,(($J44-$K44)/$P44),(($J44-SUM($Z44:AK44))*$Q44))*IF($V44&lt;=AL$2,(DATEDIF(AK$2,$V44,"D")/365),IF($G44&gt;AK$2,(DATEDIF($G44,AL$2,"D")/365),1)))))))</f>
        <v>0</v>
      </c>
      <c r="AM44" s="53">
        <f>IF($V44&lt;=AL$2,0,IF($O44&lt;=AL$2,0,IF($G44&gt;=AM$2,0,IF($K44&gt;=$J44,0,IF($O44&lt;=AM$2,($J44-(SUM($K44,SUM($Z44:AL44)))),IF($L44=$D$184,(($J44-$K44)/$P44),(($J44-SUM($Z44:AL44))*$Q44))*IF($V44&lt;=AM$2,(DATEDIF(AL$2,$V44,"D")/365),IF($G44&gt;AL$2,(DATEDIF($G44,AM$2,"D")/365),1)))))))</f>
        <v>0</v>
      </c>
      <c r="AN44" s="53">
        <f>IF($V44&lt;=AM$2,0,IF($O44&lt;=AM$2,0,IF($G44&gt;=AN$2,0,IF($K44&gt;=$J44,0,IF($O44&lt;=AN$2,($J44-(SUM($K44,SUM($Z44:AM44)))),IF($L44=$D$184,(($J44-$K44)/$P44),(($J44-SUM($Z44:AM44))*$Q44))*IF($V44&lt;=AN$2,(DATEDIF(AM$2,$V44,"D")/365),IF($G44&gt;AM$2,(DATEDIF($G44,AN$2,"D")/365),1)))))))</f>
        <v>0</v>
      </c>
      <c r="AO44" s="53">
        <f>IF($V44&lt;=AN$2,0,IF($O44&lt;=AN$2,0,IF($G44&gt;=AO$2,0,IF($K44&gt;=$J44,0,IF($O44&lt;=AO$2,($J44-(SUM($K44,SUM($Z44:AN44)))),IF($L44=$D$184,(($J44-$K44)/$P44),(($J44-SUM($Z44:AN44))*$Q44))*IF($V44&lt;=AO$2,(DATEDIF(AN$2,$V44,"D")/365),IF($G44&gt;AN$2,(DATEDIF($G44,AO$2,"D")/365),1)))))))</f>
        <v>0</v>
      </c>
      <c r="AP44" s="53">
        <f>IF($V44&lt;=AO$2,0,IF($O44&lt;=AO$2,0,IF($G44&gt;=AP$2,0,IF($K44&gt;=$J44,0,IF($O44&lt;=AP$2,($J44-(SUM($K44,SUM($Z44:AO44)))),IF($L44=$D$184,(($J44-$K44)/$P44),(($J44-SUM($Z44:AO44))*$Q44))*IF($V44&lt;=AP$2,(DATEDIF(AO$2,$V44,"D")/365),IF($G44&gt;AO$2,(DATEDIF($G44,AP$2,"D")/365),1)))))))</f>
        <v>0</v>
      </c>
      <c r="AQ44" s="53">
        <f>IF($V44&lt;=AP$2,0,IF($O44&lt;=AP$2,0,IF($G44&gt;=AQ$2,0,IF($K44&gt;=$J44,0,IF($O44&lt;=AQ$2,($J44-(SUM($K44,SUM($Z44:AP44)))),IF($L44=$D$184,(($J44-$K44)/$P44),(($J44-SUM($Z44:AP44))*$Q44))*IF($V44&lt;=AQ$2,(DATEDIF(AP$2,$V44,"D")/365),IF($G44&gt;AP$2,(DATEDIF($G44,AQ$2,"D")/365),1)))))))</f>
        <v>0</v>
      </c>
      <c r="AR44" s="53">
        <f>IF($V44&lt;=AQ$2,0,IF($O44&lt;=AQ$2,0,IF($G44&gt;=AR$2,0,IF($K44&gt;=$J44,0,IF($O44&lt;=AR$2,($J44-(SUM($K44,SUM($Z44:AQ44)))),IF($L44=$D$184,(($J44-$K44)/$P44),(($J44-SUM($Z44:AQ44))*$Q44))*IF($V44&lt;=AR$2,(DATEDIF(AQ$2,$V44,"D")/365),IF($G44&gt;AQ$2,(DATEDIF($G44,AR$2,"D")/365),1)))))))</f>
        <v>0</v>
      </c>
      <c r="AS44" s="53">
        <f>IF($V44&lt;=AR$2,0,IF($O44&lt;=AR$2,0,IF($G44&gt;=AS$2,0,IF($K44&gt;=$J44,0,IF($O44&lt;=AS$2,($J44-(SUM($K44,SUM($Z44:AR44)))),IF($L44=$D$184,(($J44-$K44)/$P44),(($J44-SUM($Z44:AR44))*$Q44))*IF($V44&lt;=AS$2,(DATEDIF(AR$2,$V44,"D")/365),IF($G44&gt;AR$2,(DATEDIF($G44,AS$2,"D")/365),1)))))))</f>
        <v>0</v>
      </c>
      <c r="AT44" s="53">
        <f>IF($V44&lt;=AS$2,0,IF($O44&lt;=AS$2,0,IF($G44&gt;=AT$2,0,IF($K44&gt;=$J44,0,IF($O44&lt;=AT$2,($J44-(SUM($K44,SUM($Z44:AS44)))),IF($L44=$D$184,(($J44-$K44)/$P44),(($J44-SUM($Z44:AS44))*$Q44))*IF($V44&lt;=AT$2,(DATEDIF(AS$2,$V44,"D")/365),IF($G44&gt;AS$2,(DATEDIF($G44,AT$2,"D")/365),1)))))))</f>
        <v>0</v>
      </c>
      <c r="AU44" s="53">
        <f>IF($V44&lt;=AT$2,0,IF($O44&lt;=AT$2,0,IF($G44&gt;=AU$2,0,IF($K44&gt;=$J44,0,IF($O44&lt;=AU$2,($J44-(SUM($K44,SUM($Z44:AT44)))),IF($L44=$D$184,(($J44-$K44)/$P44),(($J44-SUM($Z44:AT44))*$Q44))*IF($V44&lt;=AU$2,(DATEDIF(AT$2,$V44,"D")/365),IF($G44&gt;AT$2,(DATEDIF($G44,AU$2,"D")/365),1)))))))</f>
        <v>0</v>
      </c>
      <c r="AV44" s="53">
        <f>IF($V44&lt;=AU$2,0,IF($O44&lt;=AU$2,0,IF($G44&gt;=AV$2,0,IF($K44&gt;=$J44,0,IF($O44&lt;=AV$2,($J44-(SUM($K44,SUM($Z44:AU44)))),IF($L44=$D$184,(($J44-$K44)/$P44),(($J44-SUM($Z44:AU44))*$Q44))*IF($V44&lt;=AV$2,(DATEDIF(AU$2,$V44,"D")/365),IF($G44&gt;AU$2,(DATEDIF($G44,AV$2,"D")/365),1)))))))</f>
        <v>0</v>
      </c>
      <c r="AW44" s="53">
        <f>IF($V44&lt;=AV$2,0,IF($O44&lt;=AV$2,0,IF($G44&gt;=AW$2,0,IF($K44&gt;=$J44,0,IF($O44&lt;=AW$2,($J44-(SUM($K44,SUM($Z44:AV44)))),IF($L44=$D$184,(($J44-$K44)/$P44),(($J44-SUM($Z44:AV44))*$Q44))*IF($V44&lt;=AW$2,(DATEDIF(AV$2,$V44,"D")/365),IF($G44&gt;AV$2,(DATEDIF($G44,AW$2,"D")/365),1)))))))</f>
        <v>0</v>
      </c>
      <c r="AX44" s="53">
        <f>IF($V44&lt;=AW$2,0,IF($O44&lt;=AW$2,0,IF($G44&gt;=AX$2,0,IF($K44&gt;=$J44,0,IF($O44&lt;=AX$2,($J44-(SUM($K44,SUM($Z44:AW44)))),IF($L44=$D$184,(($J44-$K44)/$P44),(($J44-SUM($Z44:AW44))*$Q44))*IF($V44&lt;=AX$2,(DATEDIF(AW$2,$V44,"D")/365),IF($G44&gt;AW$2,(DATEDIF($G44,AX$2,"D")/365),1)))))))</f>
        <v>0</v>
      </c>
      <c r="AY44" s="53">
        <f>IF($V44&lt;=AX$2,0,IF($O44&lt;=AX$2,0,IF($G44&gt;=AY$2,0,IF($K44&gt;=$J44,0,IF($O44&lt;=AY$2,($J44-(SUM($K44,SUM($Z44:AX44)))),IF($L44=$D$184,(($J44-$K44)/$P44),(($J44-SUM($Z44:AX44))*$Q44))*IF($V44&lt;=AY$2,(DATEDIF(AX$2,$V44,"D")/365),IF($G44&gt;AX$2,(DATEDIF($G44,AY$2,"D")/365),1)))))))</f>
        <v>0</v>
      </c>
      <c r="AZ44" s="52"/>
      <c r="BA44" s="52"/>
      <c r="BB44" s="126">
        <f>IF($V44&lt;=BB$2,0,IF($G44&gt;=BB$2,0,IF($G44&gt;$W$3,(J44-Z44),IF($G44&lt;=$W$3,J44-SUM(W44,$Z44:Z44),0))))</f>
        <v>0</v>
      </c>
      <c r="BC44" s="53">
        <f t="shared" ref="BC44:BC50" si="108">IF($V44&lt;=BC$2,0,IF($G44&gt;=BC$2,0,IF($G44&gt;=BB$2,$J44-AA44,BB44-AA44)))</f>
        <v>0</v>
      </c>
      <c r="BD44" s="52">
        <f t="shared" ref="BD44:BD50" si="109">IF($V44&lt;=BD$2,0,IF($G44&gt;=BD$2,0,IF($G44&gt;=BC$2,$J44-AB44,BC44-AB44)))</f>
        <v>0</v>
      </c>
      <c r="BE44" s="53">
        <f t="shared" ref="BE44:BE50" si="110">IF($V44&lt;=BE$2,0,IF($G44&gt;=BE$2,0,IF($G44&gt;=BD$2,$J44-AC44,BD44-AC44)))</f>
        <v>0</v>
      </c>
      <c r="BF44" s="52">
        <f t="shared" ref="BF44:BF50" si="111">IF($V44&lt;=BF$2,0,IF($G44&gt;=BF$2,0,IF($G44&gt;=BE$2,$J44-AD44,BE44-AD44)))</f>
        <v>0</v>
      </c>
      <c r="BG44" s="53">
        <f t="shared" ref="BG44:BG50" si="112">IF($V44&lt;=BG$2,0,IF($G44&gt;=BG$2,0,IF($G44&gt;=BF$2,$J44-AE44,BF44-AE44)))</f>
        <v>0</v>
      </c>
      <c r="BH44" s="52">
        <f t="shared" ref="BH44:BH50" si="113">IF($V44&lt;=BH$2,0,IF($G44&gt;=BH$2,0,IF($G44&gt;=BG$2,$J44-AF44,BG44-AF44)))</f>
        <v>0</v>
      </c>
      <c r="BI44" s="53">
        <f t="shared" ref="BI44:BI50" si="114">IF($V44&lt;=BI$2,0,IF($G44&gt;=BI$2,0,IF($G44&gt;=BH$2,$J44-AG44,BH44-AG44)))</f>
        <v>0</v>
      </c>
      <c r="BJ44" s="52">
        <f t="shared" ref="BJ44:BJ50" si="115">IF($V44&lt;=BJ$2,0,IF($G44&gt;=BJ$2,0,IF($G44&gt;=BI$2,$J44-AH44,BI44-AH44)))</f>
        <v>0</v>
      </c>
      <c r="BK44" s="53">
        <f t="shared" ref="BK44:BK50" si="116">IF($V44&lt;=BK$2,0,IF($G44&gt;=BK$2,0,IF($G44&gt;=BJ$2,$J44-AI44,BJ44-AI44)))</f>
        <v>0</v>
      </c>
      <c r="BL44" s="52">
        <f t="shared" ref="BL44:BL50" si="117">IF($V44&lt;=BL$2,0,IF($G44&gt;=BL$2,0,IF($G44&gt;=BK$2,$J44-AJ44,BK44-AJ44)))</f>
        <v>0</v>
      </c>
      <c r="BM44" s="53">
        <f t="shared" ref="BM44:BM50" si="118">IF($V44&lt;=BM$2,0,IF($G44&gt;=BM$2,0,IF($G44&gt;=BL$2,$J44-AK44,BL44-AK44)))</f>
        <v>0</v>
      </c>
      <c r="BN44" s="52">
        <f t="shared" ref="BN44:BN50" si="119">IF($V44&lt;=BN$2,0,IF($G44&gt;=BN$2,0,IF($G44&gt;=BM$2,$J44-AL44,BM44-AL44)))</f>
        <v>0</v>
      </c>
      <c r="BO44" s="53">
        <f t="shared" ref="BO44:BO50" si="120">IF($V44&lt;=BO$2,0,IF($G44&gt;=BO$2,0,IF($G44&gt;=BN$2,$J44-AM44,BN44-AM44)))</f>
        <v>0</v>
      </c>
      <c r="BP44" s="52">
        <f t="shared" ref="BP44:BP50" si="121">IF($V44&lt;=BP$2,0,IF($G44&gt;=BP$2,0,IF($G44&gt;=BO$2,$J44-AN44,BO44-AN44)))</f>
        <v>0</v>
      </c>
      <c r="BQ44" s="53">
        <f t="shared" ref="BQ44:BQ50" si="122">IF($V44&lt;=BQ$2,0,IF($G44&gt;=BQ$2,0,IF($G44&gt;=BP$2,$J44-AO44,BP44-AO44)))</f>
        <v>0</v>
      </c>
      <c r="BR44" s="52">
        <f t="shared" ref="BR44:BR50" si="123">IF($V44&lt;=BR$2,0,IF($G44&gt;=BR$2,0,IF($G44&gt;=BQ$2,$J44-AP44,BQ44-AP44)))</f>
        <v>0</v>
      </c>
      <c r="BS44" s="53">
        <f t="shared" ref="BS44:BS50" si="124">IF($V44&lt;=BS$2,0,IF($G44&gt;=BS$2,0,IF($G44&gt;=BR$2,$J44-AQ44,BR44-AQ44)))</f>
        <v>0</v>
      </c>
      <c r="BT44" s="52">
        <f t="shared" ref="BT44:BT50" si="125">IF($V44&lt;=BT$2,0,IF($G44&gt;=BT$2,0,IF($G44&gt;=BS$2,$J44-AR44,BS44-AR44)))</f>
        <v>0</v>
      </c>
      <c r="BU44" s="53">
        <f t="shared" ref="BU44:BU50" si="126">IF($V44&lt;=BU$2,0,IF($G44&gt;=BU$2,0,IF($G44&gt;=BT$2,$J44-AS44,BT44-AS44)))</f>
        <v>0</v>
      </c>
      <c r="BV44" s="52">
        <f t="shared" ref="BV44:BV50" si="127">IF($V44&lt;=BV$2,0,IF($G44&gt;=BV$2,0,IF($G44&gt;=BU$2,$J44-AT44,BU44-AT44)))</f>
        <v>0</v>
      </c>
      <c r="BW44" s="53">
        <f t="shared" ref="BW44:BW50" si="128">IF($V44&lt;=BW$2,0,IF($G44&gt;=BW$2,0,IF($G44&gt;=BV$2,$J44-AU44,BV44-AU44)))</f>
        <v>0</v>
      </c>
      <c r="BX44" s="52">
        <f t="shared" ref="BX44:BX50" si="129">IF($V44&lt;=BX$2,0,IF($G44&gt;=BX$2,0,IF($G44&gt;=BW$2,$J44-AV44,BW44-AV44)))</f>
        <v>0</v>
      </c>
      <c r="BY44" s="53">
        <f t="shared" ref="BY44:BY50" si="130">IF($V44&lt;=BY$2,0,IF($G44&gt;=BY$2,0,IF($G44&gt;=BX$2,$J44-AW44,BX44-AW44)))</f>
        <v>0</v>
      </c>
      <c r="BZ44" s="52">
        <f t="shared" ref="BZ44:BZ50" si="131">IF($V44&lt;=BZ$2,0,IF($G44&gt;=BZ$2,0,IF($G44&gt;=BY$2,$J44-AX44,BY44-AX44)))</f>
        <v>0</v>
      </c>
      <c r="CA44" s="53">
        <f t="shared" ref="CA44:CA50" si="132">IF($V44&lt;=CA$2,0,IF($G44&gt;=CA$2,0,IF($G44&gt;=BZ$2,$J44-AY44,BZ44-AY44)))</f>
        <v>0</v>
      </c>
    </row>
    <row r="45" spans="1:79" s="74" customFormat="1">
      <c r="A45" s="20">
        <v>44</v>
      </c>
      <c r="B45" s="20" t="s">
        <v>5</v>
      </c>
      <c r="C45" s="20" t="s">
        <v>153</v>
      </c>
      <c r="D45" s="2">
        <v>1985</v>
      </c>
      <c r="E45" s="3">
        <v>4</v>
      </c>
      <c r="F45" s="2">
        <v>1</v>
      </c>
      <c r="G45" s="55">
        <f t="shared" si="96"/>
        <v>31137</v>
      </c>
      <c r="H45" s="4">
        <v>0</v>
      </c>
      <c r="I45" s="1">
        <v>0</v>
      </c>
      <c r="J45" s="51">
        <f t="shared" si="97"/>
        <v>0</v>
      </c>
      <c r="K45" s="54">
        <f t="shared" si="98"/>
        <v>0</v>
      </c>
      <c r="L45" s="4" t="s">
        <v>96</v>
      </c>
      <c r="M45" s="54">
        <f t="shared" si="99"/>
        <v>5</v>
      </c>
      <c r="N45" s="53">
        <f t="shared" si="100"/>
        <v>5</v>
      </c>
      <c r="O45" s="55">
        <f t="shared" si="101"/>
        <v>32963</v>
      </c>
      <c r="P45" s="53">
        <f t="shared" si="102"/>
        <v>0</v>
      </c>
      <c r="Q45" s="119">
        <f t="shared" si="103"/>
        <v>0</v>
      </c>
      <c r="R45" s="52" t="s">
        <v>130</v>
      </c>
      <c r="S45" s="114">
        <v>17</v>
      </c>
      <c r="T45" s="68">
        <v>4</v>
      </c>
      <c r="U45" s="114">
        <v>2035</v>
      </c>
      <c r="V45" s="55">
        <f t="shared" si="7"/>
        <v>54878</v>
      </c>
      <c r="W45" s="53">
        <f t="shared" si="104"/>
        <v>0</v>
      </c>
      <c r="X45" s="53">
        <f t="shared" si="105"/>
        <v>0</v>
      </c>
      <c r="Y45" s="53">
        <f t="shared" si="106"/>
        <v>0</v>
      </c>
      <c r="Z45" s="53">
        <f t="shared" si="107"/>
        <v>0</v>
      </c>
      <c r="AA45" s="53">
        <f>IF($V45&lt;=Z$2,0,IF($O45&lt;=Z$2,0,IF($G45&gt;=AA$2,0,IF($K45&gt;=$J45,0,IF($O45&lt;=AA$2,($J45-(SUM($K45,SUM($Z45:Z45)))),IF($L45=$D$184,(($J45-$K45)/$P45),(($J45-SUM($Z45:Z45))*$Q45))*IF($V45&lt;=AA$2,(DATEDIF(Z$2,$V45,"D")/365),IF($G45&gt;Z$2,(DATEDIF($G45,AA$2,"D")/365),1)))))))</f>
        <v>0</v>
      </c>
      <c r="AB45" s="53">
        <f>IF($V45&lt;=AA$2,0,IF($O45&lt;=AA$2,0,IF($G45&gt;=AB$2,0,IF($K45&gt;=$J45,0,IF($O45&lt;=AB$2,($J45-(SUM($K45,SUM($Z45:AA45)))),IF($L45=$D$184,(($J45-$K45)/$P45),(($J45-SUM($Z45:AA45))*$Q45))*IF($V45&lt;=AB$2,(DATEDIF(AA$2,$V45,"D")/365),IF($G45&gt;AA$2,(DATEDIF($G45,AB$2,"D")/365),1)))))))</f>
        <v>0</v>
      </c>
      <c r="AC45" s="53">
        <f>IF($V45&lt;=AB$2,0,IF($O45&lt;=AB$2,0,IF($G45&gt;=AC$2,0,IF($K45&gt;=$J45,0,IF($O45&lt;=AC$2,($J45-(SUM($K45,SUM($Z45:AB45)))),IF($L45=$D$184,(($J45-$K45)/$P45),(($J45-SUM($Z45:AB45))*$Q45))*IF($V45&lt;=AC$2,(DATEDIF(AB$2,$V45,"D")/365),IF($G45&gt;AB$2,(DATEDIF($G45,AC$2,"D")/365),1)))))))</f>
        <v>0</v>
      </c>
      <c r="AD45" s="53">
        <f>IF($V45&lt;=AC$2,0,IF($O45&lt;=AC$2,0,IF($G45&gt;=AD$2,0,IF($K45&gt;=$J45,0,IF($O45&lt;=AD$2,($J45-(SUM($K45,SUM($Z45:AC45)))),IF($L45=$D$184,(($J45-$K45)/$P45),(($J45-SUM($Z45:AC45))*$Q45))*IF($V45&lt;=AD$2,(DATEDIF(AC$2,$V45,"D")/365),IF($G45&gt;AC$2,(DATEDIF($G45,AD$2,"D")/365),1)))))))</f>
        <v>0</v>
      </c>
      <c r="AE45" s="53">
        <f>IF($V45&lt;=AD$2,0,IF($O45&lt;=AD$2,0,IF($G45&gt;=AE$2,0,IF($K45&gt;=$J45,0,IF($O45&lt;=AE$2,($J45-(SUM($K45,SUM($Z45:AD45)))),IF($L45=$D$184,(($J45-$K45)/$P45),(($J45-SUM($Z45:AD45))*$Q45))*IF($V45&lt;=AE$2,(DATEDIF(AD$2,$V45,"D")/365),IF($G45&gt;AD$2,(DATEDIF($G45,AE$2,"D")/365),1)))))))</f>
        <v>0</v>
      </c>
      <c r="AF45" s="53">
        <f>IF($V45&lt;=AE$2,0,IF($O45&lt;=AE$2,0,IF($G45&gt;=AF$2,0,IF($K45&gt;=$J45,0,IF($O45&lt;=AF$2,($J45-(SUM($K45,SUM($Z45:AE45)))),IF($L45=$D$184,(($J45-$K45)/$P45),(($J45-SUM($Z45:AE45))*$Q45))*IF($V45&lt;=AF$2,(DATEDIF(AE$2,$V45,"D")/365),IF($G45&gt;AE$2,(DATEDIF($G45,AF$2,"D")/365),1)))))))</f>
        <v>0</v>
      </c>
      <c r="AG45" s="53">
        <f>IF($V45&lt;=AF$2,0,IF($O45&lt;=AF$2,0,IF($G45&gt;=AG$2,0,IF($K45&gt;=$J45,0,IF($O45&lt;=AG$2,($J45-(SUM($K45,SUM($Z45:AF45)))),IF($L45=$D$184,(($J45-$K45)/$P45),(($J45-SUM($Z45:AF45))*$Q45))*IF($V45&lt;=AG$2,(DATEDIF(AF$2,$V45,"D")/365),IF($G45&gt;AF$2,(DATEDIF($G45,AG$2,"D")/365),1)))))))</f>
        <v>0</v>
      </c>
      <c r="AH45" s="53">
        <f>IF($V45&lt;=AG$2,0,IF($O45&lt;=AG$2,0,IF($G45&gt;=AH$2,0,IF($K45&gt;=$J45,0,IF($O45&lt;=AH$2,($J45-(SUM($K45,SUM($Z45:AG45)))),IF($L45=$D$184,(($J45-$K45)/$P45),(($J45-SUM($Z45:AG45))*$Q45))*IF($V45&lt;=AH$2,(DATEDIF(AG$2,$V45,"D")/365),IF($G45&gt;AG$2,(DATEDIF($G45,AH$2,"D")/365),1)))))))</f>
        <v>0</v>
      </c>
      <c r="AI45" s="53">
        <f>IF($V45&lt;=AH$2,0,IF($O45&lt;=AH$2,0,IF($G45&gt;=AI$2,0,IF($K45&gt;=$J45,0,IF($O45&lt;=AI$2,($J45-(SUM($K45,SUM($Z45:AH45)))),IF($L45=$D$184,(($J45-$K45)/$P45),(($J45-SUM($Z45:AH45))*$Q45))*IF($V45&lt;=AI$2,(DATEDIF(AH$2,$V45,"D")/365),IF($G45&gt;AH$2,(DATEDIF($G45,AI$2,"D")/365),1)))))))</f>
        <v>0</v>
      </c>
      <c r="AJ45" s="53">
        <f>IF($V45&lt;=AI$2,0,IF($O45&lt;=AI$2,0,IF($G45&gt;=AJ$2,0,IF($K45&gt;=$J45,0,IF($O45&lt;=AJ$2,($J45-(SUM($K45,SUM($Z45:AI45)))),IF($L45=$D$184,(($J45-$K45)/$P45),(($J45-SUM($Z45:AI45))*$Q45))*IF($V45&lt;=AJ$2,(DATEDIF(AI$2,$V45,"D")/365),IF($G45&gt;AI$2,(DATEDIF($G45,AJ$2,"D")/365),1)))))))</f>
        <v>0</v>
      </c>
      <c r="AK45" s="53">
        <f>IF($V45&lt;=AJ$2,0,IF($O45&lt;=AJ$2,0,IF($G45&gt;=AK$2,0,IF($K45&gt;=$J45,0,IF($O45&lt;=AK$2,($J45-(SUM($K45,SUM($Z45:AJ45)))),IF($L45=$D$184,(($J45-$K45)/$P45),(($J45-SUM($Z45:AJ45))*$Q45))*IF($V45&lt;=AK$2,(DATEDIF(AJ$2,$V45,"D")/365),IF($G45&gt;AJ$2,(DATEDIF($G45,AK$2,"D")/365),1)))))))</f>
        <v>0</v>
      </c>
      <c r="AL45" s="53">
        <f>IF($V45&lt;=AK$2,0,IF($O45&lt;=AK$2,0,IF($G45&gt;=AL$2,0,IF($K45&gt;=$J45,0,IF($O45&lt;=AL$2,($J45-(SUM($K45,SUM($Z45:AK45)))),IF($L45=$D$184,(($J45-$K45)/$P45),(($J45-SUM($Z45:AK45))*$Q45))*IF($V45&lt;=AL$2,(DATEDIF(AK$2,$V45,"D")/365),IF($G45&gt;AK$2,(DATEDIF($G45,AL$2,"D")/365),1)))))))</f>
        <v>0</v>
      </c>
      <c r="AM45" s="53">
        <f>IF($V45&lt;=AL$2,0,IF($O45&lt;=AL$2,0,IF($G45&gt;=AM$2,0,IF($K45&gt;=$J45,0,IF($O45&lt;=AM$2,($J45-(SUM($K45,SUM($Z45:AL45)))),IF($L45=$D$184,(($J45-$K45)/$P45),(($J45-SUM($Z45:AL45))*$Q45))*IF($V45&lt;=AM$2,(DATEDIF(AL$2,$V45,"D")/365),IF($G45&gt;AL$2,(DATEDIF($G45,AM$2,"D")/365),1)))))))</f>
        <v>0</v>
      </c>
      <c r="AN45" s="53">
        <f>IF($V45&lt;=AM$2,0,IF($O45&lt;=AM$2,0,IF($G45&gt;=AN$2,0,IF($K45&gt;=$J45,0,IF($O45&lt;=AN$2,($J45-(SUM($K45,SUM($Z45:AM45)))),IF($L45=$D$184,(($J45-$K45)/$P45),(($J45-SUM($Z45:AM45))*$Q45))*IF($V45&lt;=AN$2,(DATEDIF(AM$2,$V45,"D")/365),IF($G45&gt;AM$2,(DATEDIF($G45,AN$2,"D")/365),1)))))))</f>
        <v>0</v>
      </c>
      <c r="AO45" s="53">
        <f>IF($V45&lt;=AN$2,0,IF($O45&lt;=AN$2,0,IF($G45&gt;=AO$2,0,IF($K45&gt;=$J45,0,IF($O45&lt;=AO$2,($J45-(SUM($K45,SUM($Z45:AN45)))),IF($L45=$D$184,(($J45-$K45)/$P45),(($J45-SUM($Z45:AN45))*$Q45))*IF($V45&lt;=AO$2,(DATEDIF(AN$2,$V45,"D")/365),IF($G45&gt;AN$2,(DATEDIF($G45,AO$2,"D")/365),1)))))))</f>
        <v>0</v>
      </c>
      <c r="AP45" s="53">
        <f>IF($V45&lt;=AO$2,0,IF($O45&lt;=AO$2,0,IF($G45&gt;=AP$2,0,IF($K45&gt;=$J45,0,IF($O45&lt;=AP$2,($J45-(SUM($K45,SUM($Z45:AO45)))),IF($L45=$D$184,(($J45-$K45)/$P45),(($J45-SUM($Z45:AO45))*$Q45))*IF($V45&lt;=AP$2,(DATEDIF(AO$2,$V45,"D")/365),IF($G45&gt;AO$2,(DATEDIF($G45,AP$2,"D")/365),1)))))))</f>
        <v>0</v>
      </c>
      <c r="AQ45" s="53">
        <f>IF($V45&lt;=AP$2,0,IF($O45&lt;=AP$2,0,IF($G45&gt;=AQ$2,0,IF($K45&gt;=$J45,0,IF($O45&lt;=AQ$2,($J45-(SUM($K45,SUM($Z45:AP45)))),IF($L45=$D$184,(($J45-$K45)/$P45),(($J45-SUM($Z45:AP45))*$Q45))*IF($V45&lt;=AQ$2,(DATEDIF(AP$2,$V45,"D")/365),IF($G45&gt;AP$2,(DATEDIF($G45,AQ$2,"D")/365),1)))))))</f>
        <v>0</v>
      </c>
      <c r="AR45" s="53">
        <f>IF($V45&lt;=AQ$2,0,IF($O45&lt;=AQ$2,0,IF($G45&gt;=AR$2,0,IF($K45&gt;=$J45,0,IF($O45&lt;=AR$2,($J45-(SUM($K45,SUM($Z45:AQ45)))),IF($L45=$D$184,(($J45-$K45)/$P45),(($J45-SUM($Z45:AQ45))*$Q45))*IF($V45&lt;=AR$2,(DATEDIF(AQ$2,$V45,"D")/365),IF($G45&gt;AQ$2,(DATEDIF($G45,AR$2,"D")/365),1)))))))</f>
        <v>0</v>
      </c>
      <c r="AS45" s="53">
        <f>IF($V45&lt;=AR$2,0,IF($O45&lt;=AR$2,0,IF($G45&gt;=AS$2,0,IF($K45&gt;=$J45,0,IF($O45&lt;=AS$2,($J45-(SUM($K45,SUM($Z45:AR45)))),IF($L45=$D$184,(($J45-$K45)/$P45),(($J45-SUM($Z45:AR45))*$Q45))*IF($V45&lt;=AS$2,(DATEDIF(AR$2,$V45,"D")/365),IF($G45&gt;AR$2,(DATEDIF($G45,AS$2,"D")/365),1)))))))</f>
        <v>0</v>
      </c>
      <c r="AT45" s="53">
        <f>IF($V45&lt;=AS$2,0,IF($O45&lt;=AS$2,0,IF($G45&gt;=AT$2,0,IF($K45&gt;=$J45,0,IF($O45&lt;=AT$2,($J45-(SUM($K45,SUM($Z45:AS45)))),IF($L45=$D$184,(($J45-$K45)/$P45),(($J45-SUM($Z45:AS45))*$Q45))*IF($V45&lt;=AT$2,(DATEDIF(AS$2,$V45,"D")/365),IF($G45&gt;AS$2,(DATEDIF($G45,AT$2,"D")/365),1)))))))</f>
        <v>0</v>
      </c>
      <c r="AU45" s="53">
        <f>IF($V45&lt;=AT$2,0,IF($O45&lt;=AT$2,0,IF($G45&gt;=AU$2,0,IF($K45&gt;=$J45,0,IF($O45&lt;=AU$2,($J45-(SUM($K45,SUM($Z45:AT45)))),IF($L45=$D$184,(($J45-$K45)/$P45),(($J45-SUM($Z45:AT45))*$Q45))*IF($V45&lt;=AU$2,(DATEDIF(AT$2,$V45,"D")/365),IF($G45&gt;AT$2,(DATEDIF($G45,AU$2,"D")/365),1)))))))</f>
        <v>0</v>
      </c>
      <c r="AV45" s="53">
        <f>IF($V45&lt;=AU$2,0,IF($O45&lt;=AU$2,0,IF($G45&gt;=AV$2,0,IF($K45&gt;=$J45,0,IF($O45&lt;=AV$2,($J45-(SUM($K45,SUM($Z45:AU45)))),IF($L45=$D$184,(($J45-$K45)/$P45),(($J45-SUM($Z45:AU45))*$Q45))*IF($V45&lt;=AV$2,(DATEDIF(AU$2,$V45,"D")/365),IF($G45&gt;AU$2,(DATEDIF($G45,AV$2,"D")/365),1)))))))</f>
        <v>0</v>
      </c>
      <c r="AW45" s="53">
        <f>IF($V45&lt;=AV$2,0,IF($O45&lt;=AV$2,0,IF($G45&gt;=AW$2,0,IF($K45&gt;=$J45,0,IF($O45&lt;=AW$2,($J45-(SUM($K45,SUM($Z45:AV45)))),IF($L45=$D$184,(($J45-$K45)/$P45),(($J45-SUM($Z45:AV45))*$Q45))*IF($V45&lt;=AW$2,(DATEDIF(AV$2,$V45,"D")/365),IF($G45&gt;AV$2,(DATEDIF($G45,AW$2,"D")/365),1)))))))</f>
        <v>0</v>
      </c>
      <c r="AX45" s="53">
        <f>IF($V45&lt;=AW$2,0,IF($O45&lt;=AW$2,0,IF($G45&gt;=AX$2,0,IF($K45&gt;=$J45,0,IF($O45&lt;=AX$2,($J45-(SUM($K45,SUM($Z45:AW45)))),IF($L45=$D$184,(($J45-$K45)/$P45),(($J45-SUM($Z45:AW45))*$Q45))*IF($V45&lt;=AX$2,(DATEDIF(AW$2,$V45,"D")/365),IF($G45&gt;AW$2,(DATEDIF($G45,AX$2,"D")/365),1)))))))</f>
        <v>0</v>
      </c>
      <c r="AY45" s="53">
        <f>IF($V45&lt;=AX$2,0,IF($O45&lt;=AX$2,0,IF($G45&gt;=AY$2,0,IF($K45&gt;=$J45,0,IF($O45&lt;=AY$2,($J45-(SUM($K45,SUM($Z45:AX45)))),IF($L45=$D$184,(($J45-$K45)/$P45),(($J45-SUM($Z45:AX45))*$Q45))*IF($V45&lt;=AY$2,(DATEDIF(AX$2,$V45,"D")/365),IF($G45&gt;AX$2,(DATEDIF($G45,AY$2,"D")/365),1)))))))</f>
        <v>0</v>
      </c>
      <c r="AZ45" s="52"/>
      <c r="BA45" s="52"/>
      <c r="BB45" s="126">
        <f>IF($V45&lt;=BB$2,0,IF($G45&gt;=BB$2,0,IF($G45&gt;$W$3,(J45-Z45),IF($G45&lt;=$W$3,J45-SUM(W45,$Z45:Z45),0))))</f>
        <v>0</v>
      </c>
      <c r="BC45" s="53">
        <f t="shared" si="108"/>
        <v>0</v>
      </c>
      <c r="BD45" s="52">
        <f t="shared" si="109"/>
        <v>0</v>
      </c>
      <c r="BE45" s="53">
        <f t="shared" si="110"/>
        <v>0</v>
      </c>
      <c r="BF45" s="52">
        <f t="shared" si="111"/>
        <v>0</v>
      </c>
      <c r="BG45" s="53">
        <f t="shared" si="112"/>
        <v>0</v>
      </c>
      <c r="BH45" s="52">
        <f t="shared" si="113"/>
        <v>0</v>
      </c>
      <c r="BI45" s="53">
        <f t="shared" si="114"/>
        <v>0</v>
      </c>
      <c r="BJ45" s="52">
        <f t="shared" si="115"/>
        <v>0</v>
      </c>
      <c r="BK45" s="53">
        <f t="shared" si="116"/>
        <v>0</v>
      </c>
      <c r="BL45" s="52">
        <f t="shared" si="117"/>
        <v>0</v>
      </c>
      <c r="BM45" s="53">
        <f t="shared" si="118"/>
        <v>0</v>
      </c>
      <c r="BN45" s="52">
        <f t="shared" si="119"/>
        <v>0</v>
      </c>
      <c r="BO45" s="53">
        <f t="shared" si="120"/>
        <v>0</v>
      </c>
      <c r="BP45" s="52">
        <f t="shared" si="121"/>
        <v>0</v>
      </c>
      <c r="BQ45" s="53">
        <f t="shared" si="122"/>
        <v>0</v>
      </c>
      <c r="BR45" s="52">
        <f t="shared" si="123"/>
        <v>0</v>
      </c>
      <c r="BS45" s="53">
        <f t="shared" si="124"/>
        <v>0</v>
      </c>
      <c r="BT45" s="52">
        <f t="shared" si="125"/>
        <v>0</v>
      </c>
      <c r="BU45" s="53">
        <f t="shared" si="126"/>
        <v>0</v>
      </c>
      <c r="BV45" s="52">
        <f t="shared" si="127"/>
        <v>0</v>
      </c>
      <c r="BW45" s="53">
        <f t="shared" si="128"/>
        <v>0</v>
      </c>
      <c r="BX45" s="52">
        <f t="shared" si="129"/>
        <v>0</v>
      </c>
      <c r="BY45" s="53">
        <f t="shared" si="130"/>
        <v>0</v>
      </c>
      <c r="BZ45" s="52">
        <f t="shared" si="131"/>
        <v>0</v>
      </c>
      <c r="CA45" s="53">
        <f t="shared" si="132"/>
        <v>0</v>
      </c>
    </row>
    <row r="46" spans="1:79" s="74" customFormat="1">
      <c r="A46" s="20">
        <v>45</v>
      </c>
      <c r="B46" s="20" t="s">
        <v>5</v>
      </c>
      <c r="C46" s="20" t="s">
        <v>153</v>
      </c>
      <c r="D46" s="2">
        <v>1985</v>
      </c>
      <c r="E46" s="3">
        <v>4</v>
      </c>
      <c r="F46" s="2">
        <v>1</v>
      </c>
      <c r="G46" s="55">
        <f t="shared" si="96"/>
        <v>31137</v>
      </c>
      <c r="H46" s="4">
        <v>0</v>
      </c>
      <c r="I46" s="1">
        <v>0</v>
      </c>
      <c r="J46" s="51">
        <f t="shared" si="97"/>
        <v>0</v>
      </c>
      <c r="K46" s="54">
        <f t="shared" si="98"/>
        <v>0</v>
      </c>
      <c r="L46" s="4" t="s">
        <v>96</v>
      </c>
      <c r="M46" s="54">
        <f t="shared" si="99"/>
        <v>5</v>
      </c>
      <c r="N46" s="53">
        <f t="shared" si="100"/>
        <v>5</v>
      </c>
      <c r="O46" s="55">
        <f t="shared" si="101"/>
        <v>32963</v>
      </c>
      <c r="P46" s="53">
        <f t="shared" si="102"/>
        <v>0</v>
      </c>
      <c r="Q46" s="119">
        <f t="shared" si="103"/>
        <v>0</v>
      </c>
      <c r="R46" s="52" t="s">
        <v>130</v>
      </c>
      <c r="S46" s="114">
        <v>17</v>
      </c>
      <c r="T46" s="68">
        <v>4</v>
      </c>
      <c r="U46" s="114">
        <v>2035</v>
      </c>
      <c r="V46" s="55">
        <f t="shared" si="7"/>
        <v>54878</v>
      </c>
      <c r="W46" s="53">
        <f t="shared" si="104"/>
        <v>0</v>
      </c>
      <c r="X46" s="53">
        <f t="shared" si="105"/>
        <v>0</v>
      </c>
      <c r="Y46" s="53">
        <f t="shared" si="106"/>
        <v>0</v>
      </c>
      <c r="Z46" s="53">
        <f t="shared" si="107"/>
        <v>0</v>
      </c>
      <c r="AA46" s="53">
        <f>IF($V46&lt;=Z$2,0,IF($O46&lt;=Z$2,0,IF($G46&gt;=AA$2,0,IF($K46&gt;=$J46,0,IF($O46&lt;=AA$2,($J46-(SUM($K46,SUM($Z46:Z46)))),IF($L46=$D$184,(($J46-$K46)/$P46),(($J46-SUM($Z46:Z46))*$Q46))*IF($V46&lt;=AA$2,(DATEDIF(Z$2,$V46,"D")/365),IF($G46&gt;Z$2,(DATEDIF($G46,AA$2,"D")/365),1)))))))</f>
        <v>0</v>
      </c>
      <c r="AB46" s="53">
        <f>IF($V46&lt;=AA$2,0,IF($O46&lt;=AA$2,0,IF($G46&gt;=AB$2,0,IF($K46&gt;=$J46,0,IF($O46&lt;=AB$2,($J46-(SUM($K46,SUM($Z46:AA46)))),IF($L46=$D$184,(($J46-$K46)/$P46),(($J46-SUM($Z46:AA46))*$Q46))*IF($V46&lt;=AB$2,(DATEDIF(AA$2,$V46,"D")/365),IF($G46&gt;AA$2,(DATEDIF($G46,AB$2,"D")/365),1)))))))</f>
        <v>0</v>
      </c>
      <c r="AC46" s="53">
        <f>IF($V46&lt;=AB$2,0,IF($O46&lt;=AB$2,0,IF($G46&gt;=AC$2,0,IF($K46&gt;=$J46,0,IF($O46&lt;=AC$2,($J46-(SUM($K46,SUM($Z46:AB46)))),IF($L46=$D$184,(($J46-$K46)/$P46),(($J46-SUM($Z46:AB46))*$Q46))*IF($V46&lt;=AC$2,(DATEDIF(AB$2,$V46,"D")/365),IF($G46&gt;AB$2,(DATEDIF($G46,AC$2,"D")/365),1)))))))</f>
        <v>0</v>
      </c>
      <c r="AD46" s="53">
        <f>IF($V46&lt;=AC$2,0,IF($O46&lt;=AC$2,0,IF($G46&gt;=AD$2,0,IF($K46&gt;=$J46,0,IF($O46&lt;=AD$2,($J46-(SUM($K46,SUM($Z46:AC46)))),IF($L46=$D$184,(($J46-$K46)/$P46),(($J46-SUM($Z46:AC46))*$Q46))*IF($V46&lt;=AD$2,(DATEDIF(AC$2,$V46,"D")/365),IF($G46&gt;AC$2,(DATEDIF($G46,AD$2,"D")/365),1)))))))</f>
        <v>0</v>
      </c>
      <c r="AE46" s="53">
        <f>IF($V46&lt;=AD$2,0,IF($O46&lt;=AD$2,0,IF($G46&gt;=AE$2,0,IF($K46&gt;=$J46,0,IF($O46&lt;=AE$2,($J46-(SUM($K46,SUM($Z46:AD46)))),IF($L46=$D$184,(($J46-$K46)/$P46),(($J46-SUM($Z46:AD46))*$Q46))*IF($V46&lt;=AE$2,(DATEDIF(AD$2,$V46,"D")/365),IF($G46&gt;AD$2,(DATEDIF($G46,AE$2,"D")/365),1)))))))</f>
        <v>0</v>
      </c>
      <c r="AF46" s="53">
        <f>IF($V46&lt;=AE$2,0,IF($O46&lt;=AE$2,0,IF($G46&gt;=AF$2,0,IF($K46&gt;=$J46,0,IF($O46&lt;=AF$2,($J46-(SUM($K46,SUM($Z46:AE46)))),IF($L46=$D$184,(($J46-$K46)/$P46),(($J46-SUM($Z46:AE46))*$Q46))*IF($V46&lt;=AF$2,(DATEDIF(AE$2,$V46,"D")/365),IF($G46&gt;AE$2,(DATEDIF($G46,AF$2,"D")/365),1)))))))</f>
        <v>0</v>
      </c>
      <c r="AG46" s="53">
        <f>IF($V46&lt;=AF$2,0,IF($O46&lt;=AF$2,0,IF($G46&gt;=AG$2,0,IF($K46&gt;=$J46,0,IF($O46&lt;=AG$2,($J46-(SUM($K46,SUM($Z46:AF46)))),IF($L46=$D$184,(($J46-$K46)/$P46),(($J46-SUM($Z46:AF46))*$Q46))*IF($V46&lt;=AG$2,(DATEDIF(AF$2,$V46,"D")/365),IF($G46&gt;AF$2,(DATEDIF($G46,AG$2,"D")/365),1)))))))</f>
        <v>0</v>
      </c>
      <c r="AH46" s="53">
        <f>IF($V46&lt;=AG$2,0,IF($O46&lt;=AG$2,0,IF($G46&gt;=AH$2,0,IF($K46&gt;=$J46,0,IF($O46&lt;=AH$2,($J46-(SUM($K46,SUM($Z46:AG46)))),IF($L46=$D$184,(($J46-$K46)/$P46),(($J46-SUM($Z46:AG46))*$Q46))*IF($V46&lt;=AH$2,(DATEDIF(AG$2,$V46,"D")/365),IF($G46&gt;AG$2,(DATEDIF($G46,AH$2,"D")/365),1)))))))</f>
        <v>0</v>
      </c>
      <c r="AI46" s="53">
        <f>IF($V46&lt;=AH$2,0,IF($O46&lt;=AH$2,0,IF($G46&gt;=AI$2,0,IF($K46&gt;=$J46,0,IF($O46&lt;=AI$2,($J46-(SUM($K46,SUM($Z46:AH46)))),IF($L46=$D$184,(($J46-$K46)/$P46),(($J46-SUM($Z46:AH46))*$Q46))*IF($V46&lt;=AI$2,(DATEDIF(AH$2,$V46,"D")/365),IF($G46&gt;AH$2,(DATEDIF($G46,AI$2,"D")/365),1)))))))</f>
        <v>0</v>
      </c>
      <c r="AJ46" s="53">
        <f>IF($V46&lt;=AI$2,0,IF($O46&lt;=AI$2,0,IF($G46&gt;=AJ$2,0,IF($K46&gt;=$J46,0,IF($O46&lt;=AJ$2,($J46-(SUM($K46,SUM($Z46:AI46)))),IF($L46=$D$184,(($J46-$K46)/$P46),(($J46-SUM($Z46:AI46))*$Q46))*IF($V46&lt;=AJ$2,(DATEDIF(AI$2,$V46,"D")/365),IF($G46&gt;AI$2,(DATEDIF($G46,AJ$2,"D")/365),1)))))))</f>
        <v>0</v>
      </c>
      <c r="AK46" s="53">
        <f>IF($V46&lt;=AJ$2,0,IF($O46&lt;=AJ$2,0,IF($G46&gt;=AK$2,0,IF($K46&gt;=$J46,0,IF($O46&lt;=AK$2,($J46-(SUM($K46,SUM($Z46:AJ46)))),IF($L46=$D$184,(($J46-$K46)/$P46),(($J46-SUM($Z46:AJ46))*$Q46))*IF($V46&lt;=AK$2,(DATEDIF(AJ$2,$V46,"D")/365),IF($G46&gt;AJ$2,(DATEDIF($G46,AK$2,"D")/365),1)))))))</f>
        <v>0</v>
      </c>
      <c r="AL46" s="53">
        <f>IF($V46&lt;=AK$2,0,IF($O46&lt;=AK$2,0,IF($G46&gt;=AL$2,0,IF($K46&gt;=$J46,0,IF($O46&lt;=AL$2,($J46-(SUM($K46,SUM($Z46:AK46)))),IF($L46=$D$184,(($J46-$K46)/$P46),(($J46-SUM($Z46:AK46))*$Q46))*IF($V46&lt;=AL$2,(DATEDIF(AK$2,$V46,"D")/365),IF($G46&gt;AK$2,(DATEDIF($G46,AL$2,"D")/365),1)))))))</f>
        <v>0</v>
      </c>
      <c r="AM46" s="53">
        <f>IF($V46&lt;=AL$2,0,IF($O46&lt;=AL$2,0,IF($G46&gt;=AM$2,0,IF($K46&gt;=$J46,0,IF($O46&lt;=AM$2,($J46-(SUM($K46,SUM($Z46:AL46)))),IF($L46=$D$184,(($J46-$K46)/$P46),(($J46-SUM($Z46:AL46))*$Q46))*IF($V46&lt;=AM$2,(DATEDIF(AL$2,$V46,"D")/365),IF($G46&gt;AL$2,(DATEDIF($G46,AM$2,"D")/365),1)))))))</f>
        <v>0</v>
      </c>
      <c r="AN46" s="53">
        <f>IF($V46&lt;=AM$2,0,IF($O46&lt;=AM$2,0,IF($G46&gt;=AN$2,0,IF($K46&gt;=$J46,0,IF($O46&lt;=AN$2,($J46-(SUM($K46,SUM($Z46:AM46)))),IF($L46=$D$184,(($J46-$K46)/$P46),(($J46-SUM($Z46:AM46))*$Q46))*IF($V46&lt;=AN$2,(DATEDIF(AM$2,$V46,"D")/365),IF($G46&gt;AM$2,(DATEDIF($G46,AN$2,"D")/365),1)))))))</f>
        <v>0</v>
      </c>
      <c r="AO46" s="53">
        <f>IF($V46&lt;=AN$2,0,IF($O46&lt;=AN$2,0,IF($G46&gt;=AO$2,0,IF($K46&gt;=$J46,0,IF($O46&lt;=AO$2,($J46-(SUM($K46,SUM($Z46:AN46)))),IF($L46=$D$184,(($J46-$K46)/$P46),(($J46-SUM($Z46:AN46))*$Q46))*IF($V46&lt;=AO$2,(DATEDIF(AN$2,$V46,"D")/365),IF($G46&gt;AN$2,(DATEDIF($G46,AO$2,"D")/365),1)))))))</f>
        <v>0</v>
      </c>
      <c r="AP46" s="53">
        <f>IF($V46&lt;=AO$2,0,IF($O46&lt;=AO$2,0,IF($G46&gt;=AP$2,0,IF($K46&gt;=$J46,0,IF($O46&lt;=AP$2,($J46-(SUM($K46,SUM($Z46:AO46)))),IF($L46=$D$184,(($J46-$K46)/$P46),(($J46-SUM($Z46:AO46))*$Q46))*IF($V46&lt;=AP$2,(DATEDIF(AO$2,$V46,"D")/365),IF($G46&gt;AO$2,(DATEDIF($G46,AP$2,"D")/365),1)))))))</f>
        <v>0</v>
      </c>
      <c r="AQ46" s="53">
        <f>IF($V46&lt;=AP$2,0,IF($O46&lt;=AP$2,0,IF($G46&gt;=AQ$2,0,IF($K46&gt;=$J46,0,IF($O46&lt;=AQ$2,($J46-(SUM($K46,SUM($Z46:AP46)))),IF($L46=$D$184,(($J46-$K46)/$P46),(($J46-SUM($Z46:AP46))*$Q46))*IF($V46&lt;=AQ$2,(DATEDIF(AP$2,$V46,"D")/365),IF($G46&gt;AP$2,(DATEDIF($G46,AQ$2,"D")/365),1)))))))</f>
        <v>0</v>
      </c>
      <c r="AR46" s="53">
        <f>IF($V46&lt;=AQ$2,0,IF($O46&lt;=AQ$2,0,IF($G46&gt;=AR$2,0,IF($K46&gt;=$J46,0,IF($O46&lt;=AR$2,($J46-(SUM($K46,SUM($Z46:AQ46)))),IF($L46=$D$184,(($J46-$K46)/$P46),(($J46-SUM($Z46:AQ46))*$Q46))*IF($V46&lt;=AR$2,(DATEDIF(AQ$2,$V46,"D")/365),IF($G46&gt;AQ$2,(DATEDIF($G46,AR$2,"D")/365),1)))))))</f>
        <v>0</v>
      </c>
      <c r="AS46" s="53">
        <f>IF($V46&lt;=AR$2,0,IF($O46&lt;=AR$2,0,IF($G46&gt;=AS$2,0,IF($K46&gt;=$J46,0,IF($O46&lt;=AS$2,($J46-(SUM($K46,SUM($Z46:AR46)))),IF($L46=$D$184,(($J46-$K46)/$P46),(($J46-SUM($Z46:AR46))*$Q46))*IF($V46&lt;=AS$2,(DATEDIF(AR$2,$V46,"D")/365),IF($G46&gt;AR$2,(DATEDIF($G46,AS$2,"D")/365),1)))))))</f>
        <v>0</v>
      </c>
      <c r="AT46" s="53">
        <f>IF($V46&lt;=AS$2,0,IF($O46&lt;=AS$2,0,IF($G46&gt;=AT$2,0,IF($K46&gt;=$J46,0,IF($O46&lt;=AT$2,($J46-(SUM($K46,SUM($Z46:AS46)))),IF($L46=$D$184,(($J46-$K46)/$P46),(($J46-SUM($Z46:AS46))*$Q46))*IF($V46&lt;=AT$2,(DATEDIF(AS$2,$V46,"D")/365),IF($G46&gt;AS$2,(DATEDIF($G46,AT$2,"D")/365),1)))))))</f>
        <v>0</v>
      </c>
      <c r="AU46" s="53">
        <f>IF($V46&lt;=AT$2,0,IF($O46&lt;=AT$2,0,IF($G46&gt;=AU$2,0,IF($K46&gt;=$J46,0,IF($O46&lt;=AU$2,($J46-(SUM($K46,SUM($Z46:AT46)))),IF($L46=$D$184,(($J46-$K46)/$P46),(($J46-SUM($Z46:AT46))*$Q46))*IF($V46&lt;=AU$2,(DATEDIF(AT$2,$V46,"D")/365),IF($G46&gt;AT$2,(DATEDIF($G46,AU$2,"D")/365),1)))))))</f>
        <v>0</v>
      </c>
      <c r="AV46" s="53">
        <f>IF($V46&lt;=AU$2,0,IF($O46&lt;=AU$2,0,IF($G46&gt;=AV$2,0,IF($K46&gt;=$J46,0,IF($O46&lt;=AV$2,($J46-(SUM($K46,SUM($Z46:AU46)))),IF($L46=$D$184,(($J46-$K46)/$P46),(($J46-SUM($Z46:AU46))*$Q46))*IF($V46&lt;=AV$2,(DATEDIF(AU$2,$V46,"D")/365),IF($G46&gt;AU$2,(DATEDIF($G46,AV$2,"D")/365),1)))))))</f>
        <v>0</v>
      </c>
      <c r="AW46" s="53">
        <f>IF($V46&lt;=AV$2,0,IF($O46&lt;=AV$2,0,IF($G46&gt;=AW$2,0,IF($K46&gt;=$J46,0,IF($O46&lt;=AW$2,($J46-(SUM($K46,SUM($Z46:AV46)))),IF($L46=$D$184,(($J46-$K46)/$P46),(($J46-SUM($Z46:AV46))*$Q46))*IF($V46&lt;=AW$2,(DATEDIF(AV$2,$V46,"D")/365),IF($G46&gt;AV$2,(DATEDIF($G46,AW$2,"D")/365),1)))))))</f>
        <v>0</v>
      </c>
      <c r="AX46" s="53">
        <f>IF($V46&lt;=AW$2,0,IF($O46&lt;=AW$2,0,IF($G46&gt;=AX$2,0,IF($K46&gt;=$J46,0,IF($O46&lt;=AX$2,($J46-(SUM($K46,SUM($Z46:AW46)))),IF($L46=$D$184,(($J46-$K46)/$P46),(($J46-SUM($Z46:AW46))*$Q46))*IF($V46&lt;=AX$2,(DATEDIF(AW$2,$V46,"D")/365),IF($G46&gt;AW$2,(DATEDIF($G46,AX$2,"D")/365),1)))))))</f>
        <v>0</v>
      </c>
      <c r="AY46" s="53">
        <f>IF($V46&lt;=AX$2,0,IF($O46&lt;=AX$2,0,IF($G46&gt;=AY$2,0,IF($K46&gt;=$J46,0,IF($O46&lt;=AY$2,($J46-(SUM($K46,SUM($Z46:AX46)))),IF($L46=$D$184,(($J46-$K46)/$P46),(($J46-SUM($Z46:AX46))*$Q46))*IF($V46&lt;=AY$2,(DATEDIF(AX$2,$V46,"D")/365),IF($G46&gt;AX$2,(DATEDIF($G46,AY$2,"D")/365),1)))))))</f>
        <v>0</v>
      </c>
      <c r="AZ46" s="52"/>
      <c r="BA46" s="52"/>
      <c r="BB46" s="126">
        <f>IF($V46&lt;=BB$2,0,IF($G46&gt;=BB$2,0,IF($G46&gt;$W$3,(J46-Z46),IF($G46&lt;=$W$3,J46-SUM(W46,$Z46:Z46),0))))</f>
        <v>0</v>
      </c>
      <c r="BC46" s="53">
        <f t="shared" si="108"/>
        <v>0</v>
      </c>
      <c r="BD46" s="52">
        <f t="shared" si="109"/>
        <v>0</v>
      </c>
      <c r="BE46" s="53">
        <f t="shared" si="110"/>
        <v>0</v>
      </c>
      <c r="BF46" s="52">
        <f t="shared" si="111"/>
        <v>0</v>
      </c>
      <c r="BG46" s="53">
        <f t="shared" si="112"/>
        <v>0</v>
      </c>
      <c r="BH46" s="52">
        <f t="shared" si="113"/>
        <v>0</v>
      </c>
      <c r="BI46" s="53">
        <f t="shared" si="114"/>
        <v>0</v>
      </c>
      <c r="BJ46" s="52">
        <f t="shared" si="115"/>
        <v>0</v>
      </c>
      <c r="BK46" s="53">
        <f t="shared" si="116"/>
        <v>0</v>
      </c>
      <c r="BL46" s="52">
        <f t="shared" si="117"/>
        <v>0</v>
      </c>
      <c r="BM46" s="53">
        <f t="shared" si="118"/>
        <v>0</v>
      </c>
      <c r="BN46" s="52">
        <f t="shared" si="119"/>
        <v>0</v>
      </c>
      <c r="BO46" s="53">
        <f t="shared" si="120"/>
        <v>0</v>
      </c>
      <c r="BP46" s="52">
        <f t="shared" si="121"/>
        <v>0</v>
      </c>
      <c r="BQ46" s="53">
        <f t="shared" si="122"/>
        <v>0</v>
      </c>
      <c r="BR46" s="52">
        <f t="shared" si="123"/>
        <v>0</v>
      </c>
      <c r="BS46" s="53">
        <f t="shared" si="124"/>
        <v>0</v>
      </c>
      <c r="BT46" s="52">
        <f t="shared" si="125"/>
        <v>0</v>
      </c>
      <c r="BU46" s="53">
        <f t="shared" si="126"/>
        <v>0</v>
      </c>
      <c r="BV46" s="52">
        <f t="shared" si="127"/>
        <v>0</v>
      </c>
      <c r="BW46" s="53">
        <f t="shared" si="128"/>
        <v>0</v>
      </c>
      <c r="BX46" s="52">
        <f t="shared" si="129"/>
        <v>0</v>
      </c>
      <c r="BY46" s="53">
        <f t="shared" si="130"/>
        <v>0</v>
      </c>
      <c r="BZ46" s="52">
        <f t="shared" si="131"/>
        <v>0</v>
      </c>
      <c r="CA46" s="53">
        <f t="shared" si="132"/>
        <v>0</v>
      </c>
    </row>
    <row r="47" spans="1:79" s="74" customFormat="1">
      <c r="A47" s="20">
        <v>46</v>
      </c>
      <c r="B47" s="20" t="s">
        <v>5</v>
      </c>
      <c r="C47" s="20" t="s">
        <v>153</v>
      </c>
      <c r="D47" s="2">
        <v>1985</v>
      </c>
      <c r="E47" s="3">
        <v>4</v>
      </c>
      <c r="F47" s="2">
        <v>1</v>
      </c>
      <c r="G47" s="55">
        <f t="shared" si="96"/>
        <v>31137</v>
      </c>
      <c r="H47" s="4">
        <v>0</v>
      </c>
      <c r="I47" s="1">
        <v>0</v>
      </c>
      <c r="J47" s="51">
        <f t="shared" si="97"/>
        <v>0</v>
      </c>
      <c r="K47" s="54">
        <f t="shared" si="98"/>
        <v>0</v>
      </c>
      <c r="L47" s="4" t="s">
        <v>96</v>
      </c>
      <c r="M47" s="54">
        <f t="shared" si="99"/>
        <v>5</v>
      </c>
      <c r="N47" s="53">
        <f t="shared" si="100"/>
        <v>5</v>
      </c>
      <c r="O47" s="55">
        <f t="shared" si="101"/>
        <v>32963</v>
      </c>
      <c r="P47" s="53">
        <f t="shared" si="102"/>
        <v>0</v>
      </c>
      <c r="Q47" s="119">
        <f t="shared" si="103"/>
        <v>0</v>
      </c>
      <c r="R47" s="52" t="s">
        <v>130</v>
      </c>
      <c r="S47" s="114">
        <v>17</v>
      </c>
      <c r="T47" s="68">
        <v>4</v>
      </c>
      <c r="U47" s="114">
        <v>2035</v>
      </c>
      <c r="V47" s="55">
        <f t="shared" si="7"/>
        <v>54878</v>
      </c>
      <c r="W47" s="53">
        <f t="shared" si="104"/>
        <v>0</v>
      </c>
      <c r="X47" s="53">
        <f t="shared" si="105"/>
        <v>0</v>
      </c>
      <c r="Y47" s="53">
        <f t="shared" si="106"/>
        <v>0</v>
      </c>
      <c r="Z47" s="53">
        <f t="shared" si="107"/>
        <v>0</v>
      </c>
      <c r="AA47" s="53">
        <f>IF($V47&lt;=Z$2,0,IF($O47&lt;=Z$2,0,IF($G47&gt;=AA$2,0,IF($K47&gt;=$J47,0,IF($O47&lt;=AA$2,($J47-(SUM($K47,SUM($Z47:Z47)))),IF($L47=$D$184,(($J47-$K47)/$P47),(($J47-SUM($Z47:Z47))*$Q47))*IF($V47&lt;=AA$2,(DATEDIF(Z$2,$V47,"D")/365),IF($G47&gt;Z$2,(DATEDIF($G47,AA$2,"D")/365),1)))))))</f>
        <v>0</v>
      </c>
      <c r="AB47" s="53">
        <f>IF($V47&lt;=AA$2,0,IF($O47&lt;=AA$2,0,IF($G47&gt;=AB$2,0,IF($K47&gt;=$J47,0,IF($O47&lt;=AB$2,($J47-(SUM($K47,SUM($Z47:AA47)))),IF($L47=$D$184,(($J47-$K47)/$P47),(($J47-SUM($Z47:AA47))*$Q47))*IF($V47&lt;=AB$2,(DATEDIF(AA$2,$V47,"D")/365),IF($G47&gt;AA$2,(DATEDIF($G47,AB$2,"D")/365),1)))))))</f>
        <v>0</v>
      </c>
      <c r="AC47" s="53">
        <f>IF($V47&lt;=AB$2,0,IF($O47&lt;=AB$2,0,IF($G47&gt;=AC$2,0,IF($K47&gt;=$J47,0,IF($O47&lt;=AC$2,($J47-(SUM($K47,SUM($Z47:AB47)))),IF($L47=$D$184,(($J47-$K47)/$P47),(($J47-SUM($Z47:AB47))*$Q47))*IF($V47&lt;=AC$2,(DATEDIF(AB$2,$V47,"D")/365),IF($G47&gt;AB$2,(DATEDIF($G47,AC$2,"D")/365),1)))))))</f>
        <v>0</v>
      </c>
      <c r="AD47" s="53">
        <f>IF($V47&lt;=AC$2,0,IF($O47&lt;=AC$2,0,IF($G47&gt;=AD$2,0,IF($K47&gt;=$J47,0,IF($O47&lt;=AD$2,($J47-(SUM($K47,SUM($Z47:AC47)))),IF($L47=$D$184,(($J47-$K47)/$P47),(($J47-SUM($Z47:AC47))*$Q47))*IF($V47&lt;=AD$2,(DATEDIF(AC$2,$V47,"D")/365),IF($G47&gt;AC$2,(DATEDIF($G47,AD$2,"D")/365),1)))))))</f>
        <v>0</v>
      </c>
      <c r="AE47" s="53">
        <f>IF($V47&lt;=AD$2,0,IF($O47&lt;=AD$2,0,IF($G47&gt;=AE$2,0,IF($K47&gt;=$J47,0,IF($O47&lt;=AE$2,($J47-(SUM($K47,SUM($Z47:AD47)))),IF($L47=$D$184,(($J47-$K47)/$P47),(($J47-SUM($Z47:AD47))*$Q47))*IF($V47&lt;=AE$2,(DATEDIF(AD$2,$V47,"D")/365),IF($G47&gt;AD$2,(DATEDIF($G47,AE$2,"D")/365),1)))))))</f>
        <v>0</v>
      </c>
      <c r="AF47" s="53">
        <f>IF($V47&lt;=AE$2,0,IF($O47&lt;=AE$2,0,IF($G47&gt;=AF$2,0,IF($K47&gt;=$J47,0,IF($O47&lt;=AF$2,($J47-(SUM($K47,SUM($Z47:AE47)))),IF($L47=$D$184,(($J47-$K47)/$P47),(($J47-SUM($Z47:AE47))*$Q47))*IF($V47&lt;=AF$2,(DATEDIF(AE$2,$V47,"D")/365),IF($G47&gt;AE$2,(DATEDIF($G47,AF$2,"D")/365),1)))))))</f>
        <v>0</v>
      </c>
      <c r="AG47" s="53">
        <f>IF($V47&lt;=AF$2,0,IF($O47&lt;=AF$2,0,IF($G47&gt;=AG$2,0,IF($K47&gt;=$J47,0,IF($O47&lt;=AG$2,($J47-(SUM($K47,SUM($Z47:AF47)))),IF($L47=$D$184,(($J47-$K47)/$P47),(($J47-SUM($Z47:AF47))*$Q47))*IF($V47&lt;=AG$2,(DATEDIF(AF$2,$V47,"D")/365),IF($G47&gt;AF$2,(DATEDIF($G47,AG$2,"D")/365),1)))))))</f>
        <v>0</v>
      </c>
      <c r="AH47" s="53">
        <f>IF($V47&lt;=AG$2,0,IF($O47&lt;=AG$2,0,IF($G47&gt;=AH$2,0,IF($K47&gt;=$J47,0,IF($O47&lt;=AH$2,($J47-(SUM($K47,SUM($Z47:AG47)))),IF($L47=$D$184,(($J47-$K47)/$P47),(($J47-SUM($Z47:AG47))*$Q47))*IF($V47&lt;=AH$2,(DATEDIF(AG$2,$V47,"D")/365),IF($G47&gt;AG$2,(DATEDIF($G47,AH$2,"D")/365),1)))))))</f>
        <v>0</v>
      </c>
      <c r="AI47" s="53">
        <f>IF($V47&lt;=AH$2,0,IF($O47&lt;=AH$2,0,IF($G47&gt;=AI$2,0,IF($K47&gt;=$J47,0,IF($O47&lt;=AI$2,($J47-(SUM($K47,SUM($Z47:AH47)))),IF($L47=$D$184,(($J47-$K47)/$P47),(($J47-SUM($Z47:AH47))*$Q47))*IF($V47&lt;=AI$2,(DATEDIF(AH$2,$V47,"D")/365),IF($G47&gt;AH$2,(DATEDIF($G47,AI$2,"D")/365),1)))))))</f>
        <v>0</v>
      </c>
      <c r="AJ47" s="53">
        <f>IF($V47&lt;=AI$2,0,IF($O47&lt;=AI$2,0,IF($G47&gt;=AJ$2,0,IF($K47&gt;=$J47,0,IF($O47&lt;=AJ$2,($J47-(SUM($K47,SUM($Z47:AI47)))),IF($L47=$D$184,(($J47-$K47)/$P47),(($J47-SUM($Z47:AI47))*$Q47))*IF($V47&lt;=AJ$2,(DATEDIF(AI$2,$V47,"D")/365),IF($G47&gt;AI$2,(DATEDIF($G47,AJ$2,"D")/365),1)))))))</f>
        <v>0</v>
      </c>
      <c r="AK47" s="53">
        <f>IF($V47&lt;=AJ$2,0,IF($O47&lt;=AJ$2,0,IF($G47&gt;=AK$2,0,IF($K47&gt;=$J47,0,IF($O47&lt;=AK$2,($J47-(SUM($K47,SUM($Z47:AJ47)))),IF($L47=$D$184,(($J47-$K47)/$P47),(($J47-SUM($Z47:AJ47))*$Q47))*IF($V47&lt;=AK$2,(DATEDIF(AJ$2,$V47,"D")/365),IF($G47&gt;AJ$2,(DATEDIF($G47,AK$2,"D")/365),1)))))))</f>
        <v>0</v>
      </c>
      <c r="AL47" s="53">
        <f>IF($V47&lt;=AK$2,0,IF($O47&lt;=AK$2,0,IF($G47&gt;=AL$2,0,IF($K47&gt;=$J47,0,IF($O47&lt;=AL$2,($J47-(SUM($K47,SUM($Z47:AK47)))),IF($L47=$D$184,(($J47-$K47)/$P47),(($J47-SUM($Z47:AK47))*$Q47))*IF($V47&lt;=AL$2,(DATEDIF(AK$2,$V47,"D")/365),IF($G47&gt;AK$2,(DATEDIF($G47,AL$2,"D")/365),1)))))))</f>
        <v>0</v>
      </c>
      <c r="AM47" s="53">
        <f>IF($V47&lt;=AL$2,0,IF($O47&lt;=AL$2,0,IF($G47&gt;=AM$2,0,IF($K47&gt;=$J47,0,IF($O47&lt;=AM$2,($J47-(SUM($K47,SUM($Z47:AL47)))),IF($L47=$D$184,(($J47-$K47)/$P47),(($J47-SUM($Z47:AL47))*$Q47))*IF($V47&lt;=AM$2,(DATEDIF(AL$2,$V47,"D")/365),IF($G47&gt;AL$2,(DATEDIF($G47,AM$2,"D")/365),1)))))))</f>
        <v>0</v>
      </c>
      <c r="AN47" s="53">
        <f>IF($V47&lt;=AM$2,0,IF($O47&lt;=AM$2,0,IF($G47&gt;=AN$2,0,IF($K47&gt;=$J47,0,IF($O47&lt;=AN$2,($J47-(SUM($K47,SUM($Z47:AM47)))),IF($L47=$D$184,(($J47-$K47)/$P47),(($J47-SUM($Z47:AM47))*$Q47))*IF($V47&lt;=AN$2,(DATEDIF(AM$2,$V47,"D")/365),IF($G47&gt;AM$2,(DATEDIF($G47,AN$2,"D")/365),1)))))))</f>
        <v>0</v>
      </c>
      <c r="AO47" s="53">
        <f>IF($V47&lt;=AN$2,0,IF($O47&lt;=AN$2,0,IF($G47&gt;=AO$2,0,IF($K47&gt;=$J47,0,IF($O47&lt;=AO$2,($J47-(SUM($K47,SUM($Z47:AN47)))),IF($L47=$D$184,(($J47-$K47)/$P47),(($J47-SUM($Z47:AN47))*$Q47))*IF($V47&lt;=AO$2,(DATEDIF(AN$2,$V47,"D")/365),IF($G47&gt;AN$2,(DATEDIF($G47,AO$2,"D")/365),1)))))))</f>
        <v>0</v>
      </c>
      <c r="AP47" s="53">
        <f>IF($V47&lt;=AO$2,0,IF($O47&lt;=AO$2,0,IF($G47&gt;=AP$2,0,IF($K47&gt;=$J47,0,IF($O47&lt;=AP$2,($J47-(SUM($K47,SUM($Z47:AO47)))),IF($L47=$D$184,(($J47-$K47)/$P47),(($J47-SUM($Z47:AO47))*$Q47))*IF($V47&lt;=AP$2,(DATEDIF(AO$2,$V47,"D")/365),IF($G47&gt;AO$2,(DATEDIF($G47,AP$2,"D")/365),1)))))))</f>
        <v>0</v>
      </c>
      <c r="AQ47" s="53">
        <f>IF($V47&lt;=AP$2,0,IF($O47&lt;=AP$2,0,IF($G47&gt;=AQ$2,0,IF($K47&gt;=$J47,0,IF($O47&lt;=AQ$2,($J47-(SUM($K47,SUM($Z47:AP47)))),IF($L47=$D$184,(($J47-$K47)/$P47),(($J47-SUM($Z47:AP47))*$Q47))*IF($V47&lt;=AQ$2,(DATEDIF(AP$2,$V47,"D")/365),IF($G47&gt;AP$2,(DATEDIF($G47,AQ$2,"D")/365),1)))))))</f>
        <v>0</v>
      </c>
      <c r="AR47" s="53">
        <f>IF($V47&lt;=AQ$2,0,IF($O47&lt;=AQ$2,0,IF($G47&gt;=AR$2,0,IF($K47&gt;=$J47,0,IF($O47&lt;=AR$2,($J47-(SUM($K47,SUM($Z47:AQ47)))),IF($L47=$D$184,(($J47-$K47)/$P47),(($J47-SUM($Z47:AQ47))*$Q47))*IF($V47&lt;=AR$2,(DATEDIF(AQ$2,$V47,"D")/365),IF($G47&gt;AQ$2,(DATEDIF($G47,AR$2,"D")/365),1)))))))</f>
        <v>0</v>
      </c>
      <c r="AS47" s="53">
        <f>IF($V47&lt;=AR$2,0,IF($O47&lt;=AR$2,0,IF($G47&gt;=AS$2,0,IF($K47&gt;=$J47,0,IF($O47&lt;=AS$2,($J47-(SUM($K47,SUM($Z47:AR47)))),IF($L47=$D$184,(($J47-$K47)/$P47),(($J47-SUM($Z47:AR47))*$Q47))*IF($V47&lt;=AS$2,(DATEDIF(AR$2,$V47,"D")/365),IF($G47&gt;AR$2,(DATEDIF($G47,AS$2,"D")/365),1)))))))</f>
        <v>0</v>
      </c>
      <c r="AT47" s="53">
        <f>IF($V47&lt;=AS$2,0,IF($O47&lt;=AS$2,0,IF($G47&gt;=AT$2,0,IF($K47&gt;=$J47,0,IF($O47&lt;=AT$2,($J47-(SUM($K47,SUM($Z47:AS47)))),IF($L47=$D$184,(($J47-$K47)/$P47),(($J47-SUM($Z47:AS47))*$Q47))*IF($V47&lt;=AT$2,(DATEDIF(AS$2,$V47,"D")/365),IF($G47&gt;AS$2,(DATEDIF($G47,AT$2,"D")/365),1)))))))</f>
        <v>0</v>
      </c>
      <c r="AU47" s="53">
        <f>IF($V47&lt;=AT$2,0,IF($O47&lt;=AT$2,0,IF($G47&gt;=AU$2,0,IF($K47&gt;=$J47,0,IF($O47&lt;=AU$2,($J47-(SUM($K47,SUM($Z47:AT47)))),IF($L47=$D$184,(($J47-$K47)/$P47),(($J47-SUM($Z47:AT47))*$Q47))*IF($V47&lt;=AU$2,(DATEDIF(AT$2,$V47,"D")/365),IF($G47&gt;AT$2,(DATEDIF($G47,AU$2,"D")/365),1)))))))</f>
        <v>0</v>
      </c>
      <c r="AV47" s="53">
        <f>IF($V47&lt;=AU$2,0,IF($O47&lt;=AU$2,0,IF($G47&gt;=AV$2,0,IF($K47&gt;=$J47,0,IF($O47&lt;=AV$2,($J47-(SUM($K47,SUM($Z47:AU47)))),IF($L47=$D$184,(($J47-$K47)/$P47),(($J47-SUM($Z47:AU47))*$Q47))*IF($V47&lt;=AV$2,(DATEDIF(AU$2,$V47,"D")/365),IF($G47&gt;AU$2,(DATEDIF($G47,AV$2,"D")/365),1)))))))</f>
        <v>0</v>
      </c>
      <c r="AW47" s="53">
        <f>IF($V47&lt;=AV$2,0,IF($O47&lt;=AV$2,0,IF($G47&gt;=AW$2,0,IF($K47&gt;=$J47,0,IF($O47&lt;=AW$2,($J47-(SUM($K47,SUM($Z47:AV47)))),IF($L47=$D$184,(($J47-$K47)/$P47),(($J47-SUM($Z47:AV47))*$Q47))*IF($V47&lt;=AW$2,(DATEDIF(AV$2,$V47,"D")/365),IF($G47&gt;AV$2,(DATEDIF($G47,AW$2,"D")/365),1)))))))</f>
        <v>0</v>
      </c>
      <c r="AX47" s="53">
        <f>IF($V47&lt;=AW$2,0,IF($O47&lt;=AW$2,0,IF($G47&gt;=AX$2,0,IF($K47&gt;=$J47,0,IF($O47&lt;=AX$2,($J47-(SUM($K47,SUM($Z47:AW47)))),IF($L47=$D$184,(($J47-$K47)/$P47),(($J47-SUM($Z47:AW47))*$Q47))*IF($V47&lt;=AX$2,(DATEDIF(AW$2,$V47,"D")/365),IF($G47&gt;AW$2,(DATEDIF($G47,AX$2,"D")/365),1)))))))</f>
        <v>0</v>
      </c>
      <c r="AY47" s="53">
        <f>IF($V47&lt;=AX$2,0,IF($O47&lt;=AX$2,0,IF($G47&gt;=AY$2,0,IF($K47&gt;=$J47,0,IF($O47&lt;=AY$2,($J47-(SUM($K47,SUM($Z47:AX47)))),IF($L47=$D$184,(($J47-$K47)/$P47),(($J47-SUM($Z47:AX47))*$Q47))*IF($V47&lt;=AY$2,(DATEDIF(AX$2,$V47,"D")/365),IF($G47&gt;AX$2,(DATEDIF($G47,AY$2,"D")/365),1)))))))</f>
        <v>0</v>
      </c>
      <c r="AZ47" s="52"/>
      <c r="BA47" s="52"/>
      <c r="BB47" s="126">
        <f>IF($V47&lt;=BB$2,0,IF($G47&gt;=BB$2,0,IF($G47&gt;$W$3,(J47-Z47),IF($G47&lt;=$W$3,J47-SUM(W47,$Z47:Z47),0))))</f>
        <v>0</v>
      </c>
      <c r="BC47" s="53">
        <f t="shared" si="108"/>
        <v>0</v>
      </c>
      <c r="BD47" s="52">
        <f t="shared" si="109"/>
        <v>0</v>
      </c>
      <c r="BE47" s="53">
        <f t="shared" si="110"/>
        <v>0</v>
      </c>
      <c r="BF47" s="52">
        <f t="shared" si="111"/>
        <v>0</v>
      </c>
      <c r="BG47" s="53">
        <f t="shared" si="112"/>
        <v>0</v>
      </c>
      <c r="BH47" s="52">
        <f t="shared" si="113"/>
        <v>0</v>
      </c>
      <c r="BI47" s="53">
        <f t="shared" si="114"/>
        <v>0</v>
      </c>
      <c r="BJ47" s="52">
        <f t="shared" si="115"/>
        <v>0</v>
      </c>
      <c r="BK47" s="53">
        <f t="shared" si="116"/>
        <v>0</v>
      </c>
      <c r="BL47" s="52">
        <f t="shared" si="117"/>
        <v>0</v>
      </c>
      <c r="BM47" s="53">
        <f t="shared" si="118"/>
        <v>0</v>
      </c>
      <c r="BN47" s="52">
        <f t="shared" si="119"/>
        <v>0</v>
      </c>
      <c r="BO47" s="53">
        <f t="shared" si="120"/>
        <v>0</v>
      </c>
      <c r="BP47" s="52">
        <f t="shared" si="121"/>
        <v>0</v>
      </c>
      <c r="BQ47" s="53">
        <f t="shared" si="122"/>
        <v>0</v>
      </c>
      <c r="BR47" s="52">
        <f t="shared" si="123"/>
        <v>0</v>
      </c>
      <c r="BS47" s="53">
        <f t="shared" si="124"/>
        <v>0</v>
      </c>
      <c r="BT47" s="52">
        <f t="shared" si="125"/>
        <v>0</v>
      </c>
      <c r="BU47" s="53">
        <f t="shared" si="126"/>
        <v>0</v>
      </c>
      <c r="BV47" s="52">
        <f t="shared" si="127"/>
        <v>0</v>
      </c>
      <c r="BW47" s="53">
        <f t="shared" si="128"/>
        <v>0</v>
      </c>
      <c r="BX47" s="52">
        <f t="shared" si="129"/>
        <v>0</v>
      </c>
      <c r="BY47" s="53">
        <f t="shared" si="130"/>
        <v>0</v>
      </c>
      <c r="BZ47" s="52">
        <f t="shared" si="131"/>
        <v>0</v>
      </c>
      <c r="CA47" s="53">
        <f t="shared" si="132"/>
        <v>0</v>
      </c>
    </row>
    <row r="48" spans="1:79" s="74" customFormat="1">
      <c r="A48" s="20">
        <v>47</v>
      </c>
      <c r="B48" s="20" t="s">
        <v>5</v>
      </c>
      <c r="C48" s="20" t="s">
        <v>153</v>
      </c>
      <c r="D48" s="2">
        <v>1985</v>
      </c>
      <c r="E48" s="3">
        <v>4</v>
      </c>
      <c r="F48" s="2">
        <v>1</v>
      </c>
      <c r="G48" s="55">
        <f t="shared" si="96"/>
        <v>31137</v>
      </c>
      <c r="H48" s="4">
        <v>0</v>
      </c>
      <c r="I48" s="1">
        <v>0</v>
      </c>
      <c r="J48" s="51">
        <f t="shared" si="97"/>
        <v>0</v>
      </c>
      <c r="K48" s="54">
        <f t="shared" si="98"/>
        <v>0</v>
      </c>
      <c r="L48" s="4" t="s">
        <v>96</v>
      </c>
      <c r="M48" s="54">
        <f t="shared" si="99"/>
        <v>5</v>
      </c>
      <c r="N48" s="53">
        <f t="shared" si="100"/>
        <v>5</v>
      </c>
      <c r="O48" s="55">
        <f t="shared" si="101"/>
        <v>32963</v>
      </c>
      <c r="P48" s="53">
        <f t="shared" si="102"/>
        <v>0</v>
      </c>
      <c r="Q48" s="119">
        <f t="shared" si="103"/>
        <v>0</v>
      </c>
      <c r="R48" s="52" t="s">
        <v>130</v>
      </c>
      <c r="S48" s="114">
        <v>17</v>
      </c>
      <c r="T48" s="68">
        <v>4</v>
      </c>
      <c r="U48" s="114">
        <v>2035</v>
      </c>
      <c r="V48" s="55">
        <f t="shared" si="7"/>
        <v>54878</v>
      </c>
      <c r="W48" s="53">
        <f t="shared" si="104"/>
        <v>0</v>
      </c>
      <c r="X48" s="53">
        <f t="shared" si="105"/>
        <v>0</v>
      </c>
      <c r="Y48" s="53">
        <f t="shared" si="106"/>
        <v>0</v>
      </c>
      <c r="Z48" s="53">
        <f t="shared" si="107"/>
        <v>0</v>
      </c>
      <c r="AA48" s="53">
        <f>IF($V48&lt;=Z$2,0,IF($O48&lt;=Z$2,0,IF($G48&gt;=AA$2,0,IF($K48&gt;=$J48,0,IF($O48&lt;=AA$2,($J48-(SUM($K48,SUM($Z48:Z48)))),IF($L48=$D$184,(($J48-$K48)/$P48),(($J48-SUM($Z48:Z48))*$Q48))*IF($V48&lt;=AA$2,(DATEDIF(Z$2,$V48,"D")/365),IF($G48&gt;Z$2,(DATEDIF($G48,AA$2,"D")/365),1)))))))</f>
        <v>0</v>
      </c>
      <c r="AB48" s="53">
        <f>IF($V48&lt;=AA$2,0,IF($O48&lt;=AA$2,0,IF($G48&gt;=AB$2,0,IF($K48&gt;=$J48,0,IF($O48&lt;=AB$2,($J48-(SUM($K48,SUM($Z48:AA48)))),IF($L48=$D$184,(($J48-$K48)/$P48),(($J48-SUM($Z48:AA48))*$Q48))*IF($V48&lt;=AB$2,(DATEDIF(AA$2,$V48,"D")/365),IF($G48&gt;AA$2,(DATEDIF($G48,AB$2,"D")/365),1)))))))</f>
        <v>0</v>
      </c>
      <c r="AC48" s="53">
        <f>IF($V48&lt;=AB$2,0,IF($O48&lt;=AB$2,0,IF($G48&gt;=AC$2,0,IF($K48&gt;=$J48,0,IF($O48&lt;=AC$2,($J48-(SUM($K48,SUM($Z48:AB48)))),IF($L48=$D$184,(($J48-$K48)/$P48),(($J48-SUM($Z48:AB48))*$Q48))*IF($V48&lt;=AC$2,(DATEDIF(AB$2,$V48,"D")/365),IF($G48&gt;AB$2,(DATEDIF($G48,AC$2,"D")/365),1)))))))</f>
        <v>0</v>
      </c>
      <c r="AD48" s="53">
        <f>IF($V48&lt;=AC$2,0,IF($O48&lt;=AC$2,0,IF($G48&gt;=AD$2,0,IF($K48&gt;=$J48,0,IF($O48&lt;=AD$2,($J48-(SUM($K48,SUM($Z48:AC48)))),IF($L48=$D$184,(($J48-$K48)/$P48),(($J48-SUM($Z48:AC48))*$Q48))*IF($V48&lt;=AD$2,(DATEDIF(AC$2,$V48,"D")/365),IF($G48&gt;AC$2,(DATEDIF($G48,AD$2,"D")/365),1)))))))</f>
        <v>0</v>
      </c>
      <c r="AE48" s="53">
        <f>IF($V48&lt;=AD$2,0,IF($O48&lt;=AD$2,0,IF($G48&gt;=AE$2,0,IF($K48&gt;=$J48,0,IF($O48&lt;=AE$2,($J48-(SUM($K48,SUM($Z48:AD48)))),IF($L48=$D$184,(($J48-$K48)/$P48),(($J48-SUM($Z48:AD48))*$Q48))*IF($V48&lt;=AE$2,(DATEDIF(AD$2,$V48,"D")/365),IF($G48&gt;AD$2,(DATEDIF($G48,AE$2,"D")/365),1)))))))</f>
        <v>0</v>
      </c>
      <c r="AF48" s="53">
        <f>IF($V48&lt;=AE$2,0,IF($O48&lt;=AE$2,0,IF($G48&gt;=AF$2,0,IF($K48&gt;=$J48,0,IF($O48&lt;=AF$2,($J48-(SUM($K48,SUM($Z48:AE48)))),IF($L48=$D$184,(($J48-$K48)/$P48),(($J48-SUM($Z48:AE48))*$Q48))*IF($V48&lt;=AF$2,(DATEDIF(AE$2,$V48,"D")/365),IF($G48&gt;AE$2,(DATEDIF($G48,AF$2,"D")/365),1)))))))</f>
        <v>0</v>
      </c>
      <c r="AG48" s="53">
        <f>IF($V48&lt;=AF$2,0,IF($O48&lt;=AF$2,0,IF($G48&gt;=AG$2,0,IF($K48&gt;=$J48,0,IF($O48&lt;=AG$2,($J48-(SUM($K48,SUM($Z48:AF48)))),IF($L48=$D$184,(($J48-$K48)/$P48),(($J48-SUM($Z48:AF48))*$Q48))*IF($V48&lt;=AG$2,(DATEDIF(AF$2,$V48,"D")/365),IF($G48&gt;AF$2,(DATEDIF($G48,AG$2,"D")/365),1)))))))</f>
        <v>0</v>
      </c>
      <c r="AH48" s="53">
        <f>IF($V48&lt;=AG$2,0,IF($O48&lt;=AG$2,0,IF($G48&gt;=AH$2,0,IF($K48&gt;=$J48,0,IF($O48&lt;=AH$2,($J48-(SUM($K48,SUM($Z48:AG48)))),IF($L48=$D$184,(($J48-$K48)/$P48),(($J48-SUM($Z48:AG48))*$Q48))*IF($V48&lt;=AH$2,(DATEDIF(AG$2,$V48,"D")/365),IF($G48&gt;AG$2,(DATEDIF($G48,AH$2,"D")/365),1)))))))</f>
        <v>0</v>
      </c>
      <c r="AI48" s="53">
        <f>IF($V48&lt;=AH$2,0,IF($O48&lt;=AH$2,0,IF($G48&gt;=AI$2,0,IF($K48&gt;=$J48,0,IF($O48&lt;=AI$2,($J48-(SUM($K48,SUM($Z48:AH48)))),IF($L48=$D$184,(($J48-$K48)/$P48),(($J48-SUM($Z48:AH48))*$Q48))*IF($V48&lt;=AI$2,(DATEDIF(AH$2,$V48,"D")/365),IF($G48&gt;AH$2,(DATEDIF($G48,AI$2,"D")/365),1)))))))</f>
        <v>0</v>
      </c>
      <c r="AJ48" s="53">
        <f>IF($V48&lt;=AI$2,0,IF($O48&lt;=AI$2,0,IF($G48&gt;=AJ$2,0,IF($K48&gt;=$J48,0,IF($O48&lt;=AJ$2,($J48-(SUM($K48,SUM($Z48:AI48)))),IF($L48=$D$184,(($J48-$K48)/$P48),(($J48-SUM($Z48:AI48))*$Q48))*IF($V48&lt;=AJ$2,(DATEDIF(AI$2,$V48,"D")/365),IF($G48&gt;AI$2,(DATEDIF($G48,AJ$2,"D")/365),1)))))))</f>
        <v>0</v>
      </c>
      <c r="AK48" s="53">
        <f>IF($V48&lt;=AJ$2,0,IF($O48&lt;=AJ$2,0,IF($G48&gt;=AK$2,0,IF($K48&gt;=$J48,0,IF($O48&lt;=AK$2,($J48-(SUM($K48,SUM($Z48:AJ48)))),IF($L48=$D$184,(($J48-$K48)/$P48),(($J48-SUM($Z48:AJ48))*$Q48))*IF($V48&lt;=AK$2,(DATEDIF(AJ$2,$V48,"D")/365),IF($G48&gt;AJ$2,(DATEDIF($G48,AK$2,"D")/365),1)))))))</f>
        <v>0</v>
      </c>
      <c r="AL48" s="53">
        <f>IF($V48&lt;=AK$2,0,IF($O48&lt;=AK$2,0,IF($G48&gt;=AL$2,0,IF($K48&gt;=$J48,0,IF($O48&lt;=AL$2,($J48-(SUM($K48,SUM($Z48:AK48)))),IF($L48=$D$184,(($J48-$K48)/$P48),(($J48-SUM($Z48:AK48))*$Q48))*IF($V48&lt;=AL$2,(DATEDIF(AK$2,$V48,"D")/365),IF($G48&gt;AK$2,(DATEDIF($G48,AL$2,"D")/365),1)))))))</f>
        <v>0</v>
      </c>
      <c r="AM48" s="53">
        <f>IF($V48&lt;=AL$2,0,IF($O48&lt;=AL$2,0,IF($G48&gt;=AM$2,0,IF($K48&gt;=$J48,0,IF($O48&lt;=AM$2,($J48-(SUM($K48,SUM($Z48:AL48)))),IF($L48=$D$184,(($J48-$K48)/$P48),(($J48-SUM($Z48:AL48))*$Q48))*IF($V48&lt;=AM$2,(DATEDIF(AL$2,$V48,"D")/365),IF($G48&gt;AL$2,(DATEDIF($G48,AM$2,"D")/365),1)))))))</f>
        <v>0</v>
      </c>
      <c r="AN48" s="53">
        <f>IF($V48&lt;=AM$2,0,IF($O48&lt;=AM$2,0,IF($G48&gt;=AN$2,0,IF($K48&gt;=$J48,0,IF($O48&lt;=AN$2,($J48-(SUM($K48,SUM($Z48:AM48)))),IF($L48=$D$184,(($J48-$K48)/$P48),(($J48-SUM($Z48:AM48))*$Q48))*IF($V48&lt;=AN$2,(DATEDIF(AM$2,$V48,"D")/365),IF($G48&gt;AM$2,(DATEDIF($G48,AN$2,"D")/365),1)))))))</f>
        <v>0</v>
      </c>
      <c r="AO48" s="53">
        <f>IF($V48&lt;=AN$2,0,IF($O48&lt;=AN$2,0,IF($G48&gt;=AO$2,0,IF($K48&gt;=$J48,0,IF($O48&lt;=AO$2,($J48-(SUM($K48,SUM($Z48:AN48)))),IF($L48=$D$184,(($J48-$K48)/$P48),(($J48-SUM($Z48:AN48))*$Q48))*IF($V48&lt;=AO$2,(DATEDIF(AN$2,$V48,"D")/365),IF($G48&gt;AN$2,(DATEDIF($G48,AO$2,"D")/365),1)))))))</f>
        <v>0</v>
      </c>
      <c r="AP48" s="53">
        <f>IF($V48&lt;=AO$2,0,IF($O48&lt;=AO$2,0,IF($G48&gt;=AP$2,0,IF($K48&gt;=$J48,0,IF($O48&lt;=AP$2,($J48-(SUM($K48,SUM($Z48:AO48)))),IF($L48=$D$184,(($J48-$K48)/$P48),(($J48-SUM($Z48:AO48))*$Q48))*IF($V48&lt;=AP$2,(DATEDIF(AO$2,$V48,"D")/365),IF($G48&gt;AO$2,(DATEDIF($G48,AP$2,"D")/365),1)))))))</f>
        <v>0</v>
      </c>
      <c r="AQ48" s="53">
        <f>IF($V48&lt;=AP$2,0,IF($O48&lt;=AP$2,0,IF($G48&gt;=AQ$2,0,IF($K48&gt;=$J48,0,IF($O48&lt;=AQ$2,($J48-(SUM($K48,SUM($Z48:AP48)))),IF($L48=$D$184,(($J48-$K48)/$P48),(($J48-SUM($Z48:AP48))*$Q48))*IF($V48&lt;=AQ$2,(DATEDIF(AP$2,$V48,"D")/365),IF($G48&gt;AP$2,(DATEDIF($G48,AQ$2,"D")/365),1)))))))</f>
        <v>0</v>
      </c>
      <c r="AR48" s="53">
        <f>IF($V48&lt;=AQ$2,0,IF($O48&lt;=AQ$2,0,IF($G48&gt;=AR$2,0,IF($K48&gt;=$J48,0,IF($O48&lt;=AR$2,($J48-(SUM($K48,SUM($Z48:AQ48)))),IF($L48=$D$184,(($J48-$K48)/$P48),(($J48-SUM($Z48:AQ48))*$Q48))*IF($V48&lt;=AR$2,(DATEDIF(AQ$2,$V48,"D")/365),IF($G48&gt;AQ$2,(DATEDIF($G48,AR$2,"D")/365),1)))))))</f>
        <v>0</v>
      </c>
      <c r="AS48" s="53">
        <f>IF($V48&lt;=AR$2,0,IF($O48&lt;=AR$2,0,IF($G48&gt;=AS$2,0,IF($K48&gt;=$J48,0,IF($O48&lt;=AS$2,($J48-(SUM($K48,SUM($Z48:AR48)))),IF($L48=$D$184,(($J48-$K48)/$P48),(($J48-SUM($Z48:AR48))*$Q48))*IF($V48&lt;=AS$2,(DATEDIF(AR$2,$V48,"D")/365),IF($G48&gt;AR$2,(DATEDIF($G48,AS$2,"D")/365),1)))))))</f>
        <v>0</v>
      </c>
      <c r="AT48" s="53">
        <f>IF($V48&lt;=AS$2,0,IF($O48&lt;=AS$2,0,IF($G48&gt;=AT$2,0,IF($K48&gt;=$J48,0,IF($O48&lt;=AT$2,($J48-(SUM($K48,SUM($Z48:AS48)))),IF($L48=$D$184,(($J48-$K48)/$P48),(($J48-SUM($Z48:AS48))*$Q48))*IF($V48&lt;=AT$2,(DATEDIF(AS$2,$V48,"D")/365),IF($G48&gt;AS$2,(DATEDIF($G48,AT$2,"D")/365),1)))))))</f>
        <v>0</v>
      </c>
      <c r="AU48" s="53">
        <f>IF($V48&lt;=AT$2,0,IF($O48&lt;=AT$2,0,IF($G48&gt;=AU$2,0,IF($K48&gt;=$J48,0,IF($O48&lt;=AU$2,($J48-(SUM($K48,SUM($Z48:AT48)))),IF($L48=$D$184,(($J48-$K48)/$P48),(($J48-SUM($Z48:AT48))*$Q48))*IF($V48&lt;=AU$2,(DATEDIF(AT$2,$V48,"D")/365),IF($G48&gt;AT$2,(DATEDIF($G48,AU$2,"D")/365),1)))))))</f>
        <v>0</v>
      </c>
      <c r="AV48" s="53">
        <f>IF($V48&lt;=AU$2,0,IF($O48&lt;=AU$2,0,IF($G48&gt;=AV$2,0,IF($K48&gt;=$J48,0,IF($O48&lt;=AV$2,($J48-(SUM($K48,SUM($Z48:AU48)))),IF($L48=$D$184,(($J48-$K48)/$P48),(($J48-SUM($Z48:AU48))*$Q48))*IF($V48&lt;=AV$2,(DATEDIF(AU$2,$V48,"D")/365),IF($G48&gt;AU$2,(DATEDIF($G48,AV$2,"D")/365),1)))))))</f>
        <v>0</v>
      </c>
      <c r="AW48" s="53">
        <f>IF($V48&lt;=AV$2,0,IF($O48&lt;=AV$2,0,IF($G48&gt;=AW$2,0,IF($K48&gt;=$J48,0,IF($O48&lt;=AW$2,($J48-(SUM($K48,SUM($Z48:AV48)))),IF($L48=$D$184,(($J48-$K48)/$P48),(($J48-SUM($Z48:AV48))*$Q48))*IF($V48&lt;=AW$2,(DATEDIF(AV$2,$V48,"D")/365),IF($G48&gt;AV$2,(DATEDIF($G48,AW$2,"D")/365),1)))))))</f>
        <v>0</v>
      </c>
      <c r="AX48" s="53">
        <f>IF($V48&lt;=AW$2,0,IF($O48&lt;=AW$2,0,IF($G48&gt;=AX$2,0,IF($K48&gt;=$J48,0,IF($O48&lt;=AX$2,($J48-(SUM($K48,SUM($Z48:AW48)))),IF($L48=$D$184,(($J48-$K48)/$P48),(($J48-SUM($Z48:AW48))*$Q48))*IF($V48&lt;=AX$2,(DATEDIF(AW$2,$V48,"D")/365),IF($G48&gt;AW$2,(DATEDIF($G48,AX$2,"D")/365),1)))))))</f>
        <v>0</v>
      </c>
      <c r="AY48" s="53">
        <f>IF($V48&lt;=AX$2,0,IF($O48&lt;=AX$2,0,IF($G48&gt;=AY$2,0,IF($K48&gt;=$J48,0,IF($O48&lt;=AY$2,($J48-(SUM($K48,SUM($Z48:AX48)))),IF($L48=$D$184,(($J48-$K48)/$P48),(($J48-SUM($Z48:AX48))*$Q48))*IF($V48&lt;=AY$2,(DATEDIF(AX$2,$V48,"D")/365),IF($G48&gt;AX$2,(DATEDIF($G48,AY$2,"D")/365),1)))))))</f>
        <v>0</v>
      </c>
      <c r="AZ48" s="52"/>
      <c r="BA48" s="52"/>
      <c r="BB48" s="126">
        <f>IF($V48&lt;=BB$2,0,IF($G48&gt;=BB$2,0,IF($G48&gt;$W$3,(J48-Z48),IF($G48&lt;=$W$3,J48-SUM(W48,$Z48:Z48),0))))</f>
        <v>0</v>
      </c>
      <c r="BC48" s="53">
        <f t="shared" si="108"/>
        <v>0</v>
      </c>
      <c r="BD48" s="52">
        <f t="shared" si="109"/>
        <v>0</v>
      </c>
      <c r="BE48" s="53">
        <f t="shared" si="110"/>
        <v>0</v>
      </c>
      <c r="BF48" s="52">
        <f t="shared" si="111"/>
        <v>0</v>
      </c>
      <c r="BG48" s="53">
        <f t="shared" si="112"/>
        <v>0</v>
      </c>
      <c r="BH48" s="52">
        <f t="shared" si="113"/>
        <v>0</v>
      </c>
      <c r="BI48" s="53">
        <f t="shared" si="114"/>
        <v>0</v>
      </c>
      <c r="BJ48" s="52">
        <f t="shared" si="115"/>
        <v>0</v>
      </c>
      <c r="BK48" s="53">
        <f t="shared" si="116"/>
        <v>0</v>
      </c>
      <c r="BL48" s="52">
        <f t="shared" si="117"/>
        <v>0</v>
      </c>
      <c r="BM48" s="53">
        <f t="shared" si="118"/>
        <v>0</v>
      </c>
      <c r="BN48" s="52">
        <f t="shared" si="119"/>
        <v>0</v>
      </c>
      <c r="BO48" s="53">
        <f t="shared" si="120"/>
        <v>0</v>
      </c>
      <c r="BP48" s="52">
        <f t="shared" si="121"/>
        <v>0</v>
      </c>
      <c r="BQ48" s="53">
        <f t="shared" si="122"/>
        <v>0</v>
      </c>
      <c r="BR48" s="52">
        <f t="shared" si="123"/>
        <v>0</v>
      </c>
      <c r="BS48" s="53">
        <f t="shared" si="124"/>
        <v>0</v>
      </c>
      <c r="BT48" s="52">
        <f t="shared" si="125"/>
        <v>0</v>
      </c>
      <c r="BU48" s="53">
        <f t="shared" si="126"/>
        <v>0</v>
      </c>
      <c r="BV48" s="52">
        <f t="shared" si="127"/>
        <v>0</v>
      </c>
      <c r="BW48" s="53">
        <f t="shared" si="128"/>
        <v>0</v>
      </c>
      <c r="BX48" s="52">
        <f t="shared" si="129"/>
        <v>0</v>
      </c>
      <c r="BY48" s="53">
        <f t="shared" si="130"/>
        <v>0</v>
      </c>
      <c r="BZ48" s="52">
        <f t="shared" si="131"/>
        <v>0</v>
      </c>
      <c r="CA48" s="53">
        <f t="shared" si="132"/>
        <v>0</v>
      </c>
    </row>
    <row r="49" spans="1:79" s="74" customFormat="1">
      <c r="A49" s="20">
        <v>48</v>
      </c>
      <c r="B49" s="20" t="s">
        <v>5</v>
      </c>
      <c r="C49" s="20" t="s">
        <v>153</v>
      </c>
      <c r="D49" s="2">
        <v>1985</v>
      </c>
      <c r="E49" s="3">
        <v>4</v>
      </c>
      <c r="F49" s="2">
        <v>1</v>
      </c>
      <c r="G49" s="55">
        <f t="shared" si="96"/>
        <v>31137</v>
      </c>
      <c r="H49" s="4">
        <v>0</v>
      </c>
      <c r="I49" s="1">
        <v>0</v>
      </c>
      <c r="J49" s="51">
        <f t="shared" si="97"/>
        <v>0</v>
      </c>
      <c r="K49" s="54">
        <f t="shared" si="98"/>
        <v>0</v>
      </c>
      <c r="L49" s="4" t="s">
        <v>96</v>
      </c>
      <c r="M49" s="54">
        <f t="shared" si="99"/>
        <v>5</v>
      </c>
      <c r="N49" s="53">
        <f t="shared" si="100"/>
        <v>5</v>
      </c>
      <c r="O49" s="55">
        <f t="shared" si="101"/>
        <v>32963</v>
      </c>
      <c r="P49" s="53">
        <f t="shared" si="102"/>
        <v>0</v>
      </c>
      <c r="Q49" s="119">
        <f t="shared" si="103"/>
        <v>0</v>
      </c>
      <c r="R49" s="52" t="s">
        <v>130</v>
      </c>
      <c r="S49" s="114">
        <v>17</v>
      </c>
      <c r="T49" s="68">
        <v>4</v>
      </c>
      <c r="U49" s="114">
        <v>2035</v>
      </c>
      <c r="V49" s="55">
        <f t="shared" si="7"/>
        <v>54878</v>
      </c>
      <c r="W49" s="53">
        <f t="shared" si="104"/>
        <v>0</v>
      </c>
      <c r="X49" s="53">
        <f t="shared" si="105"/>
        <v>0</v>
      </c>
      <c r="Y49" s="53">
        <f t="shared" si="106"/>
        <v>0</v>
      </c>
      <c r="Z49" s="53">
        <f t="shared" si="107"/>
        <v>0</v>
      </c>
      <c r="AA49" s="53">
        <f>IF($V49&lt;=Z$2,0,IF($O49&lt;=Z$2,0,IF($G49&gt;=AA$2,0,IF($K49&gt;=$J49,0,IF($O49&lt;=AA$2,($J49-(SUM($K49,SUM($Z49:Z49)))),IF($L49=$D$184,(($J49-$K49)/$P49),(($J49-SUM($Z49:Z49))*$Q49))*IF($V49&lt;=AA$2,(DATEDIF(Z$2,$V49,"D")/365),IF($G49&gt;Z$2,(DATEDIF($G49,AA$2,"D")/365),1)))))))</f>
        <v>0</v>
      </c>
      <c r="AB49" s="53">
        <f>IF($V49&lt;=AA$2,0,IF($O49&lt;=AA$2,0,IF($G49&gt;=AB$2,0,IF($K49&gt;=$J49,0,IF($O49&lt;=AB$2,($J49-(SUM($K49,SUM($Z49:AA49)))),IF($L49=$D$184,(($J49-$K49)/$P49),(($J49-SUM($Z49:AA49))*$Q49))*IF($V49&lt;=AB$2,(DATEDIF(AA$2,$V49,"D")/365),IF($G49&gt;AA$2,(DATEDIF($G49,AB$2,"D")/365),1)))))))</f>
        <v>0</v>
      </c>
      <c r="AC49" s="53">
        <f>IF($V49&lt;=AB$2,0,IF($O49&lt;=AB$2,0,IF($G49&gt;=AC$2,0,IF($K49&gt;=$J49,0,IF($O49&lt;=AC$2,($J49-(SUM($K49,SUM($Z49:AB49)))),IF($L49=$D$184,(($J49-$K49)/$P49),(($J49-SUM($Z49:AB49))*$Q49))*IF($V49&lt;=AC$2,(DATEDIF(AB$2,$V49,"D")/365),IF($G49&gt;AB$2,(DATEDIF($G49,AC$2,"D")/365),1)))))))</f>
        <v>0</v>
      </c>
      <c r="AD49" s="53">
        <f>IF($V49&lt;=AC$2,0,IF($O49&lt;=AC$2,0,IF($G49&gt;=AD$2,0,IF($K49&gt;=$J49,0,IF($O49&lt;=AD$2,($J49-(SUM($K49,SUM($Z49:AC49)))),IF($L49=$D$184,(($J49-$K49)/$P49),(($J49-SUM($Z49:AC49))*$Q49))*IF($V49&lt;=AD$2,(DATEDIF(AC$2,$V49,"D")/365),IF($G49&gt;AC$2,(DATEDIF($G49,AD$2,"D")/365),1)))))))</f>
        <v>0</v>
      </c>
      <c r="AE49" s="53">
        <f>IF($V49&lt;=AD$2,0,IF($O49&lt;=AD$2,0,IF($G49&gt;=AE$2,0,IF($K49&gt;=$J49,0,IF($O49&lt;=AE$2,($J49-(SUM($K49,SUM($Z49:AD49)))),IF($L49=$D$184,(($J49-$K49)/$P49),(($J49-SUM($Z49:AD49))*$Q49))*IF($V49&lt;=AE$2,(DATEDIF(AD$2,$V49,"D")/365),IF($G49&gt;AD$2,(DATEDIF($G49,AE$2,"D")/365),1)))))))</f>
        <v>0</v>
      </c>
      <c r="AF49" s="53">
        <f>IF($V49&lt;=AE$2,0,IF($O49&lt;=AE$2,0,IF($G49&gt;=AF$2,0,IF($K49&gt;=$J49,0,IF($O49&lt;=AF$2,($J49-(SUM($K49,SUM($Z49:AE49)))),IF($L49=$D$184,(($J49-$K49)/$P49),(($J49-SUM($Z49:AE49))*$Q49))*IF($V49&lt;=AF$2,(DATEDIF(AE$2,$V49,"D")/365),IF($G49&gt;AE$2,(DATEDIF($G49,AF$2,"D")/365),1)))))))</f>
        <v>0</v>
      </c>
      <c r="AG49" s="53">
        <f>IF($V49&lt;=AF$2,0,IF($O49&lt;=AF$2,0,IF($G49&gt;=AG$2,0,IF($K49&gt;=$J49,0,IF($O49&lt;=AG$2,($J49-(SUM($K49,SUM($Z49:AF49)))),IF($L49=$D$184,(($J49-$K49)/$P49),(($J49-SUM($Z49:AF49))*$Q49))*IF($V49&lt;=AG$2,(DATEDIF(AF$2,$V49,"D")/365),IF($G49&gt;AF$2,(DATEDIF($G49,AG$2,"D")/365),1)))))))</f>
        <v>0</v>
      </c>
      <c r="AH49" s="53">
        <f>IF($V49&lt;=AG$2,0,IF($O49&lt;=AG$2,0,IF($G49&gt;=AH$2,0,IF($K49&gt;=$J49,0,IF($O49&lt;=AH$2,($J49-(SUM($K49,SUM($Z49:AG49)))),IF($L49=$D$184,(($J49-$K49)/$P49),(($J49-SUM($Z49:AG49))*$Q49))*IF($V49&lt;=AH$2,(DATEDIF(AG$2,$V49,"D")/365),IF($G49&gt;AG$2,(DATEDIF($G49,AH$2,"D")/365),1)))))))</f>
        <v>0</v>
      </c>
      <c r="AI49" s="53">
        <f>IF($V49&lt;=AH$2,0,IF($O49&lt;=AH$2,0,IF($G49&gt;=AI$2,0,IF($K49&gt;=$J49,0,IF($O49&lt;=AI$2,($J49-(SUM($K49,SUM($Z49:AH49)))),IF($L49=$D$184,(($J49-$K49)/$P49),(($J49-SUM($Z49:AH49))*$Q49))*IF($V49&lt;=AI$2,(DATEDIF(AH$2,$V49,"D")/365),IF($G49&gt;AH$2,(DATEDIF($G49,AI$2,"D")/365),1)))))))</f>
        <v>0</v>
      </c>
      <c r="AJ49" s="53">
        <f>IF($V49&lt;=AI$2,0,IF($O49&lt;=AI$2,0,IF($G49&gt;=AJ$2,0,IF($K49&gt;=$J49,0,IF($O49&lt;=AJ$2,($J49-(SUM($K49,SUM($Z49:AI49)))),IF($L49=$D$184,(($J49-$K49)/$P49),(($J49-SUM($Z49:AI49))*$Q49))*IF($V49&lt;=AJ$2,(DATEDIF(AI$2,$V49,"D")/365),IF($G49&gt;AI$2,(DATEDIF($G49,AJ$2,"D")/365),1)))))))</f>
        <v>0</v>
      </c>
      <c r="AK49" s="53">
        <f>IF($V49&lt;=AJ$2,0,IF($O49&lt;=AJ$2,0,IF($G49&gt;=AK$2,0,IF($K49&gt;=$J49,0,IF($O49&lt;=AK$2,($J49-(SUM($K49,SUM($Z49:AJ49)))),IF($L49=$D$184,(($J49-$K49)/$P49),(($J49-SUM($Z49:AJ49))*$Q49))*IF($V49&lt;=AK$2,(DATEDIF(AJ$2,$V49,"D")/365),IF($G49&gt;AJ$2,(DATEDIF($G49,AK$2,"D")/365),1)))))))</f>
        <v>0</v>
      </c>
      <c r="AL49" s="53">
        <f>IF($V49&lt;=AK$2,0,IF($O49&lt;=AK$2,0,IF($G49&gt;=AL$2,0,IF($K49&gt;=$J49,0,IF($O49&lt;=AL$2,($J49-(SUM($K49,SUM($Z49:AK49)))),IF($L49=$D$184,(($J49-$K49)/$P49),(($J49-SUM($Z49:AK49))*$Q49))*IF($V49&lt;=AL$2,(DATEDIF(AK$2,$V49,"D")/365),IF($G49&gt;AK$2,(DATEDIF($G49,AL$2,"D")/365),1)))))))</f>
        <v>0</v>
      </c>
      <c r="AM49" s="53">
        <f>IF($V49&lt;=AL$2,0,IF($O49&lt;=AL$2,0,IF($G49&gt;=AM$2,0,IF($K49&gt;=$J49,0,IF($O49&lt;=AM$2,($J49-(SUM($K49,SUM($Z49:AL49)))),IF($L49=$D$184,(($J49-$K49)/$P49),(($J49-SUM($Z49:AL49))*$Q49))*IF($V49&lt;=AM$2,(DATEDIF(AL$2,$V49,"D")/365),IF($G49&gt;AL$2,(DATEDIF($G49,AM$2,"D")/365),1)))))))</f>
        <v>0</v>
      </c>
      <c r="AN49" s="53">
        <f>IF($V49&lt;=AM$2,0,IF($O49&lt;=AM$2,0,IF($G49&gt;=AN$2,0,IF($K49&gt;=$J49,0,IF($O49&lt;=AN$2,($J49-(SUM($K49,SUM($Z49:AM49)))),IF($L49=$D$184,(($J49-$K49)/$P49),(($J49-SUM($Z49:AM49))*$Q49))*IF($V49&lt;=AN$2,(DATEDIF(AM$2,$V49,"D")/365),IF($G49&gt;AM$2,(DATEDIF($G49,AN$2,"D")/365),1)))))))</f>
        <v>0</v>
      </c>
      <c r="AO49" s="53">
        <f>IF($V49&lt;=AN$2,0,IF($O49&lt;=AN$2,0,IF($G49&gt;=AO$2,0,IF($K49&gt;=$J49,0,IF($O49&lt;=AO$2,($J49-(SUM($K49,SUM($Z49:AN49)))),IF($L49=$D$184,(($J49-$K49)/$P49),(($J49-SUM($Z49:AN49))*$Q49))*IF($V49&lt;=AO$2,(DATEDIF(AN$2,$V49,"D")/365),IF($G49&gt;AN$2,(DATEDIF($G49,AO$2,"D")/365),1)))))))</f>
        <v>0</v>
      </c>
      <c r="AP49" s="53">
        <f>IF($V49&lt;=AO$2,0,IF($O49&lt;=AO$2,0,IF($G49&gt;=AP$2,0,IF($K49&gt;=$J49,0,IF($O49&lt;=AP$2,($J49-(SUM($K49,SUM($Z49:AO49)))),IF($L49=$D$184,(($J49-$K49)/$P49),(($J49-SUM($Z49:AO49))*$Q49))*IF($V49&lt;=AP$2,(DATEDIF(AO$2,$V49,"D")/365),IF($G49&gt;AO$2,(DATEDIF($G49,AP$2,"D")/365),1)))))))</f>
        <v>0</v>
      </c>
      <c r="AQ49" s="53">
        <f>IF($V49&lt;=AP$2,0,IF($O49&lt;=AP$2,0,IF($G49&gt;=AQ$2,0,IF($K49&gt;=$J49,0,IF($O49&lt;=AQ$2,($J49-(SUM($K49,SUM($Z49:AP49)))),IF($L49=$D$184,(($J49-$K49)/$P49),(($J49-SUM($Z49:AP49))*$Q49))*IF($V49&lt;=AQ$2,(DATEDIF(AP$2,$V49,"D")/365),IF($G49&gt;AP$2,(DATEDIF($G49,AQ$2,"D")/365),1)))))))</f>
        <v>0</v>
      </c>
      <c r="AR49" s="53">
        <f>IF($V49&lt;=AQ$2,0,IF($O49&lt;=AQ$2,0,IF($G49&gt;=AR$2,0,IF($K49&gt;=$J49,0,IF($O49&lt;=AR$2,($J49-(SUM($K49,SUM($Z49:AQ49)))),IF($L49=$D$184,(($J49-$K49)/$P49),(($J49-SUM($Z49:AQ49))*$Q49))*IF($V49&lt;=AR$2,(DATEDIF(AQ$2,$V49,"D")/365),IF($G49&gt;AQ$2,(DATEDIF($G49,AR$2,"D")/365),1)))))))</f>
        <v>0</v>
      </c>
      <c r="AS49" s="53">
        <f>IF($V49&lt;=AR$2,0,IF($O49&lt;=AR$2,0,IF($G49&gt;=AS$2,0,IF($K49&gt;=$J49,0,IF($O49&lt;=AS$2,($J49-(SUM($K49,SUM($Z49:AR49)))),IF($L49=$D$184,(($J49-$K49)/$P49),(($J49-SUM($Z49:AR49))*$Q49))*IF($V49&lt;=AS$2,(DATEDIF(AR$2,$V49,"D")/365),IF($G49&gt;AR$2,(DATEDIF($G49,AS$2,"D")/365),1)))))))</f>
        <v>0</v>
      </c>
      <c r="AT49" s="53">
        <f>IF($V49&lt;=AS$2,0,IF($O49&lt;=AS$2,0,IF($G49&gt;=AT$2,0,IF($K49&gt;=$J49,0,IF($O49&lt;=AT$2,($J49-(SUM($K49,SUM($Z49:AS49)))),IF($L49=$D$184,(($J49-$K49)/$P49),(($J49-SUM($Z49:AS49))*$Q49))*IF($V49&lt;=AT$2,(DATEDIF(AS$2,$V49,"D")/365),IF($G49&gt;AS$2,(DATEDIF($G49,AT$2,"D")/365),1)))))))</f>
        <v>0</v>
      </c>
      <c r="AU49" s="53">
        <f>IF($V49&lt;=AT$2,0,IF($O49&lt;=AT$2,0,IF($G49&gt;=AU$2,0,IF($K49&gt;=$J49,0,IF($O49&lt;=AU$2,($J49-(SUM($K49,SUM($Z49:AT49)))),IF($L49=$D$184,(($J49-$K49)/$P49),(($J49-SUM($Z49:AT49))*$Q49))*IF($V49&lt;=AU$2,(DATEDIF(AT$2,$V49,"D")/365),IF($G49&gt;AT$2,(DATEDIF($G49,AU$2,"D")/365),1)))))))</f>
        <v>0</v>
      </c>
      <c r="AV49" s="53">
        <f>IF($V49&lt;=AU$2,0,IF($O49&lt;=AU$2,0,IF($G49&gt;=AV$2,0,IF($K49&gt;=$J49,0,IF($O49&lt;=AV$2,($J49-(SUM($K49,SUM($Z49:AU49)))),IF($L49=$D$184,(($J49-$K49)/$P49),(($J49-SUM($Z49:AU49))*$Q49))*IF($V49&lt;=AV$2,(DATEDIF(AU$2,$V49,"D")/365),IF($G49&gt;AU$2,(DATEDIF($G49,AV$2,"D")/365),1)))))))</f>
        <v>0</v>
      </c>
      <c r="AW49" s="53">
        <f>IF($V49&lt;=AV$2,0,IF($O49&lt;=AV$2,0,IF($G49&gt;=AW$2,0,IF($K49&gt;=$J49,0,IF($O49&lt;=AW$2,($J49-(SUM($K49,SUM($Z49:AV49)))),IF($L49=$D$184,(($J49-$K49)/$P49),(($J49-SUM($Z49:AV49))*$Q49))*IF($V49&lt;=AW$2,(DATEDIF(AV$2,$V49,"D")/365),IF($G49&gt;AV$2,(DATEDIF($G49,AW$2,"D")/365),1)))))))</f>
        <v>0</v>
      </c>
      <c r="AX49" s="53">
        <f>IF($V49&lt;=AW$2,0,IF($O49&lt;=AW$2,0,IF($G49&gt;=AX$2,0,IF($K49&gt;=$J49,0,IF($O49&lt;=AX$2,($J49-(SUM($K49,SUM($Z49:AW49)))),IF($L49=$D$184,(($J49-$K49)/$P49),(($J49-SUM($Z49:AW49))*$Q49))*IF($V49&lt;=AX$2,(DATEDIF(AW$2,$V49,"D")/365),IF($G49&gt;AW$2,(DATEDIF($G49,AX$2,"D")/365),1)))))))</f>
        <v>0</v>
      </c>
      <c r="AY49" s="53">
        <f>IF($V49&lt;=AX$2,0,IF($O49&lt;=AX$2,0,IF($G49&gt;=AY$2,0,IF($K49&gt;=$J49,0,IF($O49&lt;=AY$2,($J49-(SUM($K49,SUM($Z49:AX49)))),IF($L49=$D$184,(($J49-$K49)/$P49),(($J49-SUM($Z49:AX49))*$Q49))*IF($V49&lt;=AY$2,(DATEDIF(AX$2,$V49,"D")/365),IF($G49&gt;AX$2,(DATEDIF($G49,AY$2,"D")/365),1)))))))</f>
        <v>0</v>
      </c>
      <c r="AZ49" s="52"/>
      <c r="BA49" s="52"/>
      <c r="BB49" s="126">
        <f>IF($V49&lt;=BB$2,0,IF($G49&gt;=BB$2,0,IF($G49&gt;$W$3,(J49-Z49),IF($G49&lt;=$W$3,J49-SUM(W49,$Z49:Z49),0))))</f>
        <v>0</v>
      </c>
      <c r="BC49" s="53">
        <f t="shared" si="108"/>
        <v>0</v>
      </c>
      <c r="BD49" s="52">
        <f t="shared" si="109"/>
        <v>0</v>
      </c>
      <c r="BE49" s="53">
        <f t="shared" si="110"/>
        <v>0</v>
      </c>
      <c r="BF49" s="52">
        <f t="shared" si="111"/>
        <v>0</v>
      </c>
      <c r="BG49" s="53">
        <f t="shared" si="112"/>
        <v>0</v>
      </c>
      <c r="BH49" s="52">
        <f t="shared" si="113"/>
        <v>0</v>
      </c>
      <c r="BI49" s="53">
        <f t="shared" si="114"/>
        <v>0</v>
      </c>
      <c r="BJ49" s="52">
        <f t="shared" si="115"/>
        <v>0</v>
      </c>
      <c r="BK49" s="53">
        <f t="shared" si="116"/>
        <v>0</v>
      </c>
      <c r="BL49" s="52">
        <f t="shared" si="117"/>
        <v>0</v>
      </c>
      <c r="BM49" s="53">
        <f t="shared" si="118"/>
        <v>0</v>
      </c>
      <c r="BN49" s="52">
        <f t="shared" si="119"/>
        <v>0</v>
      </c>
      <c r="BO49" s="53">
        <f t="shared" si="120"/>
        <v>0</v>
      </c>
      <c r="BP49" s="52">
        <f t="shared" si="121"/>
        <v>0</v>
      </c>
      <c r="BQ49" s="53">
        <f t="shared" si="122"/>
        <v>0</v>
      </c>
      <c r="BR49" s="52">
        <f t="shared" si="123"/>
        <v>0</v>
      </c>
      <c r="BS49" s="53">
        <f t="shared" si="124"/>
        <v>0</v>
      </c>
      <c r="BT49" s="52">
        <f t="shared" si="125"/>
        <v>0</v>
      </c>
      <c r="BU49" s="53">
        <f t="shared" si="126"/>
        <v>0</v>
      </c>
      <c r="BV49" s="52">
        <f t="shared" si="127"/>
        <v>0</v>
      </c>
      <c r="BW49" s="53">
        <f t="shared" si="128"/>
        <v>0</v>
      </c>
      <c r="BX49" s="52">
        <f t="shared" si="129"/>
        <v>0</v>
      </c>
      <c r="BY49" s="53">
        <f t="shared" si="130"/>
        <v>0</v>
      </c>
      <c r="BZ49" s="52">
        <f t="shared" si="131"/>
        <v>0</v>
      </c>
      <c r="CA49" s="53">
        <f t="shared" si="132"/>
        <v>0</v>
      </c>
    </row>
    <row r="50" spans="1:79" s="74" customFormat="1">
      <c r="A50" s="20">
        <v>49</v>
      </c>
      <c r="B50" s="20" t="s">
        <v>5</v>
      </c>
      <c r="C50" s="20" t="s">
        <v>153</v>
      </c>
      <c r="D50" s="2">
        <v>1985</v>
      </c>
      <c r="E50" s="3">
        <v>4</v>
      </c>
      <c r="F50" s="2">
        <v>1</v>
      </c>
      <c r="G50" s="55">
        <f t="shared" si="96"/>
        <v>31137</v>
      </c>
      <c r="H50" s="4">
        <v>0</v>
      </c>
      <c r="I50" s="1">
        <v>0</v>
      </c>
      <c r="J50" s="51">
        <f t="shared" si="97"/>
        <v>0</v>
      </c>
      <c r="K50" s="54">
        <f t="shared" si="98"/>
        <v>0</v>
      </c>
      <c r="L50" s="4" t="s">
        <v>96</v>
      </c>
      <c r="M50" s="54">
        <f t="shared" si="99"/>
        <v>5</v>
      </c>
      <c r="N50" s="53">
        <f t="shared" si="100"/>
        <v>5</v>
      </c>
      <c r="O50" s="55">
        <f t="shared" si="101"/>
        <v>32963</v>
      </c>
      <c r="P50" s="53">
        <f t="shared" si="102"/>
        <v>0</v>
      </c>
      <c r="Q50" s="119">
        <f t="shared" si="103"/>
        <v>0</v>
      </c>
      <c r="R50" s="52" t="s">
        <v>130</v>
      </c>
      <c r="S50" s="114">
        <v>17</v>
      </c>
      <c r="T50" s="68">
        <v>4</v>
      </c>
      <c r="U50" s="114">
        <v>2035</v>
      </c>
      <c r="V50" s="55">
        <f t="shared" si="7"/>
        <v>54878</v>
      </c>
      <c r="W50" s="53">
        <f t="shared" si="104"/>
        <v>0</v>
      </c>
      <c r="X50" s="53">
        <f t="shared" si="105"/>
        <v>0</v>
      </c>
      <c r="Y50" s="53">
        <f t="shared" si="106"/>
        <v>0</v>
      </c>
      <c r="Z50" s="53">
        <f t="shared" si="107"/>
        <v>0</v>
      </c>
      <c r="AA50" s="53">
        <f>IF($V50&lt;=Z$2,0,IF($O50&lt;=Z$2,0,IF($G50&gt;=AA$2,0,IF($K50&gt;=$J50,0,IF($O50&lt;=AA$2,($J50-(SUM($K50,SUM($Z50:Z50)))),IF($L50=$D$184,(($J50-$K50)/$P50),(($J50-SUM($Z50:Z50))*$Q50))*IF($V50&lt;=AA$2,(DATEDIF(Z$2,$V50,"D")/365),IF($G50&gt;Z$2,(DATEDIF($G50,AA$2,"D")/365),1)))))))</f>
        <v>0</v>
      </c>
      <c r="AB50" s="53">
        <f>IF($V50&lt;=AA$2,0,IF($O50&lt;=AA$2,0,IF($G50&gt;=AB$2,0,IF($K50&gt;=$J50,0,IF($O50&lt;=AB$2,($J50-(SUM($K50,SUM($Z50:AA50)))),IF($L50=$D$184,(($J50-$K50)/$P50),(($J50-SUM($Z50:AA50))*$Q50))*IF($V50&lt;=AB$2,(DATEDIF(AA$2,$V50,"D")/365),IF($G50&gt;AA$2,(DATEDIF($G50,AB$2,"D")/365),1)))))))</f>
        <v>0</v>
      </c>
      <c r="AC50" s="53">
        <f>IF($V50&lt;=AB$2,0,IF($O50&lt;=AB$2,0,IF($G50&gt;=AC$2,0,IF($K50&gt;=$J50,0,IF($O50&lt;=AC$2,($J50-(SUM($K50,SUM($Z50:AB50)))),IF($L50=$D$184,(($J50-$K50)/$P50),(($J50-SUM($Z50:AB50))*$Q50))*IF($V50&lt;=AC$2,(DATEDIF(AB$2,$V50,"D")/365),IF($G50&gt;AB$2,(DATEDIF($G50,AC$2,"D")/365),1)))))))</f>
        <v>0</v>
      </c>
      <c r="AD50" s="53">
        <f>IF($V50&lt;=AC$2,0,IF($O50&lt;=AC$2,0,IF($G50&gt;=AD$2,0,IF($K50&gt;=$J50,0,IF($O50&lt;=AD$2,($J50-(SUM($K50,SUM($Z50:AC50)))),IF($L50=$D$184,(($J50-$K50)/$P50),(($J50-SUM($Z50:AC50))*$Q50))*IF($V50&lt;=AD$2,(DATEDIF(AC$2,$V50,"D")/365),IF($G50&gt;AC$2,(DATEDIF($G50,AD$2,"D")/365),1)))))))</f>
        <v>0</v>
      </c>
      <c r="AE50" s="53">
        <f>IF($V50&lt;=AD$2,0,IF($O50&lt;=AD$2,0,IF($G50&gt;=AE$2,0,IF($K50&gt;=$J50,0,IF($O50&lt;=AE$2,($J50-(SUM($K50,SUM($Z50:AD50)))),IF($L50=$D$184,(($J50-$K50)/$P50),(($J50-SUM($Z50:AD50))*$Q50))*IF($V50&lt;=AE$2,(DATEDIF(AD$2,$V50,"D")/365),IF($G50&gt;AD$2,(DATEDIF($G50,AE$2,"D")/365),1)))))))</f>
        <v>0</v>
      </c>
      <c r="AF50" s="53">
        <f>IF($V50&lt;=AE$2,0,IF($O50&lt;=AE$2,0,IF($G50&gt;=AF$2,0,IF($K50&gt;=$J50,0,IF($O50&lt;=AF$2,($J50-(SUM($K50,SUM($Z50:AE50)))),IF($L50=$D$184,(($J50-$K50)/$P50),(($J50-SUM($Z50:AE50))*$Q50))*IF($V50&lt;=AF$2,(DATEDIF(AE$2,$V50,"D")/365),IF($G50&gt;AE$2,(DATEDIF($G50,AF$2,"D")/365),1)))))))</f>
        <v>0</v>
      </c>
      <c r="AG50" s="53">
        <f>IF($V50&lt;=AF$2,0,IF($O50&lt;=AF$2,0,IF($G50&gt;=AG$2,0,IF($K50&gt;=$J50,0,IF($O50&lt;=AG$2,($J50-(SUM($K50,SUM($Z50:AF50)))),IF($L50=$D$184,(($J50-$K50)/$P50),(($J50-SUM($Z50:AF50))*$Q50))*IF($V50&lt;=AG$2,(DATEDIF(AF$2,$V50,"D")/365),IF($G50&gt;AF$2,(DATEDIF($G50,AG$2,"D")/365),1)))))))</f>
        <v>0</v>
      </c>
      <c r="AH50" s="53">
        <f>IF($V50&lt;=AG$2,0,IF($O50&lt;=AG$2,0,IF($G50&gt;=AH$2,0,IF($K50&gt;=$J50,0,IF($O50&lt;=AH$2,($J50-(SUM($K50,SUM($Z50:AG50)))),IF($L50=$D$184,(($J50-$K50)/$P50),(($J50-SUM($Z50:AG50))*$Q50))*IF($V50&lt;=AH$2,(DATEDIF(AG$2,$V50,"D")/365),IF($G50&gt;AG$2,(DATEDIF($G50,AH$2,"D")/365),1)))))))</f>
        <v>0</v>
      </c>
      <c r="AI50" s="53">
        <f>IF($V50&lt;=AH$2,0,IF($O50&lt;=AH$2,0,IF($G50&gt;=AI$2,0,IF($K50&gt;=$J50,0,IF($O50&lt;=AI$2,($J50-(SUM($K50,SUM($Z50:AH50)))),IF($L50=$D$184,(($J50-$K50)/$P50),(($J50-SUM($Z50:AH50))*$Q50))*IF($V50&lt;=AI$2,(DATEDIF(AH$2,$V50,"D")/365),IF($G50&gt;AH$2,(DATEDIF($G50,AI$2,"D")/365),1)))))))</f>
        <v>0</v>
      </c>
      <c r="AJ50" s="53">
        <f>IF($V50&lt;=AI$2,0,IF($O50&lt;=AI$2,0,IF($G50&gt;=AJ$2,0,IF($K50&gt;=$J50,0,IF($O50&lt;=AJ$2,($J50-(SUM($K50,SUM($Z50:AI50)))),IF($L50=$D$184,(($J50-$K50)/$P50),(($J50-SUM($Z50:AI50))*$Q50))*IF($V50&lt;=AJ$2,(DATEDIF(AI$2,$V50,"D")/365),IF($G50&gt;AI$2,(DATEDIF($G50,AJ$2,"D")/365),1)))))))</f>
        <v>0</v>
      </c>
      <c r="AK50" s="53">
        <f>IF($V50&lt;=AJ$2,0,IF($O50&lt;=AJ$2,0,IF($G50&gt;=AK$2,0,IF($K50&gt;=$J50,0,IF($O50&lt;=AK$2,($J50-(SUM($K50,SUM($Z50:AJ50)))),IF($L50=$D$184,(($J50-$K50)/$P50),(($J50-SUM($Z50:AJ50))*$Q50))*IF($V50&lt;=AK$2,(DATEDIF(AJ$2,$V50,"D")/365),IF($G50&gt;AJ$2,(DATEDIF($G50,AK$2,"D")/365),1)))))))</f>
        <v>0</v>
      </c>
      <c r="AL50" s="53">
        <f>IF($V50&lt;=AK$2,0,IF($O50&lt;=AK$2,0,IF($G50&gt;=AL$2,0,IF($K50&gt;=$J50,0,IF($O50&lt;=AL$2,($J50-(SUM($K50,SUM($Z50:AK50)))),IF($L50=$D$184,(($J50-$K50)/$P50),(($J50-SUM($Z50:AK50))*$Q50))*IF($V50&lt;=AL$2,(DATEDIF(AK$2,$V50,"D")/365),IF($G50&gt;AK$2,(DATEDIF($G50,AL$2,"D")/365),1)))))))</f>
        <v>0</v>
      </c>
      <c r="AM50" s="53">
        <f>IF($V50&lt;=AL$2,0,IF($O50&lt;=AL$2,0,IF($G50&gt;=AM$2,0,IF($K50&gt;=$J50,0,IF($O50&lt;=AM$2,($J50-(SUM($K50,SUM($Z50:AL50)))),IF($L50=$D$184,(($J50-$K50)/$P50),(($J50-SUM($Z50:AL50))*$Q50))*IF($V50&lt;=AM$2,(DATEDIF(AL$2,$V50,"D")/365),IF($G50&gt;AL$2,(DATEDIF($G50,AM$2,"D")/365),1)))))))</f>
        <v>0</v>
      </c>
      <c r="AN50" s="53">
        <f>IF($V50&lt;=AM$2,0,IF($O50&lt;=AM$2,0,IF($G50&gt;=AN$2,0,IF($K50&gt;=$J50,0,IF($O50&lt;=AN$2,($J50-(SUM($K50,SUM($Z50:AM50)))),IF($L50=$D$184,(($J50-$K50)/$P50),(($J50-SUM($Z50:AM50))*$Q50))*IF($V50&lt;=AN$2,(DATEDIF(AM$2,$V50,"D")/365),IF($G50&gt;AM$2,(DATEDIF($G50,AN$2,"D")/365),1)))))))</f>
        <v>0</v>
      </c>
      <c r="AO50" s="53">
        <f>IF($V50&lt;=AN$2,0,IF($O50&lt;=AN$2,0,IF($G50&gt;=AO$2,0,IF($K50&gt;=$J50,0,IF($O50&lt;=AO$2,($J50-(SUM($K50,SUM($Z50:AN50)))),IF($L50=$D$184,(($J50-$K50)/$P50),(($J50-SUM($Z50:AN50))*$Q50))*IF($V50&lt;=AO$2,(DATEDIF(AN$2,$V50,"D")/365),IF($G50&gt;AN$2,(DATEDIF($G50,AO$2,"D")/365),1)))))))</f>
        <v>0</v>
      </c>
      <c r="AP50" s="53">
        <f>IF($V50&lt;=AO$2,0,IF($O50&lt;=AO$2,0,IF($G50&gt;=AP$2,0,IF($K50&gt;=$J50,0,IF($O50&lt;=AP$2,($J50-(SUM($K50,SUM($Z50:AO50)))),IF($L50=$D$184,(($J50-$K50)/$P50),(($J50-SUM($Z50:AO50))*$Q50))*IF($V50&lt;=AP$2,(DATEDIF(AO$2,$V50,"D")/365),IF($G50&gt;AO$2,(DATEDIF($G50,AP$2,"D")/365),1)))))))</f>
        <v>0</v>
      </c>
      <c r="AQ50" s="53">
        <f>IF($V50&lt;=AP$2,0,IF($O50&lt;=AP$2,0,IF($G50&gt;=AQ$2,0,IF($K50&gt;=$J50,0,IF($O50&lt;=AQ$2,($J50-(SUM($K50,SUM($Z50:AP50)))),IF($L50=$D$184,(($J50-$K50)/$P50),(($J50-SUM($Z50:AP50))*$Q50))*IF($V50&lt;=AQ$2,(DATEDIF(AP$2,$V50,"D")/365),IF($G50&gt;AP$2,(DATEDIF($G50,AQ$2,"D")/365),1)))))))</f>
        <v>0</v>
      </c>
      <c r="AR50" s="53">
        <f>IF($V50&lt;=AQ$2,0,IF($O50&lt;=AQ$2,0,IF($G50&gt;=AR$2,0,IF($K50&gt;=$J50,0,IF($O50&lt;=AR$2,($J50-(SUM($K50,SUM($Z50:AQ50)))),IF($L50=$D$184,(($J50-$K50)/$P50),(($J50-SUM($Z50:AQ50))*$Q50))*IF($V50&lt;=AR$2,(DATEDIF(AQ$2,$V50,"D")/365),IF($G50&gt;AQ$2,(DATEDIF($G50,AR$2,"D")/365),1)))))))</f>
        <v>0</v>
      </c>
      <c r="AS50" s="53">
        <f>IF($V50&lt;=AR$2,0,IF($O50&lt;=AR$2,0,IF($G50&gt;=AS$2,0,IF($K50&gt;=$J50,0,IF($O50&lt;=AS$2,($J50-(SUM($K50,SUM($Z50:AR50)))),IF($L50=$D$184,(($J50-$K50)/$P50),(($J50-SUM($Z50:AR50))*$Q50))*IF($V50&lt;=AS$2,(DATEDIF(AR$2,$V50,"D")/365),IF($G50&gt;AR$2,(DATEDIF($G50,AS$2,"D")/365),1)))))))</f>
        <v>0</v>
      </c>
      <c r="AT50" s="53">
        <f>IF($V50&lt;=AS$2,0,IF($O50&lt;=AS$2,0,IF($G50&gt;=AT$2,0,IF($K50&gt;=$J50,0,IF($O50&lt;=AT$2,($J50-(SUM($K50,SUM($Z50:AS50)))),IF($L50=$D$184,(($J50-$K50)/$P50),(($J50-SUM($Z50:AS50))*$Q50))*IF($V50&lt;=AT$2,(DATEDIF(AS$2,$V50,"D")/365),IF($G50&gt;AS$2,(DATEDIF($G50,AT$2,"D")/365),1)))))))</f>
        <v>0</v>
      </c>
      <c r="AU50" s="53">
        <f>IF($V50&lt;=AT$2,0,IF($O50&lt;=AT$2,0,IF($G50&gt;=AU$2,0,IF($K50&gt;=$J50,0,IF($O50&lt;=AU$2,($J50-(SUM($K50,SUM($Z50:AT50)))),IF($L50=$D$184,(($J50-$K50)/$P50),(($J50-SUM($Z50:AT50))*$Q50))*IF($V50&lt;=AU$2,(DATEDIF(AT$2,$V50,"D")/365),IF($G50&gt;AT$2,(DATEDIF($G50,AU$2,"D")/365),1)))))))</f>
        <v>0</v>
      </c>
      <c r="AV50" s="53">
        <f>IF($V50&lt;=AU$2,0,IF($O50&lt;=AU$2,0,IF($G50&gt;=AV$2,0,IF($K50&gt;=$J50,0,IF($O50&lt;=AV$2,($J50-(SUM($K50,SUM($Z50:AU50)))),IF($L50=$D$184,(($J50-$K50)/$P50),(($J50-SUM($Z50:AU50))*$Q50))*IF($V50&lt;=AV$2,(DATEDIF(AU$2,$V50,"D")/365),IF($G50&gt;AU$2,(DATEDIF($G50,AV$2,"D")/365),1)))))))</f>
        <v>0</v>
      </c>
      <c r="AW50" s="53">
        <f>IF($V50&lt;=AV$2,0,IF($O50&lt;=AV$2,0,IF($G50&gt;=AW$2,0,IF($K50&gt;=$J50,0,IF($O50&lt;=AW$2,($J50-(SUM($K50,SUM($Z50:AV50)))),IF($L50=$D$184,(($J50-$K50)/$P50),(($J50-SUM($Z50:AV50))*$Q50))*IF($V50&lt;=AW$2,(DATEDIF(AV$2,$V50,"D")/365),IF($G50&gt;AV$2,(DATEDIF($G50,AW$2,"D")/365),1)))))))</f>
        <v>0</v>
      </c>
      <c r="AX50" s="53">
        <f>IF($V50&lt;=AW$2,0,IF($O50&lt;=AW$2,0,IF($G50&gt;=AX$2,0,IF($K50&gt;=$J50,0,IF($O50&lt;=AX$2,($J50-(SUM($K50,SUM($Z50:AW50)))),IF($L50=$D$184,(($J50-$K50)/$P50),(($J50-SUM($Z50:AW50))*$Q50))*IF($V50&lt;=AX$2,(DATEDIF(AW$2,$V50,"D")/365),IF($G50&gt;AW$2,(DATEDIF($G50,AX$2,"D")/365),1)))))))</f>
        <v>0</v>
      </c>
      <c r="AY50" s="53">
        <f>IF($V50&lt;=AX$2,0,IF($O50&lt;=AX$2,0,IF($G50&gt;=AY$2,0,IF($K50&gt;=$J50,0,IF($O50&lt;=AY$2,($J50-(SUM($K50,SUM($Z50:AX50)))),IF($L50=$D$184,(($J50-$K50)/$P50),(($J50-SUM($Z50:AX50))*$Q50))*IF($V50&lt;=AY$2,(DATEDIF(AX$2,$V50,"D")/365),IF($G50&gt;AX$2,(DATEDIF($G50,AY$2,"D")/365),1)))))))</f>
        <v>0</v>
      </c>
      <c r="AZ50" s="52"/>
      <c r="BA50" s="52"/>
      <c r="BB50" s="126">
        <f>IF($V50&lt;=BB$2,0,IF($G50&gt;=BB$2,0,IF($G50&gt;$W$3,(J50-Z50),IF($G50&lt;=$W$3,J50-SUM(W50,$Z50:Z50),0))))</f>
        <v>0</v>
      </c>
      <c r="BC50" s="53">
        <f t="shared" si="108"/>
        <v>0</v>
      </c>
      <c r="BD50" s="52">
        <f t="shared" si="109"/>
        <v>0</v>
      </c>
      <c r="BE50" s="53">
        <f t="shared" si="110"/>
        <v>0</v>
      </c>
      <c r="BF50" s="52">
        <f t="shared" si="111"/>
        <v>0</v>
      </c>
      <c r="BG50" s="53">
        <f t="shared" si="112"/>
        <v>0</v>
      </c>
      <c r="BH50" s="52">
        <f t="shared" si="113"/>
        <v>0</v>
      </c>
      <c r="BI50" s="53">
        <f t="shared" si="114"/>
        <v>0</v>
      </c>
      <c r="BJ50" s="52">
        <f t="shared" si="115"/>
        <v>0</v>
      </c>
      <c r="BK50" s="53">
        <f t="shared" si="116"/>
        <v>0</v>
      </c>
      <c r="BL50" s="52">
        <f t="shared" si="117"/>
        <v>0</v>
      </c>
      <c r="BM50" s="53">
        <f t="shared" si="118"/>
        <v>0</v>
      </c>
      <c r="BN50" s="52">
        <f t="shared" si="119"/>
        <v>0</v>
      </c>
      <c r="BO50" s="53">
        <f t="shared" si="120"/>
        <v>0</v>
      </c>
      <c r="BP50" s="52">
        <f t="shared" si="121"/>
        <v>0</v>
      </c>
      <c r="BQ50" s="53">
        <f t="shared" si="122"/>
        <v>0</v>
      </c>
      <c r="BR50" s="52">
        <f t="shared" si="123"/>
        <v>0</v>
      </c>
      <c r="BS50" s="53">
        <f t="shared" si="124"/>
        <v>0</v>
      </c>
      <c r="BT50" s="52">
        <f t="shared" si="125"/>
        <v>0</v>
      </c>
      <c r="BU50" s="53">
        <f t="shared" si="126"/>
        <v>0</v>
      </c>
      <c r="BV50" s="52">
        <f t="shared" si="127"/>
        <v>0</v>
      </c>
      <c r="BW50" s="53">
        <f t="shared" si="128"/>
        <v>0</v>
      </c>
      <c r="BX50" s="52">
        <f t="shared" si="129"/>
        <v>0</v>
      </c>
      <c r="BY50" s="53">
        <f t="shared" si="130"/>
        <v>0</v>
      </c>
      <c r="BZ50" s="52">
        <f t="shared" si="131"/>
        <v>0</v>
      </c>
      <c r="CA50" s="53">
        <f t="shared" si="132"/>
        <v>0</v>
      </c>
    </row>
    <row r="51" spans="1:79" s="74" customFormat="1">
      <c r="A51" s="20">
        <v>50</v>
      </c>
      <c r="B51" s="20" t="s">
        <v>5</v>
      </c>
      <c r="C51" s="20" t="s">
        <v>153</v>
      </c>
      <c r="D51" s="2">
        <v>1985</v>
      </c>
      <c r="E51" s="3">
        <v>4</v>
      </c>
      <c r="F51" s="2">
        <v>1</v>
      </c>
      <c r="G51" s="55">
        <f t="shared" si="0"/>
        <v>31137</v>
      </c>
      <c r="H51" s="4">
        <v>0</v>
      </c>
      <c r="I51" s="1">
        <v>0</v>
      </c>
      <c r="J51" s="51">
        <f t="shared" si="1"/>
        <v>0</v>
      </c>
      <c r="K51" s="54">
        <f t="shared" si="2"/>
        <v>0</v>
      </c>
      <c r="L51" s="4" t="s">
        <v>96</v>
      </c>
      <c r="M51" s="54">
        <f t="shared" si="15"/>
        <v>5</v>
      </c>
      <c r="N51" s="53">
        <f t="shared" si="3"/>
        <v>5</v>
      </c>
      <c r="O51" s="55">
        <f t="shared" si="4"/>
        <v>32963</v>
      </c>
      <c r="P51" s="53">
        <f t="shared" si="5"/>
        <v>0</v>
      </c>
      <c r="Q51" s="119">
        <f t="shared" si="6"/>
        <v>0</v>
      </c>
      <c r="R51" s="52" t="s">
        <v>130</v>
      </c>
      <c r="S51" s="114">
        <v>17</v>
      </c>
      <c r="T51" s="68">
        <v>4</v>
      </c>
      <c r="U51" s="114">
        <v>2035</v>
      </c>
      <c r="V51" s="55">
        <f t="shared" si="7"/>
        <v>54878</v>
      </c>
      <c r="W51" s="53">
        <f t="shared" si="8"/>
        <v>0</v>
      </c>
      <c r="X51" s="53">
        <f t="shared" si="9"/>
        <v>0</v>
      </c>
      <c r="Y51" s="53">
        <f t="shared" si="10"/>
        <v>0</v>
      </c>
      <c r="Z51" s="53">
        <f t="shared" si="11"/>
        <v>0</v>
      </c>
      <c r="AA51" s="53">
        <f>IF($V51&lt;=Z$2,0,IF($O51&lt;=Z$2,0,IF($G51&gt;=AA$2,0,IF($K51&gt;=$J51,0,IF($O51&lt;=AA$2,($J51-(SUM($K51,SUM($Z51:Z51)))),IF($L51=$D$184,(($J51-$K51)/$P51),(($J51-SUM($Z51:Z51))*$Q51))*IF($V51&lt;=AA$2,(DATEDIF(Z$2,$V51,"D")/365),IF($G51&gt;Z$2,(DATEDIF($G51,AA$2,"D")/365),1)))))))</f>
        <v>0</v>
      </c>
      <c r="AB51" s="53">
        <f>IF($V51&lt;=AA$2,0,IF($O51&lt;=AA$2,0,IF($G51&gt;=AB$2,0,IF($K51&gt;=$J51,0,IF($O51&lt;=AB$2,($J51-(SUM($K51,SUM($Z51:AA51)))),IF($L51=$D$184,(($J51-$K51)/$P51),(($J51-SUM($Z51:AA51))*$Q51))*IF($V51&lt;=AB$2,(DATEDIF(AA$2,$V51,"D")/365),IF($G51&gt;AA$2,(DATEDIF($G51,AB$2,"D")/365),1)))))))</f>
        <v>0</v>
      </c>
      <c r="AC51" s="53">
        <f>IF($V51&lt;=AB$2,0,IF($O51&lt;=AB$2,0,IF($G51&gt;=AC$2,0,IF($K51&gt;=$J51,0,IF($O51&lt;=AC$2,($J51-(SUM($K51,SUM($Z51:AB51)))),IF($L51=$D$184,(($J51-$K51)/$P51),(($J51-SUM($Z51:AB51))*$Q51))*IF($V51&lt;=AC$2,(DATEDIF(AB$2,$V51,"D")/365),IF($G51&gt;AB$2,(DATEDIF($G51,AC$2,"D")/365),1)))))))</f>
        <v>0</v>
      </c>
      <c r="AD51" s="53">
        <f>IF($V51&lt;=AC$2,0,IF($O51&lt;=AC$2,0,IF($G51&gt;=AD$2,0,IF($K51&gt;=$J51,0,IF($O51&lt;=AD$2,($J51-(SUM($K51,SUM($Z51:AC51)))),IF($L51=$D$184,(($J51-$K51)/$P51),(($J51-SUM($Z51:AC51))*$Q51))*IF($V51&lt;=AD$2,(DATEDIF(AC$2,$V51,"D")/365),IF($G51&gt;AC$2,(DATEDIF($G51,AD$2,"D")/365),1)))))))</f>
        <v>0</v>
      </c>
      <c r="AE51" s="53">
        <f>IF($V51&lt;=AD$2,0,IF($O51&lt;=AD$2,0,IF($G51&gt;=AE$2,0,IF($K51&gt;=$J51,0,IF($O51&lt;=AE$2,($J51-(SUM($K51,SUM($Z51:AD51)))),IF($L51=$D$184,(($J51-$K51)/$P51),(($J51-SUM($Z51:AD51))*$Q51))*IF($V51&lt;=AE$2,(DATEDIF(AD$2,$V51,"D")/365),IF($G51&gt;AD$2,(DATEDIF($G51,AE$2,"D")/365),1)))))))</f>
        <v>0</v>
      </c>
      <c r="AF51" s="53">
        <f>IF($V51&lt;=AE$2,0,IF($O51&lt;=AE$2,0,IF($G51&gt;=AF$2,0,IF($K51&gt;=$J51,0,IF($O51&lt;=AF$2,($J51-(SUM($K51,SUM($Z51:AE51)))),IF($L51=$D$184,(($J51-$K51)/$P51),(($J51-SUM($Z51:AE51))*$Q51))*IF($V51&lt;=AF$2,(DATEDIF(AE$2,$V51,"D")/365),IF($G51&gt;AE$2,(DATEDIF($G51,AF$2,"D")/365),1)))))))</f>
        <v>0</v>
      </c>
      <c r="AG51" s="53">
        <f>IF($V51&lt;=AF$2,0,IF($O51&lt;=AF$2,0,IF($G51&gt;=AG$2,0,IF($K51&gt;=$J51,0,IF($O51&lt;=AG$2,($J51-(SUM($K51,SUM($Z51:AF51)))),IF($L51=$D$184,(($J51-$K51)/$P51),(($J51-SUM($Z51:AF51))*$Q51))*IF($V51&lt;=AG$2,(DATEDIF(AF$2,$V51,"D")/365),IF($G51&gt;AF$2,(DATEDIF($G51,AG$2,"D")/365),1)))))))</f>
        <v>0</v>
      </c>
      <c r="AH51" s="53">
        <f>IF($V51&lt;=AG$2,0,IF($O51&lt;=AG$2,0,IF($G51&gt;=AH$2,0,IF($K51&gt;=$J51,0,IF($O51&lt;=AH$2,($J51-(SUM($K51,SUM($Z51:AG51)))),IF($L51=$D$184,(($J51-$K51)/$P51),(($J51-SUM($Z51:AG51))*$Q51))*IF($V51&lt;=AH$2,(DATEDIF(AG$2,$V51,"D")/365),IF($G51&gt;AG$2,(DATEDIF($G51,AH$2,"D")/365),1)))))))</f>
        <v>0</v>
      </c>
      <c r="AI51" s="53">
        <f>IF($V51&lt;=AH$2,0,IF($O51&lt;=AH$2,0,IF($G51&gt;=AI$2,0,IF($K51&gt;=$J51,0,IF($O51&lt;=AI$2,($J51-(SUM($K51,SUM($Z51:AH51)))),IF($L51=$D$184,(($J51-$K51)/$P51),(($J51-SUM($Z51:AH51))*$Q51))*IF($V51&lt;=AI$2,(DATEDIF(AH$2,$V51,"D")/365),IF($G51&gt;AH$2,(DATEDIF($G51,AI$2,"D")/365),1)))))))</f>
        <v>0</v>
      </c>
      <c r="AJ51" s="53">
        <f>IF($V51&lt;=AI$2,0,IF($O51&lt;=AI$2,0,IF($G51&gt;=AJ$2,0,IF($K51&gt;=$J51,0,IF($O51&lt;=AJ$2,($J51-(SUM($K51,SUM($Z51:AI51)))),IF($L51=$D$184,(($J51-$K51)/$P51),(($J51-SUM($Z51:AI51))*$Q51))*IF($V51&lt;=AJ$2,(DATEDIF(AI$2,$V51,"D")/365),IF($G51&gt;AI$2,(DATEDIF($G51,AJ$2,"D")/365),1)))))))</f>
        <v>0</v>
      </c>
      <c r="AK51" s="53">
        <f>IF($V51&lt;=AJ$2,0,IF($O51&lt;=AJ$2,0,IF($G51&gt;=AK$2,0,IF($K51&gt;=$J51,0,IF($O51&lt;=AK$2,($J51-(SUM($K51,SUM($Z51:AJ51)))),IF($L51=$D$184,(($J51-$K51)/$P51),(($J51-SUM($Z51:AJ51))*$Q51))*IF($V51&lt;=AK$2,(DATEDIF(AJ$2,$V51,"D")/365),IF($G51&gt;AJ$2,(DATEDIF($G51,AK$2,"D")/365),1)))))))</f>
        <v>0</v>
      </c>
      <c r="AL51" s="53">
        <f>IF($V51&lt;=AK$2,0,IF($O51&lt;=AK$2,0,IF($G51&gt;=AL$2,0,IF($K51&gt;=$J51,0,IF($O51&lt;=AL$2,($J51-(SUM($K51,SUM($Z51:AK51)))),IF($L51=$D$184,(($J51-$K51)/$P51),(($J51-SUM($Z51:AK51))*$Q51))*IF($V51&lt;=AL$2,(DATEDIF(AK$2,$V51,"D")/365),IF($G51&gt;AK$2,(DATEDIF($G51,AL$2,"D")/365),1)))))))</f>
        <v>0</v>
      </c>
      <c r="AM51" s="53">
        <f>IF($V51&lt;=AL$2,0,IF($O51&lt;=AL$2,0,IF($G51&gt;=AM$2,0,IF($K51&gt;=$J51,0,IF($O51&lt;=AM$2,($J51-(SUM($K51,SUM($Z51:AL51)))),IF($L51=$D$184,(($J51-$K51)/$P51),(($J51-SUM($Z51:AL51))*$Q51))*IF($V51&lt;=AM$2,(DATEDIF(AL$2,$V51,"D")/365),IF($G51&gt;AL$2,(DATEDIF($G51,AM$2,"D")/365),1)))))))</f>
        <v>0</v>
      </c>
      <c r="AN51" s="53">
        <f>IF($V51&lt;=AM$2,0,IF($O51&lt;=AM$2,0,IF($G51&gt;=AN$2,0,IF($K51&gt;=$J51,0,IF($O51&lt;=AN$2,($J51-(SUM($K51,SUM($Z51:AM51)))),IF($L51=$D$184,(($J51-$K51)/$P51),(($J51-SUM($Z51:AM51))*$Q51))*IF($V51&lt;=AN$2,(DATEDIF(AM$2,$V51,"D")/365),IF($G51&gt;AM$2,(DATEDIF($G51,AN$2,"D")/365),1)))))))</f>
        <v>0</v>
      </c>
      <c r="AO51" s="53">
        <f>IF($V51&lt;=AN$2,0,IF($O51&lt;=AN$2,0,IF($G51&gt;=AO$2,0,IF($K51&gt;=$J51,0,IF($O51&lt;=AO$2,($J51-(SUM($K51,SUM($Z51:AN51)))),IF($L51=$D$184,(($J51-$K51)/$P51),(($J51-SUM($Z51:AN51))*$Q51))*IF($V51&lt;=AO$2,(DATEDIF(AN$2,$V51,"D")/365),IF($G51&gt;AN$2,(DATEDIF($G51,AO$2,"D")/365),1)))))))</f>
        <v>0</v>
      </c>
      <c r="AP51" s="53">
        <f>IF($V51&lt;=AO$2,0,IF($O51&lt;=AO$2,0,IF($G51&gt;=AP$2,0,IF($K51&gt;=$J51,0,IF($O51&lt;=AP$2,($J51-(SUM($K51,SUM($Z51:AO51)))),IF($L51=$D$184,(($J51-$K51)/$P51),(($J51-SUM($Z51:AO51))*$Q51))*IF($V51&lt;=AP$2,(DATEDIF(AO$2,$V51,"D")/365),IF($G51&gt;AO$2,(DATEDIF($G51,AP$2,"D")/365),1)))))))</f>
        <v>0</v>
      </c>
      <c r="AQ51" s="53">
        <f>IF($V51&lt;=AP$2,0,IF($O51&lt;=AP$2,0,IF($G51&gt;=AQ$2,0,IF($K51&gt;=$J51,0,IF($O51&lt;=AQ$2,($J51-(SUM($K51,SUM($Z51:AP51)))),IF($L51=$D$184,(($J51-$K51)/$P51),(($J51-SUM($Z51:AP51))*$Q51))*IF($V51&lt;=AQ$2,(DATEDIF(AP$2,$V51,"D")/365),IF($G51&gt;AP$2,(DATEDIF($G51,AQ$2,"D")/365),1)))))))</f>
        <v>0</v>
      </c>
      <c r="AR51" s="53">
        <f>IF($V51&lt;=AQ$2,0,IF($O51&lt;=AQ$2,0,IF($G51&gt;=AR$2,0,IF($K51&gt;=$J51,0,IF($O51&lt;=AR$2,($J51-(SUM($K51,SUM($Z51:AQ51)))),IF($L51=$D$184,(($J51-$K51)/$P51),(($J51-SUM($Z51:AQ51))*$Q51))*IF($V51&lt;=AR$2,(DATEDIF(AQ$2,$V51,"D")/365),IF($G51&gt;AQ$2,(DATEDIF($G51,AR$2,"D")/365),1)))))))</f>
        <v>0</v>
      </c>
      <c r="AS51" s="53">
        <f>IF($V51&lt;=AR$2,0,IF($O51&lt;=AR$2,0,IF($G51&gt;=AS$2,0,IF($K51&gt;=$J51,0,IF($O51&lt;=AS$2,($J51-(SUM($K51,SUM($Z51:AR51)))),IF($L51=$D$184,(($J51-$K51)/$P51),(($J51-SUM($Z51:AR51))*$Q51))*IF($V51&lt;=AS$2,(DATEDIF(AR$2,$V51,"D")/365),IF($G51&gt;AR$2,(DATEDIF($G51,AS$2,"D")/365),1)))))))</f>
        <v>0</v>
      </c>
      <c r="AT51" s="53">
        <f>IF($V51&lt;=AS$2,0,IF($O51&lt;=AS$2,0,IF($G51&gt;=AT$2,0,IF($K51&gt;=$J51,0,IF($O51&lt;=AT$2,($J51-(SUM($K51,SUM($Z51:AS51)))),IF($L51=$D$184,(($J51-$K51)/$P51),(($J51-SUM($Z51:AS51))*$Q51))*IF($V51&lt;=AT$2,(DATEDIF(AS$2,$V51,"D")/365),IF($G51&gt;AS$2,(DATEDIF($G51,AT$2,"D")/365),1)))))))</f>
        <v>0</v>
      </c>
      <c r="AU51" s="53">
        <f>IF($V51&lt;=AT$2,0,IF($O51&lt;=AT$2,0,IF($G51&gt;=AU$2,0,IF($K51&gt;=$J51,0,IF($O51&lt;=AU$2,($J51-(SUM($K51,SUM($Z51:AT51)))),IF($L51=$D$184,(($J51-$K51)/$P51),(($J51-SUM($Z51:AT51))*$Q51))*IF($V51&lt;=AU$2,(DATEDIF(AT$2,$V51,"D")/365),IF($G51&gt;AT$2,(DATEDIF($G51,AU$2,"D")/365),1)))))))</f>
        <v>0</v>
      </c>
      <c r="AV51" s="53">
        <f>IF($V51&lt;=AU$2,0,IF($O51&lt;=AU$2,0,IF($G51&gt;=AV$2,0,IF($K51&gt;=$J51,0,IF($O51&lt;=AV$2,($J51-(SUM($K51,SUM($Z51:AU51)))),IF($L51=$D$184,(($J51-$K51)/$P51),(($J51-SUM($Z51:AU51))*$Q51))*IF($V51&lt;=AV$2,(DATEDIF(AU$2,$V51,"D")/365),IF($G51&gt;AU$2,(DATEDIF($G51,AV$2,"D")/365),1)))))))</f>
        <v>0</v>
      </c>
      <c r="AW51" s="53">
        <f>IF($V51&lt;=AV$2,0,IF($O51&lt;=AV$2,0,IF($G51&gt;=AW$2,0,IF($K51&gt;=$J51,0,IF($O51&lt;=AW$2,($J51-(SUM($K51,SUM($Z51:AV51)))),IF($L51=$D$184,(($J51-$K51)/$P51),(($J51-SUM($Z51:AV51))*$Q51))*IF($V51&lt;=AW$2,(DATEDIF(AV$2,$V51,"D")/365),IF($G51&gt;AV$2,(DATEDIF($G51,AW$2,"D")/365),1)))))))</f>
        <v>0</v>
      </c>
      <c r="AX51" s="53">
        <f>IF($V51&lt;=AW$2,0,IF($O51&lt;=AW$2,0,IF($G51&gt;=AX$2,0,IF($K51&gt;=$J51,0,IF($O51&lt;=AX$2,($J51-(SUM($K51,SUM($Z51:AW51)))),IF($L51=$D$184,(($J51-$K51)/$P51),(($J51-SUM($Z51:AW51))*$Q51))*IF($V51&lt;=AX$2,(DATEDIF(AW$2,$V51,"D")/365),IF($G51&gt;AW$2,(DATEDIF($G51,AX$2,"D")/365),1)))))))</f>
        <v>0</v>
      </c>
      <c r="AY51" s="53">
        <f>IF($V51&lt;=AX$2,0,IF($O51&lt;=AX$2,0,IF($G51&gt;=AY$2,0,IF($K51&gt;=$J51,0,IF($O51&lt;=AY$2,($J51-(SUM($K51,SUM($Z51:AX51)))),IF($L51=$D$184,(($J51-$K51)/$P51),(($J51-SUM($Z51:AX51))*$Q51))*IF($V51&lt;=AY$2,(DATEDIF(AX$2,$V51,"D")/365),IF($G51&gt;AX$2,(DATEDIF($G51,AY$2,"D")/365),1)))))))</f>
        <v>0</v>
      </c>
      <c r="AZ51" s="52"/>
      <c r="BA51" s="52"/>
      <c r="BB51" s="126">
        <f>IF($V51&lt;=BB$2,0,IF($G51&gt;=BB$2,0,IF($G51&gt;$W$3,(J51-Z51),IF($G51&lt;=$W$3,J51-SUM(W51,$Z51:Z51),0))))</f>
        <v>0</v>
      </c>
      <c r="BC51" s="53">
        <f t="shared" si="39"/>
        <v>0</v>
      </c>
      <c r="BD51" s="52">
        <f t="shared" si="39"/>
        <v>0</v>
      </c>
      <c r="BE51" s="53">
        <f t="shared" si="39"/>
        <v>0</v>
      </c>
      <c r="BF51" s="52">
        <f t="shared" si="39"/>
        <v>0</v>
      </c>
      <c r="BG51" s="53">
        <f t="shared" si="39"/>
        <v>0</v>
      </c>
      <c r="BH51" s="52">
        <f t="shared" si="39"/>
        <v>0</v>
      </c>
      <c r="BI51" s="53">
        <f t="shared" si="39"/>
        <v>0</v>
      </c>
      <c r="BJ51" s="52">
        <f t="shared" si="39"/>
        <v>0</v>
      </c>
      <c r="BK51" s="53">
        <f t="shared" si="39"/>
        <v>0</v>
      </c>
      <c r="BL51" s="52">
        <f t="shared" si="39"/>
        <v>0</v>
      </c>
      <c r="BM51" s="53">
        <f t="shared" si="39"/>
        <v>0</v>
      </c>
      <c r="BN51" s="52">
        <f t="shared" si="39"/>
        <v>0</v>
      </c>
      <c r="BO51" s="53">
        <f t="shared" si="39"/>
        <v>0</v>
      </c>
      <c r="BP51" s="52">
        <f t="shared" si="39"/>
        <v>0</v>
      </c>
      <c r="BQ51" s="53">
        <f t="shared" si="39"/>
        <v>0</v>
      </c>
      <c r="BR51" s="52">
        <f t="shared" si="39"/>
        <v>0</v>
      </c>
      <c r="BS51" s="53">
        <f t="shared" si="38"/>
        <v>0</v>
      </c>
      <c r="BT51" s="52">
        <f t="shared" si="38"/>
        <v>0</v>
      </c>
      <c r="BU51" s="53">
        <f t="shared" si="38"/>
        <v>0</v>
      </c>
      <c r="BV51" s="52">
        <f t="shared" si="38"/>
        <v>0</v>
      </c>
      <c r="BW51" s="53">
        <f t="shared" si="38"/>
        <v>0</v>
      </c>
      <c r="BX51" s="52">
        <f t="shared" si="38"/>
        <v>0</v>
      </c>
      <c r="BY51" s="53">
        <f t="shared" si="38"/>
        <v>0</v>
      </c>
      <c r="BZ51" s="52">
        <f t="shared" si="38"/>
        <v>0</v>
      </c>
      <c r="CA51" s="53">
        <f t="shared" si="38"/>
        <v>0</v>
      </c>
    </row>
    <row r="52" spans="1:79" s="74" customFormat="1">
      <c r="A52" s="20">
        <v>51</v>
      </c>
      <c r="B52" s="20" t="s">
        <v>5</v>
      </c>
      <c r="C52" s="20" t="s">
        <v>153</v>
      </c>
      <c r="D52" s="2">
        <v>1985</v>
      </c>
      <c r="E52" s="3">
        <v>4</v>
      </c>
      <c r="F52" s="2">
        <v>1</v>
      </c>
      <c r="G52" s="55">
        <f t="shared" si="0"/>
        <v>31137</v>
      </c>
      <c r="H52" s="4">
        <v>0</v>
      </c>
      <c r="I52" s="1">
        <v>0</v>
      </c>
      <c r="J52" s="51">
        <f t="shared" si="1"/>
        <v>0</v>
      </c>
      <c r="K52" s="54">
        <f t="shared" si="2"/>
        <v>0</v>
      </c>
      <c r="L52" s="4" t="s">
        <v>96</v>
      </c>
      <c r="M52" s="54">
        <f t="shared" si="15"/>
        <v>5</v>
      </c>
      <c r="N52" s="53">
        <f t="shared" si="3"/>
        <v>5</v>
      </c>
      <c r="O52" s="55">
        <f t="shared" si="4"/>
        <v>32963</v>
      </c>
      <c r="P52" s="53">
        <f t="shared" si="5"/>
        <v>0</v>
      </c>
      <c r="Q52" s="119">
        <f t="shared" si="6"/>
        <v>0</v>
      </c>
      <c r="R52" s="52" t="s">
        <v>130</v>
      </c>
      <c r="S52" s="114">
        <v>17</v>
      </c>
      <c r="T52" s="68">
        <v>4</v>
      </c>
      <c r="U52" s="114">
        <v>2035</v>
      </c>
      <c r="V52" s="55">
        <f t="shared" si="7"/>
        <v>54878</v>
      </c>
      <c r="W52" s="53">
        <f t="shared" si="8"/>
        <v>0</v>
      </c>
      <c r="X52" s="53">
        <f t="shared" si="9"/>
        <v>0</v>
      </c>
      <c r="Y52" s="53">
        <f t="shared" si="10"/>
        <v>0</v>
      </c>
      <c r="Z52" s="53">
        <f t="shared" si="11"/>
        <v>0</v>
      </c>
      <c r="AA52" s="53">
        <f>IF($V52&lt;=Z$2,0,IF($O52&lt;=Z$2,0,IF($G52&gt;=AA$2,0,IF($K52&gt;=$J52,0,IF($O52&lt;=AA$2,($J52-(SUM($K52,SUM($Z52:Z52)))),IF($L52=$D$184,(($J52-$K52)/$P52),(($J52-SUM($Z52:Z52))*$Q52))*IF($V52&lt;=AA$2,(DATEDIF(Z$2,$V52,"D")/365),IF($G52&gt;Z$2,(DATEDIF($G52,AA$2,"D")/365),1)))))))</f>
        <v>0</v>
      </c>
      <c r="AB52" s="53">
        <f>IF($V52&lt;=AA$2,0,IF($O52&lt;=AA$2,0,IF($G52&gt;=AB$2,0,IF($K52&gt;=$J52,0,IF($O52&lt;=AB$2,($J52-(SUM($K52,SUM($Z52:AA52)))),IF($L52=$D$184,(($J52-$K52)/$P52),(($J52-SUM($Z52:AA52))*$Q52))*IF($V52&lt;=AB$2,(DATEDIF(AA$2,$V52,"D")/365),IF($G52&gt;AA$2,(DATEDIF($G52,AB$2,"D")/365),1)))))))</f>
        <v>0</v>
      </c>
      <c r="AC52" s="53">
        <f>IF($V52&lt;=AB$2,0,IF($O52&lt;=AB$2,0,IF($G52&gt;=AC$2,0,IF($K52&gt;=$J52,0,IF($O52&lt;=AC$2,($J52-(SUM($K52,SUM($Z52:AB52)))),IF($L52=$D$184,(($J52-$K52)/$P52),(($J52-SUM($Z52:AB52))*$Q52))*IF($V52&lt;=AC$2,(DATEDIF(AB$2,$V52,"D")/365),IF($G52&gt;AB$2,(DATEDIF($G52,AC$2,"D")/365),1)))))))</f>
        <v>0</v>
      </c>
      <c r="AD52" s="53">
        <f>IF($V52&lt;=AC$2,0,IF($O52&lt;=AC$2,0,IF($G52&gt;=AD$2,0,IF($K52&gt;=$J52,0,IF($O52&lt;=AD$2,($J52-(SUM($K52,SUM($Z52:AC52)))),IF($L52=$D$184,(($J52-$K52)/$P52),(($J52-SUM($Z52:AC52))*$Q52))*IF($V52&lt;=AD$2,(DATEDIF(AC$2,$V52,"D")/365),IF($G52&gt;AC$2,(DATEDIF($G52,AD$2,"D")/365),1)))))))</f>
        <v>0</v>
      </c>
      <c r="AE52" s="53">
        <f>IF($V52&lt;=AD$2,0,IF($O52&lt;=AD$2,0,IF($G52&gt;=AE$2,0,IF($K52&gt;=$J52,0,IF($O52&lt;=AE$2,($J52-(SUM($K52,SUM($Z52:AD52)))),IF($L52=$D$184,(($J52-$K52)/$P52),(($J52-SUM($Z52:AD52))*$Q52))*IF($V52&lt;=AE$2,(DATEDIF(AD$2,$V52,"D")/365),IF($G52&gt;AD$2,(DATEDIF($G52,AE$2,"D")/365),1)))))))</f>
        <v>0</v>
      </c>
      <c r="AF52" s="53">
        <f>IF($V52&lt;=AE$2,0,IF($O52&lt;=AE$2,0,IF($G52&gt;=AF$2,0,IF($K52&gt;=$J52,0,IF($O52&lt;=AF$2,($J52-(SUM($K52,SUM($Z52:AE52)))),IF($L52=$D$184,(($J52-$K52)/$P52),(($J52-SUM($Z52:AE52))*$Q52))*IF($V52&lt;=AF$2,(DATEDIF(AE$2,$V52,"D")/365),IF($G52&gt;AE$2,(DATEDIF($G52,AF$2,"D")/365),1)))))))</f>
        <v>0</v>
      </c>
      <c r="AG52" s="53">
        <f>IF($V52&lt;=AF$2,0,IF($O52&lt;=AF$2,0,IF($G52&gt;=AG$2,0,IF($K52&gt;=$J52,0,IF($O52&lt;=AG$2,($J52-(SUM($K52,SUM($Z52:AF52)))),IF($L52=$D$184,(($J52-$K52)/$P52),(($J52-SUM($Z52:AF52))*$Q52))*IF($V52&lt;=AG$2,(DATEDIF(AF$2,$V52,"D")/365),IF($G52&gt;AF$2,(DATEDIF($G52,AG$2,"D")/365),1)))))))</f>
        <v>0</v>
      </c>
      <c r="AH52" s="53">
        <f>IF($V52&lt;=AG$2,0,IF($O52&lt;=AG$2,0,IF($G52&gt;=AH$2,0,IF($K52&gt;=$J52,0,IF($O52&lt;=AH$2,($J52-(SUM($K52,SUM($Z52:AG52)))),IF($L52=$D$184,(($J52-$K52)/$P52),(($J52-SUM($Z52:AG52))*$Q52))*IF($V52&lt;=AH$2,(DATEDIF(AG$2,$V52,"D")/365),IF($G52&gt;AG$2,(DATEDIF($G52,AH$2,"D")/365),1)))))))</f>
        <v>0</v>
      </c>
      <c r="AI52" s="53">
        <f>IF($V52&lt;=AH$2,0,IF($O52&lt;=AH$2,0,IF($G52&gt;=AI$2,0,IF($K52&gt;=$J52,0,IF($O52&lt;=AI$2,($J52-(SUM($K52,SUM($Z52:AH52)))),IF($L52=$D$184,(($J52-$K52)/$P52),(($J52-SUM($Z52:AH52))*$Q52))*IF($V52&lt;=AI$2,(DATEDIF(AH$2,$V52,"D")/365),IF($G52&gt;AH$2,(DATEDIF($G52,AI$2,"D")/365),1)))))))</f>
        <v>0</v>
      </c>
      <c r="AJ52" s="53">
        <f>IF($V52&lt;=AI$2,0,IF($O52&lt;=AI$2,0,IF($G52&gt;=AJ$2,0,IF($K52&gt;=$J52,0,IF($O52&lt;=AJ$2,($J52-(SUM($K52,SUM($Z52:AI52)))),IF($L52=$D$184,(($J52-$K52)/$P52),(($J52-SUM($Z52:AI52))*$Q52))*IF($V52&lt;=AJ$2,(DATEDIF(AI$2,$V52,"D")/365),IF($G52&gt;AI$2,(DATEDIF($G52,AJ$2,"D")/365),1)))))))</f>
        <v>0</v>
      </c>
      <c r="AK52" s="53">
        <f>IF($V52&lt;=AJ$2,0,IF($O52&lt;=AJ$2,0,IF($G52&gt;=AK$2,0,IF($K52&gt;=$J52,0,IF($O52&lt;=AK$2,($J52-(SUM($K52,SUM($Z52:AJ52)))),IF($L52=$D$184,(($J52-$K52)/$P52),(($J52-SUM($Z52:AJ52))*$Q52))*IF($V52&lt;=AK$2,(DATEDIF(AJ$2,$V52,"D")/365),IF($G52&gt;AJ$2,(DATEDIF($G52,AK$2,"D")/365),1)))))))</f>
        <v>0</v>
      </c>
      <c r="AL52" s="53">
        <f>IF($V52&lt;=AK$2,0,IF($O52&lt;=AK$2,0,IF($G52&gt;=AL$2,0,IF($K52&gt;=$J52,0,IF($O52&lt;=AL$2,($J52-(SUM($K52,SUM($Z52:AK52)))),IF($L52=$D$184,(($J52-$K52)/$P52),(($J52-SUM($Z52:AK52))*$Q52))*IF($V52&lt;=AL$2,(DATEDIF(AK$2,$V52,"D")/365),IF($G52&gt;AK$2,(DATEDIF($G52,AL$2,"D")/365),1)))))))</f>
        <v>0</v>
      </c>
      <c r="AM52" s="53">
        <f>IF($V52&lt;=AL$2,0,IF($O52&lt;=AL$2,0,IF($G52&gt;=AM$2,0,IF($K52&gt;=$J52,0,IF($O52&lt;=AM$2,($J52-(SUM($K52,SUM($Z52:AL52)))),IF($L52=$D$184,(($J52-$K52)/$P52),(($J52-SUM($Z52:AL52))*$Q52))*IF($V52&lt;=AM$2,(DATEDIF(AL$2,$V52,"D")/365),IF($G52&gt;AL$2,(DATEDIF($G52,AM$2,"D")/365),1)))))))</f>
        <v>0</v>
      </c>
      <c r="AN52" s="53">
        <f>IF($V52&lt;=AM$2,0,IF($O52&lt;=AM$2,0,IF($G52&gt;=AN$2,0,IF($K52&gt;=$J52,0,IF($O52&lt;=AN$2,($J52-(SUM($K52,SUM($Z52:AM52)))),IF($L52=$D$184,(($J52-$K52)/$P52),(($J52-SUM($Z52:AM52))*$Q52))*IF($V52&lt;=AN$2,(DATEDIF(AM$2,$V52,"D")/365),IF($G52&gt;AM$2,(DATEDIF($G52,AN$2,"D")/365),1)))))))</f>
        <v>0</v>
      </c>
      <c r="AO52" s="53">
        <f>IF($V52&lt;=AN$2,0,IF($O52&lt;=AN$2,0,IF($G52&gt;=AO$2,0,IF($K52&gt;=$J52,0,IF($O52&lt;=AO$2,($J52-(SUM($K52,SUM($Z52:AN52)))),IF($L52=$D$184,(($J52-$K52)/$P52),(($J52-SUM($Z52:AN52))*$Q52))*IF($V52&lt;=AO$2,(DATEDIF(AN$2,$V52,"D")/365),IF($G52&gt;AN$2,(DATEDIF($G52,AO$2,"D")/365),1)))))))</f>
        <v>0</v>
      </c>
      <c r="AP52" s="53">
        <f>IF($V52&lt;=AO$2,0,IF($O52&lt;=AO$2,0,IF($G52&gt;=AP$2,0,IF($K52&gt;=$J52,0,IF($O52&lt;=AP$2,($J52-(SUM($K52,SUM($Z52:AO52)))),IF($L52=$D$184,(($J52-$K52)/$P52),(($J52-SUM($Z52:AO52))*$Q52))*IF($V52&lt;=AP$2,(DATEDIF(AO$2,$V52,"D")/365),IF($G52&gt;AO$2,(DATEDIF($G52,AP$2,"D")/365),1)))))))</f>
        <v>0</v>
      </c>
      <c r="AQ52" s="53">
        <f>IF($V52&lt;=AP$2,0,IF($O52&lt;=AP$2,0,IF($G52&gt;=AQ$2,0,IF($K52&gt;=$J52,0,IF($O52&lt;=AQ$2,($J52-(SUM($K52,SUM($Z52:AP52)))),IF($L52=$D$184,(($J52-$K52)/$P52),(($J52-SUM($Z52:AP52))*$Q52))*IF($V52&lt;=AQ$2,(DATEDIF(AP$2,$V52,"D")/365),IF($G52&gt;AP$2,(DATEDIF($G52,AQ$2,"D")/365),1)))))))</f>
        <v>0</v>
      </c>
      <c r="AR52" s="53">
        <f>IF($V52&lt;=AQ$2,0,IF($O52&lt;=AQ$2,0,IF($G52&gt;=AR$2,0,IF($K52&gt;=$J52,0,IF($O52&lt;=AR$2,($J52-(SUM($K52,SUM($Z52:AQ52)))),IF($L52=$D$184,(($J52-$K52)/$P52),(($J52-SUM($Z52:AQ52))*$Q52))*IF($V52&lt;=AR$2,(DATEDIF(AQ$2,$V52,"D")/365),IF($G52&gt;AQ$2,(DATEDIF($G52,AR$2,"D")/365),1)))))))</f>
        <v>0</v>
      </c>
      <c r="AS52" s="53">
        <f>IF($V52&lt;=AR$2,0,IF($O52&lt;=AR$2,0,IF($G52&gt;=AS$2,0,IF($K52&gt;=$J52,0,IF($O52&lt;=AS$2,($J52-(SUM($K52,SUM($Z52:AR52)))),IF($L52=$D$184,(($J52-$K52)/$P52),(($J52-SUM($Z52:AR52))*$Q52))*IF($V52&lt;=AS$2,(DATEDIF(AR$2,$V52,"D")/365),IF($G52&gt;AR$2,(DATEDIF($G52,AS$2,"D")/365),1)))))))</f>
        <v>0</v>
      </c>
      <c r="AT52" s="53">
        <f>IF($V52&lt;=AS$2,0,IF($O52&lt;=AS$2,0,IF($G52&gt;=AT$2,0,IF($K52&gt;=$J52,0,IF($O52&lt;=AT$2,($J52-(SUM($K52,SUM($Z52:AS52)))),IF($L52=$D$184,(($J52-$K52)/$P52),(($J52-SUM($Z52:AS52))*$Q52))*IF($V52&lt;=AT$2,(DATEDIF(AS$2,$V52,"D")/365),IF($G52&gt;AS$2,(DATEDIF($G52,AT$2,"D")/365),1)))))))</f>
        <v>0</v>
      </c>
      <c r="AU52" s="53">
        <f>IF($V52&lt;=AT$2,0,IF($O52&lt;=AT$2,0,IF($G52&gt;=AU$2,0,IF($K52&gt;=$J52,0,IF($O52&lt;=AU$2,($J52-(SUM($K52,SUM($Z52:AT52)))),IF($L52=$D$184,(($J52-$K52)/$P52),(($J52-SUM($Z52:AT52))*$Q52))*IF($V52&lt;=AU$2,(DATEDIF(AT$2,$V52,"D")/365),IF($G52&gt;AT$2,(DATEDIF($G52,AU$2,"D")/365),1)))))))</f>
        <v>0</v>
      </c>
      <c r="AV52" s="53">
        <f>IF($V52&lt;=AU$2,0,IF($O52&lt;=AU$2,0,IF($G52&gt;=AV$2,0,IF($K52&gt;=$J52,0,IF($O52&lt;=AV$2,($J52-(SUM($K52,SUM($Z52:AU52)))),IF($L52=$D$184,(($J52-$K52)/$P52),(($J52-SUM($Z52:AU52))*$Q52))*IF($V52&lt;=AV$2,(DATEDIF(AU$2,$V52,"D")/365),IF($G52&gt;AU$2,(DATEDIF($G52,AV$2,"D")/365),1)))))))</f>
        <v>0</v>
      </c>
      <c r="AW52" s="53">
        <f>IF($V52&lt;=AV$2,0,IF($O52&lt;=AV$2,0,IF($G52&gt;=AW$2,0,IF($K52&gt;=$J52,0,IF($O52&lt;=AW$2,($J52-(SUM($K52,SUM($Z52:AV52)))),IF($L52=$D$184,(($J52-$K52)/$P52),(($J52-SUM($Z52:AV52))*$Q52))*IF($V52&lt;=AW$2,(DATEDIF(AV$2,$V52,"D")/365),IF($G52&gt;AV$2,(DATEDIF($G52,AW$2,"D")/365),1)))))))</f>
        <v>0</v>
      </c>
      <c r="AX52" s="53">
        <f>IF($V52&lt;=AW$2,0,IF($O52&lt;=AW$2,0,IF($G52&gt;=AX$2,0,IF($K52&gt;=$J52,0,IF($O52&lt;=AX$2,($J52-(SUM($K52,SUM($Z52:AW52)))),IF($L52=$D$184,(($J52-$K52)/$P52),(($J52-SUM($Z52:AW52))*$Q52))*IF($V52&lt;=AX$2,(DATEDIF(AW$2,$V52,"D")/365),IF($G52&gt;AW$2,(DATEDIF($G52,AX$2,"D")/365),1)))))))</f>
        <v>0</v>
      </c>
      <c r="AY52" s="53">
        <f>IF($V52&lt;=AX$2,0,IF($O52&lt;=AX$2,0,IF($G52&gt;=AY$2,0,IF($K52&gt;=$J52,0,IF($O52&lt;=AY$2,($J52-(SUM($K52,SUM($Z52:AX52)))),IF($L52=$D$184,(($J52-$K52)/$P52),(($J52-SUM($Z52:AX52))*$Q52))*IF($V52&lt;=AY$2,(DATEDIF(AX$2,$V52,"D")/365),IF($G52&gt;AX$2,(DATEDIF($G52,AY$2,"D")/365),1)))))))</f>
        <v>0</v>
      </c>
      <c r="AZ52" s="52"/>
      <c r="BA52" s="52"/>
      <c r="BB52" s="126">
        <f>IF($V52&lt;=BB$2,0,IF($G52&gt;=BB$2,0,IF($G52&gt;$W$3,(J52-Z52),IF($G52&lt;=$W$3,J52-SUM(W52,$Z52:Z52),0))))</f>
        <v>0</v>
      </c>
      <c r="BC52" s="53">
        <f t="shared" si="39"/>
        <v>0</v>
      </c>
      <c r="BD52" s="52">
        <f t="shared" si="39"/>
        <v>0</v>
      </c>
      <c r="BE52" s="53">
        <f t="shared" si="39"/>
        <v>0</v>
      </c>
      <c r="BF52" s="52">
        <f t="shared" si="39"/>
        <v>0</v>
      </c>
      <c r="BG52" s="53">
        <f t="shared" si="39"/>
        <v>0</v>
      </c>
      <c r="BH52" s="52">
        <f t="shared" si="39"/>
        <v>0</v>
      </c>
      <c r="BI52" s="53">
        <f t="shared" si="39"/>
        <v>0</v>
      </c>
      <c r="BJ52" s="52">
        <f t="shared" si="39"/>
        <v>0</v>
      </c>
      <c r="BK52" s="53">
        <f t="shared" si="39"/>
        <v>0</v>
      </c>
      <c r="BL52" s="52">
        <f t="shared" si="39"/>
        <v>0</v>
      </c>
      <c r="BM52" s="53">
        <f t="shared" si="39"/>
        <v>0</v>
      </c>
      <c r="BN52" s="52">
        <f t="shared" si="39"/>
        <v>0</v>
      </c>
      <c r="BO52" s="53">
        <f t="shared" si="39"/>
        <v>0</v>
      </c>
      <c r="BP52" s="52">
        <f t="shared" si="39"/>
        <v>0</v>
      </c>
      <c r="BQ52" s="53">
        <f t="shared" si="39"/>
        <v>0</v>
      </c>
      <c r="BR52" s="52">
        <f t="shared" si="39"/>
        <v>0</v>
      </c>
      <c r="BS52" s="53">
        <f t="shared" si="38"/>
        <v>0</v>
      </c>
      <c r="BT52" s="52">
        <f t="shared" si="38"/>
        <v>0</v>
      </c>
      <c r="BU52" s="53">
        <f t="shared" si="38"/>
        <v>0</v>
      </c>
      <c r="BV52" s="52">
        <f t="shared" si="38"/>
        <v>0</v>
      </c>
      <c r="BW52" s="53">
        <f t="shared" si="38"/>
        <v>0</v>
      </c>
      <c r="BX52" s="52">
        <f t="shared" si="38"/>
        <v>0</v>
      </c>
      <c r="BY52" s="53">
        <f t="shared" si="38"/>
        <v>0</v>
      </c>
      <c r="BZ52" s="52">
        <f t="shared" si="38"/>
        <v>0</v>
      </c>
      <c r="CA52" s="53">
        <f t="shared" si="38"/>
        <v>0</v>
      </c>
    </row>
    <row r="53" spans="1:79" s="74" customFormat="1">
      <c r="A53" s="20">
        <v>52</v>
      </c>
      <c r="B53" s="20" t="s">
        <v>5</v>
      </c>
      <c r="C53" s="20" t="s">
        <v>153</v>
      </c>
      <c r="D53" s="2">
        <v>1985</v>
      </c>
      <c r="E53" s="3">
        <v>4</v>
      </c>
      <c r="F53" s="2">
        <v>1</v>
      </c>
      <c r="G53" s="55">
        <f t="shared" si="0"/>
        <v>31137</v>
      </c>
      <c r="H53" s="4">
        <v>0</v>
      </c>
      <c r="I53" s="1">
        <v>0</v>
      </c>
      <c r="J53" s="51">
        <f t="shared" si="1"/>
        <v>0</v>
      </c>
      <c r="K53" s="54">
        <f t="shared" si="2"/>
        <v>0</v>
      </c>
      <c r="L53" s="4" t="s">
        <v>96</v>
      </c>
      <c r="M53" s="54">
        <f t="shared" si="15"/>
        <v>5</v>
      </c>
      <c r="N53" s="53">
        <f t="shared" si="3"/>
        <v>5</v>
      </c>
      <c r="O53" s="55">
        <f t="shared" si="4"/>
        <v>32963</v>
      </c>
      <c r="P53" s="53">
        <f t="shared" si="5"/>
        <v>0</v>
      </c>
      <c r="Q53" s="119">
        <f t="shared" si="6"/>
        <v>0</v>
      </c>
      <c r="R53" s="52" t="s">
        <v>130</v>
      </c>
      <c r="S53" s="114">
        <v>17</v>
      </c>
      <c r="T53" s="68">
        <v>4</v>
      </c>
      <c r="U53" s="114">
        <v>2035</v>
      </c>
      <c r="V53" s="55">
        <f t="shared" si="7"/>
        <v>54878</v>
      </c>
      <c r="W53" s="53">
        <f t="shared" si="8"/>
        <v>0</v>
      </c>
      <c r="X53" s="53">
        <f t="shared" si="9"/>
        <v>0</v>
      </c>
      <c r="Y53" s="53">
        <f t="shared" si="10"/>
        <v>0</v>
      </c>
      <c r="Z53" s="53">
        <f t="shared" si="11"/>
        <v>0</v>
      </c>
      <c r="AA53" s="53">
        <f>IF($V53&lt;=Z$2,0,IF($O53&lt;=Z$2,0,IF($G53&gt;=AA$2,0,IF($K53&gt;=$J53,0,IF($O53&lt;=AA$2,($J53-(SUM($K53,SUM($Z53:Z53)))),IF($L53=$D$184,(($J53-$K53)/$P53),(($J53-SUM($Z53:Z53))*$Q53))*IF($V53&lt;=AA$2,(DATEDIF(Z$2,$V53,"D")/365),IF($G53&gt;Z$2,(DATEDIF($G53,AA$2,"D")/365),1)))))))</f>
        <v>0</v>
      </c>
      <c r="AB53" s="53">
        <f>IF($V53&lt;=AA$2,0,IF($O53&lt;=AA$2,0,IF($G53&gt;=AB$2,0,IF($K53&gt;=$J53,0,IF($O53&lt;=AB$2,($J53-(SUM($K53,SUM($Z53:AA53)))),IF($L53=$D$184,(($J53-$K53)/$P53),(($J53-SUM($Z53:AA53))*$Q53))*IF($V53&lt;=AB$2,(DATEDIF(AA$2,$V53,"D")/365),IF($G53&gt;AA$2,(DATEDIF($G53,AB$2,"D")/365),1)))))))</f>
        <v>0</v>
      </c>
      <c r="AC53" s="53">
        <f>IF($V53&lt;=AB$2,0,IF($O53&lt;=AB$2,0,IF($G53&gt;=AC$2,0,IF($K53&gt;=$J53,0,IF($O53&lt;=AC$2,($J53-(SUM($K53,SUM($Z53:AB53)))),IF($L53=$D$184,(($J53-$K53)/$P53),(($J53-SUM($Z53:AB53))*$Q53))*IF($V53&lt;=AC$2,(DATEDIF(AB$2,$V53,"D")/365),IF($G53&gt;AB$2,(DATEDIF($G53,AC$2,"D")/365),1)))))))</f>
        <v>0</v>
      </c>
      <c r="AD53" s="53">
        <f>IF($V53&lt;=AC$2,0,IF($O53&lt;=AC$2,0,IF($G53&gt;=AD$2,0,IF($K53&gt;=$J53,0,IF($O53&lt;=AD$2,($J53-(SUM($K53,SUM($Z53:AC53)))),IF($L53=$D$184,(($J53-$K53)/$P53),(($J53-SUM($Z53:AC53))*$Q53))*IF($V53&lt;=AD$2,(DATEDIF(AC$2,$V53,"D")/365),IF($G53&gt;AC$2,(DATEDIF($G53,AD$2,"D")/365),1)))))))</f>
        <v>0</v>
      </c>
      <c r="AE53" s="53">
        <f>IF($V53&lt;=AD$2,0,IF($O53&lt;=AD$2,0,IF($G53&gt;=AE$2,0,IF($K53&gt;=$J53,0,IF($O53&lt;=AE$2,($J53-(SUM($K53,SUM($Z53:AD53)))),IF($L53=$D$184,(($J53-$K53)/$P53),(($J53-SUM($Z53:AD53))*$Q53))*IF($V53&lt;=AE$2,(DATEDIF(AD$2,$V53,"D")/365),IF($G53&gt;AD$2,(DATEDIF($G53,AE$2,"D")/365),1)))))))</f>
        <v>0</v>
      </c>
      <c r="AF53" s="53">
        <f>IF($V53&lt;=AE$2,0,IF($O53&lt;=AE$2,0,IF($G53&gt;=AF$2,0,IF($K53&gt;=$J53,0,IF($O53&lt;=AF$2,($J53-(SUM($K53,SUM($Z53:AE53)))),IF($L53=$D$184,(($J53-$K53)/$P53),(($J53-SUM($Z53:AE53))*$Q53))*IF($V53&lt;=AF$2,(DATEDIF(AE$2,$V53,"D")/365),IF($G53&gt;AE$2,(DATEDIF($G53,AF$2,"D")/365),1)))))))</f>
        <v>0</v>
      </c>
      <c r="AG53" s="53">
        <f>IF($V53&lt;=AF$2,0,IF($O53&lt;=AF$2,0,IF($G53&gt;=AG$2,0,IF($K53&gt;=$J53,0,IF($O53&lt;=AG$2,($J53-(SUM($K53,SUM($Z53:AF53)))),IF($L53=$D$184,(($J53-$K53)/$P53),(($J53-SUM($Z53:AF53))*$Q53))*IF($V53&lt;=AG$2,(DATEDIF(AF$2,$V53,"D")/365),IF($G53&gt;AF$2,(DATEDIF($G53,AG$2,"D")/365),1)))))))</f>
        <v>0</v>
      </c>
      <c r="AH53" s="53">
        <f>IF($V53&lt;=AG$2,0,IF($O53&lt;=AG$2,0,IF($G53&gt;=AH$2,0,IF($K53&gt;=$J53,0,IF($O53&lt;=AH$2,($J53-(SUM($K53,SUM($Z53:AG53)))),IF($L53=$D$184,(($J53-$K53)/$P53),(($J53-SUM($Z53:AG53))*$Q53))*IF($V53&lt;=AH$2,(DATEDIF(AG$2,$V53,"D")/365),IF($G53&gt;AG$2,(DATEDIF($G53,AH$2,"D")/365),1)))))))</f>
        <v>0</v>
      </c>
      <c r="AI53" s="53">
        <f>IF($V53&lt;=AH$2,0,IF($O53&lt;=AH$2,0,IF($G53&gt;=AI$2,0,IF($K53&gt;=$J53,0,IF($O53&lt;=AI$2,($J53-(SUM($K53,SUM($Z53:AH53)))),IF($L53=$D$184,(($J53-$K53)/$P53),(($J53-SUM($Z53:AH53))*$Q53))*IF($V53&lt;=AI$2,(DATEDIF(AH$2,$V53,"D")/365),IF($G53&gt;AH$2,(DATEDIF($G53,AI$2,"D")/365),1)))))))</f>
        <v>0</v>
      </c>
      <c r="AJ53" s="53">
        <f>IF($V53&lt;=AI$2,0,IF($O53&lt;=AI$2,0,IF($G53&gt;=AJ$2,0,IF($K53&gt;=$J53,0,IF($O53&lt;=AJ$2,($J53-(SUM($K53,SUM($Z53:AI53)))),IF($L53=$D$184,(($J53-$K53)/$P53),(($J53-SUM($Z53:AI53))*$Q53))*IF($V53&lt;=AJ$2,(DATEDIF(AI$2,$V53,"D")/365),IF($G53&gt;AI$2,(DATEDIF($G53,AJ$2,"D")/365),1)))))))</f>
        <v>0</v>
      </c>
      <c r="AK53" s="53">
        <f>IF($V53&lt;=AJ$2,0,IF($O53&lt;=AJ$2,0,IF($G53&gt;=AK$2,0,IF($K53&gt;=$J53,0,IF($O53&lt;=AK$2,($J53-(SUM($K53,SUM($Z53:AJ53)))),IF($L53=$D$184,(($J53-$K53)/$P53),(($J53-SUM($Z53:AJ53))*$Q53))*IF($V53&lt;=AK$2,(DATEDIF(AJ$2,$V53,"D")/365),IF($G53&gt;AJ$2,(DATEDIF($G53,AK$2,"D")/365),1)))))))</f>
        <v>0</v>
      </c>
      <c r="AL53" s="53">
        <f>IF($V53&lt;=AK$2,0,IF($O53&lt;=AK$2,0,IF($G53&gt;=AL$2,0,IF($K53&gt;=$J53,0,IF($O53&lt;=AL$2,($J53-(SUM($K53,SUM($Z53:AK53)))),IF($L53=$D$184,(($J53-$K53)/$P53),(($J53-SUM($Z53:AK53))*$Q53))*IF($V53&lt;=AL$2,(DATEDIF(AK$2,$V53,"D")/365),IF($G53&gt;AK$2,(DATEDIF($G53,AL$2,"D")/365),1)))))))</f>
        <v>0</v>
      </c>
      <c r="AM53" s="53">
        <f>IF($V53&lt;=AL$2,0,IF($O53&lt;=AL$2,0,IF($G53&gt;=AM$2,0,IF($K53&gt;=$J53,0,IF($O53&lt;=AM$2,($J53-(SUM($K53,SUM($Z53:AL53)))),IF($L53=$D$184,(($J53-$K53)/$P53),(($J53-SUM($Z53:AL53))*$Q53))*IF($V53&lt;=AM$2,(DATEDIF(AL$2,$V53,"D")/365),IF($G53&gt;AL$2,(DATEDIF($G53,AM$2,"D")/365),1)))))))</f>
        <v>0</v>
      </c>
      <c r="AN53" s="53">
        <f>IF($V53&lt;=AM$2,0,IF($O53&lt;=AM$2,0,IF($G53&gt;=AN$2,0,IF($K53&gt;=$J53,0,IF($O53&lt;=AN$2,($J53-(SUM($K53,SUM($Z53:AM53)))),IF($L53=$D$184,(($J53-$K53)/$P53),(($J53-SUM($Z53:AM53))*$Q53))*IF($V53&lt;=AN$2,(DATEDIF(AM$2,$V53,"D")/365),IF($G53&gt;AM$2,(DATEDIF($G53,AN$2,"D")/365),1)))))))</f>
        <v>0</v>
      </c>
      <c r="AO53" s="53">
        <f>IF($V53&lt;=AN$2,0,IF($O53&lt;=AN$2,0,IF($G53&gt;=AO$2,0,IF($K53&gt;=$J53,0,IF($O53&lt;=AO$2,($J53-(SUM($K53,SUM($Z53:AN53)))),IF($L53=$D$184,(($J53-$K53)/$P53),(($J53-SUM($Z53:AN53))*$Q53))*IF($V53&lt;=AO$2,(DATEDIF(AN$2,$V53,"D")/365),IF($G53&gt;AN$2,(DATEDIF($G53,AO$2,"D")/365),1)))))))</f>
        <v>0</v>
      </c>
      <c r="AP53" s="53">
        <f>IF($V53&lt;=AO$2,0,IF($O53&lt;=AO$2,0,IF($G53&gt;=AP$2,0,IF($K53&gt;=$J53,0,IF($O53&lt;=AP$2,($J53-(SUM($K53,SUM($Z53:AO53)))),IF($L53=$D$184,(($J53-$K53)/$P53),(($J53-SUM($Z53:AO53))*$Q53))*IF($V53&lt;=AP$2,(DATEDIF(AO$2,$V53,"D")/365),IF($G53&gt;AO$2,(DATEDIF($G53,AP$2,"D")/365),1)))))))</f>
        <v>0</v>
      </c>
      <c r="AQ53" s="53">
        <f>IF($V53&lt;=AP$2,0,IF($O53&lt;=AP$2,0,IF($G53&gt;=AQ$2,0,IF($K53&gt;=$J53,0,IF($O53&lt;=AQ$2,($J53-(SUM($K53,SUM($Z53:AP53)))),IF($L53=$D$184,(($J53-$K53)/$P53),(($J53-SUM($Z53:AP53))*$Q53))*IF($V53&lt;=AQ$2,(DATEDIF(AP$2,$V53,"D")/365),IF($G53&gt;AP$2,(DATEDIF($G53,AQ$2,"D")/365),1)))))))</f>
        <v>0</v>
      </c>
      <c r="AR53" s="53">
        <f>IF($V53&lt;=AQ$2,0,IF($O53&lt;=AQ$2,0,IF($G53&gt;=AR$2,0,IF($K53&gt;=$J53,0,IF($O53&lt;=AR$2,($J53-(SUM($K53,SUM($Z53:AQ53)))),IF($L53=$D$184,(($J53-$K53)/$P53),(($J53-SUM($Z53:AQ53))*$Q53))*IF($V53&lt;=AR$2,(DATEDIF(AQ$2,$V53,"D")/365),IF($G53&gt;AQ$2,(DATEDIF($G53,AR$2,"D")/365),1)))))))</f>
        <v>0</v>
      </c>
      <c r="AS53" s="53">
        <f>IF($V53&lt;=AR$2,0,IF($O53&lt;=AR$2,0,IF($G53&gt;=AS$2,0,IF($K53&gt;=$J53,0,IF($O53&lt;=AS$2,($J53-(SUM($K53,SUM($Z53:AR53)))),IF($L53=$D$184,(($J53-$K53)/$P53),(($J53-SUM($Z53:AR53))*$Q53))*IF($V53&lt;=AS$2,(DATEDIF(AR$2,$V53,"D")/365),IF($G53&gt;AR$2,(DATEDIF($G53,AS$2,"D")/365),1)))))))</f>
        <v>0</v>
      </c>
      <c r="AT53" s="53">
        <f>IF($V53&lt;=AS$2,0,IF($O53&lt;=AS$2,0,IF($G53&gt;=AT$2,0,IF($K53&gt;=$J53,0,IF($O53&lt;=AT$2,($J53-(SUM($K53,SUM($Z53:AS53)))),IF($L53=$D$184,(($J53-$K53)/$P53),(($J53-SUM($Z53:AS53))*$Q53))*IF($V53&lt;=AT$2,(DATEDIF(AS$2,$V53,"D")/365),IF($G53&gt;AS$2,(DATEDIF($G53,AT$2,"D")/365),1)))))))</f>
        <v>0</v>
      </c>
      <c r="AU53" s="53">
        <f>IF($V53&lt;=AT$2,0,IF($O53&lt;=AT$2,0,IF($G53&gt;=AU$2,0,IF($K53&gt;=$J53,0,IF($O53&lt;=AU$2,($J53-(SUM($K53,SUM($Z53:AT53)))),IF($L53=$D$184,(($J53-$K53)/$P53),(($J53-SUM($Z53:AT53))*$Q53))*IF($V53&lt;=AU$2,(DATEDIF(AT$2,$V53,"D")/365),IF($G53&gt;AT$2,(DATEDIF($G53,AU$2,"D")/365),1)))))))</f>
        <v>0</v>
      </c>
      <c r="AV53" s="53">
        <f>IF($V53&lt;=AU$2,0,IF($O53&lt;=AU$2,0,IF($G53&gt;=AV$2,0,IF($K53&gt;=$J53,0,IF($O53&lt;=AV$2,($J53-(SUM($K53,SUM($Z53:AU53)))),IF($L53=$D$184,(($J53-$K53)/$P53),(($J53-SUM($Z53:AU53))*$Q53))*IF($V53&lt;=AV$2,(DATEDIF(AU$2,$V53,"D")/365),IF($G53&gt;AU$2,(DATEDIF($G53,AV$2,"D")/365),1)))))))</f>
        <v>0</v>
      </c>
      <c r="AW53" s="53">
        <f>IF($V53&lt;=AV$2,0,IF($O53&lt;=AV$2,0,IF($G53&gt;=AW$2,0,IF($K53&gt;=$J53,0,IF($O53&lt;=AW$2,($J53-(SUM($K53,SUM($Z53:AV53)))),IF($L53=$D$184,(($J53-$K53)/$P53),(($J53-SUM($Z53:AV53))*$Q53))*IF($V53&lt;=AW$2,(DATEDIF(AV$2,$V53,"D")/365),IF($G53&gt;AV$2,(DATEDIF($G53,AW$2,"D")/365),1)))))))</f>
        <v>0</v>
      </c>
      <c r="AX53" s="53">
        <f>IF($V53&lt;=AW$2,0,IF($O53&lt;=AW$2,0,IF($G53&gt;=AX$2,0,IF($K53&gt;=$J53,0,IF($O53&lt;=AX$2,($J53-(SUM($K53,SUM($Z53:AW53)))),IF($L53=$D$184,(($J53-$K53)/$P53),(($J53-SUM($Z53:AW53))*$Q53))*IF($V53&lt;=AX$2,(DATEDIF(AW$2,$V53,"D")/365),IF($G53&gt;AW$2,(DATEDIF($G53,AX$2,"D")/365),1)))))))</f>
        <v>0</v>
      </c>
      <c r="AY53" s="53">
        <f>IF($V53&lt;=AX$2,0,IF($O53&lt;=AX$2,0,IF($G53&gt;=AY$2,0,IF($K53&gt;=$J53,0,IF($O53&lt;=AY$2,($J53-(SUM($K53,SUM($Z53:AX53)))),IF($L53=$D$184,(($J53-$K53)/$P53),(($J53-SUM($Z53:AX53))*$Q53))*IF($V53&lt;=AY$2,(DATEDIF(AX$2,$V53,"D")/365),IF($G53&gt;AX$2,(DATEDIF($G53,AY$2,"D")/365),1)))))))</f>
        <v>0</v>
      </c>
      <c r="AZ53" s="52"/>
      <c r="BA53" s="52"/>
      <c r="BB53" s="126">
        <f>IF($V53&lt;=BB$2,0,IF($G53&gt;=BB$2,0,IF($G53&gt;$W$3,(J53-Z53),IF($G53&lt;=$W$3,J53-SUM(W53,$Z53:Z53),0))))</f>
        <v>0</v>
      </c>
      <c r="BC53" s="53">
        <f t="shared" si="39"/>
        <v>0</v>
      </c>
      <c r="BD53" s="52">
        <f t="shared" si="39"/>
        <v>0</v>
      </c>
      <c r="BE53" s="53">
        <f t="shared" si="39"/>
        <v>0</v>
      </c>
      <c r="BF53" s="52">
        <f t="shared" si="39"/>
        <v>0</v>
      </c>
      <c r="BG53" s="53">
        <f t="shared" si="39"/>
        <v>0</v>
      </c>
      <c r="BH53" s="52">
        <f t="shared" si="39"/>
        <v>0</v>
      </c>
      <c r="BI53" s="53">
        <f t="shared" si="39"/>
        <v>0</v>
      </c>
      <c r="BJ53" s="52">
        <f t="shared" si="39"/>
        <v>0</v>
      </c>
      <c r="BK53" s="53">
        <f t="shared" si="39"/>
        <v>0</v>
      </c>
      <c r="BL53" s="52">
        <f t="shared" si="39"/>
        <v>0</v>
      </c>
      <c r="BM53" s="53">
        <f t="shared" si="39"/>
        <v>0</v>
      </c>
      <c r="BN53" s="52">
        <f t="shared" si="39"/>
        <v>0</v>
      </c>
      <c r="BO53" s="53">
        <f t="shared" si="39"/>
        <v>0</v>
      </c>
      <c r="BP53" s="52">
        <f t="shared" si="39"/>
        <v>0</v>
      </c>
      <c r="BQ53" s="53">
        <f t="shared" si="39"/>
        <v>0</v>
      </c>
      <c r="BR53" s="52">
        <f t="shared" si="39"/>
        <v>0</v>
      </c>
      <c r="BS53" s="53">
        <f t="shared" si="38"/>
        <v>0</v>
      </c>
      <c r="BT53" s="52">
        <f t="shared" si="38"/>
        <v>0</v>
      </c>
      <c r="BU53" s="53">
        <f t="shared" si="38"/>
        <v>0</v>
      </c>
      <c r="BV53" s="52">
        <f t="shared" si="38"/>
        <v>0</v>
      </c>
      <c r="BW53" s="53">
        <f t="shared" si="38"/>
        <v>0</v>
      </c>
      <c r="BX53" s="52">
        <f t="shared" si="38"/>
        <v>0</v>
      </c>
      <c r="BY53" s="53">
        <f t="shared" si="38"/>
        <v>0</v>
      </c>
      <c r="BZ53" s="52">
        <f t="shared" si="38"/>
        <v>0</v>
      </c>
      <c r="CA53" s="53">
        <f t="shared" si="38"/>
        <v>0</v>
      </c>
    </row>
    <row r="54" spans="1:79" s="74" customFormat="1">
      <c r="A54" s="20">
        <v>53</v>
      </c>
      <c r="B54" s="20" t="s">
        <v>5</v>
      </c>
      <c r="C54" s="20" t="s">
        <v>153</v>
      </c>
      <c r="D54" s="2">
        <v>1985</v>
      </c>
      <c r="E54" s="3">
        <v>4</v>
      </c>
      <c r="F54" s="2">
        <v>1</v>
      </c>
      <c r="G54" s="55">
        <f t="shared" si="0"/>
        <v>31137</v>
      </c>
      <c r="H54" s="4">
        <v>0</v>
      </c>
      <c r="I54" s="1">
        <v>0</v>
      </c>
      <c r="J54" s="51">
        <f t="shared" si="1"/>
        <v>0</v>
      </c>
      <c r="K54" s="54">
        <f t="shared" si="2"/>
        <v>0</v>
      </c>
      <c r="L54" s="4" t="s">
        <v>96</v>
      </c>
      <c r="M54" s="54">
        <f t="shared" si="15"/>
        <v>5</v>
      </c>
      <c r="N54" s="53">
        <f t="shared" si="3"/>
        <v>5</v>
      </c>
      <c r="O54" s="55">
        <f t="shared" si="4"/>
        <v>32963</v>
      </c>
      <c r="P54" s="53">
        <f t="shared" si="5"/>
        <v>0</v>
      </c>
      <c r="Q54" s="119">
        <f t="shared" si="6"/>
        <v>0</v>
      </c>
      <c r="R54" s="52" t="s">
        <v>130</v>
      </c>
      <c r="S54" s="114">
        <v>17</v>
      </c>
      <c r="T54" s="68">
        <v>4</v>
      </c>
      <c r="U54" s="114">
        <v>2035</v>
      </c>
      <c r="V54" s="55">
        <f t="shared" si="7"/>
        <v>54878</v>
      </c>
      <c r="W54" s="53">
        <f t="shared" si="8"/>
        <v>0</v>
      </c>
      <c r="X54" s="53">
        <f t="shared" si="9"/>
        <v>0</v>
      </c>
      <c r="Y54" s="53">
        <f t="shared" si="10"/>
        <v>0</v>
      </c>
      <c r="Z54" s="53">
        <f t="shared" si="11"/>
        <v>0</v>
      </c>
      <c r="AA54" s="53">
        <f>IF($V54&lt;=Z$2,0,IF($O54&lt;=Z$2,0,IF($G54&gt;=AA$2,0,IF($K54&gt;=$J54,0,IF($O54&lt;=AA$2,($J54-(SUM($K54,SUM($Z54:Z54)))),IF($L54=$D$184,(($J54-$K54)/$P54),(($J54-SUM($Z54:Z54))*$Q54))*IF($V54&lt;=AA$2,(DATEDIF(Z$2,$V54,"D")/365),IF($G54&gt;Z$2,(DATEDIF($G54,AA$2,"D")/365),1)))))))</f>
        <v>0</v>
      </c>
      <c r="AB54" s="53">
        <f>IF($V54&lt;=AA$2,0,IF($O54&lt;=AA$2,0,IF($G54&gt;=AB$2,0,IF($K54&gt;=$J54,0,IF($O54&lt;=AB$2,($J54-(SUM($K54,SUM($Z54:AA54)))),IF($L54=$D$184,(($J54-$K54)/$P54),(($J54-SUM($Z54:AA54))*$Q54))*IF($V54&lt;=AB$2,(DATEDIF(AA$2,$V54,"D")/365),IF($G54&gt;AA$2,(DATEDIF($G54,AB$2,"D")/365),1)))))))</f>
        <v>0</v>
      </c>
      <c r="AC54" s="53">
        <f>IF($V54&lt;=AB$2,0,IF($O54&lt;=AB$2,0,IF($G54&gt;=AC$2,0,IF($K54&gt;=$J54,0,IF($O54&lt;=AC$2,($J54-(SUM($K54,SUM($Z54:AB54)))),IF($L54=$D$184,(($J54-$K54)/$P54),(($J54-SUM($Z54:AB54))*$Q54))*IF($V54&lt;=AC$2,(DATEDIF(AB$2,$V54,"D")/365),IF($G54&gt;AB$2,(DATEDIF($G54,AC$2,"D")/365),1)))))))</f>
        <v>0</v>
      </c>
      <c r="AD54" s="53">
        <f>IF($V54&lt;=AC$2,0,IF($O54&lt;=AC$2,0,IF($G54&gt;=AD$2,0,IF($K54&gt;=$J54,0,IF($O54&lt;=AD$2,($J54-(SUM($K54,SUM($Z54:AC54)))),IF($L54=$D$184,(($J54-$K54)/$P54),(($J54-SUM($Z54:AC54))*$Q54))*IF($V54&lt;=AD$2,(DATEDIF(AC$2,$V54,"D")/365),IF($G54&gt;AC$2,(DATEDIF($G54,AD$2,"D")/365),1)))))))</f>
        <v>0</v>
      </c>
      <c r="AE54" s="53">
        <f>IF($V54&lt;=AD$2,0,IF($O54&lt;=AD$2,0,IF($G54&gt;=AE$2,0,IF($K54&gt;=$J54,0,IF($O54&lt;=AE$2,($J54-(SUM($K54,SUM($Z54:AD54)))),IF($L54=$D$184,(($J54-$K54)/$P54),(($J54-SUM($Z54:AD54))*$Q54))*IF($V54&lt;=AE$2,(DATEDIF(AD$2,$V54,"D")/365),IF($G54&gt;AD$2,(DATEDIF($G54,AE$2,"D")/365),1)))))))</f>
        <v>0</v>
      </c>
      <c r="AF54" s="53">
        <f>IF($V54&lt;=AE$2,0,IF($O54&lt;=AE$2,0,IF($G54&gt;=AF$2,0,IF($K54&gt;=$J54,0,IF($O54&lt;=AF$2,($J54-(SUM($K54,SUM($Z54:AE54)))),IF($L54=$D$184,(($J54-$K54)/$P54),(($J54-SUM($Z54:AE54))*$Q54))*IF($V54&lt;=AF$2,(DATEDIF(AE$2,$V54,"D")/365),IF($G54&gt;AE$2,(DATEDIF($G54,AF$2,"D")/365),1)))))))</f>
        <v>0</v>
      </c>
      <c r="AG54" s="53">
        <f>IF($V54&lt;=AF$2,0,IF($O54&lt;=AF$2,0,IF($G54&gt;=AG$2,0,IF($K54&gt;=$J54,0,IF($O54&lt;=AG$2,($J54-(SUM($K54,SUM($Z54:AF54)))),IF($L54=$D$184,(($J54-$K54)/$P54),(($J54-SUM($Z54:AF54))*$Q54))*IF($V54&lt;=AG$2,(DATEDIF(AF$2,$V54,"D")/365),IF($G54&gt;AF$2,(DATEDIF($G54,AG$2,"D")/365),1)))))))</f>
        <v>0</v>
      </c>
      <c r="AH54" s="53">
        <f>IF($V54&lt;=AG$2,0,IF($O54&lt;=AG$2,0,IF($G54&gt;=AH$2,0,IF($K54&gt;=$J54,0,IF($O54&lt;=AH$2,($J54-(SUM($K54,SUM($Z54:AG54)))),IF($L54=$D$184,(($J54-$K54)/$P54),(($J54-SUM($Z54:AG54))*$Q54))*IF($V54&lt;=AH$2,(DATEDIF(AG$2,$V54,"D")/365),IF($G54&gt;AG$2,(DATEDIF($G54,AH$2,"D")/365),1)))))))</f>
        <v>0</v>
      </c>
      <c r="AI54" s="53">
        <f>IF($V54&lt;=AH$2,0,IF($O54&lt;=AH$2,0,IF($G54&gt;=AI$2,0,IF($K54&gt;=$J54,0,IF($O54&lt;=AI$2,($J54-(SUM($K54,SUM($Z54:AH54)))),IF($L54=$D$184,(($J54-$K54)/$P54),(($J54-SUM($Z54:AH54))*$Q54))*IF($V54&lt;=AI$2,(DATEDIF(AH$2,$V54,"D")/365),IF($G54&gt;AH$2,(DATEDIF($G54,AI$2,"D")/365),1)))))))</f>
        <v>0</v>
      </c>
      <c r="AJ54" s="53">
        <f>IF($V54&lt;=AI$2,0,IF($O54&lt;=AI$2,0,IF($G54&gt;=AJ$2,0,IF($K54&gt;=$J54,0,IF($O54&lt;=AJ$2,($J54-(SUM($K54,SUM($Z54:AI54)))),IF($L54=$D$184,(($J54-$K54)/$P54),(($J54-SUM($Z54:AI54))*$Q54))*IF($V54&lt;=AJ$2,(DATEDIF(AI$2,$V54,"D")/365),IF($G54&gt;AI$2,(DATEDIF($G54,AJ$2,"D")/365),1)))))))</f>
        <v>0</v>
      </c>
      <c r="AK54" s="53">
        <f>IF($V54&lt;=AJ$2,0,IF($O54&lt;=AJ$2,0,IF($G54&gt;=AK$2,0,IF($K54&gt;=$J54,0,IF($O54&lt;=AK$2,($J54-(SUM($K54,SUM($Z54:AJ54)))),IF($L54=$D$184,(($J54-$K54)/$P54),(($J54-SUM($Z54:AJ54))*$Q54))*IF($V54&lt;=AK$2,(DATEDIF(AJ$2,$V54,"D")/365),IF($G54&gt;AJ$2,(DATEDIF($G54,AK$2,"D")/365),1)))))))</f>
        <v>0</v>
      </c>
      <c r="AL54" s="53">
        <f>IF($V54&lt;=AK$2,0,IF($O54&lt;=AK$2,0,IF($G54&gt;=AL$2,0,IF($K54&gt;=$J54,0,IF($O54&lt;=AL$2,($J54-(SUM($K54,SUM($Z54:AK54)))),IF($L54=$D$184,(($J54-$K54)/$P54),(($J54-SUM($Z54:AK54))*$Q54))*IF($V54&lt;=AL$2,(DATEDIF(AK$2,$V54,"D")/365),IF($G54&gt;AK$2,(DATEDIF($G54,AL$2,"D")/365),1)))))))</f>
        <v>0</v>
      </c>
      <c r="AM54" s="53">
        <f>IF($V54&lt;=AL$2,0,IF($O54&lt;=AL$2,0,IF($G54&gt;=AM$2,0,IF($K54&gt;=$J54,0,IF($O54&lt;=AM$2,($J54-(SUM($K54,SUM($Z54:AL54)))),IF($L54=$D$184,(($J54-$K54)/$P54),(($J54-SUM($Z54:AL54))*$Q54))*IF($V54&lt;=AM$2,(DATEDIF(AL$2,$V54,"D")/365),IF($G54&gt;AL$2,(DATEDIF($G54,AM$2,"D")/365),1)))))))</f>
        <v>0</v>
      </c>
      <c r="AN54" s="53">
        <f>IF($V54&lt;=AM$2,0,IF($O54&lt;=AM$2,0,IF($G54&gt;=AN$2,0,IF($K54&gt;=$J54,0,IF($O54&lt;=AN$2,($J54-(SUM($K54,SUM($Z54:AM54)))),IF($L54=$D$184,(($J54-$K54)/$P54),(($J54-SUM($Z54:AM54))*$Q54))*IF($V54&lt;=AN$2,(DATEDIF(AM$2,$V54,"D")/365),IF($G54&gt;AM$2,(DATEDIF($G54,AN$2,"D")/365),1)))))))</f>
        <v>0</v>
      </c>
      <c r="AO54" s="53">
        <f>IF($V54&lt;=AN$2,0,IF($O54&lt;=AN$2,0,IF($G54&gt;=AO$2,0,IF($K54&gt;=$J54,0,IF($O54&lt;=AO$2,($J54-(SUM($K54,SUM($Z54:AN54)))),IF($L54=$D$184,(($J54-$K54)/$P54),(($J54-SUM($Z54:AN54))*$Q54))*IF($V54&lt;=AO$2,(DATEDIF(AN$2,$V54,"D")/365),IF($G54&gt;AN$2,(DATEDIF($G54,AO$2,"D")/365),1)))))))</f>
        <v>0</v>
      </c>
      <c r="AP54" s="53">
        <f>IF($V54&lt;=AO$2,0,IF($O54&lt;=AO$2,0,IF($G54&gt;=AP$2,0,IF($K54&gt;=$J54,0,IF($O54&lt;=AP$2,($J54-(SUM($K54,SUM($Z54:AO54)))),IF($L54=$D$184,(($J54-$K54)/$P54),(($J54-SUM($Z54:AO54))*$Q54))*IF($V54&lt;=AP$2,(DATEDIF(AO$2,$V54,"D")/365),IF($G54&gt;AO$2,(DATEDIF($G54,AP$2,"D")/365),1)))))))</f>
        <v>0</v>
      </c>
      <c r="AQ54" s="53">
        <f>IF($V54&lt;=AP$2,0,IF($O54&lt;=AP$2,0,IF($G54&gt;=AQ$2,0,IF($K54&gt;=$J54,0,IF($O54&lt;=AQ$2,($J54-(SUM($K54,SUM($Z54:AP54)))),IF($L54=$D$184,(($J54-$K54)/$P54),(($J54-SUM($Z54:AP54))*$Q54))*IF($V54&lt;=AQ$2,(DATEDIF(AP$2,$V54,"D")/365),IF($G54&gt;AP$2,(DATEDIF($G54,AQ$2,"D")/365),1)))))))</f>
        <v>0</v>
      </c>
      <c r="AR54" s="53">
        <f>IF($V54&lt;=AQ$2,0,IF($O54&lt;=AQ$2,0,IF($G54&gt;=AR$2,0,IF($K54&gt;=$J54,0,IF($O54&lt;=AR$2,($J54-(SUM($K54,SUM($Z54:AQ54)))),IF($L54=$D$184,(($J54-$K54)/$P54),(($J54-SUM($Z54:AQ54))*$Q54))*IF($V54&lt;=AR$2,(DATEDIF(AQ$2,$V54,"D")/365),IF($G54&gt;AQ$2,(DATEDIF($G54,AR$2,"D")/365),1)))))))</f>
        <v>0</v>
      </c>
      <c r="AS54" s="53">
        <f>IF($V54&lt;=AR$2,0,IF($O54&lt;=AR$2,0,IF($G54&gt;=AS$2,0,IF($K54&gt;=$J54,0,IF($O54&lt;=AS$2,($J54-(SUM($K54,SUM($Z54:AR54)))),IF($L54=$D$184,(($J54-$K54)/$P54),(($J54-SUM($Z54:AR54))*$Q54))*IF($V54&lt;=AS$2,(DATEDIF(AR$2,$V54,"D")/365),IF($G54&gt;AR$2,(DATEDIF($G54,AS$2,"D")/365),1)))))))</f>
        <v>0</v>
      </c>
      <c r="AT54" s="53">
        <f>IF($V54&lt;=AS$2,0,IF($O54&lt;=AS$2,0,IF($G54&gt;=AT$2,0,IF($K54&gt;=$J54,0,IF($O54&lt;=AT$2,($J54-(SUM($K54,SUM($Z54:AS54)))),IF($L54=$D$184,(($J54-$K54)/$P54),(($J54-SUM($Z54:AS54))*$Q54))*IF($V54&lt;=AT$2,(DATEDIF(AS$2,$V54,"D")/365),IF($G54&gt;AS$2,(DATEDIF($G54,AT$2,"D")/365),1)))))))</f>
        <v>0</v>
      </c>
      <c r="AU54" s="53">
        <f>IF($V54&lt;=AT$2,0,IF($O54&lt;=AT$2,0,IF($G54&gt;=AU$2,0,IF($K54&gt;=$J54,0,IF($O54&lt;=AU$2,($J54-(SUM($K54,SUM($Z54:AT54)))),IF($L54=$D$184,(($J54-$K54)/$P54),(($J54-SUM($Z54:AT54))*$Q54))*IF($V54&lt;=AU$2,(DATEDIF(AT$2,$V54,"D")/365),IF($G54&gt;AT$2,(DATEDIF($G54,AU$2,"D")/365),1)))))))</f>
        <v>0</v>
      </c>
      <c r="AV54" s="53">
        <f>IF($V54&lt;=AU$2,0,IF($O54&lt;=AU$2,0,IF($G54&gt;=AV$2,0,IF($K54&gt;=$J54,0,IF($O54&lt;=AV$2,($J54-(SUM($K54,SUM($Z54:AU54)))),IF($L54=$D$184,(($J54-$K54)/$P54),(($J54-SUM($Z54:AU54))*$Q54))*IF($V54&lt;=AV$2,(DATEDIF(AU$2,$V54,"D")/365),IF($G54&gt;AU$2,(DATEDIF($G54,AV$2,"D")/365),1)))))))</f>
        <v>0</v>
      </c>
      <c r="AW54" s="53">
        <f>IF($V54&lt;=AV$2,0,IF($O54&lt;=AV$2,0,IF($G54&gt;=AW$2,0,IF($K54&gt;=$J54,0,IF($O54&lt;=AW$2,($J54-(SUM($K54,SUM($Z54:AV54)))),IF($L54=$D$184,(($J54-$K54)/$P54),(($J54-SUM($Z54:AV54))*$Q54))*IF($V54&lt;=AW$2,(DATEDIF(AV$2,$V54,"D")/365),IF($G54&gt;AV$2,(DATEDIF($G54,AW$2,"D")/365),1)))))))</f>
        <v>0</v>
      </c>
      <c r="AX54" s="53">
        <f>IF($V54&lt;=AW$2,0,IF($O54&lt;=AW$2,0,IF($G54&gt;=AX$2,0,IF($K54&gt;=$J54,0,IF($O54&lt;=AX$2,($J54-(SUM($K54,SUM($Z54:AW54)))),IF($L54=$D$184,(($J54-$K54)/$P54),(($J54-SUM($Z54:AW54))*$Q54))*IF($V54&lt;=AX$2,(DATEDIF(AW$2,$V54,"D")/365),IF($G54&gt;AW$2,(DATEDIF($G54,AX$2,"D")/365),1)))))))</f>
        <v>0</v>
      </c>
      <c r="AY54" s="53">
        <f>IF($V54&lt;=AX$2,0,IF($O54&lt;=AX$2,0,IF($G54&gt;=AY$2,0,IF($K54&gt;=$J54,0,IF($O54&lt;=AY$2,($J54-(SUM($K54,SUM($Z54:AX54)))),IF($L54=$D$184,(($J54-$K54)/$P54),(($J54-SUM($Z54:AX54))*$Q54))*IF($V54&lt;=AY$2,(DATEDIF(AX$2,$V54,"D")/365),IF($G54&gt;AX$2,(DATEDIF($G54,AY$2,"D")/365),1)))))))</f>
        <v>0</v>
      </c>
      <c r="AZ54" s="52"/>
      <c r="BA54" s="52"/>
      <c r="BB54" s="126">
        <f>IF($V54&lt;=BB$2,0,IF($G54&gt;=BB$2,0,IF($G54&gt;$W$3,(J54-Z54),IF($G54&lt;=$W$3,J54-SUM(W54,$Z54:Z54),0))))</f>
        <v>0</v>
      </c>
      <c r="BC54" s="53">
        <f t="shared" si="39"/>
        <v>0</v>
      </c>
      <c r="BD54" s="52">
        <f t="shared" si="39"/>
        <v>0</v>
      </c>
      <c r="BE54" s="53">
        <f t="shared" si="39"/>
        <v>0</v>
      </c>
      <c r="BF54" s="52">
        <f t="shared" si="39"/>
        <v>0</v>
      </c>
      <c r="BG54" s="53">
        <f t="shared" si="39"/>
        <v>0</v>
      </c>
      <c r="BH54" s="52">
        <f t="shared" si="39"/>
        <v>0</v>
      </c>
      <c r="BI54" s="53">
        <f t="shared" si="39"/>
        <v>0</v>
      </c>
      <c r="BJ54" s="52">
        <f t="shared" si="39"/>
        <v>0</v>
      </c>
      <c r="BK54" s="53">
        <f t="shared" si="39"/>
        <v>0</v>
      </c>
      <c r="BL54" s="52">
        <f t="shared" si="39"/>
        <v>0</v>
      </c>
      <c r="BM54" s="53">
        <f t="shared" si="39"/>
        <v>0</v>
      </c>
      <c r="BN54" s="52">
        <f t="shared" si="39"/>
        <v>0</v>
      </c>
      <c r="BO54" s="53">
        <f t="shared" si="39"/>
        <v>0</v>
      </c>
      <c r="BP54" s="52">
        <f t="shared" si="39"/>
        <v>0</v>
      </c>
      <c r="BQ54" s="53">
        <f t="shared" si="39"/>
        <v>0</v>
      </c>
      <c r="BR54" s="52">
        <f t="shared" si="39"/>
        <v>0</v>
      </c>
      <c r="BS54" s="53">
        <f t="shared" si="38"/>
        <v>0</v>
      </c>
      <c r="BT54" s="52">
        <f t="shared" si="38"/>
        <v>0</v>
      </c>
      <c r="BU54" s="53">
        <f t="shared" si="38"/>
        <v>0</v>
      </c>
      <c r="BV54" s="52">
        <f t="shared" si="38"/>
        <v>0</v>
      </c>
      <c r="BW54" s="53">
        <f t="shared" si="38"/>
        <v>0</v>
      </c>
      <c r="BX54" s="52">
        <f t="shared" si="38"/>
        <v>0</v>
      </c>
      <c r="BY54" s="53">
        <f t="shared" si="38"/>
        <v>0</v>
      </c>
      <c r="BZ54" s="52">
        <f t="shared" si="38"/>
        <v>0</v>
      </c>
      <c r="CA54" s="53">
        <f t="shared" si="38"/>
        <v>0</v>
      </c>
    </row>
    <row r="55" spans="1:79" s="74" customFormat="1">
      <c r="A55" s="20">
        <v>54</v>
      </c>
      <c r="B55" s="20" t="s">
        <v>5</v>
      </c>
      <c r="C55" s="20" t="s">
        <v>153</v>
      </c>
      <c r="D55" s="2">
        <v>1985</v>
      </c>
      <c r="E55" s="3">
        <v>4</v>
      </c>
      <c r="F55" s="2">
        <v>1</v>
      </c>
      <c r="G55" s="55">
        <f t="shared" si="0"/>
        <v>31137</v>
      </c>
      <c r="H55" s="4">
        <v>0</v>
      </c>
      <c r="I55" s="1">
        <v>0</v>
      </c>
      <c r="J55" s="51">
        <f t="shared" si="1"/>
        <v>0</v>
      </c>
      <c r="K55" s="54">
        <f t="shared" si="2"/>
        <v>0</v>
      </c>
      <c r="L55" s="4" t="s">
        <v>96</v>
      </c>
      <c r="M55" s="54">
        <f t="shared" si="15"/>
        <v>5</v>
      </c>
      <c r="N55" s="53">
        <f t="shared" si="3"/>
        <v>5</v>
      </c>
      <c r="O55" s="55">
        <f t="shared" si="4"/>
        <v>32963</v>
      </c>
      <c r="P55" s="53">
        <f t="shared" si="5"/>
        <v>0</v>
      </c>
      <c r="Q55" s="119">
        <f t="shared" si="6"/>
        <v>0</v>
      </c>
      <c r="R55" s="52" t="s">
        <v>130</v>
      </c>
      <c r="S55" s="114">
        <v>17</v>
      </c>
      <c r="T55" s="68">
        <v>4</v>
      </c>
      <c r="U55" s="114">
        <v>2035</v>
      </c>
      <c r="V55" s="55">
        <f t="shared" si="7"/>
        <v>54878</v>
      </c>
      <c r="W55" s="53">
        <f t="shared" si="8"/>
        <v>0</v>
      </c>
      <c r="X55" s="53">
        <f t="shared" si="9"/>
        <v>0</v>
      </c>
      <c r="Y55" s="53">
        <f t="shared" si="10"/>
        <v>0</v>
      </c>
      <c r="Z55" s="53">
        <f t="shared" si="11"/>
        <v>0</v>
      </c>
      <c r="AA55" s="53">
        <f>IF($V55&lt;=Z$2,0,IF($O55&lt;=Z$2,0,IF($G55&gt;=AA$2,0,IF($K55&gt;=$J55,0,IF($O55&lt;=AA$2,($J55-(SUM($K55,SUM($Z55:Z55)))),IF($L55=$D$184,(($J55-$K55)/$P55),(($J55-SUM($Z55:Z55))*$Q55))*IF($V55&lt;=AA$2,(DATEDIF(Z$2,$V55,"D")/365),IF($G55&gt;Z$2,(DATEDIF($G55,AA$2,"D")/365),1)))))))</f>
        <v>0</v>
      </c>
      <c r="AB55" s="53">
        <f>IF($V55&lt;=AA$2,0,IF($O55&lt;=AA$2,0,IF($G55&gt;=AB$2,0,IF($K55&gt;=$J55,0,IF($O55&lt;=AB$2,($J55-(SUM($K55,SUM($Z55:AA55)))),IF($L55=$D$184,(($J55-$K55)/$P55),(($J55-SUM($Z55:AA55))*$Q55))*IF($V55&lt;=AB$2,(DATEDIF(AA$2,$V55,"D")/365),IF($G55&gt;AA$2,(DATEDIF($G55,AB$2,"D")/365),1)))))))</f>
        <v>0</v>
      </c>
      <c r="AC55" s="53">
        <f>IF($V55&lt;=AB$2,0,IF($O55&lt;=AB$2,0,IF($G55&gt;=AC$2,0,IF($K55&gt;=$J55,0,IF($O55&lt;=AC$2,($J55-(SUM($K55,SUM($Z55:AB55)))),IF($L55=$D$184,(($J55-$K55)/$P55),(($J55-SUM($Z55:AB55))*$Q55))*IF($V55&lt;=AC$2,(DATEDIF(AB$2,$V55,"D")/365),IF($G55&gt;AB$2,(DATEDIF($G55,AC$2,"D")/365),1)))))))</f>
        <v>0</v>
      </c>
      <c r="AD55" s="53">
        <f>IF($V55&lt;=AC$2,0,IF($O55&lt;=AC$2,0,IF($G55&gt;=AD$2,0,IF($K55&gt;=$J55,0,IF($O55&lt;=AD$2,($J55-(SUM($K55,SUM($Z55:AC55)))),IF($L55=$D$184,(($J55-$K55)/$P55),(($J55-SUM($Z55:AC55))*$Q55))*IF($V55&lt;=AD$2,(DATEDIF(AC$2,$V55,"D")/365),IF($G55&gt;AC$2,(DATEDIF($G55,AD$2,"D")/365),1)))))))</f>
        <v>0</v>
      </c>
      <c r="AE55" s="53">
        <f>IF($V55&lt;=AD$2,0,IF($O55&lt;=AD$2,0,IF($G55&gt;=AE$2,0,IF($K55&gt;=$J55,0,IF($O55&lt;=AE$2,($J55-(SUM($K55,SUM($Z55:AD55)))),IF($L55=$D$184,(($J55-$K55)/$P55),(($J55-SUM($Z55:AD55))*$Q55))*IF($V55&lt;=AE$2,(DATEDIF(AD$2,$V55,"D")/365),IF($G55&gt;AD$2,(DATEDIF($G55,AE$2,"D")/365),1)))))))</f>
        <v>0</v>
      </c>
      <c r="AF55" s="53">
        <f>IF($V55&lt;=AE$2,0,IF($O55&lt;=AE$2,0,IF($G55&gt;=AF$2,0,IF($K55&gt;=$J55,0,IF($O55&lt;=AF$2,($J55-(SUM($K55,SUM($Z55:AE55)))),IF($L55=$D$184,(($J55-$K55)/$P55),(($J55-SUM($Z55:AE55))*$Q55))*IF($V55&lt;=AF$2,(DATEDIF(AE$2,$V55,"D")/365),IF($G55&gt;AE$2,(DATEDIF($G55,AF$2,"D")/365),1)))))))</f>
        <v>0</v>
      </c>
      <c r="AG55" s="53">
        <f>IF($V55&lt;=AF$2,0,IF($O55&lt;=AF$2,0,IF($G55&gt;=AG$2,0,IF($K55&gt;=$J55,0,IF($O55&lt;=AG$2,($J55-(SUM($K55,SUM($Z55:AF55)))),IF($L55=$D$184,(($J55-$K55)/$P55),(($J55-SUM($Z55:AF55))*$Q55))*IF($V55&lt;=AG$2,(DATEDIF(AF$2,$V55,"D")/365),IF($G55&gt;AF$2,(DATEDIF($G55,AG$2,"D")/365),1)))))))</f>
        <v>0</v>
      </c>
      <c r="AH55" s="53">
        <f>IF($V55&lt;=AG$2,0,IF($O55&lt;=AG$2,0,IF($G55&gt;=AH$2,0,IF($K55&gt;=$J55,0,IF($O55&lt;=AH$2,($J55-(SUM($K55,SUM($Z55:AG55)))),IF($L55=$D$184,(($J55-$K55)/$P55),(($J55-SUM($Z55:AG55))*$Q55))*IF($V55&lt;=AH$2,(DATEDIF(AG$2,$V55,"D")/365),IF($G55&gt;AG$2,(DATEDIF($G55,AH$2,"D")/365),1)))))))</f>
        <v>0</v>
      </c>
      <c r="AI55" s="53">
        <f>IF($V55&lt;=AH$2,0,IF($O55&lt;=AH$2,0,IF($G55&gt;=AI$2,0,IF($K55&gt;=$J55,0,IF($O55&lt;=AI$2,($J55-(SUM($K55,SUM($Z55:AH55)))),IF($L55=$D$184,(($J55-$K55)/$P55),(($J55-SUM($Z55:AH55))*$Q55))*IF($V55&lt;=AI$2,(DATEDIF(AH$2,$V55,"D")/365),IF($G55&gt;AH$2,(DATEDIF($G55,AI$2,"D")/365),1)))))))</f>
        <v>0</v>
      </c>
      <c r="AJ55" s="53">
        <f>IF($V55&lt;=AI$2,0,IF($O55&lt;=AI$2,0,IF($G55&gt;=AJ$2,0,IF($K55&gt;=$J55,0,IF($O55&lt;=AJ$2,($J55-(SUM($K55,SUM($Z55:AI55)))),IF($L55=$D$184,(($J55-$K55)/$P55),(($J55-SUM($Z55:AI55))*$Q55))*IF($V55&lt;=AJ$2,(DATEDIF(AI$2,$V55,"D")/365),IF($G55&gt;AI$2,(DATEDIF($G55,AJ$2,"D")/365),1)))))))</f>
        <v>0</v>
      </c>
      <c r="AK55" s="53">
        <f>IF($V55&lt;=AJ$2,0,IF($O55&lt;=AJ$2,0,IF($G55&gt;=AK$2,0,IF($K55&gt;=$J55,0,IF($O55&lt;=AK$2,($J55-(SUM($K55,SUM($Z55:AJ55)))),IF($L55=$D$184,(($J55-$K55)/$P55),(($J55-SUM($Z55:AJ55))*$Q55))*IF($V55&lt;=AK$2,(DATEDIF(AJ$2,$V55,"D")/365),IF($G55&gt;AJ$2,(DATEDIF($G55,AK$2,"D")/365),1)))))))</f>
        <v>0</v>
      </c>
      <c r="AL55" s="53">
        <f>IF($V55&lt;=AK$2,0,IF($O55&lt;=AK$2,0,IF($G55&gt;=AL$2,0,IF($K55&gt;=$J55,0,IF($O55&lt;=AL$2,($J55-(SUM($K55,SUM($Z55:AK55)))),IF($L55=$D$184,(($J55-$K55)/$P55),(($J55-SUM($Z55:AK55))*$Q55))*IF($V55&lt;=AL$2,(DATEDIF(AK$2,$V55,"D")/365),IF($G55&gt;AK$2,(DATEDIF($G55,AL$2,"D")/365),1)))))))</f>
        <v>0</v>
      </c>
      <c r="AM55" s="53">
        <f>IF($V55&lt;=AL$2,0,IF($O55&lt;=AL$2,0,IF($G55&gt;=AM$2,0,IF($K55&gt;=$J55,0,IF($O55&lt;=AM$2,($J55-(SUM($K55,SUM($Z55:AL55)))),IF($L55=$D$184,(($J55-$K55)/$P55),(($J55-SUM($Z55:AL55))*$Q55))*IF($V55&lt;=AM$2,(DATEDIF(AL$2,$V55,"D")/365),IF($G55&gt;AL$2,(DATEDIF($G55,AM$2,"D")/365),1)))))))</f>
        <v>0</v>
      </c>
      <c r="AN55" s="53">
        <f>IF($V55&lt;=AM$2,0,IF($O55&lt;=AM$2,0,IF($G55&gt;=AN$2,0,IF($K55&gt;=$J55,0,IF($O55&lt;=AN$2,($J55-(SUM($K55,SUM($Z55:AM55)))),IF($L55=$D$184,(($J55-$K55)/$P55),(($J55-SUM($Z55:AM55))*$Q55))*IF($V55&lt;=AN$2,(DATEDIF(AM$2,$V55,"D")/365),IF($G55&gt;AM$2,(DATEDIF($G55,AN$2,"D")/365),1)))))))</f>
        <v>0</v>
      </c>
      <c r="AO55" s="53">
        <f>IF($V55&lt;=AN$2,0,IF($O55&lt;=AN$2,0,IF($G55&gt;=AO$2,0,IF($K55&gt;=$J55,0,IF($O55&lt;=AO$2,($J55-(SUM($K55,SUM($Z55:AN55)))),IF($L55=$D$184,(($J55-$K55)/$P55),(($J55-SUM($Z55:AN55))*$Q55))*IF($V55&lt;=AO$2,(DATEDIF(AN$2,$V55,"D")/365),IF($G55&gt;AN$2,(DATEDIF($G55,AO$2,"D")/365),1)))))))</f>
        <v>0</v>
      </c>
      <c r="AP55" s="53">
        <f>IF($V55&lt;=AO$2,0,IF($O55&lt;=AO$2,0,IF($G55&gt;=AP$2,0,IF($K55&gt;=$J55,0,IF($O55&lt;=AP$2,($J55-(SUM($K55,SUM($Z55:AO55)))),IF($L55=$D$184,(($J55-$K55)/$P55),(($J55-SUM($Z55:AO55))*$Q55))*IF($V55&lt;=AP$2,(DATEDIF(AO$2,$V55,"D")/365),IF($G55&gt;AO$2,(DATEDIF($G55,AP$2,"D")/365),1)))))))</f>
        <v>0</v>
      </c>
      <c r="AQ55" s="53">
        <f>IF($V55&lt;=AP$2,0,IF($O55&lt;=AP$2,0,IF($G55&gt;=AQ$2,0,IF($K55&gt;=$J55,0,IF($O55&lt;=AQ$2,($J55-(SUM($K55,SUM($Z55:AP55)))),IF($L55=$D$184,(($J55-$K55)/$P55),(($J55-SUM($Z55:AP55))*$Q55))*IF($V55&lt;=AQ$2,(DATEDIF(AP$2,$V55,"D")/365),IF($G55&gt;AP$2,(DATEDIF($G55,AQ$2,"D")/365),1)))))))</f>
        <v>0</v>
      </c>
      <c r="AR55" s="53">
        <f>IF($V55&lt;=AQ$2,0,IF($O55&lt;=AQ$2,0,IF($G55&gt;=AR$2,0,IF($K55&gt;=$J55,0,IF($O55&lt;=AR$2,($J55-(SUM($K55,SUM($Z55:AQ55)))),IF($L55=$D$184,(($J55-$K55)/$P55),(($J55-SUM($Z55:AQ55))*$Q55))*IF($V55&lt;=AR$2,(DATEDIF(AQ$2,$V55,"D")/365),IF($G55&gt;AQ$2,(DATEDIF($G55,AR$2,"D")/365),1)))))))</f>
        <v>0</v>
      </c>
      <c r="AS55" s="53">
        <f>IF($V55&lt;=AR$2,0,IF($O55&lt;=AR$2,0,IF($G55&gt;=AS$2,0,IF($K55&gt;=$J55,0,IF($O55&lt;=AS$2,($J55-(SUM($K55,SUM($Z55:AR55)))),IF($L55=$D$184,(($J55-$K55)/$P55),(($J55-SUM($Z55:AR55))*$Q55))*IF($V55&lt;=AS$2,(DATEDIF(AR$2,$V55,"D")/365),IF($G55&gt;AR$2,(DATEDIF($G55,AS$2,"D")/365),1)))))))</f>
        <v>0</v>
      </c>
      <c r="AT55" s="53">
        <f>IF($V55&lt;=AS$2,0,IF($O55&lt;=AS$2,0,IF($G55&gt;=AT$2,0,IF($K55&gt;=$J55,0,IF($O55&lt;=AT$2,($J55-(SUM($K55,SUM($Z55:AS55)))),IF($L55=$D$184,(($J55-$K55)/$P55),(($J55-SUM($Z55:AS55))*$Q55))*IF($V55&lt;=AT$2,(DATEDIF(AS$2,$V55,"D")/365),IF($G55&gt;AS$2,(DATEDIF($G55,AT$2,"D")/365),1)))))))</f>
        <v>0</v>
      </c>
      <c r="AU55" s="53">
        <f>IF($V55&lt;=AT$2,0,IF($O55&lt;=AT$2,0,IF($G55&gt;=AU$2,0,IF($K55&gt;=$J55,0,IF($O55&lt;=AU$2,($J55-(SUM($K55,SUM($Z55:AT55)))),IF($L55=$D$184,(($J55-$K55)/$P55),(($J55-SUM($Z55:AT55))*$Q55))*IF($V55&lt;=AU$2,(DATEDIF(AT$2,$V55,"D")/365),IF($G55&gt;AT$2,(DATEDIF($G55,AU$2,"D")/365),1)))))))</f>
        <v>0</v>
      </c>
      <c r="AV55" s="53">
        <f>IF($V55&lt;=AU$2,0,IF($O55&lt;=AU$2,0,IF($G55&gt;=AV$2,0,IF($K55&gt;=$J55,0,IF($O55&lt;=AV$2,($J55-(SUM($K55,SUM($Z55:AU55)))),IF($L55=$D$184,(($J55-$K55)/$P55),(($J55-SUM($Z55:AU55))*$Q55))*IF($V55&lt;=AV$2,(DATEDIF(AU$2,$V55,"D")/365),IF($G55&gt;AU$2,(DATEDIF($G55,AV$2,"D")/365),1)))))))</f>
        <v>0</v>
      </c>
      <c r="AW55" s="53">
        <f>IF($V55&lt;=AV$2,0,IF($O55&lt;=AV$2,0,IF($G55&gt;=AW$2,0,IF($K55&gt;=$J55,0,IF($O55&lt;=AW$2,($J55-(SUM($K55,SUM($Z55:AV55)))),IF($L55=$D$184,(($J55-$K55)/$P55),(($J55-SUM($Z55:AV55))*$Q55))*IF($V55&lt;=AW$2,(DATEDIF(AV$2,$V55,"D")/365),IF($G55&gt;AV$2,(DATEDIF($G55,AW$2,"D")/365),1)))))))</f>
        <v>0</v>
      </c>
      <c r="AX55" s="53">
        <f>IF($V55&lt;=AW$2,0,IF($O55&lt;=AW$2,0,IF($G55&gt;=AX$2,0,IF($K55&gt;=$J55,0,IF($O55&lt;=AX$2,($J55-(SUM($K55,SUM($Z55:AW55)))),IF($L55=$D$184,(($J55-$K55)/$P55),(($J55-SUM($Z55:AW55))*$Q55))*IF($V55&lt;=AX$2,(DATEDIF(AW$2,$V55,"D")/365),IF($G55&gt;AW$2,(DATEDIF($G55,AX$2,"D")/365),1)))))))</f>
        <v>0</v>
      </c>
      <c r="AY55" s="53">
        <f>IF($V55&lt;=AX$2,0,IF($O55&lt;=AX$2,0,IF($G55&gt;=AY$2,0,IF($K55&gt;=$J55,0,IF($O55&lt;=AY$2,($J55-(SUM($K55,SUM($Z55:AX55)))),IF($L55=$D$184,(($J55-$K55)/$P55),(($J55-SUM($Z55:AX55))*$Q55))*IF($V55&lt;=AY$2,(DATEDIF(AX$2,$V55,"D")/365),IF($G55&gt;AX$2,(DATEDIF($G55,AY$2,"D")/365),1)))))))</f>
        <v>0</v>
      </c>
      <c r="AZ55" s="52"/>
      <c r="BA55" s="52"/>
      <c r="BB55" s="126">
        <f>IF($V55&lt;=BB$2,0,IF($G55&gt;=BB$2,0,IF($G55&gt;$W$3,(J55-Z55),IF($G55&lt;=$W$3,J55-SUM(W55,$Z55:Z55),0))))</f>
        <v>0</v>
      </c>
      <c r="BC55" s="53">
        <f t="shared" si="39"/>
        <v>0</v>
      </c>
      <c r="BD55" s="52">
        <f t="shared" si="39"/>
        <v>0</v>
      </c>
      <c r="BE55" s="53">
        <f t="shared" si="39"/>
        <v>0</v>
      </c>
      <c r="BF55" s="52">
        <f t="shared" si="39"/>
        <v>0</v>
      </c>
      <c r="BG55" s="53">
        <f t="shared" si="39"/>
        <v>0</v>
      </c>
      <c r="BH55" s="52">
        <f t="shared" si="39"/>
        <v>0</v>
      </c>
      <c r="BI55" s="53">
        <f t="shared" si="39"/>
        <v>0</v>
      </c>
      <c r="BJ55" s="52">
        <f t="shared" si="39"/>
        <v>0</v>
      </c>
      <c r="BK55" s="53">
        <f t="shared" si="39"/>
        <v>0</v>
      </c>
      <c r="BL55" s="52">
        <f t="shared" si="39"/>
        <v>0</v>
      </c>
      <c r="BM55" s="53">
        <f t="shared" si="39"/>
        <v>0</v>
      </c>
      <c r="BN55" s="52">
        <f t="shared" si="39"/>
        <v>0</v>
      </c>
      <c r="BO55" s="53">
        <f t="shared" si="39"/>
        <v>0</v>
      </c>
      <c r="BP55" s="52">
        <f t="shared" si="39"/>
        <v>0</v>
      </c>
      <c r="BQ55" s="53">
        <f t="shared" si="39"/>
        <v>0</v>
      </c>
      <c r="BR55" s="52">
        <f t="shared" si="39"/>
        <v>0</v>
      </c>
      <c r="BS55" s="53">
        <f t="shared" si="38"/>
        <v>0</v>
      </c>
      <c r="BT55" s="52">
        <f t="shared" si="38"/>
        <v>0</v>
      </c>
      <c r="BU55" s="53">
        <f t="shared" si="38"/>
        <v>0</v>
      </c>
      <c r="BV55" s="52">
        <f t="shared" si="38"/>
        <v>0</v>
      </c>
      <c r="BW55" s="53">
        <f t="shared" si="38"/>
        <v>0</v>
      </c>
      <c r="BX55" s="52">
        <f t="shared" si="38"/>
        <v>0</v>
      </c>
      <c r="BY55" s="53">
        <f t="shared" si="38"/>
        <v>0</v>
      </c>
      <c r="BZ55" s="52">
        <f t="shared" si="38"/>
        <v>0</v>
      </c>
      <c r="CA55" s="53">
        <f t="shared" si="38"/>
        <v>0</v>
      </c>
    </row>
    <row r="56" spans="1:79" s="74" customFormat="1">
      <c r="A56" s="20">
        <v>55</v>
      </c>
      <c r="B56" s="20" t="s">
        <v>5</v>
      </c>
      <c r="C56" s="20" t="s">
        <v>153</v>
      </c>
      <c r="D56" s="2">
        <v>1985</v>
      </c>
      <c r="E56" s="3">
        <v>4</v>
      </c>
      <c r="F56" s="2">
        <v>1</v>
      </c>
      <c r="G56" s="55">
        <f t="shared" si="0"/>
        <v>31137</v>
      </c>
      <c r="H56" s="4">
        <v>0</v>
      </c>
      <c r="I56" s="1">
        <v>0</v>
      </c>
      <c r="J56" s="51">
        <f t="shared" si="1"/>
        <v>0</v>
      </c>
      <c r="K56" s="54">
        <f t="shared" si="2"/>
        <v>0</v>
      </c>
      <c r="L56" s="4" t="s">
        <v>96</v>
      </c>
      <c r="M56" s="54">
        <f t="shared" si="15"/>
        <v>5</v>
      </c>
      <c r="N56" s="53">
        <f t="shared" si="3"/>
        <v>5</v>
      </c>
      <c r="O56" s="55">
        <f t="shared" si="4"/>
        <v>32963</v>
      </c>
      <c r="P56" s="53">
        <f t="shared" si="5"/>
        <v>0</v>
      </c>
      <c r="Q56" s="119">
        <f t="shared" si="6"/>
        <v>0</v>
      </c>
      <c r="R56" s="52" t="s">
        <v>130</v>
      </c>
      <c r="S56" s="114">
        <v>17</v>
      </c>
      <c r="T56" s="68">
        <v>4</v>
      </c>
      <c r="U56" s="114">
        <v>2035</v>
      </c>
      <c r="V56" s="55">
        <f t="shared" si="7"/>
        <v>54878</v>
      </c>
      <c r="W56" s="53">
        <f t="shared" si="8"/>
        <v>0</v>
      </c>
      <c r="X56" s="53">
        <f t="shared" si="9"/>
        <v>0</v>
      </c>
      <c r="Y56" s="53">
        <f t="shared" si="10"/>
        <v>0</v>
      </c>
      <c r="Z56" s="53">
        <f t="shared" si="11"/>
        <v>0</v>
      </c>
      <c r="AA56" s="53">
        <f>IF($V56&lt;=Z$2,0,IF($O56&lt;=Z$2,0,IF($G56&gt;=AA$2,0,IF($K56&gt;=$J56,0,IF($O56&lt;=AA$2,($J56-(SUM($K56,SUM($Z56:Z56)))),IF($L56=$D$184,(($J56-$K56)/$P56),(($J56-SUM($Z56:Z56))*$Q56))*IF($V56&lt;=AA$2,(DATEDIF(Z$2,$V56,"D")/365),IF($G56&gt;Z$2,(DATEDIF($G56,AA$2,"D")/365),1)))))))</f>
        <v>0</v>
      </c>
      <c r="AB56" s="53">
        <f>IF($V56&lt;=AA$2,0,IF($O56&lt;=AA$2,0,IF($G56&gt;=AB$2,0,IF($K56&gt;=$J56,0,IF($O56&lt;=AB$2,($J56-(SUM($K56,SUM($Z56:AA56)))),IF($L56=$D$184,(($J56-$K56)/$P56),(($J56-SUM($Z56:AA56))*$Q56))*IF($V56&lt;=AB$2,(DATEDIF(AA$2,$V56,"D")/365),IF($G56&gt;AA$2,(DATEDIF($G56,AB$2,"D")/365),1)))))))</f>
        <v>0</v>
      </c>
      <c r="AC56" s="53">
        <f>IF($V56&lt;=AB$2,0,IF($O56&lt;=AB$2,0,IF($G56&gt;=AC$2,0,IF($K56&gt;=$J56,0,IF($O56&lt;=AC$2,($J56-(SUM($K56,SUM($Z56:AB56)))),IF($L56=$D$184,(($J56-$K56)/$P56),(($J56-SUM($Z56:AB56))*$Q56))*IF($V56&lt;=AC$2,(DATEDIF(AB$2,$V56,"D")/365),IF($G56&gt;AB$2,(DATEDIF($G56,AC$2,"D")/365),1)))))))</f>
        <v>0</v>
      </c>
      <c r="AD56" s="53">
        <f>IF($V56&lt;=AC$2,0,IF($O56&lt;=AC$2,0,IF($G56&gt;=AD$2,0,IF($K56&gt;=$J56,0,IF($O56&lt;=AD$2,($J56-(SUM($K56,SUM($Z56:AC56)))),IF($L56=$D$184,(($J56-$K56)/$P56),(($J56-SUM($Z56:AC56))*$Q56))*IF($V56&lt;=AD$2,(DATEDIF(AC$2,$V56,"D")/365),IF($G56&gt;AC$2,(DATEDIF($G56,AD$2,"D")/365),1)))))))</f>
        <v>0</v>
      </c>
      <c r="AE56" s="53">
        <f>IF($V56&lt;=AD$2,0,IF($O56&lt;=AD$2,0,IF($G56&gt;=AE$2,0,IF($K56&gt;=$J56,0,IF($O56&lt;=AE$2,($J56-(SUM($K56,SUM($Z56:AD56)))),IF($L56=$D$184,(($J56-$K56)/$P56),(($J56-SUM($Z56:AD56))*$Q56))*IF($V56&lt;=AE$2,(DATEDIF(AD$2,$V56,"D")/365),IF($G56&gt;AD$2,(DATEDIF($G56,AE$2,"D")/365),1)))))))</f>
        <v>0</v>
      </c>
      <c r="AF56" s="53">
        <f>IF($V56&lt;=AE$2,0,IF($O56&lt;=AE$2,0,IF($G56&gt;=AF$2,0,IF($K56&gt;=$J56,0,IF($O56&lt;=AF$2,($J56-(SUM($K56,SUM($Z56:AE56)))),IF($L56=$D$184,(($J56-$K56)/$P56),(($J56-SUM($Z56:AE56))*$Q56))*IF($V56&lt;=AF$2,(DATEDIF(AE$2,$V56,"D")/365),IF($G56&gt;AE$2,(DATEDIF($G56,AF$2,"D")/365),1)))))))</f>
        <v>0</v>
      </c>
      <c r="AG56" s="53">
        <f>IF($V56&lt;=AF$2,0,IF($O56&lt;=AF$2,0,IF($G56&gt;=AG$2,0,IF($K56&gt;=$J56,0,IF($O56&lt;=AG$2,($J56-(SUM($K56,SUM($Z56:AF56)))),IF($L56=$D$184,(($J56-$K56)/$P56),(($J56-SUM($Z56:AF56))*$Q56))*IF($V56&lt;=AG$2,(DATEDIF(AF$2,$V56,"D")/365),IF($G56&gt;AF$2,(DATEDIF($G56,AG$2,"D")/365),1)))))))</f>
        <v>0</v>
      </c>
      <c r="AH56" s="53">
        <f>IF($V56&lt;=AG$2,0,IF($O56&lt;=AG$2,0,IF($G56&gt;=AH$2,0,IF($K56&gt;=$J56,0,IF($O56&lt;=AH$2,($J56-(SUM($K56,SUM($Z56:AG56)))),IF($L56=$D$184,(($J56-$K56)/$P56),(($J56-SUM($Z56:AG56))*$Q56))*IF($V56&lt;=AH$2,(DATEDIF(AG$2,$V56,"D")/365),IF($G56&gt;AG$2,(DATEDIF($G56,AH$2,"D")/365),1)))))))</f>
        <v>0</v>
      </c>
      <c r="AI56" s="53">
        <f>IF($V56&lt;=AH$2,0,IF($O56&lt;=AH$2,0,IF($G56&gt;=AI$2,0,IF($K56&gt;=$J56,0,IF($O56&lt;=AI$2,($J56-(SUM($K56,SUM($Z56:AH56)))),IF($L56=$D$184,(($J56-$K56)/$P56),(($J56-SUM($Z56:AH56))*$Q56))*IF($V56&lt;=AI$2,(DATEDIF(AH$2,$V56,"D")/365),IF($G56&gt;AH$2,(DATEDIF($G56,AI$2,"D")/365),1)))))))</f>
        <v>0</v>
      </c>
      <c r="AJ56" s="53">
        <f>IF($V56&lt;=AI$2,0,IF($O56&lt;=AI$2,0,IF($G56&gt;=AJ$2,0,IF($K56&gt;=$J56,0,IF($O56&lt;=AJ$2,($J56-(SUM($K56,SUM($Z56:AI56)))),IF($L56=$D$184,(($J56-$K56)/$P56),(($J56-SUM($Z56:AI56))*$Q56))*IF($V56&lt;=AJ$2,(DATEDIF(AI$2,$V56,"D")/365),IF($G56&gt;AI$2,(DATEDIF($G56,AJ$2,"D")/365),1)))))))</f>
        <v>0</v>
      </c>
      <c r="AK56" s="53">
        <f>IF($V56&lt;=AJ$2,0,IF($O56&lt;=AJ$2,0,IF($G56&gt;=AK$2,0,IF($K56&gt;=$J56,0,IF($O56&lt;=AK$2,($J56-(SUM($K56,SUM($Z56:AJ56)))),IF($L56=$D$184,(($J56-$K56)/$P56),(($J56-SUM($Z56:AJ56))*$Q56))*IF($V56&lt;=AK$2,(DATEDIF(AJ$2,$V56,"D")/365),IF($G56&gt;AJ$2,(DATEDIF($G56,AK$2,"D")/365),1)))))))</f>
        <v>0</v>
      </c>
      <c r="AL56" s="53">
        <f>IF($V56&lt;=AK$2,0,IF($O56&lt;=AK$2,0,IF($G56&gt;=AL$2,0,IF($K56&gt;=$J56,0,IF($O56&lt;=AL$2,($J56-(SUM($K56,SUM($Z56:AK56)))),IF($L56=$D$184,(($J56-$K56)/$P56),(($J56-SUM($Z56:AK56))*$Q56))*IF($V56&lt;=AL$2,(DATEDIF(AK$2,$V56,"D")/365),IF($G56&gt;AK$2,(DATEDIF($G56,AL$2,"D")/365),1)))))))</f>
        <v>0</v>
      </c>
      <c r="AM56" s="53">
        <f>IF($V56&lt;=AL$2,0,IF($O56&lt;=AL$2,0,IF($G56&gt;=AM$2,0,IF($K56&gt;=$J56,0,IF($O56&lt;=AM$2,($J56-(SUM($K56,SUM($Z56:AL56)))),IF($L56=$D$184,(($J56-$K56)/$P56),(($J56-SUM($Z56:AL56))*$Q56))*IF($V56&lt;=AM$2,(DATEDIF(AL$2,$V56,"D")/365),IF($G56&gt;AL$2,(DATEDIF($G56,AM$2,"D")/365),1)))))))</f>
        <v>0</v>
      </c>
      <c r="AN56" s="53">
        <f>IF($V56&lt;=AM$2,0,IF($O56&lt;=AM$2,0,IF($G56&gt;=AN$2,0,IF($K56&gt;=$J56,0,IF($O56&lt;=AN$2,($J56-(SUM($K56,SUM($Z56:AM56)))),IF($L56=$D$184,(($J56-$K56)/$P56),(($J56-SUM($Z56:AM56))*$Q56))*IF($V56&lt;=AN$2,(DATEDIF(AM$2,$V56,"D")/365),IF($G56&gt;AM$2,(DATEDIF($G56,AN$2,"D")/365),1)))))))</f>
        <v>0</v>
      </c>
      <c r="AO56" s="53">
        <f>IF($V56&lt;=AN$2,0,IF($O56&lt;=AN$2,0,IF($G56&gt;=AO$2,0,IF($K56&gt;=$J56,0,IF($O56&lt;=AO$2,($J56-(SUM($K56,SUM($Z56:AN56)))),IF($L56=$D$184,(($J56-$K56)/$P56),(($J56-SUM($Z56:AN56))*$Q56))*IF($V56&lt;=AO$2,(DATEDIF(AN$2,$V56,"D")/365),IF($G56&gt;AN$2,(DATEDIF($G56,AO$2,"D")/365),1)))))))</f>
        <v>0</v>
      </c>
      <c r="AP56" s="53">
        <f>IF($V56&lt;=AO$2,0,IF($O56&lt;=AO$2,0,IF($G56&gt;=AP$2,0,IF($K56&gt;=$J56,0,IF($O56&lt;=AP$2,($J56-(SUM($K56,SUM($Z56:AO56)))),IF($L56=$D$184,(($J56-$K56)/$P56),(($J56-SUM($Z56:AO56))*$Q56))*IF($V56&lt;=AP$2,(DATEDIF(AO$2,$V56,"D")/365),IF($G56&gt;AO$2,(DATEDIF($G56,AP$2,"D")/365),1)))))))</f>
        <v>0</v>
      </c>
      <c r="AQ56" s="53">
        <f>IF($V56&lt;=AP$2,0,IF($O56&lt;=AP$2,0,IF($G56&gt;=AQ$2,0,IF($K56&gt;=$J56,0,IF($O56&lt;=AQ$2,($J56-(SUM($K56,SUM($Z56:AP56)))),IF($L56=$D$184,(($J56-$K56)/$P56),(($J56-SUM($Z56:AP56))*$Q56))*IF($V56&lt;=AQ$2,(DATEDIF(AP$2,$V56,"D")/365),IF($G56&gt;AP$2,(DATEDIF($G56,AQ$2,"D")/365),1)))))))</f>
        <v>0</v>
      </c>
      <c r="AR56" s="53">
        <f>IF($V56&lt;=AQ$2,0,IF($O56&lt;=AQ$2,0,IF($G56&gt;=AR$2,0,IF($K56&gt;=$J56,0,IF($O56&lt;=AR$2,($J56-(SUM($K56,SUM($Z56:AQ56)))),IF($L56=$D$184,(($J56-$K56)/$P56),(($J56-SUM($Z56:AQ56))*$Q56))*IF($V56&lt;=AR$2,(DATEDIF(AQ$2,$V56,"D")/365),IF($G56&gt;AQ$2,(DATEDIF($G56,AR$2,"D")/365),1)))))))</f>
        <v>0</v>
      </c>
      <c r="AS56" s="53">
        <f>IF($V56&lt;=AR$2,0,IF($O56&lt;=AR$2,0,IF($G56&gt;=AS$2,0,IF($K56&gt;=$J56,0,IF($O56&lt;=AS$2,($J56-(SUM($K56,SUM($Z56:AR56)))),IF($L56=$D$184,(($J56-$K56)/$P56),(($J56-SUM($Z56:AR56))*$Q56))*IF($V56&lt;=AS$2,(DATEDIF(AR$2,$V56,"D")/365),IF($G56&gt;AR$2,(DATEDIF($G56,AS$2,"D")/365),1)))))))</f>
        <v>0</v>
      </c>
      <c r="AT56" s="53">
        <f>IF($V56&lt;=AS$2,0,IF($O56&lt;=AS$2,0,IF($G56&gt;=AT$2,0,IF($K56&gt;=$J56,0,IF($O56&lt;=AT$2,($J56-(SUM($K56,SUM($Z56:AS56)))),IF($L56=$D$184,(($J56-$K56)/$P56),(($J56-SUM($Z56:AS56))*$Q56))*IF($V56&lt;=AT$2,(DATEDIF(AS$2,$V56,"D")/365),IF($G56&gt;AS$2,(DATEDIF($G56,AT$2,"D")/365),1)))))))</f>
        <v>0</v>
      </c>
      <c r="AU56" s="53">
        <f>IF($V56&lt;=AT$2,0,IF($O56&lt;=AT$2,0,IF($G56&gt;=AU$2,0,IF($K56&gt;=$J56,0,IF($O56&lt;=AU$2,($J56-(SUM($K56,SUM($Z56:AT56)))),IF($L56=$D$184,(($J56-$K56)/$P56),(($J56-SUM($Z56:AT56))*$Q56))*IF($V56&lt;=AU$2,(DATEDIF(AT$2,$V56,"D")/365),IF($G56&gt;AT$2,(DATEDIF($G56,AU$2,"D")/365),1)))))))</f>
        <v>0</v>
      </c>
      <c r="AV56" s="53">
        <f>IF($V56&lt;=AU$2,0,IF($O56&lt;=AU$2,0,IF($G56&gt;=AV$2,0,IF($K56&gt;=$J56,0,IF($O56&lt;=AV$2,($J56-(SUM($K56,SUM($Z56:AU56)))),IF($L56=$D$184,(($J56-$K56)/$P56),(($J56-SUM($Z56:AU56))*$Q56))*IF($V56&lt;=AV$2,(DATEDIF(AU$2,$V56,"D")/365),IF($G56&gt;AU$2,(DATEDIF($G56,AV$2,"D")/365),1)))))))</f>
        <v>0</v>
      </c>
      <c r="AW56" s="53">
        <f>IF($V56&lt;=AV$2,0,IF($O56&lt;=AV$2,0,IF($G56&gt;=AW$2,0,IF($K56&gt;=$J56,0,IF($O56&lt;=AW$2,($J56-(SUM($K56,SUM($Z56:AV56)))),IF($L56=$D$184,(($J56-$K56)/$P56),(($J56-SUM($Z56:AV56))*$Q56))*IF($V56&lt;=AW$2,(DATEDIF(AV$2,$V56,"D")/365),IF($G56&gt;AV$2,(DATEDIF($G56,AW$2,"D")/365),1)))))))</f>
        <v>0</v>
      </c>
      <c r="AX56" s="53">
        <f>IF($V56&lt;=AW$2,0,IF($O56&lt;=AW$2,0,IF($G56&gt;=AX$2,0,IF($K56&gt;=$J56,0,IF($O56&lt;=AX$2,($J56-(SUM($K56,SUM($Z56:AW56)))),IF($L56=$D$184,(($J56-$K56)/$P56),(($J56-SUM($Z56:AW56))*$Q56))*IF($V56&lt;=AX$2,(DATEDIF(AW$2,$V56,"D")/365),IF($G56&gt;AW$2,(DATEDIF($G56,AX$2,"D")/365),1)))))))</f>
        <v>0</v>
      </c>
      <c r="AY56" s="53">
        <f>IF($V56&lt;=AX$2,0,IF($O56&lt;=AX$2,0,IF($G56&gt;=AY$2,0,IF($K56&gt;=$J56,0,IF($O56&lt;=AY$2,($J56-(SUM($K56,SUM($Z56:AX56)))),IF($L56=$D$184,(($J56-$K56)/$P56),(($J56-SUM($Z56:AX56))*$Q56))*IF($V56&lt;=AY$2,(DATEDIF(AX$2,$V56,"D")/365),IF($G56&gt;AX$2,(DATEDIF($G56,AY$2,"D")/365),1)))))))</f>
        <v>0</v>
      </c>
      <c r="AZ56" s="52"/>
      <c r="BA56" s="52"/>
      <c r="BB56" s="126">
        <f>IF($V56&lt;=BB$2,0,IF($G56&gt;=BB$2,0,IF($G56&gt;$W$3,(J56-Z56),IF($G56&lt;=$W$3,J56-SUM(W56,$Z56:Z56),0))))</f>
        <v>0</v>
      </c>
      <c r="BC56" s="53">
        <f t="shared" si="39"/>
        <v>0</v>
      </c>
      <c r="BD56" s="52">
        <f t="shared" si="39"/>
        <v>0</v>
      </c>
      <c r="BE56" s="53">
        <f t="shared" si="39"/>
        <v>0</v>
      </c>
      <c r="BF56" s="52">
        <f t="shared" si="39"/>
        <v>0</v>
      </c>
      <c r="BG56" s="53">
        <f t="shared" si="39"/>
        <v>0</v>
      </c>
      <c r="BH56" s="52">
        <f t="shared" si="39"/>
        <v>0</v>
      </c>
      <c r="BI56" s="53">
        <f t="shared" si="39"/>
        <v>0</v>
      </c>
      <c r="BJ56" s="52">
        <f t="shared" si="39"/>
        <v>0</v>
      </c>
      <c r="BK56" s="53">
        <f t="shared" si="39"/>
        <v>0</v>
      </c>
      <c r="BL56" s="52">
        <f t="shared" si="39"/>
        <v>0</v>
      </c>
      <c r="BM56" s="53">
        <f t="shared" si="39"/>
        <v>0</v>
      </c>
      <c r="BN56" s="52">
        <f t="shared" si="39"/>
        <v>0</v>
      </c>
      <c r="BO56" s="53">
        <f t="shared" si="39"/>
        <v>0</v>
      </c>
      <c r="BP56" s="52">
        <f t="shared" si="39"/>
        <v>0</v>
      </c>
      <c r="BQ56" s="53">
        <f t="shared" si="39"/>
        <v>0</v>
      </c>
      <c r="BR56" s="52">
        <f t="shared" si="39"/>
        <v>0</v>
      </c>
      <c r="BS56" s="53">
        <f t="shared" si="38"/>
        <v>0</v>
      </c>
      <c r="BT56" s="52">
        <f t="shared" si="38"/>
        <v>0</v>
      </c>
      <c r="BU56" s="53">
        <f t="shared" si="38"/>
        <v>0</v>
      </c>
      <c r="BV56" s="52">
        <f t="shared" si="38"/>
        <v>0</v>
      </c>
      <c r="BW56" s="53">
        <f t="shared" si="38"/>
        <v>0</v>
      </c>
      <c r="BX56" s="52">
        <f t="shared" si="38"/>
        <v>0</v>
      </c>
      <c r="BY56" s="53">
        <f t="shared" si="38"/>
        <v>0</v>
      </c>
      <c r="BZ56" s="52">
        <f t="shared" si="38"/>
        <v>0</v>
      </c>
      <c r="CA56" s="53">
        <f t="shared" si="38"/>
        <v>0</v>
      </c>
    </row>
    <row r="57" spans="1:79" s="74" customFormat="1">
      <c r="A57" s="20">
        <v>56</v>
      </c>
      <c r="B57" s="20" t="s">
        <v>5</v>
      </c>
      <c r="C57" s="20" t="s">
        <v>153</v>
      </c>
      <c r="D57" s="2">
        <v>1985</v>
      </c>
      <c r="E57" s="3">
        <v>4</v>
      </c>
      <c r="F57" s="2">
        <v>1</v>
      </c>
      <c r="G57" s="55">
        <f t="shared" si="0"/>
        <v>31137</v>
      </c>
      <c r="H57" s="4">
        <v>0</v>
      </c>
      <c r="I57" s="1">
        <v>0</v>
      </c>
      <c r="J57" s="51">
        <f t="shared" si="1"/>
        <v>0</v>
      </c>
      <c r="K57" s="54">
        <f t="shared" si="2"/>
        <v>0</v>
      </c>
      <c r="L57" s="4" t="s">
        <v>96</v>
      </c>
      <c r="M57" s="54">
        <f t="shared" si="15"/>
        <v>5</v>
      </c>
      <c r="N57" s="53">
        <f t="shared" si="3"/>
        <v>5</v>
      </c>
      <c r="O57" s="55">
        <f t="shared" si="4"/>
        <v>32963</v>
      </c>
      <c r="P57" s="53">
        <f t="shared" si="5"/>
        <v>0</v>
      </c>
      <c r="Q57" s="119">
        <f t="shared" si="6"/>
        <v>0</v>
      </c>
      <c r="R57" s="52" t="s">
        <v>130</v>
      </c>
      <c r="S57" s="114">
        <v>17</v>
      </c>
      <c r="T57" s="68">
        <v>4</v>
      </c>
      <c r="U57" s="114">
        <v>2035</v>
      </c>
      <c r="V57" s="55">
        <f t="shared" si="7"/>
        <v>54878</v>
      </c>
      <c r="W57" s="53">
        <f t="shared" si="8"/>
        <v>0</v>
      </c>
      <c r="X57" s="53">
        <f t="shared" si="9"/>
        <v>0</v>
      </c>
      <c r="Y57" s="53">
        <f t="shared" si="10"/>
        <v>0</v>
      </c>
      <c r="Z57" s="53">
        <f t="shared" si="11"/>
        <v>0</v>
      </c>
      <c r="AA57" s="53">
        <f>IF($V57&lt;=Z$2,0,IF($O57&lt;=Z$2,0,IF($G57&gt;=AA$2,0,IF($K57&gt;=$J57,0,IF($O57&lt;=AA$2,($J57-(SUM($K57,SUM($Z57:Z57)))),IF($L57=$D$184,(($J57-$K57)/$P57),(($J57-SUM($Z57:Z57))*$Q57))*IF($V57&lt;=AA$2,(DATEDIF(Z$2,$V57,"D")/365),IF($G57&gt;Z$2,(DATEDIF($G57,AA$2,"D")/365),1)))))))</f>
        <v>0</v>
      </c>
      <c r="AB57" s="53">
        <f>IF($V57&lt;=AA$2,0,IF($O57&lt;=AA$2,0,IF($G57&gt;=AB$2,0,IF($K57&gt;=$J57,0,IF($O57&lt;=AB$2,($J57-(SUM($K57,SUM($Z57:AA57)))),IF($L57=$D$184,(($J57-$K57)/$P57),(($J57-SUM($Z57:AA57))*$Q57))*IF($V57&lt;=AB$2,(DATEDIF(AA$2,$V57,"D")/365),IF($G57&gt;AA$2,(DATEDIF($G57,AB$2,"D")/365),1)))))))</f>
        <v>0</v>
      </c>
      <c r="AC57" s="53">
        <f>IF($V57&lt;=AB$2,0,IF($O57&lt;=AB$2,0,IF($G57&gt;=AC$2,0,IF($K57&gt;=$J57,0,IF($O57&lt;=AC$2,($J57-(SUM($K57,SUM($Z57:AB57)))),IF($L57=$D$184,(($J57-$K57)/$P57),(($J57-SUM($Z57:AB57))*$Q57))*IF($V57&lt;=AC$2,(DATEDIF(AB$2,$V57,"D")/365),IF($G57&gt;AB$2,(DATEDIF($G57,AC$2,"D")/365),1)))))))</f>
        <v>0</v>
      </c>
      <c r="AD57" s="53">
        <f>IF($V57&lt;=AC$2,0,IF($O57&lt;=AC$2,0,IF($G57&gt;=AD$2,0,IF($K57&gt;=$J57,0,IF($O57&lt;=AD$2,($J57-(SUM($K57,SUM($Z57:AC57)))),IF($L57=$D$184,(($J57-$K57)/$P57),(($J57-SUM($Z57:AC57))*$Q57))*IF($V57&lt;=AD$2,(DATEDIF(AC$2,$V57,"D")/365),IF($G57&gt;AC$2,(DATEDIF($G57,AD$2,"D")/365),1)))))))</f>
        <v>0</v>
      </c>
      <c r="AE57" s="53">
        <f>IF($V57&lt;=AD$2,0,IF($O57&lt;=AD$2,0,IF($G57&gt;=AE$2,0,IF($K57&gt;=$J57,0,IF($O57&lt;=AE$2,($J57-(SUM($K57,SUM($Z57:AD57)))),IF($L57=$D$184,(($J57-$K57)/$P57),(($J57-SUM($Z57:AD57))*$Q57))*IF($V57&lt;=AE$2,(DATEDIF(AD$2,$V57,"D")/365),IF($G57&gt;AD$2,(DATEDIF($G57,AE$2,"D")/365),1)))))))</f>
        <v>0</v>
      </c>
      <c r="AF57" s="53">
        <f>IF($V57&lt;=AE$2,0,IF($O57&lt;=AE$2,0,IF($G57&gt;=AF$2,0,IF($K57&gt;=$J57,0,IF($O57&lt;=AF$2,($J57-(SUM($K57,SUM($Z57:AE57)))),IF($L57=$D$184,(($J57-$K57)/$P57),(($J57-SUM($Z57:AE57))*$Q57))*IF($V57&lt;=AF$2,(DATEDIF(AE$2,$V57,"D")/365),IF($G57&gt;AE$2,(DATEDIF($G57,AF$2,"D")/365),1)))))))</f>
        <v>0</v>
      </c>
      <c r="AG57" s="53">
        <f>IF($V57&lt;=AF$2,0,IF($O57&lt;=AF$2,0,IF($G57&gt;=AG$2,0,IF($K57&gt;=$J57,0,IF($O57&lt;=AG$2,($J57-(SUM($K57,SUM($Z57:AF57)))),IF($L57=$D$184,(($J57-$K57)/$P57),(($J57-SUM($Z57:AF57))*$Q57))*IF($V57&lt;=AG$2,(DATEDIF(AF$2,$V57,"D")/365),IF($G57&gt;AF$2,(DATEDIF($G57,AG$2,"D")/365),1)))))))</f>
        <v>0</v>
      </c>
      <c r="AH57" s="53">
        <f>IF($V57&lt;=AG$2,0,IF($O57&lt;=AG$2,0,IF($G57&gt;=AH$2,0,IF($K57&gt;=$J57,0,IF($O57&lt;=AH$2,($J57-(SUM($K57,SUM($Z57:AG57)))),IF($L57=$D$184,(($J57-$K57)/$P57),(($J57-SUM($Z57:AG57))*$Q57))*IF($V57&lt;=AH$2,(DATEDIF(AG$2,$V57,"D")/365),IF($G57&gt;AG$2,(DATEDIF($G57,AH$2,"D")/365),1)))))))</f>
        <v>0</v>
      </c>
      <c r="AI57" s="53">
        <f>IF($V57&lt;=AH$2,0,IF($O57&lt;=AH$2,0,IF($G57&gt;=AI$2,0,IF($K57&gt;=$J57,0,IF($O57&lt;=AI$2,($J57-(SUM($K57,SUM($Z57:AH57)))),IF($L57=$D$184,(($J57-$K57)/$P57),(($J57-SUM($Z57:AH57))*$Q57))*IF($V57&lt;=AI$2,(DATEDIF(AH$2,$V57,"D")/365),IF($G57&gt;AH$2,(DATEDIF($G57,AI$2,"D")/365),1)))))))</f>
        <v>0</v>
      </c>
      <c r="AJ57" s="53">
        <f>IF($V57&lt;=AI$2,0,IF($O57&lt;=AI$2,0,IF($G57&gt;=AJ$2,0,IF($K57&gt;=$J57,0,IF($O57&lt;=AJ$2,($J57-(SUM($K57,SUM($Z57:AI57)))),IF($L57=$D$184,(($J57-$K57)/$P57),(($J57-SUM($Z57:AI57))*$Q57))*IF($V57&lt;=AJ$2,(DATEDIF(AI$2,$V57,"D")/365),IF($G57&gt;AI$2,(DATEDIF($G57,AJ$2,"D")/365),1)))))))</f>
        <v>0</v>
      </c>
      <c r="AK57" s="53">
        <f>IF($V57&lt;=AJ$2,0,IF($O57&lt;=AJ$2,0,IF($G57&gt;=AK$2,0,IF($K57&gt;=$J57,0,IF($O57&lt;=AK$2,($J57-(SUM($K57,SUM($Z57:AJ57)))),IF($L57=$D$184,(($J57-$K57)/$P57),(($J57-SUM($Z57:AJ57))*$Q57))*IF($V57&lt;=AK$2,(DATEDIF(AJ$2,$V57,"D")/365),IF($G57&gt;AJ$2,(DATEDIF($G57,AK$2,"D")/365),1)))))))</f>
        <v>0</v>
      </c>
      <c r="AL57" s="53">
        <f>IF($V57&lt;=AK$2,0,IF($O57&lt;=AK$2,0,IF($G57&gt;=AL$2,0,IF($K57&gt;=$J57,0,IF($O57&lt;=AL$2,($J57-(SUM($K57,SUM($Z57:AK57)))),IF($L57=$D$184,(($J57-$K57)/$P57),(($J57-SUM($Z57:AK57))*$Q57))*IF($V57&lt;=AL$2,(DATEDIF(AK$2,$V57,"D")/365),IF($G57&gt;AK$2,(DATEDIF($G57,AL$2,"D")/365),1)))))))</f>
        <v>0</v>
      </c>
      <c r="AM57" s="53">
        <f>IF($V57&lt;=AL$2,0,IF($O57&lt;=AL$2,0,IF($G57&gt;=AM$2,0,IF($K57&gt;=$J57,0,IF($O57&lt;=AM$2,($J57-(SUM($K57,SUM($Z57:AL57)))),IF($L57=$D$184,(($J57-$K57)/$P57),(($J57-SUM($Z57:AL57))*$Q57))*IF($V57&lt;=AM$2,(DATEDIF(AL$2,$V57,"D")/365),IF($G57&gt;AL$2,(DATEDIF($G57,AM$2,"D")/365),1)))))))</f>
        <v>0</v>
      </c>
      <c r="AN57" s="53">
        <f>IF($V57&lt;=AM$2,0,IF($O57&lt;=AM$2,0,IF($G57&gt;=AN$2,0,IF($K57&gt;=$J57,0,IF($O57&lt;=AN$2,($J57-(SUM($K57,SUM($Z57:AM57)))),IF($L57=$D$184,(($J57-$K57)/$P57),(($J57-SUM($Z57:AM57))*$Q57))*IF($V57&lt;=AN$2,(DATEDIF(AM$2,$V57,"D")/365),IF($G57&gt;AM$2,(DATEDIF($G57,AN$2,"D")/365),1)))))))</f>
        <v>0</v>
      </c>
      <c r="AO57" s="53">
        <f>IF($V57&lt;=AN$2,0,IF($O57&lt;=AN$2,0,IF($G57&gt;=AO$2,0,IF($K57&gt;=$J57,0,IF($O57&lt;=AO$2,($J57-(SUM($K57,SUM($Z57:AN57)))),IF($L57=$D$184,(($J57-$K57)/$P57),(($J57-SUM($Z57:AN57))*$Q57))*IF($V57&lt;=AO$2,(DATEDIF(AN$2,$V57,"D")/365),IF($G57&gt;AN$2,(DATEDIF($G57,AO$2,"D")/365),1)))))))</f>
        <v>0</v>
      </c>
      <c r="AP57" s="53">
        <f>IF($V57&lt;=AO$2,0,IF($O57&lt;=AO$2,0,IF($G57&gt;=AP$2,0,IF($K57&gt;=$J57,0,IF($O57&lt;=AP$2,($J57-(SUM($K57,SUM($Z57:AO57)))),IF($L57=$D$184,(($J57-$K57)/$P57),(($J57-SUM($Z57:AO57))*$Q57))*IF($V57&lt;=AP$2,(DATEDIF(AO$2,$V57,"D")/365),IF($G57&gt;AO$2,(DATEDIF($G57,AP$2,"D")/365),1)))))))</f>
        <v>0</v>
      </c>
      <c r="AQ57" s="53">
        <f>IF($V57&lt;=AP$2,0,IF($O57&lt;=AP$2,0,IF($G57&gt;=AQ$2,0,IF($K57&gt;=$J57,0,IF($O57&lt;=AQ$2,($J57-(SUM($K57,SUM($Z57:AP57)))),IF($L57=$D$184,(($J57-$K57)/$P57),(($J57-SUM($Z57:AP57))*$Q57))*IF($V57&lt;=AQ$2,(DATEDIF(AP$2,$V57,"D")/365),IF($G57&gt;AP$2,(DATEDIF($G57,AQ$2,"D")/365),1)))))))</f>
        <v>0</v>
      </c>
      <c r="AR57" s="53">
        <f>IF($V57&lt;=AQ$2,0,IF($O57&lt;=AQ$2,0,IF($G57&gt;=AR$2,0,IF($K57&gt;=$J57,0,IF($O57&lt;=AR$2,($J57-(SUM($K57,SUM($Z57:AQ57)))),IF($L57=$D$184,(($J57-$K57)/$P57),(($J57-SUM($Z57:AQ57))*$Q57))*IF($V57&lt;=AR$2,(DATEDIF(AQ$2,$V57,"D")/365),IF($G57&gt;AQ$2,(DATEDIF($G57,AR$2,"D")/365),1)))))))</f>
        <v>0</v>
      </c>
      <c r="AS57" s="53">
        <f>IF($V57&lt;=AR$2,0,IF($O57&lt;=AR$2,0,IF($G57&gt;=AS$2,0,IF($K57&gt;=$J57,0,IF($O57&lt;=AS$2,($J57-(SUM($K57,SUM($Z57:AR57)))),IF($L57=$D$184,(($J57-$K57)/$P57),(($J57-SUM($Z57:AR57))*$Q57))*IF($V57&lt;=AS$2,(DATEDIF(AR$2,$V57,"D")/365),IF($G57&gt;AR$2,(DATEDIF($G57,AS$2,"D")/365),1)))))))</f>
        <v>0</v>
      </c>
      <c r="AT57" s="53">
        <f>IF($V57&lt;=AS$2,0,IF($O57&lt;=AS$2,0,IF($G57&gt;=AT$2,0,IF($K57&gt;=$J57,0,IF($O57&lt;=AT$2,($J57-(SUM($K57,SUM($Z57:AS57)))),IF($L57=$D$184,(($J57-$K57)/$P57),(($J57-SUM($Z57:AS57))*$Q57))*IF($V57&lt;=AT$2,(DATEDIF(AS$2,$V57,"D")/365),IF($G57&gt;AS$2,(DATEDIF($G57,AT$2,"D")/365),1)))))))</f>
        <v>0</v>
      </c>
      <c r="AU57" s="53">
        <f>IF($V57&lt;=AT$2,0,IF($O57&lt;=AT$2,0,IF($G57&gt;=AU$2,0,IF($K57&gt;=$J57,0,IF($O57&lt;=AU$2,($J57-(SUM($K57,SUM($Z57:AT57)))),IF($L57=$D$184,(($J57-$K57)/$P57),(($J57-SUM($Z57:AT57))*$Q57))*IF($V57&lt;=AU$2,(DATEDIF(AT$2,$V57,"D")/365),IF($G57&gt;AT$2,(DATEDIF($G57,AU$2,"D")/365),1)))))))</f>
        <v>0</v>
      </c>
      <c r="AV57" s="53">
        <f>IF($V57&lt;=AU$2,0,IF($O57&lt;=AU$2,0,IF($G57&gt;=AV$2,0,IF($K57&gt;=$J57,0,IF($O57&lt;=AV$2,($J57-(SUM($K57,SUM($Z57:AU57)))),IF($L57=$D$184,(($J57-$K57)/$P57),(($J57-SUM($Z57:AU57))*$Q57))*IF($V57&lt;=AV$2,(DATEDIF(AU$2,$V57,"D")/365),IF($G57&gt;AU$2,(DATEDIF($G57,AV$2,"D")/365),1)))))))</f>
        <v>0</v>
      </c>
      <c r="AW57" s="53">
        <f>IF($V57&lt;=AV$2,0,IF($O57&lt;=AV$2,0,IF($G57&gt;=AW$2,0,IF($K57&gt;=$J57,0,IF($O57&lt;=AW$2,($J57-(SUM($K57,SUM($Z57:AV57)))),IF($L57=$D$184,(($J57-$K57)/$P57),(($J57-SUM($Z57:AV57))*$Q57))*IF($V57&lt;=AW$2,(DATEDIF(AV$2,$V57,"D")/365),IF($G57&gt;AV$2,(DATEDIF($G57,AW$2,"D")/365),1)))))))</f>
        <v>0</v>
      </c>
      <c r="AX57" s="53">
        <f>IF($V57&lt;=AW$2,0,IF($O57&lt;=AW$2,0,IF($G57&gt;=AX$2,0,IF($K57&gt;=$J57,0,IF($O57&lt;=AX$2,($J57-(SUM($K57,SUM($Z57:AW57)))),IF($L57=$D$184,(($J57-$K57)/$P57),(($J57-SUM($Z57:AW57))*$Q57))*IF($V57&lt;=AX$2,(DATEDIF(AW$2,$V57,"D")/365),IF($G57&gt;AW$2,(DATEDIF($G57,AX$2,"D")/365),1)))))))</f>
        <v>0</v>
      </c>
      <c r="AY57" s="53">
        <f>IF($V57&lt;=AX$2,0,IF($O57&lt;=AX$2,0,IF($G57&gt;=AY$2,0,IF($K57&gt;=$J57,0,IF($O57&lt;=AY$2,($J57-(SUM($K57,SUM($Z57:AX57)))),IF($L57=$D$184,(($J57-$K57)/$P57),(($J57-SUM($Z57:AX57))*$Q57))*IF($V57&lt;=AY$2,(DATEDIF(AX$2,$V57,"D")/365),IF($G57&gt;AX$2,(DATEDIF($G57,AY$2,"D")/365),1)))))))</f>
        <v>0</v>
      </c>
      <c r="AZ57" s="52"/>
      <c r="BA57" s="52"/>
      <c r="BB57" s="126">
        <f>IF($V57&lt;=BB$2,0,IF($G57&gt;=BB$2,0,IF($G57&gt;$W$3,(J57-Z57),IF($G57&lt;=$W$3,J57-SUM(W57,$Z57:Z57),0))))</f>
        <v>0</v>
      </c>
      <c r="BC57" s="53">
        <f t="shared" si="39"/>
        <v>0</v>
      </c>
      <c r="BD57" s="52">
        <f t="shared" si="39"/>
        <v>0</v>
      </c>
      <c r="BE57" s="53">
        <f t="shared" si="39"/>
        <v>0</v>
      </c>
      <c r="BF57" s="52">
        <f t="shared" si="39"/>
        <v>0</v>
      </c>
      <c r="BG57" s="53">
        <f t="shared" si="39"/>
        <v>0</v>
      </c>
      <c r="BH57" s="52">
        <f t="shared" si="39"/>
        <v>0</v>
      </c>
      <c r="BI57" s="53">
        <f t="shared" si="39"/>
        <v>0</v>
      </c>
      <c r="BJ57" s="52">
        <f t="shared" si="39"/>
        <v>0</v>
      </c>
      <c r="BK57" s="53">
        <f t="shared" si="39"/>
        <v>0</v>
      </c>
      <c r="BL57" s="52">
        <f t="shared" si="39"/>
        <v>0</v>
      </c>
      <c r="BM57" s="53">
        <f t="shared" si="39"/>
        <v>0</v>
      </c>
      <c r="BN57" s="52">
        <f t="shared" si="39"/>
        <v>0</v>
      </c>
      <c r="BO57" s="53">
        <f t="shared" si="39"/>
        <v>0</v>
      </c>
      <c r="BP57" s="52">
        <f t="shared" si="39"/>
        <v>0</v>
      </c>
      <c r="BQ57" s="53">
        <f t="shared" si="39"/>
        <v>0</v>
      </c>
      <c r="BR57" s="52">
        <f t="shared" si="39"/>
        <v>0</v>
      </c>
      <c r="BS57" s="53">
        <f t="shared" si="38"/>
        <v>0</v>
      </c>
      <c r="BT57" s="52">
        <f t="shared" si="38"/>
        <v>0</v>
      </c>
      <c r="BU57" s="53">
        <f t="shared" si="38"/>
        <v>0</v>
      </c>
      <c r="BV57" s="52">
        <f t="shared" si="38"/>
        <v>0</v>
      </c>
      <c r="BW57" s="53">
        <f t="shared" si="38"/>
        <v>0</v>
      </c>
      <c r="BX57" s="52">
        <f t="shared" si="38"/>
        <v>0</v>
      </c>
      <c r="BY57" s="53">
        <f t="shared" si="38"/>
        <v>0</v>
      </c>
      <c r="BZ57" s="52">
        <f t="shared" si="38"/>
        <v>0</v>
      </c>
      <c r="CA57" s="53">
        <f t="shared" si="38"/>
        <v>0</v>
      </c>
    </row>
    <row r="58" spans="1:79" s="74" customFormat="1">
      <c r="A58" s="20">
        <v>57</v>
      </c>
      <c r="B58" s="20" t="s">
        <v>5</v>
      </c>
      <c r="C58" s="20" t="s">
        <v>153</v>
      </c>
      <c r="D58" s="2">
        <v>1985</v>
      </c>
      <c r="E58" s="3">
        <v>4</v>
      </c>
      <c r="F58" s="2">
        <v>1</v>
      </c>
      <c r="G58" s="55">
        <f t="shared" si="0"/>
        <v>31137</v>
      </c>
      <c r="H58" s="4">
        <v>0</v>
      </c>
      <c r="I58" s="1">
        <v>0</v>
      </c>
      <c r="J58" s="51">
        <f t="shared" si="1"/>
        <v>0</v>
      </c>
      <c r="K58" s="54">
        <f t="shared" si="2"/>
        <v>0</v>
      </c>
      <c r="L58" s="4" t="s">
        <v>96</v>
      </c>
      <c r="M58" s="54">
        <f t="shared" si="15"/>
        <v>5</v>
      </c>
      <c r="N58" s="53">
        <f t="shared" si="3"/>
        <v>5</v>
      </c>
      <c r="O58" s="55">
        <f t="shared" si="4"/>
        <v>32963</v>
      </c>
      <c r="P58" s="53">
        <f t="shared" si="5"/>
        <v>0</v>
      </c>
      <c r="Q58" s="119">
        <f t="shared" si="6"/>
        <v>0</v>
      </c>
      <c r="R58" s="52" t="s">
        <v>130</v>
      </c>
      <c r="S58" s="114">
        <v>17</v>
      </c>
      <c r="T58" s="68">
        <v>4</v>
      </c>
      <c r="U58" s="114">
        <v>2035</v>
      </c>
      <c r="V58" s="55">
        <f t="shared" si="7"/>
        <v>54878</v>
      </c>
      <c r="W58" s="53">
        <f t="shared" si="8"/>
        <v>0</v>
      </c>
      <c r="X58" s="53">
        <f t="shared" si="9"/>
        <v>0</v>
      </c>
      <c r="Y58" s="53">
        <f t="shared" si="10"/>
        <v>0</v>
      </c>
      <c r="Z58" s="53">
        <f t="shared" si="11"/>
        <v>0</v>
      </c>
      <c r="AA58" s="53">
        <f>IF($V58&lt;=Z$2,0,IF($O58&lt;=Z$2,0,IF($G58&gt;=AA$2,0,IF($K58&gt;=$J58,0,IF($O58&lt;=AA$2,($J58-(SUM($K58,SUM($Z58:Z58)))),IF($L58=$D$184,(($J58-$K58)/$P58),(($J58-SUM($Z58:Z58))*$Q58))*IF($V58&lt;=AA$2,(DATEDIF(Z$2,$V58,"D")/365),IF($G58&gt;Z$2,(DATEDIF($G58,AA$2,"D")/365),1)))))))</f>
        <v>0</v>
      </c>
      <c r="AB58" s="53">
        <f>IF($V58&lt;=AA$2,0,IF($O58&lt;=AA$2,0,IF($G58&gt;=AB$2,0,IF($K58&gt;=$J58,0,IF($O58&lt;=AB$2,($J58-(SUM($K58,SUM($Z58:AA58)))),IF($L58=$D$184,(($J58-$K58)/$P58),(($J58-SUM($Z58:AA58))*$Q58))*IF($V58&lt;=AB$2,(DATEDIF(AA$2,$V58,"D")/365),IF($G58&gt;AA$2,(DATEDIF($G58,AB$2,"D")/365),1)))))))</f>
        <v>0</v>
      </c>
      <c r="AC58" s="53">
        <f>IF($V58&lt;=AB$2,0,IF($O58&lt;=AB$2,0,IF($G58&gt;=AC$2,0,IF($K58&gt;=$J58,0,IF($O58&lt;=AC$2,($J58-(SUM($K58,SUM($Z58:AB58)))),IF($L58=$D$184,(($J58-$K58)/$P58),(($J58-SUM($Z58:AB58))*$Q58))*IF($V58&lt;=AC$2,(DATEDIF(AB$2,$V58,"D")/365),IF($G58&gt;AB$2,(DATEDIF($G58,AC$2,"D")/365),1)))))))</f>
        <v>0</v>
      </c>
      <c r="AD58" s="53">
        <f>IF($V58&lt;=AC$2,0,IF($O58&lt;=AC$2,0,IF($G58&gt;=AD$2,0,IF($K58&gt;=$J58,0,IF($O58&lt;=AD$2,($J58-(SUM($K58,SUM($Z58:AC58)))),IF($L58=$D$184,(($J58-$K58)/$P58),(($J58-SUM($Z58:AC58))*$Q58))*IF($V58&lt;=AD$2,(DATEDIF(AC$2,$V58,"D")/365),IF($G58&gt;AC$2,(DATEDIF($G58,AD$2,"D")/365),1)))))))</f>
        <v>0</v>
      </c>
      <c r="AE58" s="53">
        <f>IF($V58&lt;=AD$2,0,IF($O58&lt;=AD$2,0,IF($G58&gt;=AE$2,0,IF($K58&gt;=$J58,0,IF($O58&lt;=AE$2,($J58-(SUM($K58,SUM($Z58:AD58)))),IF($L58=$D$184,(($J58-$K58)/$P58),(($J58-SUM($Z58:AD58))*$Q58))*IF($V58&lt;=AE$2,(DATEDIF(AD$2,$V58,"D")/365),IF($G58&gt;AD$2,(DATEDIF($G58,AE$2,"D")/365),1)))))))</f>
        <v>0</v>
      </c>
      <c r="AF58" s="53">
        <f>IF($V58&lt;=AE$2,0,IF($O58&lt;=AE$2,0,IF($G58&gt;=AF$2,0,IF($K58&gt;=$J58,0,IF($O58&lt;=AF$2,($J58-(SUM($K58,SUM($Z58:AE58)))),IF($L58=$D$184,(($J58-$K58)/$P58),(($J58-SUM($Z58:AE58))*$Q58))*IF($V58&lt;=AF$2,(DATEDIF(AE$2,$V58,"D")/365),IF($G58&gt;AE$2,(DATEDIF($G58,AF$2,"D")/365),1)))))))</f>
        <v>0</v>
      </c>
      <c r="AG58" s="53">
        <f>IF($V58&lt;=AF$2,0,IF($O58&lt;=AF$2,0,IF($G58&gt;=AG$2,0,IF($K58&gt;=$J58,0,IF($O58&lt;=AG$2,($J58-(SUM($K58,SUM($Z58:AF58)))),IF($L58=$D$184,(($J58-$K58)/$P58),(($J58-SUM($Z58:AF58))*$Q58))*IF($V58&lt;=AG$2,(DATEDIF(AF$2,$V58,"D")/365),IF($G58&gt;AF$2,(DATEDIF($G58,AG$2,"D")/365),1)))))))</f>
        <v>0</v>
      </c>
      <c r="AH58" s="53">
        <f>IF($V58&lt;=AG$2,0,IF($O58&lt;=AG$2,0,IF($G58&gt;=AH$2,0,IF($K58&gt;=$J58,0,IF($O58&lt;=AH$2,($J58-(SUM($K58,SUM($Z58:AG58)))),IF($L58=$D$184,(($J58-$K58)/$P58),(($J58-SUM($Z58:AG58))*$Q58))*IF($V58&lt;=AH$2,(DATEDIF(AG$2,$V58,"D")/365),IF($G58&gt;AG$2,(DATEDIF($G58,AH$2,"D")/365),1)))))))</f>
        <v>0</v>
      </c>
      <c r="AI58" s="53">
        <f>IF($V58&lt;=AH$2,0,IF($O58&lt;=AH$2,0,IF($G58&gt;=AI$2,0,IF($K58&gt;=$J58,0,IF($O58&lt;=AI$2,($J58-(SUM($K58,SUM($Z58:AH58)))),IF($L58=$D$184,(($J58-$K58)/$P58),(($J58-SUM($Z58:AH58))*$Q58))*IF($V58&lt;=AI$2,(DATEDIF(AH$2,$V58,"D")/365),IF($G58&gt;AH$2,(DATEDIF($G58,AI$2,"D")/365),1)))))))</f>
        <v>0</v>
      </c>
      <c r="AJ58" s="53">
        <f>IF($V58&lt;=AI$2,0,IF($O58&lt;=AI$2,0,IF($G58&gt;=AJ$2,0,IF($K58&gt;=$J58,0,IF($O58&lt;=AJ$2,($J58-(SUM($K58,SUM($Z58:AI58)))),IF($L58=$D$184,(($J58-$K58)/$P58),(($J58-SUM($Z58:AI58))*$Q58))*IF($V58&lt;=AJ$2,(DATEDIF(AI$2,$V58,"D")/365),IF($G58&gt;AI$2,(DATEDIF($G58,AJ$2,"D")/365),1)))))))</f>
        <v>0</v>
      </c>
      <c r="AK58" s="53">
        <f>IF($V58&lt;=AJ$2,0,IF($O58&lt;=AJ$2,0,IF($G58&gt;=AK$2,0,IF($K58&gt;=$J58,0,IF($O58&lt;=AK$2,($J58-(SUM($K58,SUM($Z58:AJ58)))),IF($L58=$D$184,(($J58-$K58)/$P58),(($J58-SUM($Z58:AJ58))*$Q58))*IF($V58&lt;=AK$2,(DATEDIF(AJ$2,$V58,"D")/365),IF($G58&gt;AJ$2,(DATEDIF($G58,AK$2,"D")/365),1)))))))</f>
        <v>0</v>
      </c>
      <c r="AL58" s="53">
        <f>IF($V58&lt;=AK$2,0,IF($O58&lt;=AK$2,0,IF($G58&gt;=AL$2,0,IF($K58&gt;=$J58,0,IF($O58&lt;=AL$2,($J58-(SUM($K58,SUM($Z58:AK58)))),IF($L58=$D$184,(($J58-$K58)/$P58),(($J58-SUM($Z58:AK58))*$Q58))*IF($V58&lt;=AL$2,(DATEDIF(AK$2,$V58,"D")/365),IF($G58&gt;AK$2,(DATEDIF($G58,AL$2,"D")/365),1)))))))</f>
        <v>0</v>
      </c>
      <c r="AM58" s="53">
        <f>IF($V58&lt;=AL$2,0,IF($O58&lt;=AL$2,0,IF($G58&gt;=AM$2,0,IF($K58&gt;=$J58,0,IF($O58&lt;=AM$2,($J58-(SUM($K58,SUM($Z58:AL58)))),IF($L58=$D$184,(($J58-$K58)/$P58),(($J58-SUM($Z58:AL58))*$Q58))*IF($V58&lt;=AM$2,(DATEDIF(AL$2,$V58,"D")/365),IF($G58&gt;AL$2,(DATEDIF($G58,AM$2,"D")/365),1)))))))</f>
        <v>0</v>
      </c>
      <c r="AN58" s="53">
        <f>IF($V58&lt;=AM$2,0,IF($O58&lt;=AM$2,0,IF($G58&gt;=AN$2,0,IF($K58&gt;=$J58,0,IF($O58&lt;=AN$2,($J58-(SUM($K58,SUM($Z58:AM58)))),IF($L58=$D$184,(($J58-$K58)/$P58),(($J58-SUM($Z58:AM58))*$Q58))*IF($V58&lt;=AN$2,(DATEDIF(AM$2,$V58,"D")/365),IF($G58&gt;AM$2,(DATEDIF($G58,AN$2,"D")/365),1)))))))</f>
        <v>0</v>
      </c>
      <c r="AO58" s="53">
        <f>IF($V58&lt;=AN$2,0,IF($O58&lt;=AN$2,0,IF($G58&gt;=AO$2,0,IF($K58&gt;=$J58,0,IF($O58&lt;=AO$2,($J58-(SUM($K58,SUM($Z58:AN58)))),IF($L58=$D$184,(($J58-$K58)/$P58),(($J58-SUM($Z58:AN58))*$Q58))*IF($V58&lt;=AO$2,(DATEDIF(AN$2,$V58,"D")/365),IF($G58&gt;AN$2,(DATEDIF($G58,AO$2,"D")/365),1)))))))</f>
        <v>0</v>
      </c>
      <c r="AP58" s="53">
        <f>IF($V58&lt;=AO$2,0,IF($O58&lt;=AO$2,0,IF($G58&gt;=AP$2,0,IF($K58&gt;=$J58,0,IF($O58&lt;=AP$2,($J58-(SUM($K58,SUM($Z58:AO58)))),IF($L58=$D$184,(($J58-$K58)/$P58),(($J58-SUM($Z58:AO58))*$Q58))*IF($V58&lt;=AP$2,(DATEDIF(AO$2,$V58,"D")/365),IF($G58&gt;AO$2,(DATEDIF($G58,AP$2,"D")/365),1)))))))</f>
        <v>0</v>
      </c>
      <c r="AQ58" s="53">
        <f>IF($V58&lt;=AP$2,0,IF($O58&lt;=AP$2,0,IF($G58&gt;=AQ$2,0,IF($K58&gt;=$J58,0,IF($O58&lt;=AQ$2,($J58-(SUM($K58,SUM($Z58:AP58)))),IF($L58=$D$184,(($J58-$K58)/$P58),(($J58-SUM($Z58:AP58))*$Q58))*IF($V58&lt;=AQ$2,(DATEDIF(AP$2,$V58,"D")/365),IF($G58&gt;AP$2,(DATEDIF($G58,AQ$2,"D")/365),1)))))))</f>
        <v>0</v>
      </c>
      <c r="AR58" s="53">
        <f>IF($V58&lt;=AQ$2,0,IF($O58&lt;=AQ$2,0,IF($G58&gt;=AR$2,0,IF($K58&gt;=$J58,0,IF($O58&lt;=AR$2,($J58-(SUM($K58,SUM($Z58:AQ58)))),IF($L58=$D$184,(($J58-$K58)/$P58),(($J58-SUM($Z58:AQ58))*$Q58))*IF($V58&lt;=AR$2,(DATEDIF(AQ$2,$V58,"D")/365),IF($G58&gt;AQ$2,(DATEDIF($G58,AR$2,"D")/365),1)))))))</f>
        <v>0</v>
      </c>
      <c r="AS58" s="53">
        <f>IF($V58&lt;=AR$2,0,IF($O58&lt;=AR$2,0,IF($G58&gt;=AS$2,0,IF($K58&gt;=$J58,0,IF($O58&lt;=AS$2,($J58-(SUM($K58,SUM($Z58:AR58)))),IF($L58=$D$184,(($J58-$K58)/$P58),(($J58-SUM($Z58:AR58))*$Q58))*IF($V58&lt;=AS$2,(DATEDIF(AR$2,$V58,"D")/365),IF($G58&gt;AR$2,(DATEDIF($G58,AS$2,"D")/365),1)))))))</f>
        <v>0</v>
      </c>
      <c r="AT58" s="53">
        <f>IF($V58&lt;=AS$2,0,IF($O58&lt;=AS$2,0,IF($G58&gt;=AT$2,0,IF($K58&gt;=$J58,0,IF($O58&lt;=AT$2,($J58-(SUM($K58,SUM($Z58:AS58)))),IF($L58=$D$184,(($J58-$K58)/$P58),(($J58-SUM($Z58:AS58))*$Q58))*IF($V58&lt;=AT$2,(DATEDIF(AS$2,$V58,"D")/365),IF($G58&gt;AS$2,(DATEDIF($G58,AT$2,"D")/365),1)))))))</f>
        <v>0</v>
      </c>
      <c r="AU58" s="53">
        <f>IF($V58&lt;=AT$2,0,IF($O58&lt;=AT$2,0,IF($G58&gt;=AU$2,0,IF($K58&gt;=$J58,0,IF($O58&lt;=AU$2,($J58-(SUM($K58,SUM($Z58:AT58)))),IF($L58=$D$184,(($J58-$K58)/$P58),(($J58-SUM($Z58:AT58))*$Q58))*IF($V58&lt;=AU$2,(DATEDIF(AT$2,$V58,"D")/365),IF($G58&gt;AT$2,(DATEDIF($G58,AU$2,"D")/365),1)))))))</f>
        <v>0</v>
      </c>
      <c r="AV58" s="53">
        <f>IF($V58&lt;=AU$2,0,IF($O58&lt;=AU$2,0,IF($G58&gt;=AV$2,0,IF($K58&gt;=$J58,0,IF($O58&lt;=AV$2,($J58-(SUM($K58,SUM($Z58:AU58)))),IF($L58=$D$184,(($J58-$K58)/$P58),(($J58-SUM($Z58:AU58))*$Q58))*IF($V58&lt;=AV$2,(DATEDIF(AU$2,$V58,"D")/365),IF($G58&gt;AU$2,(DATEDIF($G58,AV$2,"D")/365),1)))))))</f>
        <v>0</v>
      </c>
      <c r="AW58" s="53">
        <f>IF($V58&lt;=AV$2,0,IF($O58&lt;=AV$2,0,IF($G58&gt;=AW$2,0,IF($K58&gt;=$J58,0,IF($O58&lt;=AW$2,($J58-(SUM($K58,SUM($Z58:AV58)))),IF($L58=$D$184,(($J58-$K58)/$P58),(($J58-SUM($Z58:AV58))*$Q58))*IF($V58&lt;=AW$2,(DATEDIF(AV$2,$V58,"D")/365),IF($G58&gt;AV$2,(DATEDIF($G58,AW$2,"D")/365),1)))))))</f>
        <v>0</v>
      </c>
      <c r="AX58" s="53">
        <f>IF($V58&lt;=AW$2,0,IF($O58&lt;=AW$2,0,IF($G58&gt;=AX$2,0,IF($K58&gt;=$J58,0,IF($O58&lt;=AX$2,($J58-(SUM($K58,SUM($Z58:AW58)))),IF($L58=$D$184,(($J58-$K58)/$P58),(($J58-SUM($Z58:AW58))*$Q58))*IF($V58&lt;=AX$2,(DATEDIF(AW$2,$V58,"D")/365),IF($G58&gt;AW$2,(DATEDIF($G58,AX$2,"D")/365),1)))))))</f>
        <v>0</v>
      </c>
      <c r="AY58" s="53">
        <f>IF($V58&lt;=AX$2,0,IF($O58&lt;=AX$2,0,IF($G58&gt;=AY$2,0,IF($K58&gt;=$J58,0,IF($O58&lt;=AY$2,($J58-(SUM($K58,SUM($Z58:AX58)))),IF($L58=$D$184,(($J58-$K58)/$P58),(($J58-SUM($Z58:AX58))*$Q58))*IF($V58&lt;=AY$2,(DATEDIF(AX$2,$V58,"D")/365),IF($G58&gt;AX$2,(DATEDIF($G58,AY$2,"D")/365),1)))))))</f>
        <v>0</v>
      </c>
      <c r="AZ58" s="52"/>
      <c r="BA58" s="52"/>
      <c r="BB58" s="126">
        <f>IF($V58&lt;=BB$2,0,IF($G58&gt;=BB$2,0,IF($G58&gt;$W$3,(J58-Z58),IF($G58&lt;=$W$3,J58-SUM(W58,$Z58:Z58),0))))</f>
        <v>0</v>
      </c>
      <c r="BC58" s="53">
        <f t="shared" si="39"/>
        <v>0</v>
      </c>
      <c r="BD58" s="52">
        <f t="shared" si="39"/>
        <v>0</v>
      </c>
      <c r="BE58" s="53">
        <f t="shared" si="39"/>
        <v>0</v>
      </c>
      <c r="BF58" s="52">
        <f t="shared" si="39"/>
        <v>0</v>
      </c>
      <c r="BG58" s="53">
        <f t="shared" si="39"/>
        <v>0</v>
      </c>
      <c r="BH58" s="52">
        <f t="shared" si="39"/>
        <v>0</v>
      </c>
      <c r="BI58" s="53">
        <f t="shared" si="39"/>
        <v>0</v>
      </c>
      <c r="BJ58" s="52">
        <f t="shared" si="39"/>
        <v>0</v>
      </c>
      <c r="BK58" s="53">
        <f t="shared" si="39"/>
        <v>0</v>
      </c>
      <c r="BL58" s="52">
        <f t="shared" si="39"/>
        <v>0</v>
      </c>
      <c r="BM58" s="53">
        <f t="shared" si="39"/>
        <v>0</v>
      </c>
      <c r="BN58" s="52">
        <f t="shared" si="39"/>
        <v>0</v>
      </c>
      <c r="BO58" s="53">
        <f t="shared" si="39"/>
        <v>0</v>
      </c>
      <c r="BP58" s="52">
        <f t="shared" si="39"/>
        <v>0</v>
      </c>
      <c r="BQ58" s="53">
        <f t="shared" si="39"/>
        <v>0</v>
      </c>
      <c r="BR58" s="52">
        <f t="shared" si="39"/>
        <v>0</v>
      </c>
      <c r="BS58" s="53">
        <f t="shared" ref="BS58:CA80" si="133">IF($V58&lt;=BS$2,0,IF($G58&gt;=BS$2,0,IF($G58&gt;=BR$2,$J58-AQ58,BR58-AQ58)))</f>
        <v>0</v>
      </c>
      <c r="BT58" s="52">
        <f t="shared" si="133"/>
        <v>0</v>
      </c>
      <c r="BU58" s="53">
        <f t="shared" si="133"/>
        <v>0</v>
      </c>
      <c r="BV58" s="52">
        <f t="shared" si="133"/>
        <v>0</v>
      </c>
      <c r="BW58" s="53">
        <f t="shared" si="133"/>
        <v>0</v>
      </c>
      <c r="BX58" s="52">
        <f t="shared" si="133"/>
        <v>0</v>
      </c>
      <c r="BY58" s="53">
        <f t="shared" si="133"/>
        <v>0</v>
      </c>
      <c r="BZ58" s="52">
        <f t="shared" si="133"/>
        <v>0</v>
      </c>
      <c r="CA58" s="53">
        <f t="shared" si="133"/>
        <v>0</v>
      </c>
    </row>
    <row r="59" spans="1:79" s="74" customFormat="1">
      <c r="A59" s="20">
        <v>58</v>
      </c>
      <c r="B59" s="20" t="s">
        <v>5</v>
      </c>
      <c r="C59" s="20" t="s">
        <v>153</v>
      </c>
      <c r="D59" s="2">
        <v>1985</v>
      </c>
      <c r="E59" s="3">
        <v>4</v>
      </c>
      <c r="F59" s="2">
        <v>1</v>
      </c>
      <c r="G59" s="55">
        <f t="shared" si="0"/>
        <v>31137</v>
      </c>
      <c r="H59" s="4">
        <v>0</v>
      </c>
      <c r="I59" s="1">
        <v>0</v>
      </c>
      <c r="J59" s="51">
        <f t="shared" si="1"/>
        <v>0</v>
      </c>
      <c r="K59" s="54">
        <f t="shared" si="2"/>
        <v>0</v>
      </c>
      <c r="L59" s="4" t="s">
        <v>96</v>
      </c>
      <c r="M59" s="54">
        <f t="shared" si="15"/>
        <v>5</v>
      </c>
      <c r="N59" s="53">
        <f t="shared" si="3"/>
        <v>5</v>
      </c>
      <c r="O59" s="55">
        <f t="shared" si="4"/>
        <v>32963</v>
      </c>
      <c r="P59" s="53">
        <f t="shared" ref="P59:P108" si="134">IF($O59&gt;$W$5,M59-N59,0)</f>
        <v>0</v>
      </c>
      <c r="Q59" s="119">
        <f t="shared" si="6"/>
        <v>0</v>
      </c>
      <c r="R59" s="52" t="s">
        <v>130</v>
      </c>
      <c r="S59" s="114">
        <v>17</v>
      </c>
      <c r="T59" s="68">
        <v>4</v>
      </c>
      <c r="U59" s="114">
        <v>2035</v>
      </c>
      <c r="V59" s="55">
        <f t="shared" ref="V59:V108" si="135">IF($R59=$Q$158,DATE($U59,$T59,$S59),DATE(2050,3,31))</f>
        <v>54878</v>
      </c>
      <c r="W59" s="53">
        <f t="shared" si="8"/>
        <v>0</v>
      </c>
      <c r="X59" s="53">
        <f t="shared" ref="X59:X108" si="136">HLOOKUP(X$2,$Z$2:$AY$150,A59,FALSE)</f>
        <v>0</v>
      </c>
      <c r="Y59" s="53">
        <f t="shared" ref="Y59:Y108" si="137">HLOOKUP($Y$2,$BB$2:$CA$150,A59,FALSE)</f>
        <v>0</v>
      </c>
      <c r="Z59" s="53">
        <f t="shared" ref="Z59:Z108" si="138">IF($O59&lt;=$W$3,0,IF($G59&gt;=Z$2,0,IF($K59&gt;=$J59,0,IF($P59&lt;=1,$J59-$K59,IF($L59=$D$184,(($J59-$K59)/$P59),($J59*Q59))*IF($V59&lt;=Z$2,(DATEDIF($W$3,$V59,"D")/365),IF($G59&gt;$W$3,(DATEDIF($G59,$Z$2,"D")/365),1))))))</f>
        <v>0</v>
      </c>
      <c r="AA59" s="53">
        <f>IF($V59&lt;=Z$2,0,IF($O59&lt;=Z$2,0,IF($G59&gt;=AA$2,0,IF($K59&gt;=$J59,0,IF($O59&lt;=AA$2,($J59-(SUM($K59,SUM($Z59:Z59)))),IF($L59=$D$184,(($J59-$K59)/$P59),(($J59-SUM($Z59:Z59))*$Q59))*IF($V59&lt;=AA$2,(DATEDIF(Z$2,$V59,"D")/365),IF($G59&gt;Z$2,(DATEDIF($G59,AA$2,"D")/365),1)))))))</f>
        <v>0</v>
      </c>
      <c r="AB59" s="53">
        <f>IF($V59&lt;=AA$2,0,IF($O59&lt;=AA$2,0,IF($G59&gt;=AB$2,0,IF($K59&gt;=$J59,0,IF($O59&lt;=AB$2,($J59-(SUM($K59,SUM($Z59:AA59)))),IF($L59=$D$184,(($J59-$K59)/$P59),(($J59-SUM($Z59:AA59))*$Q59))*IF($V59&lt;=AB$2,(DATEDIF(AA$2,$V59,"D")/365),IF($G59&gt;AA$2,(DATEDIF($G59,AB$2,"D")/365),1)))))))</f>
        <v>0</v>
      </c>
      <c r="AC59" s="53">
        <f>IF($V59&lt;=AB$2,0,IF($O59&lt;=AB$2,0,IF($G59&gt;=AC$2,0,IF($K59&gt;=$J59,0,IF($O59&lt;=AC$2,($J59-(SUM($K59,SUM($Z59:AB59)))),IF($L59=$D$184,(($J59-$K59)/$P59),(($J59-SUM($Z59:AB59))*$Q59))*IF($V59&lt;=AC$2,(DATEDIF(AB$2,$V59,"D")/365),IF($G59&gt;AB$2,(DATEDIF($G59,AC$2,"D")/365),1)))))))</f>
        <v>0</v>
      </c>
      <c r="AD59" s="53">
        <f>IF($V59&lt;=AC$2,0,IF($O59&lt;=AC$2,0,IF($G59&gt;=AD$2,0,IF($K59&gt;=$J59,0,IF($O59&lt;=AD$2,($J59-(SUM($K59,SUM($Z59:AC59)))),IF($L59=$D$184,(($J59-$K59)/$P59),(($J59-SUM($Z59:AC59))*$Q59))*IF($V59&lt;=AD$2,(DATEDIF(AC$2,$V59,"D")/365),IF($G59&gt;AC$2,(DATEDIF($G59,AD$2,"D")/365),1)))))))</f>
        <v>0</v>
      </c>
      <c r="AE59" s="53">
        <f>IF($V59&lt;=AD$2,0,IF($O59&lt;=AD$2,0,IF($G59&gt;=AE$2,0,IF($K59&gt;=$J59,0,IF($O59&lt;=AE$2,($J59-(SUM($K59,SUM($Z59:AD59)))),IF($L59=$D$184,(($J59-$K59)/$P59),(($J59-SUM($Z59:AD59))*$Q59))*IF($V59&lt;=AE$2,(DATEDIF(AD$2,$V59,"D")/365),IF($G59&gt;AD$2,(DATEDIF($G59,AE$2,"D")/365),1)))))))</f>
        <v>0</v>
      </c>
      <c r="AF59" s="53">
        <f>IF($V59&lt;=AE$2,0,IF($O59&lt;=AE$2,0,IF($G59&gt;=AF$2,0,IF($K59&gt;=$J59,0,IF($O59&lt;=AF$2,($J59-(SUM($K59,SUM($Z59:AE59)))),IF($L59=$D$184,(($J59-$K59)/$P59),(($J59-SUM($Z59:AE59))*$Q59))*IF($V59&lt;=AF$2,(DATEDIF(AE$2,$V59,"D")/365),IF($G59&gt;AE$2,(DATEDIF($G59,AF$2,"D")/365),1)))))))</f>
        <v>0</v>
      </c>
      <c r="AG59" s="53">
        <f>IF($V59&lt;=AF$2,0,IF($O59&lt;=AF$2,0,IF($G59&gt;=AG$2,0,IF($K59&gt;=$J59,0,IF($O59&lt;=AG$2,($J59-(SUM($K59,SUM($Z59:AF59)))),IF($L59=$D$184,(($J59-$K59)/$P59),(($J59-SUM($Z59:AF59))*$Q59))*IF($V59&lt;=AG$2,(DATEDIF(AF$2,$V59,"D")/365),IF($G59&gt;AF$2,(DATEDIF($G59,AG$2,"D")/365),1)))))))</f>
        <v>0</v>
      </c>
      <c r="AH59" s="53">
        <f>IF($V59&lt;=AG$2,0,IF($O59&lt;=AG$2,0,IF($G59&gt;=AH$2,0,IF($K59&gt;=$J59,0,IF($O59&lt;=AH$2,($J59-(SUM($K59,SUM($Z59:AG59)))),IF($L59=$D$184,(($J59-$K59)/$P59),(($J59-SUM($Z59:AG59))*$Q59))*IF($V59&lt;=AH$2,(DATEDIF(AG$2,$V59,"D")/365),IF($G59&gt;AG$2,(DATEDIF($G59,AH$2,"D")/365),1)))))))</f>
        <v>0</v>
      </c>
      <c r="AI59" s="53">
        <f>IF($V59&lt;=AH$2,0,IF($O59&lt;=AH$2,0,IF($G59&gt;=AI$2,0,IF($K59&gt;=$J59,0,IF($O59&lt;=AI$2,($J59-(SUM($K59,SUM($Z59:AH59)))),IF($L59=$D$184,(($J59-$K59)/$P59),(($J59-SUM($Z59:AH59))*$Q59))*IF($V59&lt;=AI$2,(DATEDIF(AH$2,$V59,"D")/365),IF($G59&gt;AH$2,(DATEDIF($G59,AI$2,"D")/365),1)))))))</f>
        <v>0</v>
      </c>
      <c r="AJ59" s="53">
        <f>IF($V59&lt;=AI$2,0,IF($O59&lt;=AI$2,0,IF($G59&gt;=AJ$2,0,IF($K59&gt;=$J59,0,IF($O59&lt;=AJ$2,($J59-(SUM($K59,SUM($Z59:AI59)))),IF($L59=$D$184,(($J59-$K59)/$P59),(($J59-SUM($Z59:AI59))*$Q59))*IF($V59&lt;=AJ$2,(DATEDIF(AI$2,$V59,"D")/365),IF($G59&gt;AI$2,(DATEDIF($G59,AJ$2,"D")/365),1)))))))</f>
        <v>0</v>
      </c>
      <c r="AK59" s="53">
        <f>IF($V59&lt;=AJ$2,0,IF($O59&lt;=AJ$2,0,IF($G59&gt;=AK$2,0,IF($K59&gt;=$J59,0,IF($O59&lt;=AK$2,($J59-(SUM($K59,SUM($Z59:AJ59)))),IF($L59=$D$184,(($J59-$K59)/$P59),(($J59-SUM($Z59:AJ59))*$Q59))*IF($V59&lt;=AK$2,(DATEDIF(AJ$2,$V59,"D")/365),IF($G59&gt;AJ$2,(DATEDIF($G59,AK$2,"D")/365),1)))))))</f>
        <v>0</v>
      </c>
      <c r="AL59" s="53">
        <f>IF($V59&lt;=AK$2,0,IF($O59&lt;=AK$2,0,IF($G59&gt;=AL$2,0,IF($K59&gt;=$J59,0,IF($O59&lt;=AL$2,($J59-(SUM($K59,SUM($Z59:AK59)))),IF($L59=$D$184,(($J59-$K59)/$P59),(($J59-SUM($Z59:AK59))*$Q59))*IF($V59&lt;=AL$2,(DATEDIF(AK$2,$V59,"D")/365),IF($G59&gt;AK$2,(DATEDIF($G59,AL$2,"D")/365),1)))))))</f>
        <v>0</v>
      </c>
      <c r="AM59" s="53">
        <f>IF($V59&lt;=AL$2,0,IF($O59&lt;=AL$2,0,IF($G59&gt;=AM$2,0,IF($K59&gt;=$J59,0,IF($O59&lt;=AM$2,($J59-(SUM($K59,SUM($Z59:AL59)))),IF($L59=$D$184,(($J59-$K59)/$P59),(($J59-SUM($Z59:AL59))*$Q59))*IF($V59&lt;=AM$2,(DATEDIF(AL$2,$V59,"D")/365),IF($G59&gt;AL$2,(DATEDIF($G59,AM$2,"D")/365),1)))))))</f>
        <v>0</v>
      </c>
      <c r="AN59" s="53">
        <f>IF($V59&lt;=AM$2,0,IF($O59&lt;=AM$2,0,IF($G59&gt;=AN$2,0,IF($K59&gt;=$J59,0,IF($O59&lt;=AN$2,($J59-(SUM($K59,SUM($Z59:AM59)))),IF($L59=$D$184,(($J59-$K59)/$P59),(($J59-SUM($Z59:AM59))*$Q59))*IF($V59&lt;=AN$2,(DATEDIF(AM$2,$V59,"D")/365),IF($G59&gt;AM$2,(DATEDIF($G59,AN$2,"D")/365),1)))))))</f>
        <v>0</v>
      </c>
      <c r="AO59" s="53">
        <f>IF($V59&lt;=AN$2,0,IF($O59&lt;=AN$2,0,IF($G59&gt;=AO$2,0,IF($K59&gt;=$J59,0,IF($O59&lt;=AO$2,($J59-(SUM($K59,SUM($Z59:AN59)))),IF($L59=$D$184,(($J59-$K59)/$P59),(($J59-SUM($Z59:AN59))*$Q59))*IF($V59&lt;=AO$2,(DATEDIF(AN$2,$V59,"D")/365),IF($G59&gt;AN$2,(DATEDIF($G59,AO$2,"D")/365),1)))))))</f>
        <v>0</v>
      </c>
      <c r="AP59" s="53">
        <f>IF($V59&lt;=AO$2,0,IF($O59&lt;=AO$2,0,IF($G59&gt;=AP$2,0,IF($K59&gt;=$J59,0,IF($O59&lt;=AP$2,($J59-(SUM($K59,SUM($Z59:AO59)))),IF($L59=$D$184,(($J59-$K59)/$P59),(($J59-SUM($Z59:AO59))*$Q59))*IF($V59&lt;=AP$2,(DATEDIF(AO$2,$V59,"D")/365),IF($G59&gt;AO$2,(DATEDIF($G59,AP$2,"D")/365),1)))))))</f>
        <v>0</v>
      </c>
      <c r="AQ59" s="53">
        <f>IF($V59&lt;=AP$2,0,IF($O59&lt;=AP$2,0,IF($G59&gt;=AQ$2,0,IF($K59&gt;=$J59,0,IF($O59&lt;=AQ$2,($J59-(SUM($K59,SUM($Z59:AP59)))),IF($L59=$D$184,(($J59-$K59)/$P59),(($J59-SUM($Z59:AP59))*$Q59))*IF($V59&lt;=AQ$2,(DATEDIF(AP$2,$V59,"D")/365),IF($G59&gt;AP$2,(DATEDIF($G59,AQ$2,"D")/365),1)))))))</f>
        <v>0</v>
      </c>
      <c r="AR59" s="53">
        <f>IF($V59&lt;=AQ$2,0,IF($O59&lt;=AQ$2,0,IF($G59&gt;=AR$2,0,IF($K59&gt;=$J59,0,IF($O59&lt;=AR$2,($J59-(SUM($K59,SUM($Z59:AQ59)))),IF($L59=$D$184,(($J59-$K59)/$P59),(($J59-SUM($Z59:AQ59))*$Q59))*IF($V59&lt;=AR$2,(DATEDIF(AQ$2,$V59,"D")/365),IF($G59&gt;AQ$2,(DATEDIF($G59,AR$2,"D")/365),1)))))))</f>
        <v>0</v>
      </c>
      <c r="AS59" s="53">
        <f>IF($V59&lt;=AR$2,0,IF($O59&lt;=AR$2,0,IF($G59&gt;=AS$2,0,IF($K59&gt;=$J59,0,IF($O59&lt;=AS$2,($J59-(SUM($K59,SUM($Z59:AR59)))),IF($L59=$D$184,(($J59-$K59)/$P59),(($J59-SUM($Z59:AR59))*$Q59))*IF($V59&lt;=AS$2,(DATEDIF(AR$2,$V59,"D")/365),IF($G59&gt;AR$2,(DATEDIF($G59,AS$2,"D")/365),1)))))))</f>
        <v>0</v>
      </c>
      <c r="AT59" s="53">
        <f>IF($V59&lt;=AS$2,0,IF($O59&lt;=AS$2,0,IF($G59&gt;=AT$2,0,IF($K59&gt;=$J59,0,IF($O59&lt;=AT$2,($J59-(SUM($K59,SUM($Z59:AS59)))),IF($L59=$D$184,(($J59-$K59)/$P59),(($J59-SUM($Z59:AS59))*$Q59))*IF($V59&lt;=AT$2,(DATEDIF(AS$2,$V59,"D")/365),IF($G59&gt;AS$2,(DATEDIF($G59,AT$2,"D")/365),1)))))))</f>
        <v>0</v>
      </c>
      <c r="AU59" s="53">
        <f>IF($V59&lt;=AT$2,0,IF($O59&lt;=AT$2,0,IF($G59&gt;=AU$2,0,IF($K59&gt;=$J59,0,IF($O59&lt;=AU$2,($J59-(SUM($K59,SUM($Z59:AT59)))),IF($L59=$D$184,(($J59-$K59)/$P59),(($J59-SUM($Z59:AT59))*$Q59))*IF($V59&lt;=AU$2,(DATEDIF(AT$2,$V59,"D")/365),IF($G59&gt;AT$2,(DATEDIF($G59,AU$2,"D")/365),1)))))))</f>
        <v>0</v>
      </c>
      <c r="AV59" s="53">
        <f>IF($V59&lt;=AU$2,0,IF($O59&lt;=AU$2,0,IF($G59&gt;=AV$2,0,IF($K59&gt;=$J59,0,IF($O59&lt;=AV$2,($J59-(SUM($K59,SUM($Z59:AU59)))),IF($L59=$D$184,(($J59-$K59)/$P59),(($J59-SUM($Z59:AU59))*$Q59))*IF($V59&lt;=AV$2,(DATEDIF(AU$2,$V59,"D")/365),IF($G59&gt;AU$2,(DATEDIF($G59,AV$2,"D")/365),1)))))))</f>
        <v>0</v>
      </c>
      <c r="AW59" s="53">
        <f>IF($V59&lt;=AV$2,0,IF($O59&lt;=AV$2,0,IF($G59&gt;=AW$2,0,IF($K59&gt;=$J59,0,IF($O59&lt;=AW$2,($J59-(SUM($K59,SUM($Z59:AV59)))),IF($L59=$D$184,(($J59-$K59)/$P59),(($J59-SUM($Z59:AV59))*$Q59))*IF($V59&lt;=AW$2,(DATEDIF(AV$2,$V59,"D")/365),IF($G59&gt;AV$2,(DATEDIF($G59,AW$2,"D")/365),1)))))))</f>
        <v>0</v>
      </c>
      <c r="AX59" s="53">
        <f>IF($V59&lt;=AW$2,0,IF($O59&lt;=AW$2,0,IF($G59&gt;=AX$2,0,IF($K59&gt;=$J59,0,IF($O59&lt;=AX$2,($J59-(SUM($K59,SUM($Z59:AW59)))),IF($L59=$D$184,(($J59-$K59)/$P59),(($J59-SUM($Z59:AW59))*$Q59))*IF($V59&lt;=AX$2,(DATEDIF(AW$2,$V59,"D")/365),IF($G59&gt;AW$2,(DATEDIF($G59,AX$2,"D")/365),1)))))))</f>
        <v>0</v>
      </c>
      <c r="AY59" s="53">
        <f>IF($V59&lt;=AX$2,0,IF($O59&lt;=AX$2,0,IF($G59&gt;=AY$2,0,IF($K59&gt;=$J59,0,IF($O59&lt;=AY$2,($J59-(SUM($K59,SUM($Z59:AX59)))),IF($L59=$D$184,(($J59-$K59)/$P59),(($J59-SUM($Z59:AX59))*$Q59))*IF($V59&lt;=AY$2,(DATEDIF(AX$2,$V59,"D")/365),IF($G59&gt;AX$2,(DATEDIF($G59,AY$2,"D")/365),1)))))))</f>
        <v>0</v>
      </c>
      <c r="AZ59" s="52"/>
      <c r="BA59" s="52"/>
      <c r="BB59" s="126">
        <f>IF($V59&lt;=BB$2,0,IF($G59&gt;=BB$2,0,IF($G59&gt;$W$3,(J59-Z59),IF($G59&lt;=$W$3,J59-SUM(W59,$Z59:Z59),0))))</f>
        <v>0</v>
      </c>
      <c r="BC59" s="53">
        <f t="shared" si="39"/>
        <v>0</v>
      </c>
      <c r="BD59" s="52">
        <f t="shared" si="39"/>
        <v>0</v>
      </c>
      <c r="BE59" s="53">
        <f t="shared" si="39"/>
        <v>0</v>
      </c>
      <c r="BF59" s="52">
        <f t="shared" si="39"/>
        <v>0</v>
      </c>
      <c r="BG59" s="53">
        <f t="shared" si="39"/>
        <v>0</v>
      </c>
      <c r="BH59" s="52">
        <f t="shared" si="39"/>
        <v>0</v>
      </c>
      <c r="BI59" s="53">
        <f t="shared" si="39"/>
        <v>0</v>
      </c>
      <c r="BJ59" s="52">
        <f t="shared" si="39"/>
        <v>0</v>
      </c>
      <c r="BK59" s="53">
        <f t="shared" si="39"/>
        <v>0</v>
      </c>
      <c r="BL59" s="52">
        <f t="shared" si="39"/>
        <v>0</v>
      </c>
      <c r="BM59" s="53">
        <f t="shared" si="39"/>
        <v>0</v>
      </c>
      <c r="BN59" s="52">
        <f t="shared" si="39"/>
        <v>0</v>
      </c>
      <c r="BO59" s="53">
        <f t="shared" si="39"/>
        <v>0</v>
      </c>
      <c r="BP59" s="52">
        <f t="shared" si="39"/>
        <v>0</v>
      </c>
      <c r="BQ59" s="53">
        <f t="shared" si="39"/>
        <v>0</v>
      </c>
      <c r="BR59" s="52">
        <f t="shared" si="39"/>
        <v>0</v>
      </c>
      <c r="BS59" s="53">
        <f t="shared" si="133"/>
        <v>0</v>
      </c>
      <c r="BT59" s="52">
        <f t="shared" si="133"/>
        <v>0</v>
      </c>
      <c r="BU59" s="53">
        <f t="shared" si="133"/>
        <v>0</v>
      </c>
      <c r="BV59" s="52">
        <f t="shared" si="133"/>
        <v>0</v>
      </c>
      <c r="BW59" s="53">
        <f t="shared" si="133"/>
        <v>0</v>
      </c>
      <c r="BX59" s="52">
        <f t="shared" si="133"/>
        <v>0</v>
      </c>
      <c r="BY59" s="53">
        <f t="shared" si="133"/>
        <v>0</v>
      </c>
      <c r="BZ59" s="52">
        <f t="shared" si="133"/>
        <v>0</v>
      </c>
      <c r="CA59" s="53">
        <f t="shared" si="133"/>
        <v>0</v>
      </c>
    </row>
    <row r="60" spans="1:79" s="74" customFormat="1">
      <c r="A60" s="20">
        <v>59</v>
      </c>
      <c r="B60" s="20" t="s">
        <v>5</v>
      </c>
      <c r="C60" s="20" t="s">
        <v>153</v>
      </c>
      <c r="D60" s="2">
        <v>1985</v>
      </c>
      <c r="E60" s="3">
        <v>4</v>
      </c>
      <c r="F60" s="2">
        <v>1</v>
      </c>
      <c r="G60" s="55">
        <f t="shared" si="0"/>
        <v>31137</v>
      </c>
      <c r="H60" s="4">
        <v>0</v>
      </c>
      <c r="I60" s="1">
        <v>0</v>
      </c>
      <c r="J60" s="51">
        <f t="shared" si="1"/>
        <v>0</v>
      </c>
      <c r="K60" s="54">
        <f t="shared" si="2"/>
        <v>0</v>
      </c>
      <c r="L60" s="4" t="s">
        <v>96</v>
      </c>
      <c r="M60" s="54">
        <f t="shared" si="15"/>
        <v>5</v>
      </c>
      <c r="N60" s="53">
        <f t="shared" si="3"/>
        <v>5</v>
      </c>
      <c r="O60" s="55">
        <f t="shared" si="4"/>
        <v>32963</v>
      </c>
      <c r="P60" s="53">
        <f t="shared" si="134"/>
        <v>0</v>
      </c>
      <c r="Q60" s="119">
        <f t="shared" si="6"/>
        <v>0</v>
      </c>
      <c r="R60" s="52" t="s">
        <v>130</v>
      </c>
      <c r="S60" s="114">
        <v>17</v>
      </c>
      <c r="T60" s="68">
        <v>4</v>
      </c>
      <c r="U60" s="114">
        <v>2035</v>
      </c>
      <c r="V60" s="55">
        <f t="shared" si="135"/>
        <v>54878</v>
      </c>
      <c r="W60" s="53">
        <f t="shared" si="8"/>
        <v>0</v>
      </c>
      <c r="X60" s="53">
        <f t="shared" si="136"/>
        <v>0</v>
      </c>
      <c r="Y60" s="53">
        <f t="shared" si="137"/>
        <v>0</v>
      </c>
      <c r="Z60" s="53">
        <f t="shared" si="138"/>
        <v>0</v>
      </c>
      <c r="AA60" s="53">
        <f>IF($V60&lt;=Z$2,0,IF($O60&lt;=Z$2,0,IF($G60&gt;=AA$2,0,IF($K60&gt;=$J60,0,IF($O60&lt;=AA$2,($J60-(SUM($K60,SUM($Z60:Z60)))),IF($L60=$D$184,(($J60-$K60)/$P60),(($J60-SUM($Z60:Z60))*$Q60))*IF($V60&lt;=AA$2,(DATEDIF(Z$2,$V60,"D")/365),IF($G60&gt;Z$2,(DATEDIF($G60,AA$2,"D")/365),1)))))))</f>
        <v>0</v>
      </c>
      <c r="AB60" s="53">
        <f>IF($V60&lt;=AA$2,0,IF($O60&lt;=AA$2,0,IF($G60&gt;=AB$2,0,IF($K60&gt;=$J60,0,IF($O60&lt;=AB$2,($J60-(SUM($K60,SUM($Z60:AA60)))),IF($L60=$D$184,(($J60-$K60)/$P60),(($J60-SUM($Z60:AA60))*$Q60))*IF($V60&lt;=AB$2,(DATEDIF(AA$2,$V60,"D")/365),IF($G60&gt;AA$2,(DATEDIF($G60,AB$2,"D")/365),1)))))))</f>
        <v>0</v>
      </c>
      <c r="AC60" s="53">
        <f>IF($V60&lt;=AB$2,0,IF($O60&lt;=AB$2,0,IF($G60&gt;=AC$2,0,IF($K60&gt;=$J60,0,IF($O60&lt;=AC$2,($J60-(SUM($K60,SUM($Z60:AB60)))),IF($L60=$D$184,(($J60-$K60)/$P60),(($J60-SUM($Z60:AB60))*$Q60))*IF($V60&lt;=AC$2,(DATEDIF(AB$2,$V60,"D")/365),IF($G60&gt;AB$2,(DATEDIF($G60,AC$2,"D")/365),1)))))))</f>
        <v>0</v>
      </c>
      <c r="AD60" s="53">
        <f>IF($V60&lt;=AC$2,0,IF($O60&lt;=AC$2,0,IF($G60&gt;=AD$2,0,IF($K60&gt;=$J60,0,IF($O60&lt;=AD$2,($J60-(SUM($K60,SUM($Z60:AC60)))),IF($L60=$D$184,(($J60-$K60)/$P60),(($J60-SUM($Z60:AC60))*$Q60))*IF($V60&lt;=AD$2,(DATEDIF(AC$2,$V60,"D")/365),IF($G60&gt;AC$2,(DATEDIF($G60,AD$2,"D")/365),1)))))))</f>
        <v>0</v>
      </c>
      <c r="AE60" s="53">
        <f>IF($V60&lt;=AD$2,0,IF($O60&lt;=AD$2,0,IF($G60&gt;=AE$2,0,IF($K60&gt;=$J60,0,IF($O60&lt;=AE$2,($J60-(SUM($K60,SUM($Z60:AD60)))),IF($L60=$D$184,(($J60-$K60)/$P60),(($J60-SUM($Z60:AD60))*$Q60))*IF($V60&lt;=AE$2,(DATEDIF(AD$2,$V60,"D")/365),IF($G60&gt;AD$2,(DATEDIF($G60,AE$2,"D")/365),1)))))))</f>
        <v>0</v>
      </c>
      <c r="AF60" s="53">
        <f>IF($V60&lt;=AE$2,0,IF($O60&lt;=AE$2,0,IF($G60&gt;=AF$2,0,IF($K60&gt;=$J60,0,IF($O60&lt;=AF$2,($J60-(SUM($K60,SUM($Z60:AE60)))),IF($L60=$D$184,(($J60-$K60)/$P60),(($J60-SUM($Z60:AE60))*$Q60))*IF($V60&lt;=AF$2,(DATEDIF(AE$2,$V60,"D")/365),IF($G60&gt;AE$2,(DATEDIF($G60,AF$2,"D")/365),1)))))))</f>
        <v>0</v>
      </c>
      <c r="AG60" s="53">
        <f>IF($V60&lt;=AF$2,0,IF($O60&lt;=AF$2,0,IF($G60&gt;=AG$2,0,IF($K60&gt;=$J60,0,IF($O60&lt;=AG$2,($J60-(SUM($K60,SUM($Z60:AF60)))),IF($L60=$D$184,(($J60-$K60)/$P60),(($J60-SUM($Z60:AF60))*$Q60))*IF($V60&lt;=AG$2,(DATEDIF(AF$2,$V60,"D")/365),IF($G60&gt;AF$2,(DATEDIF($G60,AG$2,"D")/365),1)))))))</f>
        <v>0</v>
      </c>
      <c r="AH60" s="53">
        <f>IF($V60&lt;=AG$2,0,IF($O60&lt;=AG$2,0,IF($G60&gt;=AH$2,0,IF($K60&gt;=$J60,0,IF($O60&lt;=AH$2,($J60-(SUM($K60,SUM($Z60:AG60)))),IF($L60=$D$184,(($J60-$K60)/$P60),(($J60-SUM($Z60:AG60))*$Q60))*IF($V60&lt;=AH$2,(DATEDIF(AG$2,$V60,"D")/365),IF($G60&gt;AG$2,(DATEDIF($G60,AH$2,"D")/365),1)))))))</f>
        <v>0</v>
      </c>
      <c r="AI60" s="53">
        <f>IF($V60&lt;=AH$2,0,IF($O60&lt;=AH$2,0,IF($G60&gt;=AI$2,0,IF($K60&gt;=$J60,0,IF($O60&lt;=AI$2,($J60-(SUM($K60,SUM($Z60:AH60)))),IF($L60=$D$184,(($J60-$K60)/$P60),(($J60-SUM($Z60:AH60))*$Q60))*IF($V60&lt;=AI$2,(DATEDIF(AH$2,$V60,"D")/365),IF($G60&gt;AH$2,(DATEDIF($G60,AI$2,"D")/365),1)))))))</f>
        <v>0</v>
      </c>
      <c r="AJ60" s="53">
        <f>IF($V60&lt;=AI$2,0,IF($O60&lt;=AI$2,0,IF($G60&gt;=AJ$2,0,IF($K60&gt;=$J60,0,IF($O60&lt;=AJ$2,($J60-(SUM($K60,SUM($Z60:AI60)))),IF($L60=$D$184,(($J60-$K60)/$P60),(($J60-SUM($Z60:AI60))*$Q60))*IF($V60&lt;=AJ$2,(DATEDIF(AI$2,$V60,"D")/365),IF($G60&gt;AI$2,(DATEDIF($G60,AJ$2,"D")/365),1)))))))</f>
        <v>0</v>
      </c>
      <c r="AK60" s="53">
        <f>IF($V60&lt;=AJ$2,0,IF($O60&lt;=AJ$2,0,IF($G60&gt;=AK$2,0,IF($K60&gt;=$J60,0,IF($O60&lt;=AK$2,($J60-(SUM($K60,SUM($Z60:AJ60)))),IF($L60=$D$184,(($J60-$K60)/$P60),(($J60-SUM($Z60:AJ60))*$Q60))*IF($V60&lt;=AK$2,(DATEDIF(AJ$2,$V60,"D")/365),IF($G60&gt;AJ$2,(DATEDIF($G60,AK$2,"D")/365),1)))))))</f>
        <v>0</v>
      </c>
      <c r="AL60" s="53">
        <f>IF($V60&lt;=AK$2,0,IF($O60&lt;=AK$2,0,IF($G60&gt;=AL$2,0,IF($K60&gt;=$J60,0,IF($O60&lt;=AL$2,($J60-(SUM($K60,SUM($Z60:AK60)))),IF($L60=$D$184,(($J60-$K60)/$P60),(($J60-SUM($Z60:AK60))*$Q60))*IF($V60&lt;=AL$2,(DATEDIF(AK$2,$V60,"D")/365),IF($G60&gt;AK$2,(DATEDIF($G60,AL$2,"D")/365),1)))))))</f>
        <v>0</v>
      </c>
      <c r="AM60" s="53">
        <f>IF($V60&lt;=AL$2,0,IF($O60&lt;=AL$2,0,IF($G60&gt;=AM$2,0,IF($K60&gt;=$J60,0,IF($O60&lt;=AM$2,($J60-(SUM($K60,SUM($Z60:AL60)))),IF($L60=$D$184,(($J60-$K60)/$P60),(($J60-SUM($Z60:AL60))*$Q60))*IF($V60&lt;=AM$2,(DATEDIF(AL$2,$V60,"D")/365),IF($G60&gt;AL$2,(DATEDIF($G60,AM$2,"D")/365),1)))))))</f>
        <v>0</v>
      </c>
      <c r="AN60" s="53">
        <f>IF($V60&lt;=AM$2,0,IF($O60&lt;=AM$2,0,IF($G60&gt;=AN$2,0,IF($K60&gt;=$J60,0,IF($O60&lt;=AN$2,($J60-(SUM($K60,SUM($Z60:AM60)))),IF($L60=$D$184,(($J60-$K60)/$P60),(($J60-SUM($Z60:AM60))*$Q60))*IF($V60&lt;=AN$2,(DATEDIF(AM$2,$V60,"D")/365),IF($G60&gt;AM$2,(DATEDIF($G60,AN$2,"D")/365),1)))))))</f>
        <v>0</v>
      </c>
      <c r="AO60" s="53">
        <f>IF($V60&lt;=AN$2,0,IF($O60&lt;=AN$2,0,IF($G60&gt;=AO$2,0,IF($K60&gt;=$J60,0,IF($O60&lt;=AO$2,($J60-(SUM($K60,SUM($Z60:AN60)))),IF($L60=$D$184,(($J60-$K60)/$P60),(($J60-SUM($Z60:AN60))*$Q60))*IF($V60&lt;=AO$2,(DATEDIF(AN$2,$V60,"D")/365),IF($G60&gt;AN$2,(DATEDIF($G60,AO$2,"D")/365),1)))))))</f>
        <v>0</v>
      </c>
      <c r="AP60" s="53">
        <f>IF($V60&lt;=AO$2,0,IF($O60&lt;=AO$2,0,IF($G60&gt;=AP$2,0,IF($K60&gt;=$J60,0,IF($O60&lt;=AP$2,($J60-(SUM($K60,SUM($Z60:AO60)))),IF($L60=$D$184,(($J60-$K60)/$P60),(($J60-SUM($Z60:AO60))*$Q60))*IF($V60&lt;=AP$2,(DATEDIF(AO$2,$V60,"D")/365),IF($G60&gt;AO$2,(DATEDIF($G60,AP$2,"D")/365),1)))))))</f>
        <v>0</v>
      </c>
      <c r="AQ60" s="53">
        <f>IF($V60&lt;=AP$2,0,IF($O60&lt;=AP$2,0,IF($G60&gt;=AQ$2,0,IF($K60&gt;=$J60,0,IF($O60&lt;=AQ$2,($J60-(SUM($K60,SUM($Z60:AP60)))),IF($L60=$D$184,(($J60-$K60)/$P60),(($J60-SUM($Z60:AP60))*$Q60))*IF($V60&lt;=AQ$2,(DATEDIF(AP$2,$V60,"D")/365),IF($G60&gt;AP$2,(DATEDIF($G60,AQ$2,"D")/365),1)))))))</f>
        <v>0</v>
      </c>
      <c r="AR60" s="53">
        <f>IF($V60&lt;=AQ$2,0,IF($O60&lt;=AQ$2,0,IF($G60&gt;=AR$2,0,IF($K60&gt;=$J60,0,IF($O60&lt;=AR$2,($J60-(SUM($K60,SUM($Z60:AQ60)))),IF($L60=$D$184,(($J60-$K60)/$P60),(($J60-SUM($Z60:AQ60))*$Q60))*IF($V60&lt;=AR$2,(DATEDIF(AQ$2,$V60,"D")/365),IF($G60&gt;AQ$2,(DATEDIF($G60,AR$2,"D")/365),1)))))))</f>
        <v>0</v>
      </c>
      <c r="AS60" s="53">
        <f>IF($V60&lt;=AR$2,0,IF($O60&lt;=AR$2,0,IF($G60&gt;=AS$2,0,IF($K60&gt;=$J60,0,IF($O60&lt;=AS$2,($J60-(SUM($K60,SUM($Z60:AR60)))),IF($L60=$D$184,(($J60-$K60)/$P60),(($J60-SUM($Z60:AR60))*$Q60))*IF($V60&lt;=AS$2,(DATEDIF(AR$2,$V60,"D")/365),IF($G60&gt;AR$2,(DATEDIF($G60,AS$2,"D")/365),1)))))))</f>
        <v>0</v>
      </c>
      <c r="AT60" s="53">
        <f>IF($V60&lt;=AS$2,0,IF($O60&lt;=AS$2,0,IF($G60&gt;=AT$2,0,IF($K60&gt;=$J60,0,IF($O60&lt;=AT$2,($J60-(SUM($K60,SUM($Z60:AS60)))),IF($L60=$D$184,(($J60-$K60)/$P60),(($J60-SUM($Z60:AS60))*$Q60))*IF($V60&lt;=AT$2,(DATEDIF(AS$2,$V60,"D")/365),IF($G60&gt;AS$2,(DATEDIF($G60,AT$2,"D")/365),1)))))))</f>
        <v>0</v>
      </c>
      <c r="AU60" s="53">
        <f>IF($V60&lt;=AT$2,0,IF($O60&lt;=AT$2,0,IF($G60&gt;=AU$2,0,IF($K60&gt;=$J60,0,IF($O60&lt;=AU$2,($J60-(SUM($K60,SUM($Z60:AT60)))),IF($L60=$D$184,(($J60-$K60)/$P60),(($J60-SUM($Z60:AT60))*$Q60))*IF($V60&lt;=AU$2,(DATEDIF(AT$2,$V60,"D")/365),IF($G60&gt;AT$2,(DATEDIF($G60,AU$2,"D")/365),1)))))))</f>
        <v>0</v>
      </c>
      <c r="AV60" s="53">
        <f>IF($V60&lt;=AU$2,0,IF($O60&lt;=AU$2,0,IF($G60&gt;=AV$2,0,IF($K60&gt;=$J60,0,IF($O60&lt;=AV$2,($J60-(SUM($K60,SUM($Z60:AU60)))),IF($L60=$D$184,(($J60-$K60)/$P60),(($J60-SUM($Z60:AU60))*$Q60))*IF($V60&lt;=AV$2,(DATEDIF(AU$2,$V60,"D")/365),IF($G60&gt;AU$2,(DATEDIF($G60,AV$2,"D")/365),1)))))))</f>
        <v>0</v>
      </c>
      <c r="AW60" s="53">
        <f>IF($V60&lt;=AV$2,0,IF($O60&lt;=AV$2,0,IF($G60&gt;=AW$2,0,IF($K60&gt;=$J60,0,IF($O60&lt;=AW$2,($J60-(SUM($K60,SUM($Z60:AV60)))),IF($L60=$D$184,(($J60-$K60)/$P60),(($J60-SUM($Z60:AV60))*$Q60))*IF($V60&lt;=AW$2,(DATEDIF(AV$2,$V60,"D")/365),IF($G60&gt;AV$2,(DATEDIF($G60,AW$2,"D")/365),1)))))))</f>
        <v>0</v>
      </c>
      <c r="AX60" s="53">
        <f>IF($V60&lt;=AW$2,0,IF($O60&lt;=AW$2,0,IF($G60&gt;=AX$2,0,IF($K60&gt;=$J60,0,IF($O60&lt;=AX$2,($J60-(SUM($K60,SUM($Z60:AW60)))),IF($L60=$D$184,(($J60-$K60)/$P60),(($J60-SUM($Z60:AW60))*$Q60))*IF($V60&lt;=AX$2,(DATEDIF(AW$2,$V60,"D")/365),IF($G60&gt;AW$2,(DATEDIF($G60,AX$2,"D")/365),1)))))))</f>
        <v>0</v>
      </c>
      <c r="AY60" s="53">
        <f>IF($V60&lt;=AX$2,0,IF($O60&lt;=AX$2,0,IF($G60&gt;=AY$2,0,IF($K60&gt;=$J60,0,IF($O60&lt;=AY$2,($J60-(SUM($K60,SUM($Z60:AX60)))),IF($L60=$D$184,(($J60-$K60)/$P60),(($J60-SUM($Z60:AX60))*$Q60))*IF($V60&lt;=AY$2,(DATEDIF(AX$2,$V60,"D")/365),IF($G60&gt;AX$2,(DATEDIF($G60,AY$2,"D")/365),1)))))))</f>
        <v>0</v>
      </c>
      <c r="AZ60" s="52"/>
      <c r="BA60" s="52"/>
      <c r="BB60" s="126">
        <f>IF($V60&lt;=BB$2,0,IF($G60&gt;=BB$2,0,IF($G60&gt;$W$3,(J60-Z60),IF($G60&lt;=$W$3,J60-SUM(W60,$Z60:Z60),0))))</f>
        <v>0</v>
      </c>
      <c r="BC60" s="53">
        <f t="shared" si="39"/>
        <v>0</v>
      </c>
      <c r="BD60" s="52">
        <f t="shared" si="39"/>
        <v>0</v>
      </c>
      <c r="BE60" s="53">
        <f t="shared" si="39"/>
        <v>0</v>
      </c>
      <c r="BF60" s="52">
        <f t="shared" si="39"/>
        <v>0</v>
      </c>
      <c r="BG60" s="53">
        <f t="shared" si="39"/>
        <v>0</v>
      </c>
      <c r="BH60" s="52">
        <f t="shared" si="39"/>
        <v>0</v>
      </c>
      <c r="BI60" s="53">
        <f t="shared" si="39"/>
        <v>0</v>
      </c>
      <c r="BJ60" s="52">
        <f t="shared" si="39"/>
        <v>0</v>
      </c>
      <c r="BK60" s="53">
        <f t="shared" si="39"/>
        <v>0</v>
      </c>
      <c r="BL60" s="52">
        <f t="shared" si="39"/>
        <v>0</v>
      </c>
      <c r="BM60" s="53">
        <f t="shared" si="39"/>
        <v>0</v>
      </c>
      <c r="BN60" s="52">
        <f t="shared" si="39"/>
        <v>0</v>
      </c>
      <c r="BO60" s="53">
        <f t="shared" si="39"/>
        <v>0</v>
      </c>
      <c r="BP60" s="52">
        <f t="shared" si="39"/>
        <v>0</v>
      </c>
      <c r="BQ60" s="53">
        <f t="shared" si="39"/>
        <v>0</v>
      </c>
      <c r="BR60" s="52">
        <f t="shared" si="39"/>
        <v>0</v>
      </c>
      <c r="BS60" s="53">
        <f t="shared" si="133"/>
        <v>0</v>
      </c>
      <c r="BT60" s="52">
        <f t="shared" si="133"/>
        <v>0</v>
      </c>
      <c r="BU60" s="53">
        <f t="shared" si="133"/>
        <v>0</v>
      </c>
      <c r="BV60" s="52">
        <f t="shared" si="133"/>
        <v>0</v>
      </c>
      <c r="BW60" s="53">
        <f t="shared" si="133"/>
        <v>0</v>
      </c>
      <c r="BX60" s="52">
        <f t="shared" si="133"/>
        <v>0</v>
      </c>
      <c r="BY60" s="53">
        <f t="shared" si="133"/>
        <v>0</v>
      </c>
      <c r="BZ60" s="52">
        <f t="shared" si="133"/>
        <v>0</v>
      </c>
      <c r="CA60" s="53">
        <f t="shared" si="133"/>
        <v>0</v>
      </c>
    </row>
    <row r="61" spans="1:79" s="74" customFormat="1">
      <c r="A61" s="20">
        <v>60</v>
      </c>
      <c r="B61" s="20" t="s">
        <v>5</v>
      </c>
      <c r="C61" s="20" t="s">
        <v>153</v>
      </c>
      <c r="D61" s="2">
        <v>1985</v>
      </c>
      <c r="E61" s="3">
        <v>4</v>
      </c>
      <c r="F61" s="2">
        <v>1</v>
      </c>
      <c r="G61" s="55">
        <f t="shared" si="0"/>
        <v>31137</v>
      </c>
      <c r="H61" s="4">
        <v>0</v>
      </c>
      <c r="I61" s="1">
        <v>0</v>
      </c>
      <c r="J61" s="51">
        <f t="shared" si="1"/>
        <v>0</v>
      </c>
      <c r="K61" s="54">
        <f t="shared" si="2"/>
        <v>0</v>
      </c>
      <c r="L61" s="4" t="s">
        <v>96</v>
      </c>
      <c r="M61" s="54">
        <f t="shared" si="15"/>
        <v>5</v>
      </c>
      <c r="N61" s="53">
        <f t="shared" si="3"/>
        <v>5</v>
      </c>
      <c r="O61" s="55">
        <f t="shared" si="4"/>
        <v>32963</v>
      </c>
      <c r="P61" s="53">
        <f t="shared" si="134"/>
        <v>0</v>
      </c>
      <c r="Q61" s="119">
        <f t="shared" si="6"/>
        <v>0</v>
      </c>
      <c r="R61" s="52" t="s">
        <v>130</v>
      </c>
      <c r="S61" s="114">
        <v>17</v>
      </c>
      <c r="T61" s="68">
        <v>4</v>
      </c>
      <c r="U61" s="114">
        <v>2035</v>
      </c>
      <c r="V61" s="55">
        <f t="shared" si="135"/>
        <v>54878</v>
      </c>
      <c r="W61" s="53">
        <f t="shared" si="8"/>
        <v>0</v>
      </c>
      <c r="X61" s="53">
        <f t="shared" si="136"/>
        <v>0</v>
      </c>
      <c r="Y61" s="53">
        <f t="shared" si="137"/>
        <v>0</v>
      </c>
      <c r="Z61" s="53">
        <f t="shared" si="138"/>
        <v>0</v>
      </c>
      <c r="AA61" s="53">
        <f>IF($V61&lt;=Z$2,0,IF($O61&lt;=Z$2,0,IF($G61&gt;=AA$2,0,IF($K61&gt;=$J61,0,IF($O61&lt;=AA$2,($J61-(SUM($K61,SUM($Z61:Z61)))),IF($L61=$D$184,(($J61-$K61)/$P61),(($J61-SUM($Z61:Z61))*$Q61))*IF($V61&lt;=AA$2,(DATEDIF(Z$2,$V61,"D")/365),IF($G61&gt;Z$2,(DATEDIF($G61,AA$2,"D")/365),1)))))))</f>
        <v>0</v>
      </c>
      <c r="AB61" s="53">
        <f>IF($V61&lt;=AA$2,0,IF($O61&lt;=AA$2,0,IF($G61&gt;=AB$2,0,IF($K61&gt;=$J61,0,IF($O61&lt;=AB$2,($J61-(SUM($K61,SUM($Z61:AA61)))),IF($L61=$D$184,(($J61-$K61)/$P61),(($J61-SUM($Z61:AA61))*$Q61))*IF($V61&lt;=AB$2,(DATEDIF(AA$2,$V61,"D")/365),IF($G61&gt;AA$2,(DATEDIF($G61,AB$2,"D")/365),1)))))))</f>
        <v>0</v>
      </c>
      <c r="AC61" s="53">
        <f>IF($V61&lt;=AB$2,0,IF($O61&lt;=AB$2,0,IF($G61&gt;=AC$2,0,IF($K61&gt;=$J61,0,IF($O61&lt;=AC$2,($J61-(SUM($K61,SUM($Z61:AB61)))),IF($L61=$D$184,(($J61-$K61)/$P61),(($J61-SUM($Z61:AB61))*$Q61))*IF($V61&lt;=AC$2,(DATEDIF(AB$2,$V61,"D")/365),IF($G61&gt;AB$2,(DATEDIF($G61,AC$2,"D")/365),1)))))))</f>
        <v>0</v>
      </c>
      <c r="AD61" s="53">
        <f>IF($V61&lt;=AC$2,0,IF($O61&lt;=AC$2,0,IF($G61&gt;=AD$2,0,IF($K61&gt;=$J61,0,IF($O61&lt;=AD$2,($J61-(SUM($K61,SUM($Z61:AC61)))),IF($L61=$D$184,(($J61-$K61)/$P61),(($J61-SUM($Z61:AC61))*$Q61))*IF($V61&lt;=AD$2,(DATEDIF(AC$2,$V61,"D")/365),IF($G61&gt;AC$2,(DATEDIF($G61,AD$2,"D")/365),1)))))))</f>
        <v>0</v>
      </c>
      <c r="AE61" s="53">
        <f>IF($V61&lt;=AD$2,0,IF($O61&lt;=AD$2,0,IF($G61&gt;=AE$2,0,IF($K61&gt;=$J61,0,IF($O61&lt;=AE$2,($J61-(SUM($K61,SUM($Z61:AD61)))),IF($L61=$D$184,(($J61-$K61)/$P61),(($J61-SUM($Z61:AD61))*$Q61))*IF($V61&lt;=AE$2,(DATEDIF(AD$2,$V61,"D")/365),IF($G61&gt;AD$2,(DATEDIF($G61,AE$2,"D")/365),1)))))))</f>
        <v>0</v>
      </c>
      <c r="AF61" s="53">
        <f>IF($V61&lt;=AE$2,0,IF($O61&lt;=AE$2,0,IF($G61&gt;=AF$2,0,IF($K61&gt;=$J61,0,IF($O61&lt;=AF$2,($J61-(SUM($K61,SUM($Z61:AE61)))),IF($L61=$D$184,(($J61-$K61)/$P61),(($J61-SUM($Z61:AE61))*$Q61))*IF($V61&lt;=AF$2,(DATEDIF(AE$2,$V61,"D")/365),IF($G61&gt;AE$2,(DATEDIF($G61,AF$2,"D")/365),1)))))))</f>
        <v>0</v>
      </c>
      <c r="AG61" s="53">
        <f>IF($V61&lt;=AF$2,0,IF($O61&lt;=AF$2,0,IF($G61&gt;=AG$2,0,IF($K61&gt;=$J61,0,IF($O61&lt;=AG$2,($J61-(SUM($K61,SUM($Z61:AF61)))),IF($L61=$D$184,(($J61-$K61)/$P61),(($J61-SUM($Z61:AF61))*$Q61))*IF($V61&lt;=AG$2,(DATEDIF(AF$2,$V61,"D")/365),IF($G61&gt;AF$2,(DATEDIF($G61,AG$2,"D")/365),1)))))))</f>
        <v>0</v>
      </c>
      <c r="AH61" s="53">
        <f>IF($V61&lt;=AG$2,0,IF($O61&lt;=AG$2,0,IF($G61&gt;=AH$2,0,IF($K61&gt;=$J61,0,IF($O61&lt;=AH$2,($J61-(SUM($K61,SUM($Z61:AG61)))),IF($L61=$D$184,(($J61-$K61)/$P61),(($J61-SUM($Z61:AG61))*$Q61))*IF($V61&lt;=AH$2,(DATEDIF(AG$2,$V61,"D")/365),IF($G61&gt;AG$2,(DATEDIF($G61,AH$2,"D")/365),1)))))))</f>
        <v>0</v>
      </c>
      <c r="AI61" s="53">
        <f>IF($V61&lt;=AH$2,0,IF($O61&lt;=AH$2,0,IF($G61&gt;=AI$2,0,IF($K61&gt;=$J61,0,IF($O61&lt;=AI$2,($J61-(SUM($K61,SUM($Z61:AH61)))),IF($L61=$D$184,(($J61-$K61)/$P61),(($J61-SUM($Z61:AH61))*$Q61))*IF($V61&lt;=AI$2,(DATEDIF(AH$2,$V61,"D")/365),IF($G61&gt;AH$2,(DATEDIF($G61,AI$2,"D")/365),1)))))))</f>
        <v>0</v>
      </c>
      <c r="AJ61" s="53">
        <f>IF($V61&lt;=AI$2,0,IF($O61&lt;=AI$2,0,IF($G61&gt;=AJ$2,0,IF($K61&gt;=$J61,0,IF($O61&lt;=AJ$2,($J61-(SUM($K61,SUM($Z61:AI61)))),IF($L61=$D$184,(($J61-$K61)/$P61),(($J61-SUM($Z61:AI61))*$Q61))*IF($V61&lt;=AJ$2,(DATEDIF(AI$2,$V61,"D")/365),IF($G61&gt;AI$2,(DATEDIF($G61,AJ$2,"D")/365),1)))))))</f>
        <v>0</v>
      </c>
      <c r="AK61" s="53">
        <f>IF($V61&lt;=AJ$2,0,IF($O61&lt;=AJ$2,0,IF($G61&gt;=AK$2,0,IF($K61&gt;=$J61,0,IF($O61&lt;=AK$2,($J61-(SUM($K61,SUM($Z61:AJ61)))),IF($L61=$D$184,(($J61-$K61)/$P61),(($J61-SUM($Z61:AJ61))*$Q61))*IF($V61&lt;=AK$2,(DATEDIF(AJ$2,$V61,"D")/365),IF($G61&gt;AJ$2,(DATEDIF($G61,AK$2,"D")/365),1)))))))</f>
        <v>0</v>
      </c>
      <c r="AL61" s="53">
        <f>IF($V61&lt;=AK$2,0,IF($O61&lt;=AK$2,0,IF($G61&gt;=AL$2,0,IF($K61&gt;=$J61,0,IF($O61&lt;=AL$2,($J61-(SUM($K61,SUM($Z61:AK61)))),IF($L61=$D$184,(($J61-$K61)/$P61),(($J61-SUM($Z61:AK61))*$Q61))*IF($V61&lt;=AL$2,(DATEDIF(AK$2,$V61,"D")/365),IF($G61&gt;AK$2,(DATEDIF($G61,AL$2,"D")/365),1)))))))</f>
        <v>0</v>
      </c>
      <c r="AM61" s="53">
        <f>IF($V61&lt;=AL$2,0,IF($O61&lt;=AL$2,0,IF($G61&gt;=AM$2,0,IF($K61&gt;=$J61,0,IF($O61&lt;=AM$2,($J61-(SUM($K61,SUM($Z61:AL61)))),IF($L61=$D$184,(($J61-$K61)/$P61),(($J61-SUM($Z61:AL61))*$Q61))*IF($V61&lt;=AM$2,(DATEDIF(AL$2,$V61,"D")/365),IF($G61&gt;AL$2,(DATEDIF($G61,AM$2,"D")/365),1)))))))</f>
        <v>0</v>
      </c>
      <c r="AN61" s="53">
        <f>IF($V61&lt;=AM$2,0,IF($O61&lt;=AM$2,0,IF($G61&gt;=AN$2,0,IF($K61&gt;=$J61,0,IF($O61&lt;=AN$2,($J61-(SUM($K61,SUM($Z61:AM61)))),IF($L61=$D$184,(($J61-$K61)/$P61),(($J61-SUM($Z61:AM61))*$Q61))*IF($V61&lt;=AN$2,(DATEDIF(AM$2,$V61,"D")/365),IF($G61&gt;AM$2,(DATEDIF($G61,AN$2,"D")/365),1)))))))</f>
        <v>0</v>
      </c>
      <c r="AO61" s="53">
        <f>IF($V61&lt;=AN$2,0,IF($O61&lt;=AN$2,0,IF($G61&gt;=AO$2,0,IF($K61&gt;=$J61,0,IF($O61&lt;=AO$2,($J61-(SUM($K61,SUM($Z61:AN61)))),IF($L61=$D$184,(($J61-$K61)/$P61),(($J61-SUM($Z61:AN61))*$Q61))*IF($V61&lt;=AO$2,(DATEDIF(AN$2,$V61,"D")/365),IF($G61&gt;AN$2,(DATEDIF($G61,AO$2,"D")/365),1)))))))</f>
        <v>0</v>
      </c>
      <c r="AP61" s="53">
        <f>IF($V61&lt;=AO$2,0,IF($O61&lt;=AO$2,0,IF($G61&gt;=AP$2,0,IF($K61&gt;=$J61,0,IF($O61&lt;=AP$2,($J61-(SUM($K61,SUM($Z61:AO61)))),IF($L61=$D$184,(($J61-$K61)/$P61),(($J61-SUM($Z61:AO61))*$Q61))*IF($V61&lt;=AP$2,(DATEDIF(AO$2,$V61,"D")/365),IF($G61&gt;AO$2,(DATEDIF($G61,AP$2,"D")/365),1)))))))</f>
        <v>0</v>
      </c>
      <c r="AQ61" s="53">
        <f>IF($V61&lt;=AP$2,0,IF($O61&lt;=AP$2,0,IF($G61&gt;=AQ$2,0,IF($K61&gt;=$J61,0,IF($O61&lt;=AQ$2,($J61-(SUM($K61,SUM($Z61:AP61)))),IF($L61=$D$184,(($J61-$K61)/$P61),(($J61-SUM($Z61:AP61))*$Q61))*IF($V61&lt;=AQ$2,(DATEDIF(AP$2,$V61,"D")/365),IF($G61&gt;AP$2,(DATEDIF($G61,AQ$2,"D")/365),1)))))))</f>
        <v>0</v>
      </c>
      <c r="AR61" s="53">
        <f>IF($V61&lt;=AQ$2,0,IF($O61&lt;=AQ$2,0,IF($G61&gt;=AR$2,0,IF($K61&gt;=$J61,0,IF($O61&lt;=AR$2,($J61-(SUM($K61,SUM($Z61:AQ61)))),IF($L61=$D$184,(($J61-$K61)/$P61),(($J61-SUM($Z61:AQ61))*$Q61))*IF($V61&lt;=AR$2,(DATEDIF(AQ$2,$V61,"D")/365),IF($G61&gt;AQ$2,(DATEDIF($G61,AR$2,"D")/365),1)))))))</f>
        <v>0</v>
      </c>
      <c r="AS61" s="53">
        <f>IF($V61&lt;=AR$2,0,IF($O61&lt;=AR$2,0,IF($G61&gt;=AS$2,0,IF($K61&gt;=$J61,0,IF($O61&lt;=AS$2,($J61-(SUM($K61,SUM($Z61:AR61)))),IF($L61=$D$184,(($J61-$K61)/$P61),(($J61-SUM($Z61:AR61))*$Q61))*IF($V61&lt;=AS$2,(DATEDIF(AR$2,$V61,"D")/365),IF($G61&gt;AR$2,(DATEDIF($G61,AS$2,"D")/365),1)))))))</f>
        <v>0</v>
      </c>
      <c r="AT61" s="53">
        <f>IF($V61&lt;=AS$2,0,IF($O61&lt;=AS$2,0,IF($G61&gt;=AT$2,0,IF($K61&gt;=$J61,0,IF($O61&lt;=AT$2,($J61-(SUM($K61,SUM($Z61:AS61)))),IF($L61=$D$184,(($J61-$K61)/$P61),(($J61-SUM($Z61:AS61))*$Q61))*IF($V61&lt;=AT$2,(DATEDIF(AS$2,$V61,"D")/365),IF($G61&gt;AS$2,(DATEDIF($G61,AT$2,"D")/365),1)))))))</f>
        <v>0</v>
      </c>
      <c r="AU61" s="53">
        <f>IF($V61&lt;=AT$2,0,IF($O61&lt;=AT$2,0,IF($G61&gt;=AU$2,0,IF($K61&gt;=$J61,0,IF($O61&lt;=AU$2,($J61-(SUM($K61,SUM($Z61:AT61)))),IF($L61=$D$184,(($J61-$K61)/$P61),(($J61-SUM($Z61:AT61))*$Q61))*IF($V61&lt;=AU$2,(DATEDIF(AT$2,$V61,"D")/365),IF($G61&gt;AT$2,(DATEDIF($G61,AU$2,"D")/365),1)))))))</f>
        <v>0</v>
      </c>
      <c r="AV61" s="53">
        <f>IF($V61&lt;=AU$2,0,IF($O61&lt;=AU$2,0,IF($G61&gt;=AV$2,0,IF($K61&gt;=$J61,0,IF($O61&lt;=AV$2,($J61-(SUM($K61,SUM($Z61:AU61)))),IF($L61=$D$184,(($J61-$K61)/$P61),(($J61-SUM($Z61:AU61))*$Q61))*IF($V61&lt;=AV$2,(DATEDIF(AU$2,$V61,"D")/365),IF($G61&gt;AU$2,(DATEDIF($G61,AV$2,"D")/365),1)))))))</f>
        <v>0</v>
      </c>
      <c r="AW61" s="53">
        <f>IF($V61&lt;=AV$2,0,IF($O61&lt;=AV$2,0,IF($G61&gt;=AW$2,0,IF($K61&gt;=$J61,0,IF($O61&lt;=AW$2,($J61-(SUM($K61,SUM($Z61:AV61)))),IF($L61=$D$184,(($J61-$K61)/$P61),(($J61-SUM($Z61:AV61))*$Q61))*IF($V61&lt;=AW$2,(DATEDIF(AV$2,$V61,"D")/365),IF($G61&gt;AV$2,(DATEDIF($G61,AW$2,"D")/365),1)))))))</f>
        <v>0</v>
      </c>
      <c r="AX61" s="53">
        <f>IF($V61&lt;=AW$2,0,IF($O61&lt;=AW$2,0,IF($G61&gt;=AX$2,0,IF($K61&gt;=$J61,0,IF($O61&lt;=AX$2,($J61-(SUM($K61,SUM($Z61:AW61)))),IF($L61=$D$184,(($J61-$K61)/$P61),(($J61-SUM($Z61:AW61))*$Q61))*IF($V61&lt;=AX$2,(DATEDIF(AW$2,$V61,"D")/365),IF($G61&gt;AW$2,(DATEDIF($G61,AX$2,"D")/365),1)))))))</f>
        <v>0</v>
      </c>
      <c r="AY61" s="53">
        <f>IF($V61&lt;=AX$2,0,IF($O61&lt;=AX$2,0,IF($G61&gt;=AY$2,0,IF($K61&gt;=$J61,0,IF($O61&lt;=AY$2,($J61-(SUM($K61,SUM($Z61:AX61)))),IF($L61=$D$184,(($J61-$K61)/$P61),(($J61-SUM($Z61:AX61))*$Q61))*IF($V61&lt;=AY$2,(DATEDIF(AX$2,$V61,"D")/365),IF($G61&gt;AX$2,(DATEDIF($G61,AY$2,"D")/365),1)))))))</f>
        <v>0</v>
      </c>
      <c r="AZ61" s="52"/>
      <c r="BA61" s="52"/>
      <c r="BB61" s="126">
        <f>IF($V61&lt;=BB$2,0,IF($G61&gt;=BB$2,0,IF($G61&gt;$W$3,(J61-Z61),IF($G61&lt;=$W$3,J61-SUM(W61,$Z61:Z61),0))))</f>
        <v>0</v>
      </c>
      <c r="BC61" s="53">
        <f t="shared" si="39"/>
        <v>0</v>
      </c>
      <c r="BD61" s="52">
        <f t="shared" si="39"/>
        <v>0</v>
      </c>
      <c r="BE61" s="53">
        <f t="shared" si="39"/>
        <v>0</v>
      </c>
      <c r="BF61" s="52">
        <f t="shared" si="39"/>
        <v>0</v>
      </c>
      <c r="BG61" s="53">
        <f t="shared" si="39"/>
        <v>0</v>
      </c>
      <c r="BH61" s="52">
        <f t="shared" si="39"/>
        <v>0</v>
      </c>
      <c r="BI61" s="53">
        <f t="shared" si="39"/>
        <v>0</v>
      </c>
      <c r="BJ61" s="52">
        <f t="shared" si="39"/>
        <v>0</v>
      </c>
      <c r="BK61" s="53">
        <f t="shared" si="39"/>
        <v>0</v>
      </c>
      <c r="BL61" s="52">
        <f t="shared" si="39"/>
        <v>0</v>
      </c>
      <c r="BM61" s="53">
        <f t="shared" si="39"/>
        <v>0</v>
      </c>
      <c r="BN61" s="52">
        <f t="shared" si="39"/>
        <v>0</v>
      </c>
      <c r="BO61" s="53">
        <f t="shared" si="39"/>
        <v>0</v>
      </c>
      <c r="BP61" s="52">
        <f t="shared" si="39"/>
        <v>0</v>
      </c>
      <c r="BQ61" s="53">
        <f t="shared" si="39"/>
        <v>0</v>
      </c>
      <c r="BR61" s="52">
        <f t="shared" si="39"/>
        <v>0</v>
      </c>
      <c r="BS61" s="53">
        <f t="shared" si="133"/>
        <v>0</v>
      </c>
      <c r="BT61" s="52">
        <f t="shared" si="133"/>
        <v>0</v>
      </c>
      <c r="BU61" s="53">
        <f t="shared" si="133"/>
        <v>0</v>
      </c>
      <c r="BV61" s="52">
        <f t="shared" si="133"/>
        <v>0</v>
      </c>
      <c r="BW61" s="53">
        <f t="shared" si="133"/>
        <v>0</v>
      </c>
      <c r="BX61" s="52">
        <f t="shared" si="133"/>
        <v>0</v>
      </c>
      <c r="BY61" s="53">
        <f t="shared" si="133"/>
        <v>0</v>
      </c>
      <c r="BZ61" s="52">
        <f t="shared" si="133"/>
        <v>0</v>
      </c>
      <c r="CA61" s="53">
        <f t="shared" si="133"/>
        <v>0</v>
      </c>
    </row>
    <row r="62" spans="1:79" s="74" customFormat="1">
      <c r="A62" s="20">
        <v>61</v>
      </c>
      <c r="B62" s="20" t="s">
        <v>5</v>
      </c>
      <c r="C62" s="20" t="s">
        <v>153</v>
      </c>
      <c r="D62" s="2">
        <v>1985</v>
      </c>
      <c r="E62" s="3">
        <v>4</v>
      </c>
      <c r="F62" s="2">
        <v>1</v>
      </c>
      <c r="G62" s="55">
        <f>DATE(D62,E62,F62)-1</f>
        <v>31137</v>
      </c>
      <c r="H62" s="4">
        <v>0</v>
      </c>
      <c r="I62" s="1">
        <v>0</v>
      </c>
      <c r="J62" s="51">
        <f>H62-I62</f>
        <v>0</v>
      </c>
      <c r="K62" s="54">
        <f>H62*0.05</f>
        <v>0</v>
      </c>
      <c r="L62" s="4" t="s">
        <v>96</v>
      </c>
      <c r="M62" s="54">
        <f t="shared" si="15"/>
        <v>5</v>
      </c>
      <c r="N62" s="53">
        <f t="shared" si="3"/>
        <v>5</v>
      </c>
      <c r="O62" s="55">
        <f t="shared" si="4"/>
        <v>32963</v>
      </c>
      <c r="P62" s="53">
        <f t="shared" si="134"/>
        <v>0</v>
      </c>
      <c r="Q62" s="119">
        <f t="shared" si="6"/>
        <v>0</v>
      </c>
      <c r="R62" s="52" t="s">
        <v>130</v>
      </c>
      <c r="S62" s="114">
        <v>17</v>
      </c>
      <c r="T62" s="68">
        <v>4</v>
      </c>
      <c r="U62" s="114">
        <v>2035</v>
      </c>
      <c r="V62" s="55">
        <f t="shared" si="135"/>
        <v>54878</v>
      </c>
      <c r="W62" s="53">
        <f t="shared" si="8"/>
        <v>0</v>
      </c>
      <c r="X62" s="53">
        <f t="shared" si="136"/>
        <v>0</v>
      </c>
      <c r="Y62" s="53">
        <f t="shared" si="137"/>
        <v>0</v>
      </c>
      <c r="Z62" s="53">
        <f t="shared" si="138"/>
        <v>0</v>
      </c>
      <c r="AA62" s="53">
        <f>IF($V62&lt;=Z$2,0,IF($O62&lt;=Z$2,0,IF($G62&gt;=AA$2,0,IF($K62&gt;=$J62,0,IF($O62&lt;=AA$2,($J62-(SUM($K62,SUM($Z62:Z62)))),IF($L62=$D$184,(($J62-$K62)/$P62),(($J62-SUM($Z62:Z62))*$Q62))*IF($V62&lt;=AA$2,(DATEDIF(Z$2,$V62,"D")/365),IF($G62&gt;Z$2,(DATEDIF($G62,AA$2,"D")/365),1)))))))</f>
        <v>0</v>
      </c>
      <c r="AB62" s="53">
        <f>IF($V62&lt;=AA$2,0,IF($O62&lt;=AA$2,0,IF($G62&gt;=AB$2,0,IF($K62&gt;=$J62,0,IF($O62&lt;=AB$2,($J62-(SUM($K62,SUM($Z62:AA62)))),IF($L62=$D$184,(($J62-$K62)/$P62),(($J62-SUM($Z62:AA62))*$Q62))*IF($V62&lt;=AB$2,(DATEDIF(AA$2,$V62,"D")/365),IF($G62&gt;AA$2,(DATEDIF($G62,AB$2,"D")/365),1)))))))</f>
        <v>0</v>
      </c>
      <c r="AC62" s="53">
        <f>IF($V62&lt;=AB$2,0,IF($O62&lt;=AB$2,0,IF($G62&gt;=AC$2,0,IF($K62&gt;=$J62,0,IF($O62&lt;=AC$2,($J62-(SUM($K62,SUM($Z62:AB62)))),IF($L62=$D$184,(($J62-$K62)/$P62),(($J62-SUM($Z62:AB62))*$Q62))*IF($V62&lt;=AC$2,(DATEDIF(AB$2,$V62,"D")/365),IF($G62&gt;AB$2,(DATEDIF($G62,AC$2,"D")/365),1)))))))</f>
        <v>0</v>
      </c>
      <c r="AD62" s="53">
        <f>IF($V62&lt;=AC$2,0,IF($O62&lt;=AC$2,0,IF($G62&gt;=AD$2,0,IF($K62&gt;=$J62,0,IF($O62&lt;=AD$2,($J62-(SUM($K62,SUM($Z62:AC62)))),IF($L62=$D$184,(($J62-$K62)/$P62),(($J62-SUM($Z62:AC62))*$Q62))*IF($V62&lt;=AD$2,(DATEDIF(AC$2,$V62,"D")/365),IF($G62&gt;AC$2,(DATEDIF($G62,AD$2,"D")/365),1)))))))</f>
        <v>0</v>
      </c>
      <c r="AE62" s="53">
        <f>IF($V62&lt;=AD$2,0,IF($O62&lt;=AD$2,0,IF($G62&gt;=AE$2,0,IF($K62&gt;=$J62,0,IF($O62&lt;=AE$2,($J62-(SUM($K62,SUM($Z62:AD62)))),IF($L62=$D$184,(($J62-$K62)/$P62),(($J62-SUM($Z62:AD62))*$Q62))*IF($V62&lt;=AE$2,(DATEDIF(AD$2,$V62,"D")/365),IF($G62&gt;AD$2,(DATEDIF($G62,AE$2,"D")/365),1)))))))</f>
        <v>0</v>
      </c>
      <c r="AF62" s="53">
        <f>IF($V62&lt;=AE$2,0,IF($O62&lt;=AE$2,0,IF($G62&gt;=AF$2,0,IF($K62&gt;=$J62,0,IF($O62&lt;=AF$2,($J62-(SUM($K62,SUM($Z62:AE62)))),IF($L62=$D$184,(($J62-$K62)/$P62),(($J62-SUM($Z62:AE62))*$Q62))*IF($V62&lt;=AF$2,(DATEDIF(AE$2,$V62,"D")/365),IF($G62&gt;AE$2,(DATEDIF($G62,AF$2,"D")/365),1)))))))</f>
        <v>0</v>
      </c>
      <c r="AG62" s="53">
        <f>IF($V62&lt;=AF$2,0,IF($O62&lt;=AF$2,0,IF($G62&gt;=AG$2,0,IF($K62&gt;=$J62,0,IF($O62&lt;=AG$2,($J62-(SUM($K62,SUM($Z62:AF62)))),IF($L62=$D$184,(($J62-$K62)/$P62),(($J62-SUM($Z62:AF62))*$Q62))*IF($V62&lt;=AG$2,(DATEDIF(AF$2,$V62,"D")/365),IF($G62&gt;AF$2,(DATEDIF($G62,AG$2,"D")/365),1)))))))</f>
        <v>0</v>
      </c>
      <c r="AH62" s="53">
        <f>IF($V62&lt;=AG$2,0,IF($O62&lt;=AG$2,0,IF($G62&gt;=AH$2,0,IF($K62&gt;=$J62,0,IF($O62&lt;=AH$2,($J62-(SUM($K62,SUM($Z62:AG62)))),IF($L62=$D$184,(($J62-$K62)/$P62),(($J62-SUM($Z62:AG62))*$Q62))*IF($V62&lt;=AH$2,(DATEDIF(AG$2,$V62,"D")/365),IF($G62&gt;AG$2,(DATEDIF($G62,AH$2,"D")/365),1)))))))</f>
        <v>0</v>
      </c>
      <c r="AI62" s="53">
        <f>IF($V62&lt;=AH$2,0,IF($O62&lt;=AH$2,0,IF($G62&gt;=AI$2,0,IF($K62&gt;=$J62,0,IF($O62&lt;=AI$2,($J62-(SUM($K62,SUM($Z62:AH62)))),IF($L62=$D$184,(($J62-$K62)/$P62),(($J62-SUM($Z62:AH62))*$Q62))*IF($V62&lt;=AI$2,(DATEDIF(AH$2,$V62,"D")/365),IF($G62&gt;AH$2,(DATEDIF($G62,AI$2,"D")/365),1)))))))</f>
        <v>0</v>
      </c>
      <c r="AJ62" s="53">
        <f>IF($V62&lt;=AI$2,0,IF($O62&lt;=AI$2,0,IF($G62&gt;=AJ$2,0,IF($K62&gt;=$J62,0,IF($O62&lt;=AJ$2,($J62-(SUM($K62,SUM($Z62:AI62)))),IF($L62=$D$184,(($J62-$K62)/$P62),(($J62-SUM($Z62:AI62))*$Q62))*IF($V62&lt;=AJ$2,(DATEDIF(AI$2,$V62,"D")/365),IF($G62&gt;AI$2,(DATEDIF($G62,AJ$2,"D")/365),1)))))))</f>
        <v>0</v>
      </c>
      <c r="AK62" s="53">
        <f>IF($V62&lt;=AJ$2,0,IF($O62&lt;=AJ$2,0,IF($G62&gt;=AK$2,0,IF($K62&gt;=$J62,0,IF($O62&lt;=AK$2,($J62-(SUM($K62,SUM($Z62:AJ62)))),IF($L62=$D$184,(($J62-$K62)/$P62),(($J62-SUM($Z62:AJ62))*$Q62))*IF($V62&lt;=AK$2,(DATEDIF(AJ$2,$V62,"D")/365),IF($G62&gt;AJ$2,(DATEDIF($G62,AK$2,"D")/365),1)))))))</f>
        <v>0</v>
      </c>
      <c r="AL62" s="53">
        <f>IF($V62&lt;=AK$2,0,IF($O62&lt;=AK$2,0,IF($G62&gt;=AL$2,0,IF($K62&gt;=$J62,0,IF($O62&lt;=AL$2,($J62-(SUM($K62,SUM($Z62:AK62)))),IF($L62=$D$184,(($J62-$K62)/$P62),(($J62-SUM($Z62:AK62))*$Q62))*IF($V62&lt;=AL$2,(DATEDIF(AK$2,$V62,"D")/365),IF($G62&gt;AK$2,(DATEDIF($G62,AL$2,"D")/365),1)))))))</f>
        <v>0</v>
      </c>
      <c r="AM62" s="53">
        <f>IF($V62&lt;=AL$2,0,IF($O62&lt;=AL$2,0,IF($G62&gt;=AM$2,0,IF($K62&gt;=$J62,0,IF($O62&lt;=AM$2,($J62-(SUM($K62,SUM($Z62:AL62)))),IF($L62=$D$184,(($J62-$K62)/$P62),(($J62-SUM($Z62:AL62))*$Q62))*IF($V62&lt;=AM$2,(DATEDIF(AL$2,$V62,"D")/365),IF($G62&gt;AL$2,(DATEDIF($G62,AM$2,"D")/365),1)))))))</f>
        <v>0</v>
      </c>
      <c r="AN62" s="53">
        <f>IF($V62&lt;=AM$2,0,IF($O62&lt;=AM$2,0,IF($G62&gt;=AN$2,0,IF($K62&gt;=$J62,0,IF($O62&lt;=AN$2,($J62-(SUM($K62,SUM($Z62:AM62)))),IF($L62=$D$184,(($J62-$K62)/$P62),(($J62-SUM($Z62:AM62))*$Q62))*IF($V62&lt;=AN$2,(DATEDIF(AM$2,$V62,"D")/365),IF($G62&gt;AM$2,(DATEDIF($G62,AN$2,"D")/365),1)))))))</f>
        <v>0</v>
      </c>
      <c r="AO62" s="53">
        <f>IF($V62&lt;=AN$2,0,IF($O62&lt;=AN$2,0,IF($G62&gt;=AO$2,0,IF($K62&gt;=$J62,0,IF($O62&lt;=AO$2,($J62-(SUM($K62,SUM($Z62:AN62)))),IF($L62=$D$184,(($J62-$K62)/$P62),(($J62-SUM($Z62:AN62))*$Q62))*IF($V62&lt;=AO$2,(DATEDIF(AN$2,$V62,"D")/365),IF($G62&gt;AN$2,(DATEDIF($G62,AO$2,"D")/365),1)))))))</f>
        <v>0</v>
      </c>
      <c r="AP62" s="53">
        <f>IF($V62&lt;=AO$2,0,IF($O62&lt;=AO$2,0,IF($G62&gt;=AP$2,0,IF($K62&gt;=$J62,0,IF($O62&lt;=AP$2,($J62-(SUM($K62,SUM($Z62:AO62)))),IF($L62=$D$184,(($J62-$K62)/$P62),(($J62-SUM($Z62:AO62))*$Q62))*IF($V62&lt;=AP$2,(DATEDIF(AO$2,$V62,"D")/365),IF($G62&gt;AO$2,(DATEDIF($G62,AP$2,"D")/365),1)))))))</f>
        <v>0</v>
      </c>
      <c r="AQ62" s="53">
        <f>IF($V62&lt;=AP$2,0,IF($O62&lt;=AP$2,0,IF($G62&gt;=AQ$2,0,IF($K62&gt;=$J62,0,IF($O62&lt;=AQ$2,($J62-(SUM($K62,SUM($Z62:AP62)))),IF($L62=$D$184,(($J62-$K62)/$P62),(($J62-SUM($Z62:AP62))*$Q62))*IF($V62&lt;=AQ$2,(DATEDIF(AP$2,$V62,"D")/365),IF($G62&gt;AP$2,(DATEDIF($G62,AQ$2,"D")/365),1)))))))</f>
        <v>0</v>
      </c>
      <c r="AR62" s="53">
        <f>IF($V62&lt;=AQ$2,0,IF($O62&lt;=AQ$2,0,IF($G62&gt;=AR$2,0,IF($K62&gt;=$J62,0,IF($O62&lt;=AR$2,($J62-(SUM($K62,SUM($Z62:AQ62)))),IF($L62=$D$184,(($J62-$K62)/$P62),(($J62-SUM($Z62:AQ62))*$Q62))*IF($V62&lt;=AR$2,(DATEDIF(AQ$2,$V62,"D")/365),IF($G62&gt;AQ$2,(DATEDIF($G62,AR$2,"D")/365),1)))))))</f>
        <v>0</v>
      </c>
      <c r="AS62" s="53">
        <f>IF($V62&lt;=AR$2,0,IF($O62&lt;=AR$2,0,IF($G62&gt;=AS$2,0,IF($K62&gt;=$J62,0,IF($O62&lt;=AS$2,($J62-(SUM($K62,SUM($Z62:AR62)))),IF($L62=$D$184,(($J62-$K62)/$P62),(($J62-SUM($Z62:AR62))*$Q62))*IF($V62&lt;=AS$2,(DATEDIF(AR$2,$V62,"D")/365),IF($G62&gt;AR$2,(DATEDIF($G62,AS$2,"D")/365),1)))))))</f>
        <v>0</v>
      </c>
      <c r="AT62" s="53">
        <f>IF($V62&lt;=AS$2,0,IF($O62&lt;=AS$2,0,IF($G62&gt;=AT$2,0,IF($K62&gt;=$J62,0,IF($O62&lt;=AT$2,($J62-(SUM($K62,SUM($Z62:AS62)))),IF($L62=$D$184,(($J62-$K62)/$P62),(($J62-SUM($Z62:AS62))*$Q62))*IF($V62&lt;=AT$2,(DATEDIF(AS$2,$V62,"D")/365),IF($G62&gt;AS$2,(DATEDIF($G62,AT$2,"D")/365),1)))))))</f>
        <v>0</v>
      </c>
      <c r="AU62" s="53">
        <f>IF($V62&lt;=AT$2,0,IF($O62&lt;=AT$2,0,IF($G62&gt;=AU$2,0,IF($K62&gt;=$J62,0,IF($O62&lt;=AU$2,($J62-(SUM($K62,SUM($Z62:AT62)))),IF($L62=$D$184,(($J62-$K62)/$P62),(($J62-SUM($Z62:AT62))*$Q62))*IF($V62&lt;=AU$2,(DATEDIF(AT$2,$V62,"D")/365),IF($G62&gt;AT$2,(DATEDIF($G62,AU$2,"D")/365),1)))))))</f>
        <v>0</v>
      </c>
      <c r="AV62" s="53">
        <f>IF($V62&lt;=AU$2,0,IF($O62&lt;=AU$2,0,IF($G62&gt;=AV$2,0,IF($K62&gt;=$J62,0,IF($O62&lt;=AV$2,($J62-(SUM($K62,SUM($Z62:AU62)))),IF($L62=$D$184,(($J62-$K62)/$P62),(($J62-SUM($Z62:AU62))*$Q62))*IF($V62&lt;=AV$2,(DATEDIF(AU$2,$V62,"D")/365),IF($G62&gt;AU$2,(DATEDIF($G62,AV$2,"D")/365),1)))))))</f>
        <v>0</v>
      </c>
      <c r="AW62" s="53">
        <f>IF($V62&lt;=AV$2,0,IF($O62&lt;=AV$2,0,IF($G62&gt;=AW$2,0,IF($K62&gt;=$J62,0,IF($O62&lt;=AW$2,($J62-(SUM($K62,SUM($Z62:AV62)))),IF($L62=$D$184,(($J62-$K62)/$P62),(($J62-SUM($Z62:AV62))*$Q62))*IF($V62&lt;=AW$2,(DATEDIF(AV$2,$V62,"D")/365),IF($G62&gt;AV$2,(DATEDIF($G62,AW$2,"D")/365),1)))))))</f>
        <v>0</v>
      </c>
      <c r="AX62" s="53">
        <f>IF($V62&lt;=AW$2,0,IF($O62&lt;=AW$2,0,IF($G62&gt;=AX$2,0,IF($K62&gt;=$J62,0,IF($O62&lt;=AX$2,($J62-(SUM($K62,SUM($Z62:AW62)))),IF($L62=$D$184,(($J62-$K62)/$P62),(($J62-SUM($Z62:AW62))*$Q62))*IF($V62&lt;=AX$2,(DATEDIF(AW$2,$V62,"D")/365),IF($G62&gt;AW$2,(DATEDIF($G62,AX$2,"D")/365),1)))))))</f>
        <v>0</v>
      </c>
      <c r="AY62" s="53">
        <f>IF($V62&lt;=AX$2,0,IF($O62&lt;=AX$2,0,IF($G62&gt;=AY$2,0,IF($K62&gt;=$J62,0,IF($O62&lt;=AY$2,($J62-(SUM($K62,SUM($Z62:AX62)))),IF($L62=$D$184,(($J62-$K62)/$P62),(($J62-SUM($Z62:AX62))*$Q62))*IF($V62&lt;=AY$2,(DATEDIF(AX$2,$V62,"D")/365),IF($G62&gt;AX$2,(DATEDIF($G62,AY$2,"D")/365),1)))))))</f>
        <v>0</v>
      </c>
      <c r="AZ62" s="52"/>
      <c r="BA62" s="52"/>
      <c r="BB62" s="126">
        <f>IF($V62&lt;=BB$2,0,IF($G62&gt;=BB$2,0,IF($G62&gt;$W$3,(J62-Z62),IF($G62&lt;=$W$3,J62-SUM(W62,$Z62:Z62),0))))</f>
        <v>0</v>
      </c>
      <c r="BC62" s="53">
        <f t="shared" si="39"/>
        <v>0</v>
      </c>
      <c r="BD62" s="52">
        <f t="shared" si="39"/>
        <v>0</v>
      </c>
      <c r="BE62" s="53">
        <f t="shared" si="39"/>
        <v>0</v>
      </c>
      <c r="BF62" s="52">
        <f t="shared" si="39"/>
        <v>0</v>
      </c>
      <c r="BG62" s="53">
        <f t="shared" si="39"/>
        <v>0</v>
      </c>
      <c r="BH62" s="52">
        <f t="shared" si="39"/>
        <v>0</v>
      </c>
      <c r="BI62" s="53">
        <f t="shared" si="39"/>
        <v>0</v>
      </c>
      <c r="BJ62" s="52">
        <f t="shared" si="39"/>
        <v>0</v>
      </c>
      <c r="BK62" s="53">
        <f t="shared" si="39"/>
        <v>0</v>
      </c>
      <c r="BL62" s="52">
        <f t="shared" si="39"/>
        <v>0</v>
      </c>
      <c r="BM62" s="53">
        <f t="shared" si="39"/>
        <v>0</v>
      </c>
      <c r="BN62" s="52">
        <f t="shared" si="39"/>
        <v>0</v>
      </c>
      <c r="BO62" s="53">
        <f t="shared" si="39"/>
        <v>0</v>
      </c>
      <c r="BP62" s="52">
        <f t="shared" si="39"/>
        <v>0</v>
      </c>
      <c r="BQ62" s="53">
        <f t="shared" si="39"/>
        <v>0</v>
      </c>
      <c r="BR62" s="52">
        <f t="shared" si="39"/>
        <v>0</v>
      </c>
      <c r="BS62" s="53">
        <f t="shared" si="133"/>
        <v>0</v>
      </c>
      <c r="BT62" s="52">
        <f t="shared" si="133"/>
        <v>0</v>
      </c>
      <c r="BU62" s="53">
        <f t="shared" si="133"/>
        <v>0</v>
      </c>
      <c r="BV62" s="52">
        <f t="shared" si="133"/>
        <v>0</v>
      </c>
      <c r="BW62" s="53">
        <f t="shared" si="133"/>
        <v>0</v>
      </c>
      <c r="BX62" s="52">
        <f t="shared" si="133"/>
        <v>0</v>
      </c>
      <c r="BY62" s="53">
        <f t="shared" si="133"/>
        <v>0</v>
      </c>
      <c r="BZ62" s="52">
        <f t="shared" si="133"/>
        <v>0</v>
      </c>
      <c r="CA62" s="53">
        <f t="shared" si="133"/>
        <v>0</v>
      </c>
    </row>
    <row r="63" spans="1:79" s="74" customFormat="1">
      <c r="A63" s="20">
        <v>62</v>
      </c>
      <c r="B63" s="20" t="s">
        <v>5</v>
      </c>
      <c r="C63" s="20" t="s">
        <v>153</v>
      </c>
      <c r="D63" s="2">
        <v>1985</v>
      </c>
      <c r="E63" s="3">
        <v>4</v>
      </c>
      <c r="F63" s="2">
        <v>1</v>
      </c>
      <c r="G63" s="55">
        <f t="shared" ref="G63:G150" si="139">DATE(D63,E63,F63)-1</f>
        <v>31137</v>
      </c>
      <c r="H63" s="4">
        <v>0</v>
      </c>
      <c r="I63" s="1">
        <v>0</v>
      </c>
      <c r="J63" s="51">
        <f t="shared" ref="J63:J150" si="140">H63-I63</f>
        <v>0</v>
      </c>
      <c r="K63" s="54">
        <f t="shared" ref="K63:K150" si="141">H63*0.05</f>
        <v>0</v>
      </c>
      <c r="L63" s="4" t="s">
        <v>96</v>
      </c>
      <c r="M63" s="54">
        <f t="shared" si="15"/>
        <v>5</v>
      </c>
      <c r="N63" s="53">
        <f t="shared" si="3"/>
        <v>5</v>
      </c>
      <c r="O63" s="55">
        <f t="shared" si="4"/>
        <v>32963</v>
      </c>
      <c r="P63" s="53">
        <f t="shared" si="134"/>
        <v>0</v>
      </c>
      <c r="Q63" s="119">
        <f t="shared" si="6"/>
        <v>0</v>
      </c>
      <c r="R63" s="52" t="s">
        <v>130</v>
      </c>
      <c r="S63" s="114">
        <v>17</v>
      </c>
      <c r="T63" s="68">
        <v>4</v>
      </c>
      <c r="U63" s="114">
        <v>2035</v>
      </c>
      <c r="V63" s="55">
        <f t="shared" si="135"/>
        <v>54878</v>
      </c>
      <c r="W63" s="53">
        <f t="shared" si="8"/>
        <v>0</v>
      </c>
      <c r="X63" s="53">
        <f t="shared" si="136"/>
        <v>0</v>
      </c>
      <c r="Y63" s="53">
        <f t="shared" si="137"/>
        <v>0</v>
      </c>
      <c r="Z63" s="53">
        <f t="shared" si="138"/>
        <v>0</v>
      </c>
      <c r="AA63" s="53">
        <f>IF($V63&lt;=Z$2,0,IF($O63&lt;=Z$2,0,IF($G63&gt;=AA$2,0,IF($K63&gt;=$J63,0,IF($O63&lt;=AA$2,($J63-(SUM($K63,SUM($Z63:Z63)))),IF($L63=$D$184,(($J63-$K63)/$P63),(($J63-SUM($Z63:Z63))*$Q63))*IF($V63&lt;=AA$2,(DATEDIF(Z$2,$V63,"D")/365),IF($G63&gt;Z$2,(DATEDIF($G63,AA$2,"D")/365),1)))))))</f>
        <v>0</v>
      </c>
      <c r="AB63" s="53">
        <f>IF($V63&lt;=AA$2,0,IF($O63&lt;=AA$2,0,IF($G63&gt;=AB$2,0,IF($K63&gt;=$J63,0,IF($O63&lt;=AB$2,($J63-(SUM($K63,SUM($Z63:AA63)))),IF($L63=$D$184,(($J63-$K63)/$P63),(($J63-SUM($Z63:AA63))*$Q63))*IF($V63&lt;=AB$2,(DATEDIF(AA$2,$V63,"D")/365),IF($G63&gt;AA$2,(DATEDIF($G63,AB$2,"D")/365),1)))))))</f>
        <v>0</v>
      </c>
      <c r="AC63" s="53">
        <f>IF($V63&lt;=AB$2,0,IF($O63&lt;=AB$2,0,IF($G63&gt;=AC$2,0,IF($K63&gt;=$J63,0,IF($O63&lt;=AC$2,($J63-(SUM($K63,SUM($Z63:AB63)))),IF($L63=$D$184,(($J63-$K63)/$P63),(($J63-SUM($Z63:AB63))*$Q63))*IF($V63&lt;=AC$2,(DATEDIF(AB$2,$V63,"D")/365),IF($G63&gt;AB$2,(DATEDIF($G63,AC$2,"D")/365),1)))))))</f>
        <v>0</v>
      </c>
      <c r="AD63" s="53">
        <f>IF($V63&lt;=AC$2,0,IF($O63&lt;=AC$2,0,IF($G63&gt;=AD$2,0,IF($K63&gt;=$J63,0,IF($O63&lt;=AD$2,($J63-(SUM($K63,SUM($Z63:AC63)))),IF($L63=$D$184,(($J63-$K63)/$P63),(($J63-SUM($Z63:AC63))*$Q63))*IF($V63&lt;=AD$2,(DATEDIF(AC$2,$V63,"D")/365),IF($G63&gt;AC$2,(DATEDIF($G63,AD$2,"D")/365),1)))))))</f>
        <v>0</v>
      </c>
      <c r="AE63" s="53">
        <f>IF($V63&lt;=AD$2,0,IF($O63&lt;=AD$2,0,IF($G63&gt;=AE$2,0,IF($K63&gt;=$J63,0,IF($O63&lt;=AE$2,($J63-(SUM($K63,SUM($Z63:AD63)))),IF($L63=$D$184,(($J63-$K63)/$P63),(($J63-SUM($Z63:AD63))*$Q63))*IF($V63&lt;=AE$2,(DATEDIF(AD$2,$V63,"D")/365),IF($G63&gt;AD$2,(DATEDIF($G63,AE$2,"D")/365),1)))))))</f>
        <v>0</v>
      </c>
      <c r="AF63" s="53">
        <f>IF($V63&lt;=AE$2,0,IF($O63&lt;=AE$2,0,IF($G63&gt;=AF$2,0,IF($K63&gt;=$J63,0,IF($O63&lt;=AF$2,($J63-(SUM($K63,SUM($Z63:AE63)))),IF($L63=$D$184,(($J63-$K63)/$P63),(($J63-SUM($Z63:AE63))*$Q63))*IF($V63&lt;=AF$2,(DATEDIF(AE$2,$V63,"D")/365),IF($G63&gt;AE$2,(DATEDIF($G63,AF$2,"D")/365),1)))))))</f>
        <v>0</v>
      </c>
      <c r="AG63" s="53">
        <f>IF($V63&lt;=AF$2,0,IF($O63&lt;=AF$2,0,IF($G63&gt;=AG$2,0,IF($K63&gt;=$J63,0,IF($O63&lt;=AG$2,($J63-(SUM($K63,SUM($Z63:AF63)))),IF($L63=$D$184,(($J63-$K63)/$P63),(($J63-SUM($Z63:AF63))*$Q63))*IF($V63&lt;=AG$2,(DATEDIF(AF$2,$V63,"D")/365),IF($G63&gt;AF$2,(DATEDIF($G63,AG$2,"D")/365),1)))))))</f>
        <v>0</v>
      </c>
      <c r="AH63" s="53">
        <f>IF($V63&lt;=AG$2,0,IF($O63&lt;=AG$2,0,IF($G63&gt;=AH$2,0,IF($K63&gt;=$J63,0,IF($O63&lt;=AH$2,($J63-(SUM($K63,SUM($Z63:AG63)))),IF($L63=$D$184,(($J63-$K63)/$P63),(($J63-SUM($Z63:AG63))*$Q63))*IF($V63&lt;=AH$2,(DATEDIF(AG$2,$V63,"D")/365),IF($G63&gt;AG$2,(DATEDIF($G63,AH$2,"D")/365),1)))))))</f>
        <v>0</v>
      </c>
      <c r="AI63" s="53">
        <f>IF($V63&lt;=AH$2,0,IF($O63&lt;=AH$2,0,IF($G63&gt;=AI$2,0,IF($K63&gt;=$J63,0,IF($O63&lt;=AI$2,($J63-(SUM($K63,SUM($Z63:AH63)))),IF($L63=$D$184,(($J63-$K63)/$P63),(($J63-SUM($Z63:AH63))*$Q63))*IF($V63&lt;=AI$2,(DATEDIF(AH$2,$V63,"D")/365),IF($G63&gt;AH$2,(DATEDIF($G63,AI$2,"D")/365),1)))))))</f>
        <v>0</v>
      </c>
      <c r="AJ63" s="53">
        <f>IF($V63&lt;=AI$2,0,IF($O63&lt;=AI$2,0,IF($G63&gt;=AJ$2,0,IF($K63&gt;=$J63,0,IF($O63&lt;=AJ$2,($J63-(SUM($K63,SUM($Z63:AI63)))),IF($L63=$D$184,(($J63-$K63)/$P63),(($J63-SUM($Z63:AI63))*$Q63))*IF($V63&lt;=AJ$2,(DATEDIF(AI$2,$V63,"D")/365),IF($G63&gt;AI$2,(DATEDIF($G63,AJ$2,"D")/365),1)))))))</f>
        <v>0</v>
      </c>
      <c r="AK63" s="53">
        <f>IF($V63&lt;=AJ$2,0,IF($O63&lt;=AJ$2,0,IF($G63&gt;=AK$2,0,IF($K63&gt;=$J63,0,IF($O63&lt;=AK$2,($J63-(SUM($K63,SUM($Z63:AJ63)))),IF($L63=$D$184,(($J63-$K63)/$P63),(($J63-SUM($Z63:AJ63))*$Q63))*IF($V63&lt;=AK$2,(DATEDIF(AJ$2,$V63,"D")/365),IF($G63&gt;AJ$2,(DATEDIF($G63,AK$2,"D")/365),1)))))))</f>
        <v>0</v>
      </c>
      <c r="AL63" s="53">
        <f>IF($V63&lt;=AK$2,0,IF($O63&lt;=AK$2,0,IF($G63&gt;=AL$2,0,IF($K63&gt;=$J63,0,IF($O63&lt;=AL$2,($J63-(SUM($K63,SUM($Z63:AK63)))),IF($L63=$D$184,(($J63-$K63)/$P63),(($J63-SUM($Z63:AK63))*$Q63))*IF($V63&lt;=AL$2,(DATEDIF(AK$2,$V63,"D")/365),IF($G63&gt;AK$2,(DATEDIF($G63,AL$2,"D")/365),1)))))))</f>
        <v>0</v>
      </c>
      <c r="AM63" s="53">
        <f>IF($V63&lt;=AL$2,0,IF($O63&lt;=AL$2,0,IF($G63&gt;=AM$2,0,IF($K63&gt;=$J63,0,IF($O63&lt;=AM$2,($J63-(SUM($K63,SUM($Z63:AL63)))),IF($L63=$D$184,(($J63-$K63)/$P63),(($J63-SUM($Z63:AL63))*$Q63))*IF($V63&lt;=AM$2,(DATEDIF(AL$2,$V63,"D")/365),IF($G63&gt;AL$2,(DATEDIF($G63,AM$2,"D")/365),1)))))))</f>
        <v>0</v>
      </c>
      <c r="AN63" s="53">
        <f>IF($V63&lt;=AM$2,0,IF($O63&lt;=AM$2,0,IF($G63&gt;=AN$2,0,IF($K63&gt;=$J63,0,IF($O63&lt;=AN$2,($J63-(SUM($K63,SUM($Z63:AM63)))),IF($L63=$D$184,(($J63-$K63)/$P63),(($J63-SUM($Z63:AM63))*$Q63))*IF($V63&lt;=AN$2,(DATEDIF(AM$2,$V63,"D")/365),IF($G63&gt;AM$2,(DATEDIF($G63,AN$2,"D")/365),1)))))))</f>
        <v>0</v>
      </c>
      <c r="AO63" s="53">
        <f>IF($V63&lt;=AN$2,0,IF($O63&lt;=AN$2,0,IF($G63&gt;=AO$2,0,IF($K63&gt;=$J63,0,IF($O63&lt;=AO$2,($J63-(SUM($K63,SUM($Z63:AN63)))),IF($L63=$D$184,(($J63-$K63)/$P63),(($J63-SUM($Z63:AN63))*$Q63))*IF($V63&lt;=AO$2,(DATEDIF(AN$2,$V63,"D")/365),IF($G63&gt;AN$2,(DATEDIF($G63,AO$2,"D")/365),1)))))))</f>
        <v>0</v>
      </c>
      <c r="AP63" s="53">
        <f>IF($V63&lt;=AO$2,0,IF($O63&lt;=AO$2,0,IF($G63&gt;=AP$2,0,IF($K63&gt;=$J63,0,IF($O63&lt;=AP$2,($J63-(SUM($K63,SUM($Z63:AO63)))),IF($L63=$D$184,(($J63-$K63)/$P63),(($J63-SUM($Z63:AO63))*$Q63))*IF($V63&lt;=AP$2,(DATEDIF(AO$2,$V63,"D")/365),IF($G63&gt;AO$2,(DATEDIF($G63,AP$2,"D")/365),1)))))))</f>
        <v>0</v>
      </c>
      <c r="AQ63" s="53">
        <f>IF($V63&lt;=AP$2,0,IF($O63&lt;=AP$2,0,IF($G63&gt;=AQ$2,0,IF($K63&gt;=$J63,0,IF($O63&lt;=AQ$2,($J63-(SUM($K63,SUM($Z63:AP63)))),IF($L63=$D$184,(($J63-$K63)/$P63),(($J63-SUM($Z63:AP63))*$Q63))*IF($V63&lt;=AQ$2,(DATEDIF(AP$2,$V63,"D")/365),IF($G63&gt;AP$2,(DATEDIF($G63,AQ$2,"D")/365),1)))))))</f>
        <v>0</v>
      </c>
      <c r="AR63" s="53">
        <f>IF($V63&lt;=AQ$2,0,IF($O63&lt;=AQ$2,0,IF($G63&gt;=AR$2,0,IF($K63&gt;=$J63,0,IF($O63&lt;=AR$2,($J63-(SUM($K63,SUM($Z63:AQ63)))),IF($L63=$D$184,(($J63-$K63)/$P63),(($J63-SUM($Z63:AQ63))*$Q63))*IF($V63&lt;=AR$2,(DATEDIF(AQ$2,$V63,"D")/365),IF($G63&gt;AQ$2,(DATEDIF($G63,AR$2,"D")/365),1)))))))</f>
        <v>0</v>
      </c>
      <c r="AS63" s="53">
        <f>IF($V63&lt;=AR$2,0,IF($O63&lt;=AR$2,0,IF($G63&gt;=AS$2,0,IF($K63&gt;=$J63,0,IF($O63&lt;=AS$2,($J63-(SUM($K63,SUM($Z63:AR63)))),IF($L63=$D$184,(($J63-$K63)/$P63),(($J63-SUM($Z63:AR63))*$Q63))*IF($V63&lt;=AS$2,(DATEDIF(AR$2,$V63,"D")/365),IF($G63&gt;AR$2,(DATEDIF($G63,AS$2,"D")/365),1)))))))</f>
        <v>0</v>
      </c>
      <c r="AT63" s="53">
        <f>IF($V63&lt;=AS$2,0,IF($O63&lt;=AS$2,0,IF($G63&gt;=AT$2,0,IF($K63&gt;=$J63,0,IF($O63&lt;=AT$2,($J63-(SUM($K63,SUM($Z63:AS63)))),IF($L63=$D$184,(($J63-$K63)/$P63),(($J63-SUM($Z63:AS63))*$Q63))*IF($V63&lt;=AT$2,(DATEDIF(AS$2,$V63,"D")/365),IF($G63&gt;AS$2,(DATEDIF($G63,AT$2,"D")/365),1)))))))</f>
        <v>0</v>
      </c>
      <c r="AU63" s="53">
        <f>IF($V63&lt;=AT$2,0,IF($O63&lt;=AT$2,0,IF($G63&gt;=AU$2,0,IF($K63&gt;=$J63,0,IF($O63&lt;=AU$2,($J63-(SUM($K63,SUM($Z63:AT63)))),IF($L63=$D$184,(($J63-$K63)/$P63),(($J63-SUM($Z63:AT63))*$Q63))*IF($V63&lt;=AU$2,(DATEDIF(AT$2,$V63,"D")/365),IF($G63&gt;AT$2,(DATEDIF($G63,AU$2,"D")/365),1)))))))</f>
        <v>0</v>
      </c>
      <c r="AV63" s="53">
        <f>IF($V63&lt;=AU$2,0,IF($O63&lt;=AU$2,0,IF($G63&gt;=AV$2,0,IF($K63&gt;=$J63,0,IF($O63&lt;=AV$2,($J63-(SUM($K63,SUM($Z63:AU63)))),IF($L63=$D$184,(($J63-$K63)/$P63),(($J63-SUM($Z63:AU63))*$Q63))*IF($V63&lt;=AV$2,(DATEDIF(AU$2,$V63,"D")/365),IF($G63&gt;AU$2,(DATEDIF($G63,AV$2,"D")/365),1)))))))</f>
        <v>0</v>
      </c>
      <c r="AW63" s="53">
        <f>IF($V63&lt;=AV$2,0,IF($O63&lt;=AV$2,0,IF($G63&gt;=AW$2,0,IF($K63&gt;=$J63,0,IF($O63&lt;=AW$2,($J63-(SUM($K63,SUM($Z63:AV63)))),IF($L63=$D$184,(($J63-$K63)/$P63),(($J63-SUM($Z63:AV63))*$Q63))*IF($V63&lt;=AW$2,(DATEDIF(AV$2,$V63,"D")/365),IF($G63&gt;AV$2,(DATEDIF($G63,AW$2,"D")/365),1)))))))</f>
        <v>0</v>
      </c>
      <c r="AX63" s="53">
        <f>IF($V63&lt;=AW$2,0,IF($O63&lt;=AW$2,0,IF($G63&gt;=AX$2,0,IF($K63&gt;=$J63,0,IF($O63&lt;=AX$2,($J63-(SUM($K63,SUM($Z63:AW63)))),IF($L63=$D$184,(($J63-$K63)/$P63),(($J63-SUM($Z63:AW63))*$Q63))*IF($V63&lt;=AX$2,(DATEDIF(AW$2,$V63,"D")/365),IF($G63&gt;AW$2,(DATEDIF($G63,AX$2,"D")/365),1)))))))</f>
        <v>0</v>
      </c>
      <c r="AY63" s="53">
        <f>IF($V63&lt;=AX$2,0,IF($O63&lt;=AX$2,0,IF($G63&gt;=AY$2,0,IF($K63&gt;=$J63,0,IF($O63&lt;=AY$2,($J63-(SUM($K63,SUM($Z63:AX63)))),IF($L63=$D$184,(($J63-$K63)/$P63),(($J63-SUM($Z63:AX63))*$Q63))*IF($V63&lt;=AY$2,(DATEDIF(AX$2,$V63,"D")/365),IF($G63&gt;AX$2,(DATEDIF($G63,AY$2,"D")/365),1)))))))</f>
        <v>0</v>
      </c>
      <c r="AZ63" s="52"/>
      <c r="BA63" s="52"/>
      <c r="BB63" s="126">
        <f>IF($V63&lt;=BB$2,0,IF($G63&gt;=BB$2,0,IF($G63&gt;$W$3,(J63-Z63),IF($G63&lt;=$W$3,J63-SUM(W63,$Z63:Z63),0))))</f>
        <v>0</v>
      </c>
      <c r="BC63" s="53">
        <f t="shared" si="39"/>
        <v>0</v>
      </c>
      <c r="BD63" s="52">
        <f t="shared" si="39"/>
        <v>0</v>
      </c>
      <c r="BE63" s="53">
        <f t="shared" si="39"/>
        <v>0</v>
      </c>
      <c r="BF63" s="52">
        <f t="shared" si="39"/>
        <v>0</v>
      </c>
      <c r="BG63" s="53">
        <f t="shared" si="39"/>
        <v>0</v>
      </c>
      <c r="BH63" s="52">
        <f t="shared" si="39"/>
        <v>0</v>
      </c>
      <c r="BI63" s="53">
        <f t="shared" si="39"/>
        <v>0</v>
      </c>
      <c r="BJ63" s="52">
        <f t="shared" si="39"/>
        <v>0</v>
      </c>
      <c r="BK63" s="53">
        <f t="shared" si="39"/>
        <v>0</v>
      </c>
      <c r="BL63" s="52">
        <f t="shared" si="39"/>
        <v>0</v>
      </c>
      <c r="BM63" s="53">
        <f t="shared" si="39"/>
        <v>0</v>
      </c>
      <c r="BN63" s="52">
        <f t="shared" si="39"/>
        <v>0</v>
      </c>
      <c r="BO63" s="53">
        <f t="shared" si="39"/>
        <v>0</v>
      </c>
      <c r="BP63" s="52">
        <f t="shared" si="39"/>
        <v>0</v>
      </c>
      <c r="BQ63" s="53">
        <f t="shared" si="39"/>
        <v>0</v>
      </c>
      <c r="BR63" s="52">
        <f t="shared" ref="BR63:CA116" si="142">IF($V63&lt;=BR$2,0,IF($G63&gt;=BR$2,0,IF($G63&gt;=BQ$2,$J63-AP63,BQ63-AP63)))</f>
        <v>0</v>
      </c>
      <c r="BS63" s="53">
        <f t="shared" si="133"/>
        <v>0</v>
      </c>
      <c r="BT63" s="52">
        <f t="shared" si="133"/>
        <v>0</v>
      </c>
      <c r="BU63" s="53">
        <f t="shared" si="133"/>
        <v>0</v>
      </c>
      <c r="BV63" s="52">
        <f t="shared" si="133"/>
        <v>0</v>
      </c>
      <c r="BW63" s="53">
        <f t="shared" si="133"/>
        <v>0</v>
      </c>
      <c r="BX63" s="52">
        <f t="shared" si="133"/>
        <v>0</v>
      </c>
      <c r="BY63" s="53">
        <f t="shared" si="133"/>
        <v>0</v>
      </c>
      <c r="BZ63" s="52">
        <f t="shared" si="133"/>
        <v>0</v>
      </c>
      <c r="CA63" s="53">
        <f t="shared" si="133"/>
        <v>0</v>
      </c>
    </row>
    <row r="64" spans="1:79" s="74" customFormat="1">
      <c r="A64" s="20">
        <v>63</v>
      </c>
      <c r="B64" s="20" t="s">
        <v>5</v>
      </c>
      <c r="C64" s="20" t="s">
        <v>153</v>
      </c>
      <c r="D64" s="2">
        <v>1985</v>
      </c>
      <c r="E64" s="3">
        <v>4</v>
      </c>
      <c r="F64" s="2">
        <v>1</v>
      </c>
      <c r="G64" s="55">
        <f t="shared" si="139"/>
        <v>31137</v>
      </c>
      <c r="H64" s="4">
        <v>0</v>
      </c>
      <c r="I64" s="1">
        <v>0</v>
      </c>
      <c r="J64" s="51">
        <f t="shared" si="140"/>
        <v>0</v>
      </c>
      <c r="K64" s="54">
        <f t="shared" si="141"/>
        <v>0</v>
      </c>
      <c r="L64" s="4" t="s">
        <v>96</v>
      </c>
      <c r="M64" s="54">
        <f t="shared" si="15"/>
        <v>5</v>
      </c>
      <c r="N64" s="53">
        <f t="shared" si="3"/>
        <v>5</v>
      </c>
      <c r="O64" s="55">
        <f t="shared" si="4"/>
        <v>32963</v>
      </c>
      <c r="P64" s="53">
        <f t="shared" si="134"/>
        <v>0</v>
      </c>
      <c r="Q64" s="119">
        <f t="shared" si="6"/>
        <v>0</v>
      </c>
      <c r="R64" s="52" t="s">
        <v>130</v>
      </c>
      <c r="S64" s="114">
        <v>17</v>
      </c>
      <c r="T64" s="68">
        <v>4</v>
      </c>
      <c r="U64" s="114">
        <v>2035</v>
      </c>
      <c r="V64" s="55">
        <f t="shared" si="135"/>
        <v>54878</v>
      </c>
      <c r="W64" s="53">
        <f t="shared" si="8"/>
        <v>0</v>
      </c>
      <c r="X64" s="53">
        <f t="shared" si="136"/>
        <v>0</v>
      </c>
      <c r="Y64" s="53">
        <f t="shared" si="137"/>
        <v>0</v>
      </c>
      <c r="Z64" s="53">
        <f t="shared" si="138"/>
        <v>0</v>
      </c>
      <c r="AA64" s="53">
        <f>IF($V64&lt;=Z$2,0,IF($O64&lt;=Z$2,0,IF($G64&gt;=AA$2,0,IF($K64&gt;=$J64,0,IF($O64&lt;=AA$2,($J64-(SUM($K64,SUM($Z64:Z64)))),IF($L64=$D$184,(($J64-$K64)/$P64),(($J64-SUM($Z64:Z64))*$Q64))*IF($V64&lt;=AA$2,(DATEDIF(Z$2,$V64,"D")/365),IF($G64&gt;Z$2,(DATEDIF($G64,AA$2,"D")/365),1)))))))</f>
        <v>0</v>
      </c>
      <c r="AB64" s="53">
        <f>IF($V64&lt;=AA$2,0,IF($O64&lt;=AA$2,0,IF($G64&gt;=AB$2,0,IF($K64&gt;=$J64,0,IF($O64&lt;=AB$2,($J64-(SUM($K64,SUM($Z64:AA64)))),IF($L64=$D$184,(($J64-$K64)/$P64),(($J64-SUM($Z64:AA64))*$Q64))*IF($V64&lt;=AB$2,(DATEDIF(AA$2,$V64,"D")/365),IF($G64&gt;AA$2,(DATEDIF($G64,AB$2,"D")/365),1)))))))</f>
        <v>0</v>
      </c>
      <c r="AC64" s="53">
        <f>IF($V64&lt;=AB$2,0,IF($O64&lt;=AB$2,0,IF($G64&gt;=AC$2,0,IF($K64&gt;=$J64,0,IF($O64&lt;=AC$2,($J64-(SUM($K64,SUM($Z64:AB64)))),IF($L64=$D$184,(($J64-$K64)/$P64),(($J64-SUM($Z64:AB64))*$Q64))*IF($V64&lt;=AC$2,(DATEDIF(AB$2,$V64,"D")/365),IF($G64&gt;AB$2,(DATEDIF($G64,AC$2,"D")/365),1)))))))</f>
        <v>0</v>
      </c>
      <c r="AD64" s="53">
        <f>IF($V64&lt;=AC$2,0,IF($O64&lt;=AC$2,0,IF($G64&gt;=AD$2,0,IF($K64&gt;=$J64,0,IF($O64&lt;=AD$2,($J64-(SUM($K64,SUM($Z64:AC64)))),IF($L64=$D$184,(($J64-$K64)/$P64),(($J64-SUM($Z64:AC64))*$Q64))*IF($V64&lt;=AD$2,(DATEDIF(AC$2,$V64,"D")/365),IF($G64&gt;AC$2,(DATEDIF($G64,AD$2,"D")/365),1)))))))</f>
        <v>0</v>
      </c>
      <c r="AE64" s="53">
        <f>IF($V64&lt;=AD$2,0,IF($O64&lt;=AD$2,0,IF($G64&gt;=AE$2,0,IF($K64&gt;=$J64,0,IF($O64&lt;=AE$2,($J64-(SUM($K64,SUM($Z64:AD64)))),IF($L64=$D$184,(($J64-$K64)/$P64),(($J64-SUM($Z64:AD64))*$Q64))*IF($V64&lt;=AE$2,(DATEDIF(AD$2,$V64,"D")/365),IF($G64&gt;AD$2,(DATEDIF($G64,AE$2,"D")/365),1)))))))</f>
        <v>0</v>
      </c>
      <c r="AF64" s="53">
        <f>IF($V64&lt;=AE$2,0,IF($O64&lt;=AE$2,0,IF($G64&gt;=AF$2,0,IF($K64&gt;=$J64,0,IF($O64&lt;=AF$2,($J64-(SUM($K64,SUM($Z64:AE64)))),IF($L64=$D$184,(($J64-$K64)/$P64),(($J64-SUM($Z64:AE64))*$Q64))*IF($V64&lt;=AF$2,(DATEDIF(AE$2,$V64,"D")/365),IF($G64&gt;AE$2,(DATEDIF($G64,AF$2,"D")/365),1)))))))</f>
        <v>0</v>
      </c>
      <c r="AG64" s="53">
        <f>IF($V64&lt;=AF$2,0,IF($O64&lt;=AF$2,0,IF($G64&gt;=AG$2,0,IF($K64&gt;=$J64,0,IF($O64&lt;=AG$2,($J64-(SUM($K64,SUM($Z64:AF64)))),IF($L64=$D$184,(($J64-$K64)/$P64),(($J64-SUM($Z64:AF64))*$Q64))*IF($V64&lt;=AG$2,(DATEDIF(AF$2,$V64,"D")/365),IF($G64&gt;AF$2,(DATEDIF($G64,AG$2,"D")/365),1)))))))</f>
        <v>0</v>
      </c>
      <c r="AH64" s="53">
        <f>IF($V64&lt;=AG$2,0,IF($O64&lt;=AG$2,0,IF($G64&gt;=AH$2,0,IF($K64&gt;=$J64,0,IF($O64&lt;=AH$2,($J64-(SUM($K64,SUM($Z64:AG64)))),IF($L64=$D$184,(($J64-$K64)/$P64),(($J64-SUM($Z64:AG64))*$Q64))*IF($V64&lt;=AH$2,(DATEDIF(AG$2,$V64,"D")/365),IF($G64&gt;AG$2,(DATEDIF($G64,AH$2,"D")/365),1)))))))</f>
        <v>0</v>
      </c>
      <c r="AI64" s="53">
        <f>IF($V64&lt;=AH$2,0,IF($O64&lt;=AH$2,0,IF($G64&gt;=AI$2,0,IF($K64&gt;=$J64,0,IF($O64&lt;=AI$2,($J64-(SUM($K64,SUM($Z64:AH64)))),IF($L64=$D$184,(($J64-$K64)/$P64),(($J64-SUM($Z64:AH64))*$Q64))*IF($V64&lt;=AI$2,(DATEDIF(AH$2,$V64,"D")/365),IF($G64&gt;AH$2,(DATEDIF($G64,AI$2,"D")/365),1)))))))</f>
        <v>0</v>
      </c>
      <c r="AJ64" s="53">
        <f>IF($V64&lt;=AI$2,0,IF($O64&lt;=AI$2,0,IF($G64&gt;=AJ$2,0,IF($K64&gt;=$J64,0,IF($O64&lt;=AJ$2,($J64-(SUM($K64,SUM($Z64:AI64)))),IF($L64=$D$184,(($J64-$K64)/$P64),(($J64-SUM($Z64:AI64))*$Q64))*IF($V64&lt;=AJ$2,(DATEDIF(AI$2,$V64,"D")/365),IF($G64&gt;AI$2,(DATEDIF($G64,AJ$2,"D")/365),1)))))))</f>
        <v>0</v>
      </c>
      <c r="AK64" s="53">
        <f>IF($V64&lt;=AJ$2,0,IF($O64&lt;=AJ$2,0,IF($G64&gt;=AK$2,0,IF($K64&gt;=$J64,0,IF($O64&lt;=AK$2,($J64-(SUM($K64,SUM($Z64:AJ64)))),IF($L64=$D$184,(($J64-$K64)/$P64),(($J64-SUM($Z64:AJ64))*$Q64))*IF($V64&lt;=AK$2,(DATEDIF(AJ$2,$V64,"D")/365),IF($G64&gt;AJ$2,(DATEDIF($G64,AK$2,"D")/365),1)))))))</f>
        <v>0</v>
      </c>
      <c r="AL64" s="53">
        <f>IF($V64&lt;=AK$2,0,IF($O64&lt;=AK$2,0,IF($G64&gt;=AL$2,0,IF($K64&gt;=$J64,0,IF($O64&lt;=AL$2,($J64-(SUM($K64,SUM($Z64:AK64)))),IF($L64=$D$184,(($J64-$K64)/$P64),(($J64-SUM($Z64:AK64))*$Q64))*IF($V64&lt;=AL$2,(DATEDIF(AK$2,$V64,"D")/365),IF($G64&gt;AK$2,(DATEDIF($G64,AL$2,"D")/365),1)))))))</f>
        <v>0</v>
      </c>
      <c r="AM64" s="53">
        <f>IF($V64&lt;=AL$2,0,IF($O64&lt;=AL$2,0,IF($G64&gt;=AM$2,0,IF($K64&gt;=$J64,0,IF($O64&lt;=AM$2,($J64-(SUM($K64,SUM($Z64:AL64)))),IF($L64=$D$184,(($J64-$K64)/$P64),(($J64-SUM($Z64:AL64))*$Q64))*IF($V64&lt;=AM$2,(DATEDIF(AL$2,$V64,"D")/365),IF($G64&gt;AL$2,(DATEDIF($G64,AM$2,"D")/365),1)))))))</f>
        <v>0</v>
      </c>
      <c r="AN64" s="53">
        <f>IF($V64&lt;=AM$2,0,IF($O64&lt;=AM$2,0,IF($G64&gt;=AN$2,0,IF($K64&gt;=$J64,0,IF($O64&lt;=AN$2,($J64-(SUM($K64,SUM($Z64:AM64)))),IF($L64=$D$184,(($J64-$K64)/$P64),(($J64-SUM($Z64:AM64))*$Q64))*IF($V64&lt;=AN$2,(DATEDIF(AM$2,$V64,"D")/365),IF($G64&gt;AM$2,(DATEDIF($G64,AN$2,"D")/365),1)))))))</f>
        <v>0</v>
      </c>
      <c r="AO64" s="53">
        <f>IF($V64&lt;=AN$2,0,IF($O64&lt;=AN$2,0,IF($G64&gt;=AO$2,0,IF($K64&gt;=$J64,0,IF($O64&lt;=AO$2,($J64-(SUM($K64,SUM($Z64:AN64)))),IF($L64=$D$184,(($J64-$K64)/$P64),(($J64-SUM($Z64:AN64))*$Q64))*IF($V64&lt;=AO$2,(DATEDIF(AN$2,$V64,"D")/365),IF($G64&gt;AN$2,(DATEDIF($G64,AO$2,"D")/365),1)))))))</f>
        <v>0</v>
      </c>
      <c r="AP64" s="53">
        <f>IF($V64&lt;=AO$2,0,IF($O64&lt;=AO$2,0,IF($G64&gt;=AP$2,0,IF($K64&gt;=$J64,0,IF($O64&lt;=AP$2,($J64-(SUM($K64,SUM($Z64:AO64)))),IF($L64=$D$184,(($J64-$K64)/$P64),(($J64-SUM($Z64:AO64))*$Q64))*IF($V64&lt;=AP$2,(DATEDIF(AO$2,$V64,"D")/365),IF($G64&gt;AO$2,(DATEDIF($G64,AP$2,"D")/365),1)))))))</f>
        <v>0</v>
      </c>
      <c r="AQ64" s="53">
        <f>IF($V64&lt;=AP$2,0,IF($O64&lt;=AP$2,0,IF($G64&gt;=AQ$2,0,IF($K64&gt;=$J64,0,IF($O64&lt;=AQ$2,($J64-(SUM($K64,SUM($Z64:AP64)))),IF($L64=$D$184,(($J64-$K64)/$P64),(($J64-SUM($Z64:AP64))*$Q64))*IF($V64&lt;=AQ$2,(DATEDIF(AP$2,$V64,"D")/365),IF($G64&gt;AP$2,(DATEDIF($G64,AQ$2,"D")/365),1)))))))</f>
        <v>0</v>
      </c>
      <c r="AR64" s="53">
        <f>IF($V64&lt;=AQ$2,0,IF($O64&lt;=AQ$2,0,IF($G64&gt;=AR$2,0,IF($K64&gt;=$J64,0,IF($O64&lt;=AR$2,($J64-(SUM($K64,SUM($Z64:AQ64)))),IF($L64=$D$184,(($J64-$K64)/$P64),(($J64-SUM($Z64:AQ64))*$Q64))*IF($V64&lt;=AR$2,(DATEDIF(AQ$2,$V64,"D")/365),IF($G64&gt;AQ$2,(DATEDIF($G64,AR$2,"D")/365),1)))))))</f>
        <v>0</v>
      </c>
      <c r="AS64" s="53">
        <f>IF($V64&lt;=AR$2,0,IF($O64&lt;=AR$2,0,IF($G64&gt;=AS$2,0,IF($K64&gt;=$J64,0,IF($O64&lt;=AS$2,($J64-(SUM($K64,SUM($Z64:AR64)))),IF($L64=$D$184,(($J64-$K64)/$P64),(($J64-SUM($Z64:AR64))*$Q64))*IF($V64&lt;=AS$2,(DATEDIF(AR$2,$V64,"D")/365),IF($G64&gt;AR$2,(DATEDIF($G64,AS$2,"D")/365),1)))))))</f>
        <v>0</v>
      </c>
      <c r="AT64" s="53">
        <f>IF($V64&lt;=AS$2,0,IF($O64&lt;=AS$2,0,IF($G64&gt;=AT$2,0,IF($K64&gt;=$J64,0,IF($O64&lt;=AT$2,($J64-(SUM($K64,SUM($Z64:AS64)))),IF($L64=$D$184,(($J64-$K64)/$P64),(($J64-SUM($Z64:AS64))*$Q64))*IF($V64&lt;=AT$2,(DATEDIF(AS$2,$V64,"D")/365),IF($G64&gt;AS$2,(DATEDIF($G64,AT$2,"D")/365),1)))))))</f>
        <v>0</v>
      </c>
      <c r="AU64" s="53">
        <f>IF($V64&lt;=AT$2,0,IF($O64&lt;=AT$2,0,IF($G64&gt;=AU$2,0,IF($K64&gt;=$J64,0,IF($O64&lt;=AU$2,($J64-(SUM($K64,SUM($Z64:AT64)))),IF($L64=$D$184,(($J64-$K64)/$P64),(($J64-SUM($Z64:AT64))*$Q64))*IF($V64&lt;=AU$2,(DATEDIF(AT$2,$V64,"D")/365),IF($G64&gt;AT$2,(DATEDIF($G64,AU$2,"D")/365),1)))))))</f>
        <v>0</v>
      </c>
      <c r="AV64" s="53">
        <f>IF($V64&lt;=AU$2,0,IF($O64&lt;=AU$2,0,IF($G64&gt;=AV$2,0,IF($K64&gt;=$J64,0,IF($O64&lt;=AV$2,($J64-(SUM($K64,SUM($Z64:AU64)))),IF($L64=$D$184,(($J64-$K64)/$P64),(($J64-SUM($Z64:AU64))*$Q64))*IF($V64&lt;=AV$2,(DATEDIF(AU$2,$V64,"D")/365),IF($G64&gt;AU$2,(DATEDIF($G64,AV$2,"D")/365),1)))))))</f>
        <v>0</v>
      </c>
      <c r="AW64" s="53">
        <f>IF($V64&lt;=AV$2,0,IF($O64&lt;=AV$2,0,IF($G64&gt;=AW$2,0,IF($K64&gt;=$J64,0,IF($O64&lt;=AW$2,($J64-(SUM($K64,SUM($Z64:AV64)))),IF($L64=$D$184,(($J64-$K64)/$P64),(($J64-SUM($Z64:AV64))*$Q64))*IF($V64&lt;=AW$2,(DATEDIF(AV$2,$V64,"D")/365),IF($G64&gt;AV$2,(DATEDIF($G64,AW$2,"D")/365),1)))))))</f>
        <v>0</v>
      </c>
      <c r="AX64" s="53">
        <f>IF($V64&lt;=AW$2,0,IF($O64&lt;=AW$2,0,IF($G64&gt;=AX$2,0,IF($K64&gt;=$J64,0,IF($O64&lt;=AX$2,($J64-(SUM($K64,SUM($Z64:AW64)))),IF($L64=$D$184,(($J64-$K64)/$P64),(($J64-SUM($Z64:AW64))*$Q64))*IF($V64&lt;=AX$2,(DATEDIF(AW$2,$V64,"D")/365),IF($G64&gt;AW$2,(DATEDIF($G64,AX$2,"D")/365),1)))))))</f>
        <v>0</v>
      </c>
      <c r="AY64" s="53">
        <f>IF($V64&lt;=AX$2,0,IF($O64&lt;=AX$2,0,IF($G64&gt;=AY$2,0,IF($K64&gt;=$J64,0,IF($O64&lt;=AY$2,($J64-(SUM($K64,SUM($Z64:AX64)))),IF($L64=$D$184,(($J64-$K64)/$P64),(($J64-SUM($Z64:AX64))*$Q64))*IF($V64&lt;=AY$2,(DATEDIF(AX$2,$V64,"D")/365),IF($G64&gt;AX$2,(DATEDIF($G64,AY$2,"D")/365),1)))))))</f>
        <v>0</v>
      </c>
      <c r="AZ64" s="52"/>
      <c r="BA64" s="52"/>
      <c r="BB64" s="126">
        <f>IF($V64&lt;=BB$2,0,IF($G64&gt;=BB$2,0,IF($G64&gt;$W$3,(J64-Z64),IF($G64&lt;=$W$3,J64-SUM(W64,$Z64:Z64),0))))</f>
        <v>0</v>
      </c>
      <c r="BC64" s="53">
        <f t="shared" ref="BC64:BQ87" si="143">IF($V64&lt;=BC$2,0,IF($G64&gt;=BC$2,0,IF($G64&gt;=BB$2,$J64-AA64,BB64-AA64)))</f>
        <v>0</v>
      </c>
      <c r="BD64" s="52">
        <f t="shared" si="143"/>
        <v>0</v>
      </c>
      <c r="BE64" s="53">
        <f t="shared" si="143"/>
        <v>0</v>
      </c>
      <c r="BF64" s="52">
        <f t="shared" si="143"/>
        <v>0</v>
      </c>
      <c r="BG64" s="53">
        <f t="shared" si="143"/>
        <v>0</v>
      </c>
      <c r="BH64" s="52">
        <f t="shared" si="143"/>
        <v>0</v>
      </c>
      <c r="BI64" s="53">
        <f t="shared" si="143"/>
        <v>0</v>
      </c>
      <c r="BJ64" s="52">
        <f t="shared" si="143"/>
        <v>0</v>
      </c>
      <c r="BK64" s="53">
        <f t="shared" si="143"/>
        <v>0</v>
      </c>
      <c r="BL64" s="52">
        <f t="shared" si="143"/>
        <v>0</v>
      </c>
      <c r="BM64" s="53">
        <f t="shared" si="143"/>
        <v>0</v>
      </c>
      <c r="BN64" s="52">
        <f t="shared" si="143"/>
        <v>0</v>
      </c>
      <c r="BO64" s="53">
        <f t="shared" si="143"/>
        <v>0</v>
      </c>
      <c r="BP64" s="52">
        <f t="shared" si="143"/>
        <v>0</v>
      </c>
      <c r="BQ64" s="53">
        <f t="shared" si="143"/>
        <v>0</v>
      </c>
      <c r="BR64" s="52">
        <f t="shared" si="142"/>
        <v>0</v>
      </c>
      <c r="BS64" s="53">
        <f t="shared" si="133"/>
        <v>0</v>
      </c>
      <c r="BT64" s="52">
        <f t="shared" si="133"/>
        <v>0</v>
      </c>
      <c r="BU64" s="53">
        <f t="shared" si="133"/>
        <v>0</v>
      </c>
      <c r="BV64" s="52">
        <f t="shared" si="133"/>
        <v>0</v>
      </c>
      <c r="BW64" s="53">
        <f t="shared" si="133"/>
        <v>0</v>
      </c>
      <c r="BX64" s="52">
        <f t="shared" si="133"/>
        <v>0</v>
      </c>
      <c r="BY64" s="53">
        <f t="shared" si="133"/>
        <v>0</v>
      </c>
      <c r="BZ64" s="52">
        <f t="shared" si="133"/>
        <v>0</v>
      </c>
      <c r="CA64" s="53">
        <f t="shared" si="133"/>
        <v>0</v>
      </c>
    </row>
    <row r="65" spans="1:79" s="74" customFormat="1">
      <c r="A65" s="20">
        <v>64</v>
      </c>
      <c r="B65" s="20" t="s">
        <v>5</v>
      </c>
      <c r="C65" s="20" t="s">
        <v>153</v>
      </c>
      <c r="D65" s="2">
        <v>1985</v>
      </c>
      <c r="E65" s="3">
        <v>4</v>
      </c>
      <c r="F65" s="2">
        <v>1</v>
      </c>
      <c r="G65" s="55">
        <f t="shared" si="139"/>
        <v>31137</v>
      </c>
      <c r="H65" s="4">
        <v>0</v>
      </c>
      <c r="I65" s="1">
        <v>0</v>
      </c>
      <c r="J65" s="51">
        <f t="shared" si="140"/>
        <v>0</v>
      </c>
      <c r="K65" s="54">
        <f t="shared" si="141"/>
        <v>0</v>
      </c>
      <c r="L65" s="4" t="s">
        <v>96</v>
      </c>
      <c r="M65" s="54">
        <f t="shared" si="15"/>
        <v>5</v>
      </c>
      <c r="N65" s="53">
        <f t="shared" si="3"/>
        <v>5</v>
      </c>
      <c r="O65" s="55">
        <f t="shared" si="4"/>
        <v>32963</v>
      </c>
      <c r="P65" s="53">
        <f t="shared" si="134"/>
        <v>0</v>
      </c>
      <c r="Q65" s="119">
        <f t="shared" si="6"/>
        <v>0</v>
      </c>
      <c r="R65" s="52" t="s">
        <v>130</v>
      </c>
      <c r="S65" s="114">
        <v>17</v>
      </c>
      <c r="T65" s="68">
        <v>4</v>
      </c>
      <c r="U65" s="114">
        <v>2035</v>
      </c>
      <c r="V65" s="55">
        <f t="shared" si="135"/>
        <v>54878</v>
      </c>
      <c r="W65" s="53">
        <f t="shared" si="8"/>
        <v>0</v>
      </c>
      <c r="X65" s="53">
        <f t="shared" si="136"/>
        <v>0</v>
      </c>
      <c r="Y65" s="53">
        <f t="shared" si="137"/>
        <v>0</v>
      </c>
      <c r="Z65" s="53">
        <f t="shared" si="138"/>
        <v>0</v>
      </c>
      <c r="AA65" s="53">
        <f>IF($V65&lt;=Z$2,0,IF($O65&lt;=Z$2,0,IF($G65&gt;=AA$2,0,IF($K65&gt;=$J65,0,IF($O65&lt;=AA$2,($J65-(SUM($K65,SUM($Z65:Z65)))),IF($L65=$D$184,(($J65-$K65)/$P65),(($J65-SUM($Z65:Z65))*$Q65))*IF($V65&lt;=AA$2,(DATEDIF(Z$2,$V65,"D")/365),IF($G65&gt;Z$2,(DATEDIF($G65,AA$2,"D")/365),1)))))))</f>
        <v>0</v>
      </c>
      <c r="AB65" s="53">
        <f>IF($V65&lt;=AA$2,0,IF($O65&lt;=AA$2,0,IF($G65&gt;=AB$2,0,IF($K65&gt;=$J65,0,IF($O65&lt;=AB$2,($J65-(SUM($K65,SUM($Z65:AA65)))),IF($L65=$D$184,(($J65-$K65)/$P65),(($J65-SUM($Z65:AA65))*$Q65))*IF($V65&lt;=AB$2,(DATEDIF(AA$2,$V65,"D")/365),IF($G65&gt;AA$2,(DATEDIF($G65,AB$2,"D")/365),1)))))))</f>
        <v>0</v>
      </c>
      <c r="AC65" s="53">
        <f>IF($V65&lt;=AB$2,0,IF($O65&lt;=AB$2,0,IF($G65&gt;=AC$2,0,IF($K65&gt;=$J65,0,IF($O65&lt;=AC$2,($J65-(SUM($K65,SUM($Z65:AB65)))),IF($L65=$D$184,(($J65-$K65)/$P65),(($J65-SUM($Z65:AB65))*$Q65))*IF($V65&lt;=AC$2,(DATEDIF(AB$2,$V65,"D")/365),IF($G65&gt;AB$2,(DATEDIF($G65,AC$2,"D")/365),1)))))))</f>
        <v>0</v>
      </c>
      <c r="AD65" s="53">
        <f>IF($V65&lt;=AC$2,0,IF($O65&lt;=AC$2,0,IF($G65&gt;=AD$2,0,IF($K65&gt;=$J65,0,IF($O65&lt;=AD$2,($J65-(SUM($K65,SUM($Z65:AC65)))),IF($L65=$D$184,(($J65-$K65)/$P65),(($J65-SUM($Z65:AC65))*$Q65))*IF($V65&lt;=AD$2,(DATEDIF(AC$2,$V65,"D")/365),IF($G65&gt;AC$2,(DATEDIF($G65,AD$2,"D")/365),1)))))))</f>
        <v>0</v>
      </c>
      <c r="AE65" s="53">
        <f>IF($V65&lt;=AD$2,0,IF($O65&lt;=AD$2,0,IF($G65&gt;=AE$2,0,IF($K65&gt;=$J65,0,IF($O65&lt;=AE$2,($J65-(SUM($K65,SUM($Z65:AD65)))),IF($L65=$D$184,(($J65-$K65)/$P65),(($J65-SUM($Z65:AD65))*$Q65))*IF($V65&lt;=AE$2,(DATEDIF(AD$2,$V65,"D")/365),IF($G65&gt;AD$2,(DATEDIF($G65,AE$2,"D")/365),1)))))))</f>
        <v>0</v>
      </c>
      <c r="AF65" s="53">
        <f>IF($V65&lt;=AE$2,0,IF($O65&lt;=AE$2,0,IF($G65&gt;=AF$2,0,IF($K65&gt;=$J65,0,IF($O65&lt;=AF$2,($J65-(SUM($K65,SUM($Z65:AE65)))),IF($L65=$D$184,(($J65-$K65)/$P65),(($J65-SUM($Z65:AE65))*$Q65))*IF($V65&lt;=AF$2,(DATEDIF(AE$2,$V65,"D")/365),IF($G65&gt;AE$2,(DATEDIF($G65,AF$2,"D")/365),1)))))))</f>
        <v>0</v>
      </c>
      <c r="AG65" s="53">
        <f>IF($V65&lt;=AF$2,0,IF($O65&lt;=AF$2,0,IF($G65&gt;=AG$2,0,IF($K65&gt;=$J65,0,IF($O65&lt;=AG$2,($J65-(SUM($K65,SUM($Z65:AF65)))),IF($L65=$D$184,(($J65-$K65)/$P65),(($J65-SUM($Z65:AF65))*$Q65))*IF($V65&lt;=AG$2,(DATEDIF(AF$2,$V65,"D")/365),IF($G65&gt;AF$2,(DATEDIF($G65,AG$2,"D")/365),1)))))))</f>
        <v>0</v>
      </c>
      <c r="AH65" s="53">
        <f>IF($V65&lt;=AG$2,0,IF($O65&lt;=AG$2,0,IF($G65&gt;=AH$2,0,IF($K65&gt;=$J65,0,IF($O65&lt;=AH$2,($J65-(SUM($K65,SUM($Z65:AG65)))),IF($L65=$D$184,(($J65-$K65)/$P65),(($J65-SUM($Z65:AG65))*$Q65))*IF($V65&lt;=AH$2,(DATEDIF(AG$2,$V65,"D")/365),IF($G65&gt;AG$2,(DATEDIF($G65,AH$2,"D")/365),1)))))))</f>
        <v>0</v>
      </c>
      <c r="AI65" s="53">
        <f>IF($V65&lt;=AH$2,0,IF($O65&lt;=AH$2,0,IF($G65&gt;=AI$2,0,IF($K65&gt;=$J65,0,IF($O65&lt;=AI$2,($J65-(SUM($K65,SUM($Z65:AH65)))),IF($L65=$D$184,(($J65-$K65)/$P65),(($J65-SUM($Z65:AH65))*$Q65))*IF($V65&lt;=AI$2,(DATEDIF(AH$2,$V65,"D")/365),IF($G65&gt;AH$2,(DATEDIF($G65,AI$2,"D")/365),1)))))))</f>
        <v>0</v>
      </c>
      <c r="AJ65" s="53">
        <f>IF($V65&lt;=AI$2,0,IF($O65&lt;=AI$2,0,IF($G65&gt;=AJ$2,0,IF($K65&gt;=$J65,0,IF($O65&lt;=AJ$2,($J65-(SUM($K65,SUM($Z65:AI65)))),IF($L65=$D$184,(($J65-$K65)/$P65),(($J65-SUM($Z65:AI65))*$Q65))*IF($V65&lt;=AJ$2,(DATEDIF(AI$2,$V65,"D")/365),IF($G65&gt;AI$2,(DATEDIF($G65,AJ$2,"D")/365),1)))))))</f>
        <v>0</v>
      </c>
      <c r="AK65" s="53">
        <f>IF($V65&lt;=AJ$2,0,IF($O65&lt;=AJ$2,0,IF($G65&gt;=AK$2,0,IF($K65&gt;=$J65,0,IF($O65&lt;=AK$2,($J65-(SUM($K65,SUM($Z65:AJ65)))),IF($L65=$D$184,(($J65-$K65)/$P65),(($J65-SUM($Z65:AJ65))*$Q65))*IF($V65&lt;=AK$2,(DATEDIF(AJ$2,$V65,"D")/365),IF($G65&gt;AJ$2,(DATEDIF($G65,AK$2,"D")/365),1)))))))</f>
        <v>0</v>
      </c>
      <c r="AL65" s="53">
        <f>IF($V65&lt;=AK$2,0,IF($O65&lt;=AK$2,0,IF($G65&gt;=AL$2,0,IF($K65&gt;=$J65,0,IF($O65&lt;=AL$2,($J65-(SUM($K65,SUM($Z65:AK65)))),IF($L65=$D$184,(($J65-$K65)/$P65),(($J65-SUM($Z65:AK65))*$Q65))*IF($V65&lt;=AL$2,(DATEDIF(AK$2,$V65,"D")/365),IF($G65&gt;AK$2,(DATEDIF($G65,AL$2,"D")/365),1)))))))</f>
        <v>0</v>
      </c>
      <c r="AM65" s="53">
        <f>IF($V65&lt;=AL$2,0,IF($O65&lt;=AL$2,0,IF($G65&gt;=AM$2,0,IF($K65&gt;=$J65,0,IF($O65&lt;=AM$2,($J65-(SUM($K65,SUM($Z65:AL65)))),IF($L65=$D$184,(($J65-$K65)/$P65),(($J65-SUM($Z65:AL65))*$Q65))*IF($V65&lt;=AM$2,(DATEDIF(AL$2,$V65,"D")/365),IF($G65&gt;AL$2,(DATEDIF($G65,AM$2,"D")/365),1)))))))</f>
        <v>0</v>
      </c>
      <c r="AN65" s="53">
        <f>IF($V65&lt;=AM$2,0,IF($O65&lt;=AM$2,0,IF($G65&gt;=AN$2,0,IF($K65&gt;=$J65,0,IF($O65&lt;=AN$2,($J65-(SUM($K65,SUM($Z65:AM65)))),IF($L65=$D$184,(($J65-$K65)/$P65),(($J65-SUM($Z65:AM65))*$Q65))*IF($V65&lt;=AN$2,(DATEDIF(AM$2,$V65,"D")/365),IF($G65&gt;AM$2,(DATEDIF($G65,AN$2,"D")/365),1)))))))</f>
        <v>0</v>
      </c>
      <c r="AO65" s="53">
        <f>IF($V65&lt;=AN$2,0,IF($O65&lt;=AN$2,0,IF($G65&gt;=AO$2,0,IF($K65&gt;=$J65,0,IF($O65&lt;=AO$2,($J65-(SUM($K65,SUM($Z65:AN65)))),IF($L65=$D$184,(($J65-$K65)/$P65),(($J65-SUM($Z65:AN65))*$Q65))*IF($V65&lt;=AO$2,(DATEDIF(AN$2,$V65,"D")/365),IF($G65&gt;AN$2,(DATEDIF($G65,AO$2,"D")/365),1)))))))</f>
        <v>0</v>
      </c>
      <c r="AP65" s="53">
        <f>IF($V65&lt;=AO$2,0,IF($O65&lt;=AO$2,0,IF($G65&gt;=AP$2,0,IF($K65&gt;=$J65,0,IF($O65&lt;=AP$2,($J65-(SUM($K65,SUM($Z65:AO65)))),IF($L65=$D$184,(($J65-$K65)/$P65),(($J65-SUM($Z65:AO65))*$Q65))*IF($V65&lt;=AP$2,(DATEDIF(AO$2,$V65,"D")/365),IF($G65&gt;AO$2,(DATEDIF($G65,AP$2,"D")/365),1)))))))</f>
        <v>0</v>
      </c>
      <c r="AQ65" s="53">
        <f>IF($V65&lt;=AP$2,0,IF($O65&lt;=AP$2,0,IF($G65&gt;=AQ$2,0,IF($K65&gt;=$J65,0,IF($O65&lt;=AQ$2,($J65-(SUM($K65,SUM($Z65:AP65)))),IF($L65=$D$184,(($J65-$K65)/$P65),(($J65-SUM($Z65:AP65))*$Q65))*IF($V65&lt;=AQ$2,(DATEDIF(AP$2,$V65,"D")/365),IF($G65&gt;AP$2,(DATEDIF($G65,AQ$2,"D")/365),1)))))))</f>
        <v>0</v>
      </c>
      <c r="AR65" s="53">
        <f>IF($V65&lt;=AQ$2,0,IF($O65&lt;=AQ$2,0,IF($G65&gt;=AR$2,0,IF($K65&gt;=$J65,0,IF($O65&lt;=AR$2,($J65-(SUM($K65,SUM($Z65:AQ65)))),IF($L65=$D$184,(($J65-$K65)/$P65),(($J65-SUM($Z65:AQ65))*$Q65))*IF($V65&lt;=AR$2,(DATEDIF(AQ$2,$V65,"D")/365),IF($G65&gt;AQ$2,(DATEDIF($G65,AR$2,"D")/365),1)))))))</f>
        <v>0</v>
      </c>
      <c r="AS65" s="53">
        <f>IF($V65&lt;=AR$2,0,IF($O65&lt;=AR$2,0,IF($G65&gt;=AS$2,0,IF($K65&gt;=$J65,0,IF($O65&lt;=AS$2,($J65-(SUM($K65,SUM($Z65:AR65)))),IF($L65=$D$184,(($J65-$K65)/$P65),(($J65-SUM($Z65:AR65))*$Q65))*IF($V65&lt;=AS$2,(DATEDIF(AR$2,$V65,"D")/365),IF($G65&gt;AR$2,(DATEDIF($G65,AS$2,"D")/365),1)))))))</f>
        <v>0</v>
      </c>
      <c r="AT65" s="53">
        <f>IF($V65&lt;=AS$2,0,IF($O65&lt;=AS$2,0,IF($G65&gt;=AT$2,0,IF($K65&gt;=$J65,0,IF($O65&lt;=AT$2,($J65-(SUM($K65,SUM($Z65:AS65)))),IF($L65=$D$184,(($J65-$K65)/$P65),(($J65-SUM($Z65:AS65))*$Q65))*IF($V65&lt;=AT$2,(DATEDIF(AS$2,$V65,"D")/365),IF($G65&gt;AS$2,(DATEDIF($G65,AT$2,"D")/365),1)))))))</f>
        <v>0</v>
      </c>
      <c r="AU65" s="53">
        <f>IF($V65&lt;=AT$2,0,IF($O65&lt;=AT$2,0,IF($G65&gt;=AU$2,0,IF($K65&gt;=$J65,0,IF($O65&lt;=AU$2,($J65-(SUM($K65,SUM($Z65:AT65)))),IF($L65=$D$184,(($J65-$K65)/$P65),(($J65-SUM($Z65:AT65))*$Q65))*IF($V65&lt;=AU$2,(DATEDIF(AT$2,$V65,"D")/365),IF($G65&gt;AT$2,(DATEDIF($G65,AU$2,"D")/365),1)))))))</f>
        <v>0</v>
      </c>
      <c r="AV65" s="53">
        <f>IF($V65&lt;=AU$2,0,IF($O65&lt;=AU$2,0,IF($G65&gt;=AV$2,0,IF($K65&gt;=$J65,0,IF($O65&lt;=AV$2,($J65-(SUM($K65,SUM($Z65:AU65)))),IF($L65=$D$184,(($J65-$K65)/$P65),(($J65-SUM($Z65:AU65))*$Q65))*IF($V65&lt;=AV$2,(DATEDIF(AU$2,$V65,"D")/365),IF($G65&gt;AU$2,(DATEDIF($G65,AV$2,"D")/365),1)))))))</f>
        <v>0</v>
      </c>
      <c r="AW65" s="53">
        <f>IF($V65&lt;=AV$2,0,IF($O65&lt;=AV$2,0,IF($G65&gt;=AW$2,0,IF($K65&gt;=$J65,0,IF($O65&lt;=AW$2,($J65-(SUM($K65,SUM($Z65:AV65)))),IF($L65=$D$184,(($J65-$K65)/$P65),(($J65-SUM($Z65:AV65))*$Q65))*IF($V65&lt;=AW$2,(DATEDIF(AV$2,$V65,"D")/365),IF($G65&gt;AV$2,(DATEDIF($G65,AW$2,"D")/365),1)))))))</f>
        <v>0</v>
      </c>
      <c r="AX65" s="53">
        <f>IF($V65&lt;=AW$2,0,IF($O65&lt;=AW$2,0,IF($G65&gt;=AX$2,0,IF($K65&gt;=$J65,0,IF($O65&lt;=AX$2,($J65-(SUM($K65,SUM($Z65:AW65)))),IF($L65=$D$184,(($J65-$K65)/$P65),(($J65-SUM($Z65:AW65))*$Q65))*IF($V65&lt;=AX$2,(DATEDIF(AW$2,$V65,"D")/365),IF($G65&gt;AW$2,(DATEDIF($G65,AX$2,"D")/365),1)))))))</f>
        <v>0</v>
      </c>
      <c r="AY65" s="53">
        <f>IF($V65&lt;=AX$2,0,IF($O65&lt;=AX$2,0,IF($G65&gt;=AY$2,0,IF($K65&gt;=$J65,0,IF($O65&lt;=AY$2,($J65-(SUM($K65,SUM($Z65:AX65)))),IF($L65=$D$184,(($J65-$K65)/$P65),(($J65-SUM($Z65:AX65))*$Q65))*IF($V65&lt;=AY$2,(DATEDIF(AX$2,$V65,"D")/365),IF($G65&gt;AX$2,(DATEDIF($G65,AY$2,"D")/365),1)))))))</f>
        <v>0</v>
      </c>
      <c r="AZ65" s="52"/>
      <c r="BA65" s="52"/>
      <c r="BB65" s="126">
        <f>IF($V65&lt;=BB$2,0,IF($G65&gt;=BB$2,0,IF($G65&gt;$W$3,(J65-Z65),IF($G65&lt;=$W$3,J65-SUM(W65,$Z65:Z65),0))))</f>
        <v>0</v>
      </c>
      <c r="BC65" s="53">
        <f t="shared" si="143"/>
        <v>0</v>
      </c>
      <c r="BD65" s="52">
        <f t="shared" si="143"/>
        <v>0</v>
      </c>
      <c r="BE65" s="53">
        <f t="shared" si="143"/>
        <v>0</v>
      </c>
      <c r="BF65" s="52">
        <f t="shared" si="143"/>
        <v>0</v>
      </c>
      <c r="BG65" s="53">
        <f t="shared" si="143"/>
        <v>0</v>
      </c>
      <c r="BH65" s="52">
        <f t="shared" si="143"/>
        <v>0</v>
      </c>
      <c r="BI65" s="53">
        <f t="shared" si="143"/>
        <v>0</v>
      </c>
      <c r="BJ65" s="52">
        <f t="shared" si="143"/>
        <v>0</v>
      </c>
      <c r="BK65" s="53">
        <f t="shared" si="143"/>
        <v>0</v>
      </c>
      <c r="BL65" s="52">
        <f t="shared" si="143"/>
        <v>0</v>
      </c>
      <c r="BM65" s="53">
        <f t="shared" si="143"/>
        <v>0</v>
      </c>
      <c r="BN65" s="52">
        <f t="shared" si="143"/>
        <v>0</v>
      </c>
      <c r="BO65" s="53">
        <f t="shared" si="143"/>
        <v>0</v>
      </c>
      <c r="BP65" s="52">
        <f t="shared" si="143"/>
        <v>0</v>
      </c>
      <c r="BQ65" s="53">
        <f t="shared" si="143"/>
        <v>0</v>
      </c>
      <c r="BR65" s="52">
        <f t="shared" si="142"/>
        <v>0</v>
      </c>
      <c r="BS65" s="53">
        <f t="shared" si="133"/>
        <v>0</v>
      </c>
      <c r="BT65" s="52">
        <f t="shared" si="133"/>
        <v>0</v>
      </c>
      <c r="BU65" s="53">
        <f t="shared" si="133"/>
        <v>0</v>
      </c>
      <c r="BV65" s="52">
        <f t="shared" si="133"/>
        <v>0</v>
      </c>
      <c r="BW65" s="53">
        <f t="shared" si="133"/>
        <v>0</v>
      </c>
      <c r="BX65" s="52">
        <f t="shared" si="133"/>
        <v>0</v>
      </c>
      <c r="BY65" s="53">
        <f t="shared" si="133"/>
        <v>0</v>
      </c>
      <c r="BZ65" s="52">
        <f t="shared" si="133"/>
        <v>0</v>
      </c>
      <c r="CA65" s="53">
        <f t="shared" si="133"/>
        <v>0</v>
      </c>
    </row>
    <row r="66" spans="1:79" s="74" customFormat="1">
      <c r="A66" s="20">
        <v>65</v>
      </c>
      <c r="B66" s="20" t="s">
        <v>5</v>
      </c>
      <c r="C66" s="20" t="s">
        <v>153</v>
      </c>
      <c r="D66" s="2">
        <v>1985</v>
      </c>
      <c r="E66" s="3">
        <v>4</v>
      </c>
      <c r="F66" s="2">
        <v>1</v>
      </c>
      <c r="G66" s="55">
        <f t="shared" si="139"/>
        <v>31137</v>
      </c>
      <c r="H66" s="4">
        <v>0</v>
      </c>
      <c r="I66" s="1">
        <v>0</v>
      </c>
      <c r="J66" s="51">
        <f t="shared" si="140"/>
        <v>0</v>
      </c>
      <c r="K66" s="54">
        <f t="shared" si="141"/>
        <v>0</v>
      </c>
      <c r="L66" s="4" t="s">
        <v>96</v>
      </c>
      <c r="M66" s="54">
        <f t="shared" si="15"/>
        <v>5</v>
      </c>
      <c r="N66" s="53">
        <f t="shared" si="3"/>
        <v>5</v>
      </c>
      <c r="O66" s="55">
        <f t="shared" si="4"/>
        <v>32963</v>
      </c>
      <c r="P66" s="53">
        <f t="shared" si="134"/>
        <v>0</v>
      </c>
      <c r="Q66" s="119">
        <f t="shared" si="6"/>
        <v>0</v>
      </c>
      <c r="R66" s="52" t="s">
        <v>130</v>
      </c>
      <c r="S66" s="114">
        <v>17</v>
      </c>
      <c r="T66" s="68">
        <v>4</v>
      </c>
      <c r="U66" s="114">
        <v>2035</v>
      </c>
      <c r="V66" s="55">
        <f t="shared" si="135"/>
        <v>54878</v>
      </c>
      <c r="W66" s="53">
        <f t="shared" si="8"/>
        <v>0</v>
      </c>
      <c r="X66" s="53">
        <f t="shared" si="136"/>
        <v>0</v>
      </c>
      <c r="Y66" s="53">
        <f t="shared" si="137"/>
        <v>0</v>
      </c>
      <c r="Z66" s="53">
        <f t="shared" si="138"/>
        <v>0</v>
      </c>
      <c r="AA66" s="53">
        <f>IF($V66&lt;=Z$2,0,IF($O66&lt;=Z$2,0,IF($G66&gt;=AA$2,0,IF($K66&gt;=$J66,0,IF($O66&lt;=AA$2,($J66-(SUM($K66,SUM($Z66:Z66)))),IF($L66=$D$184,(($J66-$K66)/$P66),(($J66-SUM($Z66:Z66))*$Q66))*IF($V66&lt;=AA$2,(DATEDIF(Z$2,$V66,"D")/365),IF($G66&gt;Z$2,(DATEDIF($G66,AA$2,"D")/365),1)))))))</f>
        <v>0</v>
      </c>
      <c r="AB66" s="53">
        <f>IF($V66&lt;=AA$2,0,IF($O66&lt;=AA$2,0,IF($G66&gt;=AB$2,0,IF($K66&gt;=$J66,0,IF($O66&lt;=AB$2,($J66-(SUM($K66,SUM($Z66:AA66)))),IF($L66=$D$184,(($J66-$K66)/$P66),(($J66-SUM($Z66:AA66))*$Q66))*IF($V66&lt;=AB$2,(DATEDIF(AA$2,$V66,"D")/365),IF($G66&gt;AA$2,(DATEDIF($G66,AB$2,"D")/365),1)))))))</f>
        <v>0</v>
      </c>
      <c r="AC66" s="53">
        <f>IF($V66&lt;=AB$2,0,IF($O66&lt;=AB$2,0,IF($G66&gt;=AC$2,0,IF($K66&gt;=$J66,0,IF($O66&lt;=AC$2,($J66-(SUM($K66,SUM($Z66:AB66)))),IF($L66=$D$184,(($J66-$K66)/$P66),(($J66-SUM($Z66:AB66))*$Q66))*IF($V66&lt;=AC$2,(DATEDIF(AB$2,$V66,"D")/365),IF($G66&gt;AB$2,(DATEDIF($G66,AC$2,"D")/365),1)))))))</f>
        <v>0</v>
      </c>
      <c r="AD66" s="53">
        <f>IF($V66&lt;=AC$2,0,IF($O66&lt;=AC$2,0,IF($G66&gt;=AD$2,0,IF($K66&gt;=$J66,0,IF($O66&lt;=AD$2,($J66-(SUM($K66,SUM($Z66:AC66)))),IF($L66=$D$184,(($J66-$K66)/$P66),(($J66-SUM($Z66:AC66))*$Q66))*IF($V66&lt;=AD$2,(DATEDIF(AC$2,$V66,"D")/365),IF($G66&gt;AC$2,(DATEDIF($G66,AD$2,"D")/365),1)))))))</f>
        <v>0</v>
      </c>
      <c r="AE66" s="53">
        <f>IF($V66&lt;=AD$2,0,IF($O66&lt;=AD$2,0,IF($G66&gt;=AE$2,0,IF($K66&gt;=$J66,0,IF($O66&lt;=AE$2,($J66-(SUM($K66,SUM($Z66:AD66)))),IF($L66=$D$184,(($J66-$K66)/$P66),(($J66-SUM($Z66:AD66))*$Q66))*IF($V66&lt;=AE$2,(DATEDIF(AD$2,$V66,"D")/365),IF($G66&gt;AD$2,(DATEDIF($G66,AE$2,"D")/365),1)))))))</f>
        <v>0</v>
      </c>
      <c r="AF66" s="53">
        <f>IF($V66&lt;=AE$2,0,IF($O66&lt;=AE$2,0,IF($G66&gt;=AF$2,0,IF($K66&gt;=$J66,0,IF($O66&lt;=AF$2,($J66-(SUM($K66,SUM($Z66:AE66)))),IF($L66=$D$184,(($J66-$K66)/$P66),(($J66-SUM($Z66:AE66))*$Q66))*IF($V66&lt;=AF$2,(DATEDIF(AE$2,$V66,"D")/365),IF($G66&gt;AE$2,(DATEDIF($G66,AF$2,"D")/365),1)))))))</f>
        <v>0</v>
      </c>
      <c r="AG66" s="53">
        <f>IF($V66&lt;=AF$2,0,IF($O66&lt;=AF$2,0,IF($G66&gt;=AG$2,0,IF($K66&gt;=$J66,0,IF($O66&lt;=AG$2,($J66-(SUM($K66,SUM($Z66:AF66)))),IF($L66=$D$184,(($J66-$K66)/$P66),(($J66-SUM($Z66:AF66))*$Q66))*IF($V66&lt;=AG$2,(DATEDIF(AF$2,$V66,"D")/365),IF($G66&gt;AF$2,(DATEDIF($G66,AG$2,"D")/365),1)))))))</f>
        <v>0</v>
      </c>
      <c r="AH66" s="53">
        <f>IF($V66&lt;=AG$2,0,IF($O66&lt;=AG$2,0,IF($G66&gt;=AH$2,0,IF($K66&gt;=$J66,0,IF($O66&lt;=AH$2,($J66-(SUM($K66,SUM($Z66:AG66)))),IF($L66=$D$184,(($J66-$K66)/$P66),(($J66-SUM($Z66:AG66))*$Q66))*IF($V66&lt;=AH$2,(DATEDIF(AG$2,$V66,"D")/365),IF($G66&gt;AG$2,(DATEDIF($G66,AH$2,"D")/365),1)))))))</f>
        <v>0</v>
      </c>
      <c r="AI66" s="53">
        <f>IF($V66&lt;=AH$2,0,IF($O66&lt;=AH$2,0,IF($G66&gt;=AI$2,0,IF($K66&gt;=$J66,0,IF($O66&lt;=AI$2,($J66-(SUM($K66,SUM($Z66:AH66)))),IF($L66=$D$184,(($J66-$K66)/$P66),(($J66-SUM($Z66:AH66))*$Q66))*IF($V66&lt;=AI$2,(DATEDIF(AH$2,$V66,"D")/365),IF($G66&gt;AH$2,(DATEDIF($G66,AI$2,"D")/365),1)))))))</f>
        <v>0</v>
      </c>
      <c r="AJ66" s="53">
        <f>IF($V66&lt;=AI$2,0,IF($O66&lt;=AI$2,0,IF($G66&gt;=AJ$2,0,IF($K66&gt;=$J66,0,IF($O66&lt;=AJ$2,($J66-(SUM($K66,SUM($Z66:AI66)))),IF($L66=$D$184,(($J66-$K66)/$P66),(($J66-SUM($Z66:AI66))*$Q66))*IF($V66&lt;=AJ$2,(DATEDIF(AI$2,$V66,"D")/365),IF($G66&gt;AI$2,(DATEDIF($G66,AJ$2,"D")/365),1)))))))</f>
        <v>0</v>
      </c>
      <c r="AK66" s="53">
        <f>IF($V66&lt;=AJ$2,0,IF($O66&lt;=AJ$2,0,IF($G66&gt;=AK$2,0,IF($K66&gt;=$J66,0,IF($O66&lt;=AK$2,($J66-(SUM($K66,SUM($Z66:AJ66)))),IF($L66=$D$184,(($J66-$K66)/$P66),(($J66-SUM($Z66:AJ66))*$Q66))*IF($V66&lt;=AK$2,(DATEDIF(AJ$2,$V66,"D")/365),IF($G66&gt;AJ$2,(DATEDIF($G66,AK$2,"D")/365),1)))))))</f>
        <v>0</v>
      </c>
      <c r="AL66" s="53">
        <f>IF($V66&lt;=AK$2,0,IF($O66&lt;=AK$2,0,IF($G66&gt;=AL$2,0,IF($K66&gt;=$J66,0,IF($O66&lt;=AL$2,($J66-(SUM($K66,SUM($Z66:AK66)))),IF($L66=$D$184,(($J66-$K66)/$P66),(($J66-SUM($Z66:AK66))*$Q66))*IF($V66&lt;=AL$2,(DATEDIF(AK$2,$V66,"D")/365),IF($G66&gt;AK$2,(DATEDIF($G66,AL$2,"D")/365),1)))))))</f>
        <v>0</v>
      </c>
      <c r="AM66" s="53">
        <f>IF($V66&lt;=AL$2,0,IF($O66&lt;=AL$2,0,IF($G66&gt;=AM$2,0,IF($K66&gt;=$J66,0,IF($O66&lt;=AM$2,($J66-(SUM($K66,SUM($Z66:AL66)))),IF($L66=$D$184,(($J66-$K66)/$P66),(($J66-SUM($Z66:AL66))*$Q66))*IF($V66&lt;=AM$2,(DATEDIF(AL$2,$V66,"D")/365),IF($G66&gt;AL$2,(DATEDIF($G66,AM$2,"D")/365),1)))))))</f>
        <v>0</v>
      </c>
      <c r="AN66" s="53">
        <f>IF($V66&lt;=AM$2,0,IF($O66&lt;=AM$2,0,IF($G66&gt;=AN$2,0,IF($K66&gt;=$J66,0,IF($O66&lt;=AN$2,($J66-(SUM($K66,SUM($Z66:AM66)))),IF($L66=$D$184,(($J66-$K66)/$P66),(($J66-SUM($Z66:AM66))*$Q66))*IF($V66&lt;=AN$2,(DATEDIF(AM$2,$V66,"D")/365),IF($G66&gt;AM$2,(DATEDIF($G66,AN$2,"D")/365),1)))))))</f>
        <v>0</v>
      </c>
      <c r="AO66" s="53">
        <f>IF($V66&lt;=AN$2,0,IF($O66&lt;=AN$2,0,IF($G66&gt;=AO$2,0,IF($K66&gt;=$J66,0,IF($O66&lt;=AO$2,($J66-(SUM($K66,SUM($Z66:AN66)))),IF($L66=$D$184,(($J66-$K66)/$P66),(($J66-SUM($Z66:AN66))*$Q66))*IF($V66&lt;=AO$2,(DATEDIF(AN$2,$V66,"D")/365),IF($G66&gt;AN$2,(DATEDIF($G66,AO$2,"D")/365),1)))))))</f>
        <v>0</v>
      </c>
      <c r="AP66" s="53">
        <f>IF($V66&lt;=AO$2,0,IF($O66&lt;=AO$2,0,IF($G66&gt;=AP$2,0,IF($K66&gt;=$J66,0,IF($O66&lt;=AP$2,($J66-(SUM($K66,SUM($Z66:AO66)))),IF($L66=$D$184,(($J66-$K66)/$P66),(($J66-SUM($Z66:AO66))*$Q66))*IF($V66&lt;=AP$2,(DATEDIF(AO$2,$V66,"D")/365),IF($G66&gt;AO$2,(DATEDIF($G66,AP$2,"D")/365),1)))))))</f>
        <v>0</v>
      </c>
      <c r="AQ66" s="53">
        <f>IF($V66&lt;=AP$2,0,IF($O66&lt;=AP$2,0,IF($G66&gt;=AQ$2,0,IF($K66&gt;=$J66,0,IF($O66&lt;=AQ$2,($J66-(SUM($K66,SUM($Z66:AP66)))),IF($L66=$D$184,(($J66-$K66)/$P66),(($J66-SUM($Z66:AP66))*$Q66))*IF($V66&lt;=AQ$2,(DATEDIF(AP$2,$V66,"D")/365),IF($G66&gt;AP$2,(DATEDIF($G66,AQ$2,"D")/365),1)))))))</f>
        <v>0</v>
      </c>
      <c r="AR66" s="53">
        <f>IF($V66&lt;=AQ$2,0,IF($O66&lt;=AQ$2,0,IF($G66&gt;=AR$2,0,IF($K66&gt;=$J66,0,IF($O66&lt;=AR$2,($J66-(SUM($K66,SUM($Z66:AQ66)))),IF($L66=$D$184,(($J66-$K66)/$P66),(($J66-SUM($Z66:AQ66))*$Q66))*IF($V66&lt;=AR$2,(DATEDIF(AQ$2,$V66,"D")/365),IF($G66&gt;AQ$2,(DATEDIF($G66,AR$2,"D")/365),1)))))))</f>
        <v>0</v>
      </c>
      <c r="AS66" s="53">
        <f>IF($V66&lt;=AR$2,0,IF($O66&lt;=AR$2,0,IF($G66&gt;=AS$2,0,IF($K66&gt;=$J66,0,IF($O66&lt;=AS$2,($J66-(SUM($K66,SUM($Z66:AR66)))),IF($L66=$D$184,(($J66-$K66)/$P66),(($J66-SUM($Z66:AR66))*$Q66))*IF($V66&lt;=AS$2,(DATEDIF(AR$2,$V66,"D")/365),IF($G66&gt;AR$2,(DATEDIF($G66,AS$2,"D")/365),1)))))))</f>
        <v>0</v>
      </c>
      <c r="AT66" s="53">
        <f>IF($V66&lt;=AS$2,0,IF($O66&lt;=AS$2,0,IF($G66&gt;=AT$2,0,IF($K66&gt;=$J66,0,IF($O66&lt;=AT$2,($J66-(SUM($K66,SUM($Z66:AS66)))),IF($L66=$D$184,(($J66-$K66)/$P66),(($J66-SUM($Z66:AS66))*$Q66))*IF($V66&lt;=AT$2,(DATEDIF(AS$2,$V66,"D")/365),IF($G66&gt;AS$2,(DATEDIF($G66,AT$2,"D")/365),1)))))))</f>
        <v>0</v>
      </c>
      <c r="AU66" s="53">
        <f>IF($V66&lt;=AT$2,0,IF($O66&lt;=AT$2,0,IF($G66&gt;=AU$2,0,IF($K66&gt;=$J66,0,IF($O66&lt;=AU$2,($J66-(SUM($K66,SUM($Z66:AT66)))),IF($L66=$D$184,(($J66-$K66)/$P66),(($J66-SUM($Z66:AT66))*$Q66))*IF($V66&lt;=AU$2,(DATEDIF(AT$2,$V66,"D")/365),IF($G66&gt;AT$2,(DATEDIF($G66,AU$2,"D")/365),1)))))))</f>
        <v>0</v>
      </c>
      <c r="AV66" s="53">
        <f>IF($V66&lt;=AU$2,0,IF($O66&lt;=AU$2,0,IF($G66&gt;=AV$2,0,IF($K66&gt;=$J66,0,IF($O66&lt;=AV$2,($J66-(SUM($K66,SUM($Z66:AU66)))),IF($L66=$D$184,(($J66-$K66)/$P66),(($J66-SUM($Z66:AU66))*$Q66))*IF($V66&lt;=AV$2,(DATEDIF(AU$2,$V66,"D")/365),IF($G66&gt;AU$2,(DATEDIF($G66,AV$2,"D")/365),1)))))))</f>
        <v>0</v>
      </c>
      <c r="AW66" s="53">
        <f>IF($V66&lt;=AV$2,0,IF($O66&lt;=AV$2,0,IF($G66&gt;=AW$2,0,IF($K66&gt;=$J66,0,IF($O66&lt;=AW$2,($J66-(SUM($K66,SUM($Z66:AV66)))),IF($L66=$D$184,(($J66-$K66)/$P66),(($J66-SUM($Z66:AV66))*$Q66))*IF($V66&lt;=AW$2,(DATEDIF(AV$2,$V66,"D")/365),IF($G66&gt;AV$2,(DATEDIF($G66,AW$2,"D")/365),1)))))))</f>
        <v>0</v>
      </c>
      <c r="AX66" s="53">
        <f>IF($V66&lt;=AW$2,0,IF($O66&lt;=AW$2,0,IF($G66&gt;=AX$2,0,IF($K66&gt;=$J66,0,IF($O66&lt;=AX$2,($J66-(SUM($K66,SUM($Z66:AW66)))),IF($L66=$D$184,(($J66-$K66)/$P66),(($J66-SUM($Z66:AW66))*$Q66))*IF($V66&lt;=AX$2,(DATEDIF(AW$2,$V66,"D")/365),IF($G66&gt;AW$2,(DATEDIF($G66,AX$2,"D")/365),1)))))))</f>
        <v>0</v>
      </c>
      <c r="AY66" s="53">
        <f>IF($V66&lt;=AX$2,0,IF($O66&lt;=AX$2,0,IF($G66&gt;=AY$2,0,IF($K66&gt;=$J66,0,IF($O66&lt;=AY$2,($J66-(SUM($K66,SUM($Z66:AX66)))),IF($L66=$D$184,(($J66-$K66)/$P66),(($J66-SUM($Z66:AX66))*$Q66))*IF($V66&lt;=AY$2,(DATEDIF(AX$2,$V66,"D")/365),IF($G66&gt;AX$2,(DATEDIF($G66,AY$2,"D")/365),1)))))))</f>
        <v>0</v>
      </c>
      <c r="AZ66" s="52"/>
      <c r="BA66" s="52"/>
      <c r="BB66" s="126">
        <f>IF($V66&lt;=BB$2,0,IF($G66&gt;=BB$2,0,IF($G66&gt;$W$3,(J66-Z66),IF($G66&lt;=$W$3,J66-SUM(W66,$Z66:Z66),0))))</f>
        <v>0</v>
      </c>
      <c r="BC66" s="53">
        <f t="shared" ref="BC66" si="144">IF($V66&lt;=BC$2,0,IF($G66&gt;=BC$2,0,IF($G66&gt;=BB$2,$J66-AA66,BB66-AA66)))</f>
        <v>0</v>
      </c>
      <c r="BD66" s="52">
        <f t="shared" ref="BD66" si="145">IF($V66&lt;=BD$2,0,IF($G66&gt;=BD$2,0,IF($G66&gt;=BC$2,$J66-AB66,BC66-AB66)))</f>
        <v>0</v>
      </c>
      <c r="BE66" s="53">
        <f t="shared" ref="BE66" si="146">IF($V66&lt;=BE$2,0,IF($G66&gt;=BE$2,0,IF($G66&gt;=BD$2,$J66-AC66,BD66-AC66)))</f>
        <v>0</v>
      </c>
      <c r="BF66" s="52">
        <f t="shared" ref="BF66" si="147">IF($V66&lt;=BF$2,0,IF($G66&gt;=BF$2,0,IF($G66&gt;=BE$2,$J66-AD66,BE66-AD66)))</f>
        <v>0</v>
      </c>
      <c r="BG66" s="53">
        <f t="shared" ref="BG66" si="148">IF($V66&lt;=BG$2,0,IF($G66&gt;=BG$2,0,IF($G66&gt;=BF$2,$J66-AE66,BF66-AE66)))</f>
        <v>0</v>
      </c>
      <c r="BH66" s="52">
        <f t="shared" ref="BH66" si="149">IF($V66&lt;=BH$2,0,IF($G66&gt;=BH$2,0,IF($G66&gt;=BG$2,$J66-AF66,BG66-AF66)))</f>
        <v>0</v>
      </c>
      <c r="BI66" s="53">
        <f t="shared" ref="BI66" si="150">IF($V66&lt;=BI$2,0,IF($G66&gt;=BI$2,0,IF($G66&gt;=BH$2,$J66-AG66,BH66-AG66)))</f>
        <v>0</v>
      </c>
      <c r="BJ66" s="52">
        <f t="shared" ref="BJ66" si="151">IF($V66&lt;=BJ$2,0,IF($G66&gt;=BJ$2,0,IF($G66&gt;=BI$2,$J66-AH66,BI66-AH66)))</f>
        <v>0</v>
      </c>
      <c r="BK66" s="53">
        <f t="shared" ref="BK66" si="152">IF($V66&lt;=BK$2,0,IF($G66&gt;=BK$2,0,IF($G66&gt;=BJ$2,$J66-AI66,BJ66-AI66)))</f>
        <v>0</v>
      </c>
      <c r="BL66" s="52">
        <f t="shared" ref="BL66" si="153">IF($V66&lt;=BL$2,0,IF($G66&gt;=BL$2,0,IF($G66&gt;=BK$2,$J66-AJ66,BK66-AJ66)))</f>
        <v>0</v>
      </c>
      <c r="BM66" s="53">
        <f t="shared" ref="BM66" si="154">IF($V66&lt;=BM$2,0,IF($G66&gt;=BM$2,0,IF($G66&gt;=BL$2,$J66-AK66,BL66-AK66)))</f>
        <v>0</v>
      </c>
      <c r="BN66" s="52">
        <f t="shared" ref="BN66" si="155">IF($V66&lt;=BN$2,0,IF($G66&gt;=BN$2,0,IF($G66&gt;=BM$2,$J66-AL66,BM66-AL66)))</f>
        <v>0</v>
      </c>
      <c r="BO66" s="53">
        <f t="shared" ref="BO66" si="156">IF($V66&lt;=BO$2,0,IF($G66&gt;=BO$2,0,IF($G66&gt;=BN$2,$J66-AM66,BN66-AM66)))</f>
        <v>0</v>
      </c>
      <c r="BP66" s="52">
        <f t="shared" ref="BP66" si="157">IF($V66&lt;=BP$2,0,IF($G66&gt;=BP$2,0,IF($G66&gt;=BO$2,$J66-AN66,BO66-AN66)))</f>
        <v>0</v>
      </c>
      <c r="BQ66" s="53">
        <f t="shared" ref="BQ66" si="158">IF($V66&lt;=BQ$2,0,IF($G66&gt;=BQ$2,0,IF($G66&gt;=BP$2,$J66-AO66,BP66-AO66)))</f>
        <v>0</v>
      </c>
      <c r="BR66" s="52">
        <f t="shared" ref="BR66" si="159">IF($V66&lt;=BR$2,0,IF($G66&gt;=BR$2,0,IF($G66&gt;=BQ$2,$J66-AP66,BQ66-AP66)))</f>
        <v>0</v>
      </c>
      <c r="BS66" s="53">
        <f t="shared" si="133"/>
        <v>0</v>
      </c>
      <c r="BT66" s="52">
        <f t="shared" si="133"/>
        <v>0</v>
      </c>
      <c r="BU66" s="53">
        <f t="shared" si="133"/>
        <v>0</v>
      </c>
      <c r="BV66" s="52">
        <f t="shared" si="133"/>
        <v>0</v>
      </c>
      <c r="BW66" s="53">
        <f t="shared" si="133"/>
        <v>0</v>
      </c>
      <c r="BX66" s="52">
        <f t="shared" si="133"/>
        <v>0</v>
      </c>
      <c r="BY66" s="53">
        <f t="shared" si="133"/>
        <v>0</v>
      </c>
      <c r="BZ66" s="52">
        <f t="shared" si="133"/>
        <v>0</v>
      </c>
      <c r="CA66" s="53">
        <f t="shared" si="133"/>
        <v>0</v>
      </c>
    </row>
    <row r="67" spans="1:79" s="74" customFormat="1">
      <c r="A67" s="20">
        <v>66</v>
      </c>
      <c r="B67" s="20" t="s">
        <v>5</v>
      </c>
      <c r="C67" s="20" t="s">
        <v>153</v>
      </c>
      <c r="D67" s="2">
        <v>1985</v>
      </c>
      <c r="E67" s="3">
        <v>4</v>
      </c>
      <c r="F67" s="2">
        <v>1</v>
      </c>
      <c r="G67" s="55">
        <f t="shared" ref="G67:G72" si="160">DATE(D67,E67,F67)-1</f>
        <v>31137</v>
      </c>
      <c r="H67" s="4">
        <v>0</v>
      </c>
      <c r="I67" s="1">
        <v>0</v>
      </c>
      <c r="J67" s="51">
        <f t="shared" ref="J67:J72" si="161">H67-I67</f>
        <v>0</v>
      </c>
      <c r="K67" s="54">
        <f t="shared" ref="K67:K72" si="162">H67*0.05</f>
        <v>0</v>
      </c>
      <c r="L67" s="4" t="s">
        <v>96</v>
      </c>
      <c r="M67" s="54">
        <f t="shared" ref="M67:M72" si="163">VLOOKUP(B67,$B$184:$C$283,2,FALSE)</f>
        <v>5</v>
      </c>
      <c r="N67" s="53">
        <f t="shared" ref="N67:N72" si="164">IF(O67&gt;$W$3,IF(G67&lt;$W$3,DATEDIF(G67,$W$3,"D")/365,0),M67)</f>
        <v>5</v>
      </c>
      <c r="O67" s="55">
        <f t="shared" ref="O67:O72" si="165">DATE(D67+M67,E67,F67-1)</f>
        <v>32963</v>
      </c>
      <c r="P67" s="53">
        <f t="shared" ref="P67:P72" si="166">IF($O67&gt;$W$5,M67-N67,0)</f>
        <v>0</v>
      </c>
      <c r="Q67" s="119">
        <f t="shared" ref="Q67:Q72" si="167">ROUND(IF(J67&gt;K67,IF(P67&gt;0,(1-((K67/J67)^(1/P67))),0),0),4)</f>
        <v>0</v>
      </c>
      <c r="R67" s="52" t="s">
        <v>130</v>
      </c>
      <c r="S67" s="114">
        <v>17</v>
      </c>
      <c r="T67" s="68">
        <v>4</v>
      </c>
      <c r="U67" s="114">
        <v>2035</v>
      </c>
      <c r="V67" s="55">
        <f t="shared" si="135"/>
        <v>54878</v>
      </c>
      <c r="W67" s="53">
        <f t="shared" ref="W67:W72" si="168">IF($W$3&gt;=$O67,(J67-K67),0)</f>
        <v>0</v>
      </c>
      <c r="X67" s="53">
        <f t="shared" ref="X67:X72" si="169">HLOOKUP(X$2,$Z$2:$AY$150,A67,FALSE)</f>
        <v>0</v>
      </c>
      <c r="Y67" s="53">
        <f t="shared" ref="Y67:Y72" si="170">HLOOKUP($Y$2,$BB$2:$CA$150,A67,FALSE)</f>
        <v>0</v>
      </c>
      <c r="Z67" s="53">
        <f t="shared" ref="Z67:Z72" si="171">IF($O67&lt;=$W$3,0,IF($G67&gt;=Z$2,0,IF($K67&gt;=$J67,0,IF($P67&lt;=1,$J67-$K67,IF($L67=$D$184,(($J67-$K67)/$P67),($J67*Q67))*IF($V67&lt;=Z$2,(DATEDIF($W$3,$V67,"D")/365),IF($G67&gt;$W$3,(DATEDIF($G67,$Z$2,"D")/365),1))))))</f>
        <v>0</v>
      </c>
      <c r="AA67" s="53">
        <f>IF($V67&lt;=Z$2,0,IF($O67&lt;=Z$2,0,IF($G67&gt;=AA$2,0,IF($K67&gt;=$J67,0,IF($O67&lt;=AA$2,($J67-(SUM($K67,SUM($Z67:Z67)))),IF($L67=$D$184,(($J67-$K67)/$P67),(($J67-SUM($Z67:Z67))*$Q67))*IF($V67&lt;=AA$2,(DATEDIF(Z$2,$V67,"D")/365),IF($G67&gt;Z$2,(DATEDIF($G67,AA$2,"D")/365),1)))))))</f>
        <v>0</v>
      </c>
      <c r="AB67" s="53">
        <f>IF($V67&lt;=AA$2,0,IF($O67&lt;=AA$2,0,IF($G67&gt;=AB$2,0,IF($K67&gt;=$J67,0,IF($O67&lt;=AB$2,($J67-(SUM($K67,SUM($Z67:AA67)))),IF($L67=$D$184,(($J67-$K67)/$P67),(($J67-SUM($Z67:AA67))*$Q67))*IF($V67&lt;=AB$2,(DATEDIF(AA$2,$V67,"D")/365),IF($G67&gt;AA$2,(DATEDIF($G67,AB$2,"D")/365),1)))))))</f>
        <v>0</v>
      </c>
      <c r="AC67" s="53">
        <f>IF($V67&lt;=AB$2,0,IF($O67&lt;=AB$2,0,IF($G67&gt;=AC$2,0,IF($K67&gt;=$J67,0,IF($O67&lt;=AC$2,($J67-(SUM($K67,SUM($Z67:AB67)))),IF($L67=$D$184,(($J67-$K67)/$P67),(($J67-SUM($Z67:AB67))*$Q67))*IF($V67&lt;=AC$2,(DATEDIF(AB$2,$V67,"D")/365),IF($G67&gt;AB$2,(DATEDIF($G67,AC$2,"D")/365),1)))))))</f>
        <v>0</v>
      </c>
      <c r="AD67" s="53">
        <f>IF($V67&lt;=AC$2,0,IF($O67&lt;=AC$2,0,IF($G67&gt;=AD$2,0,IF($K67&gt;=$J67,0,IF($O67&lt;=AD$2,($J67-(SUM($K67,SUM($Z67:AC67)))),IF($L67=$D$184,(($J67-$K67)/$P67),(($J67-SUM($Z67:AC67))*$Q67))*IF($V67&lt;=AD$2,(DATEDIF(AC$2,$V67,"D")/365),IF($G67&gt;AC$2,(DATEDIF($G67,AD$2,"D")/365),1)))))))</f>
        <v>0</v>
      </c>
      <c r="AE67" s="53">
        <f>IF($V67&lt;=AD$2,0,IF($O67&lt;=AD$2,0,IF($G67&gt;=AE$2,0,IF($K67&gt;=$J67,0,IF($O67&lt;=AE$2,($J67-(SUM($K67,SUM($Z67:AD67)))),IF($L67=$D$184,(($J67-$K67)/$P67),(($J67-SUM($Z67:AD67))*$Q67))*IF($V67&lt;=AE$2,(DATEDIF(AD$2,$V67,"D")/365),IF($G67&gt;AD$2,(DATEDIF($G67,AE$2,"D")/365),1)))))))</f>
        <v>0</v>
      </c>
      <c r="AF67" s="53">
        <f>IF($V67&lt;=AE$2,0,IF($O67&lt;=AE$2,0,IF($G67&gt;=AF$2,0,IF($K67&gt;=$J67,0,IF($O67&lt;=AF$2,($J67-(SUM($K67,SUM($Z67:AE67)))),IF($L67=$D$184,(($J67-$K67)/$P67),(($J67-SUM($Z67:AE67))*$Q67))*IF($V67&lt;=AF$2,(DATEDIF(AE$2,$V67,"D")/365),IF($G67&gt;AE$2,(DATEDIF($G67,AF$2,"D")/365),1)))))))</f>
        <v>0</v>
      </c>
      <c r="AG67" s="53">
        <f>IF($V67&lt;=AF$2,0,IF($O67&lt;=AF$2,0,IF($G67&gt;=AG$2,0,IF($K67&gt;=$J67,0,IF($O67&lt;=AG$2,($J67-(SUM($K67,SUM($Z67:AF67)))),IF($L67=$D$184,(($J67-$K67)/$P67),(($J67-SUM($Z67:AF67))*$Q67))*IF($V67&lt;=AG$2,(DATEDIF(AF$2,$V67,"D")/365),IF($G67&gt;AF$2,(DATEDIF($G67,AG$2,"D")/365),1)))))))</f>
        <v>0</v>
      </c>
      <c r="AH67" s="53">
        <f>IF($V67&lt;=AG$2,0,IF($O67&lt;=AG$2,0,IF($G67&gt;=AH$2,0,IF($K67&gt;=$J67,0,IF($O67&lt;=AH$2,($J67-(SUM($K67,SUM($Z67:AG67)))),IF($L67=$D$184,(($J67-$K67)/$P67),(($J67-SUM($Z67:AG67))*$Q67))*IF($V67&lt;=AH$2,(DATEDIF(AG$2,$V67,"D")/365),IF($G67&gt;AG$2,(DATEDIF($G67,AH$2,"D")/365),1)))))))</f>
        <v>0</v>
      </c>
      <c r="AI67" s="53">
        <f>IF($V67&lt;=AH$2,0,IF($O67&lt;=AH$2,0,IF($G67&gt;=AI$2,0,IF($K67&gt;=$J67,0,IF($O67&lt;=AI$2,($J67-(SUM($K67,SUM($Z67:AH67)))),IF($L67=$D$184,(($J67-$K67)/$P67),(($J67-SUM($Z67:AH67))*$Q67))*IF($V67&lt;=AI$2,(DATEDIF(AH$2,$V67,"D")/365),IF($G67&gt;AH$2,(DATEDIF($G67,AI$2,"D")/365),1)))))))</f>
        <v>0</v>
      </c>
      <c r="AJ67" s="53">
        <f>IF($V67&lt;=AI$2,0,IF($O67&lt;=AI$2,0,IF($G67&gt;=AJ$2,0,IF($K67&gt;=$J67,0,IF($O67&lt;=AJ$2,($J67-(SUM($K67,SUM($Z67:AI67)))),IF($L67=$D$184,(($J67-$K67)/$P67),(($J67-SUM($Z67:AI67))*$Q67))*IF($V67&lt;=AJ$2,(DATEDIF(AI$2,$V67,"D")/365),IF($G67&gt;AI$2,(DATEDIF($G67,AJ$2,"D")/365),1)))))))</f>
        <v>0</v>
      </c>
      <c r="AK67" s="53">
        <f>IF($V67&lt;=AJ$2,0,IF($O67&lt;=AJ$2,0,IF($G67&gt;=AK$2,0,IF($K67&gt;=$J67,0,IF($O67&lt;=AK$2,($J67-(SUM($K67,SUM($Z67:AJ67)))),IF($L67=$D$184,(($J67-$K67)/$P67),(($J67-SUM($Z67:AJ67))*$Q67))*IF($V67&lt;=AK$2,(DATEDIF(AJ$2,$V67,"D")/365),IF($G67&gt;AJ$2,(DATEDIF($G67,AK$2,"D")/365),1)))))))</f>
        <v>0</v>
      </c>
      <c r="AL67" s="53">
        <f>IF($V67&lt;=AK$2,0,IF($O67&lt;=AK$2,0,IF($G67&gt;=AL$2,0,IF($K67&gt;=$J67,0,IF($O67&lt;=AL$2,($J67-(SUM($K67,SUM($Z67:AK67)))),IF($L67=$D$184,(($J67-$K67)/$P67),(($J67-SUM($Z67:AK67))*$Q67))*IF($V67&lt;=AL$2,(DATEDIF(AK$2,$V67,"D")/365),IF($G67&gt;AK$2,(DATEDIF($G67,AL$2,"D")/365),1)))))))</f>
        <v>0</v>
      </c>
      <c r="AM67" s="53">
        <f>IF($V67&lt;=AL$2,0,IF($O67&lt;=AL$2,0,IF($G67&gt;=AM$2,0,IF($K67&gt;=$J67,0,IF($O67&lt;=AM$2,($J67-(SUM($K67,SUM($Z67:AL67)))),IF($L67=$D$184,(($J67-$K67)/$P67),(($J67-SUM($Z67:AL67))*$Q67))*IF($V67&lt;=AM$2,(DATEDIF(AL$2,$V67,"D")/365),IF($G67&gt;AL$2,(DATEDIF($G67,AM$2,"D")/365),1)))))))</f>
        <v>0</v>
      </c>
      <c r="AN67" s="53">
        <f>IF($V67&lt;=AM$2,0,IF($O67&lt;=AM$2,0,IF($G67&gt;=AN$2,0,IF($K67&gt;=$J67,0,IF($O67&lt;=AN$2,($J67-(SUM($K67,SUM($Z67:AM67)))),IF($L67=$D$184,(($J67-$K67)/$P67),(($J67-SUM($Z67:AM67))*$Q67))*IF($V67&lt;=AN$2,(DATEDIF(AM$2,$V67,"D")/365),IF($G67&gt;AM$2,(DATEDIF($G67,AN$2,"D")/365),1)))))))</f>
        <v>0</v>
      </c>
      <c r="AO67" s="53">
        <f>IF($V67&lt;=AN$2,0,IF($O67&lt;=AN$2,0,IF($G67&gt;=AO$2,0,IF($K67&gt;=$J67,0,IF($O67&lt;=AO$2,($J67-(SUM($K67,SUM($Z67:AN67)))),IF($L67=$D$184,(($J67-$K67)/$P67),(($J67-SUM($Z67:AN67))*$Q67))*IF($V67&lt;=AO$2,(DATEDIF(AN$2,$V67,"D")/365),IF($G67&gt;AN$2,(DATEDIF($G67,AO$2,"D")/365),1)))))))</f>
        <v>0</v>
      </c>
      <c r="AP67" s="53">
        <f>IF($V67&lt;=AO$2,0,IF($O67&lt;=AO$2,0,IF($G67&gt;=AP$2,0,IF($K67&gt;=$J67,0,IF($O67&lt;=AP$2,($J67-(SUM($K67,SUM($Z67:AO67)))),IF($L67=$D$184,(($J67-$K67)/$P67),(($J67-SUM($Z67:AO67))*$Q67))*IF($V67&lt;=AP$2,(DATEDIF(AO$2,$V67,"D")/365),IF($G67&gt;AO$2,(DATEDIF($G67,AP$2,"D")/365),1)))))))</f>
        <v>0</v>
      </c>
      <c r="AQ67" s="53">
        <f>IF($V67&lt;=AP$2,0,IF($O67&lt;=AP$2,0,IF($G67&gt;=AQ$2,0,IF($K67&gt;=$J67,0,IF($O67&lt;=AQ$2,($J67-(SUM($K67,SUM($Z67:AP67)))),IF($L67=$D$184,(($J67-$K67)/$P67),(($J67-SUM($Z67:AP67))*$Q67))*IF($V67&lt;=AQ$2,(DATEDIF(AP$2,$V67,"D")/365),IF($G67&gt;AP$2,(DATEDIF($G67,AQ$2,"D")/365),1)))))))</f>
        <v>0</v>
      </c>
      <c r="AR67" s="53">
        <f>IF($V67&lt;=AQ$2,0,IF($O67&lt;=AQ$2,0,IF($G67&gt;=AR$2,0,IF($K67&gt;=$J67,0,IF($O67&lt;=AR$2,($J67-(SUM($K67,SUM($Z67:AQ67)))),IF($L67=$D$184,(($J67-$K67)/$P67),(($J67-SUM($Z67:AQ67))*$Q67))*IF($V67&lt;=AR$2,(DATEDIF(AQ$2,$V67,"D")/365),IF($G67&gt;AQ$2,(DATEDIF($G67,AR$2,"D")/365),1)))))))</f>
        <v>0</v>
      </c>
      <c r="AS67" s="53">
        <f>IF($V67&lt;=AR$2,0,IF($O67&lt;=AR$2,0,IF($G67&gt;=AS$2,0,IF($K67&gt;=$J67,0,IF($O67&lt;=AS$2,($J67-(SUM($K67,SUM($Z67:AR67)))),IF($L67=$D$184,(($J67-$K67)/$P67),(($J67-SUM($Z67:AR67))*$Q67))*IF($V67&lt;=AS$2,(DATEDIF(AR$2,$V67,"D")/365),IF($G67&gt;AR$2,(DATEDIF($G67,AS$2,"D")/365),1)))))))</f>
        <v>0</v>
      </c>
      <c r="AT67" s="53">
        <f>IF($V67&lt;=AS$2,0,IF($O67&lt;=AS$2,0,IF($G67&gt;=AT$2,0,IF($K67&gt;=$J67,0,IF($O67&lt;=AT$2,($J67-(SUM($K67,SUM($Z67:AS67)))),IF($L67=$D$184,(($J67-$K67)/$P67),(($J67-SUM($Z67:AS67))*$Q67))*IF($V67&lt;=AT$2,(DATEDIF(AS$2,$V67,"D")/365),IF($G67&gt;AS$2,(DATEDIF($G67,AT$2,"D")/365),1)))))))</f>
        <v>0</v>
      </c>
      <c r="AU67" s="53">
        <f>IF($V67&lt;=AT$2,0,IF($O67&lt;=AT$2,0,IF($G67&gt;=AU$2,0,IF($K67&gt;=$J67,0,IF($O67&lt;=AU$2,($J67-(SUM($K67,SUM($Z67:AT67)))),IF($L67=$D$184,(($J67-$K67)/$P67),(($J67-SUM($Z67:AT67))*$Q67))*IF($V67&lt;=AU$2,(DATEDIF(AT$2,$V67,"D")/365),IF($G67&gt;AT$2,(DATEDIF($G67,AU$2,"D")/365),1)))))))</f>
        <v>0</v>
      </c>
      <c r="AV67" s="53">
        <f>IF($V67&lt;=AU$2,0,IF($O67&lt;=AU$2,0,IF($G67&gt;=AV$2,0,IF($K67&gt;=$J67,0,IF($O67&lt;=AV$2,($J67-(SUM($K67,SUM($Z67:AU67)))),IF($L67=$D$184,(($J67-$K67)/$P67),(($J67-SUM($Z67:AU67))*$Q67))*IF($V67&lt;=AV$2,(DATEDIF(AU$2,$V67,"D")/365),IF($G67&gt;AU$2,(DATEDIF($G67,AV$2,"D")/365),1)))))))</f>
        <v>0</v>
      </c>
      <c r="AW67" s="53">
        <f>IF($V67&lt;=AV$2,0,IF($O67&lt;=AV$2,0,IF($G67&gt;=AW$2,0,IF($K67&gt;=$J67,0,IF($O67&lt;=AW$2,($J67-(SUM($K67,SUM($Z67:AV67)))),IF($L67=$D$184,(($J67-$K67)/$P67),(($J67-SUM($Z67:AV67))*$Q67))*IF($V67&lt;=AW$2,(DATEDIF(AV$2,$V67,"D")/365),IF($G67&gt;AV$2,(DATEDIF($G67,AW$2,"D")/365),1)))))))</f>
        <v>0</v>
      </c>
      <c r="AX67" s="53">
        <f>IF($V67&lt;=AW$2,0,IF($O67&lt;=AW$2,0,IF($G67&gt;=AX$2,0,IF($K67&gt;=$J67,0,IF($O67&lt;=AX$2,($J67-(SUM($K67,SUM($Z67:AW67)))),IF($L67=$D$184,(($J67-$K67)/$P67),(($J67-SUM($Z67:AW67))*$Q67))*IF($V67&lt;=AX$2,(DATEDIF(AW$2,$V67,"D")/365),IF($G67&gt;AW$2,(DATEDIF($G67,AX$2,"D")/365),1)))))))</f>
        <v>0</v>
      </c>
      <c r="AY67" s="53">
        <f>IF($V67&lt;=AX$2,0,IF($O67&lt;=AX$2,0,IF($G67&gt;=AY$2,0,IF($K67&gt;=$J67,0,IF($O67&lt;=AY$2,($J67-(SUM($K67,SUM($Z67:AX67)))),IF($L67=$D$184,(($J67-$K67)/$P67),(($J67-SUM($Z67:AX67))*$Q67))*IF($V67&lt;=AY$2,(DATEDIF(AX$2,$V67,"D")/365),IF($G67&gt;AX$2,(DATEDIF($G67,AY$2,"D")/365),1)))))))</f>
        <v>0</v>
      </c>
      <c r="AZ67" s="52"/>
      <c r="BA67" s="52"/>
      <c r="BB67" s="126">
        <f>IF($V67&lt;=BB$2,0,IF($G67&gt;=BB$2,0,IF($G67&gt;$W$3,(J67-Z67),IF($G67&lt;=$W$3,J67-SUM(W67,$Z67:Z67),0))))</f>
        <v>0</v>
      </c>
      <c r="BC67" s="53">
        <f t="shared" ref="BC67:BC72" si="172">IF($V67&lt;=BC$2,0,IF($G67&gt;=BC$2,0,IF($G67&gt;=BB$2,$J67-AA67,BB67-AA67)))</f>
        <v>0</v>
      </c>
      <c r="BD67" s="52">
        <f t="shared" ref="BD67:BD72" si="173">IF($V67&lt;=BD$2,0,IF($G67&gt;=BD$2,0,IF($G67&gt;=BC$2,$J67-AB67,BC67-AB67)))</f>
        <v>0</v>
      </c>
      <c r="BE67" s="53">
        <f t="shared" ref="BE67:BE72" si="174">IF($V67&lt;=BE$2,0,IF($G67&gt;=BE$2,0,IF($G67&gt;=BD$2,$J67-AC67,BD67-AC67)))</f>
        <v>0</v>
      </c>
      <c r="BF67" s="52">
        <f t="shared" ref="BF67:BF72" si="175">IF($V67&lt;=BF$2,0,IF($G67&gt;=BF$2,0,IF($G67&gt;=BE$2,$J67-AD67,BE67-AD67)))</f>
        <v>0</v>
      </c>
      <c r="BG67" s="53">
        <f t="shared" ref="BG67:BG72" si="176">IF($V67&lt;=BG$2,0,IF($G67&gt;=BG$2,0,IF($G67&gt;=BF$2,$J67-AE67,BF67-AE67)))</f>
        <v>0</v>
      </c>
      <c r="BH67" s="52">
        <f t="shared" ref="BH67:BH72" si="177">IF($V67&lt;=BH$2,0,IF($G67&gt;=BH$2,0,IF($G67&gt;=BG$2,$J67-AF67,BG67-AF67)))</f>
        <v>0</v>
      </c>
      <c r="BI67" s="53">
        <f t="shared" ref="BI67:BI72" si="178">IF($V67&lt;=BI$2,0,IF($G67&gt;=BI$2,0,IF($G67&gt;=BH$2,$J67-AG67,BH67-AG67)))</f>
        <v>0</v>
      </c>
      <c r="BJ67" s="52">
        <f t="shared" ref="BJ67:BJ72" si="179">IF($V67&lt;=BJ$2,0,IF($G67&gt;=BJ$2,0,IF($G67&gt;=BI$2,$J67-AH67,BI67-AH67)))</f>
        <v>0</v>
      </c>
      <c r="BK67" s="53">
        <f t="shared" ref="BK67:BK72" si="180">IF($V67&lt;=BK$2,0,IF($G67&gt;=BK$2,0,IF($G67&gt;=BJ$2,$J67-AI67,BJ67-AI67)))</f>
        <v>0</v>
      </c>
      <c r="BL67" s="52">
        <f t="shared" ref="BL67:BL72" si="181">IF($V67&lt;=BL$2,0,IF($G67&gt;=BL$2,0,IF($G67&gt;=BK$2,$J67-AJ67,BK67-AJ67)))</f>
        <v>0</v>
      </c>
      <c r="BM67" s="53">
        <f t="shared" ref="BM67:BM72" si="182">IF($V67&lt;=BM$2,0,IF($G67&gt;=BM$2,0,IF($G67&gt;=BL$2,$J67-AK67,BL67-AK67)))</f>
        <v>0</v>
      </c>
      <c r="BN67" s="52">
        <f t="shared" ref="BN67:BN72" si="183">IF($V67&lt;=BN$2,0,IF($G67&gt;=BN$2,0,IF($G67&gt;=BM$2,$J67-AL67,BM67-AL67)))</f>
        <v>0</v>
      </c>
      <c r="BO67" s="53">
        <f t="shared" ref="BO67:BO72" si="184">IF($V67&lt;=BO$2,0,IF($G67&gt;=BO$2,0,IF($G67&gt;=BN$2,$J67-AM67,BN67-AM67)))</f>
        <v>0</v>
      </c>
      <c r="BP67" s="52">
        <f t="shared" ref="BP67:BP72" si="185">IF($V67&lt;=BP$2,0,IF($G67&gt;=BP$2,0,IF($G67&gt;=BO$2,$J67-AN67,BO67-AN67)))</f>
        <v>0</v>
      </c>
      <c r="BQ67" s="53">
        <f t="shared" ref="BQ67:BQ72" si="186">IF($V67&lt;=BQ$2,0,IF($G67&gt;=BQ$2,0,IF($G67&gt;=BP$2,$J67-AO67,BP67-AO67)))</f>
        <v>0</v>
      </c>
      <c r="BR67" s="52">
        <f t="shared" ref="BR67:BR72" si="187">IF($V67&lt;=BR$2,0,IF($G67&gt;=BR$2,0,IF($G67&gt;=BQ$2,$J67-AP67,BQ67-AP67)))</f>
        <v>0</v>
      </c>
      <c r="BS67" s="53">
        <f t="shared" ref="BS67:BS72" si="188">IF($V67&lt;=BS$2,0,IF($G67&gt;=BS$2,0,IF($G67&gt;=BR$2,$J67-AQ67,BR67-AQ67)))</f>
        <v>0</v>
      </c>
      <c r="BT67" s="52">
        <f t="shared" ref="BT67:BT72" si="189">IF($V67&lt;=BT$2,0,IF($G67&gt;=BT$2,0,IF($G67&gt;=BS$2,$J67-AR67,BS67-AR67)))</f>
        <v>0</v>
      </c>
      <c r="BU67" s="53">
        <f t="shared" ref="BU67:BU72" si="190">IF($V67&lt;=BU$2,0,IF($G67&gt;=BU$2,0,IF($G67&gt;=BT$2,$J67-AS67,BT67-AS67)))</f>
        <v>0</v>
      </c>
      <c r="BV67" s="52">
        <f t="shared" ref="BV67:BV72" si="191">IF($V67&lt;=BV$2,0,IF($G67&gt;=BV$2,0,IF($G67&gt;=BU$2,$J67-AT67,BU67-AT67)))</f>
        <v>0</v>
      </c>
      <c r="BW67" s="53">
        <f t="shared" ref="BW67:BW72" si="192">IF($V67&lt;=BW$2,0,IF($G67&gt;=BW$2,0,IF($G67&gt;=BV$2,$J67-AU67,BV67-AU67)))</f>
        <v>0</v>
      </c>
      <c r="BX67" s="52">
        <f t="shared" ref="BX67:BX72" si="193">IF($V67&lt;=BX$2,0,IF($G67&gt;=BX$2,0,IF($G67&gt;=BW$2,$J67-AV67,BW67-AV67)))</f>
        <v>0</v>
      </c>
      <c r="BY67" s="53">
        <f t="shared" ref="BY67:BY72" si="194">IF($V67&lt;=BY$2,0,IF($G67&gt;=BY$2,0,IF($G67&gt;=BX$2,$J67-AW67,BX67-AW67)))</f>
        <v>0</v>
      </c>
      <c r="BZ67" s="52">
        <f t="shared" ref="BZ67:BZ72" si="195">IF($V67&lt;=BZ$2,0,IF($G67&gt;=BZ$2,0,IF($G67&gt;=BY$2,$J67-AX67,BY67-AX67)))</f>
        <v>0</v>
      </c>
      <c r="CA67" s="53">
        <f t="shared" ref="CA67:CA72" si="196">IF($V67&lt;=CA$2,0,IF($G67&gt;=CA$2,0,IF($G67&gt;=BZ$2,$J67-AY67,BZ67-AY67)))</f>
        <v>0</v>
      </c>
    </row>
    <row r="68" spans="1:79" s="74" customFormat="1">
      <c r="A68" s="20">
        <v>67</v>
      </c>
      <c r="B68" s="20" t="s">
        <v>5</v>
      </c>
      <c r="C68" s="20" t="s">
        <v>153</v>
      </c>
      <c r="D68" s="2">
        <v>1985</v>
      </c>
      <c r="E68" s="3">
        <v>4</v>
      </c>
      <c r="F68" s="2">
        <v>1</v>
      </c>
      <c r="G68" s="55">
        <f t="shared" si="160"/>
        <v>31137</v>
      </c>
      <c r="H68" s="4">
        <v>0</v>
      </c>
      <c r="I68" s="1">
        <v>0</v>
      </c>
      <c r="J68" s="51">
        <f t="shared" si="161"/>
        <v>0</v>
      </c>
      <c r="K68" s="54">
        <f t="shared" si="162"/>
        <v>0</v>
      </c>
      <c r="L68" s="4" t="s">
        <v>96</v>
      </c>
      <c r="M68" s="54">
        <f t="shared" si="163"/>
        <v>5</v>
      </c>
      <c r="N68" s="53">
        <f t="shared" si="164"/>
        <v>5</v>
      </c>
      <c r="O68" s="55">
        <f t="shared" si="165"/>
        <v>32963</v>
      </c>
      <c r="P68" s="53">
        <f t="shared" si="166"/>
        <v>0</v>
      </c>
      <c r="Q68" s="119">
        <f t="shared" si="167"/>
        <v>0</v>
      </c>
      <c r="R68" s="52" t="s">
        <v>130</v>
      </c>
      <c r="S68" s="114">
        <v>17</v>
      </c>
      <c r="T68" s="68">
        <v>4</v>
      </c>
      <c r="U68" s="114">
        <v>2035</v>
      </c>
      <c r="V68" s="55">
        <f t="shared" si="135"/>
        <v>54878</v>
      </c>
      <c r="W68" s="53">
        <f t="shared" si="168"/>
        <v>0</v>
      </c>
      <c r="X68" s="53">
        <f t="shared" si="169"/>
        <v>0</v>
      </c>
      <c r="Y68" s="53">
        <f t="shared" si="170"/>
        <v>0</v>
      </c>
      <c r="Z68" s="53">
        <f t="shared" si="171"/>
        <v>0</v>
      </c>
      <c r="AA68" s="53">
        <f>IF($V68&lt;=Z$2,0,IF($O68&lt;=Z$2,0,IF($G68&gt;=AA$2,0,IF($K68&gt;=$J68,0,IF($O68&lt;=AA$2,($J68-(SUM($K68,SUM($Z68:Z68)))),IF($L68=$D$184,(($J68-$K68)/$P68),(($J68-SUM($Z68:Z68))*$Q68))*IF($V68&lt;=AA$2,(DATEDIF(Z$2,$V68,"D")/365),IF($G68&gt;Z$2,(DATEDIF($G68,AA$2,"D")/365),1)))))))</f>
        <v>0</v>
      </c>
      <c r="AB68" s="53">
        <f>IF($V68&lt;=AA$2,0,IF($O68&lt;=AA$2,0,IF($G68&gt;=AB$2,0,IF($K68&gt;=$J68,0,IF($O68&lt;=AB$2,($J68-(SUM($K68,SUM($Z68:AA68)))),IF($L68=$D$184,(($J68-$K68)/$P68),(($J68-SUM($Z68:AA68))*$Q68))*IF($V68&lt;=AB$2,(DATEDIF(AA$2,$V68,"D")/365),IF($G68&gt;AA$2,(DATEDIF($G68,AB$2,"D")/365),1)))))))</f>
        <v>0</v>
      </c>
      <c r="AC68" s="53">
        <f>IF($V68&lt;=AB$2,0,IF($O68&lt;=AB$2,0,IF($G68&gt;=AC$2,0,IF($K68&gt;=$J68,0,IF($O68&lt;=AC$2,($J68-(SUM($K68,SUM($Z68:AB68)))),IF($L68=$D$184,(($J68-$K68)/$P68),(($J68-SUM($Z68:AB68))*$Q68))*IF($V68&lt;=AC$2,(DATEDIF(AB$2,$V68,"D")/365),IF($G68&gt;AB$2,(DATEDIF($G68,AC$2,"D")/365),1)))))))</f>
        <v>0</v>
      </c>
      <c r="AD68" s="53">
        <f>IF($V68&lt;=AC$2,0,IF($O68&lt;=AC$2,0,IF($G68&gt;=AD$2,0,IF($K68&gt;=$J68,0,IF($O68&lt;=AD$2,($J68-(SUM($K68,SUM($Z68:AC68)))),IF($L68=$D$184,(($J68-$K68)/$P68),(($J68-SUM($Z68:AC68))*$Q68))*IF($V68&lt;=AD$2,(DATEDIF(AC$2,$V68,"D")/365),IF($G68&gt;AC$2,(DATEDIF($G68,AD$2,"D")/365),1)))))))</f>
        <v>0</v>
      </c>
      <c r="AE68" s="53">
        <f>IF($V68&lt;=AD$2,0,IF($O68&lt;=AD$2,0,IF($G68&gt;=AE$2,0,IF($K68&gt;=$J68,0,IF($O68&lt;=AE$2,($J68-(SUM($K68,SUM($Z68:AD68)))),IF($L68=$D$184,(($J68-$K68)/$P68),(($J68-SUM($Z68:AD68))*$Q68))*IF($V68&lt;=AE$2,(DATEDIF(AD$2,$V68,"D")/365),IF($G68&gt;AD$2,(DATEDIF($G68,AE$2,"D")/365),1)))))))</f>
        <v>0</v>
      </c>
      <c r="AF68" s="53">
        <f>IF($V68&lt;=AE$2,0,IF($O68&lt;=AE$2,0,IF($G68&gt;=AF$2,0,IF($K68&gt;=$J68,0,IF($O68&lt;=AF$2,($J68-(SUM($K68,SUM($Z68:AE68)))),IF($L68=$D$184,(($J68-$K68)/$P68),(($J68-SUM($Z68:AE68))*$Q68))*IF($V68&lt;=AF$2,(DATEDIF(AE$2,$V68,"D")/365),IF($G68&gt;AE$2,(DATEDIF($G68,AF$2,"D")/365),1)))))))</f>
        <v>0</v>
      </c>
      <c r="AG68" s="53">
        <f>IF($V68&lt;=AF$2,0,IF($O68&lt;=AF$2,0,IF($G68&gt;=AG$2,0,IF($K68&gt;=$J68,0,IF($O68&lt;=AG$2,($J68-(SUM($K68,SUM($Z68:AF68)))),IF($L68=$D$184,(($J68-$K68)/$P68),(($J68-SUM($Z68:AF68))*$Q68))*IF($V68&lt;=AG$2,(DATEDIF(AF$2,$V68,"D")/365),IF($G68&gt;AF$2,(DATEDIF($G68,AG$2,"D")/365),1)))))))</f>
        <v>0</v>
      </c>
      <c r="AH68" s="53">
        <f>IF($V68&lt;=AG$2,0,IF($O68&lt;=AG$2,0,IF($G68&gt;=AH$2,0,IF($K68&gt;=$J68,0,IF($O68&lt;=AH$2,($J68-(SUM($K68,SUM($Z68:AG68)))),IF($L68=$D$184,(($J68-$K68)/$P68),(($J68-SUM($Z68:AG68))*$Q68))*IF($V68&lt;=AH$2,(DATEDIF(AG$2,$V68,"D")/365),IF($G68&gt;AG$2,(DATEDIF($G68,AH$2,"D")/365),1)))))))</f>
        <v>0</v>
      </c>
      <c r="AI68" s="53">
        <f>IF($V68&lt;=AH$2,0,IF($O68&lt;=AH$2,0,IF($G68&gt;=AI$2,0,IF($K68&gt;=$J68,0,IF($O68&lt;=AI$2,($J68-(SUM($K68,SUM($Z68:AH68)))),IF($L68=$D$184,(($J68-$K68)/$P68),(($J68-SUM($Z68:AH68))*$Q68))*IF($V68&lt;=AI$2,(DATEDIF(AH$2,$V68,"D")/365),IF($G68&gt;AH$2,(DATEDIF($G68,AI$2,"D")/365),1)))))))</f>
        <v>0</v>
      </c>
      <c r="AJ68" s="53">
        <f>IF($V68&lt;=AI$2,0,IF($O68&lt;=AI$2,0,IF($G68&gt;=AJ$2,0,IF($K68&gt;=$J68,0,IF($O68&lt;=AJ$2,($J68-(SUM($K68,SUM($Z68:AI68)))),IF($L68=$D$184,(($J68-$K68)/$P68),(($J68-SUM($Z68:AI68))*$Q68))*IF($V68&lt;=AJ$2,(DATEDIF(AI$2,$V68,"D")/365),IF($G68&gt;AI$2,(DATEDIF($G68,AJ$2,"D")/365),1)))))))</f>
        <v>0</v>
      </c>
      <c r="AK68" s="53">
        <f>IF($V68&lt;=AJ$2,0,IF($O68&lt;=AJ$2,0,IF($G68&gt;=AK$2,0,IF($K68&gt;=$J68,0,IF($O68&lt;=AK$2,($J68-(SUM($K68,SUM($Z68:AJ68)))),IF($L68=$D$184,(($J68-$K68)/$P68),(($J68-SUM($Z68:AJ68))*$Q68))*IF($V68&lt;=AK$2,(DATEDIF(AJ$2,$V68,"D")/365),IF($G68&gt;AJ$2,(DATEDIF($G68,AK$2,"D")/365),1)))))))</f>
        <v>0</v>
      </c>
      <c r="AL68" s="53">
        <f>IF($V68&lt;=AK$2,0,IF($O68&lt;=AK$2,0,IF($G68&gt;=AL$2,0,IF($K68&gt;=$J68,0,IF($O68&lt;=AL$2,($J68-(SUM($K68,SUM($Z68:AK68)))),IF($L68=$D$184,(($J68-$K68)/$P68),(($J68-SUM($Z68:AK68))*$Q68))*IF($V68&lt;=AL$2,(DATEDIF(AK$2,$V68,"D")/365),IF($G68&gt;AK$2,(DATEDIF($G68,AL$2,"D")/365),1)))))))</f>
        <v>0</v>
      </c>
      <c r="AM68" s="53">
        <f>IF($V68&lt;=AL$2,0,IF($O68&lt;=AL$2,0,IF($G68&gt;=AM$2,0,IF($K68&gt;=$J68,0,IF($O68&lt;=AM$2,($J68-(SUM($K68,SUM($Z68:AL68)))),IF($L68=$D$184,(($J68-$K68)/$P68),(($J68-SUM($Z68:AL68))*$Q68))*IF($V68&lt;=AM$2,(DATEDIF(AL$2,$V68,"D")/365),IF($G68&gt;AL$2,(DATEDIF($G68,AM$2,"D")/365),1)))))))</f>
        <v>0</v>
      </c>
      <c r="AN68" s="53">
        <f>IF($V68&lt;=AM$2,0,IF($O68&lt;=AM$2,0,IF($G68&gt;=AN$2,0,IF($K68&gt;=$J68,0,IF($O68&lt;=AN$2,($J68-(SUM($K68,SUM($Z68:AM68)))),IF($L68=$D$184,(($J68-$K68)/$P68),(($J68-SUM($Z68:AM68))*$Q68))*IF($V68&lt;=AN$2,(DATEDIF(AM$2,$V68,"D")/365),IF($G68&gt;AM$2,(DATEDIF($G68,AN$2,"D")/365),1)))))))</f>
        <v>0</v>
      </c>
      <c r="AO68" s="53">
        <f>IF($V68&lt;=AN$2,0,IF($O68&lt;=AN$2,0,IF($G68&gt;=AO$2,0,IF($K68&gt;=$J68,0,IF($O68&lt;=AO$2,($J68-(SUM($K68,SUM($Z68:AN68)))),IF($L68=$D$184,(($J68-$K68)/$P68),(($J68-SUM($Z68:AN68))*$Q68))*IF($V68&lt;=AO$2,(DATEDIF(AN$2,$V68,"D")/365),IF($G68&gt;AN$2,(DATEDIF($G68,AO$2,"D")/365),1)))))))</f>
        <v>0</v>
      </c>
      <c r="AP68" s="53">
        <f>IF($V68&lt;=AO$2,0,IF($O68&lt;=AO$2,0,IF($G68&gt;=AP$2,0,IF($K68&gt;=$J68,0,IF($O68&lt;=AP$2,($J68-(SUM($K68,SUM($Z68:AO68)))),IF($L68=$D$184,(($J68-$K68)/$P68),(($J68-SUM($Z68:AO68))*$Q68))*IF($V68&lt;=AP$2,(DATEDIF(AO$2,$V68,"D")/365),IF($G68&gt;AO$2,(DATEDIF($G68,AP$2,"D")/365),1)))))))</f>
        <v>0</v>
      </c>
      <c r="AQ68" s="53">
        <f>IF($V68&lt;=AP$2,0,IF($O68&lt;=AP$2,0,IF($G68&gt;=AQ$2,0,IF($K68&gt;=$J68,0,IF($O68&lt;=AQ$2,($J68-(SUM($K68,SUM($Z68:AP68)))),IF($L68=$D$184,(($J68-$K68)/$P68),(($J68-SUM($Z68:AP68))*$Q68))*IF($V68&lt;=AQ$2,(DATEDIF(AP$2,$V68,"D")/365),IF($G68&gt;AP$2,(DATEDIF($G68,AQ$2,"D")/365),1)))))))</f>
        <v>0</v>
      </c>
      <c r="AR68" s="53">
        <f>IF($V68&lt;=AQ$2,0,IF($O68&lt;=AQ$2,0,IF($G68&gt;=AR$2,0,IF($K68&gt;=$J68,0,IF($O68&lt;=AR$2,($J68-(SUM($K68,SUM($Z68:AQ68)))),IF($L68=$D$184,(($J68-$K68)/$P68),(($J68-SUM($Z68:AQ68))*$Q68))*IF($V68&lt;=AR$2,(DATEDIF(AQ$2,$V68,"D")/365),IF($G68&gt;AQ$2,(DATEDIF($G68,AR$2,"D")/365),1)))))))</f>
        <v>0</v>
      </c>
      <c r="AS68" s="53">
        <f>IF($V68&lt;=AR$2,0,IF($O68&lt;=AR$2,0,IF($G68&gt;=AS$2,0,IF($K68&gt;=$J68,0,IF($O68&lt;=AS$2,($J68-(SUM($K68,SUM($Z68:AR68)))),IF($L68=$D$184,(($J68-$K68)/$P68),(($J68-SUM($Z68:AR68))*$Q68))*IF($V68&lt;=AS$2,(DATEDIF(AR$2,$V68,"D")/365),IF($G68&gt;AR$2,(DATEDIF($G68,AS$2,"D")/365),1)))))))</f>
        <v>0</v>
      </c>
      <c r="AT68" s="53">
        <f>IF($V68&lt;=AS$2,0,IF($O68&lt;=AS$2,0,IF($G68&gt;=AT$2,0,IF($K68&gt;=$J68,0,IF($O68&lt;=AT$2,($J68-(SUM($K68,SUM($Z68:AS68)))),IF($L68=$D$184,(($J68-$K68)/$P68),(($J68-SUM($Z68:AS68))*$Q68))*IF($V68&lt;=AT$2,(DATEDIF(AS$2,$V68,"D")/365),IF($G68&gt;AS$2,(DATEDIF($G68,AT$2,"D")/365),1)))))))</f>
        <v>0</v>
      </c>
      <c r="AU68" s="53">
        <f>IF($V68&lt;=AT$2,0,IF($O68&lt;=AT$2,0,IF($G68&gt;=AU$2,0,IF($K68&gt;=$J68,0,IF($O68&lt;=AU$2,($J68-(SUM($K68,SUM($Z68:AT68)))),IF($L68=$D$184,(($J68-$K68)/$P68),(($J68-SUM($Z68:AT68))*$Q68))*IF($V68&lt;=AU$2,(DATEDIF(AT$2,$V68,"D")/365),IF($G68&gt;AT$2,(DATEDIF($G68,AU$2,"D")/365),1)))))))</f>
        <v>0</v>
      </c>
      <c r="AV68" s="53">
        <f>IF($V68&lt;=AU$2,0,IF($O68&lt;=AU$2,0,IF($G68&gt;=AV$2,0,IF($K68&gt;=$J68,0,IF($O68&lt;=AV$2,($J68-(SUM($K68,SUM($Z68:AU68)))),IF($L68=$D$184,(($J68-$K68)/$P68),(($J68-SUM($Z68:AU68))*$Q68))*IF($V68&lt;=AV$2,(DATEDIF(AU$2,$V68,"D")/365),IF($G68&gt;AU$2,(DATEDIF($G68,AV$2,"D")/365),1)))))))</f>
        <v>0</v>
      </c>
      <c r="AW68" s="53">
        <f>IF($V68&lt;=AV$2,0,IF($O68&lt;=AV$2,0,IF($G68&gt;=AW$2,0,IF($K68&gt;=$J68,0,IF($O68&lt;=AW$2,($J68-(SUM($K68,SUM($Z68:AV68)))),IF($L68=$D$184,(($J68-$K68)/$P68),(($J68-SUM($Z68:AV68))*$Q68))*IF($V68&lt;=AW$2,(DATEDIF(AV$2,$V68,"D")/365),IF($G68&gt;AV$2,(DATEDIF($G68,AW$2,"D")/365),1)))))))</f>
        <v>0</v>
      </c>
      <c r="AX68" s="53">
        <f>IF($V68&lt;=AW$2,0,IF($O68&lt;=AW$2,0,IF($G68&gt;=AX$2,0,IF($K68&gt;=$J68,0,IF($O68&lt;=AX$2,($J68-(SUM($K68,SUM($Z68:AW68)))),IF($L68=$D$184,(($J68-$K68)/$P68),(($J68-SUM($Z68:AW68))*$Q68))*IF($V68&lt;=AX$2,(DATEDIF(AW$2,$V68,"D")/365),IF($G68&gt;AW$2,(DATEDIF($G68,AX$2,"D")/365),1)))))))</f>
        <v>0</v>
      </c>
      <c r="AY68" s="53">
        <f>IF($V68&lt;=AX$2,0,IF($O68&lt;=AX$2,0,IF($G68&gt;=AY$2,0,IF($K68&gt;=$J68,0,IF($O68&lt;=AY$2,($J68-(SUM($K68,SUM($Z68:AX68)))),IF($L68=$D$184,(($J68-$K68)/$P68),(($J68-SUM($Z68:AX68))*$Q68))*IF($V68&lt;=AY$2,(DATEDIF(AX$2,$V68,"D")/365),IF($G68&gt;AX$2,(DATEDIF($G68,AY$2,"D")/365),1)))))))</f>
        <v>0</v>
      </c>
      <c r="AZ68" s="52"/>
      <c r="BA68" s="52"/>
      <c r="BB68" s="126">
        <f>IF($V68&lt;=BB$2,0,IF($G68&gt;=BB$2,0,IF($G68&gt;$W$3,(J68-Z68),IF($G68&lt;=$W$3,J68-SUM(W68,$Z68:Z68),0))))</f>
        <v>0</v>
      </c>
      <c r="BC68" s="53">
        <f t="shared" si="172"/>
        <v>0</v>
      </c>
      <c r="BD68" s="52">
        <f t="shared" si="173"/>
        <v>0</v>
      </c>
      <c r="BE68" s="53">
        <f t="shared" si="174"/>
        <v>0</v>
      </c>
      <c r="BF68" s="52">
        <f t="shared" si="175"/>
        <v>0</v>
      </c>
      <c r="BG68" s="53">
        <f t="shared" si="176"/>
        <v>0</v>
      </c>
      <c r="BH68" s="52">
        <f t="shared" si="177"/>
        <v>0</v>
      </c>
      <c r="BI68" s="53">
        <f t="shared" si="178"/>
        <v>0</v>
      </c>
      <c r="BJ68" s="52">
        <f t="shared" si="179"/>
        <v>0</v>
      </c>
      <c r="BK68" s="53">
        <f t="shared" si="180"/>
        <v>0</v>
      </c>
      <c r="BL68" s="52">
        <f t="shared" si="181"/>
        <v>0</v>
      </c>
      <c r="BM68" s="53">
        <f t="shared" si="182"/>
        <v>0</v>
      </c>
      <c r="BN68" s="52">
        <f t="shared" si="183"/>
        <v>0</v>
      </c>
      <c r="BO68" s="53">
        <f t="shared" si="184"/>
        <v>0</v>
      </c>
      <c r="BP68" s="52">
        <f t="shared" si="185"/>
        <v>0</v>
      </c>
      <c r="BQ68" s="53">
        <f t="shared" si="186"/>
        <v>0</v>
      </c>
      <c r="BR68" s="52">
        <f t="shared" si="187"/>
        <v>0</v>
      </c>
      <c r="BS68" s="53">
        <f t="shared" si="188"/>
        <v>0</v>
      </c>
      <c r="BT68" s="52">
        <f t="shared" si="189"/>
        <v>0</v>
      </c>
      <c r="BU68" s="53">
        <f t="shared" si="190"/>
        <v>0</v>
      </c>
      <c r="BV68" s="52">
        <f t="shared" si="191"/>
        <v>0</v>
      </c>
      <c r="BW68" s="53">
        <f t="shared" si="192"/>
        <v>0</v>
      </c>
      <c r="BX68" s="52">
        <f t="shared" si="193"/>
        <v>0</v>
      </c>
      <c r="BY68" s="53">
        <f t="shared" si="194"/>
        <v>0</v>
      </c>
      <c r="BZ68" s="52">
        <f t="shared" si="195"/>
        <v>0</v>
      </c>
      <c r="CA68" s="53">
        <f t="shared" si="196"/>
        <v>0</v>
      </c>
    </row>
    <row r="69" spans="1:79" s="74" customFormat="1">
      <c r="A69" s="20">
        <v>68</v>
      </c>
      <c r="B69" s="20" t="s">
        <v>5</v>
      </c>
      <c r="C69" s="20" t="s">
        <v>153</v>
      </c>
      <c r="D69" s="2">
        <v>1985</v>
      </c>
      <c r="E69" s="3">
        <v>4</v>
      </c>
      <c r="F69" s="2">
        <v>1</v>
      </c>
      <c r="G69" s="55">
        <f t="shared" si="160"/>
        <v>31137</v>
      </c>
      <c r="H69" s="4">
        <v>0</v>
      </c>
      <c r="I69" s="1">
        <v>0</v>
      </c>
      <c r="J69" s="51">
        <f t="shared" si="161"/>
        <v>0</v>
      </c>
      <c r="K69" s="54">
        <f t="shared" si="162"/>
        <v>0</v>
      </c>
      <c r="L69" s="4" t="s">
        <v>96</v>
      </c>
      <c r="M69" s="54">
        <f t="shared" si="163"/>
        <v>5</v>
      </c>
      <c r="N69" s="53">
        <f t="shared" si="164"/>
        <v>5</v>
      </c>
      <c r="O69" s="55">
        <f t="shared" si="165"/>
        <v>32963</v>
      </c>
      <c r="P69" s="53">
        <f t="shared" si="166"/>
        <v>0</v>
      </c>
      <c r="Q69" s="119">
        <f t="shared" si="167"/>
        <v>0</v>
      </c>
      <c r="R69" s="52" t="s">
        <v>130</v>
      </c>
      <c r="S69" s="114">
        <v>17</v>
      </c>
      <c r="T69" s="68">
        <v>4</v>
      </c>
      <c r="U69" s="114">
        <v>2035</v>
      </c>
      <c r="V69" s="55">
        <f t="shared" si="135"/>
        <v>54878</v>
      </c>
      <c r="W69" s="53">
        <f t="shared" si="168"/>
        <v>0</v>
      </c>
      <c r="X69" s="53">
        <f t="shared" si="169"/>
        <v>0</v>
      </c>
      <c r="Y69" s="53">
        <f t="shared" si="170"/>
        <v>0</v>
      </c>
      <c r="Z69" s="53">
        <f t="shared" si="171"/>
        <v>0</v>
      </c>
      <c r="AA69" s="53">
        <f>IF($V69&lt;=Z$2,0,IF($O69&lt;=Z$2,0,IF($G69&gt;=AA$2,0,IF($K69&gt;=$J69,0,IF($O69&lt;=AA$2,($J69-(SUM($K69,SUM($Z69:Z69)))),IF($L69=$D$184,(($J69-$K69)/$P69),(($J69-SUM($Z69:Z69))*$Q69))*IF($V69&lt;=AA$2,(DATEDIF(Z$2,$V69,"D")/365),IF($G69&gt;Z$2,(DATEDIF($G69,AA$2,"D")/365),1)))))))</f>
        <v>0</v>
      </c>
      <c r="AB69" s="53">
        <f>IF($V69&lt;=AA$2,0,IF($O69&lt;=AA$2,0,IF($G69&gt;=AB$2,0,IF($K69&gt;=$J69,0,IF($O69&lt;=AB$2,($J69-(SUM($K69,SUM($Z69:AA69)))),IF($L69=$D$184,(($J69-$K69)/$P69),(($J69-SUM($Z69:AA69))*$Q69))*IF($V69&lt;=AB$2,(DATEDIF(AA$2,$V69,"D")/365),IF($G69&gt;AA$2,(DATEDIF($G69,AB$2,"D")/365),1)))))))</f>
        <v>0</v>
      </c>
      <c r="AC69" s="53">
        <f>IF($V69&lt;=AB$2,0,IF($O69&lt;=AB$2,0,IF($G69&gt;=AC$2,0,IF($K69&gt;=$J69,0,IF($O69&lt;=AC$2,($J69-(SUM($K69,SUM($Z69:AB69)))),IF($L69=$D$184,(($J69-$K69)/$P69),(($J69-SUM($Z69:AB69))*$Q69))*IF($V69&lt;=AC$2,(DATEDIF(AB$2,$V69,"D")/365),IF($G69&gt;AB$2,(DATEDIF($G69,AC$2,"D")/365),1)))))))</f>
        <v>0</v>
      </c>
      <c r="AD69" s="53">
        <f>IF($V69&lt;=AC$2,0,IF($O69&lt;=AC$2,0,IF($G69&gt;=AD$2,0,IF($K69&gt;=$J69,0,IF($O69&lt;=AD$2,($J69-(SUM($K69,SUM($Z69:AC69)))),IF($L69=$D$184,(($J69-$K69)/$P69),(($J69-SUM($Z69:AC69))*$Q69))*IF($V69&lt;=AD$2,(DATEDIF(AC$2,$V69,"D")/365),IF($G69&gt;AC$2,(DATEDIF($G69,AD$2,"D")/365),1)))))))</f>
        <v>0</v>
      </c>
      <c r="AE69" s="53">
        <f>IF($V69&lt;=AD$2,0,IF($O69&lt;=AD$2,0,IF($G69&gt;=AE$2,0,IF($K69&gt;=$J69,0,IF($O69&lt;=AE$2,($J69-(SUM($K69,SUM($Z69:AD69)))),IF($L69=$D$184,(($J69-$K69)/$P69),(($J69-SUM($Z69:AD69))*$Q69))*IF($V69&lt;=AE$2,(DATEDIF(AD$2,$V69,"D")/365),IF($G69&gt;AD$2,(DATEDIF($G69,AE$2,"D")/365),1)))))))</f>
        <v>0</v>
      </c>
      <c r="AF69" s="53">
        <f>IF($V69&lt;=AE$2,0,IF($O69&lt;=AE$2,0,IF($G69&gt;=AF$2,0,IF($K69&gt;=$J69,0,IF($O69&lt;=AF$2,($J69-(SUM($K69,SUM($Z69:AE69)))),IF($L69=$D$184,(($J69-$K69)/$P69),(($J69-SUM($Z69:AE69))*$Q69))*IF($V69&lt;=AF$2,(DATEDIF(AE$2,$V69,"D")/365),IF($G69&gt;AE$2,(DATEDIF($G69,AF$2,"D")/365),1)))))))</f>
        <v>0</v>
      </c>
      <c r="AG69" s="53">
        <f>IF($V69&lt;=AF$2,0,IF($O69&lt;=AF$2,0,IF($G69&gt;=AG$2,0,IF($K69&gt;=$J69,0,IF($O69&lt;=AG$2,($J69-(SUM($K69,SUM($Z69:AF69)))),IF($L69=$D$184,(($J69-$K69)/$P69),(($J69-SUM($Z69:AF69))*$Q69))*IF($V69&lt;=AG$2,(DATEDIF(AF$2,$V69,"D")/365),IF($G69&gt;AF$2,(DATEDIF($G69,AG$2,"D")/365),1)))))))</f>
        <v>0</v>
      </c>
      <c r="AH69" s="53">
        <f>IF($V69&lt;=AG$2,0,IF($O69&lt;=AG$2,0,IF($G69&gt;=AH$2,0,IF($K69&gt;=$J69,0,IF($O69&lt;=AH$2,($J69-(SUM($K69,SUM($Z69:AG69)))),IF($L69=$D$184,(($J69-$K69)/$P69),(($J69-SUM($Z69:AG69))*$Q69))*IF($V69&lt;=AH$2,(DATEDIF(AG$2,$V69,"D")/365),IF($G69&gt;AG$2,(DATEDIF($G69,AH$2,"D")/365),1)))))))</f>
        <v>0</v>
      </c>
      <c r="AI69" s="53">
        <f>IF($V69&lt;=AH$2,0,IF($O69&lt;=AH$2,0,IF($G69&gt;=AI$2,0,IF($K69&gt;=$J69,0,IF($O69&lt;=AI$2,($J69-(SUM($K69,SUM($Z69:AH69)))),IF($L69=$D$184,(($J69-$K69)/$P69),(($J69-SUM($Z69:AH69))*$Q69))*IF($V69&lt;=AI$2,(DATEDIF(AH$2,$V69,"D")/365),IF($G69&gt;AH$2,(DATEDIF($G69,AI$2,"D")/365),1)))))))</f>
        <v>0</v>
      </c>
      <c r="AJ69" s="53">
        <f>IF($V69&lt;=AI$2,0,IF($O69&lt;=AI$2,0,IF($G69&gt;=AJ$2,0,IF($K69&gt;=$J69,0,IF($O69&lt;=AJ$2,($J69-(SUM($K69,SUM($Z69:AI69)))),IF($L69=$D$184,(($J69-$K69)/$P69),(($J69-SUM($Z69:AI69))*$Q69))*IF($V69&lt;=AJ$2,(DATEDIF(AI$2,$V69,"D")/365),IF($G69&gt;AI$2,(DATEDIF($G69,AJ$2,"D")/365),1)))))))</f>
        <v>0</v>
      </c>
      <c r="AK69" s="53">
        <f>IF($V69&lt;=AJ$2,0,IF($O69&lt;=AJ$2,0,IF($G69&gt;=AK$2,0,IF($K69&gt;=$J69,0,IF($O69&lt;=AK$2,($J69-(SUM($K69,SUM($Z69:AJ69)))),IF($L69=$D$184,(($J69-$K69)/$P69),(($J69-SUM($Z69:AJ69))*$Q69))*IF($V69&lt;=AK$2,(DATEDIF(AJ$2,$V69,"D")/365),IF($G69&gt;AJ$2,(DATEDIF($G69,AK$2,"D")/365),1)))))))</f>
        <v>0</v>
      </c>
      <c r="AL69" s="53">
        <f>IF($V69&lt;=AK$2,0,IF($O69&lt;=AK$2,0,IF($G69&gt;=AL$2,0,IF($K69&gt;=$J69,0,IF($O69&lt;=AL$2,($J69-(SUM($K69,SUM($Z69:AK69)))),IF($L69=$D$184,(($J69-$K69)/$P69),(($J69-SUM($Z69:AK69))*$Q69))*IF($V69&lt;=AL$2,(DATEDIF(AK$2,$V69,"D")/365),IF($G69&gt;AK$2,(DATEDIF($G69,AL$2,"D")/365),1)))))))</f>
        <v>0</v>
      </c>
      <c r="AM69" s="53">
        <f>IF($V69&lt;=AL$2,0,IF($O69&lt;=AL$2,0,IF($G69&gt;=AM$2,0,IF($K69&gt;=$J69,0,IF($O69&lt;=AM$2,($J69-(SUM($K69,SUM($Z69:AL69)))),IF($L69=$D$184,(($J69-$K69)/$P69),(($J69-SUM($Z69:AL69))*$Q69))*IF($V69&lt;=AM$2,(DATEDIF(AL$2,$V69,"D")/365),IF($G69&gt;AL$2,(DATEDIF($G69,AM$2,"D")/365),1)))))))</f>
        <v>0</v>
      </c>
      <c r="AN69" s="53">
        <f>IF($V69&lt;=AM$2,0,IF($O69&lt;=AM$2,0,IF($G69&gt;=AN$2,0,IF($K69&gt;=$J69,0,IF($O69&lt;=AN$2,($J69-(SUM($K69,SUM($Z69:AM69)))),IF($L69=$D$184,(($J69-$K69)/$P69),(($J69-SUM($Z69:AM69))*$Q69))*IF($V69&lt;=AN$2,(DATEDIF(AM$2,$V69,"D")/365),IF($G69&gt;AM$2,(DATEDIF($G69,AN$2,"D")/365),1)))))))</f>
        <v>0</v>
      </c>
      <c r="AO69" s="53">
        <f>IF($V69&lt;=AN$2,0,IF($O69&lt;=AN$2,0,IF($G69&gt;=AO$2,0,IF($K69&gt;=$J69,0,IF($O69&lt;=AO$2,($J69-(SUM($K69,SUM($Z69:AN69)))),IF($L69=$D$184,(($J69-$K69)/$P69),(($J69-SUM($Z69:AN69))*$Q69))*IF($V69&lt;=AO$2,(DATEDIF(AN$2,$V69,"D")/365),IF($G69&gt;AN$2,(DATEDIF($G69,AO$2,"D")/365),1)))))))</f>
        <v>0</v>
      </c>
      <c r="AP69" s="53">
        <f>IF($V69&lt;=AO$2,0,IF($O69&lt;=AO$2,0,IF($G69&gt;=AP$2,0,IF($K69&gt;=$J69,0,IF($O69&lt;=AP$2,($J69-(SUM($K69,SUM($Z69:AO69)))),IF($L69=$D$184,(($J69-$K69)/$P69),(($J69-SUM($Z69:AO69))*$Q69))*IF($V69&lt;=AP$2,(DATEDIF(AO$2,$V69,"D")/365),IF($G69&gt;AO$2,(DATEDIF($G69,AP$2,"D")/365),1)))))))</f>
        <v>0</v>
      </c>
      <c r="AQ69" s="53">
        <f>IF($V69&lt;=AP$2,0,IF($O69&lt;=AP$2,0,IF($G69&gt;=AQ$2,0,IF($K69&gt;=$J69,0,IF($O69&lt;=AQ$2,($J69-(SUM($K69,SUM($Z69:AP69)))),IF($L69=$D$184,(($J69-$K69)/$P69),(($J69-SUM($Z69:AP69))*$Q69))*IF($V69&lt;=AQ$2,(DATEDIF(AP$2,$V69,"D")/365),IF($G69&gt;AP$2,(DATEDIF($G69,AQ$2,"D")/365),1)))))))</f>
        <v>0</v>
      </c>
      <c r="AR69" s="53">
        <f>IF($V69&lt;=AQ$2,0,IF($O69&lt;=AQ$2,0,IF($G69&gt;=AR$2,0,IF($K69&gt;=$J69,0,IF($O69&lt;=AR$2,($J69-(SUM($K69,SUM($Z69:AQ69)))),IF($L69=$D$184,(($J69-$K69)/$P69),(($J69-SUM($Z69:AQ69))*$Q69))*IF($V69&lt;=AR$2,(DATEDIF(AQ$2,$V69,"D")/365),IF($G69&gt;AQ$2,(DATEDIF($G69,AR$2,"D")/365),1)))))))</f>
        <v>0</v>
      </c>
      <c r="AS69" s="53">
        <f>IF($V69&lt;=AR$2,0,IF($O69&lt;=AR$2,0,IF($G69&gt;=AS$2,0,IF($K69&gt;=$J69,0,IF($O69&lt;=AS$2,($J69-(SUM($K69,SUM($Z69:AR69)))),IF($L69=$D$184,(($J69-$K69)/$P69),(($J69-SUM($Z69:AR69))*$Q69))*IF($V69&lt;=AS$2,(DATEDIF(AR$2,$V69,"D")/365),IF($G69&gt;AR$2,(DATEDIF($G69,AS$2,"D")/365),1)))))))</f>
        <v>0</v>
      </c>
      <c r="AT69" s="53">
        <f>IF($V69&lt;=AS$2,0,IF($O69&lt;=AS$2,0,IF($G69&gt;=AT$2,0,IF($K69&gt;=$J69,0,IF($O69&lt;=AT$2,($J69-(SUM($K69,SUM($Z69:AS69)))),IF($L69=$D$184,(($J69-$K69)/$P69),(($J69-SUM($Z69:AS69))*$Q69))*IF($V69&lt;=AT$2,(DATEDIF(AS$2,$V69,"D")/365),IF($G69&gt;AS$2,(DATEDIF($G69,AT$2,"D")/365),1)))))))</f>
        <v>0</v>
      </c>
      <c r="AU69" s="53">
        <f>IF($V69&lt;=AT$2,0,IF($O69&lt;=AT$2,0,IF($G69&gt;=AU$2,0,IF($K69&gt;=$J69,0,IF($O69&lt;=AU$2,($J69-(SUM($K69,SUM($Z69:AT69)))),IF($L69=$D$184,(($J69-$K69)/$P69),(($J69-SUM($Z69:AT69))*$Q69))*IF($V69&lt;=AU$2,(DATEDIF(AT$2,$V69,"D")/365),IF($G69&gt;AT$2,(DATEDIF($G69,AU$2,"D")/365),1)))))))</f>
        <v>0</v>
      </c>
      <c r="AV69" s="53">
        <f>IF($V69&lt;=AU$2,0,IF($O69&lt;=AU$2,0,IF($G69&gt;=AV$2,0,IF($K69&gt;=$J69,0,IF($O69&lt;=AV$2,($J69-(SUM($K69,SUM($Z69:AU69)))),IF($L69=$D$184,(($J69-$K69)/$P69),(($J69-SUM($Z69:AU69))*$Q69))*IF($V69&lt;=AV$2,(DATEDIF(AU$2,$V69,"D")/365),IF($G69&gt;AU$2,(DATEDIF($G69,AV$2,"D")/365),1)))))))</f>
        <v>0</v>
      </c>
      <c r="AW69" s="53">
        <f>IF($V69&lt;=AV$2,0,IF($O69&lt;=AV$2,0,IF($G69&gt;=AW$2,0,IF($K69&gt;=$J69,0,IF($O69&lt;=AW$2,($J69-(SUM($K69,SUM($Z69:AV69)))),IF($L69=$D$184,(($J69-$K69)/$P69),(($J69-SUM($Z69:AV69))*$Q69))*IF($V69&lt;=AW$2,(DATEDIF(AV$2,$V69,"D")/365),IF($G69&gt;AV$2,(DATEDIF($G69,AW$2,"D")/365),1)))))))</f>
        <v>0</v>
      </c>
      <c r="AX69" s="53">
        <f>IF($V69&lt;=AW$2,0,IF($O69&lt;=AW$2,0,IF($G69&gt;=AX$2,0,IF($K69&gt;=$J69,0,IF($O69&lt;=AX$2,($J69-(SUM($K69,SUM($Z69:AW69)))),IF($L69=$D$184,(($J69-$K69)/$P69),(($J69-SUM($Z69:AW69))*$Q69))*IF($V69&lt;=AX$2,(DATEDIF(AW$2,$V69,"D")/365),IF($G69&gt;AW$2,(DATEDIF($G69,AX$2,"D")/365),1)))))))</f>
        <v>0</v>
      </c>
      <c r="AY69" s="53">
        <f>IF($V69&lt;=AX$2,0,IF($O69&lt;=AX$2,0,IF($G69&gt;=AY$2,0,IF($K69&gt;=$J69,0,IF($O69&lt;=AY$2,($J69-(SUM($K69,SUM($Z69:AX69)))),IF($L69=$D$184,(($J69-$K69)/$P69),(($J69-SUM($Z69:AX69))*$Q69))*IF($V69&lt;=AY$2,(DATEDIF(AX$2,$V69,"D")/365),IF($G69&gt;AX$2,(DATEDIF($G69,AY$2,"D")/365),1)))))))</f>
        <v>0</v>
      </c>
      <c r="AZ69" s="52"/>
      <c r="BA69" s="52"/>
      <c r="BB69" s="126">
        <f>IF($V69&lt;=BB$2,0,IF($G69&gt;=BB$2,0,IF($G69&gt;$W$3,(J69-Z69),IF($G69&lt;=$W$3,J69-SUM(W69,$Z69:Z69),0))))</f>
        <v>0</v>
      </c>
      <c r="BC69" s="53">
        <f t="shared" si="172"/>
        <v>0</v>
      </c>
      <c r="BD69" s="52">
        <f t="shared" si="173"/>
        <v>0</v>
      </c>
      <c r="BE69" s="53">
        <f t="shared" si="174"/>
        <v>0</v>
      </c>
      <c r="BF69" s="52">
        <f t="shared" si="175"/>
        <v>0</v>
      </c>
      <c r="BG69" s="53">
        <f t="shared" si="176"/>
        <v>0</v>
      </c>
      <c r="BH69" s="52">
        <f t="shared" si="177"/>
        <v>0</v>
      </c>
      <c r="BI69" s="53">
        <f t="shared" si="178"/>
        <v>0</v>
      </c>
      <c r="BJ69" s="52">
        <f t="shared" si="179"/>
        <v>0</v>
      </c>
      <c r="BK69" s="53">
        <f t="shared" si="180"/>
        <v>0</v>
      </c>
      <c r="BL69" s="52">
        <f t="shared" si="181"/>
        <v>0</v>
      </c>
      <c r="BM69" s="53">
        <f t="shared" si="182"/>
        <v>0</v>
      </c>
      <c r="BN69" s="52">
        <f t="shared" si="183"/>
        <v>0</v>
      </c>
      <c r="BO69" s="53">
        <f t="shared" si="184"/>
        <v>0</v>
      </c>
      <c r="BP69" s="52">
        <f t="shared" si="185"/>
        <v>0</v>
      </c>
      <c r="BQ69" s="53">
        <f t="shared" si="186"/>
        <v>0</v>
      </c>
      <c r="BR69" s="52">
        <f t="shared" si="187"/>
        <v>0</v>
      </c>
      <c r="BS69" s="53">
        <f t="shared" si="188"/>
        <v>0</v>
      </c>
      <c r="BT69" s="52">
        <f t="shared" si="189"/>
        <v>0</v>
      </c>
      <c r="BU69" s="53">
        <f t="shared" si="190"/>
        <v>0</v>
      </c>
      <c r="BV69" s="52">
        <f t="shared" si="191"/>
        <v>0</v>
      </c>
      <c r="BW69" s="53">
        <f t="shared" si="192"/>
        <v>0</v>
      </c>
      <c r="BX69" s="52">
        <f t="shared" si="193"/>
        <v>0</v>
      </c>
      <c r="BY69" s="53">
        <f t="shared" si="194"/>
        <v>0</v>
      </c>
      <c r="BZ69" s="52">
        <f t="shared" si="195"/>
        <v>0</v>
      </c>
      <c r="CA69" s="53">
        <f t="shared" si="196"/>
        <v>0</v>
      </c>
    </row>
    <row r="70" spans="1:79" s="74" customFormat="1">
      <c r="A70" s="20">
        <v>69</v>
      </c>
      <c r="B70" s="20" t="s">
        <v>5</v>
      </c>
      <c r="C70" s="20" t="s">
        <v>153</v>
      </c>
      <c r="D70" s="2">
        <v>1985</v>
      </c>
      <c r="E70" s="3">
        <v>4</v>
      </c>
      <c r="F70" s="2">
        <v>1</v>
      </c>
      <c r="G70" s="55">
        <f t="shared" si="160"/>
        <v>31137</v>
      </c>
      <c r="H70" s="4">
        <v>0</v>
      </c>
      <c r="I70" s="1">
        <v>0</v>
      </c>
      <c r="J70" s="51">
        <f t="shared" si="161"/>
        <v>0</v>
      </c>
      <c r="K70" s="54">
        <f t="shared" si="162"/>
        <v>0</v>
      </c>
      <c r="L70" s="4" t="s">
        <v>96</v>
      </c>
      <c r="M70" s="54">
        <f t="shared" si="163"/>
        <v>5</v>
      </c>
      <c r="N70" s="53">
        <f t="shared" si="164"/>
        <v>5</v>
      </c>
      <c r="O70" s="55">
        <f t="shared" si="165"/>
        <v>32963</v>
      </c>
      <c r="P70" s="53">
        <f t="shared" si="166"/>
        <v>0</v>
      </c>
      <c r="Q70" s="119">
        <f t="shared" si="167"/>
        <v>0</v>
      </c>
      <c r="R70" s="52" t="s">
        <v>130</v>
      </c>
      <c r="S70" s="114">
        <v>17</v>
      </c>
      <c r="T70" s="68">
        <v>4</v>
      </c>
      <c r="U70" s="114">
        <v>2035</v>
      </c>
      <c r="V70" s="55">
        <f t="shared" si="135"/>
        <v>54878</v>
      </c>
      <c r="W70" s="53">
        <f t="shared" si="168"/>
        <v>0</v>
      </c>
      <c r="X70" s="53">
        <f t="shared" si="169"/>
        <v>0</v>
      </c>
      <c r="Y70" s="53">
        <f t="shared" si="170"/>
        <v>0</v>
      </c>
      <c r="Z70" s="53">
        <f t="shared" si="171"/>
        <v>0</v>
      </c>
      <c r="AA70" s="53">
        <f>IF($V70&lt;=Z$2,0,IF($O70&lt;=Z$2,0,IF($G70&gt;=AA$2,0,IF($K70&gt;=$J70,0,IF($O70&lt;=AA$2,($J70-(SUM($K70,SUM($Z70:Z70)))),IF($L70=$D$184,(($J70-$K70)/$P70),(($J70-SUM($Z70:Z70))*$Q70))*IF($V70&lt;=AA$2,(DATEDIF(Z$2,$V70,"D")/365),IF($G70&gt;Z$2,(DATEDIF($G70,AA$2,"D")/365),1)))))))</f>
        <v>0</v>
      </c>
      <c r="AB70" s="53">
        <f>IF($V70&lt;=AA$2,0,IF($O70&lt;=AA$2,0,IF($G70&gt;=AB$2,0,IF($K70&gt;=$J70,0,IF($O70&lt;=AB$2,($J70-(SUM($K70,SUM($Z70:AA70)))),IF($L70=$D$184,(($J70-$K70)/$P70),(($J70-SUM($Z70:AA70))*$Q70))*IF($V70&lt;=AB$2,(DATEDIF(AA$2,$V70,"D")/365),IF($G70&gt;AA$2,(DATEDIF($G70,AB$2,"D")/365),1)))))))</f>
        <v>0</v>
      </c>
      <c r="AC70" s="53">
        <f>IF($V70&lt;=AB$2,0,IF($O70&lt;=AB$2,0,IF($G70&gt;=AC$2,0,IF($K70&gt;=$J70,0,IF($O70&lt;=AC$2,($J70-(SUM($K70,SUM($Z70:AB70)))),IF($L70=$D$184,(($J70-$K70)/$P70),(($J70-SUM($Z70:AB70))*$Q70))*IF($V70&lt;=AC$2,(DATEDIF(AB$2,$V70,"D")/365),IF($G70&gt;AB$2,(DATEDIF($G70,AC$2,"D")/365),1)))))))</f>
        <v>0</v>
      </c>
      <c r="AD70" s="53">
        <f>IF($V70&lt;=AC$2,0,IF($O70&lt;=AC$2,0,IF($G70&gt;=AD$2,0,IF($K70&gt;=$J70,0,IF($O70&lt;=AD$2,($J70-(SUM($K70,SUM($Z70:AC70)))),IF($L70=$D$184,(($J70-$K70)/$P70),(($J70-SUM($Z70:AC70))*$Q70))*IF($V70&lt;=AD$2,(DATEDIF(AC$2,$V70,"D")/365),IF($G70&gt;AC$2,(DATEDIF($G70,AD$2,"D")/365),1)))))))</f>
        <v>0</v>
      </c>
      <c r="AE70" s="53">
        <f>IF($V70&lt;=AD$2,0,IF($O70&lt;=AD$2,0,IF($G70&gt;=AE$2,0,IF($K70&gt;=$J70,0,IF($O70&lt;=AE$2,($J70-(SUM($K70,SUM($Z70:AD70)))),IF($L70=$D$184,(($J70-$K70)/$P70),(($J70-SUM($Z70:AD70))*$Q70))*IF($V70&lt;=AE$2,(DATEDIF(AD$2,$V70,"D")/365),IF($G70&gt;AD$2,(DATEDIF($G70,AE$2,"D")/365),1)))))))</f>
        <v>0</v>
      </c>
      <c r="AF70" s="53">
        <f>IF($V70&lt;=AE$2,0,IF($O70&lt;=AE$2,0,IF($G70&gt;=AF$2,0,IF($K70&gt;=$J70,0,IF($O70&lt;=AF$2,($J70-(SUM($K70,SUM($Z70:AE70)))),IF($L70=$D$184,(($J70-$K70)/$P70),(($J70-SUM($Z70:AE70))*$Q70))*IF($V70&lt;=AF$2,(DATEDIF(AE$2,$V70,"D")/365),IF($G70&gt;AE$2,(DATEDIF($G70,AF$2,"D")/365),1)))))))</f>
        <v>0</v>
      </c>
      <c r="AG70" s="53">
        <f>IF($V70&lt;=AF$2,0,IF($O70&lt;=AF$2,0,IF($G70&gt;=AG$2,0,IF($K70&gt;=$J70,0,IF($O70&lt;=AG$2,($J70-(SUM($K70,SUM($Z70:AF70)))),IF($L70=$D$184,(($J70-$K70)/$P70),(($J70-SUM($Z70:AF70))*$Q70))*IF($V70&lt;=AG$2,(DATEDIF(AF$2,$V70,"D")/365),IF($G70&gt;AF$2,(DATEDIF($G70,AG$2,"D")/365),1)))))))</f>
        <v>0</v>
      </c>
      <c r="AH70" s="53">
        <f>IF($V70&lt;=AG$2,0,IF($O70&lt;=AG$2,0,IF($G70&gt;=AH$2,0,IF($K70&gt;=$J70,0,IF($O70&lt;=AH$2,($J70-(SUM($K70,SUM($Z70:AG70)))),IF($L70=$D$184,(($J70-$K70)/$P70),(($J70-SUM($Z70:AG70))*$Q70))*IF($V70&lt;=AH$2,(DATEDIF(AG$2,$V70,"D")/365),IF($G70&gt;AG$2,(DATEDIF($G70,AH$2,"D")/365),1)))))))</f>
        <v>0</v>
      </c>
      <c r="AI70" s="53">
        <f>IF($V70&lt;=AH$2,0,IF($O70&lt;=AH$2,0,IF($G70&gt;=AI$2,0,IF($K70&gt;=$J70,0,IF($O70&lt;=AI$2,($J70-(SUM($K70,SUM($Z70:AH70)))),IF($L70=$D$184,(($J70-$K70)/$P70),(($J70-SUM($Z70:AH70))*$Q70))*IF($V70&lt;=AI$2,(DATEDIF(AH$2,$V70,"D")/365),IF($G70&gt;AH$2,(DATEDIF($G70,AI$2,"D")/365),1)))))))</f>
        <v>0</v>
      </c>
      <c r="AJ70" s="53">
        <f>IF($V70&lt;=AI$2,0,IF($O70&lt;=AI$2,0,IF($G70&gt;=AJ$2,0,IF($K70&gt;=$J70,0,IF($O70&lt;=AJ$2,($J70-(SUM($K70,SUM($Z70:AI70)))),IF($L70=$D$184,(($J70-$K70)/$P70),(($J70-SUM($Z70:AI70))*$Q70))*IF($V70&lt;=AJ$2,(DATEDIF(AI$2,$V70,"D")/365),IF($G70&gt;AI$2,(DATEDIF($G70,AJ$2,"D")/365),1)))))))</f>
        <v>0</v>
      </c>
      <c r="AK70" s="53">
        <f>IF($V70&lt;=AJ$2,0,IF($O70&lt;=AJ$2,0,IF($G70&gt;=AK$2,0,IF($K70&gt;=$J70,0,IF($O70&lt;=AK$2,($J70-(SUM($K70,SUM($Z70:AJ70)))),IF($L70=$D$184,(($J70-$K70)/$P70),(($J70-SUM($Z70:AJ70))*$Q70))*IF($V70&lt;=AK$2,(DATEDIF(AJ$2,$V70,"D")/365),IF($G70&gt;AJ$2,(DATEDIF($G70,AK$2,"D")/365),1)))))))</f>
        <v>0</v>
      </c>
      <c r="AL70" s="53">
        <f>IF($V70&lt;=AK$2,0,IF($O70&lt;=AK$2,0,IF($G70&gt;=AL$2,0,IF($K70&gt;=$J70,0,IF($O70&lt;=AL$2,($J70-(SUM($K70,SUM($Z70:AK70)))),IF($L70=$D$184,(($J70-$K70)/$P70),(($J70-SUM($Z70:AK70))*$Q70))*IF($V70&lt;=AL$2,(DATEDIF(AK$2,$V70,"D")/365),IF($G70&gt;AK$2,(DATEDIF($G70,AL$2,"D")/365),1)))))))</f>
        <v>0</v>
      </c>
      <c r="AM70" s="53">
        <f>IF($V70&lt;=AL$2,0,IF($O70&lt;=AL$2,0,IF($G70&gt;=AM$2,0,IF($K70&gt;=$J70,0,IF($O70&lt;=AM$2,($J70-(SUM($K70,SUM($Z70:AL70)))),IF($L70=$D$184,(($J70-$K70)/$P70),(($J70-SUM($Z70:AL70))*$Q70))*IF($V70&lt;=AM$2,(DATEDIF(AL$2,$V70,"D")/365),IF($G70&gt;AL$2,(DATEDIF($G70,AM$2,"D")/365),1)))))))</f>
        <v>0</v>
      </c>
      <c r="AN70" s="53">
        <f>IF($V70&lt;=AM$2,0,IF($O70&lt;=AM$2,0,IF($G70&gt;=AN$2,0,IF($K70&gt;=$J70,0,IF($O70&lt;=AN$2,($J70-(SUM($K70,SUM($Z70:AM70)))),IF($L70=$D$184,(($J70-$K70)/$P70),(($J70-SUM($Z70:AM70))*$Q70))*IF($V70&lt;=AN$2,(DATEDIF(AM$2,$V70,"D")/365),IF($G70&gt;AM$2,(DATEDIF($G70,AN$2,"D")/365),1)))))))</f>
        <v>0</v>
      </c>
      <c r="AO70" s="53">
        <f>IF($V70&lt;=AN$2,0,IF($O70&lt;=AN$2,0,IF($G70&gt;=AO$2,0,IF($K70&gt;=$J70,0,IF($O70&lt;=AO$2,($J70-(SUM($K70,SUM($Z70:AN70)))),IF($L70=$D$184,(($J70-$K70)/$P70),(($J70-SUM($Z70:AN70))*$Q70))*IF($V70&lt;=AO$2,(DATEDIF(AN$2,$V70,"D")/365),IF($G70&gt;AN$2,(DATEDIF($G70,AO$2,"D")/365),1)))))))</f>
        <v>0</v>
      </c>
      <c r="AP70" s="53">
        <f>IF($V70&lt;=AO$2,0,IF($O70&lt;=AO$2,0,IF($G70&gt;=AP$2,0,IF($K70&gt;=$J70,0,IF($O70&lt;=AP$2,($J70-(SUM($K70,SUM($Z70:AO70)))),IF($L70=$D$184,(($J70-$K70)/$P70),(($J70-SUM($Z70:AO70))*$Q70))*IF($V70&lt;=AP$2,(DATEDIF(AO$2,$V70,"D")/365),IF($G70&gt;AO$2,(DATEDIF($G70,AP$2,"D")/365),1)))))))</f>
        <v>0</v>
      </c>
      <c r="AQ70" s="53">
        <f>IF($V70&lt;=AP$2,0,IF($O70&lt;=AP$2,0,IF($G70&gt;=AQ$2,0,IF($K70&gt;=$J70,0,IF($O70&lt;=AQ$2,($J70-(SUM($K70,SUM($Z70:AP70)))),IF($L70=$D$184,(($J70-$K70)/$P70),(($J70-SUM($Z70:AP70))*$Q70))*IF($V70&lt;=AQ$2,(DATEDIF(AP$2,$V70,"D")/365),IF($G70&gt;AP$2,(DATEDIF($G70,AQ$2,"D")/365),1)))))))</f>
        <v>0</v>
      </c>
      <c r="AR70" s="53">
        <f>IF($V70&lt;=AQ$2,0,IF($O70&lt;=AQ$2,0,IF($G70&gt;=AR$2,0,IF($K70&gt;=$J70,0,IF($O70&lt;=AR$2,($J70-(SUM($K70,SUM($Z70:AQ70)))),IF($L70=$D$184,(($J70-$K70)/$P70),(($J70-SUM($Z70:AQ70))*$Q70))*IF($V70&lt;=AR$2,(DATEDIF(AQ$2,$V70,"D")/365),IF($G70&gt;AQ$2,(DATEDIF($G70,AR$2,"D")/365),1)))))))</f>
        <v>0</v>
      </c>
      <c r="AS70" s="53">
        <f>IF($V70&lt;=AR$2,0,IF($O70&lt;=AR$2,0,IF($G70&gt;=AS$2,0,IF($K70&gt;=$J70,0,IF($O70&lt;=AS$2,($J70-(SUM($K70,SUM($Z70:AR70)))),IF($L70=$D$184,(($J70-$K70)/$P70),(($J70-SUM($Z70:AR70))*$Q70))*IF($V70&lt;=AS$2,(DATEDIF(AR$2,$V70,"D")/365),IF($G70&gt;AR$2,(DATEDIF($G70,AS$2,"D")/365),1)))))))</f>
        <v>0</v>
      </c>
      <c r="AT70" s="53">
        <f>IF($V70&lt;=AS$2,0,IF($O70&lt;=AS$2,0,IF($G70&gt;=AT$2,0,IF($K70&gt;=$J70,0,IF($O70&lt;=AT$2,($J70-(SUM($K70,SUM($Z70:AS70)))),IF($L70=$D$184,(($J70-$K70)/$P70),(($J70-SUM($Z70:AS70))*$Q70))*IF($V70&lt;=AT$2,(DATEDIF(AS$2,$V70,"D")/365),IF($G70&gt;AS$2,(DATEDIF($G70,AT$2,"D")/365),1)))))))</f>
        <v>0</v>
      </c>
      <c r="AU70" s="53">
        <f>IF($V70&lt;=AT$2,0,IF($O70&lt;=AT$2,0,IF($G70&gt;=AU$2,0,IF($K70&gt;=$J70,0,IF($O70&lt;=AU$2,($J70-(SUM($K70,SUM($Z70:AT70)))),IF($L70=$D$184,(($J70-$K70)/$P70),(($J70-SUM($Z70:AT70))*$Q70))*IF($V70&lt;=AU$2,(DATEDIF(AT$2,$V70,"D")/365),IF($G70&gt;AT$2,(DATEDIF($G70,AU$2,"D")/365),1)))))))</f>
        <v>0</v>
      </c>
      <c r="AV70" s="53">
        <f>IF($V70&lt;=AU$2,0,IF($O70&lt;=AU$2,0,IF($G70&gt;=AV$2,0,IF($K70&gt;=$J70,0,IF($O70&lt;=AV$2,($J70-(SUM($K70,SUM($Z70:AU70)))),IF($L70=$D$184,(($J70-$K70)/$P70),(($J70-SUM($Z70:AU70))*$Q70))*IF($V70&lt;=AV$2,(DATEDIF(AU$2,$V70,"D")/365),IF($G70&gt;AU$2,(DATEDIF($G70,AV$2,"D")/365),1)))))))</f>
        <v>0</v>
      </c>
      <c r="AW70" s="53">
        <f>IF($V70&lt;=AV$2,0,IF($O70&lt;=AV$2,0,IF($G70&gt;=AW$2,0,IF($K70&gt;=$J70,0,IF($O70&lt;=AW$2,($J70-(SUM($K70,SUM($Z70:AV70)))),IF($L70=$D$184,(($J70-$K70)/$P70),(($J70-SUM($Z70:AV70))*$Q70))*IF($V70&lt;=AW$2,(DATEDIF(AV$2,$V70,"D")/365),IF($G70&gt;AV$2,(DATEDIF($G70,AW$2,"D")/365),1)))))))</f>
        <v>0</v>
      </c>
      <c r="AX70" s="53">
        <f>IF($V70&lt;=AW$2,0,IF($O70&lt;=AW$2,0,IF($G70&gt;=AX$2,0,IF($K70&gt;=$J70,0,IF($O70&lt;=AX$2,($J70-(SUM($K70,SUM($Z70:AW70)))),IF($L70=$D$184,(($J70-$K70)/$P70),(($J70-SUM($Z70:AW70))*$Q70))*IF($V70&lt;=AX$2,(DATEDIF(AW$2,$V70,"D")/365),IF($G70&gt;AW$2,(DATEDIF($G70,AX$2,"D")/365),1)))))))</f>
        <v>0</v>
      </c>
      <c r="AY70" s="53">
        <f>IF($V70&lt;=AX$2,0,IF($O70&lt;=AX$2,0,IF($G70&gt;=AY$2,0,IF($K70&gt;=$J70,0,IF($O70&lt;=AY$2,($J70-(SUM($K70,SUM($Z70:AX70)))),IF($L70=$D$184,(($J70-$K70)/$P70),(($J70-SUM($Z70:AX70))*$Q70))*IF($V70&lt;=AY$2,(DATEDIF(AX$2,$V70,"D")/365),IF($G70&gt;AX$2,(DATEDIF($G70,AY$2,"D")/365),1)))))))</f>
        <v>0</v>
      </c>
      <c r="AZ70" s="52"/>
      <c r="BA70" s="52"/>
      <c r="BB70" s="126">
        <f>IF($V70&lt;=BB$2,0,IF($G70&gt;=BB$2,0,IF($G70&gt;$W$3,(J70-Z70),IF($G70&lt;=$W$3,J70-SUM(W70,$Z70:Z70),0))))</f>
        <v>0</v>
      </c>
      <c r="BC70" s="53">
        <f t="shared" si="172"/>
        <v>0</v>
      </c>
      <c r="BD70" s="52">
        <f t="shared" si="173"/>
        <v>0</v>
      </c>
      <c r="BE70" s="53">
        <f t="shared" si="174"/>
        <v>0</v>
      </c>
      <c r="BF70" s="52">
        <f t="shared" si="175"/>
        <v>0</v>
      </c>
      <c r="BG70" s="53">
        <f t="shared" si="176"/>
        <v>0</v>
      </c>
      <c r="BH70" s="52">
        <f t="shared" si="177"/>
        <v>0</v>
      </c>
      <c r="BI70" s="53">
        <f t="shared" si="178"/>
        <v>0</v>
      </c>
      <c r="BJ70" s="52">
        <f t="shared" si="179"/>
        <v>0</v>
      </c>
      <c r="BK70" s="53">
        <f t="shared" si="180"/>
        <v>0</v>
      </c>
      <c r="BL70" s="52">
        <f t="shared" si="181"/>
        <v>0</v>
      </c>
      <c r="BM70" s="53">
        <f t="shared" si="182"/>
        <v>0</v>
      </c>
      <c r="BN70" s="52">
        <f t="shared" si="183"/>
        <v>0</v>
      </c>
      <c r="BO70" s="53">
        <f t="shared" si="184"/>
        <v>0</v>
      </c>
      <c r="BP70" s="52">
        <f t="shared" si="185"/>
        <v>0</v>
      </c>
      <c r="BQ70" s="53">
        <f t="shared" si="186"/>
        <v>0</v>
      </c>
      <c r="BR70" s="52">
        <f t="shared" si="187"/>
        <v>0</v>
      </c>
      <c r="BS70" s="53">
        <f t="shared" si="188"/>
        <v>0</v>
      </c>
      <c r="BT70" s="52">
        <f t="shared" si="189"/>
        <v>0</v>
      </c>
      <c r="BU70" s="53">
        <f t="shared" si="190"/>
        <v>0</v>
      </c>
      <c r="BV70" s="52">
        <f t="shared" si="191"/>
        <v>0</v>
      </c>
      <c r="BW70" s="53">
        <f t="shared" si="192"/>
        <v>0</v>
      </c>
      <c r="BX70" s="52">
        <f t="shared" si="193"/>
        <v>0</v>
      </c>
      <c r="BY70" s="53">
        <f t="shared" si="194"/>
        <v>0</v>
      </c>
      <c r="BZ70" s="52">
        <f t="shared" si="195"/>
        <v>0</v>
      </c>
      <c r="CA70" s="53">
        <f t="shared" si="196"/>
        <v>0</v>
      </c>
    </row>
    <row r="71" spans="1:79" s="74" customFormat="1">
      <c r="A71" s="20">
        <v>70</v>
      </c>
      <c r="B71" s="20" t="s">
        <v>5</v>
      </c>
      <c r="C71" s="20" t="s">
        <v>153</v>
      </c>
      <c r="D71" s="2">
        <v>1985</v>
      </c>
      <c r="E71" s="3">
        <v>4</v>
      </c>
      <c r="F71" s="2">
        <v>1</v>
      </c>
      <c r="G71" s="55">
        <f t="shared" si="160"/>
        <v>31137</v>
      </c>
      <c r="H71" s="4">
        <v>0</v>
      </c>
      <c r="I71" s="1">
        <v>0</v>
      </c>
      <c r="J71" s="51">
        <f t="shared" si="161"/>
        <v>0</v>
      </c>
      <c r="K71" s="54">
        <f t="shared" si="162"/>
        <v>0</v>
      </c>
      <c r="L71" s="4" t="s">
        <v>96</v>
      </c>
      <c r="M71" s="54">
        <f t="shared" si="163"/>
        <v>5</v>
      </c>
      <c r="N71" s="53">
        <f t="shared" si="164"/>
        <v>5</v>
      </c>
      <c r="O71" s="55">
        <f t="shared" si="165"/>
        <v>32963</v>
      </c>
      <c r="P71" s="53">
        <f t="shared" si="166"/>
        <v>0</v>
      </c>
      <c r="Q71" s="119">
        <f t="shared" si="167"/>
        <v>0</v>
      </c>
      <c r="R71" s="52" t="s">
        <v>130</v>
      </c>
      <c r="S71" s="114">
        <v>17</v>
      </c>
      <c r="T71" s="68">
        <v>4</v>
      </c>
      <c r="U71" s="114">
        <v>2035</v>
      </c>
      <c r="V71" s="55">
        <f t="shared" si="135"/>
        <v>54878</v>
      </c>
      <c r="W71" s="53">
        <f t="shared" si="168"/>
        <v>0</v>
      </c>
      <c r="X71" s="53">
        <f t="shared" si="169"/>
        <v>0</v>
      </c>
      <c r="Y71" s="53">
        <f t="shared" si="170"/>
        <v>0</v>
      </c>
      <c r="Z71" s="53">
        <f t="shared" si="171"/>
        <v>0</v>
      </c>
      <c r="AA71" s="53">
        <f>IF($V71&lt;=Z$2,0,IF($O71&lt;=Z$2,0,IF($G71&gt;=AA$2,0,IF($K71&gt;=$J71,0,IF($O71&lt;=AA$2,($J71-(SUM($K71,SUM($Z71:Z71)))),IF($L71=$D$184,(($J71-$K71)/$P71),(($J71-SUM($Z71:Z71))*$Q71))*IF($V71&lt;=AA$2,(DATEDIF(Z$2,$V71,"D")/365),IF($G71&gt;Z$2,(DATEDIF($G71,AA$2,"D")/365),1)))))))</f>
        <v>0</v>
      </c>
      <c r="AB71" s="53">
        <f>IF($V71&lt;=AA$2,0,IF($O71&lt;=AA$2,0,IF($G71&gt;=AB$2,0,IF($K71&gt;=$J71,0,IF($O71&lt;=AB$2,($J71-(SUM($K71,SUM($Z71:AA71)))),IF($L71=$D$184,(($J71-$K71)/$P71),(($J71-SUM($Z71:AA71))*$Q71))*IF($V71&lt;=AB$2,(DATEDIF(AA$2,$V71,"D")/365),IF($G71&gt;AA$2,(DATEDIF($G71,AB$2,"D")/365),1)))))))</f>
        <v>0</v>
      </c>
      <c r="AC71" s="53">
        <f>IF($V71&lt;=AB$2,0,IF($O71&lt;=AB$2,0,IF($G71&gt;=AC$2,0,IF($K71&gt;=$J71,0,IF($O71&lt;=AC$2,($J71-(SUM($K71,SUM($Z71:AB71)))),IF($L71=$D$184,(($J71-$K71)/$P71),(($J71-SUM($Z71:AB71))*$Q71))*IF($V71&lt;=AC$2,(DATEDIF(AB$2,$V71,"D")/365),IF($G71&gt;AB$2,(DATEDIF($G71,AC$2,"D")/365),1)))))))</f>
        <v>0</v>
      </c>
      <c r="AD71" s="53">
        <f>IF($V71&lt;=AC$2,0,IF($O71&lt;=AC$2,0,IF($G71&gt;=AD$2,0,IF($K71&gt;=$J71,0,IF($O71&lt;=AD$2,($J71-(SUM($K71,SUM($Z71:AC71)))),IF($L71=$D$184,(($J71-$K71)/$P71),(($J71-SUM($Z71:AC71))*$Q71))*IF($V71&lt;=AD$2,(DATEDIF(AC$2,$V71,"D")/365),IF($G71&gt;AC$2,(DATEDIF($G71,AD$2,"D")/365),1)))))))</f>
        <v>0</v>
      </c>
      <c r="AE71" s="53">
        <f>IF($V71&lt;=AD$2,0,IF($O71&lt;=AD$2,0,IF($G71&gt;=AE$2,0,IF($K71&gt;=$J71,0,IF($O71&lt;=AE$2,($J71-(SUM($K71,SUM($Z71:AD71)))),IF($L71=$D$184,(($J71-$K71)/$P71),(($J71-SUM($Z71:AD71))*$Q71))*IF($V71&lt;=AE$2,(DATEDIF(AD$2,$V71,"D")/365),IF($G71&gt;AD$2,(DATEDIF($G71,AE$2,"D")/365),1)))))))</f>
        <v>0</v>
      </c>
      <c r="AF71" s="53">
        <f>IF($V71&lt;=AE$2,0,IF($O71&lt;=AE$2,0,IF($G71&gt;=AF$2,0,IF($K71&gt;=$J71,0,IF($O71&lt;=AF$2,($J71-(SUM($K71,SUM($Z71:AE71)))),IF($L71=$D$184,(($J71-$K71)/$P71),(($J71-SUM($Z71:AE71))*$Q71))*IF($V71&lt;=AF$2,(DATEDIF(AE$2,$V71,"D")/365),IF($G71&gt;AE$2,(DATEDIF($G71,AF$2,"D")/365),1)))))))</f>
        <v>0</v>
      </c>
      <c r="AG71" s="53">
        <f>IF($V71&lt;=AF$2,0,IF($O71&lt;=AF$2,0,IF($G71&gt;=AG$2,0,IF($K71&gt;=$J71,0,IF($O71&lt;=AG$2,($J71-(SUM($K71,SUM($Z71:AF71)))),IF($L71=$D$184,(($J71-$K71)/$P71),(($J71-SUM($Z71:AF71))*$Q71))*IF($V71&lt;=AG$2,(DATEDIF(AF$2,$V71,"D")/365),IF($G71&gt;AF$2,(DATEDIF($G71,AG$2,"D")/365),1)))))))</f>
        <v>0</v>
      </c>
      <c r="AH71" s="53">
        <f>IF($V71&lt;=AG$2,0,IF($O71&lt;=AG$2,0,IF($G71&gt;=AH$2,0,IF($K71&gt;=$J71,0,IF($O71&lt;=AH$2,($J71-(SUM($K71,SUM($Z71:AG71)))),IF($L71=$D$184,(($J71-$K71)/$P71),(($J71-SUM($Z71:AG71))*$Q71))*IF($V71&lt;=AH$2,(DATEDIF(AG$2,$V71,"D")/365),IF($G71&gt;AG$2,(DATEDIF($G71,AH$2,"D")/365),1)))))))</f>
        <v>0</v>
      </c>
      <c r="AI71" s="53">
        <f>IF($V71&lt;=AH$2,0,IF($O71&lt;=AH$2,0,IF($G71&gt;=AI$2,0,IF($K71&gt;=$J71,0,IF($O71&lt;=AI$2,($J71-(SUM($K71,SUM($Z71:AH71)))),IF($L71=$D$184,(($J71-$K71)/$P71),(($J71-SUM($Z71:AH71))*$Q71))*IF($V71&lt;=AI$2,(DATEDIF(AH$2,$V71,"D")/365),IF($G71&gt;AH$2,(DATEDIF($G71,AI$2,"D")/365),1)))))))</f>
        <v>0</v>
      </c>
      <c r="AJ71" s="53">
        <f>IF($V71&lt;=AI$2,0,IF($O71&lt;=AI$2,0,IF($G71&gt;=AJ$2,0,IF($K71&gt;=$J71,0,IF($O71&lt;=AJ$2,($J71-(SUM($K71,SUM($Z71:AI71)))),IF($L71=$D$184,(($J71-$K71)/$P71),(($J71-SUM($Z71:AI71))*$Q71))*IF($V71&lt;=AJ$2,(DATEDIF(AI$2,$V71,"D")/365),IF($G71&gt;AI$2,(DATEDIF($G71,AJ$2,"D")/365),1)))))))</f>
        <v>0</v>
      </c>
      <c r="AK71" s="53">
        <f>IF($V71&lt;=AJ$2,0,IF($O71&lt;=AJ$2,0,IF($G71&gt;=AK$2,0,IF($K71&gt;=$J71,0,IF($O71&lt;=AK$2,($J71-(SUM($K71,SUM($Z71:AJ71)))),IF($L71=$D$184,(($J71-$K71)/$P71),(($J71-SUM($Z71:AJ71))*$Q71))*IF($V71&lt;=AK$2,(DATEDIF(AJ$2,$V71,"D")/365),IF($G71&gt;AJ$2,(DATEDIF($G71,AK$2,"D")/365),1)))))))</f>
        <v>0</v>
      </c>
      <c r="AL71" s="53">
        <f>IF($V71&lt;=AK$2,0,IF($O71&lt;=AK$2,0,IF($G71&gt;=AL$2,0,IF($K71&gt;=$J71,0,IF($O71&lt;=AL$2,($J71-(SUM($K71,SUM($Z71:AK71)))),IF($L71=$D$184,(($J71-$K71)/$P71),(($J71-SUM($Z71:AK71))*$Q71))*IF($V71&lt;=AL$2,(DATEDIF(AK$2,$V71,"D")/365),IF($G71&gt;AK$2,(DATEDIF($G71,AL$2,"D")/365),1)))))))</f>
        <v>0</v>
      </c>
      <c r="AM71" s="53">
        <f>IF($V71&lt;=AL$2,0,IF($O71&lt;=AL$2,0,IF($G71&gt;=AM$2,0,IF($K71&gt;=$J71,0,IF($O71&lt;=AM$2,($J71-(SUM($K71,SUM($Z71:AL71)))),IF($L71=$D$184,(($J71-$K71)/$P71),(($J71-SUM($Z71:AL71))*$Q71))*IF($V71&lt;=AM$2,(DATEDIF(AL$2,$V71,"D")/365),IF($G71&gt;AL$2,(DATEDIF($G71,AM$2,"D")/365),1)))))))</f>
        <v>0</v>
      </c>
      <c r="AN71" s="53">
        <f>IF($V71&lt;=AM$2,0,IF($O71&lt;=AM$2,0,IF($G71&gt;=AN$2,0,IF($K71&gt;=$J71,0,IF($O71&lt;=AN$2,($J71-(SUM($K71,SUM($Z71:AM71)))),IF($L71=$D$184,(($J71-$K71)/$P71),(($J71-SUM($Z71:AM71))*$Q71))*IF($V71&lt;=AN$2,(DATEDIF(AM$2,$V71,"D")/365),IF($G71&gt;AM$2,(DATEDIF($G71,AN$2,"D")/365),1)))))))</f>
        <v>0</v>
      </c>
      <c r="AO71" s="53">
        <f>IF($V71&lt;=AN$2,0,IF($O71&lt;=AN$2,0,IF($G71&gt;=AO$2,0,IF($K71&gt;=$J71,0,IF($O71&lt;=AO$2,($J71-(SUM($K71,SUM($Z71:AN71)))),IF($L71=$D$184,(($J71-$K71)/$P71),(($J71-SUM($Z71:AN71))*$Q71))*IF($V71&lt;=AO$2,(DATEDIF(AN$2,$V71,"D")/365),IF($G71&gt;AN$2,(DATEDIF($G71,AO$2,"D")/365),1)))))))</f>
        <v>0</v>
      </c>
      <c r="AP71" s="53">
        <f>IF($V71&lt;=AO$2,0,IF($O71&lt;=AO$2,0,IF($G71&gt;=AP$2,0,IF($K71&gt;=$J71,0,IF($O71&lt;=AP$2,($J71-(SUM($K71,SUM($Z71:AO71)))),IF($L71=$D$184,(($J71-$K71)/$P71),(($J71-SUM($Z71:AO71))*$Q71))*IF($V71&lt;=AP$2,(DATEDIF(AO$2,$V71,"D")/365),IF($G71&gt;AO$2,(DATEDIF($G71,AP$2,"D")/365),1)))))))</f>
        <v>0</v>
      </c>
      <c r="AQ71" s="53">
        <f>IF($V71&lt;=AP$2,0,IF($O71&lt;=AP$2,0,IF($G71&gt;=AQ$2,0,IF($K71&gt;=$J71,0,IF($O71&lt;=AQ$2,($J71-(SUM($K71,SUM($Z71:AP71)))),IF($L71=$D$184,(($J71-$K71)/$P71),(($J71-SUM($Z71:AP71))*$Q71))*IF($V71&lt;=AQ$2,(DATEDIF(AP$2,$V71,"D")/365),IF($G71&gt;AP$2,(DATEDIF($G71,AQ$2,"D")/365),1)))))))</f>
        <v>0</v>
      </c>
      <c r="AR71" s="53">
        <f>IF($V71&lt;=AQ$2,0,IF($O71&lt;=AQ$2,0,IF($G71&gt;=AR$2,0,IF($K71&gt;=$J71,0,IF($O71&lt;=AR$2,($J71-(SUM($K71,SUM($Z71:AQ71)))),IF($L71=$D$184,(($J71-$K71)/$P71),(($J71-SUM($Z71:AQ71))*$Q71))*IF($V71&lt;=AR$2,(DATEDIF(AQ$2,$V71,"D")/365),IF($G71&gt;AQ$2,(DATEDIF($G71,AR$2,"D")/365),1)))))))</f>
        <v>0</v>
      </c>
      <c r="AS71" s="53">
        <f>IF($V71&lt;=AR$2,0,IF($O71&lt;=AR$2,0,IF($G71&gt;=AS$2,0,IF($K71&gt;=$J71,0,IF($O71&lt;=AS$2,($J71-(SUM($K71,SUM($Z71:AR71)))),IF($L71=$D$184,(($J71-$K71)/$P71),(($J71-SUM($Z71:AR71))*$Q71))*IF($V71&lt;=AS$2,(DATEDIF(AR$2,$V71,"D")/365),IF($G71&gt;AR$2,(DATEDIF($G71,AS$2,"D")/365),1)))))))</f>
        <v>0</v>
      </c>
      <c r="AT71" s="53">
        <f>IF($V71&lt;=AS$2,0,IF($O71&lt;=AS$2,0,IF($G71&gt;=AT$2,0,IF($K71&gt;=$J71,0,IF($O71&lt;=AT$2,($J71-(SUM($K71,SUM($Z71:AS71)))),IF($L71=$D$184,(($J71-$K71)/$P71),(($J71-SUM($Z71:AS71))*$Q71))*IF($V71&lt;=AT$2,(DATEDIF(AS$2,$V71,"D")/365),IF($G71&gt;AS$2,(DATEDIF($G71,AT$2,"D")/365),1)))))))</f>
        <v>0</v>
      </c>
      <c r="AU71" s="53">
        <f>IF($V71&lt;=AT$2,0,IF($O71&lt;=AT$2,0,IF($G71&gt;=AU$2,0,IF($K71&gt;=$J71,0,IF($O71&lt;=AU$2,($J71-(SUM($K71,SUM($Z71:AT71)))),IF($L71=$D$184,(($J71-$K71)/$P71),(($J71-SUM($Z71:AT71))*$Q71))*IF($V71&lt;=AU$2,(DATEDIF(AT$2,$V71,"D")/365),IF($G71&gt;AT$2,(DATEDIF($G71,AU$2,"D")/365),1)))))))</f>
        <v>0</v>
      </c>
      <c r="AV71" s="53">
        <f>IF($V71&lt;=AU$2,0,IF($O71&lt;=AU$2,0,IF($G71&gt;=AV$2,0,IF($K71&gt;=$J71,0,IF($O71&lt;=AV$2,($J71-(SUM($K71,SUM($Z71:AU71)))),IF($L71=$D$184,(($J71-$K71)/$P71),(($J71-SUM($Z71:AU71))*$Q71))*IF($V71&lt;=AV$2,(DATEDIF(AU$2,$V71,"D")/365),IF($G71&gt;AU$2,(DATEDIF($G71,AV$2,"D")/365),1)))))))</f>
        <v>0</v>
      </c>
      <c r="AW71" s="53">
        <f>IF($V71&lt;=AV$2,0,IF($O71&lt;=AV$2,0,IF($G71&gt;=AW$2,0,IF($K71&gt;=$J71,0,IF($O71&lt;=AW$2,($J71-(SUM($K71,SUM($Z71:AV71)))),IF($L71=$D$184,(($J71-$K71)/$P71),(($J71-SUM($Z71:AV71))*$Q71))*IF($V71&lt;=AW$2,(DATEDIF(AV$2,$V71,"D")/365),IF($G71&gt;AV$2,(DATEDIF($G71,AW$2,"D")/365),1)))))))</f>
        <v>0</v>
      </c>
      <c r="AX71" s="53">
        <f>IF($V71&lt;=AW$2,0,IF($O71&lt;=AW$2,0,IF($G71&gt;=AX$2,0,IF($K71&gt;=$J71,0,IF($O71&lt;=AX$2,($J71-(SUM($K71,SUM($Z71:AW71)))),IF($L71=$D$184,(($J71-$K71)/$P71),(($J71-SUM($Z71:AW71))*$Q71))*IF($V71&lt;=AX$2,(DATEDIF(AW$2,$V71,"D")/365),IF($G71&gt;AW$2,(DATEDIF($G71,AX$2,"D")/365),1)))))))</f>
        <v>0</v>
      </c>
      <c r="AY71" s="53">
        <f>IF($V71&lt;=AX$2,0,IF($O71&lt;=AX$2,0,IF($G71&gt;=AY$2,0,IF($K71&gt;=$J71,0,IF($O71&lt;=AY$2,($J71-(SUM($K71,SUM($Z71:AX71)))),IF($L71=$D$184,(($J71-$K71)/$P71),(($J71-SUM($Z71:AX71))*$Q71))*IF($V71&lt;=AY$2,(DATEDIF(AX$2,$V71,"D")/365),IF($G71&gt;AX$2,(DATEDIF($G71,AY$2,"D")/365),1)))))))</f>
        <v>0</v>
      </c>
      <c r="AZ71" s="52"/>
      <c r="BA71" s="52"/>
      <c r="BB71" s="126">
        <f>IF($V71&lt;=BB$2,0,IF($G71&gt;=BB$2,0,IF($G71&gt;$W$3,(J71-Z71),IF($G71&lt;=$W$3,J71-SUM(W71,$Z71:Z71),0))))</f>
        <v>0</v>
      </c>
      <c r="BC71" s="53">
        <f t="shared" si="172"/>
        <v>0</v>
      </c>
      <c r="BD71" s="52">
        <f t="shared" si="173"/>
        <v>0</v>
      </c>
      <c r="BE71" s="53">
        <f t="shared" si="174"/>
        <v>0</v>
      </c>
      <c r="BF71" s="52">
        <f t="shared" si="175"/>
        <v>0</v>
      </c>
      <c r="BG71" s="53">
        <f t="shared" si="176"/>
        <v>0</v>
      </c>
      <c r="BH71" s="52">
        <f t="shared" si="177"/>
        <v>0</v>
      </c>
      <c r="BI71" s="53">
        <f t="shared" si="178"/>
        <v>0</v>
      </c>
      <c r="BJ71" s="52">
        <f t="shared" si="179"/>
        <v>0</v>
      </c>
      <c r="BK71" s="53">
        <f t="shared" si="180"/>
        <v>0</v>
      </c>
      <c r="BL71" s="52">
        <f t="shared" si="181"/>
        <v>0</v>
      </c>
      <c r="BM71" s="53">
        <f t="shared" si="182"/>
        <v>0</v>
      </c>
      <c r="BN71" s="52">
        <f t="shared" si="183"/>
        <v>0</v>
      </c>
      <c r="BO71" s="53">
        <f t="shared" si="184"/>
        <v>0</v>
      </c>
      <c r="BP71" s="52">
        <f t="shared" si="185"/>
        <v>0</v>
      </c>
      <c r="BQ71" s="53">
        <f t="shared" si="186"/>
        <v>0</v>
      </c>
      <c r="BR71" s="52">
        <f t="shared" si="187"/>
        <v>0</v>
      </c>
      <c r="BS71" s="53">
        <f t="shared" si="188"/>
        <v>0</v>
      </c>
      <c r="BT71" s="52">
        <f t="shared" si="189"/>
        <v>0</v>
      </c>
      <c r="BU71" s="53">
        <f t="shared" si="190"/>
        <v>0</v>
      </c>
      <c r="BV71" s="52">
        <f t="shared" si="191"/>
        <v>0</v>
      </c>
      <c r="BW71" s="53">
        <f t="shared" si="192"/>
        <v>0</v>
      </c>
      <c r="BX71" s="52">
        <f t="shared" si="193"/>
        <v>0</v>
      </c>
      <c r="BY71" s="53">
        <f t="shared" si="194"/>
        <v>0</v>
      </c>
      <c r="BZ71" s="52">
        <f t="shared" si="195"/>
        <v>0</v>
      </c>
      <c r="CA71" s="53">
        <f t="shared" si="196"/>
        <v>0</v>
      </c>
    </row>
    <row r="72" spans="1:79" s="74" customFormat="1">
      <c r="A72" s="20">
        <v>71</v>
      </c>
      <c r="B72" s="20" t="s">
        <v>5</v>
      </c>
      <c r="C72" s="20" t="s">
        <v>153</v>
      </c>
      <c r="D72" s="2">
        <v>1985</v>
      </c>
      <c r="E72" s="3">
        <v>4</v>
      </c>
      <c r="F72" s="2">
        <v>1</v>
      </c>
      <c r="G72" s="55">
        <f t="shared" si="160"/>
        <v>31137</v>
      </c>
      <c r="H72" s="4">
        <v>0</v>
      </c>
      <c r="I72" s="1">
        <v>0</v>
      </c>
      <c r="J72" s="51">
        <f t="shared" si="161"/>
        <v>0</v>
      </c>
      <c r="K72" s="54">
        <f t="shared" si="162"/>
        <v>0</v>
      </c>
      <c r="L72" s="4" t="s">
        <v>96</v>
      </c>
      <c r="M72" s="54">
        <f t="shared" si="163"/>
        <v>5</v>
      </c>
      <c r="N72" s="53">
        <f t="shared" si="164"/>
        <v>5</v>
      </c>
      <c r="O72" s="55">
        <f t="shared" si="165"/>
        <v>32963</v>
      </c>
      <c r="P72" s="53">
        <f t="shared" si="166"/>
        <v>0</v>
      </c>
      <c r="Q72" s="119">
        <f t="shared" si="167"/>
        <v>0</v>
      </c>
      <c r="R72" s="52" t="s">
        <v>130</v>
      </c>
      <c r="S72" s="114">
        <v>17</v>
      </c>
      <c r="T72" s="68">
        <v>4</v>
      </c>
      <c r="U72" s="114">
        <v>2035</v>
      </c>
      <c r="V72" s="55">
        <f t="shared" si="135"/>
        <v>54878</v>
      </c>
      <c r="W72" s="53">
        <f t="shared" si="168"/>
        <v>0</v>
      </c>
      <c r="X72" s="53">
        <f t="shared" si="169"/>
        <v>0</v>
      </c>
      <c r="Y72" s="53">
        <f t="shared" si="170"/>
        <v>0</v>
      </c>
      <c r="Z72" s="53">
        <f t="shared" si="171"/>
        <v>0</v>
      </c>
      <c r="AA72" s="53">
        <f>IF($V72&lt;=Z$2,0,IF($O72&lt;=Z$2,0,IF($G72&gt;=AA$2,0,IF($K72&gt;=$J72,0,IF($O72&lt;=AA$2,($J72-(SUM($K72,SUM($Z72:Z72)))),IF($L72=$D$184,(($J72-$K72)/$P72),(($J72-SUM($Z72:Z72))*$Q72))*IF($V72&lt;=AA$2,(DATEDIF(Z$2,$V72,"D")/365),IF($G72&gt;Z$2,(DATEDIF($G72,AA$2,"D")/365),1)))))))</f>
        <v>0</v>
      </c>
      <c r="AB72" s="53">
        <f>IF($V72&lt;=AA$2,0,IF($O72&lt;=AA$2,0,IF($G72&gt;=AB$2,0,IF($K72&gt;=$J72,0,IF($O72&lt;=AB$2,($J72-(SUM($K72,SUM($Z72:AA72)))),IF($L72=$D$184,(($J72-$K72)/$P72),(($J72-SUM($Z72:AA72))*$Q72))*IF($V72&lt;=AB$2,(DATEDIF(AA$2,$V72,"D")/365),IF($G72&gt;AA$2,(DATEDIF($G72,AB$2,"D")/365),1)))))))</f>
        <v>0</v>
      </c>
      <c r="AC72" s="53">
        <f>IF($V72&lt;=AB$2,0,IF($O72&lt;=AB$2,0,IF($G72&gt;=AC$2,0,IF($K72&gt;=$J72,0,IF($O72&lt;=AC$2,($J72-(SUM($K72,SUM($Z72:AB72)))),IF($L72=$D$184,(($J72-$K72)/$P72),(($J72-SUM($Z72:AB72))*$Q72))*IF($V72&lt;=AC$2,(DATEDIF(AB$2,$V72,"D")/365),IF($G72&gt;AB$2,(DATEDIF($G72,AC$2,"D")/365),1)))))))</f>
        <v>0</v>
      </c>
      <c r="AD72" s="53">
        <f>IF($V72&lt;=AC$2,0,IF($O72&lt;=AC$2,0,IF($G72&gt;=AD$2,0,IF($K72&gt;=$J72,0,IF($O72&lt;=AD$2,($J72-(SUM($K72,SUM($Z72:AC72)))),IF($L72=$D$184,(($J72-$K72)/$P72),(($J72-SUM($Z72:AC72))*$Q72))*IF($V72&lt;=AD$2,(DATEDIF(AC$2,$V72,"D")/365),IF($G72&gt;AC$2,(DATEDIF($G72,AD$2,"D")/365),1)))))))</f>
        <v>0</v>
      </c>
      <c r="AE72" s="53">
        <f>IF($V72&lt;=AD$2,0,IF($O72&lt;=AD$2,0,IF($G72&gt;=AE$2,0,IF($K72&gt;=$J72,0,IF($O72&lt;=AE$2,($J72-(SUM($K72,SUM($Z72:AD72)))),IF($L72=$D$184,(($J72-$K72)/$P72),(($J72-SUM($Z72:AD72))*$Q72))*IF($V72&lt;=AE$2,(DATEDIF(AD$2,$V72,"D")/365),IF($G72&gt;AD$2,(DATEDIF($G72,AE$2,"D")/365),1)))))))</f>
        <v>0</v>
      </c>
      <c r="AF72" s="53">
        <f>IF($V72&lt;=AE$2,0,IF($O72&lt;=AE$2,0,IF($G72&gt;=AF$2,0,IF($K72&gt;=$J72,0,IF($O72&lt;=AF$2,($J72-(SUM($K72,SUM($Z72:AE72)))),IF($L72=$D$184,(($J72-$K72)/$P72),(($J72-SUM($Z72:AE72))*$Q72))*IF($V72&lt;=AF$2,(DATEDIF(AE$2,$V72,"D")/365),IF($G72&gt;AE$2,(DATEDIF($G72,AF$2,"D")/365),1)))))))</f>
        <v>0</v>
      </c>
      <c r="AG72" s="53">
        <f>IF($V72&lt;=AF$2,0,IF($O72&lt;=AF$2,0,IF($G72&gt;=AG$2,0,IF($K72&gt;=$J72,0,IF($O72&lt;=AG$2,($J72-(SUM($K72,SUM($Z72:AF72)))),IF($L72=$D$184,(($J72-$K72)/$P72),(($J72-SUM($Z72:AF72))*$Q72))*IF($V72&lt;=AG$2,(DATEDIF(AF$2,$V72,"D")/365),IF($G72&gt;AF$2,(DATEDIF($G72,AG$2,"D")/365),1)))))))</f>
        <v>0</v>
      </c>
      <c r="AH72" s="53">
        <f>IF($V72&lt;=AG$2,0,IF($O72&lt;=AG$2,0,IF($G72&gt;=AH$2,0,IF($K72&gt;=$J72,0,IF($O72&lt;=AH$2,($J72-(SUM($K72,SUM($Z72:AG72)))),IF($L72=$D$184,(($J72-$K72)/$P72),(($J72-SUM($Z72:AG72))*$Q72))*IF($V72&lt;=AH$2,(DATEDIF(AG$2,$V72,"D")/365),IF($G72&gt;AG$2,(DATEDIF($G72,AH$2,"D")/365),1)))))))</f>
        <v>0</v>
      </c>
      <c r="AI72" s="53">
        <f>IF($V72&lt;=AH$2,0,IF($O72&lt;=AH$2,0,IF($G72&gt;=AI$2,0,IF($K72&gt;=$J72,0,IF($O72&lt;=AI$2,($J72-(SUM($K72,SUM($Z72:AH72)))),IF($L72=$D$184,(($J72-$K72)/$P72),(($J72-SUM($Z72:AH72))*$Q72))*IF($V72&lt;=AI$2,(DATEDIF(AH$2,$V72,"D")/365),IF($G72&gt;AH$2,(DATEDIF($G72,AI$2,"D")/365),1)))))))</f>
        <v>0</v>
      </c>
      <c r="AJ72" s="53">
        <f>IF($V72&lt;=AI$2,0,IF($O72&lt;=AI$2,0,IF($G72&gt;=AJ$2,0,IF($K72&gt;=$J72,0,IF($O72&lt;=AJ$2,($J72-(SUM($K72,SUM($Z72:AI72)))),IF($L72=$D$184,(($J72-$K72)/$P72),(($J72-SUM($Z72:AI72))*$Q72))*IF($V72&lt;=AJ$2,(DATEDIF(AI$2,$V72,"D")/365),IF($G72&gt;AI$2,(DATEDIF($G72,AJ$2,"D")/365),1)))))))</f>
        <v>0</v>
      </c>
      <c r="AK72" s="53">
        <f>IF($V72&lt;=AJ$2,0,IF($O72&lt;=AJ$2,0,IF($G72&gt;=AK$2,0,IF($K72&gt;=$J72,0,IF($O72&lt;=AK$2,($J72-(SUM($K72,SUM($Z72:AJ72)))),IF($L72=$D$184,(($J72-$K72)/$P72),(($J72-SUM($Z72:AJ72))*$Q72))*IF($V72&lt;=AK$2,(DATEDIF(AJ$2,$V72,"D")/365),IF($G72&gt;AJ$2,(DATEDIF($G72,AK$2,"D")/365),1)))))))</f>
        <v>0</v>
      </c>
      <c r="AL72" s="53">
        <f>IF($V72&lt;=AK$2,0,IF($O72&lt;=AK$2,0,IF($G72&gt;=AL$2,0,IF($K72&gt;=$J72,0,IF($O72&lt;=AL$2,($J72-(SUM($K72,SUM($Z72:AK72)))),IF($L72=$D$184,(($J72-$K72)/$P72),(($J72-SUM($Z72:AK72))*$Q72))*IF($V72&lt;=AL$2,(DATEDIF(AK$2,$V72,"D")/365),IF($G72&gt;AK$2,(DATEDIF($G72,AL$2,"D")/365),1)))))))</f>
        <v>0</v>
      </c>
      <c r="AM72" s="53">
        <f>IF($V72&lt;=AL$2,0,IF($O72&lt;=AL$2,0,IF($G72&gt;=AM$2,0,IF($K72&gt;=$J72,0,IF($O72&lt;=AM$2,($J72-(SUM($K72,SUM($Z72:AL72)))),IF($L72=$D$184,(($J72-$K72)/$P72),(($J72-SUM($Z72:AL72))*$Q72))*IF($V72&lt;=AM$2,(DATEDIF(AL$2,$V72,"D")/365),IF($G72&gt;AL$2,(DATEDIF($G72,AM$2,"D")/365),1)))))))</f>
        <v>0</v>
      </c>
      <c r="AN72" s="53">
        <f>IF($V72&lt;=AM$2,0,IF($O72&lt;=AM$2,0,IF($G72&gt;=AN$2,0,IF($K72&gt;=$J72,0,IF($O72&lt;=AN$2,($J72-(SUM($K72,SUM($Z72:AM72)))),IF($L72=$D$184,(($J72-$K72)/$P72),(($J72-SUM($Z72:AM72))*$Q72))*IF($V72&lt;=AN$2,(DATEDIF(AM$2,$V72,"D")/365),IF($G72&gt;AM$2,(DATEDIF($G72,AN$2,"D")/365),1)))))))</f>
        <v>0</v>
      </c>
      <c r="AO72" s="53">
        <f>IF($V72&lt;=AN$2,0,IF($O72&lt;=AN$2,0,IF($G72&gt;=AO$2,0,IF($K72&gt;=$J72,0,IF($O72&lt;=AO$2,($J72-(SUM($K72,SUM($Z72:AN72)))),IF($L72=$D$184,(($J72-$K72)/$P72),(($J72-SUM($Z72:AN72))*$Q72))*IF($V72&lt;=AO$2,(DATEDIF(AN$2,$V72,"D")/365),IF($G72&gt;AN$2,(DATEDIF($G72,AO$2,"D")/365),1)))))))</f>
        <v>0</v>
      </c>
      <c r="AP72" s="53">
        <f>IF($V72&lt;=AO$2,0,IF($O72&lt;=AO$2,0,IF($G72&gt;=AP$2,0,IF($K72&gt;=$J72,0,IF($O72&lt;=AP$2,($J72-(SUM($K72,SUM($Z72:AO72)))),IF($L72=$D$184,(($J72-$K72)/$P72),(($J72-SUM($Z72:AO72))*$Q72))*IF($V72&lt;=AP$2,(DATEDIF(AO$2,$V72,"D")/365),IF($G72&gt;AO$2,(DATEDIF($G72,AP$2,"D")/365),1)))))))</f>
        <v>0</v>
      </c>
      <c r="AQ72" s="53">
        <f>IF($V72&lt;=AP$2,0,IF($O72&lt;=AP$2,0,IF($G72&gt;=AQ$2,0,IF($K72&gt;=$J72,0,IF($O72&lt;=AQ$2,($J72-(SUM($K72,SUM($Z72:AP72)))),IF($L72=$D$184,(($J72-$K72)/$P72),(($J72-SUM($Z72:AP72))*$Q72))*IF($V72&lt;=AQ$2,(DATEDIF(AP$2,$V72,"D")/365),IF($G72&gt;AP$2,(DATEDIF($G72,AQ$2,"D")/365),1)))))))</f>
        <v>0</v>
      </c>
      <c r="AR72" s="53">
        <f>IF($V72&lt;=AQ$2,0,IF($O72&lt;=AQ$2,0,IF($G72&gt;=AR$2,0,IF($K72&gt;=$J72,0,IF($O72&lt;=AR$2,($J72-(SUM($K72,SUM($Z72:AQ72)))),IF($L72=$D$184,(($J72-$K72)/$P72),(($J72-SUM($Z72:AQ72))*$Q72))*IF($V72&lt;=AR$2,(DATEDIF(AQ$2,$V72,"D")/365),IF($G72&gt;AQ$2,(DATEDIF($G72,AR$2,"D")/365),1)))))))</f>
        <v>0</v>
      </c>
      <c r="AS72" s="53">
        <f>IF($V72&lt;=AR$2,0,IF($O72&lt;=AR$2,0,IF($G72&gt;=AS$2,0,IF($K72&gt;=$J72,0,IF($O72&lt;=AS$2,($J72-(SUM($K72,SUM($Z72:AR72)))),IF($L72=$D$184,(($J72-$K72)/$P72),(($J72-SUM($Z72:AR72))*$Q72))*IF($V72&lt;=AS$2,(DATEDIF(AR$2,$V72,"D")/365),IF($G72&gt;AR$2,(DATEDIF($G72,AS$2,"D")/365),1)))))))</f>
        <v>0</v>
      </c>
      <c r="AT72" s="53">
        <f>IF($V72&lt;=AS$2,0,IF($O72&lt;=AS$2,0,IF($G72&gt;=AT$2,0,IF($K72&gt;=$J72,0,IF($O72&lt;=AT$2,($J72-(SUM($K72,SUM($Z72:AS72)))),IF($L72=$D$184,(($J72-$K72)/$P72),(($J72-SUM($Z72:AS72))*$Q72))*IF($V72&lt;=AT$2,(DATEDIF(AS$2,$V72,"D")/365),IF($G72&gt;AS$2,(DATEDIF($G72,AT$2,"D")/365),1)))))))</f>
        <v>0</v>
      </c>
      <c r="AU72" s="53">
        <f>IF($V72&lt;=AT$2,0,IF($O72&lt;=AT$2,0,IF($G72&gt;=AU$2,0,IF($K72&gt;=$J72,0,IF($O72&lt;=AU$2,($J72-(SUM($K72,SUM($Z72:AT72)))),IF($L72=$D$184,(($J72-$K72)/$P72),(($J72-SUM($Z72:AT72))*$Q72))*IF($V72&lt;=AU$2,(DATEDIF(AT$2,$V72,"D")/365),IF($G72&gt;AT$2,(DATEDIF($G72,AU$2,"D")/365),1)))))))</f>
        <v>0</v>
      </c>
      <c r="AV72" s="53">
        <f>IF($V72&lt;=AU$2,0,IF($O72&lt;=AU$2,0,IF($G72&gt;=AV$2,0,IF($K72&gt;=$J72,0,IF($O72&lt;=AV$2,($J72-(SUM($K72,SUM($Z72:AU72)))),IF($L72=$D$184,(($J72-$K72)/$P72),(($J72-SUM($Z72:AU72))*$Q72))*IF($V72&lt;=AV$2,(DATEDIF(AU$2,$V72,"D")/365),IF($G72&gt;AU$2,(DATEDIF($G72,AV$2,"D")/365),1)))))))</f>
        <v>0</v>
      </c>
      <c r="AW72" s="53">
        <f>IF($V72&lt;=AV$2,0,IF($O72&lt;=AV$2,0,IF($G72&gt;=AW$2,0,IF($K72&gt;=$J72,0,IF($O72&lt;=AW$2,($J72-(SUM($K72,SUM($Z72:AV72)))),IF($L72=$D$184,(($J72-$K72)/$P72),(($J72-SUM($Z72:AV72))*$Q72))*IF($V72&lt;=AW$2,(DATEDIF(AV$2,$V72,"D")/365),IF($G72&gt;AV$2,(DATEDIF($G72,AW$2,"D")/365),1)))))))</f>
        <v>0</v>
      </c>
      <c r="AX72" s="53">
        <f>IF($V72&lt;=AW$2,0,IF($O72&lt;=AW$2,0,IF($G72&gt;=AX$2,0,IF($K72&gt;=$J72,0,IF($O72&lt;=AX$2,($J72-(SUM($K72,SUM($Z72:AW72)))),IF($L72=$D$184,(($J72-$K72)/$P72),(($J72-SUM($Z72:AW72))*$Q72))*IF($V72&lt;=AX$2,(DATEDIF(AW$2,$V72,"D")/365),IF($G72&gt;AW$2,(DATEDIF($G72,AX$2,"D")/365),1)))))))</f>
        <v>0</v>
      </c>
      <c r="AY72" s="53">
        <f>IF($V72&lt;=AX$2,0,IF($O72&lt;=AX$2,0,IF($G72&gt;=AY$2,0,IF($K72&gt;=$J72,0,IF($O72&lt;=AY$2,($J72-(SUM($K72,SUM($Z72:AX72)))),IF($L72=$D$184,(($J72-$K72)/$P72),(($J72-SUM($Z72:AX72))*$Q72))*IF($V72&lt;=AY$2,(DATEDIF(AX$2,$V72,"D")/365),IF($G72&gt;AX$2,(DATEDIF($G72,AY$2,"D")/365),1)))))))</f>
        <v>0</v>
      </c>
      <c r="AZ72" s="52"/>
      <c r="BA72" s="52"/>
      <c r="BB72" s="126">
        <f>IF($V72&lt;=BB$2,0,IF($G72&gt;=BB$2,0,IF($G72&gt;$W$3,(J72-Z72),IF($G72&lt;=$W$3,J72-SUM(W72,$Z72:Z72),0))))</f>
        <v>0</v>
      </c>
      <c r="BC72" s="53">
        <f t="shared" si="172"/>
        <v>0</v>
      </c>
      <c r="BD72" s="52">
        <f t="shared" si="173"/>
        <v>0</v>
      </c>
      <c r="BE72" s="53">
        <f t="shared" si="174"/>
        <v>0</v>
      </c>
      <c r="BF72" s="52">
        <f t="shared" si="175"/>
        <v>0</v>
      </c>
      <c r="BG72" s="53">
        <f t="shared" si="176"/>
        <v>0</v>
      </c>
      <c r="BH72" s="52">
        <f t="shared" si="177"/>
        <v>0</v>
      </c>
      <c r="BI72" s="53">
        <f t="shared" si="178"/>
        <v>0</v>
      </c>
      <c r="BJ72" s="52">
        <f t="shared" si="179"/>
        <v>0</v>
      </c>
      <c r="BK72" s="53">
        <f t="shared" si="180"/>
        <v>0</v>
      </c>
      <c r="BL72" s="52">
        <f t="shared" si="181"/>
        <v>0</v>
      </c>
      <c r="BM72" s="53">
        <f t="shared" si="182"/>
        <v>0</v>
      </c>
      <c r="BN72" s="52">
        <f t="shared" si="183"/>
        <v>0</v>
      </c>
      <c r="BO72" s="53">
        <f t="shared" si="184"/>
        <v>0</v>
      </c>
      <c r="BP72" s="52">
        <f t="shared" si="185"/>
        <v>0</v>
      </c>
      <c r="BQ72" s="53">
        <f t="shared" si="186"/>
        <v>0</v>
      </c>
      <c r="BR72" s="52">
        <f t="shared" si="187"/>
        <v>0</v>
      </c>
      <c r="BS72" s="53">
        <f t="shared" si="188"/>
        <v>0</v>
      </c>
      <c r="BT72" s="52">
        <f t="shared" si="189"/>
        <v>0</v>
      </c>
      <c r="BU72" s="53">
        <f t="shared" si="190"/>
        <v>0</v>
      </c>
      <c r="BV72" s="52">
        <f t="shared" si="191"/>
        <v>0</v>
      </c>
      <c r="BW72" s="53">
        <f t="shared" si="192"/>
        <v>0</v>
      </c>
      <c r="BX72" s="52">
        <f t="shared" si="193"/>
        <v>0</v>
      </c>
      <c r="BY72" s="53">
        <f t="shared" si="194"/>
        <v>0</v>
      </c>
      <c r="BZ72" s="52">
        <f t="shared" si="195"/>
        <v>0</v>
      </c>
      <c r="CA72" s="53">
        <f t="shared" si="196"/>
        <v>0</v>
      </c>
    </row>
    <row r="73" spans="1:79" s="74" customFormat="1">
      <c r="A73" s="20">
        <v>72</v>
      </c>
      <c r="B73" s="20" t="s">
        <v>5</v>
      </c>
      <c r="C73" s="20" t="s">
        <v>153</v>
      </c>
      <c r="D73" s="2">
        <v>1985</v>
      </c>
      <c r="E73" s="3">
        <v>4</v>
      </c>
      <c r="F73" s="2">
        <v>1</v>
      </c>
      <c r="G73" s="55">
        <f t="shared" si="139"/>
        <v>31137</v>
      </c>
      <c r="H73" s="4">
        <v>0</v>
      </c>
      <c r="I73" s="1">
        <v>0</v>
      </c>
      <c r="J73" s="51">
        <f t="shared" si="140"/>
        <v>0</v>
      </c>
      <c r="K73" s="54">
        <f t="shared" si="141"/>
        <v>0</v>
      </c>
      <c r="L73" s="4" t="s">
        <v>96</v>
      </c>
      <c r="M73" s="54">
        <f t="shared" si="15"/>
        <v>5</v>
      </c>
      <c r="N73" s="53">
        <f t="shared" si="3"/>
        <v>5</v>
      </c>
      <c r="O73" s="55">
        <f t="shared" si="4"/>
        <v>32963</v>
      </c>
      <c r="P73" s="53">
        <f t="shared" si="134"/>
        <v>0</v>
      </c>
      <c r="Q73" s="119">
        <f t="shared" si="6"/>
        <v>0</v>
      </c>
      <c r="R73" s="52" t="s">
        <v>130</v>
      </c>
      <c r="S73" s="114">
        <v>17</v>
      </c>
      <c r="T73" s="68">
        <v>4</v>
      </c>
      <c r="U73" s="114">
        <v>2035</v>
      </c>
      <c r="V73" s="55">
        <f t="shared" si="135"/>
        <v>54878</v>
      </c>
      <c r="W73" s="53">
        <f t="shared" si="8"/>
        <v>0</v>
      </c>
      <c r="X73" s="53">
        <f t="shared" si="136"/>
        <v>0</v>
      </c>
      <c r="Y73" s="53">
        <f t="shared" si="137"/>
        <v>0</v>
      </c>
      <c r="Z73" s="53">
        <f t="shared" si="138"/>
        <v>0</v>
      </c>
      <c r="AA73" s="53">
        <f>IF($V73&lt;=Z$2,0,IF($O73&lt;=Z$2,0,IF($G73&gt;=AA$2,0,IF($K73&gt;=$J73,0,IF($O73&lt;=AA$2,($J73-(SUM($K73,SUM($Z73:Z73)))),IF($L73=$D$184,(($J73-$K73)/$P73),(($J73-SUM($Z73:Z73))*$Q73))*IF($V73&lt;=AA$2,(DATEDIF(Z$2,$V73,"D")/365),IF($G73&gt;Z$2,(DATEDIF($G73,AA$2,"D")/365),1)))))))</f>
        <v>0</v>
      </c>
      <c r="AB73" s="53">
        <f>IF($V73&lt;=AA$2,0,IF($O73&lt;=AA$2,0,IF($G73&gt;=AB$2,0,IF($K73&gt;=$J73,0,IF($O73&lt;=AB$2,($J73-(SUM($K73,SUM($Z73:AA73)))),IF($L73=$D$184,(($J73-$K73)/$P73),(($J73-SUM($Z73:AA73))*$Q73))*IF($V73&lt;=AB$2,(DATEDIF(AA$2,$V73,"D")/365),IF($G73&gt;AA$2,(DATEDIF($G73,AB$2,"D")/365),1)))))))</f>
        <v>0</v>
      </c>
      <c r="AC73" s="53">
        <f>IF($V73&lt;=AB$2,0,IF($O73&lt;=AB$2,0,IF($G73&gt;=AC$2,0,IF($K73&gt;=$J73,0,IF($O73&lt;=AC$2,($J73-(SUM($K73,SUM($Z73:AB73)))),IF($L73=$D$184,(($J73-$K73)/$P73),(($J73-SUM($Z73:AB73))*$Q73))*IF($V73&lt;=AC$2,(DATEDIF(AB$2,$V73,"D")/365),IF($G73&gt;AB$2,(DATEDIF($G73,AC$2,"D")/365),1)))))))</f>
        <v>0</v>
      </c>
      <c r="AD73" s="53">
        <f>IF($V73&lt;=AC$2,0,IF($O73&lt;=AC$2,0,IF($G73&gt;=AD$2,0,IF($K73&gt;=$J73,0,IF($O73&lt;=AD$2,($J73-(SUM($K73,SUM($Z73:AC73)))),IF($L73=$D$184,(($J73-$K73)/$P73),(($J73-SUM($Z73:AC73))*$Q73))*IF($V73&lt;=AD$2,(DATEDIF(AC$2,$V73,"D")/365),IF($G73&gt;AC$2,(DATEDIF($G73,AD$2,"D")/365),1)))))))</f>
        <v>0</v>
      </c>
      <c r="AE73" s="53">
        <f>IF($V73&lt;=AD$2,0,IF($O73&lt;=AD$2,0,IF($G73&gt;=AE$2,0,IF($K73&gt;=$J73,0,IF($O73&lt;=AE$2,($J73-(SUM($K73,SUM($Z73:AD73)))),IF($L73=$D$184,(($J73-$K73)/$P73),(($J73-SUM($Z73:AD73))*$Q73))*IF($V73&lt;=AE$2,(DATEDIF(AD$2,$V73,"D")/365),IF($G73&gt;AD$2,(DATEDIF($G73,AE$2,"D")/365),1)))))))</f>
        <v>0</v>
      </c>
      <c r="AF73" s="53">
        <f>IF($V73&lt;=AE$2,0,IF($O73&lt;=AE$2,0,IF($G73&gt;=AF$2,0,IF($K73&gt;=$J73,0,IF($O73&lt;=AF$2,($J73-(SUM($K73,SUM($Z73:AE73)))),IF($L73=$D$184,(($J73-$K73)/$P73),(($J73-SUM($Z73:AE73))*$Q73))*IF($V73&lt;=AF$2,(DATEDIF(AE$2,$V73,"D")/365),IF($G73&gt;AE$2,(DATEDIF($G73,AF$2,"D")/365),1)))))))</f>
        <v>0</v>
      </c>
      <c r="AG73" s="53">
        <f>IF($V73&lt;=AF$2,0,IF($O73&lt;=AF$2,0,IF($G73&gt;=AG$2,0,IF($K73&gt;=$J73,0,IF($O73&lt;=AG$2,($J73-(SUM($K73,SUM($Z73:AF73)))),IF($L73=$D$184,(($J73-$K73)/$P73),(($J73-SUM($Z73:AF73))*$Q73))*IF($V73&lt;=AG$2,(DATEDIF(AF$2,$V73,"D")/365),IF($G73&gt;AF$2,(DATEDIF($G73,AG$2,"D")/365),1)))))))</f>
        <v>0</v>
      </c>
      <c r="AH73" s="53">
        <f>IF($V73&lt;=AG$2,0,IF($O73&lt;=AG$2,0,IF($G73&gt;=AH$2,0,IF($K73&gt;=$J73,0,IF($O73&lt;=AH$2,($J73-(SUM($K73,SUM($Z73:AG73)))),IF($L73=$D$184,(($J73-$K73)/$P73),(($J73-SUM($Z73:AG73))*$Q73))*IF($V73&lt;=AH$2,(DATEDIF(AG$2,$V73,"D")/365),IF($G73&gt;AG$2,(DATEDIF($G73,AH$2,"D")/365),1)))))))</f>
        <v>0</v>
      </c>
      <c r="AI73" s="53">
        <f>IF($V73&lt;=AH$2,0,IF($O73&lt;=AH$2,0,IF($G73&gt;=AI$2,0,IF($K73&gt;=$J73,0,IF($O73&lt;=AI$2,($J73-(SUM($K73,SUM($Z73:AH73)))),IF($L73=$D$184,(($J73-$K73)/$P73),(($J73-SUM($Z73:AH73))*$Q73))*IF($V73&lt;=AI$2,(DATEDIF(AH$2,$V73,"D")/365),IF($G73&gt;AH$2,(DATEDIF($G73,AI$2,"D")/365),1)))))))</f>
        <v>0</v>
      </c>
      <c r="AJ73" s="53">
        <f>IF($V73&lt;=AI$2,0,IF($O73&lt;=AI$2,0,IF($G73&gt;=AJ$2,0,IF($K73&gt;=$J73,0,IF($O73&lt;=AJ$2,($J73-(SUM($K73,SUM($Z73:AI73)))),IF($L73=$D$184,(($J73-$K73)/$P73),(($J73-SUM($Z73:AI73))*$Q73))*IF($V73&lt;=AJ$2,(DATEDIF(AI$2,$V73,"D")/365),IF($G73&gt;AI$2,(DATEDIF($G73,AJ$2,"D")/365),1)))))))</f>
        <v>0</v>
      </c>
      <c r="AK73" s="53">
        <f>IF($V73&lt;=AJ$2,0,IF($O73&lt;=AJ$2,0,IF($G73&gt;=AK$2,0,IF($K73&gt;=$J73,0,IF($O73&lt;=AK$2,($J73-(SUM($K73,SUM($Z73:AJ73)))),IF($L73=$D$184,(($J73-$K73)/$P73),(($J73-SUM($Z73:AJ73))*$Q73))*IF($V73&lt;=AK$2,(DATEDIF(AJ$2,$V73,"D")/365),IF($G73&gt;AJ$2,(DATEDIF($G73,AK$2,"D")/365),1)))))))</f>
        <v>0</v>
      </c>
      <c r="AL73" s="53">
        <f>IF($V73&lt;=AK$2,0,IF($O73&lt;=AK$2,0,IF($G73&gt;=AL$2,0,IF($K73&gt;=$J73,0,IF($O73&lt;=AL$2,($J73-(SUM($K73,SUM($Z73:AK73)))),IF($L73=$D$184,(($J73-$K73)/$P73),(($J73-SUM($Z73:AK73))*$Q73))*IF($V73&lt;=AL$2,(DATEDIF(AK$2,$V73,"D")/365),IF($G73&gt;AK$2,(DATEDIF($G73,AL$2,"D")/365),1)))))))</f>
        <v>0</v>
      </c>
      <c r="AM73" s="53">
        <f>IF($V73&lt;=AL$2,0,IF($O73&lt;=AL$2,0,IF($G73&gt;=AM$2,0,IF($K73&gt;=$J73,0,IF($O73&lt;=AM$2,($J73-(SUM($K73,SUM($Z73:AL73)))),IF($L73=$D$184,(($J73-$K73)/$P73),(($J73-SUM($Z73:AL73))*$Q73))*IF($V73&lt;=AM$2,(DATEDIF(AL$2,$V73,"D")/365),IF($G73&gt;AL$2,(DATEDIF($G73,AM$2,"D")/365),1)))))))</f>
        <v>0</v>
      </c>
      <c r="AN73" s="53">
        <f>IF($V73&lt;=AM$2,0,IF($O73&lt;=AM$2,0,IF($G73&gt;=AN$2,0,IF($K73&gt;=$J73,0,IF($O73&lt;=AN$2,($J73-(SUM($K73,SUM($Z73:AM73)))),IF($L73=$D$184,(($J73-$K73)/$P73),(($J73-SUM($Z73:AM73))*$Q73))*IF($V73&lt;=AN$2,(DATEDIF(AM$2,$V73,"D")/365),IF($G73&gt;AM$2,(DATEDIF($G73,AN$2,"D")/365),1)))))))</f>
        <v>0</v>
      </c>
      <c r="AO73" s="53">
        <f>IF($V73&lt;=AN$2,0,IF($O73&lt;=AN$2,0,IF($G73&gt;=AO$2,0,IF($K73&gt;=$J73,0,IF($O73&lt;=AO$2,($J73-(SUM($K73,SUM($Z73:AN73)))),IF($L73=$D$184,(($J73-$K73)/$P73),(($J73-SUM($Z73:AN73))*$Q73))*IF($V73&lt;=AO$2,(DATEDIF(AN$2,$V73,"D")/365),IF($G73&gt;AN$2,(DATEDIF($G73,AO$2,"D")/365),1)))))))</f>
        <v>0</v>
      </c>
      <c r="AP73" s="53">
        <f>IF($V73&lt;=AO$2,0,IF($O73&lt;=AO$2,0,IF($G73&gt;=AP$2,0,IF($K73&gt;=$J73,0,IF($O73&lt;=AP$2,($J73-(SUM($K73,SUM($Z73:AO73)))),IF($L73=$D$184,(($J73-$K73)/$P73),(($J73-SUM($Z73:AO73))*$Q73))*IF($V73&lt;=AP$2,(DATEDIF(AO$2,$V73,"D")/365),IF($G73&gt;AO$2,(DATEDIF($G73,AP$2,"D")/365),1)))))))</f>
        <v>0</v>
      </c>
      <c r="AQ73" s="53">
        <f>IF($V73&lt;=AP$2,0,IF($O73&lt;=AP$2,0,IF($G73&gt;=AQ$2,0,IF($K73&gt;=$J73,0,IF($O73&lt;=AQ$2,($J73-(SUM($K73,SUM($Z73:AP73)))),IF($L73=$D$184,(($J73-$K73)/$P73),(($J73-SUM($Z73:AP73))*$Q73))*IF($V73&lt;=AQ$2,(DATEDIF(AP$2,$V73,"D")/365),IF($G73&gt;AP$2,(DATEDIF($G73,AQ$2,"D")/365),1)))))))</f>
        <v>0</v>
      </c>
      <c r="AR73" s="53">
        <f>IF($V73&lt;=AQ$2,0,IF($O73&lt;=AQ$2,0,IF($G73&gt;=AR$2,0,IF($K73&gt;=$J73,0,IF($O73&lt;=AR$2,($J73-(SUM($K73,SUM($Z73:AQ73)))),IF($L73=$D$184,(($J73-$K73)/$P73),(($J73-SUM($Z73:AQ73))*$Q73))*IF($V73&lt;=AR$2,(DATEDIF(AQ$2,$V73,"D")/365),IF($G73&gt;AQ$2,(DATEDIF($G73,AR$2,"D")/365),1)))))))</f>
        <v>0</v>
      </c>
      <c r="AS73" s="53">
        <f>IF($V73&lt;=AR$2,0,IF($O73&lt;=AR$2,0,IF($G73&gt;=AS$2,0,IF($K73&gt;=$J73,0,IF($O73&lt;=AS$2,($J73-(SUM($K73,SUM($Z73:AR73)))),IF($L73=$D$184,(($J73-$K73)/$P73),(($J73-SUM($Z73:AR73))*$Q73))*IF($V73&lt;=AS$2,(DATEDIF(AR$2,$V73,"D")/365),IF($G73&gt;AR$2,(DATEDIF($G73,AS$2,"D")/365),1)))))))</f>
        <v>0</v>
      </c>
      <c r="AT73" s="53">
        <f>IF($V73&lt;=AS$2,0,IF($O73&lt;=AS$2,0,IF($G73&gt;=AT$2,0,IF($K73&gt;=$J73,0,IF($O73&lt;=AT$2,($J73-(SUM($K73,SUM($Z73:AS73)))),IF($L73=$D$184,(($J73-$K73)/$P73),(($J73-SUM($Z73:AS73))*$Q73))*IF($V73&lt;=AT$2,(DATEDIF(AS$2,$V73,"D")/365),IF($G73&gt;AS$2,(DATEDIF($G73,AT$2,"D")/365),1)))))))</f>
        <v>0</v>
      </c>
      <c r="AU73" s="53">
        <f>IF($V73&lt;=AT$2,0,IF($O73&lt;=AT$2,0,IF($G73&gt;=AU$2,0,IF($K73&gt;=$J73,0,IF($O73&lt;=AU$2,($J73-(SUM($K73,SUM($Z73:AT73)))),IF($L73=$D$184,(($J73-$K73)/$P73),(($J73-SUM($Z73:AT73))*$Q73))*IF($V73&lt;=AU$2,(DATEDIF(AT$2,$V73,"D")/365),IF($G73&gt;AT$2,(DATEDIF($G73,AU$2,"D")/365),1)))))))</f>
        <v>0</v>
      </c>
      <c r="AV73" s="53">
        <f>IF($V73&lt;=AU$2,0,IF($O73&lt;=AU$2,0,IF($G73&gt;=AV$2,0,IF($K73&gt;=$J73,0,IF($O73&lt;=AV$2,($J73-(SUM($K73,SUM($Z73:AU73)))),IF($L73=$D$184,(($J73-$K73)/$P73),(($J73-SUM($Z73:AU73))*$Q73))*IF($V73&lt;=AV$2,(DATEDIF(AU$2,$V73,"D")/365),IF($G73&gt;AU$2,(DATEDIF($G73,AV$2,"D")/365),1)))))))</f>
        <v>0</v>
      </c>
      <c r="AW73" s="53">
        <f>IF($V73&lt;=AV$2,0,IF($O73&lt;=AV$2,0,IF($G73&gt;=AW$2,0,IF($K73&gt;=$J73,0,IF($O73&lt;=AW$2,($J73-(SUM($K73,SUM($Z73:AV73)))),IF($L73=$D$184,(($J73-$K73)/$P73),(($J73-SUM($Z73:AV73))*$Q73))*IF($V73&lt;=AW$2,(DATEDIF(AV$2,$V73,"D")/365),IF($G73&gt;AV$2,(DATEDIF($G73,AW$2,"D")/365),1)))))))</f>
        <v>0</v>
      </c>
      <c r="AX73" s="53">
        <f>IF($V73&lt;=AW$2,0,IF($O73&lt;=AW$2,0,IF($G73&gt;=AX$2,0,IF($K73&gt;=$J73,0,IF($O73&lt;=AX$2,($J73-(SUM($K73,SUM($Z73:AW73)))),IF($L73=$D$184,(($J73-$K73)/$P73),(($J73-SUM($Z73:AW73))*$Q73))*IF($V73&lt;=AX$2,(DATEDIF(AW$2,$V73,"D")/365),IF($G73&gt;AW$2,(DATEDIF($G73,AX$2,"D")/365),1)))))))</f>
        <v>0</v>
      </c>
      <c r="AY73" s="53">
        <f>IF($V73&lt;=AX$2,0,IF($O73&lt;=AX$2,0,IF($G73&gt;=AY$2,0,IF($K73&gt;=$J73,0,IF($O73&lt;=AY$2,($J73-(SUM($K73,SUM($Z73:AX73)))),IF($L73=$D$184,(($J73-$K73)/$P73),(($J73-SUM($Z73:AX73))*$Q73))*IF($V73&lt;=AY$2,(DATEDIF(AX$2,$V73,"D")/365),IF($G73&gt;AX$2,(DATEDIF($G73,AY$2,"D")/365),1)))))))</f>
        <v>0</v>
      </c>
      <c r="AZ73" s="52"/>
      <c r="BA73" s="52"/>
      <c r="BB73" s="126">
        <f>IF($V73&lt;=BB$2,0,IF($G73&gt;=BB$2,0,IF($G73&gt;$W$3,(J73-Z73),IF($G73&lt;=$W$3,J73-SUM(W73,$Z73:Z73),0))))</f>
        <v>0</v>
      </c>
      <c r="BC73" s="53">
        <f t="shared" si="143"/>
        <v>0</v>
      </c>
      <c r="BD73" s="52">
        <f t="shared" si="143"/>
        <v>0</v>
      </c>
      <c r="BE73" s="53">
        <f t="shared" si="143"/>
        <v>0</v>
      </c>
      <c r="BF73" s="52">
        <f t="shared" si="143"/>
        <v>0</v>
      </c>
      <c r="BG73" s="53">
        <f t="shared" si="143"/>
        <v>0</v>
      </c>
      <c r="BH73" s="52">
        <f t="shared" si="143"/>
        <v>0</v>
      </c>
      <c r="BI73" s="53">
        <f t="shared" si="143"/>
        <v>0</v>
      </c>
      <c r="BJ73" s="52">
        <f t="shared" si="143"/>
        <v>0</v>
      </c>
      <c r="BK73" s="53">
        <f t="shared" si="143"/>
        <v>0</v>
      </c>
      <c r="BL73" s="52">
        <f t="shared" si="143"/>
        <v>0</v>
      </c>
      <c r="BM73" s="53">
        <f t="shared" si="143"/>
        <v>0</v>
      </c>
      <c r="BN73" s="52">
        <f t="shared" si="143"/>
        <v>0</v>
      </c>
      <c r="BO73" s="53">
        <f t="shared" si="143"/>
        <v>0</v>
      </c>
      <c r="BP73" s="52">
        <f t="shared" si="143"/>
        <v>0</v>
      </c>
      <c r="BQ73" s="53">
        <f t="shared" si="143"/>
        <v>0</v>
      </c>
      <c r="BR73" s="52">
        <f t="shared" si="142"/>
        <v>0</v>
      </c>
      <c r="BS73" s="53">
        <f t="shared" si="133"/>
        <v>0</v>
      </c>
      <c r="BT73" s="52">
        <f t="shared" si="133"/>
        <v>0</v>
      </c>
      <c r="BU73" s="53">
        <f t="shared" si="133"/>
        <v>0</v>
      </c>
      <c r="BV73" s="52">
        <f t="shared" si="133"/>
        <v>0</v>
      </c>
      <c r="BW73" s="53">
        <f t="shared" si="133"/>
        <v>0</v>
      </c>
      <c r="BX73" s="52">
        <f t="shared" si="133"/>
        <v>0</v>
      </c>
      <c r="BY73" s="53">
        <f t="shared" si="133"/>
        <v>0</v>
      </c>
      <c r="BZ73" s="52">
        <f t="shared" si="133"/>
        <v>0</v>
      </c>
      <c r="CA73" s="53">
        <f t="shared" si="133"/>
        <v>0</v>
      </c>
    </row>
    <row r="74" spans="1:79" s="74" customFormat="1">
      <c r="A74" s="20">
        <v>73</v>
      </c>
      <c r="B74" s="20" t="s">
        <v>5</v>
      </c>
      <c r="C74" s="20" t="s">
        <v>153</v>
      </c>
      <c r="D74" s="2">
        <v>1985</v>
      </c>
      <c r="E74" s="3">
        <v>4</v>
      </c>
      <c r="F74" s="2">
        <v>1</v>
      </c>
      <c r="G74" s="55">
        <f t="shared" si="139"/>
        <v>31137</v>
      </c>
      <c r="H74" s="4">
        <v>0</v>
      </c>
      <c r="I74" s="1">
        <v>0</v>
      </c>
      <c r="J74" s="51">
        <f t="shared" si="140"/>
        <v>0</v>
      </c>
      <c r="K74" s="54">
        <f t="shared" si="141"/>
        <v>0</v>
      </c>
      <c r="L74" s="4" t="s">
        <v>96</v>
      </c>
      <c r="M74" s="54">
        <f t="shared" si="15"/>
        <v>5</v>
      </c>
      <c r="N74" s="53">
        <f t="shared" si="3"/>
        <v>5</v>
      </c>
      <c r="O74" s="55">
        <f t="shared" si="4"/>
        <v>32963</v>
      </c>
      <c r="P74" s="53">
        <f t="shared" si="134"/>
        <v>0</v>
      </c>
      <c r="Q74" s="119">
        <f t="shared" si="6"/>
        <v>0</v>
      </c>
      <c r="R74" s="52" t="s">
        <v>130</v>
      </c>
      <c r="S74" s="114">
        <v>17</v>
      </c>
      <c r="T74" s="68">
        <v>4</v>
      </c>
      <c r="U74" s="114">
        <v>2035</v>
      </c>
      <c r="V74" s="55">
        <f t="shared" si="135"/>
        <v>54878</v>
      </c>
      <c r="W74" s="53">
        <f t="shared" si="8"/>
        <v>0</v>
      </c>
      <c r="X74" s="53">
        <f t="shared" si="136"/>
        <v>0</v>
      </c>
      <c r="Y74" s="53">
        <f t="shared" si="137"/>
        <v>0</v>
      </c>
      <c r="Z74" s="53">
        <f t="shared" si="138"/>
        <v>0</v>
      </c>
      <c r="AA74" s="53">
        <f>IF($V74&lt;=Z$2,0,IF($O74&lt;=Z$2,0,IF($G74&gt;=AA$2,0,IF($K74&gt;=$J74,0,IF($O74&lt;=AA$2,($J74-(SUM($K74,SUM($Z74:Z74)))),IF($L74=$D$184,(($J74-$K74)/$P74),(($J74-SUM($Z74:Z74))*$Q74))*IF($V74&lt;=AA$2,(DATEDIF(Z$2,$V74,"D")/365),IF($G74&gt;Z$2,(DATEDIF($G74,AA$2,"D")/365),1)))))))</f>
        <v>0</v>
      </c>
      <c r="AB74" s="53">
        <f>IF($V74&lt;=AA$2,0,IF($O74&lt;=AA$2,0,IF($G74&gt;=AB$2,0,IF($K74&gt;=$J74,0,IF($O74&lt;=AB$2,($J74-(SUM($K74,SUM($Z74:AA74)))),IF($L74=$D$184,(($J74-$K74)/$P74),(($J74-SUM($Z74:AA74))*$Q74))*IF($V74&lt;=AB$2,(DATEDIF(AA$2,$V74,"D")/365),IF($G74&gt;AA$2,(DATEDIF($G74,AB$2,"D")/365),1)))))))</f>
        <v>0</v>
      </c>
      <c r="AC74" s="53">
        <f>IF($V74&lt;=AB$2,0,IF($O74&lt;=AB$2,0,IF($G74&gt;=AC$2,0,IF($K74&gt;=$J74,0,IF($O74&lt;=AC$2,($J74-(SUM($K74,SUM($Z74:AB74)))),IF($L74=$D$184,(($J74-$K74)/$P74),(($J74-SUM($Z74:AB74))*$Q74))*IF($V74&lt;=AC$2,(DATEDIF(AB$2,$V74,"D")/365),IF($G74&gt;AB$2,(DATEDIF($G74,AC$2,"D")/365),1)))))))</f>
        <v>0</v>
      </c>
      <c r="AD74" s="53">
        <f>IF($V74&lt;=AC$2,0,IF($O74&lt;=AC$2,0,IF($G74&gt;=AD$2,0,IF($K74&gt;=$J74,0,IF($O74&lt;=AD$2,($J74-(SUM($K74,SUM($Z74:AC74)))),IF($L74=$D$184,(($J74-$K74)/$P74),(($J74-SUM($Z74:AC74))*$Q74))*IF($V74&lt;=AD$2,(DATEDIF(AC$2,$V74,"D")/365),IF($G74&gt;AC$2,(DATEDIF($G74,AD$2,"D")/365),1)))))))</f>
        <v>0</v>
      </c>
      <c r="AE74" s="53">
        <f>IF($V74&lt;=AD$2,0,IF($O74&lt;=AD$2,0,IF($G74&gt;=AE$2,0,IF($K74&gt;=$J74,0,IF($O74&lt;=AE$2,($J74-(SUM($K74,SUM($Z74:AD74)))),IF($L74=$D$184,(($J74-$K74)/$P74),(($J74-SUM($Z74:AD74))*$Q74))*IF($V74&lt;=AE$2,(DATEDIF(AD$2,$V74,"D")/365),IF($G74&gt;AD$2,(DATEDIF($G74,AE$2,"D")/365),1)))))))</f>
        <v>0</v>
      </c>
      <c r="AF74" s="53">
        <f>IF($V74&lt;=AE$2,0,IF($O74&lt;=AE$2,0,IF($G74&gt;=AF$2,0,IF($K74&gt;=$J74,0,IF($O74&lt;=AF$2,($J74-(SUM($K74,SUM($Z74:AE74)))),IF($L74=$D$184,(($J74-$K74)/$P74),(($J74-SUM($Z74:AE74))*$Q74))*IF($V74&lt;=AF$2,(DATEDIF(AE$2,$V74,"D")/365),IF($G74&gt;AE$2,(DATEDIF($G74,AF$2,"D")/365),1)))))))</f>
        <v>0</v>
      </c>
      <c r="AG74" s="53">
        <f>IF($V74&lt;=AF$2,0,IF($O74&lt;=AF$2,0,IF($G74&gt;=AG$2,0,IF($K74&gt;=$J74,0,IF($O74&lt;=AG$2,($J74-(SUM($K74,SUM($Z74:AF74)))),IF($L74=$D$184,(($J74-$K74)/$P74),(($J74-SUM($Z74:AF74))*$Q74))*IF($V74&lt;=AG$2,(DATEDIF(AF$2,$V74,"D")/365),IF($G74&gt;AF$2,(DATEDIF($G74,AG$2,"D")/365),1)))))))</f>
        <v>0</v>
      </c>
      <c r="AH74" s="53">
        <f>IF($V74&lt;=AG$2,0,IF($O74&lt;=AG$2,0,IF($G74&gt;=AH$2,0,IF($K74&gt;=$J74,0,IF($O74&lt;=AH$2,($J74-(SUM($K74,SUM($Z74:AG74)))),IF($L74=$D$184,(($J74-$K74)/$P74),(($J74-SUM($Z74:AG74))*$Q74))*IF($V74&lt;=AH$2,(DATEDIF(AG$2,$V74,"D")/365),IF($G74&gt;AG$2,(DATEDIF($G74,AH$2,"D")/365),1)))))))</f>
        <v>0</v>
      </c>
      <c r="AI74" s="53">
        <f>IF($V74&lt;=AH$2,0,IF($O74&lt;=AH$2,0,IF($G74&gt;=AI$2,0,IF($K74&gt;=$J74,0,IF($O74&lt;=AI$2,($J74-(SUM($K74,SUM($Z74:AH74)))),IF($L74=$D$184,(($J74-$K74)/$P74),(($J74-SUM($Z74:AH74))*$Q74))*IF($V74&lt;=AI$2,(DATEDIF(AH$2,$V74,"D")/365),IF($G74&gt;AH$2,(DATEDIF($G74,AI$2,"D")/365),1)))))))</f>
        <v>0</v>
      </c>
      <c r="AJ74" s="53">
        <f>IF($V74&lt;=AI$2,0,IF($O74&lt;=AI$2,0,IF($G74&gt;=AJ$2,0,IF($K74&gt;=$J74,0,IF($O74&lt;=AJ$2,($J74-(SUM($K74,SUM($Z74:AI74)))),IF($L74=$D$184,(($J74-$K74)/$P74),(($J74-SUM($Z74:AI74))*$Q74))*IF($V74&lt;=AJ$2,(DATEDIF(AI$2,$V74,"D")/365),IF($G74&gt;AI$2,(DATEDIF($G74,AJ$2,"D")/365),1)))))))</f>
        <v>0</v>
      </c>
      <c r="AK74" s="53">
        <f>IF($V74&lt;=AJ$2,0,IF($O74&lt;=AJ$2,0,IF($G74&gt;=AK$2,0,IF($K74&gt;=$J74,0,IF($O74&lt;=AK$2,($J74-(SUM($K74,SUM($Z74:AJ74)))),IF($L74=$D$184,(($J74-$K74)/$P74),(($J74-SUM($Z74:AJ74))*$Q74))*IF($V74&lt;=AK$2,(DATEDIF(AJ$2,$V74,"D")/365),IF($G74&gt;AJ$2,(DATEDIF($G74,AK$2,"D")/365),1)))))))</f>
        <v>0</v>
      </c>
      <c r="AL74" s="53">
        <f>IF($V74&lt;=AK$2,0,IF($O74&lt;=AK$2,0,IF($G74&gt;=AL$2,0,IF($K74&gt;=$J74,0,IF($O74&lt;=AL$2,($J74-(SUM($K74,SUM($Z74:AK74)))),IF($L74=$D$184,(($J74-$K74)/$P74),(($J74-SUM($Z74:AK74))*$Q74))*IF($V74&lt;=AL$2,(DATEDIF(AK$2,$V74,"D")/365),IF($G74&gt;AK$2,(DATEDIF($G74,AL$2,"D")/365),1)))))))</f>
        <v>0</v>
      </c>
      <c r="AM74" s="53">
        <f>IF($V74&lt;=AL$2,0,IF($O74&lt;=AL$2,0,IF($G74&gt;=AM$2,0,IF($K74&gt;=$J74,0,IF($O74&lt;=AM$2,($J74-(SUM($K74,SUM($Z74:AL74)))),IF($L74=$D$184,(($J74-$K74)/$P74),(($J74-SUM($Z74:AL74))*$Q74))*IF($V74&lt;=AM$2,(DATEDIF(AL$2,$V74,"D")/365),IF($G74&gt;AL$2,(DATEDIF($G74,AM$2,"D")/365),1)))))))</f>
        <v>0</v>
      </c>
      <c r="AN74" s="53">
        <f>IF($V74&lt;=AM$2,0,IF($O74&lt;=AM$2,0,IF($G74&gt;=AN$2,0,IF($K74&gt;=$J74,0,IF($O74&lt;=AN$2,($J74-(SUM($K74,SUM($Z74:AM74)))),IF($L74=$D$184,(($J74-$K74)/$P74),(($J74-SUM($Z74:AM74))*$Q74))*IF($V74&lt;=AN$2,(DATEDIF(AM$2,$V74,"D")/365),IF($G74&gt;AM$2,(DATEDIF($G74,AN$2,"D")/365),1)))))))</f>
        <v>0</v>
      </c>
      <c r="AO74" s="53">
        <f>IF($V74&lt;=AN$2,0,IF($O74&lt;=AN$2,0,IF($G74&gt;=AO$2,0,IF($K74&gt;=$J74,0,IF($O74&lt;=AO$2,($J74-(SUM($K74,SUM($Z74:AN74)))),IF($L74=$D$184,(($J74-$K74)/$P74),(($J74-SUM($Z74:AN74))*$Q74))*IF($V74&lt;=AO$2,(DATEDIF(AN$2,$V74,"D")/365),IF($G74&gt;AN$2,(DATEDIF($G74,AO$2,"D")/365),1)))))))</f>
        <v>0</v>
      </c>
      <c r="AP74" s="53">
        <f>IF($V74&lt;=AO$2,0,IF($O74&lt;=AO$2,0,IF($G74&gt;=AP$2,0,IF($K74&gt;=$J74,0,IF($O74&lt;=AP$2,($J74-(SUM($K74,SUM($Z74:AO74)))),IF($L74=$D$184,(($J74-$K74)/$P74),(($J74-SUM($Z74:AO74))*$Q74))*IF($V74&lt;=AP$2,(DATEDIF(AO$2,$V74,"D")/365),IF($G74&gt;AO$2,(DATEDIF($G74,AP$2,"D")/365),1)))))))</f>
        <v>0</v>
      </c>
      <c r="AQ74" s="53">
        <f>IF($V74&lt;=AP$2,0,IF($O74&lt;=AP$2,0,IF($G74&gt;=AQ$2,0,IF($K74&gt;=$J74,0,IF($O74&lt;=AQ$2,($J74-(SUM($K74,SUM($Z74:AP74)))),IF($L74=$D$184,(($J74-$K74)/$P74),(($J74-SUM($Z74:AP74))*$Q74))*IF($V74&lt;=AQ$2,(DATEDIF(AP$2,$V74,"D")/365),IF($G74&gt;AP$2,(DATEDIF($G74,AQ$2,"D")/365),1)))))))</f>
        <v>0</v>
      </c>
      <c r="AR74" s="53">
        <f>IF($V74&lt;=AQ$2,0,IF($O74&lt;=AQ$2,0,IF($G74&gt;=AR$2,0,IF($K74&gt;=$J74,0,IF($O74&lt;=AR$2,($J74-(SUM($K74,SUM($Z74:AQ74)))),IF($L74=$D$184,(($J74-$K74)/$P74),(($J74-SUM($Z74:AQ74))*$Q74))*IF($V74&lt;=AR$2,(DATEDIF(AQ$2,$V74,"D")/365),IF($G74&gt;AQ$2,(DATEDIF($G74,AR$2,"D")/365),1)))))))</f>
        <v>0</v>
      </c>
      <c r="AS74" s="53">
        <f>IF($V74&lt;=AR$2,0,IF($O74&lt;=AR$2,0,IF($G74&gt;=AS$2,0,IF($K74&gt;=$J74,0,IF($O74&lt;=AS$2,($J74-(SUM($K74,SUM($Z74:AR74)))),IF($L74=$D$184,(($J74-$K74)/$P74),(($J74-SUM($Z74:AR74))*$Q74))*IF($V74&lt;=AS$2,(DATEDIF(AR$2,$V74,"D")/365),IF($G74&gt;AR$2,(DATEDIF($G74,AS$2,"D")/365),1)))))))</f>
        <v>0</v>
      </c>
      <c r="AT74" s="53">
        <f>IF($V74&lt;=AS$2,0,IF($O74&lt;=AS$2,0,IF($G74&gt;=AT$2,0,IF($K74&gt;=$J74,0,IF($O74&lt;=AT$2,($J74-(SUM($K74,SUM($Z74:AS74)))),IF($L74=$D$184,(($J74-$K74)/$P74),(($J74-SUM($Z74:AS74))*$Q74))*IF($V74&lt;=AT$2,(DATEDIF(AS$2,$V74,"D")/365),IF($G74&gt;AS$2,(DATEDIF($G74,AT$2,"D")/365),1)))))))</f>
        <v>0</v>
      </c>
      <c r="AU74" s="53">
        <f>IF($V74&lt;=AT$2,0,IF($O74&lt;=AT$2,0,IF($G74&gt;=AU$2,0,IF($K74&gt;=$J74,0,IF($O74&lt;=AU$2,($J74-(SUM($K74,SUM($Z74:AT74)))),IF($L74=$D$184,(($J74-$K74)/$P74),(($J74-SUM($Z74:AT74))*$Q74))*IF($V74&lt;=AU$2,(DATEDIF(AT$2,$V74,"D")/365),IF($G74&gt;AT$2,(DATEDIF($G74,AU$2,"D")/365),1)))))))</f>
        <v>0</v>
      </c>
      <c r="AV74" s="53">
        <f>IF($V74&lt;=AU$2,0,IF($O74&lt;=AU$2,0,IF($G74&gt;=AV$2,0,IF($K74&gt;=$J74,0,IF($O74&lt;=AV$2,($J74-(SUM($K74,SUM($Z74:AU74)))),IF($L74=$D$184,(($J74-$K74)/$P74),(($J74-SUM($Z74:AU74))*$Q74))*IF($V74&lt;=AV$2,(DATEDIF(AU$2,$V74,"D")/365),IF($G74&gt;AU$2,(DATEDIF($G74,AV$2,"D")/365),1)))))))</f>
        <v>0</v>
      </c>
      <c r="AW74" s="53">
        <f>IF($V74&lt;=AV$2,0,IF($O74&lt;=AV$2,0,IF($G74&gt;=AW$2,0,IF($K74&gt;=$J74,0,IF($O74&lt;=AW$2,($J74-(SUM($K74,SUM($Z74:AV74)))),IF($L74=$D$184,(($J74-$K74)/$P74),(($J74-SUM($Z74:AV74))*$Q74))*IF($V74&lt;=AW$2,(DATEDIF(AV$2,$V74,"D")/365),IF($G74&gt;AV$2,(DATEDIF($G74,AW$2,"D")/365),1)))))))</f>
        <v>0</v>
      </c>
      <c r="AX74" s="53">
        <f>IF($V74&lt;=AW$2,0,IF($O74&lt;=AW$2,0,IF($G74&gt;=AX$2,0,IF($K74&gt;=$J74,0,IF($O74&lt;=AX$2,($J74-(SUM($K74,SUM($Z74:AW74)))),IF($L74=$D$184,(($J74-$K74)/$P74),(($J74-SUM($Z74:AW74))*$Q74))*IF($V74&lt;=AX$2,(DATEDIF(AW$2,$V74,"D")/365),IF($G74&gt;AW$2,(DATEDIF($G74,AX$2,"D")/365),1)))))))</f>
        <v>0</v>
      </c>
      <c r="AY74" s="53">
        <f>IF($V74&lt;=AX$2,0,IF($O74&lt;=AX$2,0,IF($G74&gt;=AY$2,0,IF($K74&gt;=$J74,0,IF($O74&lt;=AY$2,($J74-(SUM($K74,SUM($Z74:AX74)))),IF($L74=$D$184,(($J74-$K74)/$P74),(($J74-SUM($Z74:AX74))*$Q74))*IF($V74&lt;=AY$2,(DATEDIF(AX$2,$V74,"D")/365),IF($G74&gt;AX$2,(DATEDIF($G74,AY$2,"D")/365),1)))))))</f>
        <v>0</v>
      </c>
      <c r="AZ74" s="52"/>
      <c r="BA74" s="52"/>
      <c r="BB74" s="126">
        <f>IF($V74&lt;=BB$2,0,IF($G74&gt;=BB$2,0,IF($G74&gt;$W$3,(J74-Z74),IF($G74&lt;=$W$3,J74-SUM(W74,$Z74:Z74),0))))</f>
        <v>0</v>
      </c>
      <c r="BC74" s="53">
        <f t="shared" si="143"/>
        <v>0</v>
      </c>
      <c r="BD74" s="52">
        <f t="shared" si="143"/>
        <v>0</v>
      </c>
      <c r="BE74" s="53">
        <f t="shared" si="143"/>
        <v>0</v>
      </c>
      <c r="BF74" s="52">
        <f t="shared" si="143"/>
        <v>0</v>
      </c>
      <c r="BG74" s="53">
        <f t="shared" si="143"/>
        <v>0</v>
      </c>
      <c r="BH74" s="52">
        <f t="shared" si="143"/>
        <v>0</v>
      </c>
      <c r="BI74" s="53">
        <f t="shared" si="143"/>
        <v>0</v>
      </c>
      <c r="BJ74" s="52">
        <f t="shared" si="143"/>
        <v>0</v>
      </c>
      <c r="BK74" s="53">
        <f t="shared" si="143"/>
        <v>0</v>
      </c>
      <c r="BL74" s="52">
        <f t="shared" si="143"/>
        <v>0</v>
      </c>
      <c r="BM74" s="53">
        <f t="shared" si="143"/>
        <v>0</v>
      </c>
      <c r="BN74" s="52">
        <f t="shared" si="143"/>
        <v>0</v>
      </c>
      <c r="BO74" s="53">
        <f t="shared" si="143"/>
        <v>0</v>
      </c>
      <c r="BP74" s="52">
        <f t="shared" si="143"/>
        <v>0</v>
      </c>
      <c r="BQ74" s="53">
        <f t="shared" si="143"/>
        <v>0</v>
      </c>
      <c r="BR74" s="52">
        <f t="shared" si="142"/>
        <v>0</v>
      </c>
      <c r="BS74" s="53">
        <f t="shared" si="133"/>
        <v>0</v>
      </c>
      <c r="BT74" s="52">
        <f t="shared" si="133"/>
        <v>0</v>
      </c>
      <c r="BU74" s="53">
        <f t="shared" si="133"/>
        <v>0</v>
      </c>
      <c r="BV74" s="52">
        <f t="shared" si="133"/>
        <v>0</v>
      </c>
      <c r="BW74" s="53">
        <f t="shared" si="133"/>
        <v>0</v>
      </c>
      <c r="BX74" s="52">
        <f t="shared" si="133"/>
        <v>0</v>
      </c>
      <c r="BY74" s="53">
        <f t="shared" si="133"/>
        <v>0</v>
      </c>
      <c r="BZ74" s="52">
        <f t="shared" si="133"/>
        <v>0</v>
      </c>
      <c r="CA74" s="53">
        <f t="shared" si="133"/>
        <v>0</v>
      </c>
    </row>
    <row r="75" spans="1:79" s="74" customFormat="1">
      <c r="A75" s="20">
        <v>74</v>
      </c>
      <c r="B75" s="20" t="s">
        <v>5</v>
      </c>
      <c r="C75" s="20" t="s">
        <v>153</v>
      </c>
      <c r="D75" s="2">
        <v>1985</v>
      </c>
      <c r="E75" s="3">
        <v>4</v>
      </c>
      <c r="F75" s="2">
        <v>1</v>
      </c>
      <c r="G75" s="55">
        <f t="shared" si="139"/>
        <v>31137</v>
      </c>
      <c r="H75" s="4">
        <v>0</v>
      </c>
      <c r="I75" s="1">
        <v>0</v>
      </c>
      <c r="J75" s="51">
        <f t="shared" si="140"/>
        <v>0</v>
      </c>
      <c r="K75" s="54">
        <f t="shared" si="141"/>
        <v>0</v>
      </c>
      <c r="L75" s="4" t="s">
        <v>96</v>
      </c>
      <c r="M75" s="54">
        <f t="shared" si="15"/>
        <v>5</v>
      </c>
      <c r="N75" s="53">
        <f t="shared" si="3"/>
        <v>5</v>
      </c>
      <c r="O75" s="55">
        <f t="shared" si="4"/>
        <v>32963</v>
      </c>
      <c r="P75" s="53">
        <f t="shared" si="134"/>
        <v>0</v>
      </c>
      <c r="Q75" s="119">
        <f t="shared" si="6"/>
        <v>0</v>
      </c>
      <c r="R75" s="52" t="s">
        <v>130</v>
      </c>
      <c r="S75" s="114">
        <v>17</v>
      </c>
      <c r="T75" s="68">
        <v>4</v>
      </c>
      <c r="U75" s="114">
        <v>2035</v>
      </c>
      <c r="V75" s="55">
        <f t="shared" si="135"/>
        <v>54878</v>
      </c>
      <c r="W75" s="53">
        <f t="shared" si="8"/>
        <v>0</v>
      </c>
      <c r="X75" s="53">
        <f t="shared" si="136"/>
        <v>0</v>
      </c>
      <c r="Y75" s="53">
        <f t="shared" si="137"/>
        <v>0</v>
      </c>
      <c r="Z75" s="53">
        <f t="shared" si="138"/>
        <v>0</v>
      </c>
      <c r="AA75" s="53">
        <f>IF($V75&lt;=Z$2,0,IF($O75&lt;=Z$2,0,IF($G75&gt;=AA$2,0,IF($K75&gt;=$J75,0,IF($O75&lt;=AA$2,($J75-(SUM($K75,SUM($Z75:Z75)))),IF($L75=$D$184,(($J75-$K75)/$P75),(($J75-SUM($Z75:Z75))*$Q75))*IF($V75&lt;=AA$2,(DATEDIF(Z$2,$V75,"D")/365),IF($G75&gt;Z$2,(DATEDIF($G75,AA$2,"D")/365),1)))))))</f>
        <v>0</v>
      </c>
      <c r="AB75" s="53">
        <f>IF($V75&lt;=AA$2,0,IF($O75&lt;=AA$2,0,IF($G75&gt;=AB$2,0,IF($K75&gt;=$J75,0,IF($O75&lt;=AB$2,($J75-(SUM($K75,SUM($Z75:AA75)))),IF($L75=$D$184,(($J75-$K75)/$P75),(($J75-SUM($Z75:AA75))*$Q75))*IF($V75&lt;=AB$2,(DATEDIF(AA$2,$V75,"D")/365),IF($G75&gt;AA$2,(DATEDIF($G75,AB$2,"D")/365),1)))))))</f>
        <v>0</v>
      </c>
      <c r="AC75" s="53">
        <f>IF($V75&lt;=AB$2,0,IF($O75&lt;=AB$2,0,IF($G75&gt;=AC$2,0,IF($K75&gt;=$J75,0,IF($O75&lt;=AC$2,($J75-(SUM($K75,SUM($Z75:AB75)))),IF($L75=$D$184,(($J75-$K75)/$P75),(($J75-SUM($Z75:AB75))*$Q75))*IF($V75&lt;=AC$2,(DATEDIF(AB$2,$V75,"D")/365),IF($G75&gt;AB$2,(DATEDIF($G75,AC$2,"D")/365),1)))))))</f>
        <v>0</v>
      </c>
      <c r="AD75" s="53">
        <f>IF($V75&lt;=AC$2,0,IF($O75&lt;=AC$2,0,IF($G75&gt;=AD$2,0,IF($K75&gt;=$J75,0,IF($O75&lt;=AD$2,($J75-(SUM($K75,SUM($Z75:AC75)))),IF($L75=$D$184,(($J75-$K75)/$P75),(($J75-SUM($Z75:AC75))*$Q75))*IF($V75&lt;=AD$2,(DATEDIF(AC$2,$V75,"D")/365),IF($G75&gt;AC$2,(DATEDIF($G75,AD$2,"D")/365),1)))))))</f>
        <v>0</v>
      </c>
      <c r="AE75" s="53">
        <f>IF($V75&lt;=AD$2,0,IF($O75&lt;=AD$2,0,IF($G75&gt;=AE$2,0,IF($K75&gt;=$J75,0,IF($O75&lt;=AE$2,($J75-(SUM($K75,SUM($Z75:AD75)))),IF($L75=$D$184,(($J75-$K75)/$P75),(($J75-SUM($Z75:AD75))*$Q75))*IF($V75&lt;=AE$2,(DATEDIF(AD$2,$V75,"D")/365),IF($G75&gt;AD$2,(DATEDIF($G75,AE$2,"D")/365),1)))))))</f>
        <v>0</v>
      </c>
      <c r="AF75" s="53">
        <f>IF($V75&lt;=AE$2,0,IF($O75&lt;=AE$2,0,IF($G75&gt;=AF$2,0,IF($K75&gt;=$J75,0,IF($O75&lt;=AF$2,($J75-(SUM($K75,SUM($Z75:AE75)))),IF($L75=$D$184,(($J75-$K75)/$P75),(($J75-SUM($Z75:AE75))*$Q75))*IF($V75&lt;=AF$2,(DATEDIF(AE$2,$V75,"D")/365),IF($G75&gt;AE$2,(DATEDIF($G75,AF$2,"D")/365),1)))))))</f>
        <v>0</v>
      </c>
      <c r="AG75" s="53">
        <f>IF($V75&lt;=AF$2,0,IF($O75&lt;=AF$2,0,IF($G75&gt;=AG$2,0,IF($K75&gt;=$J75,0,IF($O75&lt;=AG$2,($J75-(SUM($K75,SUM($Z75:AF75)))),IF($L75=$D$184,(($J75-$K75)/$P75),(($J75-SUM($Z75:AF75))*$Q75))*IF($V75&lt;=AG$2,(DATEDIF(AF$2,$V75,"D")/365),IF($G75&gt;AF$2,(DATEDIF($G75,AG$2,"D")/365),1)))))))</f>
        <v>0</v>
      </c>
      <c r="AH75" s="53">
        <f>IF($V75&lt;=AG$2,0,IF($O75&lt;=AG$2,0,IF($G75&gt;=AH$2,0,IF($K75&gt;=$J75,0,IF($O75&lt;=AH$2,($J75-(SUM($K75,SUM($Z75:AG75)))),IF($L75=$D$184,(($J75-$K75)/$P75),(($J75-SUM($Z75:AG75))*$Q75))*IF($V75&lt;=AH$2,(DATEDIF(AG$2,$V75,"D")/365),IF($G75&gt;AG$2,(DATEDIF($G75,AH$2,"D")/365),1)))))))</f>
        <v>0</v>
      </c>
      <c r="AI75" s="53">
        <f>IF($V75&lt;=AH$2,0,IF($O75&lt;=AH$2,0,IF($G75&gt;=AI$2,0,IF($K75&gt;=$J75,0,IF($O75&lt;=AI$2,($J75-(SUM($K75,SUM($Z75:AH75)))),IF($L75=$D$184,(($J75-$K75)/$P75),(($J75-SUM($Z75:AH75))*$Q75))*IF($V75&lt;=AI$2,(DATEDIF(AH$2,$V75,"D")/365),IF($G75&gt;AH$2,(DATEDIF($G75,AI$2,"D")/365),1)))))))</f>
        <v>0</v>
      </c>
      <c r="AJ75" s="53">
        <f>IF($V75&lt;=AI$2,0,IF($O75&lt;=AI$2,0,IF($G75&gt;=AJ$2,0,IF($K75&gt;=$J75,0,IF($O75&lt;=AJ$2,($J75-(SUM($K75,SUM($Z75:AI75)))),IF($L75=$D$184,(($J75-$K75)/$P75),(($J75-SUM($Z75:AI75))*$Q75))*IF($V75&lt;=AJ$2,(DATEDIF(AI$2,$V75,"D")/365),IF($G75&gt;AI$2,(DATEDIF($G75,AJ$2,"D")/365),1)))))))</f>
        <v>0</v>
      </c>
      <c r="AK75" s="53">
        <f>IF($V75&lt;=AJ$2,0,IF($O75&lt;=AJ$2,0,IF($G75&gt;=AK$2,0,IF($K75&gt;=$J75,0,IF($O75&lt;=AK$2,($J75-(SUM($K75,SUM($Z75:AJ75)))),IF($L75=$D$184,(($J75-$K75)/$P75),(($J75-SUM($Z75:AJ75))*$Q75))*IF($V75&lt;=AK$2,(DATEDIF(AJ$2,$V75,"D")/365),IF($G75&gt;AJ$2,(DATEDIF($G75,AK$2,"D")/365),1)))))))</f>
        <v>0</v>
      </c>
      <c r="AL75" s="53">
        <f>IF($V75&lt;=AK$2,0,IF($O75&lt;=AK$2,0,IF($G75&gt;=AL$2,0,IF($K75&gt;=$J75,0,IF($O75&lt;=AL$2,($J75-(SUM($K75,SUM($Z75:AK75)))),IF($L75=$D$184,(($J75-$K75)/$P75),(($J75-SUM($Z75:AK75))*$Q75))*IF($V75&lt;=AL$2,(DATEDIF(AK$2,$V75,"D")/365),IF($G75&gt;AK$2,(DATEDIF($G75,AL$2,"D")/365),1)))))))</f>
        <v>0</v>
      </c>
      <c r="AM75" s="53">
        <f>IF($V75&lt;=AL$2,0,IF($O75&lt;=AL$2,0,IF($G75&gt;=AM$2,0,IF($K75&gt;=$J75,0,IF($O75&lt;=AM$2,($J75-(SUM($K75,SUM($Z75:AL75)))),IF($L75=$D$184,(($J75-$K75)/$P75),(($J75-SUM($Z75:AL75))*$Q75))*IF($V75&lt;=AM$2,(DATEDIF(AL$2,$V75,"D")/365),IF($G75&gt;AL$2,(DATEDIF($G75,AM$2,"D")/365),1)))))))</f>
        <v>0</v>
      </c>
      <c r="AN75" s="53">
        <f>IF($V75&lt;=AM$2,0,IF($O75&lt;=AM$2,0,IF($G75&gt;=AN$2,0,IF($K75&gt;=$J75,0,IF($O75&lt;=AN$2,($J75-(SUM($K75,SUM($Z75:AM75)))),IF($L75=$D$184,(($J75-$K75)/$P75),(($J75-SUM($Z75:AM75))*$Q75))*IF($V75&lt;=AN$2,(DATEDIF(AM$2,$V75,"D")/365),IF($G75&gt;AM$2,(DATEDIF($G75,AN$2,"D")/365),1)))))))</f>
        <v>0</v>
      </c>
      <c r="AO75" s="53">
        <f>IF($V75&lt;=AN$2,0,IF($O75&lt;=AN$2,0,IF($G75&gt;=AO$2,0,IF($K75&gt;=$J75,0,IF($O75&lt;=AO$2,($J75-(SUM($K75,SUM($Z75:AN75)))),IF($L75=$D$184,(($J75-$K75)/$P75),(($J75-SUM($Z75:AN75))*$Q75))*IF($V75&lt;=AO$2,(DATEDIF(AN$2,$V75,"D")/365),IF($G75&gt;AN$2,(DATEDIF($G75,AO$2,"D")/365),1)))))))</f>
        <v>0</v>
      </c>
      <c r="AP75" s="53">
        <f>IF($V75&lt;=AO$2,0,IF($O75&lt;=AO$2,0,IF($G75&gt;=AP$2,0,IF($K75&gt;=$J75,0,IF($O75&lt;=AP$2,($J75-(SUM($K75,SUM($Z75:AO75)))),IF($L75=$D$184,(($J75-$K75)/$P75),(($J75-SUM($Z75:AO75))*$Q75))*IF($V75&lt;=AP$2,(DATEDIF(AO$2,$V75,"D")/365),IF($G75&gt;AO$2,(DATEDIF($G75,AP$2,"D")/365),1)))))))</f>
        <v>0</v>
      </c>
      <c r="AQ75" s="53">
        <f>IF($V75&lt;=AP$2,0,IF($O75&lt;=AP$2,0,IF($G75&gt;=AQ$2,0,IF($K75&gt;=$J75,0,IF($O75&lt;=AQ$2,($J75-(SUM($K75,SUM($Z75:AP75)))),IF($L75=$D$184,(($J75-$K75)/$P75),(($J75-SUM($Z75:AP75))*$Q75))*IF($V75&lt;=AQ$2,(DATEDIF(AP$2,$V75,"D")/365),IF($G75&gt;AP$2,(DATEDIF($G75,AQ$2,"D")/365),1)))))))</f>
        <v>0</v>
      </c>
      <c r="AR75" s="53">
        <f>IF($V75&lt;=AQ$2,0,IF($O75&lt;=AQ$2,0,IF($G75&gt;=AR$2,0,IF($K75&gt;=$J75,0,IF($O75&lt;=AR$2,($J75-(SUM($K75,SUM($Z75:AQ75)))),IF($L75=$D$184,(($J75-$K75)/$P75),(($J75-SUM($Z75:AQ75))*$Q75))*IF($V75&lt;=AR$2,(DATEDIF(AQ$2,$V75,"D")/365),IF($G75&gt;AQ$2,(DATEDIF($G75,AR$2,"D")/365),1)))))))</f>
        <v>0</v>
      </c>
      <c r="AS75" s="53">
        <f>IF($V75&lt;=AR$2,0,IF($O75&lt;=AR$2,0,IF($G75&gt;=AS$2,0,IF($K75&gt;=$J75,0,IF($O75&lt;=AS$2,($J75-(SUM($K75,SUM($Z75:AR75)))),IF($L75=$D$184,(($J75-$K75)/$P75),(($J75-SUM($Z75:AR75))*$Q75))*IF($V75&lt;=AS$2,(DATEDIF(AR$2,$V75,"D")/365),IF($G75&gt;AR$2,(DATEDIF($G75,AS$2,"D")/365),1)))))))</f>
        <v>0</v>
      </c>
      <c r="AT75" s="53">
        <f>IF($V75&lt;=AS$2,0,IF($O75&lt;=AS$2,0,IF($G75&gt;=AT$2,0,IF($K75&gt;=$J75,0,IF($O75&lt;=AT$2,($J75-(SUM($K75,SUM($Z75:AS75)))),IF($L75=$D$184,(($J75-$K75)/$P75),(($J75-SUM($Z75:AS75))*$Q75))*IF($V75&lt;=AT$2,(DATEDIF(AS$2,$V75,"D")/365),IF($G75&gt;AS$2,(DATEDIF($G75,AT$2,"D")/365),1)))))))</f>
        <v>0</v>
      </c>
      <c r="AU75" s="53">
        <f>IF($V75&lt;=AT$2,0,IF($O75&lt;=AT$2,0,IF($G75&gt;=AU$2,0,IF($K75&gt;=$J75,0,IF($O75&lt;=AU$2,($J75-(SUM($K75,SUM($Z75:AT75)))),IF($L75=$D$184,(($J75-$K75)/$P75),(($J75-SUM($Z75:AT75))*$Q75))*IF($V75&lt;=AU$2,(DATEDIF(AT$2,$V75,"D")/365),IF($G75&gt;AT$2,(DATEDIF($G75,AU$2,"D")/365),1)))))))</f>
        <v>0</v>
      </c>
      <c r="AV75" s="53">
        <f>IF($V75&lt;=AU$2,0,IF($O75&lt;=AU$2,0,IF($G75&gt;=AV$2,0,IF($K75&gt;=$J75,0,IF($O75&lt;=AV$2,($J75-(SUM($K75,SUM($Z75:AU75)))),IF($L75=$D$184,(($J75-$K75)/$P75),(($J75-SUM($Z75:AU75))*$Q75))*IF($V75&lt;=AV$2,(DATEDIF(AU$2,$V75,"D")/365),IF($G75&gt;AU$2,(DATEDIF($G75,AV$2,"D")/365),1)))))))</f>
        <v>0</v>
      </c>
      <c r="AW75" s="53">
        <f>IF($V75&lt;=AV$2,0,IF($O75&lt;=AV$2,0,IF($G75&gt;=AW$2,0,IF($K75&gt;=$J75,0,IF($O75&lt;=AW$2,($J75-(SUM($K75,SUM($Z75:AV75)))),IF($L75=$D$184,(($J75-$K75)/$P75),(($J75-SUM($Z75:AV75))*$Q75))*IF($V75&lt;=AW$2,(DATEDIF(AV$2,$V75,"D")/365),IF($G75&gt;AV$2,(DATEDIF($G75,AW$2,"D")/365),1)))))))</f>
        <v>0</v>
      </c>
      <c r="AX75" s="53">
        <f>IF($V75&lt;=AW$2,0,IF($O75&lt;=AW$2,0,IF($G75&gt;=AX$2,0,IF($K75&gt;=$J75,0,IF($O75&lt;=AX$2,($J75-(SUM($K75,SUM($Z75:AW75)))),IF($L75=$D$184,(($J75-$K75)/$P75),(($J75-SUM($Z75:AW75))*$Q75))*IF($V75&lt;=AX$2,(DATEDIF(AW$2,$V75,"D")/365),IF($G75&gt;AW$2,(DATEDIF($G75,AX$2,"D")/365),1)))))))</f>
        <v>0</v>
      </c>
      <c r="AY75" s="53">
        <f>IF($V75&lt;=AX$2,0,IF($O75&lt;=AX$2,0,IF($G75&gt;=AY$2,0,IF($K75&gt;=$J75,0,IF($O75&lt;=AY$2,($J75-(SUM($K75,SUM($Z75:AX75)))),IF($L75=$D$184,(($J75-$K75)/$P75),(($J75-SUM($Z75:AX75))*$Q75))*IF($V75&lt;=AY$2,(DATEDIF(AX$2,$V75,"D")/365),IF($G75&gt;AX$2,(DATEDIF($G75,AY$2,"D")/365),1)))))))</f>
        <v>0</v>
      </c>
      <c r="AZ75" s="52"/>
      <c r="BA75" s="52"/>
      <c r="BB75" s="126">
        <f>IF($V75&lt;=BB$2,0,IF($G75&gt;=BB$2,0,IF($G75&gt;$W$3,(J75-Z75),IF($G75&lt;=$W$3,J75-SUM(W75,$Z75:Z75),0))))</f>
        <v>0</v>
      </c>
      <c r="BC75" s="53">
        <f t="shared" si="143"/>
        <v>0</v>
      </c>
      <c r="BD75" s="52">
        <f t="shared" si="143"/>
        <v>0</v>
      </c>
      <c r="BE75" s="53">
        <f t="shared" si="143"/>
        <v>0</v>
      </c>
      <c r="BF75" s="52">
        <f t="shared" si="143"/>
        <v>0</v>
      </c>
      <c r="BG75" s="53">
        <f t="shared" si="143"/>
        <v>0</v>
      </c>
      <c r="BH75" s="52">
        <f t="shared" si="143"/>
        <v>0</v>
      </c>
      <c r="BI75" s="53">
        <f t="shared" si="143"/>
        <v>0</v>
      </c>
      <c r="BJ75" s="52">
        <f t="shared" si="143"/>
        <v>0</v>
      </c>
      <c r="BK75" s="53">
        <f t="shared" si="143"/>
        <v>0</v>
      </c>
      <c r="BL75" s="52">
        <f t="shared" si="143"/>
        <v>0</v>
      </c>
      <c r="BM75" s="53">
        <f t="shared" si="143"/>
        <v>0</v>
      </c>
      <c r="BN75" s="52">
        <f t="shared" si="143"/>
        <v>0</v>
      </c>
      <c r="BO75" s="53">
        <f t="shared" si="143"/>
        <v>0</v>
      </c>
      <c r="BP75" s="52">
        <f t="shared" si="143"/>
        <v>0</v>
      </c>
      <c r="BQ75" s="53">
        <f t="shared" si="143"/>
        <v>0</v>
      </c>
      <c r="BR75" s="52">
        <f t="shared" si="142"/>
        <v>0</v>
      </c>
      <c r="BS75" s="53">
        <f t="shared" si="133"/>
        <v>0</v>
      </c>
      <c r="BT75" s="52">
        <f t="shared" si="133"/>
        <v>0</v>
      </c>
      <c r="BU75" s="53">
        <f t="shared" si="133"/>
        <v>0</v>
      </c>
      <c r="BV75" s="52">
        <f t="shared" si="133"/>
        <v>0</v>
      </c>
      <c r="BW75" s="53">
        <f t="shared" si="133"/>
        <v>0</v>
      </c>
      <c r="BX75" s="52">
        <f t="shared" si="133"/>
        <v>0</v>
      </c>
      <c r="BY75" s="53">
        <f t="shared" si="133"/>
        <v>0</v>
      </c>
      <c r="BZ75" s="52">
        <f t="shared" si="133"/>
        <v>0</v>
      </c>
      <c r="CA75" s="53">
        <f t="shared" si="133"/>
        <v>0</v>
      </c>
    </row>
    <row r="76" spans="1:79" s="74" customFormat="1">
      <c r="A76" s="20">
        <v>75</v>
      </c>
      <c r="B76" s="20" t="s">
        <v>5</v>
      </c>
      <c r="C76" s="20" t="s">
        <v>153</v>
      </c>
      <c r="D76" s="2">
        <v>1985</v>
      </c>
      <c r="E76" s="3">
        <v>4</v>
      </c>
      <c r="F76" s="2">
        <v>1</v>
      </c>
      <c r="G76" s="55">
        <f t="shared" si="139"/>
        <v>31137</v>
      </c>
      <c r="H76" s="4">
        <v>0</v>
      </c>
      <c r="I76" s="1">
        <v>0</v>
      </c>
      <c r="J76" s="51">
        <f t="shared" si="140"/>
        <v>0</v>
      </c>
      <c r="K76" s="54">
        <f t="shared" si="141"/>
        <v>0</v>
      </c>
      <c r="L76" s="4" t="s">
        <v>96</v>
      </c>
      <c r="M76" s="54">
        <f t="shared" si="15"/>
        <v>5</v>
      </c>
      <c r="N76" s="53">
        <f t="shared" si="3"/>
        <v>5</v>
      </c>
      <c r="O76" s="55">
        <f t="shared" si="4"/>
        <v>32963</v>
      </c>
      <c r="P76" s="53">
        <f t="shared" si="134"/>
        <v>0</v>
      </c>
      <c r="Q76" s="119">
        <f t="shared" si="6"/>
        <v>0</v>
      </c>
      <c r="R76" s="52" t="s">
        <v>130</v>
      </c>
      <c r="S76" s="114">
        <v>17</v>
      </c>
      <c r="T76" s="68">
        <v>4</v>
      </c>
      <c r="U76" s="114">
        <v>2035</v>
      </c>
      <c r="V76" s="55">
        <f t="shared" si="135"/>
        <v>54878</v>
      </c>
      <c r="W76" s="53">
        <f t="shared" si="8"/>
        <v>0</v>
      </c>
      <c r="X76" s="53">
        <f t="shared" si="136"/>
        <v>0</v>
      </c>
      <c r="Y76" s="53">
        <f t="shared" si="137"/>
        <v>0</v>
      </c>
      <c r="Z76" s="53">
        <f t="shared" si="138"/>
        <v>0</v>
      </c>
      <c r="AA76" s="53">
        <f>IF($V76&lt;=Z$2,0,IF($O76&lt;=Z$2,0,IF($G76&gt;=AA$2,0,IF($K76&gt;=$J76,0,IF($O76&lt;=AA$2,($J76-(SUM($K76,SUM($Z76:Z76)))),IF($L76=$D$184,(($J76-$K76)/$P76),(($J76-SUM($Z76:Z76))*$Q76))*IF($V76&lt;=AA$2,(DATEDIF(Z$2,$V76,"D")/365),IF($G76&gt;Z$2,(DATEDIF($G76,AA$2,"D")/365),1)))))))</f>
        <v>0</v>
      </c>
      <c r="AB76" s="53">
        <f>IF($V76&lt;=AA$2,0,IF($O76&lt;=AA$2,0,IF($G76&gt;=AB$2,0,IF($K76&gt;=$J76,0,IF($O76&lt;=AB$2,($J76-(SUM($K76,SUM($Z76:AA76)))),IF($L76=$D$184,(($J76-$K76)/$P76),(($J76-SUM($Z76:AA76))*$Q76))*IF($V76&lt;=AB$2,(DATEDIF(AA$2,$V76,"D")/365),IF($G76&gt;AA$2,(DATEDIF($G76,AB$2,"D")/365),1)))))))</f>
        <v>0</v>
      </c>
      <c r="AC76" s="53">
        <f>IF($V76&lt;=AB$2,0,IF($O76&lt;=AB$2,0,IF($G76&gt;=AC$2,0,IF($K76&gt;=$J76,0,IF($O76&lt;=AC$2,($J76-(SUM($K76,SUM($Z76:AB76)))),IF($L76=$D$184,(($J76-$K76)/$P76),(($J76-SUM($Z76:AB76))*$Q76))*IF($V76&lt;=AC$2,(DATEDIF(AB$2,$V76,"D")/365),IF($G76&gt;AB$2,(DATEDIF($G76,AC$2,"D")/365),1)))))))</f>
        <v>0</v>
      </c>
      <c r="AD76" s="53">
        <f>IF($V76&lt;=AC$2,0,IF($O76&lt;=AC$2,0,IF($G76&gt;=AD$2,0,IF($K76&gt;=$J76,0,IF($O76&lt;=AD$2,($J76-(SUM($K76,SUM($Z76:AC76)))),IF($L76=$D$184,(($J76-$K76)/$P76),(($J76-SUM($Z76:AC76))*$Q76))*IF($V76&lt;=AD$2,(DATEDIF(AC$2,$V76,"D")/365),IF($G76&gt;AC$2,(DATEDIF($G76,AD$2,"D")/365),1)))))))</f>
        <v>0</v>
      </c>
      <c r="AE76" s="53">
        <f>IF($V76&lt;=AD$2,0,IF($O76&lt;=AD$2,0,IF($G76&gt;=AE$2,0,IF($K76&gt;=$J76,0,IF($O76&lt;=AE$2,($J76-(SUM($K76,SUM($Z76:AD76)))),IF($L76=$D$184,(($J76-$K76)/$P76),(($J76-SUM($Z76:AD76))*$Q76))*IF($V76&lt;=AE$2,(DATEDIF(AD$2,$V76,"D")/365),IF($G76&gt;AD$2,(DATEDIF($G76,AE$2,"D")/365),1)))))))</f>
        <v>0</v>
      </c>
      <c r="AF76" s="53">
        <f>IF($V76&lt;=AE$2,0,IF($O76&lt;=AE$2,0,IF($G76&gt;=AF$2,0,IF($K76&gt;=$J76,0,IF($O76&lt;=AF$2,($J76-(SUM($K76,SUM($Z76:AE76)))),IF($L76=$D$184,(($J76-$K76)/$P76),(($J76-SUM($Z76:AE76))*$Q76))*IF($V76&lt;=AF$2,(DATEDIF(AE$2,$V76,"D")/365),IF($G76&gt;AE$2,(DATEDIF($G76,AF$2,"D")/365),1)))))))</f>
        <v>0</v>
      </c>
      <c r="AG76" s="53">
        <f>IF($V76&lt;=AF$2,0,IF($O76&lt;=AF$2,0,IF($G76&gt;=AG$2,0,IF($K76&gt;=$J76,0,IF($O76&lt;=AG$2,($J76-(SUM($K76,SUM($Z76:AF76)))),IF($L76=$D$184,(($J76-$K76)/$P76),(($J76-SUM($Z76:AF76))*$Q76))*IF($V76&lt;=AG$2,(DATEDIF(AF$2,$V76,"D")/365),IF($G76&gt;AF$2,(DATEDIF($G76,AG$2,"D")/365),1)))))))</f>
        <v>0</v>
      </c>
      <c r="AH76" s="53">
        <f>IF($V76&lt;=AG$2,0,IF($O76&lt;=AG$2,0,IF($G76&gt;=AH$2,0,IF($K76&gt;=$J76,0,IF($O76&lt;=AH$2,($J76-(SUM($K76,SUM($Z76:AG76)))),IF($L76=$D$184,(($J76-$K76)/$P76),(($J76-SUM($Z76:AG76))*$Q76))*IF($V76&lt;=AH$2,(DATEDIF(AG$2,$V76,"D")/365),IF($G76&gt;AG$2,(DATEDIF($G76,AH$2,"D")/365),1)))))))</f>
        <v>0</v>
      </c>
      <c r="AI76" s="53">
        <f>IF($V76&lt;=AH$2,0,IF($O76&lt;=AH$2,0,IF($G76&gt;=AI$2,0,IF($K76&gt;=$J76,0,IF($O76&lt;=AI$2,($J76-(SUM($K76,SUM($Z76:AH76)))),IF($L76=$D$184,(($J76-$K76)/$P76),(($J76-SUM($Z76:AH76))*$Q76))*IF($V76&lt;=AI$2,(DATEDIF(AH$2,$V76,"D")/365),IF($G76&gt;AH$2,(DATEDIF($G76,AI$2,"D")/365),1)))))))</f>
        <v>0</v>
      </c>
      <c r="AJ76" s="53">
        <f>IF($V76&lt;=AI$2,0,IF($O76&lt;=AI$2,0,IF($G76&gt;=AJ$2,0,IF($K76&gt;=$J76,0,IF($O76&lt;=AJ$2,($J76-(SUM($K76,SUM($Z76:AI76)))),IF($L76=$D$184,(($J76-$K76)/$P76),(($J76-SUM($Z76:AI76))*$Q76))*IF($V76&lt;=AJ$2,(DATEDIF(AI$2,$V76,"D")/365),IF($G76&gt;AI$2,(DATEDIF($G76,AJ$2,"D")/365),1)))))))</f>
        <v>0</v>
      </c>
      <c r="AK76" s="53">
        <f>IF($V76&lt;=AJ$2,0,IF($O76&lt;=AJ$2,0,IF($G76&gt;=AK$2,0,IF($K76&gt;=$J76,0,IF($O76&lt;=AK$2,($J76-(SUM($K76,SUM($Z76:AJ76)))),IF($L76=$D$184,(($J76-$K76)/$P76),(($J76-SUM($Z76:AJ76))*$Q76))*IF($V76&lt;=AK$2,(DATEDIF(AJ$2,$V76,"D")/365),IF($G76&gt;AJ$2,(DATEDIF($G76,AK$2,"D")/365),1)))))))</f>
        <v>0</v>
      </c>
      <c r="AL76" s="53">
        <f>IF($V76&lt;=AK$2,0,IF($O76&lt;=AK$2,0,IF($G76&gt;=AL$2,0,IF($K76&gt;=$J76,0,IF($O76&lt;=AL$2,($J76-(SUM($K76,SUM($Z76:AK76)))),IF($L76=$D$184,(($J76-$K76)/$P76),(($J76-SUM($Z76:AK76))*$Q76))*IF($V76&lt;=AL$2,(DATEDIF(AK$2,$V76,"D")/365),IF($G76&gt;AK$2,(DATEDIF($G76,AL$2,"D")/365),1)))))))</f>
        <v>0</v>
      </c>
      <c r="AM76" s="53">
        <f>IF($V76&lt;=AL$2,0,IF($O76&lt;=AL$2,0,IF($G76&gt;=AM$2,0,IF($K76&gt;=$J76,0,IF($O76&lt;=AM$2,($J76-(SUM($K76,SUM($Z76:AL76)))),IF($L76=$D$184,(($J76-$K76)/$P76),(($J76-SUM($Z76:AL76))*$Q76))*IF($V76&lt;=AM$2,(DATEDIF(AL$2,$V76,"D")/365),IF($G76&gt;AL$2,(DATEDIF($G76,AM$2,"D")/365),1)))))))</f>
        <v>0</v>
      </c>
      <c r="AN76" s="53">
        <f>IF($V76&lt;=AM$2,0,IF($O76&lt;=AM$2,0,IF($G76&gt;=AN$2,0,IF($K76&gt;=$J76,0,IF($O76&lt;=AN$2,($J76-(SUM($K76,SUM($Z76:AM76)))),IF($L76=$D$184,(($J76-$K76)/$P76),(($J76-SUM($Z76:AM76))*$Q76))*IF($V76&lt;=AN$2,(DATEDIF(AM$2,$V76,"D")/365),IF($G76&gt;AM$2,(DATEDIF($G76,AN$2,"D")/365),1)))))))</f>
        <v>0</v>
      </c>
      <c r="AO76" s="53">
        <f>IF($V76&lt;=AN$2,0,IF($O76&lt;=AN$2,0,IF($G76&gt;=AO$2,0,IF($K76&gt;=$J76,0,IF($O76&lt;=AO$2,($J76-(SUM($K76,SUM($Z76:AN76)))),IF($L76=$D$184,(($J76-$K76)/$P76),(($J76-SUM($Z76:AN76))*$Q76))*IF($V76&lt;=AO$2,(DATEDIF(AN$2,$V76,"D")/365),IF($G76&gt;AN$2,(DATEDIF($G76,AO$2,"D")/365),1)))))))</f>
        <v>0</v>
      </c>
      <c r="AP76" s="53">
        <f>IF($V76&lt;=AO$2,0,IF($O76&lt;=AO$2,0,IF($G76&gt;=AP$2,0,IF($K76&gt;=$J76,0,IF($O76&lt;=AP$2,($J76-(SUM($K76,SUM($Z76:AO76)))),IF($L76=$D$184,(($J76-$K76)/$P76),(($J76-SUM($Z76:AO76))*$Q76))*IF($V76&lt;=AP$2,(DATEDIF(AO$2,$V76,"D")/365),IF($G76&gt;AO$2,(DATEDIF($G76,AP$2,"D")/365),1)))))))</f>
        <v>0</v>
      </c>
      <c r="AQ76" s="53">
        <f>IF($V76&lt;=AP$2,0,IF($O76&lt;=AP$2,0,IF($G76&gt;=AQ$2,0,IF($K76&gt;=$J76,0,IF($O76&lt;=AQ$2,($J76-(SUM($K76,SUM($Z76:AP76)))),IF($L76=$D$184,(($J76-$K76)/$P76),(($J76-SUM($Z76:AP76))*$Q76))*IF($V76&lt;=AQ$2,(DATEDIF(AP$2,$V76,"D")/365),IF($G76&gt;AP$2,(DATEDIF($G76,AQ$2,"D")/365),1)))))))</f>
        <v>0</v>
      </c>
      <c r="AR76" s="53">
        <f>IF($V76&lt;=AQ$2,0,IF($O76&lt;=AQ$2,0,IF($G76&gt;=AR$2,0,IF($K76&gt;=$J76,0,IF($O76&lt;=AR$2,($J76-(SUM($K76,SUM($Z76:AQ76)))),IF($L76=$D$184,(($J76-$K76)/$P76),(($J76-SUM($Z76:AQ76))*$Q76))*IF($V76&lt;=AR$2,(DATEDIF(AQ$2,$V76,"D")/365),IF($G76&gt;AQ$2,(DATEDIF($G76,AR$2,"D")/365),1)))))))</f>
        <v>0</v>
      </c>
      <c r="AS76" s="53">
        <f>IF($V76&lt;=AR$2,0,IF($O76&lt;=AR$2,0,IF($G76&gt;=AS$2,0,IF($K76&gt;=$J76,0,IF($O76&lt;=AS$2,($J76-(SUM($K76,SUM($Z76:AR76)))),IF($L76=$D$184,(($J76-$K76)/$P76),(($J76-SUM($Z76:AR76))*$Q76))*IF($V76&lt;=AS$2,(DATEDIF(AR$2,$V76,"D")/365),IF($G76&gt;AR$2,(DATEDIF($G76,AS$2,"D")/365),1)))))))</f>
        <v>0</v>
      </c>
      <c r="AT76" s="53">
        <f>IF($V76&lt;=AS$2,0,IF($O76&lt;=AS$2,0,IF($G76&gt;=AT$2,0,IF($K76&gt;=$J76,0,IF($O76&lt;=AT$2,($J76-(SUM($K76,SUM($Z76:AS76)))),IF($L76=$D$184,(($J76-$K76)/$P76),(($J76-SUM($Z76:AS76))*$Q76))*IF($V76&lt;=AT$2,(DATEDIF(AS$2,$V76,"D")/365),IF($G76&gt;AS$2,(DATEDIF($G76,AT$2,"D")/365),1)))))))</f>
        <v>0</v>
      </c>
      <c r="AU76" s="53">
        <f>IF($V76&lt;=AT$2,0,IF($O76&lt;=AT$2,0,IF($G76&gt;=AU$2,0,IF($K76&gt;=$J76,0,IF($O76&lt;=AU$2,($J76-(SUM($K76,SUM($Z76:AT76)))),IF($L76=$D$184,(($J76-$K76)/$P76),(($J76-SUM($Z76:AT76))*$Q76))*IF($V76&lt;=AU$2,(DATEDIF(AT$2,$V76,"D")/365),IF($G76&gt;AT$2,(DATEDIF($G76,AU$2,"D")/365),1)))))))</f>
        <v>0</v>
      </c>
      <c r="AV76" s="53">
        <f>IF($V76&lt;=AU$2,0,IF($O76&lt;=AU$2,0,IF($G76&gt;=AV$2,0,IF($K76&gt;=$J76,0,IF($O76&lt;=AV$2,($J76-(SUM($K76,SUM($Z76:AU76)))),IF($L76=$D$184,(($J76-$K76)/$P76),(($J76-SUM($Z76:AU76))*$Q76))*IF($V76&lt;=AV$2,(DATEDIF(AU$2,$V76,"D")/365),IF($G76&gt;AU$2,(DATEDIF($G76,AV$2,"D")/365),1)))))))</f>
        <v>0</v>
      </c>
      <c r="AW76" s="53">
        <f>IF($V76&lt;=AV$2,0,IF($O76&lt;=AV$2,0,IF($G76&gt;=AW$2,0,IF($K76&gt;=$J76,0,IF($O76&lt;=AW$2,($J76-(SUM($K76,SUM($Z76:AV76)))),IF($L76=$D$184,(($J76-$K76)/$P76),(($J76-SUM($Z76:AV76))*$Q76))*IF($V76&lt;=AW$2,(DATEDIF(AV$2,$V76,"D")/365),IF($G76&gt;AV$2,(DATEDIF($G76,AW$2,"D")/365),1)))))))</f>
        <v>0</v>
      </c>
      <c r="AX76" s="53">
        <f>IF($V76&lt;=AW$2,0,IF($O76&lt;=AW$2,0,IF($G76&gt;=AX$2,0,IF($K76&gt;=$J76,0,IF($O76&lt;=AX$2,($J76-(SUM($K76,SUM($Z76:AW76)))),IF($L76=$D$184,(($J76-$K76)/$P76),(($J76-SUM($Z76:AW76))*$Q76))*IF($V76&lt;=AX$2,(DATEDIF(AW$2,$V76,"D")/365),IF($G76&gt;AW$2,(DATEDIF($G76,AX$2,"D")/365),1)))))))</f>
        <v>0</v>
      </c>
      <c r="AY76" s="53">
        <f>IF($V76&lt;=AX$2,0,IF($O76&lt;=AX$2,0,IF($G76&gt;=AY$2,0,IF($K76&gt;=$J76,0,IF($O76&lt;=AY$2,($J76-(SUM($K76,SUM($Z76:AX76)))),IF($L76=$D$184,(($J76-$K76)/$P76),(($J76-SUM($Z76:AX76))*$Q76))*IF($V76&lt;=AY$2,(DATEDIF(AX$2,$V76,"D")/365),IF($G76&gt;AX$2,(DATEDIF($G76,AY$2,"D")/365),1)))))))</f>
        <v>0</v>
      </c>
      <c r="AZ76" s="52"/>
      <c r="BA76" s="52"/>
      <c r="BB76" s="126">
        <f>IF($V76&lt;=BB$2,0,IF($G76&gt;=BB$2,0,IF($G76&gt;$W$3,(J76-Z76),IF($G76&lt;=$W$3,J76-SUM(W76,$Z76:Z76),0))))</f>
        <v>0</v>
      </c>
      <c r="BC76" s="53">
        <f t="shared" si="143"/>
        <v>0</v>
      </c>
      <c r="BD76" s="52">
        <f t="shared" si="143"/>
        <v>0</v>
      </c>
      <c r="BE76" s="53">
        <f t="shared" si="143"/>
        <v>0</v>
      </c>
      <c r="BF76" s="52">
        <f t="shared" si="143"/>
        <v>0</v>
      </c>
      <c r="BG76" s="53">
        <f t="shared" si="143"/>
        <v>0</v>
      </c>
      <c r="BH76" s="52">
        <f t="shared" si="143"/>
        <v>0</v>
      </c>
      <c r="BI76" s="53">
        <f t="shared" si="143"/>
        <v>0</v>
      </c>
      <c r="BJ76" s="52">
        <f t="shared" si="143"/>
        <v>0</v>
      </c>
      <c r="BK76" s="53">
        <f t="shared" si="143"/>
        <v>0</v>
      </c>
      <c r="BL76" s="52">
        <f t="shared" si="143"/>
        <v>0</v>
      </c>
      <c r="BM76" s="53">
        <f t="shared" si="143"/>
        <v>0</v>
      </c>
      <c r="BN76" s="52">
        <f t="shared" si="143"/>
        <v>0</v>
      </c>
      <c r="BO76" s="53">
        <f t="shared" si="143"/>
        <v>0</v>
      </c>
      <c r="BP76" s="52">
        <f t="shared" si="143"/>
        <v>0</v>
      </c>
      <c r="BQ76" s="53">
        <f t="shared" si="143"/>
        <v>0</v>
      </c>
      <c r="BR76" s="52">
        <f t="shared" si="142"/>
        <v>0</v>
      </c>
      <c r="BS76" s="53">
        <f t="shared" si="133"/>
        <v>0</v>
      </c>
      <c r="BT76" s="52">
        <f t="shared" si="133"/>
        <v>0</v>
      </c>
      <c r="BU76" s="53">
        <f t="shared" si="133"/>
        <v>0</v>
      </c>
      <c r="BV76" s="52">
        <f t="shared" si="133"/>
        <v>0</v>
      </c>
      <c r="BW76" s="53">
        <f t="shared" si="133"/>
        <v>0</v>
      </c>
      <c r="BX76" s="52">
        <f t="shared" si="133"/>
        <v>0</v>
      </c>
      <c r="BY76" s="53">
        <f t="shared" si="133"/>
        <v>0</v>
      </c>
      <c r="BZ76" s="52">
        <f t="shared" si="133"/>
        <v>0</v>
      </c>
      <c r="CA76" s="53">
        <f t="shared" si="133"/>
        <v>0</v>
      </c>
    </row>
    <row r="77" spans="1:79" s="74" customFormat="1">
      <c r="A77" s="20">
        <v>76</v>
      </c>
      <c r="B77" s="20" t="s">
        <v>5</v>
      </c>
      <c r="C77" s="20" t="s">
        <v>153</v>
      </c>
      <c r="D77" s="2">
        <v>1985</v>
      </c>
      <c r="E77" s="3">
        <v>4</v>
      </c>
      <c r="F77" s="2">
        <v>1</v>
      </c>
      <c r="G77" s="55">
        <f t="shared" si="139"/>
        <v>31137</v>
      </c>
      <c r="H77" s="4">
        <v>0</v>
      </c>
      <c r="I77" s="1">
        <v>0</v>
      </c>
      <c r="J77" s="51">
        <f t="shared" si="140"/>
        <v>0</v>
      </c>
      <c r="K77" s="54">
        <f t="shared" si="141"/>
        <v>0</v>
      </c>
      <c r="L77" s="4" t="s">
        <v>96</v>
      </c>
      <c r="M77" s="54">
        <f t="shared" si="15"/>
        <v>5</v>
      </c>
      <c r="N77" s="53">
        <f t="shared" si="3"/>
        <v>5</v>
      </c>
      <c r="O77" s="55">
        <f t="shared" si="4"/>
        <v>32963</v>
      </c>
      <c r="P77" s="53">
        <f t="shared" si="134"/>
        <v>0</v>
      </c>
      <c r="Q77" s="119">
        <f t="shared" si="6"/>
        <v>0</v>
      </c>
      <c r="R77" s="52" t="s">
        <v>130</v>
      </c>
      <c r="S77" s="114">
        <v>17</v>
      </c>
      <c r="T77" s="68">
        <v>4</v>
      </c>
      <c r="U77" s="114">
        <v>2035</v>
      </c>
      <c r="V77" s="55">
        <f t="shared" si="135"/>
        <v>54878</v>
      </c>
      <c r="W77" s="53">
        <f t="shared" si="8"/>
        <v>0</v>
      </c>
      <c r="X77" s="53">
        <f t="shared" si="136"/>
        <v>0</v>
      </c>
      <c r="Y77" s="53">
        <f t="shared" si="137"/>
        <v>0</v>
      </c>
      <c r="Z77" s="53">
        <f t="shared" si="138"/>
        <v>0</v>
      </c>
      <c r="AA77" s="53">
        <f>IF($V77&lt;=Z$2,0,IF($O77&lt;=Z$2,0,IF($G77&gt;=AA$2,0,IF($K77&gt;=$J77,0,IF($O77&lt;=AA$2,($J77-(SUM($K77,SUM($Z77:Z77)))),IF($L77=$D$184,(($J77-$K77)/$P77),(($J77-SUM($Z77:Z77))*$Q77))*IF($V77&lt;=AA$2,(DATEDIF(Z$2,$V77,"D")/365),IF($G77&gt;Z$2,(DATEDIF($G77,AA$2,"D")/365),1)))))))</f>
        <v>0</v>
      </c>
      <c r="AB77" s="53">
        <f>IF($V77&lt;=AA$2,0,IF($O77&lt;=AA$2,0,IF($G77&gt;=AB$2,0,IF($K77&gt;=$J77,0,IF($O77&lt;=AB$2,($J77-(SUM($K77,SUM($Z77:AA77)))),IF($L77=$D$184,(($J77-$K77)/$P77),(($J77-SUM($Z77:AA77))*$Q77))*IF($V77&lt;=AB$2,(DATEDIF(AA$2,$V77,"D")/365),IF($G77&gt;AA$2,(DATEDIF($G77,AB$2,"D")/365),1)))))))</f>
        <v>0</v>
      </c>
      <c r="AC77" s="53">
        <f>IF($V77&lt;=AB$2,0,IF($O77&lt;=AB$2,0,IF($G77&gt;=AC$2,0,IF($K77&gt;=$J77,0,IF($O77&lt;=AC$2,($J77-(SUM($K77,SUM($Z77:AB77)))),IF($L77=$D$184,(($J77-$K77)/$P77),(($J77-SUM($Z77:AB77))*$Q77))*IF($V77&lt;=AC$2,(DATEDIF(AB$2,$V77,"D")/365),IF($G77&gt;AB$2,(DATEDIF($G77,AC$2,"D")/365),1)))))))</f>
        <v>0</v>
      </c>
      <c r="AD77" s="53">
        <f>IF($V77&lt;=AC$2,0,IF($O77&lt;=AC$2,0,IF($G77&gt;=AD$2,0,IF($K77&gt;=$J77,0,IF($O77&lt;=AD$2,($J77-(SUM($K77,SUM($Z77:AC77)))),IF($L77=$D$184,(($J77-$K77)/$P77),(($J77-SUM($Z77:AC77))*$Q77))*IF($V77&lt;=AD$2,(DATEDIF(AC$2,$V77,"D")/365),IF($G77&gt;AC$2,(DATEDIF($G77,AD$2,"D")/365),1)))))))</f>
        <v>0</v>
      </c>
      <c r="AE77" s="53">
        <f>IF($V77&lt;=AD$2,0,IF($O77&lt;=AD$2,0,IF($G77&gt;=AE$2,0,IF($K77&gt;=$J77,0,IF($O77&lt;=AE$2,($J77-(SUM($K77,SUM($Z77:AD77)))),IF($L77=$D$184,(($J77-$K77)/$P77),(($J77-SUM($Z77:AD77))*$Q77))*IF($V77&lt;=AE$2,(DATEDIF(AD$2,$V77,"D")/365),IF($G77&gt;AD$2,(DATEDIF($G77,AE$2,"D")/365),1)))))))</f>
        <v>0</v>
      </c>
      <c r="AF77" s="53">
        <f>IF($V77&lt;=AE$2,0,IF($O77&lt;=AE$2,0,IF($G77&gt;=AF$2,0,IF($K77&gt;=$J77,0,IF($O77&lt;=AF$2,($J77-(SUM($K77,SUM($Z77:AE77)))),IF($L77=$D$184,(($J77-$K77)/$P77),(($J77-SUM($Z77:AE77))*$Q77))*IF($V77&lt;=AF$2,(DATEDIF(AE$2,$V77,"D")/365),IF($G77&gt;AE$2,(DATEDIF($G77,AF$2,"D")/365),1)))))))</f>
        <v>0</v>
      </c>
      <c r="AG77" s="53">
        <f>IF($V77&lt;=AF$2,0,IF($O77&lt;=AF$2,0,IF($G77&gt;=AG$2,0,IF($K77&gt;=$J77,0,IF($O77&lt;=AG$2,($J77-(SUM($K77,SUM($Z77:AF77)))),IF($L77=$D$184,(($J77-$K77)/$P77),(($J77-SUM($Z77:AF77))*$Q77))*IF($V77&lt;=AG$2,(DATEDIF(AF$2,$V77,"D")/365),IF($G77&gt;AF$2,(DATEDIF($G77,AG$2,"D")/365),1)))))))</f>
        <v>0</v>
      </c>
      <c r="AH77" s="53">
        <f>IF($V77&lt;=AG$2,0,IF($O77&lt;=AG$2,0,IF($G77&gt;=AH$2,0,IF($K77&gt;=$J77,0,IF($O77&lt;=AH$2,($J77-(SUM($K77,SUM($Z77:AG77)))),IF($L77=$D$184,(($J77-$K77)/$P77),(($J77-SUM($Z77:AG77))*$Q77))*IF($V77&lt;=AH$2,(DATEDIF(AG$2,$V77,"D")/365),IF($G77&gt;AG$2,(DATEDIF($G77,AH$2,"D")/365),1)))))))</f>
        <v>0</v>
      </c>
      <c r="AI77" s="53">
        <f>IF($V77&lt;=AH$2,0,IF($O77&lt;=AH$2,0,IF($G77&gt;=AI$2,0,IF($K77&gt;=$J77,0,IF($O77&lt;=AI$2,($J77-(SUM($K77,SUM($Z77:AH77)))),IF($L77=$D$184,(($J77-$K77)/$P77),(($J77-SUM($Z77:AH77))*$Q77))*IF($V77&lt;=AI$2,(DATEDIF(AH$2,$V77,"D")/365),IF($G77&gt;AH$2,(DATEDIF($G77,AI$2,"D")/365),1)))))))</f>
        <v>0</v>
      </c>
      <c r="AJ77" s="53">
        <f>IF($V77&lt;=AI$2,0,IF($O77&lt;=AI$2,0,IF($G77&gt;=AJ$2,0,IF($K77&gt;=$J77,0,IF($O77&lt;=AJ$2,($J77-(SUM($K77,SUM($Z77:AI77)))),IF($L77=$D$184,(($J77-$K77)/$P77),(($J77-SUM($Z77:AI77))*$Q77))*IF($V77&lt;=AJ$2,(DATEDIF(AI$2,$V77,"D")/365),IF($G77&gt;AI$2,(DATEDIF($G77,AJ$2,"D")/365),1)))))))</f>
        <v>0</v>
      </c>
      <c r="AK77" s="53">
        <f>IF($V77&lt;=AJ$2,0,IF($O77&lt;=AJ$2,0,IF($G77&gt;=AK$2,0,IF($K77&gt;=$J77,0,IF($O77&lt;=AK$2,($J77-(SUM($K77,SUM($Z77:AJ77)))),IF($L77=$D$184,(($J77-$K77)/$P77),(($J77-SUM($Z77:AJ77))*$Q77))*IF($V77&lt;=AK$2,(DATEDIF(AJ$2,$V77,"D")/365),IF($G77&gt;AJ$2,(DATEDIF($G77,AK$2,"D")/365),1)))))))</f>
        <v>0</v>
      </c>
      <c r="AL77" s="53">
        <f>IF($V77&lt;=AK$2,0,IF($O77&lt;=AK$2,0,IF($G77&gt;=AL$2,0,IF($K77&gt;=$J77,0,IF($O77&lt;=AL$2,($J77-(SUM($K77,SUM($Z77:AK77)))),IF($L77=$D$184,(($J77-$K77)/$P77),(($J77-SUM($Z77:AK77))*$Q77))*IF($V77&lt;=AL$2,(DATEDIF(AK$2,$V77,"D")/365),IF($G77&gt;AK$2,(DATEDIF($G77,AL$2,"D")/365),1)))))))</f>
        <v>0</v>
      </c>
      <c r="AM77" s="53">
        <f>IF($V77&lt;=AL$2,0,IF($O77&lt;=AL$2,0,IF($G77&gt;=AM$2,0,IF($K77&gt;=$J77,0,IF($O77&lt;=AM$2,($J77-(SUM($K77,SUM($Z77:AL77)))),IF($L77=$D$184,(($J77-$K77)/$P77),(($J77-SUM($Z77:AL77))*$Q77))*IF($V77&lt;=AM$2,(DATEDIF(AL$2,$V77,"D")/365),IF($G77&gt;AL$2,(DATEDIF($G77,AM$2,"D")/365),1)))))))</f>
        <v>0</v>
      </c>
      <c r="AN77" s="53">
        <f>IF($V77&lt;=AM$2,0,IF($O77&lt;=AM$2,0,IF($G77&gt;=AN$2,0,IF($K77&gt;=$J77,0,IF($O77&lt;=AN$2,($J77-(SUM($K77,SUM($Z77:AM77)))),IF($L77=$D$184,(($J77-$K77)/$P77),(($J77-SUM($Z77:AM77))*$Q77))*IF($V77&lt;=AN$2,(DATEDIF(AM$2,$V77,"D")/365),IF($G77&gt;AM$2,(DATEDIF($G77,AN$2,"D")/365),1)))))))</f>
        <v>0</v>
      </c>
      <c r="AO77" s="53">
        <f>IF($V77&lt;=AN$2,0,IF($O77&lt;=AN$2,0,IF($G77&gt;=AO$2,0,IF($K77&gt;=$J77,0,IF($O77&lt;=AO$2,($J77-(SUM($K77,SUM($Z77:AN77)))),IF($L77=$D$184,(($J77-$K77)/$P77),(($J77-SUM($Z77:AN77))*$Q77))*IF($V77&lt;=AO$2,(DATEDIF(AN$2,$V77,"D")/365),IF($G77&gt;AN$2,(DATEDIF($G77,AO$2,"D")/365),1)))))))</f>
        <v>0</v>
      </c>
      <c r="AP77" s="53">
        <f>IF($V77&lt;=AO$2,0,IF($O77&lt;=AO$2,0,IF($G77&gt;=AP$2,0,IF($K77&gt;=$J77,0,IF($O77&lt;=AP$2,($J77-(SUM($K77,SUM($Z77:AO77)))),IF($L77=$D$184,(($J77-$K77)/$P77),(($J77-SUM($Z77:AO77))*$Q77))*IF($V77&lt;=AP$2,(DATEDIF(AO$2,$V77,"D")/365),IF($G77&gt;AO$2,(DATEDIF($G77,AP$2,"D")/365),1)))))))</f>
        <v>0</v>
      </c>
      <c r="AQ77" s="53">
        <f>IF($V77&lt;=AP$2,0,IF($O77&lt;=AP$2,0,IF($G77&gt;=AQ$2,0,IF($K77&gt;=$J77,0,IF($O77&lt;=AQ$2,($J77-(SUM($K77,SUM($Z77:AP77)))),IF($L77=$D$184,(($J77-$K77)/$P77),(($J77-SUM($Z77:AP77))*$Q77))*IF($V77&lt;=AQ$2,(DATEDIF(AP$2,$V77,"D")/365),IF($G77&gt;AP$2,(DATEDIF($G77,AQ$2,"D")/365),1)))))))</f>
        <v>0</v>
      </c>
      <c r="AR77" s="53">
        <f>IF($V77&lt;=AQ$2,0,IF($O77&lt;=AQ$2,0,IF($G77&gt;=AR$2,0,IF($K77&gt;=$J77,0,IF($O77&lt;=AR$2,($J77-(SUM($K77,SUM($Z77:AQ77)))),IF($L77=$D$184,(($J77-$K77)/$P77),(($J77-SUM($Z77:AQ77))*$Q77))*IF($V77&lt;=AR$2,(DATEDIF(AQ$2,$V77,"D")/365),IF($G77&gt;AQ$2,(DATEDIF($G77,AR$2,"D")/365),1)))))))</f>
        <v>0</v>
      </c>
      <c r="AS77" s="53">
        <f>IF($V77&lt;=AR$2,0,IF($O77&lt;=AR$2,0,IF($G77&gt;=AS$2,0,IF($K77&gt;=$J77,0,IF($O77&lt;=AS$2,($J77-(SUM($K77,SUM($Z77:AR77)))),IF($L77=$D$184,(($J77-$K77)/$P77),(($J77-SUM($Z77:AR77))*$Q77))*IF($V77&lt;=AS$2,(DATEDIF(AR$2,$V77,"D")/365),IF($G77&gt;AR$2,(DATEDIF($G77,AS$2,"D")/365),1)))))))</f>
        <v>0</v>
      </c>
      <c r="AT77" s="53">
        <f>IF($V77&lt;=AS$2,0,IF($O77&lt;=AS$2,0,IF($G77&gt;=AT$2,0,IF($K77&gt;=$J77,0,IF($O77&lt;=AT$2,($J77-(SUM($K77,SUM($Z77:AS77)))),IF($L77=$D$184,(($J77-$K77)/$P77),(($J77-SUM($Z77:AS77))*$Q77))*IF($V77&lt;=AT$2,(DATEDIF(AS$2,$V77,"D")/365),IF($G77&gt;AS$2,(DATEDIF($G77,AT$2,"D")/365),1)))))))</f>
        <v>0</v>
      </c>
      <c r="AU77" s="53">
        <f>IF($V77&lt;=AT$2,0,IF($O77&lt;=AT$2,0,IF($G77&gt;=AU$2,0,IF($K77&gt;=$J77,0,IF($O77&lt;=AU$2,($J77-(SUM($K77,SUM($Z77:AT77)))),IF($L77=$D$184,(($J77-$K77)/$P77),(($J77-SUM($Z77:AT77))*$Q77))*IF($V77&lt;=AU$2,(DATEDIF(AT$2,$V77,"D")/365),IF($G77&gt;AT$2,(DATEDIF($G77,AU$2,"D")/365),1)))))))</f>
        <v>0</v>
      </c>
      <c r="AV77" s="53">
        <f>IF($V77&lt;=AU$2,0,IF($O77&lt;=AU$2,0,IF($G77&gt;=AV$2,0,IF($K77&gt;=$J77,0,IF($O77&lt;=AV$2,($J77-(SUM($K77,SUM($Z77:AU77)))),IF($L77=$D$184,(($J77-$K77)/$P77),(($J77-SUM($Z77:AU77))*$Q77))*IF($V77&lt;=AV$2,(DATEDIF(AU$2,$V77,"D")/365),IF($G77&gt;AU$2,(DATEDIF($G77,AV$2,"D")/365),1)))))))</f>
        <v>0</v>
      </c>
      <c r="AW77" s="53">
        <f>IF($V77&lt;=AV$2,0,IF($O77&lt;=AV$2,0,IF($G77&gt;=AW$2,0,IF($K77&gt;=$J77,0,IF($O77&lt;=AW$2,($J77-(SUM($K77,SUM($Z77:AV77)))),IF($L77=$D$184,(($J77-$K77)/$P77),(($J77-SUM($Z77:AV77))*$Q77))*IF($V77&lt;=AW$2,(DATEDIF(AV$2,$V77,"D")/365),IF($G77&gt;AV$2,(DATEDIF($G77,AW$2,"D")/365),1)))))))</f>
        <v>0</v>
      </c>
      <c r="AX77" s="53">
        <f>IF($V77&lt;=AW$2,0,IF($O77&lt;=AW$2,0,IF($G77&gt;=AX$2,0,IF($K77&gt;=$J77,0,IF($O77&lt;=AX$2,($J77-(SUM($K77,SUM($Z77:AW77)))),IF($L77=$D$184,(($J77-$K77)/$P77),(($J77-SUM($Z77:AW77))*$Q77))*IF($V77&lt;=AX$2,(DATEDIF(AW$2,$V77,"D")/365),IF($G77&gt;AW$2,(DATEDIF($G77,AX$2,"D")/365),1)))))))</f>
        <v>0</v>
      </c>
      <c r="AY77" s="53">
        <f>IF($V77&lt;=AX$2,0,IF($O77&lt;=AX$2,0,IF($G77&gt;=AY$2,0,IF($K77&gt;=$J77,0,IF($O77&lt;=AY$2,($J77-(SUM($K77,SUM($Z77:AX77)))),IF($L77=$D$184,(($J77-$K77)/$P77),(($J77-SUM($Z77:AX77))*$Q77))*IF($V77&lt;=AY$2,(DATEDIF(AX$2,$V77,"D")/365),IF($G77&gt;AX$2,(DATEDIF($G77,AY$2,"D")/365),1)))))))</f>
        <v>0</v>
      </c>
      <c r="AZ77" s="52"/>
      <c r="BA77" s="52"/>
      <c r="BB77" s="126">
        <f>IF($V77&lt;=BB$2,0,IF($G77&gt;=BB$2,0,IF($G77&gt;$W$3,(J77-Z77),IF($G77&lt;=$W$3,J77-SUM(W77,$Z77:Z77),0))))</f>
        <v>0</v>
      </c>
      <c r="BC77" s="53">
        <f t="shared" si="143"/>
        <v>0</v>
      </c>
      <c r="BD77" s="52">
        <f t="shared" si="143"/>
        <v>0</v>
      </c>
      <c r="BE77" s="53">
        <f t="shared" si="143"/>
        <v>0</v>
      </c>
      <c r="BF77" s="52">
        <f t="shared" si="143"/>
        <v>0</v>
      </c>
      <c r="BG77" s="53">
        <f t="shared" si="143"/>
        <v>0</v>
      </c>
      <c r="BH77" s="52">
        <f t="shared" si="143"/>
        <v>0</v>
      </c>
      <c r="BI77" s="53">
        <f t="shared" si="143"/>
        <v>0</v>
      </c>
      <c r="BJ77" s="52">
        <f t="shared" si="143"/>
        <v>0</v>
      </c>
      <c r="BK77" s="53">
        <f t="shared" si="143"/>
        <v>0</v>
      </c>
      <c r="BL77" s="52">
        <f t="shared" si="143"/>
        <v>0</v>
      </c>
      <c r="BM77" s="53">
        <f t="shared" si="143"/>
        <v>0</v>
      </c>
      <c r="BN77" s="52">
        <f t="shared" si="143"/>
        <v>0</v>
      </c>
      <c r="BO77" s="53">
        <f t="shared" si="143"/>
        <v>0</v>
      </c>
      <c r="BP77" s="52">
        <f t="shared" si="143"/>
        <v>0</v>
      </c>
      <c r="BQ77" s="53">
        <f t="shared" si="143"/>
        <v>0</v>
      </c>
      <c r="BR77" s="52">
        <f t="shared" si="142"/>
        <v>0</v>
      </c>
      <c r="BS77" s="53">
        <f t="shared" si="133"/>
        <v>0</v>
      </c>
      <c r="BT77" s="52">
        <f t="shared" si="133"/>
        <v>0</v>
      </c>
      <c r="BU77" s="53">
        <f t="shared" si="133"/>
        <v>0</v>
      </c>
      <c r="BV77" s="52">
        <f t="shared" si="133"/>
        <v>0</v>
      </c>
      <c r="BW77" s="53">
        <f t="shared" si="133"/>
        <v>0</v>
      </c>
      <c r="BX77" s="52">
        <f t="shared" si="133"/>
        <v>0</v>
      </c>
      <c r="BY77" s="53">
        <f t="shared" si="133"/>
        <v>0</v>
      </c>
      <c r="BZ77" s="52">
        <f t="shared" si="133"/>
        <v>0</v>
      </c>
      <c r="CA77" s="53">
        <f t="shared" si="133"/>
        <v>0</v>
      </c>
    </row>
    <row r="78" spans="1:79" s="74" customFormat="1">
      <c r="A78" s="20">
        <v>77</v>
      </c>
      <c r="B78" s="20" t="s">
        <v>5</v>
      </c>
      <c r="C78" s="20" t="s">
        <v>153</v>
      </c>
      <c r="D78" s="2">
        <v>1985</v>
      </c>
      <c r="E78" s="3">
        <v>4</v>
      </c>
      <c r="F78" s="2">
        <v>1</v>
      </c>
      <c r="G78" s="55">
        <f t="shared" si="139"/>
        <v>31137</v>
      </c>
      <c r="H78" s="4">
        <v>0</v>
      </c>
      <c r="I78" s="1">
        <v>0</v>
      </c>
      <c r="J78" s="51">
        <f t="shared" si="140"/>
        <v>0</v>
      </c>
      <c r="K78" s="54">
        <f t="shared" si="141"/>
        <v>0</v>
      </c>
      <c r="L78" s="4" t="s">
        <v>96</v>
      </c>
      <c r="M78" s="54">
        <f t="shared" si="15"/>
        <v>5</v>
      </c>
      <c r="N78" s="53">
        <f t="shared" si="3"/>
        <v>5</v>
      </c>
      <c r="O78" s="55">
        <f t="shared" si="4"/>
        <v>32963</v>
      </c>
      <c r="P78" s="53">
        <f t="shared" si="134"/>
        <v>0</v>
      </c>
      <c r="Q78" s="119">
        <f t="shared" si="6"/>
        <v>0</v>
      </c>
      <c r="R78" s="52" t="s">
        <v>130</v>
      </c>
      <c r="S78" s="114">
        <v>17</v>
      </c>
      <c r="T78" s="68">
        <v>4</v>
      </c>
      <c r="U78" s="114">
        <v>2035</v>
      </c>
      <c r="V78" s="55">
        <f t="shared" si="135"/>
        <v>54878</v>
      </c>
      <c r="W78" s="53">
        <f t="shared" si="8"/>
        <v>0</v>
      </c>
      <c r="X78" s="53">
        <f t="shared" si="136"/>
        <v>0</v>
      </c>
      <c r="Y78" s="53">
        <f t="shared" si="137"/>
        <v>0</v>
      </c>
      <c r="Z78" s="53">
        <f t="shared" si="138"/>
        <v>0</v>
      </c>
      <c r="AA78" s="53">
        <f>IF($V78&lt;=Z$2,0,IF($O78&lt;=Z$2,0,IF($G78&gt;=AA$2,0,IF($K78&gt;=$J78,0,IF($O78&lt;=AA$2,($J78-(SUM($K78,SUM($Z78:Z78)))),IF($L78=$D$184,(($J78-$K78)/$P78),(($J78-SUM($Z78:Z78))*$Q78))*IF($V78&lt;=AA$2,(DATEDIF(Z$2,$V78,"D")/365),IF($G78&gt;Z$2,(DATEDIF($G78,AA$2,"D")/365),1)))))))</f>
        <v>0</v>
      </c>
      <c r="AB78" s="53">
        <f>IF($V78&lt;=AA$2,0,IF($O78&lt;=AA$2,0,IF($G78&gt;=AB$2,0,IF($K78&gt;=$J78,0,IF($O78&lt;=AB$2,($J78-(SUM($K78,SUM($Z78:AA78)))),IF($L78=$D$184,(($J78-$K78)/$P78),(($J78-SUM($Z78:AA78))*$Q78))*IF($V78&lt;=AB$2,(DATEDIF(AA$2,$V78,"D")/365),IF($G78&gt;AA$2,(DATEDIF($G78,AB$2,"D")/365),1)))))))</f>
        <v>0</v>
      </c>
      <c r="AC78" s="53">
        <f>IF($V78&lt;=AB$2,0,IF($O78&lt;=AB$2,0,IF($G78&gt;=AC$2,0,IF($K78&gt;=$J78,0,IF($O78&lt;=AC$2,($J78-(SUM($K78,SUM($Z78:AB78)))),IF($L78=$D$184,(($J78-$K78)/$P78),(($J78-SUM($Z78:AB78))*$Q78))*IF($V78&lt;=AC$2,(DATEDIF(AB$2,$V78,"D")/365),IF($G78&gt;AB$2,(DATEDIF($G78,AC$2,"D")/365),1)))))))</f>
        <v>0</v>
      </c>
      <c r="AD78" s="53">
        <f>IF($V78&lt;=AC$2,0,IF($O78&lt;=AC$2,0,IF($G78&gt;=AD$2,0,IF($K78&gt;=$J78,0,IF($O78&lt;=AD$2,($J78-(SUM($K78,SUM($Z78:AC78)))),IF($L78=$D$184,(($J78-$K78)/$P78),(($J78-SUM($Z78:AC78))*$Q78))*IF($V78&lt;=AD$2,(DATEDIF(AC$2,$V78,"D")/365),IF($G78&gt;AC$2,(DATEDIF($G78,AD$2,"D")/365),1)))))))</f>
        <v>0</v>
      </c>
      <c r="AE78" s="53">
        <f>IF($V78&lt;=AD$2,0,IF($O78&lt;=AD$2,0,IF($G78&gt;=AE$2,0,IF($K78&gt;=$J78,0,IF($O78&lt;=AE$2,($J78-(SUM($K78,SUM($Z78:AD78)))),IF($L78=$D$184,(($J78-$K78)/$P78),(($J78-SUM($Z78:AD78))*$Q78))*IF($V78&lt;=AE$2,(DATEDIF(AD$2,$V78,"D")/365),IF($G78&gt;AD$2,(DATEDIF($G78,AE$2,"D")/365),1)))))))</f>
        <v>0</v>
      </c>
      <c r="AF78" s="53">
        <f>IF($V78&lt;=AE$2,0,IF($O78&lt;=AE$2,0,IF($G78&gt;=AF$2,0,IF($K78&gt;=$J78,0,IF($O78&lt;=AF$2,($J78-(SUM($K78,SUM($Z78:AE78)))),IF($L78=$D$184,(($J78-$K78)/$P78),(($J78-SUM($Z78:AE78))*$Q78))*IF($V78&lt;=AF$2,(DATEDIF(AE$2,$V78,"D")/365),IF($G78&gt;AE$2,(DATEDIF($G78,AF$2,"D")/365),1)))))))</f>
        <v>0</v>
      </c>
      <c r="AG78" s="53">
        <f>IF($V78&lt;=AF$2,0,IF($O78&lt;=AF$2,0,IF($G78&gt;=AG$2,0,IF($K78&gt;=$J78,0,IF($O78&lt;=AG$2,($J78-(SUM($K78,SUM($Z78:AF78)))),IF($L78=$D$184,(($J78-$K78)/$P78),(($J78-SUM($Z78:AF78))*$Q78))*IF($V78&lt;=AG$2,(DATEDIF(AF$2,$V78,"D")/365),IF($G78&gt;AF$2,(DATEDIF($G78,AG$2,"D")/365),1)))))))</f>
        <v>0</v>
      </c>
      <c r="AH78" s="53">
        <f>IF($V78&lt;=AG$2,0,IF($O78&lt;=AG$2,0,IF($G78&gt;=AH$2,0,IF($K78&gt;=$J78,0,IF($O78&lt;=AH$2,($J78-(SUM($K78,SUM($Z78:AG78)))),IF($L78=$D$184,(($J78-$K78)/$P78),(($J78-SUM($Z78:AG78))*$Q78))*IF($V78&lt;=AH$2,(DATEDIF(AG$2,$V78,"D")/365),IF($G78&gt;AG$2,(DATEDIF($G78,AH$2,"D")/365),1)))))))</f>
        <v>0</v>
      </c>
      <c r="AI78" s="53">
        <f>IF($V78&lt;=AH$2,0,IF($O78&lt;=AH$2,0,IF($G78&gt;=AI$2,0,IF($K78&gt;=$J78,0,IF($O78&lt;=AI$2,($J78-(SUM($K78,SUM($Z78:AH78)))),IF($L78=$D$184,(($J78-$K78)/$P78),(($J78-SUM($Z78:AH78))*$Q78))*IF($V78&lt;=AI$2,(DATEDIF(AH$2,$V78,"D")/365),IF($G78&gt;AH$2,(DATEDIF($G78,AI$2,"D")/365),1)))))))</f>
        <v>0</v>
      </c>
      <c r="AJ78" s="53">
        <f>IF($V78&lt;=AI$2,0,IF($O78&lt;=AI$2,0,IF($G78&gt;=AJ$2,0,IF($K78&gt;=$J78,0,IF($O78&lt;=AJ$2,($J78-(SUM($K78,SUM($Z78:AI78)))),IF($L78=$D$184,(($J78-$K78)/$P78),(($J78-SUM($Z78:AI78))*$Q78))*IF($V78&lt;=AJ$2,(DATEDIF(AI$2,$V78,"D")/365),IF($G78&gt;AI$2,(DATEDIF($G78,AJ$2,"D")/365),1)))))))</f>
        <v>0</v>
      </c>
      <c r="AK78" s="53">
        <f>IF($V78&lt;=AJ$2,0,IF($O78&lt;=AJ$2,0,IF($G78&gt;=AK$2,0,IF($K78&gt;=$J78,0,IF($O78&lt;=AK$2,($J78-(SUM($K78,SUM($Z78:AJ78)))),IF($L78=$D$184,(($J78-$K78)/$P78),(($J78-SUM($Z78:AJ78))*$Q78))*IF($V78&lt;=AK$2,(DATEDIF(AJ$2,$V78,"D")/365),IF($G78&gt;AJ$2,(DATEDIF($G78,AK$2,"D")/365),1)))))))</f>
        <v>0</v>
      </c>
      <c r="AL78" s="53">
        <f>IF($V78&lt;=AK$2,0,IF($O78&lt;=AK$2,0,IF($G78&gt;=AL$2,0,IF($K78&gt;=$J78,0,IF($O78&lt;=AL$2,($J78-(SUM($K78,SUM($Z78:AK78)))),IF($L78=$D$184,(($J78-$K78)/$P78),(($J78-SUM($Z78:AK78))*$Q78))*IF($V78&lt;=AL$2,(DATEDIF(AK$2,$V78,"D")/365),IF($G78&gt;AK$2,(DATEDIF($G78,AL$2,"D")/365),1)))))))</f>
        <v>0</v>
      </c>
      <c r="AM78" s="53">
        <f>IF($V78&lt;=AL$2,0,IF($O78&lt;=AL$2,0,IF($G78&gt;=AM$2,0,IF($K78&gt;=$J78,0,IF($O78&lt;=AM$2,($J78-(SUM($K78,SUM($Z78:AL78)))),IF($L78=$D$184,(($J78-$K78)/$P78),(($J78-SUM($Z78:AL78))*$Q78))*IF($V78&lt;=AM$2,(DATEDIF(AL$2,$V78,"D")/365),IF($G78&gt;AL$2,(DATEDIF($G78,AM$2,"D")/365),1)))))))</f>
        <v>0</v>
      </c>
      <c r="AN78" s="53">
        <f>IF($V78&lt;=AM$2,0,IF($O78&lt;=AM$2,0,IF($G78&gt;=AN$2,0,IF($K78&gt;=$J78,0,IF($O78&lt;=AN$2,($J78-(SUM($K78,SUM($Z78:AM78)))),IF($L78=$D$184,(($J78-$K78)/$P78),(($J78-SUM($Z78:AM78))*$Q78))*IF($V78&lt;=AN$2,(DATEDIF(AM$2,$V78,"D")/365),IF($G78&gt;AM$2,(DATEDIF($G78,AN$2,"D")/365),1)))))))</f>
        <v>0</v>
      </c>
      <c r="AO78" s="53">
        <f>IF($V78&lt;=AN$2,0,IF($O78&lt;=AN$2,0,IF($G78&gt;=AO$2,0,IF($K78&gt;=$J78,0,IF($O78&lt;=AO$2,($J78-(SUM($K78,SUM($Z78:AN78)))),IF($L78=$D$184,(($J78-$K78)/$P78),(($J78-SUM($Z78:AN78))*$Q78))*IF($V78&lt;=AO$2,(DATEDIF(AN$2,$V78,"D")/365),IF($G78&gt;AN$2,(DATEDIF($G78,AO$2,"D")/365),1)))))))</f>
        <v>0</v>
      </c>
      <c r="AP78" s="53">
        <f>IF($V78&lt;=AO$2,0,IF($O78&lt;=AO$2,0,IF($G78&gt;=AP$2,0,IF($K78&gt;=$J78,0,IF($O78&lt;=AP$2,($J78-(SUM($K78,SUM($Z78:AO78)))),IF($L78=$D$184,(($J78-$K78)/$P78),(($J78-SUM($Z78:AO78))*$Q78))*IF($V78&lt;=AP$2,(DATEDIF(AO$2,$V78,"D")/365),IF($G78&gt;AO$2,(DATEDIF($G78,AP$2,"D")/365),1)))))))</f>
        <v>0</v>
      </c>
      <c r="AQ78" s="53">
        <f>IF($V78&lt;=AP$2,0,IF($O78&lt;=AP$2,0,IF($G78&gt;=AQ$2,0,IF($K78&gt;=$J78,0,IF($O78&lt;=AQ$2,($J78-(SUM($K78,SUM($Z78:AP78)))),IF($L78=$D$184,(($J78-$K78)/$P78),(($J78-SUM($Z78:AP78))*$Q78))*IF($V78&lt;=AQ$2,(DATEDIF(AP$2,$V78,"D")/365),IF($G78&gt;AP$2,(DATEDIF($G78,AQ$2,"D")/365),1)))))))</f>
        <v>0</v>
      </c>
      <c r="AR78" s="53">
        <f>IF($V78&lt;=AQ$2,0,IF($O78&lt;=AQ$2,0,IF($G78&gt;=AR$2,0,IF($K78&gt;=$J78,0,IF($O78&lt;=AR$2,($J78-(SUM($K78,SUM($Z78:AQ78)))),IF($L78=$D$184,(($J78-$K78)/$P78),(($J78-SUM($Z78:AQ78))*$Q78))*IF($V78&lt;=AR$2,(DATEDIF(AQ$2,$V78,"D")/365),IF($G78&gt;AQ$2,(DATEDIF($G78,AR$2,"D")/365),1)))))))</f>
        <v>0</v>
      </c>
      <c r="AS78" s="53">
        <f>IF($V78&lt;=AR$2,0,IF($O78&lt;=AR$2,0,IF($G78&gt;=AS$2,0,IF($K78&gt;=$J78,0,IF($O78&lt;=AS$2,($J78-(SUM($K78,SUM($Z78:AR78)))),IF($L78=$D$184,(($J78-$K78)/$P78),(($J78-SUM($Z78:AR78))*$Q78))*IF($V78&lt;=AS$2,(DATEDIF(AR$2,$V78,"D")/365),IF($G78&gt;AR$2,(DATEDIF($G78,AS$2,"D")/365),1)))))))</f>
        <v>0</v>
      </c>
      <c r="AT78" s="53">
        <f>IF($V78&lt;=AS$2,0,IF($O78&lt;=AS$2,0,IF($G78&gt;=AT$2,0,IF($K78&gt;=$J78,0,IF($O78&lt;=AT$2,($J78-(SUM($K78,SUM($Z78:AS78)))),IF($L78=$D$184,(($J78-$K78)/$P78),(($J78-SUM($Z78:AS78))*$Q78))*IF($V78&lt;=AT$2,(DATEDIF(AS$2,$V78,"D")/365),IF($G78&gt;AS$2,(DATEDIF($G78,AT$2,"D")/365),1)))))))</f>
        <v>0</v>
      </c>
      <c r="AU78" s="53">
        <f>IF($V78&lt;=AT$2,0,IF($O78&lt;=AT$2,0,IF($G78&gt;=AU$2,0,IF($K78&gt;=$J78,0,IF($O78&lt;=AU$2,($J78-(SUM($K78,SUM($Z78:AT78)))),IF($L78=$D$184,(($J78-$K78)/$P78),(($J78-SUM($Z78:AT78))*$Q78))*IF($V78&lt;=AU$2,(DATEDIF(AT$2,$V78,"D")/365),IF($G78&gt;AT$2,(DATEDIF($G78,AU$2,"D")/365),1)))))))</f>
        <v>0</v>
      </c>
      <c r="AV78" s="53">
        <f>IF($V78&lt;=AU$2,0,IF($O78&lt;=AU$2,0,IF($G78&gt;=AV$2,0,IF($K78&gt;=$J78,0,IF($O78&lt;=AV$2,($J78-(SUM($K78,SUM($Z78:AU78)))),IF($L78=$D$184,(($J78-$K78)/$P78),(($J78-SUM($Z78:AU78))*$Q78))*IF($V78&lt;=AV$2,(DATEDIF(AU$2,$V78,"D")/365),IF($G78&gt;AU$2,(DATEDIF($G78,AV$2,"D")/365),1)))))))</f>
        <v>0</v>
      </c>
      <c r="AW78" s="53">
        <f>IF($V78&lt;=AV$2,0,IF($O78&lt;=AV$2,0,IF($G78&gt;=AW$2,0,IF($K78&gt;=$J78,0,IF($O78&lt;=AW$2,($J78-(SUM($K78,SUM($Z78:AV78)))),IF($L78=$D$184,(($J78-$K78)/$P78),(($J78-SUM($Z78:AV78))*$Q78))*IF($V78&lt;=AW$2,(DATEDIF(AV$2,$V78,"D")/365),IF($G78&gt;AV$2,(DATEDIF($G78,AW$2,"D")/365),1)))))))</f>
        <v>0</v>
      </c>
      <c r="AX78" s="53">
        <f>IF($V78&lt;=AW$2,0,IF($O78&lt;=AW$2,0,IF($G78&gt;=AX$2,0,IF($K78&gt;=$J78,0,IF($O78&lt;=AX$2,($J78-(SUM($K78,SUM($Z78:AW78)))),IF($L78=$D$184,(($J78-$K78)/$P78),(($J78-SUM($Z78:AW78))*$Q78))*IF($V78&lt;=AX$2,(DATEDIF(AW$2,$V78,"D")/365),IF($G78&gt;AW$2,(DATEDIF($G78,AX$2,"D")/365),1)))))))</f>
        <v>0</v>
      </c>
      <c r="AY78" s="53">
        <f>IF($V78&lt;=AX$2,0,IF($O78&lt;=AX$2,0,IF($G78&gt;=AY$2,0,IF($K78&gt;=$J78,0,IF($O78&lt;=AY$2,($J78-(SUM($K78,SUM($Z78:AX78)))),IF($L78=$D$184,(($J78-$K78)/$P78),(($J78-SUM($Z78:AX78))*$Q78))*IF($V78&lt;=AY$2,(DATEDIF(AX$2,$V78,"D")/365),IF($G78&gt;AX$2,(DATEDIF($G78,AY$2,"D")/365),1)))))))</f>
        <v>0</v>
      </c>
      <c r="AZ78" s="52"/>
      <c r="BA78" s="52"/>
      <c r="BB78" s="126">
        <f>IF($V78&lt;=BB$2,0,IF($G78&gt;=BB$2,0,IF($G78&gt;$W$3,(J78-Z78),IF($G78&lt;=$W$3,J78-SUM(W78,$Z78:Z78),0))))</f>
        <v>0</v>
      </c>
      <c r="BC78" s="53">
        <f t="shared" si="143"/>
        <v>0</v>
      </c>
      <c r="BD78" s="52">
        <f t="shared" si="143"/>
        <v>0</v>
      </c>
      <c r="BE78" s="53">
        <f t="shared" si="143"/>
        <v>0</v>
      </c>
      <c r="BF78" s="52">
        <f t="shared" si="143"/>
        <v>0</v>
      </c>
      <c r="BG78" s="53">
        <f t="shared" si="143"/>
        <v>0</v>
      </c>
      <c r="BH78" s="52">
        <f t="shared" si="143"/>
        <v>0</v>
      </c>
      <c r="BI78" s="53">
        <f t="shared" si="143"/>
        <v>0</v>
      </c>
      <c r="BJ78" s="52">
        <f t="shared" si="143"/>
        <v>0</v>
      </c>
      <c r="BK78" s="53">
        <f t="shared" si="143"/>
        <v>0</v>
      </c>
      <c r="BL78" s="52">
        <f t="shared" si="143"/>
        <v>0</v>
      </c>
      <c r="BM78" s="53">
        <f t="shared" si="143"/>
        <v>0</v>
      </c>
      <c r="BN78" s="52">
        <f t="shared" si="143"/>
        <v>0</v>
      </c>
      <c r="BO78" s="53">
        <f t="shared" si="143"/>
        <v>0</v>
      </c>
      <c r="BP78" s="52">
        <f t="shared" si="143"/>
        <v>0</v>
      </c>
      <c r="BQ78" s="53">
        <f t="shared" si="143"/>
        <v>0</v>
      </c>
      <c r="BR78" s="52">
        <f t="shared" si="142"/>
        <v>0</v>
      </c>
      <c r="BS78" s="53">
        <f t="shared" si="133"/>
        <v>0</v>
      </c>
      <c r="BT78" s="52">
        <f t="shared" si="133"/>
        <v>0</v>
      </c>
      <c r="BU78" s="53">
        <f t="shared" si="133"/>
        <v>0</v>
      </c>
      <c r="BV78" s="52">
        <f t="shared" si="133"/>
        <v>0</v>
      </c>
      <c r="BW78" s="53">
        <f t="shared" si="133"/>
        <v>0</v>
      </c>
      <c r="BX78" s="52">
        <f t="shared" si="133"/>
        <v>0</v>
      </c>
      <c r="BY78" s="53">
        <f t="shared" si="133"/>
        <v>0</v>
      </c>
      <c r="BZ78" s="52">
        <f t="shared" si="133"/>
        <v>0</v>
      </c>
      <c r="CA78" s="53">
        <f t="shared" si="133"/>
        <v>0</v>
      </c>
    </row>
    <row r="79" spans="1:79" s="74" customFormat="1">
      <c r="A79" s="20">
        <v>78</v>
      </c>
      <c r="B79" s="20" t="s">
        <v>5</v>
      </c>
      <c r="C79" s="20" t="s">
        <v>153</v>
      </c>
      <c r="D79" s="2">
        <v>1985</v>
      </c>
      <c r="E79" s="3">
        <v>4</v>
      </c>
      <c r="F79" s="2">
        <v>1</v>
      </c>
      <c r="G79" s="55">
        <f t="shared" si="139"/>
        <v>31137</v>
      </c>
      <c r="H79" s="4">
        <v>0</v>
      </c>
      <c r="I79" s="1">
        <v>0</v>
      </c>
      <c r="J79" s="51">
        <f t="shared" si="140"/>
        <v>0</v>
      </c>
      <c r="K79" s="54">
        <f t="shared" si="141"/>
        <v>0</v>
      </c>
      <c r="L79" s="4" t="s">
        <v>96</v>
      </c>
      <c r="M79" s="54">
        <f t="shared" si="15"/>
        <v>5</v>
      </c>
      <c r="N79" s="53">
        <f t="shared" si="3"/>
        <v>5</v>
      </c>
      <c r="O79" s="55">
        <f t="shared" si="4"/>
        <v>32963</v>
      </c>
      <c r="P79" s="53">
        <f t="shared" si="134"/>
        <v>0</v>
      </c>
      <c r="Q79" s="119">
        <f t="shared" si="6"/>
        <v>0</v>
      </c>
      <c r="R79" s="52" t="s">
        <v>130</v>
      </c>
      <c r="S79" s="114">
        <v>17</v>
      </c>
      <c r="T79" s="68">
        <v>4</v>
      </c>
      <c r="U79" s="114">
        <v>2035</v>
      </c>
      <c r="V79" s="55">
        <f t="shared" si="135"/>
        <v>54878</v>
      </c>
      <c r="W79" s="53">
        <f t="shared" si="8"/>
        <v>0</v>
      </c>
      <c r="X79" s="53">
        <f t="shared" si="136"/>
        <v>0</v>
      </c>
      <c r="Y79" s="53">
        <f t="shared" si="137"/>
        <v>0</v>
      </c>
      <c r="Z79" s="53">
        <f t="shared" si="138"/>
        <v>0</v>
      </c>
      <c r="AA79" s="53">
        <f>IF($V79&lt;=Z$2,0,IF($O79&lt;=Z$2,0,IF($G79&gt;=AA$2,0,IF($K79&gt;=$J79,0,IF($O79&lt;=AA$2,($J79-(SUM($K79,SUM($Z79:Z79)))),IF($L79=$D$184,(($J79-$K79)/$P79),(($J79-SUM($Z79:Z79))*$Q79))*IF($V79&lt;=AA$2,(DATEDIF(Z$2,$V79,"D")/365),IF($G79&gt;Z$2,(DATEDIF($G79,AA$2,"D")/365),1)))))))</f>
        <v>0</v>
      </c>
      <c r="AB79" s="53">
        <f>IF($V79&lt;=AA$2,0,IF($O79&lt;=AA$2,0,IF($G79&gt;=AB$2,0,IF($K79&gt;=$J79,0,IF($O79&lt;=AB$2,($J79-(SUM($K79,SUM($Z79:AA79)))),IF($L79=$D$184,(($J79-$K79)/$P79),(($J79-SUM($Z79:AA79))*$Q79))*IF($V79&lt;=AB$2,(DATEDIF(AA$2,$V79,"D")/365),IF($G79&gt;AA$2,(DATEDIF($G79,AB$2,"D")/365),1)))))))</f>
        <v>0</v>
      </c>
      <c r="AC79" s="53">
        <f>IF($V79&lt;=AB$2,0,IF($O79&lt;=AB$2,0,IF($G79&gt;=AC$2,0,IF($K79&gt;=$J79,0,IF($O79&lt;=AC$2,($J79-(SUM($K79,SUM($Z79:AB79)))),IF($L79=$D$184,(($J79-$K79)/$P79),(($J79-SUM($Z79:AB79))*$Q79))*IF($V79&lt;=AC$2,(DATEDIF(AB$2,$V79,"D")/365),IF($G79&gt;AB$2,(DATEDIF($G79,AC$2,"D")/365),1)))))))</f>
        <v>0</v>
      </c>
      <c r="AD79" s="53">
        <f>IF($V79&lt;=AC$2,0,IF($O79&lt;=AC$2,0,IF($G79&gt;=AD$2,0,IF($K79&gt;=$J79,0,IF($O79&lt;=AD$2,($J79-(SUM($K79,SUM($Z79:AC79)))),IF($L79=$D$184,(($J79-$K79)/$P79),(($J79-SUM($Z79:AC79))*$Q79))*IF($V79&lt;=AD$2,(DATEDIF(AC$2,$V79,"D")/365),IF($G79&gt;AC$2,(DATEDIF($G79,AD$2,"D")/365),1)))))))</f>
        <v>0</v>
      </c>
      <c r="AE79" s="53">
        <f>IF($V79&lt;=AD$2,0,IF($O79&lt;=AD$2,0,IF($G79&gt;=AE$2,0,IF($K79&gt;=$J79,0,IF($O79&lt;=AE$2,($J79-(SUM($K79,SUM($Z79:AD79)))),IF($L79=$D$184,(($J79-$K79)/$P79),(($J79-SUM($Z79:AD79))*$Q79))*IF($V79&lt;=AE$2,(DATEDIF(AD$2,$V79,"D")/365),IF($G79&gt;AD$2,(DATEDIF($G79,AE$2,"D")/365),1)))))))</f>
        <v>0</v>
      </c>
      <c r="AF79" s="53">
        <f>IF($V79&lt;=AE$2,0,IF($O79&lt;=AE$2,0,IF($G79&gt;=AF$2,0,IF($K79&gt;=$J79,0,IF($O79&lt;=AF$2,($J79-(SUM($K79,SUM($Z79:AE79)))),IF($L79=$D$184,(($J79-$K79)/$P79),(($J79-SUM($Z79:AE79))*$Q79))*IF($V79&lt;=AF$2,(DATEDIF(AE$2,$V79,"D")/365),IF($G79&gt;AE$2,(DATEDIF($G79,AF$2,"D")/365),1)))))))</f>
        <v>0</v>
      </c>
      <c r="AG79" s="53">
        <f>IF($V79&lt;=AF$2,0,IF($O79&lt;=AF$2,0,IF($G79&gt;=AG$2,0,IF($K79&gt;=$J79,0,IF($O79&lt;=AG$2,($J79-(SUM($K79,SUM($Z79:AF79)))),IF($L79=$D$184,(($J79-$K79)/$P79),(($J79-SUM($Z79:AF79))*$Q79))*IF($V79&lt;=AG$2,(DATEDIF(AF$2,$V79,"D")/365),IF($G79&gt;AF$2,(DATEDIF($G79,AG$2,"D")/365),1)))))))</f>
        <v>0</v>
      </c>
      <c r="AH79" s="53">
        <f>IF($V79&lt;=AG$2,0,IF($O79&lt;=AG$2,0,IF($G79&gt;=AH$2,0,IF($K79&gt;=$J79,0,IF($O79&lt;=AH$2,($J79-(SUM($K79,SUM($Z79:AG79)))),IF($L79=$D$184,(($J79-$K79)/$P79),(($J79-SUM($Z79:AG79))*$Q79))*IF($V79&lt;=AH$2,(DATEDIF(AG$2,$V79,"D")/365),IF($G79&gt;AG$2,(DATEDIF($G79,AH$2,"D")/365),1)))))))</f>
        <v>0</v>
      </c>
      <c r="AI79" s="53">
        <f>IF($V79&lt;=AH$2,0,IF($O79&lt;=AH$2,0,IF($G79&gt;=AI$2,0,IF($K79&gt;=$J79,0,IF($O79&lt;=AI$2,($J79-(SUM($K79,SUM($Z79:AH79)))),IF($L79=$D$184,(($J79-$K79)/$P79),(($J79-SUM($Z79:AH79))*$Q79))*IF($V79&lt;=AI$2,(DATEDIF(AH$2,$V79,"D")/365),IF($G79&gt;AH$2,(DATEDIF($G79,AI$2,"D")/365),1)))))))</f>
        <v>0</v>
      </c>
      <c r="AJ79" s="53">
        <f>IF($V79&lt;=AI$2,0,IF($O79&lt;=AI$2,0,IF($G79&gt;=AJ$2,0,IF($K79&gt;=$J79,0,IF($O79&lt;=AJ$2,($J79-(SUM($K79,SUM($Z79:AI79)))),IF($L79=$D$184,(($J79-$K79)/$P79),(($J79-SUM($Z79:AI79))*$Q79))*IF($V79&lt;=AJ$2,(DATEDIF(AI$2,$V79,"D")/365),IF($G79&gt;AI$2,(DATEDIF($G79,AJ$2,"D")/365),1)))))))</f>
        <v>0</v>
      </c>
      <c r="AK79" s="53">
        <f>IF($V79&lt;=AJ$2,0,IF($O79&lt;=AJ$2,0,IF($G79&gt;=AK$2,0,IF($K79&gt;=$J79,0,IF($O79&lt;=AK$2,($J79-(SUM($K79,SUM($Z79:AJ79)))),IF($L79=$D$184,(($J79-$K79)/$P79),(($J79-SUM($Z79:AJ79))*$Q79))*IF($V79&lt;=AK$2,(DATEDIF(AJ$2,$V79,"D")/365),IF($G79&gt;AJ$2,(DATEDIF($G79,AK$2,"D")/365),1)))))))</f>
        <v>0</v>
      </c>
      <c r="AL79" s="53">
        <f>IF($V79&lt;=AK$2,0,IF($O79&lt;=AK$2,0,IF($G79&gt;=AL$2,0,IF($K79&gt;=$J79,0,IF($O79&lt;=AL$2,($J79-(SUM($K79,SUM($Z79:AK79)))),IF($L79=$D$184,(($J79-$K79)/$P79),(($J79-SUM($Z79:AK79))*$Q79))*IF($V79&lt;=AL$2,(DATEDIF(AK$2,$V79,"D")/365),IF($G79&gt;AK$2,(DATEDIF($G79,AL$2,"D")/365),1)))))))</f>
        <v>0</v>
      </c>
      <c r="AM79" s="53">
        <f>IF($V79&lt;=AL$2,0,IF($O79&lt;=AL$2,0,IF($G79&gt;=AM$2,0,IF($K79&gt;=$J79,0,IF($O79&lt;=AM$2,($J79-(SUM($K79,SUM($Z79:AL79)))),IF($L79=$D$184,(($J79-$K79)/$P79),(($J79-SUM($Z79:AL79))*$Q79))*IF($V79&lt;=AM$2,(DATEDIF(AL$2,$V79,"D")/365),IF($G79&gt;AL$2,(DATEDIF($G79,AM$2,"D")/365),1)))))))</f>
        <v>0</v>
      </c>
      <c r="AN79" s="53">
        <f>IF($V79&lt;=AM$2,0,IF($O79&lt;=AM$2,0,IF($G79&gt;=AN$2,0,IF($K79&gt;=$J79,0,IF($O79&lt;=AN$2,($J79-(SUM($K79,SUM($Z79:AM79)))),IF($L79=$D$184,(($J79-$K79)/$P79),(($J79-SUM($Z79:AM79))*$Q79))*IF($V79&lt;=AN$2,(DATEDIF(AM$2,$V79,"D")/365),IF($G79&gt;AM$2,(DATEDIF($G79,AN$2,"D")/365),1)))))))</f>
        <v>0</v>
      </c>
      <c r="AO79" s="53">
        <f>IF($V79&lt;=AN$2,0,IF($O79&lt;=AN$2,0,IF($G79&gt;=AO$2,0,IF($K79&gt;=$J79,0,IF($O79&lt;=AO$2,($J79-(SUM($K79,SUM($Z79:AN79)))),IF($L79=$D$184,(($J79-$K79)/$P79),(($J79-SUM($Z79:AN79))*$Q79))*IF($V79&lt;=AO$2,(DATEDIF(AN$2,$V79,"D")/365),IF($G79&gt;AN$2,(DATEDIF($G79,AO$2,"D")/365),1)))))))</f>
        <v>0</v>
      </c>
      <c r="AP79" s="53">
        <f>IF($V79&lt;=AO$2,0,IF($O79&lt;=AO$2,0,IF($G79&gt;=AP$2,0,IF($K79&gt;=$J79,0,IF($O79&lt;=AP$2,($J79-(SUM($K79,SUM($Z79:AO79)))),IF($L79=$D$184,(($J79-$K79)/$P79),(($J79-SUM($Z79:AO79))*$Q79))*IF($V79&lt;=AP$2,(DATEDIF(AO$2,$V79,"D")/365),IF($G79&gt;AO$2,(DATEDIF($G79,AP$2,"D")/365),1)))))))</f>
        <v>0</v>
      </c>
      <c r="AQ79" s="53">
        <f>IF($V79&lt;=AP$2,0,IF($O79&lt;=AP$2,0,IF($G79&gt;=AQ$2,0,IF($K79&gt;=$J79,0,IF($O79&lt;=AQ$2,($J79-(SUM($K79,SUM($Z79:AP79)))),IF($L79=$D$184,(($J79-$K79)/$P79),(($J79-SUM($Z79:AP79))*$Q79))*IF($V79&lt;=AQ$2,(DATEDIF(AP$2,$V79,"D")/365),IF($G79&gt;AP$2,(DATEDIF($G79,AQ$2,"D")/365),1)))))))</f>
        <v>0</v>
      </c>
      <c r="AR79" s="53">
        <f>IF($V79&lt;=AQ$2,0,IF($O79&lt;=AQ$2,0,IF($G79&gt;=AR$2,0,IF($K79&gt;=$J79,0,IF($O79&lt;=AR$2,($J79-(SUM($K79,SUM($Z79:AQ79)))),IF($L79=$D$184,(($J79-$K79)/$P79),(($J79-SUM($Z79:AQ79))*$Q79))*IF($V79&lt;=AR$2,(DATEDIF(AQ$2,$V79,"D")/365),IF($G79&gt;AQ$2,(DATEDIF($G79,AR$2,"D")/365),1)))))))</f>
        <v>0</v>
      </c>
      <c r="AS79" s="53">
        <f>IF($V79&lt;=AR$2,0,IF($O79&lt;=AR$2,0,IF($G79&gt;=AS$2,0,IF($K79&gt;=$J79,0,IF($O79&lt;=AS$2,($J79-(SUM($K79,SUM($Z79:AR79)))),IF($L79=$D$184,(($J79-$K79)/$P79),(($J79-SUM($Z79:AR79))*$Q79))*IF($V79&lt;=AS$2,(DATEDIF(AR$2,$V79,"D")/365),IF($G79&gt;AR$2,(DATEDIF($G79,AS$2,"D")/365),1)))))))</f>
        <v>0</v>
      </c>
      <c r="AT79" s="53">
        <f>IF($V79&lt;=AS$2,0,IF($O79&lt;=AS$2,0,IF($G79&gt;=AT$2,0,IF($K79&gt;=$J79,0,IF($O79&lt;=AT$2,($J79-(SUM($K79,SUM($Z79:AS79)))),IF($L79=$D$184,(($J79-$K79)/$P79),(($J79-SUM($Z79:AS79))*$Q79))*IF($V79&lt;=AT$2,(DATEDIF(AS$2,$V79,"D")/365),IF($G79&gt;AS$2,(DATEDIF($G79,AT$2,"D")/365),1)))))))</f>
        <v>0</v>
      </c>
      <c r="AU79" s="53">
        <f>IF($V79&lt;=AT$2,0,IF($O79&lt;=AT$2,0,IF($G79&gt;=AU$2,0,IF($K79&gt;=$J79,0,IF($O79&lt;=AU$2,($J79-(SUM($K79,SUM($Z79:AT79)))),IF($L79=$D$184,(($J79-$K79)/$P79),(($J79-SUM($Z79:AT79))*$Q79))*IF($V79&lt;=AU$2,(DATEDIF(AT$2,$V79,"D")/365),IF($G79&gt;AT$2,(DATEDIF($G79,AU$2,"D")/365),1)))))))</f>
        <v>0</v>
      </c>
      <c r="AV79" s="53">
        <f>IF($V79&lt;=AU$2,0,IF($O79&lt;=AU$2,0,IF($G79&gt;=AV$2,0,IF($K79&gt;=$J79,0,IF($O79&lt;=AV$2,($J79-(SUM($K79,SUM($Z79:AU79)))),IF($L79=$D$184,(($J79-$K79)/$P79),(($J79-SUM($Z79:AU79))*$Q79))*IF($V79&lt;=AV$2,(DATEDIF(AU$2,$V79,"D")/365),IF($G79&gt;AU$2,(DATEDIF($G79,AV$2,"D")/365),1)))))))</f>
        <v>0</v>
      </c>
      <c r="AW79" s="53">
        <f>IF($V79&lt;=AV$2,0,IF($O79&lt;=AV$2,0,IF($G79&gt;=AW$2,0,IF($K79&gt;=$J79,0,IF($O79&lt;=AW$2,($J79-(SUM($K79,SUM($Z79:AV79)))),IF($L79=$D$184,(($J79-$K79)/$P79),(($J79-SUM($Z79:AV79))*$Q79))*IF($V79&lt;=AW$2,(DATEDIF(AV$2,$V79,"D")/365),IF($G79&gt;AV$2,(DATEDIF($G79,AW$2,"D")/365),1)))))))</f>
        <v>0</v>
      </c>
      <c r="AX79" s="53">
        <f>IF($V79&lt;=AW$2,0,IF($O79&lt;=AW$2,0,IF($G79&gt;=AX$2,0,IF($K79&gt;=$J79,0,IF($O79&lt;=AX$2,($J79-(SUM($K79,SUM($Z79:AW79)))),IF($L79=$D$184,(($J79-$K79)/$P79),(($J79-SUM($Z79:AW79))*$Q79))*IF($V79&lt;=AX$2,(DATEDIF(AW$2,$V79,"D")/365),IF($G79&gt;AW$2,(DATEDIF($G79,AX$2,"D")/365),1)))))))</f>
        <v>0</v>
      </c>
      <c r="AY79" s="53">
        <f>IF($V79&lt;=AX$2,0,IF($O79&lt;=AX$2,0,IF($G79&gt;=AY$2,0,IF($K79&gt;=$J79,0,IF($O79&lt;=AY$2,($J79-(SUM($K79,SUM($Z79:AX79)))),IF($L79=$D$184,(($J79-$K79)/$P79),(($J79-SUM($Z79:AX79))*$Q79))*IF($V79&lt;=AY$2,(DATEDIF(AX$2,$V79,"D")/365),IF($G79&gt;AX$2,(DATEDIF($G79,AY$2,"D")/365),1)))))))</f>
        <v>0</v>
      </c>
      <c r="AZ79" s="52"/>
      <c r="BA79" s="52"/>
      <c r="BB79" s="126">
        <f>IF($V79&lt;=BB$2,0,IF($G79&gt;=BB$2,0,IF($G79&gt;$W$3,(J79-Z79),IF($G79&lt;=$W$3,J79-SUM(W79,$Z79:Z79),0))))</f>
        <v>0</v>
      </c>
      <c r="BC79" s="53">
        <f t="shared" si="143"/>
        <v>0</v>
      </c>
      <c r="BD79" s="52">
        <f t="shared" si="143"/>
        <v>0</v>
      </c>
      <c r="BE79" s="53">
        <f t="shared" si="143"/>
        <v>0</v>
      </c>
      <c r="BF79" s="52">
        <f t="shared" si="143"/>
        <v>0</v>
      </c>
      <c r="BG79" s="53">
        <f t="shared" si="143"/>
        <v>0</v>
      </c>
      <c r="BH79" s="52">
        <f t="shared" si="143"/>
        <v>0</v>
      </c>
      <c r="BI79" s="53">
        <f t="shared" si="143"/>
        <v>0</v>
      </c>
      <c r="BJ79" s="52">
        <f t="shared" si="143"/>
        <v>0</v>
      </c>
      <c r="BK79" s="53">
        <f t="shared" si="143"/>
        <v>0</v>
      </c>
      <c r="BL79" s="52">
        <f t="shared" si="143"/>
        <v>0</v>
      </c>
      <c r="BM79" s="53">
        <f t="shared" si="143"/>
        <v>0</v>
      </c>
      <c r="BN79" s="52">
        <f t="shared" si="143"/>
        <v>0</v>
      </c>
      <c r="BO79" s="53">
        <f t="shared" si="143"/>
        <v>0</v>
      </c>
      <c r="BP79" s="52">
        <f t="shared" si="143"/>
        <v>0</v>
      </c>
      <c r="BQ79" s="53">
        <f t="shared" si="143"/>
        <v>0</v>
      </c>
      <c r="BR79" s="52">
        <f t="shared" si="142"/>
        <v>0</v>
      </c>
      <c r="BS79" s="53">
        <f t="shared" si="133"/>
        <v>0</v>
      </c>
      <c r="BT79" s="52">
        <f t="shared" si="133"/>
        <v>0</v>
      </c>
      <c r="BU79" s="53">
        <f t="shared" si="133"/>
        <v>0</v>
      </c>
      <c r="BV79" s="52">
        <f t="shared" si="133"/>
        <v>0</v>
      </c>
      <c r="BW79" s="53">
        <f t="shared" si="133"/>
        <v>0</v>
      </c>
      <c r="BX79" s="52">
        <f t="shared" si="133"/>
        <v>0</v>
      </c>
      <c r="BY79" s="53">
        <f t="shared" si="133"/>
        <v>0</v>
      </c>
      <c r="BZ79" s="52">
        <f t="shared" si="133"/>
        <v>0</v>
      </c>
      <c r="CA79" s="53">
        <f t="shared" si="133"/>
        <v>0</v>
      </c>
    </row>
    <row r="80" spans="1:79" s="74" customFormat="1">
      <c r="A80" s="20">
        <v>79</v>
      </c>
      <c r="B80" s="20" t="s">
        <v>5</v>
      </c>
      <c r="C80" s="20" t="s">
        <v>153</v>
      </c>
      <c r="D80" s="2">
        <v>1985</v>
      </c>
      <c r="E80" s="3">
        <v>4</v>
      </c>
      <c r="F80" s="2">
        <v>1</v>
      </c>
      <c r="G80" s="55">
        <f t="shared" si="139"/>
        <v>31137</v>
      </c>
      <c r="H80" s="4">
        <v>0</v>
      </c>
      <c r="I80" s="1">
        <v>0</v>
      </c>
      <c r="J80" s="51">
        <f t="shared" si="140"/>
        <v>0</v>
      </c>
      <c r="K80" s="54">
        <f t="shared" si="141"/>
        <v>0</v>
      </c>
      <c r="L80" s="4" t="s">
        <v>96</v>
      </c>
      <c r="M80" s="54">
        <f t="shared" si="15"/>
        <v>5</v>
      </c>
      <c r="N80" s="53">
        <f t="shared" si="3"/>
        <v>5</v>
      </c>
      <c r="O80" s="55">
        <f t="shared" si="4"/>
        <v>32963</v>
      </c>
      <c r="P80" s="53">
        <f t="shared" si="134"/>
        <v>0</v>
      </c>
      <c r="Q80" s="119">
        <f t="shared" si="6"/>
        <v>0</v>
      </c>
      <c r="R80" s="52" t="s">
        <v>130</v>
      </c>
      <c r="S80" s="114">
        <v>17</v>
      </c>
      <c r="T80" s="68">
        <v>4</v>
      </c>
      <c r="U80" s="114">
        <v>2035</v>
      </c>
      <c r="V80" s="55">
        <f t="shared" si="135"/>
        <v>54878</v>
      </c>
      <c r="W80" s="53">
        <f t="shared" si="8"/>
        <v>0</v>
      </c>
      <c r="X80" s="53">
        <f t="shared" si="136"/>
        <v>0</v>
      </c>
      <c r="Y80" s="53">
        <f t="shared" si="137"/>
        <v>0</v>
      </c>
      <c r="Z80" s="53">
        <f t="shared" si="138"/>
        <v>0</v>
      </c>
      <c r="AA80" s="53">
        <f>IF($V80&lt;=Z$2,0,IF($O80&lt;=Z$2,0,IF($G80&gt;=AA$2,0,IF($K80&gt;=$J80,0,IF($O80&lt;=AA$2,($J80-(SUM($K80,SUM($Z80:Z80)))),IF($L80=$D$184,(($J80-$K80)/$P80),(($J80-SUM($Z80:Z80))*$Q80))*IF($V80&lt;=AA$2,(DATEDIF(Z$2,$V80,"D")/365),IF($G80&gt;Z$2,(DATEDIF($G80,AA$2,"D")/365),1)))))))</f>
        <v>0</v>
      </c>
      <c r="AB80" s="53">
        <f>IF($V80&lt;=AA$2,0,IF($O80&lt;=AA$2,0,IF($G80&gt;=AB$2,0,IF($K80&gt;=$J80,0,IF($O80&lt;=AB$2,($J80-(SUM($K80,SUM($Z80:AA80)))),IF($L80=$D$184,(($J80-$K80)/$P80),(($J80-SUM($Z80:AA80))*$Q80))*IF($V80&lt;=AB$2,(DATEDIF(AA$2,$V80,"D")/365),IF($G80&gt;AA$2,(DATEDIF($G80,AB$2,"D")/365),1)))))))</f>
        <v>0</v>
      </c>
      <c r="AC80" s="53">
        <f>IF($V80&lt;=AB$2,0,IF($O80&lt;=AB$2,0,IF($G80&gt;=AC$2,0,IF($K80&gt;=$J80,0,IF($O80&lt;=AC$2,($J80-(SUM($K80,SUM($Z80:AB80)))),IF($L80=$D$184,(($J80-$K80)/$P80),(($J80-SUM($Z80:AB80))*$Q80))*IF($V80&lt;=AC$2,(DATEDIF(AB$2,$V80,"D")/365),IF($G80&gt;AB$2,(DATEDIF($G80,AC$2,"D")/365),1)))))))</f>
        <v>0</v>
      </c>
      <c r="AD80" s="53">
        <f>IF($V80&lt;=AC$2,0,IF($O80&lt;=AC$2,0,IF($G80&gt;=AD$2,0,IF($K80&gt;=$J80,0,IF($O80&lt;=AD$2,($J80-(SUM($K80,SUM($Z80:AC80)))),IF($L80=$D$184,(($J80-$K80)/$P80),(($J80-SUM($Z80:AC80))*$Q80))*IF($V80&lt;=AD$2,(DATEDIF(AC$2,$V80,"D")/365),IF($G80&gt;AC$2,(DATEDIF($G80,AD$2,"D")/365),1)))))))</f>
        <v>0</v>
      </c>
      <c r="AE80" s="53">
        <f>IF($V80&lt;=AD$2,0,IF($O80&lt;=AD$2,0,IF($G80&gt;=AE$2,0,IF($K80&gt;=$J80,0,IF($O80&lt;=AE$2,($J80-(SUM($K80,SUM($Z80:AD80)))),IF($L80=$D$184,(($J80-$K80)/$P80),(($J80-SUM($Z80:AD80))*$Q80))*IF($V80&lt;=AE$2,(DATEDIF(AD$2,$V80,"D")/365),IF($G80&gt;AD$2,(DATEDIF($G80,AE$2,"D")/365),1)))))))</f>
        <v>0</v>
      </c>
      <c r="AF80" s="53">
        <f>IF($V80&lt;=AE$2,0,IF($O80&lt;=AE$2,0,IF($G80&gt;=AF$2,0,IF($K80&gt;=$J80,0,IF($O80&lt;=AF$2,($J80-(SUM($K80,SUM($Z80:AE80)))),IF($L80=$D$184,(($J80-$K80)/$P80),(($J80-SUM($Z80:AE80))*$Q80))*IF($V80&lt;=AF$2,(DATEDIF(AE$2,$V80,"D")/365),IF($G80&gt;AE$2,(DATEDIF($G80,AF$2,"D")/365),1)))))))</f>
        <v>0</v>
      </c>
      <c r="AG80" s="53">
        <f>IF($V80&lt;=AF$2,0,IF($O80&lt;=AF$2,0,IF($G80&gt;=AG$2,0,IF($K80&gt;=$J80,0,IF($O80&lt;=AG$2,($J80-(SUM($K80,SUM($Z80:AF80)))),IF($L80=$D$184,(($J80-$K80)/$P80),(($J80-SUM($Z80:AF80))*$Q80))*IF($V80&lt;=AG$2,(DATEDIF(AF$2,$V80,"D")/365),IF($G80&gt;AF$2,(DATEDIF($G80,AG$2,"D")/365),1)))))))</f>
        <v>0</v>
      </c>
      <c r="AH80" s="53">
        <f>IF($V80&lt;=AG$2,0,IF($O80&lt;=AG$2,0,IF($G80&gt;=AH$2,0,IF($K80&gt;=$J80,0,IF($O80&lt;=AH$2,($J80-(SUM($K80,SUM($Z80:AG80)))),IF($L80=$D$184,(($J80-$K80)/$P80),(($J80-SUM($Z80:AG80))*$Q80))*IF($V80&lt;=AH$2,(DATEDIF(AG$2,$V80,"D")/365),IF($G80&gt;AG$2,(DATEDIF($G80,AH$2,"D")/365),1)))))))</f>
        <v>0</v>
      </c>
      <c r="AI80" s="53">
        <f>IF($V80&lt;=AH$2,0,IF($O80&lt;=AH$2,0,IF($G80&gt;=AI$2,0,IF($K80&gt;=$J80,0,IF($O80&lt;=AI$2,($J80-(SUM($K80,SUM($Z80:AH80)))),IF($L80=$D$184,(($J80-$K80)/$P80),(($J80-SUM($Z80:AH80))*$Q80))*IF($V80&lt;=AI$2,(DATEDIF(AH$2,$V80,"D")/365),IF($G80&gt;AH$2,(DATEDIF($G80,AI$2,"D")/365),1)))))))</f>
        <v>0</v>
      </c>
      <c r="AJ80" s="53">
        <f>IF($V80&lt;=AI$2,0,IF($O80&lt;=AI$2,0,IF($G80&gt;=AJ$2,0,IF($K80&gt;=$J80,0,IF($O80&lt;=AJ$2,($J80-(SUM($K80,SUM($Z80:AI80)))),IF($L80=$D$184,(($J80-$K80)/$P80),(($J80-SUM($Z80:AI80))*$Q80))*IF($V80&lt;=AJ$2,(DATEDIF(AI$2,$V80,"D")/365),IF($G80&gt;AI$2,(DATEDIF($G80,AJ$2,"D")/365),1)))))))</f>
        <v>0</v>
      </c>
      <c r="AK80" s="53">
        <f>IF($V80&lt;=AJ$2,0,IF($O80&lt;=AJ$2,0,IF($G80&gt;=AK$2,0,IF($K80&gt;=$J80,0,IF($O80&lt;=AK$2,($J80-(SUM($K80,SUM($Z80:AJ80)))),IF($L80=$D$184,(($J80-$K80)/$P80),(($J80-SUM($Z80:AJ80))*$Q80))*IF($V80&lt;=AK$2,(DATEDIF(AJ$2,$V80,"D")/365),IF($G80&gt;AJ$2,(DATEDIF($G80,AK$2,"D")/365),1)))))))</f>
        <v>0</v>
      </c>
      <c r="AL80" s="53">
        <f>IF($V80&lt;=AK$2,0,IF($O80&lt;=AK$2,0,IF($G80&gt;=AL$2,0,IF($K80&gt;=$J80,0,IF($O80&lt;=AL$2,($J80-(SUM($K80,SUM($Z80:AK80)))),IF($L80=$D$184,(($J80-$K80)/$P80),(($J80-SUM($Z80:AK80))*$Q80))*IF($V80&lt;=AL$2,(DATEDIF(AK$2,$V80,"D")/365),IF($G80&gt;AK$2,(DATEDIF($G80,AL$2,"D")/365),1)))))))</f>
        <v>0</v>
      </c>
      <c r="AM80" s="53">
        <f>IF($V80&lt;=AL$2,0,IF($O80&lt;=AL$2,0,IF($G80&gt;=AM$2,0,IF($K80&gt;=$J80,0,IF($O80&lt;=AM$2,($J80-(SUM($K80,SUM($Z80:AL80)))),IF($L80=$D$184,(($J80-$K80)/$P80),(($J80-SUM($Z80:AL80))*$Q80))*IF($V80&lt;=AM$2,(DATEDIF(AL$2,$V80,"D")/365),IF($G80&gt;AL$2,(DATEDIF($G80,AM$2,"D")/365),1)))))))</f>
        <v>0</v>
      </c>
      <c r="AN80" s="53">
        <f>IF($V80&lt;=AM$2,0,IF($O80&lt;=AM$2,0,IF($G80&gt;=AN$2,0,IF($K80&gt;=$J80,0,IF($O80&lt;=AN$2,($J80-(SUM($K80,SUM($Z80:AM80)))),IF($L80=$D$184,(($J80-$K80)/$P80),(($J80-SUM($Z80:AM80))*$Q80))*IF($V80&lt;=AN$2,(DATEDIF(AM$2,$V80,"D")/365),IF($G80&gt;AM$2,(DATEDIF($G80,AN$2,"D")/365),1)))))))</f>
        <v>0</v>
      </c>
      <c r="AO80" s="53">
        <f>IF($V80&lt;=AN$2,0,IF($O80&lt;=AN$2,0,IF($G80&gt;=AO$2,0,IF($K80&gt;=$J80,0,IF($O80&lt;=AO$2,($J80-(SUM($K80,SUM($Z80:AN80)))),IF($L80=$D$184,(($J80-$K80)/$P80),(($J80-SUM($Z80:AN80))*$Q80))*IF($V80&lt;=AO$2,(DATEDIF(AN$2,$V80,"D")/365),IF($G80&gt;AN$2,(DATEDIF($G80,AO$2,"D")/365),1)))))))</f>
        <v>0</v>
      </c>
      <c r="AP80" s="53">
        <f>IF($V80&lt;=AO$2,0,IF($O80&lt;=AO$2,0,IF($G80&gt;=AP$2,0,IF($K80&gt;=$J80,0,IF($O80&lt;=AP$2,($J80-(SUM($K80,SUM($Z80:AO80)))),IF($L80=$D$184,(($J80-$K80)/$P80),(($J80-SUM($Z80:AO80))*$Q80))*IF($V80&lt;=AP$2,(DATEDIF(AO$2,$V80,"D")/365),IF($G80&gt;AO$2,(DATEDIF($G80,AP$2,"D")/365),1)))))))</f>
        <v>0</v>
      </c>
      <c r="AQ80" s="53">
        <f>IF($V80&lt;=AP$2,0,IF($O80&lt;=AP$2,0,IF($G80&gt;=AQ$2,0,IF($K80&gt;=$J80,0,IF($O80&lt;=AQ$2,($J80-(SUM($K80,SUM($Z80:AP80)))),IF($L80=$D$184,(($J80-$K80)/$P80),(($J80-SUM($Z80:AP80))*$Q80))*IF($V80&lt;=AQ$2,(DATEDIF(AP$2,$V80,"D")/365),IF($G80&gt;AP$2,(DATEDIF($G80,AQ$2,"D")/365),1)))))))</f>
        <v>0</v>
      </c>
      <c r="AR80" s="53">
        <f>IF($V80&lt;=AQ$2,0,IF($O80&lt;=AQ$2,0,IF($G80&gt;=AR$2,0,IF($K80&gt;=$J80,0,IF($O80&lt;=AR$2,($J80-(SUM($K80,SUM($Z80:AQ80)))),IF($L80=$D$184,(($J80-$K80)/$P80),(($J80-SUM($Z80:AQ80))*$Q80))*IF($V80&lt;=AR$2,(DATEDIF(AQ$2,$V80,"D")/365),IF($G80&gt;AQ$2,(DATEDIF($G80,AR$2,"D")/365),1)))))))</f>
        <v>0</v>
      </c>
      <c r="AS80" s="53">
        <f>IF($V80&lt;=AR$2,0,IF($O80&lt;=AR$2,0,IF($G80&gt;=AS$2,0,IF($K80&gt;=$J80,0,IF($O80&lt;=AS$2,($J80-(SUM($K80,SUM($Z80:AR80)))),IF($L80=$D$184,(($J80-$K80)/$P80),(($J80-SUM($Z80:AR80))*$Q80))*IF($V80&lt;=AS$2,(DATEDIF(AR$2,$V80,"D")/365),IF($G80&gt;AR$2,(DATEDIF($G80,AS$2,"D")/365),1)))))))</f>
        <v>0</v>
      </c>
      <c r="AT80" s="53">
        <f>IF($V80&lt;=AS$2,0,IF($O80&lt;=AS$2,0,IF($G80&gt;=AT$2,0,IF($K80&gt;=$J80,0,IF($O80&lt;=AT$2,($J80-(SUM($K80,SUM($Z80:AS80)))),IF($L80=$D$184,(($J80-$K80)/$P80),(($J80-SUM($Z80:AS80))*$Q80))*IF($V80&lt;=AT$2,(DATEDIF(AS$2,$V80,"D")/365),IF($G80&gt;AS$2,(DATEDIF($G80,AT$2,"D")/365),1)))))))</f>
        <v>0</v>
      </c>
      <c r="AU80" s="53">
        <f>IF($V80&lt;=AT$2,0,IF($O80&lt;=AT$2,0,IF($G80&gt;=AU$2,0,IF($K80&gt;=$J80,0,IF($O80&lt;=AU$2,($J80-(SUM($K80,SUM($Z80:AT80)))),IF($L80=$D$184,(($J80-$K80)/$P80),(($J80-SUM($Z80:AT80))*$Q80))*IF($V80&lt;=AU$2,(DATEDIF(AT$2,$V80,"D")/365),IF($G80&gt;AT$2,(DATEDIF($G80,AU$2,"D")/365),1)))))))</f>
        <v>0</v>
      </c>
      <c r="AV80" s="53">
        <f>IF($V80&lt;=AU$2,0,IF($O80&lt;=AU$2,0,IF($G80&gt;=AV$2,0,IF($K80&gt;=$J80,0,IF($O80&lt;=AV$2,($J80-(SUM($K80,SUM($Z80:AU80)))),IF($L80=$D$184,(($J80-$K80)/$P80),(($J80-SUM($Z80:AU80))*$Q80))*IF($V80&lt;=AV$2,(DATEDIF(AU$2,$V80,"D")/365),IF($G80&gt;AU$2,(DATEDIF($G80,AV$2,"D")/365),1)))))))</f>
        <v>0</v>
      </c>
      <c r="AW80" s="53">
        <f>IF($V80&lt;=AV$2,0,IF($O80&lt;=AV$2,0,IF($G80&gt;=AW$2,0,IF($K80&gt;=$J80,0,IF($O80&lt;=AW$2,($J80-(SUM($K80,SUM($Z80:AV80)))),IF($L80=$D$184,(($J80-$K80)/$P80),(($J80-SUM($Z80:AV80))*$Q80))*IF($V80&lt;=AW$2,(DATEDIF(AV$2,$V80,"D")/365),IF($G80&gt;AV$2,(DATEDIF($G80,AW$2,"D")/365),1)))))))</f>
        <v>0</v>
      </c>
      <c r="AX80" s="53">
        <f>IF($V80&lt;=AW$2,0,IF($O80&lt;=AW$2,0,IF($G80&gt;=AX$2,0,IF($K80&gt;=$J80,0,IF($O80&lt;=AX$2,($J80-(SUM($K80,SUM($Z80:AW80)))),IF($L80=$D$184,(($J80-$K80)/$P80),(($J80-SUM($Z80:AW80))*$Q80))*IF($V80&lt;=AX$2,(DATEDIF(AW$2,$V80,"D")/365),IF($G80&gt;AW$2,(DATEDIF($G80,AX$2,"D")/365),1)))))))</f>
        <v>0</v>
      </c>
      <c r="AY80" s="53">
        <f>IF($V80&lt;=AX$2,0,IF($O80&lt;=AX$2,0,IF($G80&gt;=AY$2,0,IF($K80&gt;=$J80,0,IF($O80&lt;=AY$2,($J80-(SUM($K80,SUM($Z80:AX80)))),IF($L80=$D$184,(($J80-$K80)/$P80),(($J80-SUM($Z80:AX80))*$Q80))*IF($V80&lt;=AY$2,(DATEDIF(AX$2,$V80,"D")/365),IF($G80&gt;AX$2,(DATEDIF($G80,AY$2,"D")/365),1)))))))</f>
        <v>0</v>
      </c>
      <c r="AZ80" s="52"/>
      <c r="BA80" s="52"/>
      <c r="BB80" s="126">
        <f>IF($V80&lt;=BB$2,0,IF($G80&gt;=BB$2,0,IF($G80&gt;$W$3,(J80-Z80),IF($G80&lt;=$W$3,J80-SUM(W80,$Z80:Z80),0))))</f>
        <v>0</v>
      </c>
      <c r="BC80" s="53">
        <f t="shared" si="143"/>
        <v>0</v>
      </c>
      <c r="BD80" s="52">
        <f t="shared" si="143"/>
        <v>0</v>
      </c>
      <c r="BE80" s="53">
        <f t="shared" si="143"/>
        <v>0</v>
      </c>
      <c r="BF80" s="52">
        <f t="shared" si="143"/>
        <v>0</v>
      </c>
      <c r="BG80" s="53">
        <f t="shared" si="143"/>
        <v>0</v>
      </c>
      <c r="BH80" s="52">
        <f t="shared" si="143"/>
        <v>0</v>
      </c>
      <c r="BI80" s="53">
        <f t="shared" si="143"/>
        <v>0</v>
      </c>
      <c r="BJ80" s="52">
        <f t="shared" si="143"/>
        <v>0</v>
      </c>
      <c r="BK80" s="53">
        <f t="shared" si="143"/>
        <v>0</v>
      </c>
      <c r="BL80" s="52">
        <f t="shared" si="143"/>
        <v>0</v>
      </c>
      <c r="BM80" s="53">
        <f t="shared" si="143"/>
        <v>0</v>
      </c>
      <c r="BN80" s="52">
        <f t="shared" si="143"/>
        <v>0</v>
      </c>
      <c r="BO80" s="53">
        <f t="shared" si="143"/>
        <v>0</v>
      </c>
      <c r="BP80" s="52">
        <f t="shared" si="143"/>
        <v>0</v>
      </c>
      <c r="BQ80" s="53">
        <f t="shared" si="143"/>
        <v>0</v>
      </c>
      <c r="BR80" s="52">
        <f t="shared" si="142"/>
        <v>0</v>
      </c>
      <c r="BS80" s="53">
        <f t="shared" si="133"/>
        <v>0</v>
      </c>
      <c r="BT80" s="52">
        <f t="shared" si="133"/>
        <v>0</v>
      </c>
      <c r="BU80" s="53">
        <f t="shared" si="133"/>
        <v>0</v>
      </c>
      <c r="BV80" s="52">
        <f t="shared" si="133"/>
        <v>0</v>
      </c>
      <c r="BW80" s="53">
        <f t="shared" si="133"/>
        <v>0</v>
      </c>
      <c r="BX80" s="52">
        <f t="shared" si="133"/>
        <v>0</v>
      </c>
      <c r="BY80" s="53">
        <f t="shared" si="133"/>
        <v>0</v>
      </c>
      <c r="BZ80" s="52">
        <f t="shared" si="133"/>
        <v>0</v>
      </c>
      <c r="CA80" s="53">
        <f t="shared" si="133"/>
        <v>0</v>
      </c>
    </row>
    <row r="81" spans="1:79" s="74" customFormat="1">
      <c r="A81" s="20">
        <v>80</v>
      </c>
      <c r="B81" s="20" t="s">
        <v>5</v>
      </c>
      <c r="C81" s="20" t="s">
        <v>153</v>
      </c>
      <c r="D81" s="2">
        <v>1985</v>
      </c>
      <c r="E81" s="3">
        <v>4</v>
      </c>
      <c r="F81" s="2">
        <v>1</v>
      </c>
      <c r="G81" s="55">
        <f t="shared" si="139"/>
        <v>31137</v>
      </c>
      <c r="H81" s="4">
        <v>0</v>
      </c>
      <c r="I81" s="1">
        <v>0</v>
      </c>
      <c r="J81" s="51">
        <f t="shared" si="140"/>
        <v>0</v>
      </c>
      <c r="K81" s="54">
        <f t="shared" si="141"/>
        <v>0</v>
      </c>
      <c r="L81" s="4" t="s">
        <v>96</v>
      </c>
      <c r="M81" s="54">
        <f t="shared" si="15"/>
        <v>5</v>
      </c>
      <c r="N81" s="53">
        <f t="shared" si="3"/>
        <v>5</v>
      </c>
      <c r="O81" s="55">
        <f t="shared" si="4"/>
        <v>32963</v>
      </c>
      <c r="P81" s="53">
        <f t="shared" si="134"/>
        <v>0</v>
      </c>
      <c r="Q81" s="119">
        <f t="shared" si="6"/>
        <v>0</v>
      </c>
      <c r="R81" s="52" t="s">
        <v>130</v>
      </c>
      <c r="S81" s="114">
        <v>17</v>
      </c>
      <c r="T81" s="68">
        <v>4</v>
      </c>
      <c r="U81" s="114">
        <v>2035</v>
      </c>
      <c r="V81" s="55">
        <f t="shared" si="135"/>
        <v>54878</v>
      </c>
      <c r="W81" s="53">
        <f t="shared" si="8"/>
        <v>0</v>
      </c>
      <c r="X81" s="53">
        <f t="shared" si="136"/>
        <v>0</v>
      </c>
      <c r="Y81" s="53">
        <f t="shared" si="137"/>
        <v>0</v>
      </c>
      <c r="Z81" s="53">
        <f t="shared" si="138"/>
        <v>0</v>
      </c>
      <c r="AA81" s="53">
        <f>IF($V81&lt;=Z$2,0,IF($O81&lt;=Z$2,0,IF($G81&gt;=AA$2,0,IF($K81&gt;=$J81,0,IF($O81&lt;=AA$2,($J81-(SUM($K81,SUM($Z81:Z81)))),IF($L81=$D$184,(($J81-$K81)/$P81),(($J81-SUM($Z81:Z81))*$Q81))*IF($V81&lt;=AA$2,(DATEDIF(Z$2,$V81,"D")/365),IF($G81&gt;Z$2,(DATEDIF($G81,AA$2,"D")/365),1)))))))</f>
        <v>0</v>
      </c>
      <c r="AB81" s="53">
        <f>IF($V81&lt;=AA$2,0,IF($O81&lt;=AA$2,0,IF($G81&gt;=AB$2,0,IF($K81&gt;=$J81,0,IF($O81&lt;=AB$2,($J81-(SUM($K81,SUM($Z81:AA81)))),IF($L81=$D$184,(($J81-$K81)/$P81),(($J81-SUM($Z81:AA81))*$Q81))*IF($V81&lt;=AB$2,(DATEDIF(AA$2,$V81,"D")/365),IF($G81&gt;AA$2,(DATEDIF($G81,AB$2,"D")/365),1)))))))</f>
        <v>0</v>
      </c>
      <c r="AC81" s="53">
        <f>IF($V81&lt;=AB$2,0,IF($O81&lt;=AB$2,0,IF($G81&gt;=AC$2,0,IF($K81&gt;=$J81,0,IF($O81&lt;=AC$2,($J81-(SUM($K81,SUM($Z81:AB81)))),IF($L81=$D$184,(($J81-$K81)/$P81),(($J81-SUM($Z81:AB81))*$Q81))*IF($V81&lt;=AC$2,(DATEDIF(AB$2,$V81,"D")/365),IF($G81&gt;AB$2,(DATEDIF($G81,AC$2,"D")/365),1)))))))</f>
        <v>0</v>
      </c>
      <c r="AD81" s="53">
        <f>IF($V81&lt;=AC$2,0,IF($O81&lt;=AC$2,0,IF($G81&gt;=AD$2,0,IF($K81&gt;=$J81,0,IF($O81&lt;=AD$2,($J81-(SUM($K81,SUM($Z81:AC81)))),IF($L81=$D$184,(($J81-$K81)/$P81),(($J81-SUM($Z81:AC81))*$Q81))*IF($V81&lt;=AD$2,(DATEDIF(AC$2,$V81,"D")/365),IF($G81&gt;AC$2,(DATEDIF($G81,AD$2,"D")/365),1)))))))</f>
        <v>0</v>
      </c>
      <c r="AE81" s="53">
        <f>IF($V81&lt;=AD$2,0,IF($O81&lt;=AD$2,0,IF($G81&gt;=AE$2,0,IF($K81&gt;=$J81,0,IF($O81&lt;=AE$2,($J81-(SUM($K81,SUM($Z81:AD81)))),IF($L81=$D$184,(($J81-$K81)/$P81),(($J81-SUM($Z81:AD81))*$Q81))*IF($V81&lt;=AE$2,(DATEDIF(AD$2,$V81,"D")/365),IF($G81&gt;AD$2,(DATEDIF($G81,AE$2,"D")/365),1)))))))</f>
        <v>0</v>
      </c>
      <c r="AF81" s="53">
        <f>IF($V81&lt;=AE$2,0,IF($O81&lt;=AE$2,0,IF($G81&gt;=AF$2,0,IF($K81&gt;=$J81,0,IF($O81&lt;=AF$2,($J81-(SUM($K81,SUM($Z81:AE81)))),IF($L81=$D$184,(($J81-$K81)/$P81),(($J81-SUM($Z81:AE81))*$Q81))*IF($V81&lt;=AF$2,(DATEDIF(AE$2,$V81,"D")/365),IF($G81&gt;AE$2,(DATEDIF($G81,AF$2,"D")/365),1)))))))</f>
        <v>0</v>
      </c>
      <c r="AG81" s="53">
        <f>IF($V81&lt;=AF$2,0,IF($O81&lt;=AF$2,0,IF($G81&gt;=AG$2,0,IF($K81&gt;=$J81,0,IF($O81&lt;=AG$2,($J81-(SUM($K81,SUM($Z81:AF81)))),IF($L81=$D$184,(($J81-$K81)/$P81),(($J81-SUM($Z81:AF81))*$Q81))*IF($V81&lt;=AG$2,(DATEDIF(AF$2,$V81,"D")/365),IF($G81&gt;AF$2,(DATEDIF($G81,AG$2,"D")/365),1)))))))</f>
        <v>0</v>
      </c>
      <c r="AH81" s="53">
        <f>IF($V81&lt;=AG$2,0,IF($O81&lt;=AG$2,0,IF($G81&gt;=AH$2,0,IF($K81&gt;=$J81,0,IF($O81&lt;=AH$2,($J81-(SUM($K81,SUM($Z81:AG81)))),IF($L81=$D$184,(($J81-$K81)/$P81),(($J81-SUM($Z81:AG81))*$Q81))*IF($V81&lt;=AH$2,(DATEDIF(AG$2,$V81,"D")/365),IF($G81&gt;AG$2,(DATEDIF($G81,AH$2,"D")/365),1)))))))</f>
        <v>0</v>
      </c>
      <c r="AI81" s="53">
        <f>IF($V81&lt;=AH$2,0,IF($O81&lt;=AH$2,0,IF($G81&gt;=AI$2,0,IF($K81&gt;=$J81,0,IF($O81&lt;=AI$2,($J81-(SUM($K81,SUM($Z81:AH81)))),IF($L81=$D$184,(($J81-$K81)/$P81),(($J81-SUM($Z81:AH81))*$Q81))*IF($V81&lt;=AI$2,(DATEDIF(AH$2,$V81,"D")/365),IF($G81&gt;AH$2,(DATEDIF($G81,AI$2,"D")/365),1)))))))</f>
        <v>0</v>
      </c>
      <c r="AJ81" s="53">
        <f>IF($V81&lt;=AI$2,0,IF($O81&lt;=AI$2,0,IF($G81&gt;=AJ$2,0,IF($K81&gt;=$J81,0,IF($O81&lt;=AJ$2,($J81-(SUM($K81,SUM($Z81:AI81)))),IF($L81=$D$184,(($J81-$K81)/$P81),(($J81-SUM($Z81:AI81))*$Q81))*IF($V81&lt;=AJ$2,(DATEDIF(AI$2,$V81,"D")/365),IF($G81&gt;AI$2,(DATEDIF($G81,AJ$2,"D")/365),1)))))))</f>
        <v>0</v>
      </c>
      <c r="AK81" s="53">
        <f>IF($V81&lt;=AJ$2,0,IF($O81&lt;=AJ$2,0,IF($G81&gt;=AK$2,0,IF($K81&gt;=$J81,0,IF($O81&lt;=AK$2,($J81-(SUM($K81,SUM($Z81:AJ81)))),IF($L81=$D$184,(($J81-$K81)/$P81),(($J81-SUM($Z81:AJ81))*$Q81))*IF($V81&lt;=AK$2,(DATEDIF(AJ$2,$V81,"D")/365),IF($G81&gt;AJ$2,(DATEDIF($G81,AK$2,"D")/365),1)))))))</f>
        <v>0</v>
      </c>
      <c r="AL81" s="53">
        <f>IF($V81&lt;=AK$2,0,IF($O81&lt;=AK$2,0,IF($G81&gt;=AL$2,0,IF($K81&gt;=$J81,0,IF($O81&lt;=AL$2,($J81-(SUM($K81,SUM($Z81:AK81)))),IF($L81=$D$184,(($J81-$K81)/$P81),(($J81-SUM($Z81:AK81))*$Q81))*IF($V81&lt;=AL$2,(DATEDIF(AK$2,$V81,"D")/365),IF($G81&gt;AK$2,(DATEDIF($G81,AL$2,"D")/365),1)))))))</f>
        <v>0</v>
      </c>
      <c r="AM81" s="53">
        <f>IF($V81&lt;=AL$2,0,IF($O81&lt;=AL$2,0,IF($G81&gt;=AM$2,0,IF($K81&gt;=$J81,0,IF($O81&lt;=AM$2,($J81-(SUM($K81,SUM($Z81:AL81)))),IF($L81=$D$184,(($J81-$K81)/$P81),(($J81-SUM($Z81:AL81))*$Q81))*IF($V81&lt;=AM$2,(DATEDIF(AL$2,$V81,"D")/365),IF($G81&gt;AL$2,(DATEDIF($G81,AM$2,"D")/365),1)))))))</f>
        <v>0</v>
      </c>
      <c r="AN81" s="53">
        <f>IF($V81&lt;=AM$2,0,IF($O81&lt;=AM$2,0,IF($G81&gt;=AN$2,0,IF($K81&gt;=$J81,0,IF($O81&lt;=AN$2,($J81-(SUM($K81,SUM($Z81:AM81)))),IF($L81=$D$184,(($J81-$K81)/$P81),(($J81-SUM($Z81:AM81))*$Q81))*IF($V81&lt;=AN$2,(DATEDIF(AM$2,$V81,"D")/365),IF($G81&gt;AM$2,(DATEDIF($G81,AN$2,"D")/365),1)))))))</f>
        <v>0</v>
      </c>
      <c r="AO81" s="53">
        <f>IF($V81&lt;=AN$2,0,IF($O81&lt;=AN$2,0,IF($G81&gt;=AO$2,0,IF($K81&gt;=$J81,0,IF($O81&lt;=AO$2,($J81-(SUM($K81,SUM($Z81:AN81)))),IF($L81=$D$184,(($J81-$K81)/$P81),(($J81-SUM($Z81:AN81))*$Q81))*IF($V81&lt;=AO$2,(DATEDIF(AN$2,$V81,"D")/365),IF($G81&gt;AN$2,(DATEDIF($G81,AO$2,"D")/365),1)))))))</f>
        <v>0</v>
      </c>
      <c r="AP81" s="53">
        <f>IF($V81&lt;=AO$2,0,IF($O81&lt;=AO$2,0,IF($G81&gt;=AP$2,0,IF($K81&gt;=$J81,0,IF($O81&lt;=AP$2,($J81-(SUM($K81,SUM($Z81:AO81)))),IF($L81=$D$184,(($J81-$K81)/$P81),(($J81-SUM($Z81:AO81))*$Q81))*IF($V81&lt;=AP$2,(DATEDIF(AO$2,$V81,"D")/365),IF($G81&gt;AO$2,(DATEDIF($G81,AP$2,"D")/365),1)))))))</f>
        <v>0</v>
      </c>
      <c r="AQ81" s="53">
        <f>IF($V81&lt;=AP$2,0,IF($O81&lt;=AP$2,0,IF($G81&gt;=AQ$2,0,IF($K81&gt;=$J81,0,IF($O81&lt;=AQ$2,($J81-(SUM($K81,SUM($Z81:AP81)))),IF($L81=$D$184,(($J81-$K81)/$P81),(($J81-SUM($Z81:AP81))*$Q81))*IF($V81&lt;=AQ$2,(DATEDIF(AP$2,$V81,"D")/365),IF($G81&gt;AP$2,(DATEDIF($G81,AQ$2,"D")/365),1)))))))</f>
        <v>0</v>
      </c>
      <c r="AR81" s="53">
        <f>IF($V81&lt;=AQ$2,0,IF($O81&lt;=AQ$2,0,IF($G81&gt;=AR$2,0,IF($K81&gt;=$J81,0,IF($O81&lt;=AR$2,($J81-(SUM($K81,SUM($Z81:AQ81)))),IF($L81=$D$184,(($J81-$K81)/$P81),(($J81-SUM($Z81:AQ81))*$Q81))*IF($V81&lt;=AR$2,(DATEDIF(AQ$2,$V81,"D")/365),IF($G81&gt;AQ$2,(DATEDIF($G81,AR$2,"D")/365),1)))))))</f>
        <v>0</v>
      </c>
      <c r="AS81" s="53">
        <f>IF($V81&lt;=AR$2,0,IF($O81&lt;=AR$2,0,IF($G81&gt;=AS$2,0,IF($K81&gt;=$J81,0,IF($O81&lt;=AS$2,($J81-(SUM($K81,SUM($Z81:AR81)))),IF($L81=$D$184,(($J81-$K81)/$P81),(($J81-SUM($Z81:AR81))*$Q81))*IF($V81&lt;=AS$2,(DATEDIF(AR$2,$V81,"D")/365),IF($G81&gt;AR$2,(DATEDIF($G81,AS$2,"D")/365),1)))))))</f>
        <v>0</v>
      </c>
      <c r="AT81" s="53">
        <f>IF($V81&lt;=AS$2,0,IF($O81&lt;=AS$2,0,IF($G81&gt;=AT$2,0,IF($K81&gt;=$J81,0,IF($O81&lt;=AT$2,($J81-(SUM($K81,SUM($Z81:AS81)))),IF($L81=$D$184,(($J81-$K81)/$P81),(($J81-SUM($Z81:AS81))*$Q81))*IF($V81&lt;=AT$2,(DATEDIF(AS$2,$V81,"D")/365),IF($G81&gt;AS$2,(DATEDIF($G81,AT$2,"D")/365),1)))))))</f>
        <v>0</v>
      </c>
      <c r="AU81" s="53">
        <f>IF($V81&lt;=AT$2,0,IF($O81&lt;=AT$2,0,IF($G81&gt;=AU$2,0,IF($K81&gt;=$J81,0,IF($O81&lt;=AU$2,($J81-(SUM($K81,SUM($Z81:AT81)))),IF($L81=$D$184,(($J81-$K81)/$P81),(($J81-SUM($Z81:AT81))*$Q81))*IF($V81&lt;=AU$2,(DATEDIF(AT$2,$V81,"D")/365),IF($G81&gt;AT$2,(DATEDIF($G81,AU$2,"D")/365),1)))))))</f>
        <v>0</v>
      </c>
      <c r="AV81" s="53">
        <f>IF($V81&lt;=AU$2,0,IF($O81&lt;=AU$2,0,IF($G81&gt;=AV$2,0,IF($K81&gt;=$J81,0,IF($O81&lt;=AV$2,($J81-(SUM($K81,SUM($Z81:AU81)))),IF($L81=$D$184,(($J81-$K81)/$P81),(($J81-SUM($Z81:AU81))*$Q81))*IF($V81&lt;=AV$2,(DATEDIF(AU$2,$V81,"D")/365),IF($G81&gt;AU$2,(DATEDIF($G81,AV$2,"D")/365),1)))))))</f>
        <v>0</v>
      </c>
      <c r="AW81" s="53">
        <f>IF($V81&lt;=AV$2,0,IF($O81&lt;=AV$2,0,IF($G81&gt;=AW$2,0,IF($K81&gt;=$J81,0,IF($O81&lt;=AW$2,($J81-(SUM($K81,SUM($Z81:AV81)))),IF($L81=$D$184,(($J81-$K81)/$P81),(($J81-SUM($Z81:AV81))*$Q81))*IF($V81&lt;=AW$2,(DATEDIF(AV$2,$V81,"D")/365),IF($G81&gt;AV$2,(DATEDIF($G81,AW$2,"D")/365),1)))))))</f>
        <v>0</v>
      </c>
      <c r="AX81" s="53">
        <f>IF($V81&lt;=AW$2,0,IF($O81&lt;=AW$2,0,IF($G81&gt;=AX$2,0,IF($K81&gt;=$J81,0,IF($O81&lt;=AX$2,($J81-(SUM($K81,SUM($Z81:AW81)))),IF($L81=$D$184,(($J81-$K81)/$P81),(($J81-SUM($Z81:AW81))*$Q81))*IF($V81&lt;=AX$2,(DATEDIF(AW$2,$V81,"D")/365),IF($G81&gt;AW$2,(DATEDIF($G81,AX$2,"D")/365),1)))))))</f>
        <v>0</v>
      </c>
      <c r="AY81" s="53">
        <f>IF($V81&lt;=AX$2,0,IF($O81&lt;=AX$2,0,IF($G81&gt;=AY$2,0,IF($K81&gt;=$J81,0,IF($O81&lt;=AY$2,($J81-(SUM($K81,SUM($Z81:AX81)))),IF($L81=$D$184,(($J81-$K81)/$P81),(($J81-SUM($Z81:AX81))*$Q81))*IF($V81&lt;=AY$2,(DATEDIF(AX$2,$V81,"D")/365),IF($G81&gt;AX$2,(DATEDIF($G81,AY$2,"D")/365),1)))))))</f>
        <v>0</v>
      </c>
      <c r="AZ81" s="52"/>
      <c r="BA81" s="52"/>
      <c r="BB81" s="126">
        <f>IF($V81&lt;=BB$2,0,IF($G81&gt;=BB$2,0,IF($G81&gt;$W$3,(J81-Z81),IF($G81&lt;=$W$3,J81-SUM(W81,$Z81:Z81),0))))</f>
        <v>0</v>
      </c>
      <c r="BC81" s="53">
        <f t="shared" si="143"/>
        <v>0</v>
      </c>
      <c r="BD81" s="52">
        <f t="shared" si="143"/>
        <v>0</v>
      </c>
      <c r="BE81" s="53">
        <f t="shared" si="143"/>
        <v>0</v>
      </c>
      <c r="BF81" s="52">
        <f t="shared" si="143"/>
        <v>0</v>
      </c>
      <c r="BG81" s="53">
        <f t="shared" si="143"/>
        <v>0</v>
      </c>
      <c r="BH81" s="52">
        <f t="shared" si="143"/>
        <v>0</v>
      </c>
      <c r="BI81" s="53">
        <f t="shared" si="143"/>
        <v>0</v>
      </c>
      <c r="BJ81" s="52">
        <f t="shared" si="143"/>
        <v>0</v>
      </c>
      <c r="BK81" s="53">
        <f t="shared" si="143"/>
        <v>0</v>
      </c>
      <c r="BL81" s="52">
        <f t="shared" si="143"/>
        <v>0</v>
      </c>
      <c r="BM81" s="53">
        <f t="shared" si="143"/>
        <v>0</v>
      </c>
      <c r="BN81" s="52">
        <f t="shared" si="143"/>
        <v>0</v>
      </c>
      <c r="BO81" s="53">
        <f t="shared" si="143"/>
        <v>0</v>
      </c>
      <c r="BP81" s="52">
        <f t="shared" si="143"/>
        <v>0</v>
      </c>
      <c r="BQ81" s="53">
        <f t="shared" si="143"/>
        <v>0</v>
      </c>
      <c r="BR81" s="52">
        <f t="shared" si="142"/>
        <v>0</v>
      </c>
      <c r="BS81" s="53">
        <f t="shared" si="142"/>
        <v>0</v>
      </c>
      <c r="BT81" s="52">
        <f t="shared" si="142"/>
        <v>0</v>
      </c>
      <c r="BU81" s="53">
        <f t="shared" si="142"/>
        <v>0</v>
      </c>
      <c r="BV81" s="52">
        <f t="shared" si="142"/>
        <v>0</v>
      </c>
      <c r="BW81" s="53">
        <f t="shared" si="142"/>
        <v>0</v>
      </c>
      <c r="BX81" s="52">
        <f t="shared" si="142"/>
        <v>0</v>
      </c>
      <c r="BY81" s="53">
        <f t="shared" si="142"/>
        <v>0</v>
      </c>
      <c r="BZ81" s="52">
        <f t="shared" si="142"/>
        <v>0</v>
      </c>
      <c r="CA81" s="53">
        <f t="shared" si="142"/>
        <v>0</v>
      </c>
    </row>
    <row r="82" spans="1:79" s="74" customFormat="1">
      <c r="A82" s="20">
        <v>81</v>
      </c>
      <c r="B82" s="20" t="s">
        <v>5</v>
      </c>
      <c r="C82" s="20" t="s">
        <v>153</v>
      </c>
      <c r="D82" s="2">
        <v>1985</v>
      </c>
      <c r="E82" s="3">
        <v>4</v>
      </c>
      <c r="F82" s="2">
        <v>1</v>
      </c>
      <c r="G82" s="55">
        <f t="shared" si="139"/>
        <v>31137</v>
      </c>
      <c r="H82" s="4">
        <v>0</v>
      </c>
      <c r="I82" s="1">
        <v>0</v>
      </c>
      <c r="J82" s="51">
        <f t="shared" si="140"/>
        <v>0</v>
      </c>
      <c r="K82" s="54">
        <f t="shared" si="141"/>
        <v>0</v>
      </c>
      <c r="L82" s="4" t="s">
        <v>96</v>
      </c>
      <c r="M82" s="54">
        <f t="shared" si="15"/>
        <v>5</v>
      </c>
      <c r="N82" s="53">
        <f t="shared" si="3"/>
        <v>5</v>
      </c>
      <c r="O82" s="55">
        <f t="shared" si="4"/>
        <v>32963</v>
      </c>
      <c r="P82" s="53">
        <f t="shared" si="134"/>
        <v>0</v>
      </c>
      <c r="Q82" s="119">
        <f t="shared" si="6"/>
        <v>0</v>
      </c>
      <c r="R82" s="52" t="s">
        <v>130</v>
      </c>
      <c r="S82" s="114">
        <v>17</v>
      </c>
      <c r="T82" s="68">
        <v>4</v>
      </c>
      <c r="U82" s="114">
        <v>2035</v>
      </c>
      <c r="V82" s="55">
        <f t="shared" si="135"/>
        <v>54878</v>
      </c>
      <c r="W82" s="53">
        <f t="shared" si="8"/>
        <v>0</v>
      </c>
      <c r="X82" s="53">
        <f t="shared" si="136"/>
        <v>0</v>
      </c>
      <c r="Y82" s="53">
        <f t="shared" si="137"/>
        <v>0</v>
      </c>
      <c r="Z82" s="53">
        <f t="shared" si="138"/>
        <v>0</v>
      </c>
      <c r="AA82" s="53">
        <f>IF($V82&lt;=Z$2,0,IF($O82&lt;=Z$2,0,IF($G82&gt;=AA$2,0,IF($K82&gt;=$J82,0,IF($O82&lt;=AA$2,($J82-(SUM($K82,SUM($Z82:Z82)))),IF($L82=$D$184,(($J82-$K82)/$P82),(($J82-SUM($Z82:Z82))*$Q82))*IF($V82&lt;=AA$2,(DATEDIF(Z$2,$V82,"D")/365),IF($G82&gt;Z$2,(DATEDIF($G82,AA$2,"D")/365),1)))))))</f>
        <v>0</v>
      </c>
      <c r="AB82" s="53">
        <f>IF($V82&lt;=AA$2,0,IF($O82&lt;=AA$2,0,IF($G82&gt;=AB$2,0,IF($K82&gt;=$J82,0,IF($O82&lt;=AB$2,($J82-(SUM($K82,SUM($Z82:AA82)))),IF($L82=$D$184,(($J82-$K82)/$P82),(($J82-SUM($Z82:AA82))*$Q82))*IF($V82&lt;=AB$2,(DATEDIF(AA$2,$V82,"D")/365),IF($G82&gt;AA$2,(DATEDIF($G82,AB$2,"D")/365),1)))))))</f>
        <v>0</v>
      </c>
      <c r="AC82" s="53">
        <f>IF($V82&lt;=AB$2,0,IF($O82&lt;=AB$2,0,IF($G82&gt;=AC$2,0,IF($K82&gt;=$J82,0,IF($O82&lt;=AC$2,($J82-(SUM($K82,SUM($Z82:AB82)))),IF($L82=$D$184,(($J82-$K82)/$P82),(($J82-SUM($Z82:AB82))*$Q82))*IF($V82&lt;=AC$2,(DATEDIF(AB$2,$V82,"D")/365),IF($G82&gt;AB$2,(DATEDIF($G82,AC$2,"D")/365),1)))))))</f>
        <v>0</v>
      </c>
      <c r="AD82" s="53">
        <f>IF($V82&lt;=AC$2,0,IF($O82&lt;=AC$2,0,IF($G82&gt;=AD$2,0,IF($K82&gt;=$J82,0,IF($O82&lt;=AD$2,($J82-(SUM($K82,SUM($Z82:AC82)))),IF($L82=$D$184,(($J82-$K82)/$P82),(($J82-SUM($Z82:AC82))*$Q82))*IF($V82&lt;=AD$2,(DATEDIF(AC$2,$V82,"D")/365),IF($G82&gt;AC$2,(DATEDIF($G82,AD$2,"D")/365),1)))))))</f>
        <v>0</v>
      </c>
      <c r="AE82" s="53">
        <f>IF($V82&lt;=AD$2,0,IF($O82&lt;=AD$2,0,IF($G82&gt;=AE$2,0,IF($K82&gt;=$J82,0,IF($O82&lt;=AE$2,($J82-(SUM($K82,SUM($Z82:AD82)))),IF($L82=$D$184,(($J82-$K82)/$P82),(($J82-SUM($Z82:AD82))*$Q82))*IF($V82&lt;=AE$2,(DATEDIF(AD$2,$V82,"D")/365),IF($G82&gt;AD$2,(DATEDIF($G82,AE$2,"D")/365),1)))))))</f>
        <v>0</v>
      </c>
      <c r="AF82" s="53">
        <f>IF($V82&lt;=AE$2,0,IF($O82&lt;=AE$2,0,IF($G82&gt;=AF$2,0,IF($K82&gt;=$J82,0,IF($O82&lt;=AF$2,($J82-(SUM($K82,SUM($Z82:AE82)))),IF($L82=$D$184,(($J82-$K82)/$P82),(($J82-SUM($Z82:AE82))*$Q82))*IF($V82&lt;=AF$2,(DATEDIF(AE$2,$V82,"D")/365),IF($G82&gt;AE$2,(DATEDIF($G82,AF$2,"D")/365),1)))))))</f>
        <v>0</v>
      </c>
      <c r="AG82" s="53">
        <f>IF($V82&lt;=AF$2,0,IF($O82&lt;=AF$2,0,IF($G82&gt;=AG$2,0,IF($K82&gt;=$J82,0,IF($O82&lt;=AG$2,($J82-(SUM($K82,SUM($Z82:AF82)))),IF($L82=$D$184,(($J82-$K82)/$P82),(($J82-SUM($Z82:AF82))*$Q82))*IF($V82&lt;=AG$2,(DATEDIF(AF$2,$V82,"D")/365),IF($G82&gt;AF$2,(DATEDIF($G82,AG$2,"D")/365),1)))))))</f>
        <v>0</v>
      </c>
      <c r="AH82" s="53">
        <f>IF($V82&lt;=AG$2,0,IF($O82&lt;=AG$2,0,IF($G82&gt;=AH$2,0,IF($K82&gt;=$J82,0,IF($O82&lt;=AH$2,($J82-(SUM($K82,SUM($Z82:AG82)))),IF($L82=$D$184,(($J82-$K82)/$P82),(($J82-SUM($Z82:AG82))*$Q82))*IF($V82&lt;=AH$2,(DATEDIF(AG$2,$V82,"D")/365),IF($G82&gt;AG$2,(DATEDIF($G82,AH$2,"D")/365),1)))))))</f>
        <v>0</v>
      </c>
      <c r="AI82" s="53">
        <f>IF($V82&lt;=AH$2,0,IF($O82&lt;=AH$2,0,IF($G82&gt;=AI$2,0,IF($K82&gt;=$J82,0,IF($O82&lt;=AI$2,($J82-(SUM($K82,SUM($Z82:AH82)))),IF($L82=$D$184,(($J82-$K82)/$P82),(($J82-SUM($Z82:AH82))*$Q82))*IF($V82&lt;=AI$2,(DATEDIF(AH$2,$V82,"D")/365),IF($G82&gt;AH$2,(DATEDIF($G82,AI$2,"D")/365),1)))))))</f>
        <v>0</v>
      </c>
      <c r="AJ82" s="53">
        <f>IF($V82&lt;=AI$2,0,IF($O82&lt;=AI$2,0,IF($G82&gt;=AJ$2,0,IF($K82&gt;=$J82,0,IF($O82&lt;=AJ$2,($J82-(SUM($K82,SUM($Z82:AI82)))),IF($L82=$D$184,(($J82-$K82)/$P82),(($J82-SUM($Z82:AI82))*$Q82))*IF($V82&lt;=AJ$2,(DATEDIF(AI$2,$V82,"D")/365),IF($G82&gt;AI$2,(DATEDIF($G82,AJ$2,"D")/365),1)))))))</f>
        <v>0</v>
      </c>
      <c r="AK82" s="53">
        <f>IF($V82&lt;=AJ$2,0,IF($O82&lt;=AJ$2,0,IF($G82&gt;=AK$2,0,IF($K82&gt;=$J82,0,IF($O82&lt;=AK$2,($J82-(SUM($K82,SUM($Z82:AJ82)))),IF($L82=$D$184,(($J82-$K82)/$P82),(($J82-SUM($Z82:AJ82))*$Q82))*IF($V82&lt;=AK$2,(DATEDIF(AJ$2,$V82,"D")/365),IF($G82&gt;AJ$2,(DATEDIF($G82,AK$2,"D")/365),1)))))))</f>
        <v>0</v>
      </c>
      <c r="AL82" s="53">
        <f>IF($V82&lt;=AK$2,0,IF($O82&lt;=AK$2,0,IF($G82&gt;=AL$2,0,IF($K82&gt;=$J82,0,IF($O82&lt;=AL$2,($J82-(SUM($K82,SUM($Z82:AK82)))),IF($L82=$D$184,(($J82-$K82)/$P82),(($J82-SUM($Z82:AK82))*$Q82))*IF($V82&lt;=AL$2,(DATEDIF(AK$2,$V82,"D")/365),IF($G82&gt;AK$2,(DATEDIF($G82,AL$2,"D")/365),1)))))))</f>
        <v>0</v>
      </c>
      <c r="AM82" s="53">
        <f>IF($V82&lt;=AL$2,0,IF($O82&lt;=AL$2,0,IF($G82&gt;=AM$2,0,IF($K82&gt;=$J82,0,IF($O82&lt;=AM$2,($J82-(SUM($K82,SUM($Z82:AL82)))),IF($L82=$D$184,(($J82-$K82)/$P82),(($J82-SUM($Z82:AL82))*$Q82))*IF($V82&lt;=AM$2,(DATEDIF(AL$2,$V82,"D")/365),IF($G82&gt;AL$2,(DATEDIF($G82,AM$2,"D")/365),1)))))))</f>
        <v>0</v>
      </c>
      <c r="AN82" s="53">
        <f>IF($V82&lt;=AM$2,0,IF($O82&lt;=AM$2,0,IF($G82&gt;=AN$2,0,IF($K82&gt;=$J82,0,IF($O82&lt;=AN$2,($J82-(SUM($K82,SUM($Z82:AM82)))),IF($L82=$D$184,(($J82-$K82)/$P82),(($J82-SUM($Z82:AM82))*$Q82))*IF($V82&lt;=AN$2,(DATEDIF(AM$2,$V82,"D")/365),IF($G82&gt;AM$2,(DATEDIF($G82,AN$2,"D")/365),1)))))))</f>
        <v>0</v>
      </c>
      <c r="AO82" s="53">
        <f>IF($V82&lt;=AN$2,0,IF($O82&lt;=AN$2,0,IF($G82&gt;=AO$2,0,IF($K82&gt;=$J82,0,IF($O82&lt;=AO$2,($J82-(SUM($K82,SUM($Z82:AN82)))),IF($L82=$D$184,(($J82-$K82)/$P82),(($J82-SUM($Z82:AN82))*$Q82))*IF($V82&lt;=AO$2,(DATEDIF(AN$2,$V82,"D")/365),IF($G82&gt;AN$2,(DATEDIF($G82,AO$2,"D")/365),1)))))))</f>
        <v>0</v>
      </c>
      <c r="AP82" s="53">
        <f>IF($V82&lt;=AO$2,0,IF($O82&lt;=AO$2,0,IF($G82&gt;=AP$2,0,IF($K82&gt;=$J82,0,IF($O82&lt;=AP$2,($J82-(SUM($K82,SUM($Z82:AO82)))),IF($L82=$D$184,(($J82-$K82)/$P82),(($J82-SUM($Z82:AO82))*$Q82))*IF($V82&lt;=AP$2,(DATEDIF(AO$2,$V82,"D")/365),IF($G82&gt;AO$2,(DATEDIF($G82,AP$2,"D")/365),1)))))))</f>
        <v>0</v>
      </c>
      <c r="AQ82" s="53">
        <f>IF($V82&lt;=AP$2,0,IF($O82&lt;=AP$2,0,IF($G82&gt;=AQ$2,0,IF($K82&gt;=$J82,0,IF($O82&lt;=AQ$2,($J82-(SUM($K82,SUM($Z82:AP82)))),IF($L82=$D$184,(($J82-$K82)/$P82),(($J82-SUM($Z82:AP82))*$Q82))*IF($V82&lt;=AQ$2,(DATEDIF(AP$2,$V82,"D")/365),IF($G82&gt;AP$2,(DATEDIF($G82,AQ$2,"D")/365),1)))))))</f>
        <v>0</v>
      </c>
      <c r="AR82" s="53">
        <f>IF($V82&lt;=AQ$2,0,IF($O82&lt;=AQ$2,0,IF($G82&gt;=AR$2,0,IF($K82&gt;=$J82,0,IF($O82&lt;=AR$2,($J82-(SUM($K82,SUM($Z82:AQ82)))),IF($L82=$D$184,(($J82-$K82)/$P82),(($J82-SUM($Z82:AQ82))*$Q82))*IF($V82&lt;=AR$2,(DATEDIF(AQ$2,$V82,"D")/365),IF($G82&gt;AQ$2,(DATEDIF($G82,AR$2,"D")/365),1)))))))</f>
        <v>0</v>
      </c>
      <c r="AS82" s="53">
        <f>IF($V82&lt;=AR$2,0,IF($O82&lt;=AR$2,0,IF($G82&gt;=AS$2,0,IF($K82&gt;=$J82,0,IF($O82&lt;=AS$2,($J82-(SUM($K82,SUM($Z82:AR82)))),IF($L82=$D$184,(($J82-$K82)/$P82),(($J82-SUM($Z82:AR82))*$Q82))*IF($V82&lt;=AS$2,(DATEDIF(AR$2,$V82,"D")/365),IF($G82&gt;AR$2,(DATEDIF($G82,AS$2,"D")/365),1)))))))</f>
        <v>0</v>
      </c>
      <c r="AT82" s="53">
        <f>IF($V82&lt;=AS$2,0,IF($O82&lt;=AS$2,0,IF($G82&gt;=AT$2,0,IF($K82&gt;=$J82,0,IF($O82&lt;=AT$2,($J82-(SUM($K82,SUM($Z82:AS82)))),IF($L82=$D$184,(($J82-$K82)/$P82),(($J82-SUM($Z82:AS82))*$Q82))*IF($V82&lt;=AT$2,(DATEDIF(AS$2,$V82,"D")/365),IF($G82&gt;AS$2,(DATEDIF($G82,AT$2,"D")/365),1)))))))</f>
        <v>0</v>
      </c>
      <c r="AU82" s="53">
        <f>IF($V82&lt;=AT$2,0,IF($O82&lt;=AT$2,0,IF($G82&gt;=AU$2,0,IF($K82&gt;=$J82,0,IF($O82&lt;=AU$2,($J82-(SUM($K82,SUM($Z82:AT82)))),IF($L82=$D$184,(($J82-$K82)/$P82),(($J82-SUM($Z82:AT82))*$Q82))*IF($V82&lt;=AU$2,(DATEDIF(AT$2,$V82,"D")/365),IF($G82&gt;AT$2,(DATEDIF($G82,AU$2,"D")/365),1)))))))</f>
        <v>0</v>
      </c>
      <c r="AV82" s="53">
        <f>IF($V82&lt;=AU$2,0,IF($O82&lt;=AU$2,0,IF($G82&gt;=AV$2,0,IF($K82&gt;=$J82,0,IF($O82&lt;=AV$2,($J82-(SUM($K82,SUM($Z82:AU82)))),IF($L82=$D$184,(($J82-$K82)/$P82),(($J82-SUM($Z82:AU82))*$Q82))*IF($V82&lt;=AV$2,(DATEDIF(AU$2,$V82,"D")/365),IF($G82&gt;AU$2,(DATEDIF($G82,AV$2,"D")/365),1)))))))</f>
        <v>0</v>
      </c>
      <c r="AW82" s="53">
        <f>IF($V82&lt;=AV$2,0,IF($O82&lt;=AV$2,0,IF($G82&gt;=AW$2,0,IF($K82&gt;=$J82,0,IF($O82&lt;=AW$2,($J82-(SUM($K82,SUM($Z82:AV82)))),IF($L82=$D$184,(($J82-$K82)/$P82),(($J82-SUM($Z82:AV82))*$Q82))*IF($V82&lt;=AW$2,(DATEDIF(AV$2,$V82,"D")/365),IF($G82&gt;AV$2,(DATEDIF($G82,AW$2,"D")/365),1)))))))</f>
        <v>0</v>
      </c>
      <c r="AX82" s="53">
        <f>IF($V82&lt;=AW$2,0,IF($O82&lt;=AW$2,0,IF($G82&gt;=AX$2,0,IF($K82&gt;=$J82,0,IF($O82&lt;=AX$2,($J82-(SUM($K82,SUM($Z82:AW82)))),IF($L82=$D$184,(($J82-$K82)/$P82),(($J82-SUM($Z82:AW82))*$Q82))*IF($V82&lt;=AX$2,(DATEDIF(AW$2,$V82,"D")/365),IF($G82&gt;AW$2,(DATEDIF($G82,AX$2,"D")/365),1)))))))</f>
        <v>0</v>
      </c>
      <c r="AY82" s="53">
        <f>IF($V82&lt;=AX$2,0,IF($O82&lt;=AX$2,0,IF($G82&gt;=AY$2,0,IF($K82&gt;=$J82,0,IF($O82&lt;=AY$2,($J82-(SUM($K82,SUM($Z82:AX82)))),IF($L82=$D$184,(($J82-$K82)/$P82),(($J82-SUM($Z82:AX82))*$Q82))*IF($V82&lt;=AY$2,(DATEDIF(AX$2,$V82,"D")/365),IF($G82&gt;AX$2,(DATEDIF($G82,AY$2,"D")/365),1)))))))</f>
        <v>0</v>
      </c>
      <c r="AZ82" s="52"/>
      <c r="BA82" s="52"/>
      <c r="BB82" s="126">
        <f>IF($V82&lt;=BB$2,0,IF($G82&gt;=BB$2,0,IF($G82&gt;$W$3,(J82-Z82),IF($G82&lt;=$W$3,J82-SUM(W82,$Z82:Z82),0))))</f>
        <v>0</v>
      </c>
      <c r="BC82" s="53">
        <f t="shared" si="143"/>
        <v>0</v>
      </c>
      <c r="BD82" s="52">
        <f t="shared" si="143"/>
        <v>0</v>
      </c>
      <c r="BE82" s="53">
        <f t="shared" si="143"/>
        <v>0</v>
      </c>
      <c r="BF82" s="52">
        <f t="shared" si="143"/>
        <v>0</v>
      </c>
      <c r="BG82" s="53">
        <f t="shared" si="143"/>
        <v>0</v>
      </c>
      <c r="BH82" s="52">
        <f t="shared" si="143"/>
        <v>0</v>
      </c>
      <c r="BI82" s="53">
        <f t="shared" si="143"/>
        <v>0</v>
      </c>
      <c r="BJ82" s="52">
        <f t="shared" si="143"/>
        <v>0</v>
      </c>
      <c r="BK82" s="53">
        <f t="shared" si="143"/>
        <v>0</v>
      </c>
      <c r="BL82" s="52">
        <f t="shared" si="143"/>
        <v>0</v>
      </c>
      <c r="BM82" s="53">
        <f t="shared" si="143"/>
        <v>0</v>
      </c>
      <c r="BN82" s="52">
        <f t="shared" si="143"/>
        <v>0</v>
      </c>
      <c r="BO82" s="53">
        <f t="shared" si="143"/>
        <v>0</v>
      </c>
      <c r="BP82" s="52">
        <f t="shared" si="143"/>
        <v>0</v>
      </c>
      <c r="BQ82" s="53">
        <f t="shared" si="143"/>
        <v>0</v>
      </c>
      <c r="BR82" s="52">
        <f t="shared" si="142"/>
        <v>0</v>
      </c>
      <c r="BS82" s="53">
        <f t="shared" si="142"/>
        <v>0</v>
      </c>
      <c r="BT82" s="52">
        <f t="shared" si="142"/>
        <v>0</v>
      </c>
      <c r="BU82" s="53">
        <f t="shared" si="142"/>
        <v>0</v>
      </c>
      <c r="BV82" s="52">
        <f t="shared" si="142"/>
        <v>0</v>
      </c>
      <c r="BW82" s="53">
        <f t="shared" si="142"/>
        <v>0</v>
      </c>
      <c r="BX82" s="52">
        <f t="shared" si="142"/>
        <v>0</v>
      </c>
      <c r="BY82" s="53">
        <f t="shared" si="142"/>
        <v>0</v>
      </c>
      <c r="BZ82" s="52">
        <f t="shared" si="142"/>
        <v>0</v>
      </c>
      <c r="CA82" s="53">
        <f t="shared" si="142"/>
        <v>0</v>
      </c>
    </row>
    <row r="83" spans="1:79" s="74" customFormat="1">
      <c r="A83" s="20">
        <v>82</v>
      </c>
      <c r="B83" s="20" t="s">
        <v>5</v>
      </c>
      <c r="C83" s="20" t="s">
        <v>153</v>
      </c>
      <c r="D83" s="2">
        <v>1985</v>
      </c>
      <c r="E83" s="3">
        <v>4</v>
      </c>
      <c r="F83" s="2">
        <v>1</v>
      </c>
      <c r="G83" s="55">
        <f t="shared" si="139"/>
        <v>31137</v>
      </c>
      <c r="H83" s="4">
        <v>0</v>
      </c>
      <c r="I83" s="1">
        <v>0</v>
      </c>
      <c r="J83" s="51">
        <f t="shared" si="140"/>
        <v>0</v>
      </c>
      <c r="K83" s="54">
        <f t="shared" si="141"/>
        <v>0</v>
      </c>
      <c r="L83" s="4" t="s">
        <v>96</v>
      </c>
      <c r="M83" s="54">
        <f t="shared" si="15"/>
        <v>5</v>
      </c>
      <c r="N83" s="53">
        <f t="shared" si="3"/>
        <v>5</v>
      </c>
      <c r="O83" s="55">
        <f t="shared" si="4"/>
        <v>32963</v>
      </c>
      <c r="P83" s="53">
        <f t="shared" si="134"/>
        <v>0</v>
      </c>
      <c r="Q83" s="119">
        <f t="shared" si="6"/>
        <v>0</v>
      </c>
      <c r="R83" s="52" t="s">
        <v>130</v>
      </c>
      <c r="S83" s="114">
        <v>17</v>
      </c>
      <c r="T83" s="68">
        <v>4</v>
      </c>
      <c r="U83" s="114">
        <v>2035</v>
      </c>
      <c r="V83" s="55">
        <f t="shared" si="135"/>
        <v>54878</v>
      </c>
      <c r="W83" s="53">
        <f t="shared" si="8"/>
        <v>0</v>
      </c>
      <c r="X83" s="53">
        <f t="shared" si="136"/>
        <v>0</v>
      </c>
      <c r="Y83" s="53">
        <f t="shared" si="137"/>
        <v>0</v>
      </c>
      <c r="Z83" s="53">
        <f t="shared" si="138"/>
        <v>0</v>
      </c>
      <c r="AA83" s="53">
        <f>IF($V83&lt;=Z$2,0,IF($O83&lt;=Z$2,0,IF($G83&gt;=AA$2,0,IF($K83&gt;=$J83,0,IF($O83&lt;=AA$2,($J83-(SUM($K83,SUM($Z83:Z83)))),IF($L83=$D$184,(($J83-$K83)/$P83),(($J83-SUM($Z83:Z83))*$Q83))*IF($V83&lt;=AA$2,(DATEDIF(Z$2,$V83,"D")/365),IF($G83&gt;Z$2,(DATEDIF($G83,AA$2,"D")/365),1)))))))</f>
        <v>0</v>
      </c>
      <c r="AB83" s="53">
        <f>IF($V83&lt;=AA$2,0,IF($O83&lt;=AA$2,0,IF($G83&gt;=AB$2,0,IF($K83&gt;=$J83,0,IF($O83&lt;=AB$2,($J83-(SUM($K83,SUM($Z83:AA83)))),IF($L83=$D$184,(($J83-$K83)/$P83),(($J83-SUM($Z83:AA83))*$Q83))*IF($V83&lt;=AB$2,(DATEDIF(AA$2,$V83,"D")/365),IF($G83&gt;AA$2,(DATEDIF($G83,AB$2,"D")/365),1)))))))</f>
        <v>0</v>
      </c>
      <c r="AC83" s="53">
        <f>IF($V83&lt;=AB$2,0,IF($O83&lt;=AB$2,0,IF($G83&gt;=AC$2,0,IF($K83&gt;=$J83,0,IF($O83&lt;=AC$2,($J83-(SUM($K83,SUM($Z83:AB83)))),IF($L83=$D$184,(($J83-$K83)/$P83),(($J83-SUM($Z83:AB83))*$Q83))*IF($V83&lt;=AC$2,(DATEDIF(AB$2,$V83,"D")/365),IF($G83&gt;AB$2,(DATEDIF($G83,AC$2,"D")/365),1)))))))</f>
        <v>0</v>
      </c>
      <c r="AD83" s="53">
        <f>IF($V83&lt;=AC$2,0,IF($O83&lt;=AC$2,0,IF($G83&gt;=AD$2,0,IF($K83&gt;=$J83,0,IF($O83&lt;=AD$2,($J83-(SUM($K83,SUM($Z83:AC83)))),IF($L83=$D$184,(($J83-$K83)/$P83),(($J83-SUM($Z83:AC83))*$Q83))*IF($V83&lt;=AD$2,(DATEDIF(AC$2,$V83,"D")/365),IF($G83&gt;AC$2,(DATEDIF($G83,AD$2,"D")/365),1)))))))</f>
        <v>0</v>
      </c>
      <c r="AE83" s="53">
        <f>IF($V83&lt;=AD$2,0,IF($O83&lt;=AD$2,0,IF($G83&gt;=AE$2,0,IF($K83&gt;=$J83,0,IF($O83&lt;=AE$2,($J83-(SUM($K83,SUM($Z83:AD83)))),IF($L83=$D$184,(($J83-$K83)/$P83),(($J83-SUM($Z83:AD83))*$Q83))*IF($V83&lt;=AE$2,(DATEDIF(AD$2,$V83,"D")/365),IF($G83&gt;AD$2,(DATEDIF($G83,AE$2,"D")/365),1)))))))</f>
        <v>0</v>
      </c>
      <c r="AF83" s="53">
        <f>IF($V83&lt;=AE$2,0,IF($O83&lt;=AE$2,0,IF($G83&gt;=AF$2,0,IF($K83&gt;=$J83,0,IF($O83&lt;=AF$2,($J83-(SUM($K83,SUM($Z83:AE83)))),IF($L83=$D$184,(($J83-$K83)/$P83),(($J83-SUM($Z83:AE83))*$Q83))*IF($V83&lt;=AF$2,(DATEDIF(AE$2,$V83,"D")/365),IF($G83&gt;AE$2,(DATEDIF($G83,AF$2,"D")/365),1)))))))</f>
        <v>0</v>
      </c>
      <c r="AG83" s="53">
        <f>IF($V83&lt;=AF$2,0,IF($O83&lt;=AF$2,0,IF($G83&gt;=AG$2,0,IF($K83&gt;=$J83,0,IF($O83&lt;=AG$2,($J83-(SUM($K83,SUM($Z83:AF83)))),IF($L83=$D$184,(($J83-$K83)/$P83),(($J83-SUM($Z83:AF83))*$Q83))*IF($V83&lt;=AG$2,(DATEDIF(AF$2,$V83,"D")/365),IF($G83&gt;AF$2,(DATEDIF($G83,AG$2,"D")/365),1)))))))</f>
        <v>0</v>
      </c>
      <c r="AH83" s="53">
        <f>IF($V83&lt;=AG$2,0,IF($O83&lt;=AG$2,0,IF($G83&gt;=AH$2,0,IF($K83&gt;=$J83,0,IF($O83&lt;=AH$2,($J83-(SUM($K83,SUM($Z83:AG83)))),IF($L83=$D$184,(($J83-$K83)/$P83),(($J83-SUM($Z83:AG83))*$Q83))*IF($V83&lt;=AH$2,(DATEDIF(AG$2,$V83,"D")/365),IF($G83&gt;AG$2,(DATEDIF($G83,AH$2,"D")/365),1)))))))</f>
        <v>0</v>
      </c>
      <c r="AI83" s="53">
        <f>IF($V83&lt;=AH$2,0,IF($O83&lt;=AH$2,0,IF($G83&gt;=AI$2,0,IF($K83&gt;=$J83,0,IF($O83&lt;=AI$2,($J83-(SUM($K83,SUM($Z83:AH83)))),IF($L83=$D$184,(($J83-$K83)/$P83),(($J83-SUM($Z83:AH83))*$Q83))*IF($V83&lt;=AI$2,(DATEDIF(AH$2,$V83,"D")/365),IF($G83&gt;AH$2,(DATEDIF($G83,AI$2,"D")/365),1)))))))</f>
        <v>0</v>
      </c>
      <c r="AJ83" s="53">
        <f>IF($V83&lt;=AI$2,0,IF($O83&lt;=AI$2,0,IF($G83&gt;=AJ$2,0,IF($K83&gt;=$J83,0,IF($O83&lt;=AJ$2,($J83-(SUM($K83,SUM($Z83:AI83)))),IF($L83=$D$184,(($J83-$K83)/$P83),(($J83-SUM($Z83:AI83))*$Q83))*IF($V83&lt;=AJ$2,(DATEDIF(AI$2,$V83,"D")/365),IF($G83&gt;AI$2,(DATEDIF($G83,AJ$2,"D")/365),1)))))))</f>
        <v>0</v>
      </c>
      <c r="AK83" s="53">
        <f>IF($V83&lt;=AJ$2,0,IF($O83&lt;=AJ$2,0,IF($G83&gt;=AK$2,0,IF($K83&gt;=$J83,0,IF($O83&lt;=AK$2,($J83-(SUM($K83,SUM($Z83:AJ83)))),IF($L83=$D$184,(($J83-$K83)/$P83),(($J83-SUM($Z83:AJ83))*$Q83))*IF($V83&lt;=AK$2,(DATEDIF(AJ$2,$V83,"D")/365),IF($G83&gt;AJ$2,(DATEDIF($G83,AK$2,"D")/365),1)))))))</f>
        <v>0</v>
      </c>
      <c r="AL83" s="53">
        <f>IF($V83&lt;=AK$2,0,IF($O83&lt;=AK$2,0,IF($G83&gt;=AL$2,0,IF($K83&gt;=$J83,0,IF($O83&lt;=AL$2,($J83-(SUM($K83,SUM($Z83:AK83)))),IF($L83=$D$184,(($J83-$K83)/$P83),(($J83-SUM($Z83:AK83))*$Q83))*IF($V83&lt;=AL$2,(DATEDIF(AK$2,$V83,"D")/365),IF($G83&gt;AK$2,(DATEDIF($G83,AL$2,"D")/365),1)))))))</f>
        <v>0</v>
      </c>
      <c r="AM83" s="53">
        <f>IF($V83&lt;=AL$2,0,IF($O83&lt;=AL$2,0,IF($G83&gt;=AM$2,0,IF($K83&gt;=$J83,0,IF($O83&lt;=AM$2,($J83-(SUM($K83,SUM($Z83:AL83)))),IF($L83=$D$184,(($J83-$K83)/$P83),(($J83-SUM($Z83:AL83))*$Q83))*IF($V83&lt;=AM$2,(DATEDIF(AL$2,$V83,"D")/365),IF($G83&gt;AL$2,(DATEDIF($G83,AM$2,"D")/365),1)))))))</f>
        <v>0</v>
      </c>
      <c r="AN83" s="53">
        <f>IF($V83&lt;=AM$2,0,IF($O83&lt;=AM$2,0,IF($G83&gt;=AN$2,0,IF($K83&gt;=$J83,0,IF($O83&lt;=AN$2,($J83-(SUM($K83,SUM($Z83:AM83)))),IF($L83=$D$184,(($J83-$K83)/$P83),(($J83-SUM($Z83:AM83))*$Q83))*IF($V83&lt;=AN$2,(DATEDIF(AM$2,$V83,"D")/365),IF($G83&gt;AM$2,(DATEDIF($G83,AN$2,"D")/365),1)))))))</f>
        <v>0</v>
      </c>
      <c r="AO83" s="53">
        <f>IF($V83&lt;=AN$2,0,IF($O83&lt;=AN$2,0,IF($G83&gt;=AO$2,0,IF($K83&gt;=$J83,0,IF($O83&lt;=AO$2,($J83-(SUM($K83,SUM($Z83:AN83)))),IF($L83=$D$184,(($J83-$K83)/$P83),(($J83-SUM($Z83:AN83))*$Q83))*IF($V83&lt;=AO$2,(DATEDIF(AN$2,$V83,"D")/365),IF($G83&gt;AN$2,(DATEDIF($G83,AO$2,"D")/365),1)))))))</f>
        <v>0</v>
      </c>
      <c r="AP83" s="53">
        <f>IF($V83&lt;=AO$2,0,IF($O83&lt;=AO$2,0,IF($G83&gt;=AP$2,0,IF($K83&gt;=$J83,0,IF($O83&lt;=AP$2,($J83-(SUM($K83,SUM($Z83:AO83)))),IF($L83=$D$184,(($J83-$K83)/$P83),(($J83-SUM($Z83:AO83))*$Q83))*IF($V83&lt;=AP$2,(DATEDIF(AO$2,$V83,"D")/365),IF($G83&gt;AO$2,(DATEDIF($G83,AP$2,"D")/365),1)))))))</f>
        <v>0</v>
      </c>
      <c r="AQ83" s="53">
        <f>IF($V83&lt;=AP$2,0,IF($O83&lt;=AP$2,0,IF($G83&gt;=AQ$2,0,IF($K83&gt;=$J83,0,IF($O83&lt;=AQ$2,($J83-(SUM($K83,SUM($Z83:AP83)))),IF($L83=$D$184,(($J83-$K83)/$P83),(($J83-SUM($Z83:AP83))*$Q83))*IF($V83&lt;=AQ$2,(DATEDIF(AP$2,$V83,"D")/365),IF($G83&gt;AP$2,(DATEDIF($G83,AQ$2,"D")/365),1)))))))</f>
        <v>0</v>
      </c>
      <c r="AR83" s="53">
        <f>IF($V83&lt;=AQ$2,0,IF($O83&lt;=AQ$2,0,IF($G83&gt;=AR$2,0,IF($K83&gt;=$J83,0,IF($O83&lt;=AR$2,($J83-(SUM($K83,SUM($Z83:AQ83)))),IF($L83=$D$184,(($J83-$K83)/$P83),(($J83-SUM($Z83:AQ83))*$Q83))*IF($V83&lt;=AR$2,(DATEDIF(AQ$2,$V83,"D")/365),IF($G83&gt;AQ$2,(DATEDIF($G83,AR$2,"D")/365),1)))))))</f>
        <v>0</v>
      </c>
      <c r="AS83" s="53">
        <f>IF($V83&lt;=AR$2,0,IF($O83&lt;=AR$2,0,IF($G83&gt;=AS$2,0,IF($K83&gt;=$J83,0,IF($O83&lt;=AS$2,($J83-(SUM($K83,SUM($Z83:AR83)))),IF($L83=$D$184,(($J83-$K83)/$P83),(($J83-SUM($Z83:AR83))*$Q83))*IF($V83&lt;=AS$2,(DATEDIF(AR$2,$V83,"D")/365),IF($G83&gt;AR$2,(DATEDIF($G83,AS$2,"D")/365),1)))))))</f>
        <v>0</v>
      </c>
      <c r="AT83" s="53">
        <f>IF($V83&lt;=AS$2,0,IF($O83&lt;=AS$2,0,IF($G83&gt;=AT$2,0,IF($K83&gt;=$J83,0,IF($O83&lt;=AT$2,($J83-(SUM($K83,SUM($Z83:AS83)))),IF($L83=$D$184,(($J83-$K83)/$P83),(($J83-SUM($Z83:AS83))*$Q83))*IF($V83&lt;=AT$2,(DATEDIF(AS$2,$V83,"D")/365),IF($G83&gt;AS$2,(DATEDIF($G83,AT$2,"D")/365),1)))))))</f>
        <v>0</v>
      </c>
      <c r="AU83" s="53">
        <f>IF($V83&lt;=AT$2,0,IF($O83&lt;=AT$2,0,IF($G83&gt;=AU$2,0,IF($K83&gt;=$J83,0,IF($O83&lt;=AU$2,($J83-(SUM($K83,SUM($Z83:AT83)))),IF($L83=$D$184,(($J83-$K83)/$P83),(($J83-SUM($Z83:AT83))*$Q83))*IF($V83&lt;=AU$2,(DATEDIF(AT$2,$V83,"D")/365),IF($G83&gt;AT$2,(DATEDIF($G83,AU$2,"D")/365),1)))))))</f>
        <v>0</v>
      </c>
      <c r="AV83" s="53">
        <f>IF($V83&lt;=AU$2,0,IF($O83&lt;=AU$2,0,IF($G83&gt;=AV$2,0,IF($K83&gt;=$J83,0,IF($O83&lt;=AV$2,($J83-(SUM($K83,SUM($Z83:AU83)))),IF($L83=$D$184,(($J83-$K83)/$P83),(($J83-SUM($Z83:AU83))*$Q83))*IF($V83&lt;=AV$2,(DATEDIF(AU$2,$V83,"D")/365),IF($G83&gt;AU$2,(DATEDIF($G83,AV$2,"D")/365),1)))))))</f>
        <v>0</v>
      </c>
      <c r="AW83" s="53">
        <f>IF($V83&lt;=AV$2,0,IF($O83&lt;=AV$2,0,IF($G83&gt;=AW$2,0,IF($K83&gt;=$J83,0,IF($O83&lt;=AW$2,($J83-(SUM($K83,SUM($Z83:AV83)))),IF($L83=$D$184,(($J83-$K83)/$P83),(($J83-SUM($Z83:AV83))*$Q83))*IF($V83&lt;=AW$2,(DATEDIF(AV$2,$V83,"D")/365),IF($G83&gt;AV$2,(DATEDIF($G83,AW$2,"D")/365),1)))))))</f>
        <v>0</v>
      </c>
      <c r="AX83" s="53">
        <f>IF($V83&lt;=AW$2,0,IF($O83&lt;=AW$2,0,IF($G83&gt;=AX$2,0,IF($K83&gt;=$J83,0,IF($O83&lt;=AX$2,($J83-(SUM($K83,SUM($Z83:AW83)))),IF($L83=$D$184,(($J83-$K83)/$P83),(($J83-SUM($Z83:AW83))*$Q83))*IF($V83&lt;=AX$2,(DATEDIF(AW$2,$V83,"D")/365),IF($G83&gt;AW$2,(DATEDIF($G83,AX$2,"D")/365),1)))))))</f>
        <v>0</v>
      </c>
      <c r="AY83" s="53">
        <f>IF($V83&lt;=AX$2,0,IF($O83&lt;=AX$2,0,IF($G83&gt;=AY$2,0,IF($K83&gt;=$J83,0,IF($O83&lt;=AY$2,($J83-(SUM($K83,SUM($Z83:AX83)))),IF($L83=$D$184,(($J83-$K83)/$P83),(($J83-SUM($Z83:AX83))*$Q83))*IF($V83&lt;=AY$2,(DATEDIF(AX$2,$V83,"D")/365),IF($G83&gt;AX$2,(DATEDIF($G83,AY$2,"D")/365),1)))))))</f>
        <v>0</v>
      </c>
      <c r="AZ83" s="52"/>
      <c r="BA83" s="52"/>
      <c r="BB83" s="126">
        <f>IF($V83&lt;=BB$2,0,IF($G83&gt;=BB$2,0,IF($G83&gt;$W$3,(J83-Z83),IF($G83&lt;=$W$3,J83-SUM(W83,$Z83:Z83),0))))</f>
        <v>0</v>
      </c>
      <c r="BC83" s="53">
        <f t="shared" si="143"/>
        <v>0</v>
      </c>
      <c r="BD83" s="52">
        <f t="shared" si="143"/>
        <v>0</v>
      </c>
      <c r="BE83" s="53">
        <f t="shared" si="143"/>
        <v>0</v>
      </c>
      <c r="BF83" s="52">
        <f t="shared" si="143"/>
        <v>0</v>
      </c>
      <c r="BG83" s="53">
        <f t="shared" si="143"/>
        <v>0</v>
      </c>
      <c r="BH83" s="52">
        <f t="shared" si="143"/>
        <v>0</v>
      </c>
      <c r="BI83" s="53">
        <f t="shared" si="143"/>
        <v>0</v>
      </c>
      <c r="BJ83" s="52">
        <f t="shared" si="143"/>
        <v>0</v>
      </c>
      <c r="BK83" s="53">
        <f t="shared" si="143"/>
        <v>0</v>
      </c>
      <c r="BL83" s="52">
        <f t="shared" si="143"/>
        <v>0</v>
      </c>
      <c r="BM83" s="53">
        <f t="shared" si="143"/>
        <v>0</v>
      </c>
      <c r="BN83" s="52">
        <f t="shared" si="143"/>
        <v>0</v>
      </c>
      <c r="BO83" s="53">
        <f t="shared" si="143"/>
        <v>0</v>
      </c>
      <c r="BP83" s="52">
        <f t="shared" si="143"/>
        <v>0</v>
      </c>
      <c r="BQ83" s="53">
        <f t="shared" si="143"/>
        <v>0</v>
      </c>
      <c r="BR83" s="52">
        <f t="shared" si="142"/>
        <v>0</v>
      </c>
      <c r="BS83" s="53">
        <f t="shared" si="142"/>
        <v>0</v>
      </c>
      <c r="BT83" s="52">
        <f t="shared" si="142"/>
        <v>0</v>
      </c>
      <c r="BU83" s="53">
        <f t="shared" si="142"/>
        <v>0</v>
      </c>
      <c r="BV83" s="52">
        <f t="shared" si="142"/>
        <v>0</v>
      </c>
      <c r="BW83" s="53">
        <f t="shared" si="142"/>
        <v>0</v>
      </c>
      <c r="BX83" s="52">
        <f t="shared" si="142"/>
        <v>0</v>
      </c>
      <c r="BY83" s="53">
        <f t="shared" si="142"/>
        <v>0</v>
      </c>
      <c r="BZ83" s="52">
        <f t="shared" si="142"/>
        <v>0</v>
      </c>
      <c r="CA83" s="53">
        <f t="shared" si="142"/>
        <v>0</v>
      </c>
    </row>
    <row r="84" spans="1:79" s="74" customFormat="1">
      <c r="A84" s="20">
        <v>83</v>
      </c>
      <c r="B84" s="20" t="s">
        <v>5</v>
      </c>
      <c r="C84" s="20" t="s">
        <v>153</v>
      </c>
      <c r="D84" s="2">
        <v>1985</v>
      </c>
      <c r="E84" s="3">
        <v>4</v>
      </c>
      <c r="F84" s="2">
        <v>1</v>
      </c>
      <c r="G84" s="55">
        <f t="shared" si="139"/>
        <v>31137</v>
      </c>
      <c r="H84" s="4">
        <v>0</v>
      </c>
      <c r="I84" s="1">
        <v>0</v>
      </c>
      <c r="J84" s="51">
        <f t="shared" si="140"/>
        <v>0</v>
      </c>
      <c r="K84" s="54">
        <f t="shared" si="141"/>
        <v>0</v>
      </c>
      <c r="L84" s="4" t="s">
        <v>96</v>
      </c>
      <c r="M84" s="54">
        <f t="shared" si="15"/>
        <v>5</v>
      </c>
      <c r="N84" s="53">
        <f t="shared" si="3"/>
        <v>5</v>
      </c>
      <c r="O84" s="55">
        <f t="shared" si="4"/>
        <v>32963</v>
      </c>
      <c r="P84" s="53">
        <f t="shared" si="134"/>
        <v>0</v>
      </c>
      <c r="Q84" s="119">
        <f t="shared" si="6"/>
        <v>0</v>
      </c>
      <c r="R84" s="52" t="s">
        <v>130</v>
      </c>
      <c r="S84" s="114">
        <v>17</v>
      </c>
      <c r="T84" s="68">
        <v>4</v>
      </c>
      <c r="U84" s="114">
        <v>2035</v>
      </c>
      <c r="V84" s="55">
        <f t="shared" si="135"/>
        <v>54878</v>
      </c>
      <c r="W84" s="53">
        <f t="shared" si="8"/>
        <v>0</v>
      </c>
      <c r="X84" s="53">
        <f t="shared" si="136"/>
        <v>0</v>
      </c>
      <c r="Y84" s="53">
        <f t="shared" si="137"/>
        <v>0</v>
      </c>
      <c r="Z84" s="53">
        <f t="shared" si="138"/>
        <v>0</v>
      </c>
      <c r="AA84" s="53">
        <f>IF($V84&lt;=Z$2,0,IF($O84&lt;=Z$2,0,IF($G84&gt;=AA$2,0,IF($K84&gt;=$J84,0,IF($O84&lt;=AA$2,($J84-(SUM($K84,SUM($Z84:Z84)))),IF($L84=$D$184,(($J84-$K84)/$P84),(($J84-SUM($Z84:Z84))*$Q84))*IF($V84&lt;=AA$2,(DATEDIF(Z$2,$V84,"D")/365),IF($G84&gt;Z$2,(DATEDIF($G84,AA$2,"D")/365),1)))))))</f>
        <v>0</v>
      </c>
      <c r="AB84" s="53">
        <f>IF($V84&lt;=AA$2,0,IF($O84&lt;=AA$2,0,IF($G84&gt;=AB$2,0,IF($K84&gt;=$J84,0,IF($O84&lt;=AB$2,($J84-(SUM($K84,SUM($Z84:AA84)))),IF($L84=$D$184,(($J84-$K84)/$P84),(($J84-SUM($Z84:AA84))*$Q84))*IF($V84&lt;=AB$2,(DATEDIF(AA$2,$V84,"D")/365),IF($G84&gt;AA$2,(DATEDIF($G84,AB$2,"D")/365),1)))))))</f>
        <v>0</v>
      </c>
      <c r="AC84" s="53">
        <f>IF($V84&lt;=AB$2,0,IF($O84&lt;=AB$2,0,IF($G84&gt;=AC$2,0,IF($K84&gt;=$J84,0,IF($O84&lt;=AC$2,($J84-(SUM($K84,SUM($Z84:AB84)))),IF($L84=$D$184,(($J84-$K84)/$P84),(($J84-SUM($Z84:AB84))*$Q84))*IF($V84&lt;=AC$2,(DATEDIF(AB$2,$V84,"D")/365),IF($G84&gt;AB$2,(DATEDIF($G84,AC$2,"D")/365),1)))))))</f>
        <v>0</v>
      </c>
      <c r="AD84" s="53">
        <f>IF($V84&lt;=AC$2,0,IF($O84&lt;=AC$2,0,IF($G84&gt;=AD$2,0,IF($K84&gt;=$J84,0,IF($O84&lt;=AD$2,($J84-(SUM($K84,SUM($Z84:AC84)))),IF($L84=$D$184,(($J84-$K84)/$P84),(($J84-SUM($Z84:AC84))*$Q84))*IF($V84&lt;=AD$2,(DATEDIF(AC$2,$V84,"D")/365),IF($G84&gt;AC$2,(DATEDIF($G84,AD$2,"D")/365),1)))))))</f>
        <v>0</v>
      </c>
      <c r="AE84" s="53">
        <f>IF($V84&lt;=AD$2,0,IF($O84&lt;=AD$2,0,IF($G84&gt;=AE$2,0,IF($K84&gt;=$J84,0,IF($O84&lt;=AE$2,($J84-(SUM($K84,SUM($Z84:AD84)))),IF($L84=$D$184,(($J84-$K84)/$P84),(($J84-SUM($Z84:AD84))*$Q84))*IF($V84&lt;=AE$2,(DATEDIF(AD$2,$V84,"D")/365),IF($G84&gt;AD$2,(DATEDIF($G84,AE$2,"D")/365),1)))))))</f>
        <v>0</v>
      </c>
      <c r="AF84" s="53">
        <f>IF($V84&lt;=AE$2,0,IF($O84&lt;=AE$2,0,IF($G84&gt;=AF$2,0,IF($K84&gt;=$J84,0,IF($O84&lt;=AF$2,($J84-(SUM($K84,SUM($Z84:AE84)))),IF($L84=$D$184,(($J84-$K84)/$P84),(($J84-SUM($Z84:AE84))*$Q84))*IF($V84&lt;=AF$2,(DATEDIF(AE$2,$V84,"D")/365),IF($G84&gt;AE$2,(DATEDIF($G84,AF$2,"D")/365),1)))))))</f>
        <v>0</v>
      </c>
      <c r="AG84" s="53">
        <f>IF($V84&lt;=AF$2,0,IF($O84&lt;=AF$2,0,IF($G84&gt;=AG$2,0,IF($K84&gt;=$J84,0,IF($O84&lt;=AG$2,($J84-(SUM($K84,SUM($Z84:AF84)))),IF($L84=$D$184,(($J84-$K84)/$P84),(($J84-SUM($Z84:AF84))*$Q84))*IF($V84&lt;=AG$2,(DATEDIF(AF$2,$V84,"D")/365),IF($G84&gt;AF$2,(DATEDIF($G84,AG$2,"D")/365),1)))))))</f>
        <v>0</v>
      </c>
      <c r="AH84" s="53">
        <f>IF($V84&lt;=AG$2,0,IF($O84&lt;=AG$2,0,IF($G84&gt;=AH$2,0,IF($K84&gt;=$J84,0,IF($O84&lt;=AH$2,($J84-(SUM($K84,SUM($Z84:AG84)))),IF($L84=$D$184,(($J84-$K84)/$P84),(($J84-SUM($Z84:AG84))*$Q84))*IF($V84&lt;=AH$2,(DATEDIF(AG$2,$V84,"D")/365),IF($G84&gt;AG$2,(DATEDIF($G84,AH$2,"D")/365),1)))))))</f>
        <v>0</v>
      </c>
      <c r="AI84" s="53">
        <f>IF($V84&lt;=AH$2,0,IF($O84&lt;=AH$2,0,IF($G84&gt;=AI$2,0,IF($K84&gt;=$J84,0,IF($O84&lt;=AI$2,($J84-(SUM($K84,SUM($Z84:AH84)))),IF($L84=$D$184,(($J84-$K84)/$P84),(($J84-SUM($Z84:AH84))*$Q84))*IF($V84&lt;=AI$2,(DATEDIF(AH$2,$V84,"D")/365),IF($G84&gt;AH$2,(DATEDIF($G84,AI$2,"D")/365),1)))))))</f>
        <v>0</v>
      </c>
      <c r="AJ84" s="53">
        <f>IF($V84&lt;=AI$2,0,IF($O84&lt;=AI$2,0,IF($G84&gt;=AJ$2,0,IF($K84&gt;=$J84,0,IF($O84&lt;=AJ$2,($J84-(SUM($K84,SUM($Z84:AI84)))),IF($L84=$D$184,(($J84-$K84)/$P84),(($J84-SUM($Z84:AI84))*$Q84))*IF($V84&lt;=AJ$2,(DATEDIF(AI$2,$V84,"D")/365),IF($G84&gt;AI$2,(DATEDIF($G84,AJ$2,"D")/365),1)))))))</f>
        <v>0</v>
      </c>
      <c r="AK84" s="53">
        <f>IF($V84&lt;=AJ$2,0,IF($O84&lt;=AJ$2,0,IF($G84&gt;=AK$2,0,IF($K84&gt;=$J84,0,IF($O84&lt;=AK$2,($J84-(SUM($K84,SUM($Z84:AJ84)))),IF($L84=$D$184,(($J84-$K84)/$P84),(($J84-SUM($Z84:AJ84))*$Q84))*IF($V84&lt;=AK$2,(DATEDIF(AJ$2,$V84,"D")/365),IF($G84&gt;AJ$2,(DATEDIF($G84,AK$2,"D")/365),1)))))))</f>
        <v>0</v>
      </c>
      <c r="AL84" s="53">
        <f>IF($V84&lt;=AK$2,0,IF($O84&lt;=AK$2,0,IF($G84&gt;=AL$2,0,IF($K84&gt;=$J84,0,IF($O84&lt;=AL$2,($J84-(SUM($K84,SUM($Z84:AK84)))),IF($L84=$D$184,(($J84-$K84)/$P84),(($J84-SUM($Z84:AK84))*$Q84))*IF($V84&lt;=AL$2,(DATEDIF(AK$2,$V84,"D")/365),IF($G84&gt;AK$2,(DATEDIF($G84,AL$2,"D")/365),1)))))))</f>
        <v>0</v>
      </c>
      <c r="AM84" s="53">
        <f>IF($V84&lt;=AL$2,0,IF($O84&lt;=AL$2,0,IF($G84&gt;=AM$2,0,IF($K84&gt;=$J84,0,IF($O84&lt;=AM$2,($J84-(SUM($K84,SUM($Z84:AL84)))),IF($L84=$D$184,(($J84-$K84)/$P84),(($J84-SUM($Z84:AL84))*$Q84))*IF($V84&lt;=AM$2,(DATEDIF(AL$2,$V84,"D")/365),IF($G84&gt;AL$2,(DATEDIF($G84,AM$2,"D")/365),1)))))))</f>
        <v>0</v>
      </c>
      <c r="AN84" s="53">
        <f>IF($V84&lt;=AM$2,0,IF($O84&lt;=AM$2,0,IF($G84&gt;=AN$2,0,IF($K84&gt;=$J84,0,IF($O84&lt;=AN$2,($J84-(SUM($K84,SUM($Z84:AM84)))),IF($L84=$D$184,(($J84-$K84)/$P84),(($J84-SUM($Z84:AM84))*$Q84))*IF($V84&lt;=AN$2,(DATEDIF(AM$2,$V84,"D")/365),IF($G84&gt;AM$2,(DATEDIF($G84,AN$2,"D")/365),1)))))))</f>
        <v>0</v>
      </c>
      <c r="AO84" s="53">
        <f>IF($V84&lt;=AN$2,0,IF($O84&lt;=AN$2,0,IF($G84&gt;=AO$2,0,IF($K84&gt;=$J84,0,IF($O84&lt;=AO$2,($J84-(SUM($K84,SUM($Z84:AN84)))),IF($L84=$D$184,(($J84-$K84)/$P84),(($J84-SUM($Z84:AN84))*$Q84))*IF($V84&lt;=AO$2,(DATEDIF(AN$2,$V84,"D")/365),IF($G84&gt;AN$2,(DATEDIF($G84,AO$2,"D")/365),1)))))))</f>
        <v>0</v>
      </c>
      <c r="AP84" s="53">
        <f>IF($V84&lt;=AO$2,0,IF($O84&lt;=AO$2,0,IF($G84&gt;=AP$2,0,IF($K84&gt;=$J84,0,IF($O84&lt;=AP$2,($J84-(SUM($K84,SUM($Z84:AO84)))),IF($L84=$D$184,(($J84-$K84)/$P84),(($J84-SUM($Z84:AO84))*$Q84))*IF($V84&lt;=AP$2,(DATEDIF(AO$2,$V84,"D")/365),IF($G84&gt;AO$2,(DATEDIF($G84,AP$2,"D")/365),1)))))))</f>
        <v>0</v>
      </c>
      <c r="AQ84" s="53">
        <f>IF($V84&lt;=AP$2,0,IF($O84&lt;=AP$2,0,IF($G84&gt;=AQ$2,0,IF($K84&gt;=$J84,0,IF($O84&lt;=AQ$2,($J84-(SUM($K84,SUM($Z84:AP84)))),IF($L84=$D$184,(($J84-$K84)/$P84),(($J84-SUM($Z84:AP84))*$Q84))*IF($V84&lt;=AQ$2,(DATEDIF(AP$2,$V84,"D")/365),IF($G84&gt;AP$2,(DATEDIF($G84,AQ$2,"D")/365),1)))))))</f>
        <v>0</v>
      </c>
      <c r="AR84" s="53">
        <f>IF($V84&lt;=AQ$2,0,IF($O84&lt;=AQ$2,0,IF($G84&gt;=AR$2,0,IF($K84&gt;=$J84,0,IF($O84&lt;=AR$2,($J84-(SUM($K84,SUM($Z84:AQ84)))),IF($L84=$D$184,(($J84-$K84)/$P84),(($J84-SUM($Z84:AQ84))*$Q84))*IF($V84&lt;=AR$2,(DATEDIF(AQ$2,$V84,"D")/365),IF($G84&gt;AQ$2,(DATEDIF($G84,AR$2,"D")/365),1)))))))</f>
        <v>0</v>
      </c>
      <c r="AS84" s="53">
        <f>IF($V84&lt;=AR$2,0,IF($O84&lt;=AR$2,0,IF($G84&gt;=AS$2,0,IF($K84&gt;=$J84,0,IF($O84&lt;=AS$2,($J84-(SUM($K84,SUM($Z84:AR84)))),IF($L84=$D$184,(($J84-$K84)/$P84),(($J84-SUM($Z84:AR84))*$Q84))*IF($V84&lt;=AS$2,(DATEDIF(AR$2,$V84,"D")/365),IF($G84&gt;AR$2,(DATEDIF($G84,AS$2,"D")/365),1)))))))</f>
        <v>0</v>
      </c>
      <c r="AT84" s="53">
        <f>IF($V84&lt;=AS$2,0,IF($O84&lt;=AS$2,0,IF($G84&gt;=AT$2,0,IF($K84&gt;=$J84,0,IF($O84&lt;=AT$2,($J84-(SUM($K84,SUM($Z84:AS84)))),IF($L84=$D$184,(($J84-$K84)/$P84),(($J84-SUM($Z84:AS84))*$Q84))*IF($V84&lt;=AT$2,(DATEDIF(AS$2,$V84,"D")/365),IF($G84&gt;AS$2,(DATEDIF($G84,AT$2,"D")/365),1)))))))</f>
        <v>0</v>
      </c>
      <c r="AU84" s="53">
        <f>IF($V84&lt;=AT$2,0,IF($O84&lt;=AT$2,0,IF($G84&gt;=AU$2,0,IF($K84&gt;=$J84,0,IF($O84&lt;=AU$2,($J84-(SUM($K84,SUM($Z84:AT84)))),IF($L84=$D$184,(($J84-$K84)/$P84),(($J84-SUM($Z84:AT84))*$Q84))*IF($V84&lt;=AU$2,(DATEDIF(AT$2,$V84,"D")/365),IF($G84&gt;AT$2,(DATEDIF($G84,AU$2,"D")/365),1)))))))</f>
        <v>0</v>
      </c>
      <c r="AV84" s="53">
        <f>IF($V84&lt;=AU$2,0,IF($O84&lt;=AU$2,0,IF($G84&gt;=AV$2,0,IF($K84&gt;=$J84,0,IF($O84&lt;=AV$2,($J84-(SUM($K84,SUM($Z84:AU84)))),IF($L84=$D$184,(($J84-$K84)/$P84),(($J84-SUM($Z84:AU84))*$Q84))*IF($V84&lt;=AV$2,(DATEDIF(AU$2,$V84,"D")/365),IF($G84&gt;AU$2,(DATEDIF($G84,AV$2,"D")/365),1)))))))</f>
        <v>0</v>
      </c>
      <c r="AW84" s="53">
        <f>IF($V84&lt;=AV$2,0,IF($O84&lt;=AV$2,0,IF($G84&gt;=AW$2,0,IF($K84&gt;=$J84,0,IF($O84&lt;=AW$2,($J84-(SUM($K84,SUM($Z84:AV84)))),IF($L84=$D$184,(($J84-$K84)/$P84),(($J84-SUM($Z84:AV84))*$Q84))*IF($V84&lt;=AW$2,(DATEDIF(AV$2,$V84,"D")/365),IF($G84&gt;AV$2,(DATEDIF($G84,AW$2,"D")/365),1)))))))</f>
        <v>0</v>
      </c>
      <c r="AX84" s="53">
        <f>IF($V84&lt;=AW$2,0,IF($O84&lt;=AW$2,0,IF($G84&gt;=AX$2,0,IF($K84&gt;=$J84,0,IF($O84&lt;=AX$2,($J84-(SUM($K84,SUM($Z84:AW84)))),IF($L84=$D$184,(($J84-$K84)/$P84),(($J84-SUM($Z84:AW84))*$Q84))*IF($V84&lt;=AX$2,(DATEDIF(AW$2,$V84,"D")/365),IF($G84&gt;AW$2,(DATEDIF($G84,AX$2,"D")/365),1)))))))</f>
        <v>0</v>
      </c>
      <c r="AY84" s="53">
        <f>IF($V84&lt;=AX$2,0,IF($O84&lt;=AX$2,0,IF($G84&gt;=AY$2,0,IF($K84&gt;=$J84,0,IF($O84&lt;=AY$2,($J84-(SUM($K84,SUM($Z84:AX84)))),IF($L84=$D$184,(($J84-$K84)/$P84),(($J84-SUM($Z84:AX84))*$Q84))*IF($V84&lt;=AY$2,(DATEDIF(AX$2,$V84,"D")/365),IF($G84&gt;AX$2,(DATEDIF($G84,AY$2,"D")/365),1)))))))</f>
        <v>0</v>
      </c>
      <c r="AZ84" s="52"/>
      <c r="BA84" s="52"/>
      <c r="BB84" s="126">
        <f>IF($V84&lt;=BB$2,0,IF($G84&gt;=BB$2,0,IF($G84&gt;$W$3,(J84-Z84),IF($G84&lt;=$W$3,J84-SUM(W84,$Z84:Z84),0))))</f>
        <v>0</v>
      </c>
      <c r="BC84" s="53">
        <f t="shared" si="143"/>
        <v>0</v>
      </c>
      <c r="BD84" s="52">
        <f t="shared" si="143"/>
        <v>0</v>
      </c>
      <c r="BE84" s="53">
        <f t="shared" si="143"/>
        <v>0</v>
      </c>
      <c r="BF84" s="52">
        <f t="shared" si="143"/>
        <v>0</v>
      </c>
      <c r="BG84" s="53">
        <f t="shared" si="143"/>
        <v>0</v>
      </c>
      <c r="BH84" s="52">
        <f t="shared" si="143"/>
        <v>0</v>
      </c>
      <c r="BI84" s="53">
        <f t="shared" si="143"/>
        <v>0</v>
      </c>
      <c r="BJ84" s="52">
        <f t="shared" si="143"/>
        <v>0</v>
      </c>
      <c r="BK84" s="53">
        <f t="shared" si="143"/>
        <v>0</v>
      </c>
      <c r="BL84" s="52">
        <f t="shared" si="143"/>
        <v>0</v>
      </c>
      <c r="BM84" s="53">
        <f t="shared" si="143"/>
        <v>0</v>
      </c>
      <c r="BN84" s="52">
        <f t="shared" si="143"/>
        <v>0</v>
      </c>
      <c r="BO84" s="53">
        <f t="shared" si="143"/>
        <v>0</v>
      </c>
      <c r="BP84" s="52">
        <f t="shared" si="143"/>
        <v>0</v>
      </c>
      <c r="BQ84" s="53">
        <f t="shared" si="143"/>
        <v>0</v>
      </c>
      <c r="BR84" s="52">
        <f t="shared" si="142"/>
        <v>0</v>
      </c>
      <c r="BS84" s="53">
        <f t="shared" si="142"/>
        <v>0</v>
      </c>
      <c r="BT84" s="52">
        <f t="shared" si="142"/>
        <v>0</v>
      </c>
      <c r="BU84" s="53">
        <f t="shared" si="142"/>
        <v>0</v>
      </c>
      <c r="BV84" s="52">
        <f t="shared" si="142"/>
        <v>0</v>
      </c>
      <c r="BW84" s="53">
        <f t="shared" si="142"/>
        <v>0</v>
      </c>
      <c r="BX84" s="52">
        <f t="shared" si="142"/>
        <v>0</v>
      </c>
      <c r="BY84" s="53">
        <f t="shared" si="142"/>
        <v>0</v>
      </c>
      <c r="BZ84" s="52">
        <f t="shared" si="142"/>
        <v>0</v>
      </c>
      <c r="CA84" s="53">
        <f t="shared" si="142"/>
        <v>0</v>
      </c>
    </row>
    <row r="85" spans="1:79" s="74" customFormat="1">
      <c r="A85" s="20">
        <v>84</v>
      </c>
      <c r="B85" s="20" t="s">
        <v>5</v>
      </c>
      <c r="C85" s="20" t="s">
        <v>153</v>
      </c>
      <c r="D85" s="2">
        <v>1985</v>
      </c>
      <c r="E85" s="3">
        <v>4</v>
      </c>
      <c r="F85" s="2">
        <v>1</v>
      </c>
      <c r="G85" s="55">
        <f t="shared" si="139"/>
        <v>31137</v>
      </c>
      <c r="H85" s="4">
        <v>0</v>
      </c>
      <c r="I85" s="1">
        <v>0</v>
      </c>
      <c r="J85" s="51">
        <f t="shared" si="140"/>
        <v>0</v>
      </c>
      <c r="K85" s="54">
        <f t="shared" si="141"/>
        <v>0</v>
      </c>
      <c r="L85" s="4" t="s">
        <v>96</v>
      </c>
      <c r="M85" s="54">
        <f t="shared" si="15"/>
        <v>5</v>
      </c>
      <c r="N85" s="53">
        <f t="shared" si="3"/>
        <v>5</v>
      </c>
      <c r="O85" s="55">
        <f t="shared" si="4"/>
        <v>32963</v>
      </c>
      <c r="P85" s="53">
        <f t="shared" si="134"/>
        <v>0</v>
      </c>
      <c r="Q85" s="119">
        <f t="shared" si="6"/>
        <v>0</v>
      </c>
      <c r="R85" s="52" t="s">
        <v>130</v>
      </c>
      <c r="S85" s="114">
        <v>17</v>
      </c>
      <c r="T85" s="68">
        <v>4</v>
      </c>
      <c r="U85" s="114">
        <v>2035</v>
      </c>
      <c r="V85" s="55">
        <f t="shared" si="135"/>
        <v>54878</v>
      </c>
      <c r="W85" s="53">
        <f t="shared" si="8"/>
        <v>0</v>
      </c>
      <c r="X85" s="53">
        <f t="shared" si="136"/>
        <v>0</v>
      </c>
      <c r="Y85" s="53">
        <f t="shared" si="137"/>
        <v>0</v>
      </c>
      <c r="Z85" s="53">
        <f t="shared" si="138"/>
        <v>0</v>
      </c>
      <c r="AA85" s="53">
        <f>IF($V85&lt;=Z$2,0,IF($O85&lt;=Z$2,0,IF($G85&gt;=AA$2,0,IF($K85&gt;=$J85,0,IF($O85&lt;=AA$2,($J85-(SUM($K85,SUM($Z85:Z85)))),IF($L85=$D$184,(($J85-$K85)/$P85),(($J85-SUM($Z85:Z85))*$Q85))*IF($V85&lt;=AA$2,(DATEDIF(Z$2,$V85,"D")/365),IF($G85&gt;Z$2,(DATEDIF($G85,AA$2,"D")/365),1)))))))</f>
        <v>0</v>
      </c>
      <c r="AB85" s="53">
        <f>IF($V85&lt;=AA$2,0,IF($O85&lt;=AA$2,0,IF($G85&gt;=AB$2,0,IF($K85&gt;=$J85,0,IF($O85&lt;=AB$2,($J85-(SUM($K85,SUM($Z85:AA85)))),IF($L85=$D$184,(($J85-$K85)/$P85),(($J85-SUM($Z85:AA85))*$Q85))*IF($V85&lt;=AB$2,(DATEDIF(AA$2,$V85,"D")/365),IF($G85&gt;AA$2,(DATEDIF($G85,AB$2,"D")/365),1)))))))</f>
        <v>0</v>
      </c>
      <c r="AC85" s="53">
        <f>IF($V85&lt;=AB$2,0,IF($O85&lt;=AB$2,0,IF($G85&gt;=AC$2,0,IF($K85&gt;=$J85,0,IF($O85&lt;=AC$2,($J85-(SUM($K85,SUM($Z85:AB85)))),IF($L85=$D$184,(($J85-$K85)/$P85),(($J85-SUM($Z85:AB85))*$Q85))*IF($V85&lt;=AC$2,(DATEDIF(AB$2,$V85,"D")/365),IF($G85&gt;AB$2,(DATEDIF($G85,AC$2,"D")/365),1)))))))</f>
        <v>0</v>
      </c>
      <c r="AD85" s="53">
        <f>IF($V85&lt;=AC$2,0,IF($O85&lt;=AC$2,0,IF($G85&gt;=AD$2,0,IF($K85&gt;=$J85,0,IF($O85&lt;=AD$2,($J85-(SUM($K85,SUM($Z85:AC85)))),IF($L85=$D$184,(($J85-$K85)/$P85),(($J85-SUM($Z85:AC85))*$Q85))*IF($V85&lt;=AD$2,(DATEDIF(AC$2,$V85,"D")/365),IF($G85&gt;AC$2,(DATEDIF($G85,AD$2,"D")/365),1)))))))</f>
        <v>0</v>
      </c>
      <c r="AE85" s="53">
        <f>IF($V85&lt;=AD$2,0,IF($O85&lt;=AD$2,0,IF($G85&gt;=AE$2,0,IF($K85&gt;=$J85,0,IF($O85&lt;=AE$2,($J85-(SUM($K85,SUM($Z85:AD85)))),IF($L85=$D$184,(($J85-$K85)/$P85),(($J85-SUM($Z85:AD85))*$Q85))*IF($V85&lt;=AE$2,(DATEDIF(AD$2,$V85,"D")/365),IF($G85&gt;AD$2,(DATEDIF($G85,AE$2,"D")/365),1)))))))</f>
        <v>0</v>
      </c>
      <c r="AF85" s="53">
        <f>IF($V85&lt;=AE$2,0,IF($O85&lt;=AE$2,0,IF($G85&gt;=AF$2,0,IF($K85&gt;=$J85,0,IF($O85&lt;=AF$2,($J85-(SUM($K85,SUM($Z85:AE85)))),IF($L85=$D$184,(($J85-$K85)/$P85),(($J85-SUM($Z85:AE85))*$Q85))*IF($V85&lt;=AF$2,(DATEDIF(AE$2,$V85,"D")/365),IF($G85&gt;AE$2,(DATEDIF($G85,AF$2,"D")/365),1)))))))</f>
        <v>0</v>
      </c>
      <c r="AG85" s="53">
        <f>IF($V85&lt;=AF$2,0,IF($O85&lt;=AF$2,0,IF($G85&gt;=AG$2,0,IF($K85&gt;=$J85,0,IF($O85&lt;=AG$2,($J85-(SUM($K85,SUM($Z85:AF85)))),IF($L85=$D$184,(($J85-$K85)/$P85),(($J85-SUM($Z85:AF85))*$Q85))*IF($V85&lt;=AG$2,(DATEDIF(AF$2,$V85,"D")/365),IF($G85&gt;AF$2,(DATEDIF($G85,AG$2,"D")/365),1)))))))</f>
        <v>0</v>
      </c>
      <c r="AH85" s="53">
        <f>IF($V85&lt;=AG$2,0,IF($O85&lt;=AG$2,0,IF($G85&gt;=AH$2,0,IF($K85&gt;=$J85,0,IF($O85&lt;=AH$2,($J85-(SUM($K85,SUM($Z85:AG85)))),IF($L85=$D$184,(($J85-$K85)/$P85),(($J85-SUM($Z85:AG85))*$Q85))*IF($V85&lt;=AH$2,(DATEDIF(AG$2,$V85,"D")/365),IF($G85&gt;AG$2,(DATEDIF($G85,AH$2,"D")/365),1)))))))</f>
        <v>0</v>
      </c>
      <c r="AI85" s="53">
        <f>IF($V85&lt;=AH$2,0,IF($O85&lt;=AH$2,0,IF($G85&gt;=AI$2,0,IF($K85&gt;=$J85,0,IF($O85&lt;=AI$2,($J85-(SUM($K85,SUM($Z85:AH85)))),IF($L85=$D$184,(($J85-$K85)/$P85),(($J85-SUM($Z85:AH85))*$Q85))*IF($V85&lt;=AI$2,(DATEDIF(AH$2,$V85,"D")/365),IF($G85&gt;AH$2,(DATEDIF($G85,AI$2,"D")/365),1)))))))</f>
        <v>0</v>
      </c>
      <c r="AJ85" s="53">
        <f>IF($V85&lt;=AI$2,0,IF($O85&lt;=AI$2,0,IF($G85&gt;=AJ$2,0,IF($K85&gt;=$J85,0,IF($O85&lt;=AJ$2,($J85-(SUM($K85,SUM($Z85:AI85)))),IF($L85=$D$184,(($J85-$K85)/$P85),(($J85-SUM($Z85:AI85))*$Q85))*IF($V85&lt;=AJ$2,(DATEDIF(AI$2,$V85,"D")/365),IF($G85&gt;AI$2,(DATEDIF($G85,AJ$2,"D")/365),1)))))))</f>
        <v>0</v>
      </c>
      <c r="AK85" s="53">
        <f>IF($V85&lt;=AJ$2,0,IF($O85&lt;=AJ$2,0,IF($G85&gt;=AK$2,0,IF($K85&gt;=$J85,0,IF($O85&lt;=AK$2,($J85-(SUM($K85,SUM($Z85:AJ85)))),IF($L85=$D$184,(($J85-$K85)/$P85),(($J85-SUM($Z85:AJ85))*$Q85))*IF($V85&lt;=AK$2,(DATEDIF(AJ$2,$V85,"D")/365),IF($G85&gt;AJ$2,(DATEDIF($G85,AK$2,"D")/365),1)))))))</f>
        <v>0</v>
      </c>
      <c r="AL85" s="53">
        <f>IF($V85&lt;=AK$2,0,IF($O85&lt;=AK$2,0,IF($G85&gt;=AL$2,0,IF($K85&gt;=$J85,0,IF($O85&lt;=AL$2,($J85-(SUM($K85,SUM($Z85:AK85)))),IF($L85=$D$184,(($J85-$K85)/$P85),(($J85-SUM($Z85:AK85))*$Q85))*IF($V85&lt;=AL$2,(DATEDIF(AK$2,$V85,"D")/365),IF($G85&gt;AK$2,(DATEDIF($G85,AL$2,"D")/365),1)))))))</f>
        <v>0</v>
      </c>
      <c r="AM85" s="53">
        <f>IF($V85&lt;=AL$2,0,IF($O85&lt;=AL$2,0,IF($G85&gt;=AM$2,0,IF($K85&gt;=$J85,0,IF($O85&lt;=AM$2,($J85-(SUM($K85,SUM($Z85:AL85)))),IF($L85=$D$184,(($J85-$K85)/$P85),(($J85-SUM($Z85:AL85))*$Q85))*IF($V85&lt;=AM$2,(DATEDIF(AL$2,$V85,"D")/365),IF($G85&gt;AL$2,(DATEDIF($G85,AM$2,"D")/365),1)))))))</f>
        <v>0</v>
      </c>
      <c r="AN85" s="53">
        <f>IF($V85&lt;=AM$2,0,IF($O85&lt;=AM$2,0,IF($G85&gt;=AN$2,0,IF($K85&gt;=$J85,0,IF($O85&lt;=AN$2,($J85-(SUM($K85,SUM($Z85:AM85)))),IF($L85=$D$184,(($J85-$K85)/$P85),(($J85-SUM($Z85:AM85))*$Q85))*IF($V85&lt;=AN$2,(DATEDIF(AM$2,$V85,"D")/365),IF($G85&gt;AM$2,(DATEDIF($G85,AN$2,"D")/365),1)))))))</f>
        <v>0</v>
      </c>
      <c r="AO85" s="53">
        <f>IF($V85&lt;=AN$2,0,IF($O85&lt;=AN$2,0,IF($G85&gt;=AO$2,0,IF($K85&gt;=$J85,0,IF($O85&lt;=AO$2,($J85-(SUM($K85,SUM($Z85:AN85)))),IF($L85=$D$184,(($J85-$K85)/$P85),(($J85-SUM($Z85:AN85))*$Q85))*IF($V85&lt;=AO$2,(DATEDIF(AN$2,$V85,"D")/365),IF($G85&gt;AN$2,(DATEDIF($G85,AO$2,"D")/365),1)))))))</f>
        <v>0</v>
      </c>
      <c r="AP85" s="53">
        <f>IF($V85&lt;=AO$2,0,IF($O85&lt;=AO$2,0,IF($G85&gt;=AP$2,0,IF($K85&gt;=$J85,0,IF($O85&lt;=AP$2,($J85-(SUM($K85,SUM($Z85:AO85)))),IF($L85=$D$184,(($J85-$K85)/$P85),(($J85-SUM($Z85:AO85))*$Q85))*IF($V85&lt;=AP$2,(DATEDIF(AO$2,$V85,"D")/365),IF($G85&gt;AO$2,(DATEDIF($G85,AP$2,"D")/365),1)))))))</f>
        <v>0</v>
      </c>
      <c r="AQ85" s="53">
        <f>IF($V85&lt;=AP$2,0,IF($O85&lt;=AP$2,0,IF($G85&gt;=AQ$2,0,IF($K85&gt;=$J85,0,IF($O85&lt;=AQ$2,($J85-(SUM($K85,SUM($Z85:AP85)))),IF($L85=$D$184,(($J85-$K85)/$P85),(($J85-SUM($Z85:AP85))*$Q85))*IF($V85&lt;=AQ$2,(DATEDIF(AP$2,$V85,"D")/365),IF($G85&gt;AP$2,(DATEDIF($G85,AQ$2,"D")/365),1)))))))</f>
        <v>0</v>
      </c>
      <c r="AR85" s="53">
        <f>IF($V85&lt;=AQ$2,0,IF($O85&lt;=AQ$2,0,IF($G85&gt;=AR$2,0,IF($K85&gt;=$J85,0,IF($O85&lt;=AR$2,($J85-(SUM($K85,SUM($Z85:AQ85)))),IF($L85=$D$184,(($J85-$K85)/$P85),(($J85-SUM($Z85:AQ85))*$Q85))*IF($V85&lt;=AR$2,(DATEDIF(AQ$2,$V85,"D")/365),IF($G85&gt;AQ$2,(DATEDIF($G85,AR$2,"D")/365),1)))))))</f>
        <v>0</v>
      </c>
      <c r="AS85" s="53">
        <f>IF($V85&lt;=AR$2,0,IF($O85&lt;=AR$2,0,IF($G85&gt;=AS$2,0,IF($K85&gt;=$J85,0,IF($O85&lt;=AS$2,($J85-(SUM($K85,SUM($Z85:AR85)))),IF($L85=$D$184,(($J85-$K85)/$P85),(($J85-SUM($Z85:AR85))*$Q85))*IF($V85&lt;=AS$2,(DATEDIF(AR$2,$V85,"D")/365),IF($G85&gt;AR$2,(DATEDIF($G85,AS$2,"D")/365),1)))))))</f>
        <v>0</v>
      </c>
      <c r="AT85" s="53">
        <f>IF($V85&lt;=AS$2,0,IF($O85&lt;=AS$2,0,IF($G85&gt;=AT$2,0,IF($K85&gt;=$J85,0,IF($O85&lt;=AT$2,($J85-(SUM($K85,SUM($Z85:AS85)))),IF($L85=$D$184,(($J85-$K85)/$P85),(($J85-SUM($Z85:AS85))*$Q85))*IF($V85&lt;=AT$2,(DATEDIF(AS$2,$V85,"D")/365),IF($G85&gt;AS$2,(DATEDIF($G85,AT$2,"D")/365),1)))))))</f>
        <v>0</v>
      </c>
      <c r="AU85" s="53">
        <f>IF($V85&lt;=AT$2,0,IF($O85&lt;=AT$2,0,IF($G85&gt;=AU$2,0,IF($K85&gt;=$J85,0,IF($O85&lt;=AU$2,($J85-(SUM($K85,SUM($Z85:AT85)))),IF($L85=$D$184,(($J85-$K85)/$P85),(($J85-SUM($Z85:AT85))*$Q85))*IF($V85&lt;=AU$2,(DATEDIF(AT$2,$V85,"D")/365),IF($G85&gt;AT$2,(DATEDIF($G85,AU$2,"D")/365),1)))))))</f>
        <v>0</v>
      </c>
      <c r="AV85" s="53">
        <f>IF($V85&lt;=AU$2,0,IF($O85&lt;=AU$2,0,IF($G85&gt;=AV$2,0,IF($K85&gt;=$J85,0,IF($O85&lt;=AV$2,($J85-(SUM($K85,SUM($Z85:AU85)))),IF($L85=$D$184,(($J85-$K85)/$P85),(($J85-SUM($Z85:AU85))*$Q85))*IF($V85&lt;=AV$2,(DATEDIF(AU$2,$V85,"D")/365),IF($G85&gt;AU$2,(DATEDIF($G85,AV$2,"D")/365),1)))))))</f>
        <v>0</v>
      </c>
      <c r="AW85" s="53">
        <f>IF($V85&lt;=AV$2,0,IF($O85&lt;=AV$2,0,IF($G85&gt;=AW$2,0,IF($K85&gt;=$J85,0,IF($O85&lt;=AW$2,($J85-(SUM($K85,SUM($Z85:AV85)))),IF($L85=$D$184,(($J85-$K85)/$P85),(($J85-SUM($Z85:AV85))*$Q85))*IF($V85&lt;=AW$2,(DATEDIF(AV$2,$V85,"D")/365),IF($G85&gt;AV$2,(DATEDIF($G85,AW$2,"D")/365),1)))))))</f>
        <v>0</v>
      </c>
      <c r="AX85" s="53">
        <f>IF($V85&lt;=AW$2,0,IF($O85&lt;=AW$2,0,IF($G85&gt;=AX$2,0,IF($K85&gt;=$J85,0,IF($O85&lt;=AX$2,($J85-(SUM($K85,SUM($Z85:AW85)))),IF($L85=$D$184,(($J85-$K85)/$P85),(($J85-SUM($Z85:AW85))*$Q85))*IF($V85&lt;=AX$2,(DATEDIF(AW$2,$V85,"D")/365),IF($G85&gt;AW$2,(DATEDIF($G85,AX$2,"D")/365),1)))))))</f>
        <v>0</v>
      </c>
      <c r="AY85" s="53">
        <f>IF($V85&lt;=AX$2,0,IF($O85&lt;=AX$2,0,IF($G85&gt;=AY$2,0,IF($K85&gt;=$J85,0,IF($O85&lt;=AY$2,($J85-(SUM($K85,SUM($Z85:AX85)))),IF($L85=$D$184,(($J85-$K85)/$P85),(($J85-SUM($Z85:AX85))*$Q85))*IF($V85&lt;=AY$2,(DATEDIF(AX$2,$V85,"D")/365),IF($G85&gt;AX$2,(DATEDIF($G85,AY$2,"D")/365),1)))))))</f>
        <v>0</v>
      </c>
      <c r="AZ85" s="52"/>
      <c r="BA85" s="52"/>
      <c r="BB85" s="126">
        <f>IF($V85&lt;=BB$2,0,IF($G85&gt;=BB$2,0,IF($G85&gt;$W$3,(J85-Z85),IF($G85&lt;=$W$3,J85-SUM(W85,$Z85:Z85),0))))</f>
        <v>0</v>
      </c>
      <c r="BC85" s="53">
        <f t="shared" si="143"/>
        <v>0</v>
      </c>
      <c r="BD85" s="52">
        <f t="shared" si="143"/>
        <v>0</v>
      </c>
      <c r="BE85" s="53">
        <f t="shared" si="143"/>
        <v>0</v>
      </c>
      <c r="BF85" s="52">
        <f t="shared" si="143"/>
        <v>0</v>
      </c>
      <c r="BG85" s="53">
        <f t="shared" si="143"/>
        <v>0</v>
      </c>
      <c r="BH85" s="52">
        <f t="shared" si="143"/>
        <v>0</v>
      </c>
      <c r="BI85" s="53">
        <f t="shared" si="143"/>
        <v>0</v>
      </c>
      <c r="BJ85" s="52">
        <f t="shared" si="143"/>
        <v>0</v>
      </c>
      <c r="BK85" s="53">
        <f t="shared" si="143"/>
        <v>0</v>
      </c>
      <c r="BL85" s="52">
        <f t="shared" si="143"/>
        <v>0</v>
      </c>
      <c r="BM85" s="53">
        <f t="shared" si="143"/>
        <v>0</v>
      </c>
      <c r="BN85" s="52">
        <f t="shared" si="143"/>
        <v>0</v>
      </c>
      <c r="BO85" s="53">
        <f t="shared" si="143"/>
        <v>0</v>
      </c>
      <c r="BP85" s="52">
        <f t="shared" si="143"/>
        <v>0</v>
      </c>
      <c r="BQ85" s="53">
        <f t="shared" si="143"/>
        <v>0</v>
      </c>
      <c r="BR85" s="52">
        <f t="shared" si="142"/>
        <v>0</v>
      </c>
      <c r="BS85" s="53">
        <f t="shared" si="142"/>
        <v>0</v>
      </c>
      <c r="BT85" s="52">
        <f t="shared" si="142"/>
        <v>0</v>
      </c>
      <c r="BU85" s="53">
        <f t="shared" si="142"/>
        <v>0</v>
      </c>
      <c r="BV85" s="52">
        <f t="shared" si="142"/>
        <v>0</v>
      </c>
      <c r="BW85" s="53">
        <f t="shared" si="142"/>
        <v>0</v>
      </c>
      <c r="BX85" s="52">
        <f t="shared" si="142"/>
        <v>0</v>
      </c>
      <c r="BY85" s="53">
        <f t="shared" si="142"/>
        <v>0</v>
      </c>
      <c r="BZ85" s="52">
        <f t="shared" si="142"/>
        <v>0</v>
      </c>
      <c r="CA85" s="53">
        <f t="shared" si="142"/>
        <v>0</v>
      </c>
    </row>
    <row r="86" spans="1:79" s="74" customFormat="1">
      <c r="A86" s="20">
        <v>85</v>
      </c>
      <c r="B86" s="20" t="s">
        <v>5</v>
      </c>
      <c r="C86" s="20" t="s">
        <v>153</v>
      </c>
      <c r="D86" s="2">
        <v>1985</v>
      </c>
      <c r="E86" s="3">
        <v>4</v>
      </c>
      <c r="F86" s="2">
        <v>1</v>
      </c>
      <c r="G86" s="55">
        <f t="shared" si="139"/>
        <v>31137</v>
      </c>
      <c r="H86" s="4">
        <v>0</v>
      </c>
      <c r="I86" s="1">
        <v>0</v>
      </c>
      <c r="J86" s="51">
        <f t="shared" si="140"/>
        <v>0</v>
      </c>
      <c r="K86" s="54">
        <f t="shared" si="141"/>
        <v>0</v>
      </c>
      <c r="L86" s="4" t="s">
        <v>96</v>
      </c>
      <c r="M86" s="54">
        <f t="shared" si="15"/>
        <v>5</v>
      </c>
      <c r="N86" s="53">
        <f t="shared" si="3"/>
        <v>5</v>
      </c>
      <c r="O86" s="55">
        <f t="shared" si="4"/>
        <v>32963</v>
      </c>
      <c r="P86" s="53">
        <f t="shared" si="134"/>
        <v>0</v>
      </c>
      <c r="Q86" s="119">
        <f t="shared" si="6"/>
        <v>0</v>
      </c>
      <c r="R86" s="52" t="s">
        <v>129</v>
      </c>
      <c r="S86" s="114">
        <v>19</v>
      </c>
      <c r="T86" s="68">
        <v>5</v>
      </c>
      <c r="U86" s="114">
        <v>2014</v>
      </c>
      <c r="V86" s="55">
        <f t="shared" si="135"/>
        <v>41778</v>
      </c>
      <c r="W86" s="53">
        <f t="shared" si="8"/>
        <v>0</v>
      </c>
      <c r="X86" s="53">
        <f t="shared" si="136"/>
        <v>0</v>
      </c>
      <c r="Y86" s="53">
        <f t="shared" si="137"/>
        <v>0</v>
      </c>
      <c r="Z86" s="53">
        <f t="shared" si="138"/>
        <v>0</v>
      </c>
      <c r="AA86" s="53">
        <f>IF($V86&lt;=Z$2,0,IF($O86&lt;=Z$2,0,IF($G86&gt;=AA$2,0,IF($K86&gt;=$J86,0,IF($O86&lt;=AA$2,($J86-(SUM($K86,SUM($Z86:Z86)))),IF($L86=$D$184,(($J86-$K86)/$P86),(($J86-SUM($Z86:Z86))*$Q86))*IF($V86&lt;=AA$2,(DATEDIF(Z$2,$V86,"D")/365),IF($G86&gt;Z$2,(DATEDIF($G86,AA$2,"D")/365),1)))))))</f>
        <v>0</v>
      </c>
      <c r="AB86" s="53">
        <f>IF($V86&lt;=AA$2,0,IF($O86&lt;=AA$2,0,IF($G86&gt;=AB$2,0,IF($K86&gt;=$J86,0,IF($O86&lt;=AB$2,($J86-(SUM($K86,SUM($Z86:AA86)))),IF($L86=$D$184,(($J86-$K86)/$P86),(($J86-SUM($Z86:AA86))*$Q86))*IF($V86&lt;=AB$2,(DATEDIF(AA$2,$V86,"D")/365),IF($G86&gt;AA$2,(DATEDIF($G86,AB$2,"D")/365),1)))))))</f>
        <v>0</v>
      </c>
      <c r="AC86" s="53">
        <f>IF($V86&lt;=AB$2,0,IF($O86&lt;=AB$2,0,IF($G86&gt;=AC$2,0,IF($K86&gt;=$J86,0,IF($O86&lt;=AC$2,($J86-(SUM($K86,SUM($Z86:AB86)))),IF($L86=$D$184,(($J86-$K86)/$P86),(($J86-SUM($Z86:AB86))*$Q86))*IF($V86&lt;=AC$2,(DATEDIF(AB$2,$V86,"D")/365),IF($G86&gt;AB$2,(DATEDIF($G86,AC$2,"D")/365),1)))))))</f>
        <v>0</v>
      </c>
      <c r="AD86" s="53">
        <f>IF($V86&lt;=AC$2,0,IF($O86&lt;=AC$2,0,IF($G86&gt;=AD$2,0,IF($K86&gt;=$J86,0,IF($O86&lt;=AD$2,($J86-(SUM($K86,SUM($Z86:AC86)))),IF($L86=$D$184,(($J86-$K86)/$P86),(($J86-SUM($Z86:AC86))*$Q86))*IF($V86&lt;=AD$2,(DATEDIF(AC$2,$V86,"D")/365),IF($G86&gt;AC$2,(DATEDIF($G86,AD$2,"D")/365),1)))))))</f>
        <v>0</v>
      </c>
      <c r="AE86" s="53">
        <f>IF($V86&lt;=AD$2,0,IF($O86&lt;=AD$2,0,IF($G86&gt;=AE$2,0,IF($K86&gt;=$J86,0,IF($O86&lt;=AE$2,($J86-(SUM($K86,SUM($Z86:AD86)))),IF($L86=$D$184,(($J86-$K86)/$P86),(($J86-SUM($Z86:AD86))*$Q86))*IF($V86&lt;=AE$2,(DATEDIF(AD$2,$V86,"D")/365),IF($G86&gt;AD$2,(DATEDIF($G86,AE$2,"D")/365),1)))))))</f>
        <v>0</v>
      </c>
      <c r="AF86" s="53">
        <f>IF($V86&lt;=AE$2,0,IF($O86&lt;=AE$2,0,IF($G86&gt;=AF$2,0,IF($K86&gt;=$J86,0,IF($O86&lt;=AF$2,($J86-(SUM($K86,SUM($Z86:AE86)))),IF($L86=$D$184,(($J86-$K86)/$P86),(($J86-SUM($Z86:AE86))*$Q86))*IF($V86&lt;=AF$2,(DATEDIF(AE$2,$V86,"D")/365),IF($G86&gt;AE$2,(DATEDIF($G86,AF$2,"D")/365),1)))))))</f>
        <v>0</v>
      </c>
      <c r="AG86" s="53">
        <f>IF($V86&lt;=AF$2,0,IF($O86&lt;=AF$2,0,IF($G86&gt;=AG$2,0,IF($K86&gt;=$J86,0,IF($O86&lt;=AG$2,($J86-(SUM($K86,SUM($Z86:AF86)))),IF($L86=$D$184,(($J86-$K86)/$P86),(($J86-SUM($Z86:AF86))*$Q86))*IF($V86&lt;=AG$2,(DATEDIF(AF$2,$V86,"D")/365),IF($G86&gt;AF$2,(DATEDIF($G86,AG$2,"D")/365),1)))))))</f>
        <v>0</v>
      </c>
      <c r="AH86" s="53">
        <f>IF($V86&lt;=AG$2,0,IF($O86&lt;=AG$2,0,IF($G86&gt;=AH$2,0,IF($K86&gt;=$J86,0,IF($O86&lt;=AH$2,($J86-(SUM($K86,SUM($Z86:AG86)))),IF($L86=$D$184,(($J86-$K86)/$P86),(($J86-SUM($Z86:AG86))*$Q86))*IF($V86&lt;=AH$2,(DATEDIF(AG$2,$V86,"D")/365),IF($G86&gt;AG$2,(DATEDIF($G86,AH$2,"D")/365),1)))))))</f>
        <v>0</v>
      </c>
      <c r="AI86" s="53">
        <f>IF($V86&lt;=AH$2,0,IF($O86&lt;=AH$2,0,IF($G86&gt;=AI$2,0,IF($K86&gt;=$J86,0,IF($O86&lt;=AI$2,($J86-(SUM($K86,SUM($Z86:AH86)))),IF($L86=$D$184,(($J86-$K86)/$P86),(($J86-SUM($Z86:AH86))*$Q86))*IF($V86&lt;=AI$2,(DATEDIF(AH$2,$V86,"D")/365),IF($G86&gt;AH$2,(DATEDIF($G86,AI$2,"D")/365),1)))))))</f>
        <v>0</v>
      </c>
      <c r="AJ86" s="53">
        <f>IF($V86&lt;=AI$2,0,IF($O86&lt;=AI$2,0,IF($G86&gt;=AJ$2,0,IF($K86&gt;=$J86,0,IF($O86&lt;=AJ$2,($J86-(SUM($K86,SUM($Z86:AI86)))),IF($L86=$D$184,(($J86-$K86)/$P86),(($J86-SUM($Z86:AI86))*$Q86))*IF($V86&lt;=AJ$2,(DATEDIF(AI$2,$V86,"D")/365),IF($G86&gt;AI$2,(DATEDIF($G86,AJ$2,"D")/365),1)))))))</f>
        <v>0</v>
      </c>
      <c r="AK86" s="53">
        <f>IF($V86&lt;=AJ$2,0,IF($O86&lt;=AJ$2,0,IF($G86&gt;=AK$2,0,IF($K86&gt;=$J86,0,IF($O86&lt;=AK$2,($J86-(SUM($K86,SUM($Z86:AJ86)))),IF($L86=$D$184,(($J86-$K86)/$P86),(($J86-SUM($Z86:AJ86))*$Q86))*IF($V86&lt;=AK$2,(DATEDIF(AJ$2,$V86,"D")/365),IF($G86&gt;AJ$2,(DATEDIF($G86,AK$2,"D")/365),1)))))))</f>
        <v>0</v>
      </c>
      <c r="AL86" s="53">
        <f>IF($V86&lt;=AK$2,0,IF($O86&lt;=AK$2,0,IF($G86&gt;=AL$2,0,IF($K86&gt;=$J86,0,IF($O86&lt;=AL$2,($J86-(SUM($K86,SUM($Z86:AK86)))),IF($L86=$D$184,(($J86-$K86)/$P86),(($J86-SUM($Z86:AK86))*$Q86))*IF($V86&lt;=AL$2,(DATEDIF(AK$2,$V86,"D")/365),IF($G86&gt;AK$2,(DATEDIF($G86,AL$2,"D")/365),1)))))))</f>
        <v>0</v>
      </c>
      <c r="AM86" s="53">
        <f>IF($V86&lt;=AL$2,0,IF($O86&lt;=AL$2,0,IF($G86&gt;=AM$2,0,IF($K86&gt;=$J86,0,IF($O86&lt;=AM$2,($J86-(SUM($K86,SUM($Z86:AL86)))),IF($L86=$D$184,(($J86-$K86)/$P86),(($J86-SUM($Z86:AL86))*$Q86))*IF($V86&lt;=AM$2,(DATEDIF(AL$2,$V86,"D")/365),IF($G86&gt;AL$2,(DATEDIF($G86,AM$2,"D")/365),1)))))))</f>
        <v>0</v>
      </c>
      <c r="AN86" s="53">
        <f>IF($V86&lt;=AM$2,0,IF($O86&lt;=AM$2,0,IF($G86&gt;=AN$2,0,IF($K86&gt;=$J86,0,IF($O86&lt;=AN$2,($J86-(SUM($K86,SUM($Z86:AM86)))),IF($L86=$D$184,(($J86-$K86)/$P86),(($J86-SUM($Z86:AM86))*$Q86))*IF($V86&lt;=AN$2,(DATEDIF(AM$2,$V86,"D")/365),IF($G86&gt;AM$2,(DATEDIF($G86,AN$2,"D")/365),1)))))))</f>
        <v>0</v>
      </c>
      <c r="AO86" s="53">
        <f>IF($V86&lt;=AN$2,0,IF($O86&lt;=AN$2,0,IF($G86&gt;=AO$2,0,IF($K86&gt;=$J86,0,IF($O86&lt;=AO$2,($J86-(SUM($K86,SUM($Z86:AN86)))),IF($L86=$D$184,(($J86-$K86)/$P86),(($J86-SUM($Z86:AN86))*$Q86))*IF($V86&lt;=AO$2,(DATEDIF(AN$2,$V86,"D")/365),IF($G86&gt;AN$2,(DATEDIF($G86,AO$2,"D")/365),1)))))))</f>
        <v>0</v>
      </c>
      <c r="AP86" s="53">
        <f>IF($V86&lt;=AO$2,0,IF($O86&lt;=AO$2,0,IF($G86&gt;=AP$2,0,IF($K86&gt;=$J86,0,IF($O86&lt;=AP$2,($J86-(SUM($K86,SUM($Z86:AO86)))),IF($L86=$D$184,(($J86-$K86)/$P86),(($J86-SUM($Z86:AO86))*$Q86))*IF($V86&lt;=AP$2,(DATEDIF(AO$2,$V86,"D")/365),IF($G86&gt;AO$2,(DATEDIF($G86,AP$2,"D")/365),1)))))))</f>
        <v>0</v>
      </c>
      <c r="AQ86" s="53">
        <f>IF($V86&lt;=AP$2,0,IF($O86&lt;=AP$2,0,IF($G86&gt;=AQ$2,0,IF($K86&gt;=$J86,0,IF($O86&lt;=AQ$2,($J86-(SUM($K86,SUM($Z86:AP86)))),IF($L86=$D$184,(($J86-$K86)/$P86),(($J86-SUM($Z86:AP86))*$Q86))*IF($V86&lt;=AQ$2,(DATEDIF(AP$2,$V86,"D")/365),IF($G86&gt;AP$2,(DATEDIF($G86,AQ$2,"D")/365),1)))))))</f>
        <v>0</v>
      </c>
      <c r="AR86" s="53">
        <f>IF($V86&lt;=AQ$2,0,IF($O86&lt;=AQ$2,0,IF($G86&gt;=AR$2,0,IF($K86&gt;=$J86,0,IF($O86&lt;=AR$2,($J86-(SUM($K86,SUM($Z86:AQ86)))),IF($L86=$D$184,(($J86-$K86)/$P86),(($J86-SUM($Z86:AQ86))*$Q86))*IF($V86&lt;=AR$2,(DATEDIF(AQ$2,$V86,"D")/365),IF($G86&gt;AQ$2,(DATEDIF($G86,AR$2,"D")/365),1)))))))</f>
        <v>0</v>
      </c>
      <c r="AS86" s="53">
        <f>IF($V86&lt;=AR$2,0,IF($O86&lt;=AR$2,0,IF($G86&gt;=AS$2,0,IF($K86&gt;=$J86,0,IF($O86&lt;=AS$2,($J86-(SUM($K86,SUM($Z86:AR86)))),IF($L86=$D$184,(($J86-$K86)/$P86),(($J86-SUM($Z86:AR86))*$Q86))*IF($V86&lt;=AS$2,(DATEDIF(AR$2,$V86,"D")/365),IF($G86&gt;AR$2,(DATEDIF($G86,AS$2,"D")/365),1)))))))</f>
        <v>0</v>
      </c>
      <c r="AT86" s="53">
        <f>IF($V86&lt;=AS$2,0,IF($O86&lt;=AS$2,0,IF($G86&gt;=AT$2,0,IF($K86&gt;=$J86,0,IF($O86&lt;=AT$2,($J86-(SUM($K86,SUM($Z86:AS86)))),IF($L86=$D$184,(($J86-$K86)/$P86),(($J86-SUM($Z86:AS86))*$Q86))*IF($V86&lt;=AT$2,(DATEDIF(AS$2,$V86,"D")/365),IF($G86&gt;AS$2,(DATEDIF($G86,AT$2,"D")/365),1)))))))</f>
        <v>0</v>
      </c>
      <c r="AU86" s="53">
        <f>IF($V86&lt;=AT$2,0,IF($O86&lt;=AT$2,0,IF($G86&gt;=AU$2,0,IF($K86&gt;=$J86,0,IF($O86&lt;=AU$2,($J86-(SUM($K86,SUM($Z86:AT86)))),IF($L86=$D$184,(($J86-$K86)/$P86),(($J86-SUM($Z86:AT86))*$Q86))*IF($V86&lt;=AU$2,(DATEDIF(AT$2,$V86,"D")/365),IF($G86&gt;AT$2,(DATEDIF($G86,AU$2,"D")/365),1)))))))</f>
        <v>0</v>
      </c>
      <c r="AV86" s="53">
        <f>IF($V86&lt;=AU$2,0,IF($O86&lt;=AU$2,0,IF($G86&gt;=AV$2,0,IF($K86&gt;=$J86,0,IF($O86&lt;=AV$2,($J86-(SUM($K86,SUM($Z86:AU86)))),IF($L86=$D$184,(($J86-$K86)/$P86),(($J86-SUM($Z86:AU86))*$Q86))*IF($V86&lt;=AV$2,(DATEDIF(AU$2,$V86,"D")/365),IF($G86&gt;AU$2,(DATEDIF($G86,AV$2,"D")/365),1)))))))</f>
        <v>0</v>
      </c>
      <c r="AW86" s="53">
        <f>IF($V86&lt;=AV$2,0,IF($O86&lt;=AV$2,0,IF($G86&gt;=AW$2,0,IF($K86&gt;=$J86,0,IF($O86&lt;=AW$2,($J86-(SUM($K86,SUM($Z86:AV86)))),IF($L86=$D$184,(($J86-$K86)/$P86),(($J86-SUM($Z86:AV86))*$Q86))*IF($V86&lt;=AW$2,(DATEDIF(AV$2,$V86,"D")/365),IF($G86&gt;AV$2,(DATEDIF($G86,AW$2,"D")/365),1)))))))</f>
        <v>0</v>
      </c>
      <c r="AX86" s="53">
        <f>IF($V86&lt;=AW$2,0,IF($O86&lt;=AW$2,0,IF($G86&gt;=AX$2,0,IF($K86&gt;=$J86,0,IF($O86&lt;=AX$2,($J86-(SUM($K86,SUM($Z86:AW86)))),IF($L86=$D$184,(($J86-$K86)/$P86),(($J86-SUM($Z86:AW86))*$Q86))*IF($V86&lt;=AX$2,(DATEDIF(AW$2,$V86,"D")/365),IF($G86&gt;AW$2,(DATEDIF($G86,AX$2,"D")/365),1)))))))</f>
        <v>0</v>
      </c>
      <c r="AY86" s="53">
        <f>IF($V86&lt;=AX$2,0,IF($O86&lt;=AX$2,0,IF($G86&gt;=AY$2,0,IF($K86&gt;=$J86,0,IF($O86&lt;=AY$2,($J86-(SUM($K86,SUM($Z86:AX86)))),IF($L86=$D$184,(($J86-$K86)/$P86),(($J86-SUM($Z86:AX86))*$Q86))*IF($V86&lt;=AY$2,(DATEDIF(AX$2,$V86,"D")/365),IF($G86&gt;AX$2,(DATEDIF($G86,AY$2,"D")/365),1)))))))</f>
        <v>0</v>
      </c>
      <c r="AZ86" s="52"/>
      <c r="BA86" s="52"/>
      <c r="BB86" s="126">
        <f>IF($V86&lt;=BB$2,0,IF($G86&gt;=BB$2,0,IF($G86&gt;$W$3,(J86-Z86),IF($G86&lt;=$W$3,J86-SUM(W86,$Z86:Z86),0))))</f>
        <v>0</v>
      </c>
      <c r="BC86" s="53">
        <f t="shared" si="143"/>
        <v>0</v>
      </c>
      <c r="BD86" s="52">
        <f t="shared" si="143"/>
        <v>0</v>
      </c>
      <c r="BE86" s="53">
        <f t="shared" si="143"/>
        <v>0</v>
      </c>
      <c r="BF86" s="52">
        <f t="shared" si="143"/>
        <v>0</v>
      </c>
      <c r="BG86" s="53">
        <f t="shared" si="143"/>
        <v>0</v>
      </c>
      <c r="BH86" s="52">
        <f t="shared" si="143"/>
        <v>0</v>
      </c>
      <c r="BI86" s="53">
        <f t="shared" si="143"/>
        <v>0</v>
      </c>
      <c r="BJ86" s="52">
        <f t="shared" si="143"/>
        <v>0</v>
      </c>
      <c r="BK86" s="53">
        <f t="shared" si="143"/>
        <v>0</v>
      </c>
      <c r="BL86" s="52">
        <f t="shared" si="143"/>
        <v>0</v>
      </c>
      <c r="BM86" s="53">
        <f t="shared" si="143"/>
        <v>0</v>
      </c>
      <c r="BN86" s="52">
        <f t="shared" si="143"/>
        <v>0</v>
      </c>
      <c r="BO86" s="53">
        <f t="shared" si="143"/>
        <v>0</v>
      </c>
      <c r="BP86" s="52">
        <f t="shared" si="143"/>
        <v>0</v>
      </c>
      <c r="BQ86" s="53">
        <f t="shared" si="143"/>
        <v>0</v>
      </c>
      <c r="BR86" s="52">
        <f t="shared" si="142"/>
        <v>0</v>
      </c>
      <c r="BS86" s="53">
        <f t="shared" si="142"/>
        <v>0</v>
      </c>
      <c r="BT86" s="52">
        <f t="shared" si="142"/>
        <v>0</v>
      </c>
      <c r="BU86" s="53">
        <f t="shared" si="142"/>
        <v>0</v>
      </c>
      <c r="BV86" s="52">
        <f t="shared" si="142"/>
        <v>0</v>
      </c>
      <c r="BW86" s="53">
        <f t="shared" si="142"/>
        <v>0</v>
      </c>
      <c r="BX86" s="52">
        <f t="shared" si="142"/>
        <v>0</v>
      </c>
      <c r="BY86" s="53">
        <f t="shared" si="142"/>
        <v>0</v>
      </c>
      <c r="BZ86" s="52">
        <f t="shared" si="142"/>
        <v>0</v>
      </c>
      <c r="CA86" s="53">
        <f t="shared" si="142"/>
        <v>0</v>
      </c>
    </row>
    <row r="87" spans="1:79" s="74" customFormat="1">
      <c r="A87" s="20">
        <v>86</v>
      </c>
      <c r="B87" s="20" t="s">
        <v>5</v>
      </c>
      <c r="C87" s="20" t="s">
        <v>153</v>
      </c>
      <c r="D87" s="2">
        <v>1985</v>
      </c>
      <c r="E87" s="3">
        <v>4</v>
      </c>
      <c r="F87" s="2">
        <v>1</v>
      </c>
      <c r="G87" s="55">
        <f t="shared" si="139"/>
        <v>31137</v>
      </c>
      <c r="H87" s="4">
        <v>0</v>
      </c>
      <c r="I87" s="1">
        <v>0</v>
      </c>
      <c r="J87" s="51">
        <f t="shared" si="140"/>
        <v>0</v>
      </c>
      <c r="K87" s="54">
        <f t="shared" si="141"/>
        <v>0</v>
      </c>
      <c r="L87" s="4" t="s">
        <v>96</v>
      </c>
      <c r="M87" s="54">
        <f t="shared" si="15"/>
        <v>5</v>
      </c>
      <c r="N87" s="53">
        <f t="shared" si="3"/>
        <v>5</v>
      </c>
      <c r="O87" s="55">
        <f t="shared" si="4"/>
        <v>32963</v>
      </c>
      <c r="P87" s="53">
        <f t="shared" si="134"/>
        <v>0</v>
      </c>
      <c r="Q87" s="119">
        <f t="shared" si="6"/>
        <v>0</v>
      </c>
      <c r="R87" s="52" t="s">
        <v>130</v>
      </c>
      <c r="S87" s="114">
        <v>17</v>
      </c>
      <c r="T87" s="68">
        <v>4</v>
      </c>
      <c r="U87" s="114">
        <v>2035</v>
      </c>
      <c r="V87" s="55">
        <f t="shared" si="135"/>
        <v>54878</v>
      </c>
      <c r="W87" s="53">
        <f t="shared" si="8"/>
        <v>0</v>
      </c>
      <c r="X87" s="53">
        <f t="shared" si="136"/>
        <v>0</v>
      </c>
      <c r="Y87" s="53">
        <f t="shared" si="137"/>
        <v>0</v>
      </c>
      <c r="Z87" s="53">
        <f t="shared" si="138"/>
        <v>0</v>
      </c>
      <c r="AA87" s="53">
        <f>IF($V87&lt;=Z$2,0,IF($O87&lt;=Z$2,0,IF($G87&gt;=AA$2,0,IF($K87&gt;=$J87,0,IF($O87&lt;=AA$2,($J87-(SUM($K87,SUM($Z87:Z87)))),IF($L87=$D$184,(($J87-$K87)/$P87),(($J87-SUM($Z87:Z87))*$Q87))*IF($V87&lt;=AA$2,(DATEDIF(Z$2,$V87,"D")/365),IF($G87&gt;Z$2,(DATEDIF($G87,AA$2,"D")/365),1)))))))</f>
        <v>0</v>
      </c>
      <c r="AB87" s="53">
        <f>IF($V87&lt;=AA$2,0,IF($O87&lt;=AA$2,0,IF($G87&gt;=AB$2,0,IF($K87&gt;=$J87,0,IF($O87&lt;=AB$2,($J87-(SUM($K87,SUM($Z87:AA87)))),IF($L87=$D$184,(($J87-$K87)/$P87),(($J87-SUM($Z87:AA87))*$Q87))*IF($V87&lt;=AB$2,(DATEDIF(AA$2,$V87,"D")/365),IF($G87&gt;AA$2,(DATEDIF($G87,AB$2,"D")/365),1)))))))</f>
        <v>0</v>
      </c>
      <c r="AC87" s="53">
        <f>IF($V87&lt;=AB$2,0,IF($O87&lt;=AB$2,0,IF($G87&gt;=AC$2,0,IF($K87&gt;=$J87,0,IF($O87&lt;=AC$2,($J87-(SUM($K87,SUM($Z87:AB87)))),IF($L87=$D$184,(($J87-$K87)/$P87),(($J87-SUM($Z87:AB87))*$Q87))*IF($V87&lt;=AC$2,(DATEDIF(AB$2,$V87,"D")/365),IF($G87&gt;AB$2,(DATEDIF($G87,AC$2,"D")/365),1)))))))</f>
        <v>0</v>
      </c>
      <c r="AD87" s="53">
        <f>IF($V87&lt;=AC$2,0,IF($O87&lt;=AC$2,0,IF($G87&gt;=AD$2,0,IF($K87&gt;=$J87,0,IF($O87&lt;=AD$2,($J87-(SUM($K87,SUM($Z87:AC87)))),IF($L87=$D$184,(($J87-$K87)/$P87),(($J87-SUM($Z87:AC87))*$Q87))*IF($V87&lt;=AD$2,(DATEDIF(AC$2,$V87,"D")/365),IF($G87&gt;AC$2,(DATEDIF($G87,AD$2,"D")/365),1)))))))</f>
        <v>0</v>
      </c>
      <c r="AE87" s="53">
        <f>IF($V87&lt;=AD$2,0,IF($O87&lt;=AD$2,0,IF($G87&gt;=AE$2,0,IF($K87&gt;=$J87,0,IF($O87&lt;=AE$2,($J87-(SUM($K87,SUM($Z87:AD87)))),IF($L87=$D$184,(($J87-$K87)/$P87),(($J87-SUM($Z87:AD87))*$Q87))*IF($V87&lt;=AE$2,(DATEDIF(AD$2,$V87,"D")/365),IF($G87&gt;AD$2,(DATEDIF($G87,AE$2,"D")/365),1)))))))</f>
        <v>0</v>
      </c>
      <c r="AF87" s="53">
        <f>IF($V87&lt;=AE$2,0,IF($O87&lt;=AE$2,0,IF($G87&gt;=AF$2,0,IF($K87&gt;=$J87,0,IF($O87&lt;=AF$2,($J87-(SUM($K87,SUM($Z87:AE87)))),IF($L87=$D$184,(($J87-$K87)/$P87),(($J87-SUM($Z87:AE87))*$Q87))*IF($V87&lt;=AF$2,(DATEDIF(AE$2,$V87,"D")/365),IF($G87&gt;AE$2,(DATEDIF($G87,AF$2,"D")/365),1)))))))</f>
        <v>0</v>
      </c>
      <c r="AG87" s="53">
        <f>IF($V87&lt;=AF$2,0,IF($O87&lt;=AF$2,0,IF($G87&gt;=AG$2,0,IF($K87&gt;=$J87,0,IF($O87&lt;=AG$2,($J87-(SUM($K87,SUM($Z87:AF87)))),IF($L87=$D$184,(($J87-$K87)/$P87),(($J87-SUM($Z87:AF87))*$Q87))*IF($V87&lt;=AG$2,(DATEDIF(AF$2,$V87,"D")/365),IF($G87&gt;AF$2,(DATEDIF($G87,AG$2,"D")/365),1)))))))</f>
        <v>0</v>
      </c>
      <c r="AH87" s="53">
        <f>IF($V87&lt;=AG$2,0,IF($O87&lt;=AG$2,0,IF($G87&gt;=AH$2,0,IF($K87&gt;=$J87,0,IF($O87&lt;=AH$2,($J87-(SUM($K87,SUM($Z87:AG87)))),IF($L87=$D$184,(($J87-$K87)/$P87),(($J87-SUM($Z87:AG87))*$Q87))*IF($V87&lt;=AH$2,(DATEDIF(AG$2,$V87,"D")/365),IF($G87&gt;AG$2,(DATEDIF($G87,AH$2,"D")/365),1)))))))</f>
        <v>0</v>
      </c>
      <c r="AI87" s="53">
        <f>IF($V87&lt;=AH$2,0,IF($O87&lt;=AH$2,0,IF($G87&gt;=AI$2,0,IF($K87&gt;=$J87,0,IF($O87&lt;=AI$2,($J87-(SUM($K87,SUM($Z87:AH87)))),IF($L87=$D$184,(($J87-$K87)/$P87),(($J87-SUM($Z87:AH87))*$Q87))*IF($V87&lt;=AI$2,(DATEDIF(AH$2,$V87,"D")/365),IF($G87&gt;AH$2,(DATEDIF($G87,AI$2,"D")/365),1)))))))</f>
        <v>0</v>
      </c>
      <c r="AJ87" s="53">
        <f>IF($V87&lt;=AI$2,0,IF($O87&lt;=AI$2,0,IF($G87&gt;=AJ$2,0,IF($K87&gt;=$J87,0,IF($O87&lt;=AJ$2,($J87-(SUM($K87,SUM($Z87:AI87)))),IF($L87=$D$184,(($J87-$K87)/$P87),(($J87-SUM($Z87:AI87))*$Q87))*IF($V87&lt;=AJ$2,(DATEDIF(AI$2,$V87,"D")/365),IF($G87&gt;AI$2,(DATEDIF($G87,AJ$2,"D")/365),1)))))))</f>
        <v>0</v>
      </c>
      <c r="AK87" s="53">
        <f>IF($V87&lt;=AJ$2,0,IF($O87&lt;=AJ$2,0,IF($G87&gt;=AK$2,0,IF($K87&gt;=$J87,0,IF($O87&lt;=AK$2,($J87-(SUM($K87,SUM($Z87:AJ87)))),IF($L87=$D$184,(($J87-$K87)/$P87),(($J87-SUM($Z87:AJ87))*$Q87))*IF($V87&lt;=AK$2,(DATEDIF(AJ$2,$V87,"D")/365),IF($G87&gt;AJ$2,(DATEDIF($G87,AK$2,"D")/365),1)))))))</f>
        <v>0</v>
      </c>
      <c r="AL87" s="53">
        <f>IF($V87&lt;=AK$2,0,IF($O87&lt;=AK$2,0,IF($G87&gt;=AL$2,0,IF($K87&gt;=$J87,0,IF($O87&lt;=AL$2,($J87-(SUM($K87,SUM($Z87:AK87)))),IF($L87=$D$184,(($J87-$K87)/$P87),(($J87-SUM($Z87:AK87))*$Q87))*IF($V87&lt;=AL$2,(DATEDIF(AK$2,$V87,"D")/365),IF($G87&gt;AK$2,(DATEDIF($G87,AL$2,"D")/365),1)))))))</f>
        <v>0</v>
      </c>
      <c r="AM87" s="53">
        <f>IF($V87&lt;=AL$2,0,IF($O87&lt;=AL$2,0,IF($G87&gt;=AM$2,0,IF($K87&gt;=$J87,0,IF($O87&lt;=AM$2,($J87-(SUM($K87,SUM($Z87:AL87)))),IF($L87=$D$184,(($J87-$K87)/$P87),(($J87-SUM($Z87:AL87))*$Q87))*IF($V87&lt;=AM$2,(DATEDIF(AL$2,$V87,"D")/365),IF($G87&gt;AL$2,(DATEDIF($G87,AM$2,"D")/365),1)))))))</f>
        <v>0</v>
      </c>
      <c r="AN87" s="53">
        <f>IF($V87&lt;=AM$2,0,IF($O87&lt;=AM$2,0,IF($G87&gt;=AN$2,0,IF($K87&gt;=$J87,0,IF($O87&lt;=AN$2,($J87-(SUM($K87,SUM($Z87:AM87)))),IF($L87=$D$184,(($J87-$K87)/$P87),(($J87-SUM($Z87:AM87))*$Q87))*IF($V87&lt;=AN$2,(DATEDIF(AM$2,$V87,"D")/365),IF($G87&gt;AM$2,(DATEDIF($G87,AN$2,"D")/365),1)))))))</f>
        <v>0</v>
      </c>
      <c r="AO87" s="53">
        <f>IF($V87&lt;=AN$2,0,IF($O87&lt;=AN$2,0,IF($G87&gt;=AO$2,0,IF($K87&gt;=$J87,0,IF($O87&lt;=AO$2,($J87-(SUM($K87,SUM($Z87:AN87)))),IF($L87=$D$184,(($J87-$K87)/$P87),(($J87-SUM($Z87:AN87))*$Q87))*IF($V87&lt;=AO$2,(DATEDIF(AN$2,$V87,"D")/365),IF($G87&gt;AN$2,(DATEDIF($G87,AO$2,"D")/365),1)))))))</f>
        <v>0</v>
      </c>
      <c r="AP87" s="53">
        <f>IF($V87&lt;=AO$2,0,IF($O87&lt;=AO$2,0,IF($G87&gt;=AP$2,0,IF($K87&gt;=$J87,0,IF($O87&lt;=AP$2,($J87-(SUM($K87,SUM($Z87:AO87)))),IF($L87=$D$184,(($J87-$K87)/$P87),(($J87-SUM($Z87:AO87))*$Q87))*IF($V87&lt;=AP$2,(DATEDIF(AO$2,$V87,"D")/365),IF($G87&gt;AO$2,(DATEDIF($G87,AP$2,"D")/365),1)))))))</f>
        <v>0</v>
      </c>
      <c r="AQ87" s="53">
        <f>IF($V87&lt;=AP$2,0,IF($O87&lt;=AP$2,0,IF($G87&gt;=AQ$2,0,IF($K87&gt;=$J87,0,IF($O87&lt;=AQ$2,($J87-(SUM($K87,SUM($Z87:AP87)))),IF($L87=$D$184,(($J87-$K87)/$P87),(($J87-SUM($Z87:AP87))*$Q87))*IF($V87&lt;=AQ$2,(DATEDIF(AP$2,$V87,"D")/365),IF($G87&gt;AP$2,(DATEDIF($G87,AQ$2,"D")/365),1)))))))</f>
        <v>0</v>
      </c>
      <c r="AR87" s="53">
        <f>IF($V87&lt;=AQ$2,0,IF($O87&lt;=AQ$2,0,IF($G87&gt;=AR$2,0,IF($K87&gt;=$J87,0,IF($O87&lt;=AR$2,($J87-(SUM($K87,SUM($Z87:AQ87)))),IF($L87=$D$184,(($J87-$K87)/$P87),(($J87-SUM($Z87:AQ87))*$Q87))*IF($V87&lt;=AR$2,(DATEDIF(AQ$2,$V87,"D")/365),IF($G87&gt;AQ$2,(DATEDIF($G87,AR$2,"D")/365),1)))))))</f>
        <v>0</v>
      </c>
      <c r="AS87" s="53">
        <f>IF($V87&lt;=AR$2,0,IF($O87&lt;=AR$2,0,IF($G87&gt;=AS$2,0,IF($K87&gt;=$J87,0,IF($O87&lt;=AS$2,($J87-(SUM($K87,SUM($Z87:AR87)))),IF($L87=$D$184,(($J87-$K87)/$P87),(($J87-SUM($Z87:AR87))*$Q87))*IF($V87&lt;=AS$2,(DATEDIF(AR$2,$V87,"D")/365),IF($G87&gt;AR$2,(DATEDIF($G87,AS$2,"D")/365),1)))))))</f>
        <v>0</v>
      </c>
      <c r="AT87" s="53">
        <f>IF($V87&lt;=AS$2,0,IF($O87&lt;=AS$2,0,IF($G87&gt;=AT$2,0,IF($K87&gt;=$J87,0,IF($O87&lt;=AT$2,($J87-(SUM($K87,SUM($Z87:AS87)))),IF($L87=$D$184,(($J87-$K87)/$P87),(($J87-SUM($Z87:AS87))*$Q87))*IF($V87&lt;=AT$2,(DATEDIF(AS$2,$V87,"D")/365),IF($G87&gt;AS$2,(DATEDIF($G87,AT$2,"D")/365),1)))))))</f>
        <v>0</v>
      </c>
      <c r="AU87" s="53">
        <f>IF($V87&lt;=AT$2,0,IF($O87&lt;=AT$2,0,IF($G87&gt;=AU$2,0,IF($K87&gt;=$J87,0,IF($O87&lt;=AU$2,($J87-(SUM($K87,SUM($Z87:AT87)))),IF($L87=$D$184,(($J87-$K87)/$P87),(($J87-SUM($Z87:AT87))*$Q87))*IF($V87&lt;=AU$2,(DATEDIF(AT$2,$V87,"D")/365),IF($G87&gt;AT$2,(DATEDIF($G87,AU$2,"D")/365),1)))))))</f>
        <v>0</v>
      </c>
      <c r="AV87" s="53">
        <f>IF($V87&lt;=AU$2,0,IF($O87&lt;=AU$2,0,IF($G87&gt;=AV$2,0,IF($K87&gt;=$J87,0,IF($O87&lt;=AV$2,($J87-(SUM($K87,SUM($Z87:AU87)))),IF($L87=$D$184,(($J87-$K87)/$P87),(($J87-SUM($Z87:AU87))*$Q87))*IF($V87&lt;=AV$2,(DATEDIF(AU$2,$V87,"D")/365),IF($G87&gt;AU$2,(DATEDIF($G87,AV$2,"D")/365),1)))))))</f>
        <v>0</v>
      </c>
      <c r="AW87" s="53">
        <f>IF($V87&lt;=AV$2,0,IF($O87&lt;=AV$2,0,IF($G87&gt;=AW$2,0,IF($K87&gt;=$J87,0,IF($O87&lt;=AW$2,($J87-(SUM($K87,SUM($Z87:AV87)))),IF($L87=$D$184,(($J87-$K87)/$P87),(($J87-SUM($Z87:AV87))*$Q87))*IF($V87&lt;=AW$2,(DATEDIF(AV$2,$V87,"D")/365),IF($G87&gt;AV$2,(DATEDIF($G87,AW$2,"D")/365),1)))))))</f>
        <v>0</v>
      </c>
      <c r="AX87" s="53">
        <f>IF($V87&lt;=AW$2,0,IF($O87&lt;=AW$2,0,IF($G87&gt;=AX$2,0,IF($K87&gt;=$J87,0,IF($O87&lt;=AX$2,($J87-(SUM($K87,SUM($Z87:AW87)))),IF($L87=$D$184,(($J87-$K87)/$P87),(($J87-SUM($Z87:AW87))*$Q87))*IF($V87&lt;=AX$2,(DATEDIF(AW$2,$V87,"D")/365),IF($G87&gt;AW$2,(DATEDIF($G87,AX$2,"D")/365),1)))))))</f>
        <v>0</v>
      </c>
      <c r="AY87" s="53">
        <f>IF($V87&lt;=AX$2,0,IF($O87&lt;=AX$2,0,IF($G87&gt;=AY$2,0,IF($K87&gt;=$J87,0,IF($O87&lt;=AY$2,($J87-(SUM($K87,SUM($Z87:AX87)))),IF($L87=$D$184,(($J87-$K87)/$P87),(($J87-SUM($Z87:AX87))*$Q87))*IF($V87&lt;=AY$2,(DATEDIF(AX$2,$V87,"D")/365),IF($G87&gt;AX$2,(DATEDIF($G87,AY$2,"D")/365),1)))))))</f>
        <v>0</v>
      </c>
      <c r="AZ87" s="52"/>
      <c r="BA87" s="52"/>
      <c r="BB87" s="126">
        <f>IF($V87&lt;=BB$2,0,IF($G87&gt;=BB$2,0,IF($G87&gt;$W$3,(J87-Z87),IF($G87&lt;=$W$3,J87-SUM(W87,$Z87:Z87),0))))</f>
        <v>0</v>
      </c>
      <c r="BC87" s="53">
        <f t="shared" si="143"/>
        <v>0</v>
      </c>
      <c r="BD87" s="52">
        <f t="shared" si="143"/>
        <v>0</v>
      </c>
      <c r="BE87" s="53">
        <f t="shared" si="143"/>
        <v>0</v>
      </c>
      <c r="BF87" s="52">
        <f t="shared" si="143"/>
        <v>0</v>
      </c>
      <c r="BG87" s="53">
        <f t="shared" si="143"/>
        <v>0</v>
      </c>
      <c r="BH87" s="52">
        <f t="shared" si="143"/>
        <v>0</v>
      </c>
      <c r="BI87" s="53">
        <f t="shared" si="143"/>
        <v>0</v>
      </c>
      <c r="BJ87" s="52">
        <f t="shared" si="143"/>
        <v>0</v>
      </c>
      <c r="BK87" s="53">
        <f t="shared" si="143"/>
        <v>0</v>
      </c>
      <c r="BL87" s="52">
        <f t="shared" si="143"/>
        <v>0</v>
      </c>
      <c r="BM87" s="53">
        <f t="shared" si="143"/>
        <v>0</v>
      </c>
      <c r="BN87" s="52">
        <f t="shared" si="143"/>
        <v>0</v>
      </c>
      <c r="BO87" s="53">
        <f t="shared" si="143"/>
        <v>0</v>
      </c>
      <c r="BP87" s="52">
        <f t="shared" si="143"/>
        <v>0</v>
      </c>
      <c r="BQ87" s="53">
        <f t="shared" si="143"/>
        <v>0</v>
      </c>
      <c r="BR87" s="52">
        <f t="shared" si="142"/>
        <v>0</v>
      </c>
      <c r="BS87" s="53">
        <f t="shared" si="142"/>
        <v>0</v>
      </c>
      <c r="BT87" s="52">
        <f t="shared" si="142"/>
        <v>0</v>
      </c>
      <c r="BU87" s="53">
        <f t="shared" si="142"/>
        <v>0</v>
      </c>
      <c r="BV87" s="52">
        <f t="shared" si="142"/>
        <v>0</v>
      </c>
      <c r="BW87" s="53">
        <f t="shared" si="142"/>
        <v>0</v>
      </c>
      <c r="BX87" s="52">
        <f t="shared" si="142"/>
        <v>0</v>
      </c>
      <c r="BY87" s="53">
        <f t="shared" si="142"/>
        <v>0</v>
      </c>
      <c r="BZ87" s="52">
        <f t="shared" si="142"/>
        <v>0</v>
      </c>
      <c r="CA87" s="53">
        <f t="shared" si="142"/>
        <v>0</v>
      </c>
    </row>
    <row r="88" spans="1:79" s="74" customFormat="1">
      <c r="A88" s="20">
        <v>87</v>
      </c>
      <c r="B88" s="20" t="s">
        <v>5</v>
      </c>
      <c r="C88" s="20" t="s">
        <v>153</v>
      </c>
      <c r="D88" s="2">
        <v>1985</v>
      </c>
      <c r="E88" s="3">
        <v>4</v>
      </c>
      <c r="F88" s="2">
        <v>1</v>
      </c>
      <c r="G88" s="55">
        <f t="shared" si="139"/>
        <v>31137</v>
      </c>
      <c r="H88" s="4">
        <v>0</v>
      </c>
      <c r="I88" s="1">
        <v>0</v>
      </c>
      <c r="J88" s="51">
        <f t="shared" si="140"/>
        <v>0</v>
      </c>
      <c r="K88" s="54">
        <f t="shared" si="141"/>
        <v>0</v>
      </c>
      <c r="L88" s="4" t="s">
        <v>96</v>
      </c>
      <c r="M88" s="54">
        <f t="shared" si="15"/>
        <v>5</v>
      </c>
      <c r="N88" s="53">
        <f t="shared" si="3"/>
        <v>5</v>
      </c>
      <c r="O88" s="55">
        <f t="shared" si="4"/>
        <v>32963</v>
      </c>
      <c r="P88" s="53">
        <f t="shared" si="134"/>
        <v>0</v>
      </c>
      <c r="Q88" s="119">
        <f t="shared" si="6"/>
        <v>0</v>
      </c>
      <c r="R88" s="52" t="s">
        <v>130</v>
      </c>
      <c r="S88" s="114">
        <v>17</v>
      </c>
      <c r="T88" s="68">
        <v>4</v>
      </c>
      <c r="U88" s="114">
        <v>2035</v>
      </c>
      <c r="V88" s="55">
        <f t="shared" si="135"/>
        <v>54878</v>
      </c>
      <c r="W88" s="53">
        <f t="shared" si="8"/>
        <v>0</v>
      </c>
      <c r="X88" s="53">
        <f t="shared" si="136"/>
        <v>0</v>
      </c>
      <c r="Y88" s="53">
        <f t="shared" si="137"/>
        <v>0</v>
      </c>
      <c r="Z88" s="53">
        <f t="shared" si="138"/>
        <v>0</v>
      </c>
      <c r="AA88" s="53">
        <f>IF($V88&lt;=Z$2,0,IF($O88&lt;=Z$2,0,IF($G88&gt;=AA$2,0,IF($K88&gt;=$J88,0,IF($O88&lt;=AA$2,($J88-(SUM($K88,SUM($Z88:Z88)))),IF($L88=$D$184,(($J88-$K88)/$P88),(($J88-SUM($Z88:Z88))*$Q88))*IF($V88&lt;=AA$2,(DATEDIF(Z$2,$V88,"D")/365),IF($G88&gt;Z$2,(DATEDIF($G88,AA$2,"D")/365),1)))))))</f>
        <v>0</v>
      </c>
      <c r="AB88" s="53">
        <f>IF($V88&lt;=AA$2,0,IF($O88&lt;=AA$2,0,IF($G88&gt;=AB$2,0,IF($K88&gt;=$J88,0,IF($O88&lt;=AB$2,($J88-(SUM($K88,SUM($Z88:AA88)))),IF($L88=$D$184,(($J88-$K88)/$P88),(($J88-SUM($Z88:AA88))*$Q88))*IF($V88&lt;=AB$2,(DATEDIF(AA$2,$V88,"D")/365),IF($G88&gt;AA$2,(DATEDIF($G88,AB$2,"D")/365),1)))))))</f>
        <v>0</v>
      </c>
      <c r="AC88" s="53">
        <f>IF($V88&lt;=AB$2,0,IF($O88&lt;=AB$2,0,IF($G88&gt;=AC$2,0,IF($K88&gt;=$J88,0,IF($O88&lt;=AC$2,($J88-(SUM($K88,SUM($Z88:AB88)))),IF($L88=$D$184,(($J88-$K88)/$P88),(($J88-SUM($Z88:AB88))*$Q88))*IF($V88&lt;=AC$2,(DATEDIF(AB$2,$V88,"D")/365),IF($G88&gt;AB$2,(DATEDIF($G88,AC$2,"D")/365),1)))))))</f>
        <v>0</v>
      </c>
      <c r="AD88" s="53">
        <f>IF($V88&lt;=AC$2,0,IF($O88&lt;=AC$2,0,IF($G88&gt;=AD$2,0,IF($K88&gt;=$J88,0,IF($O88&lt;=AD$2,($J88-(SUM($K88,SUM($Z88:AC88)))),IF($L88=$D$184,(($J88-$K88)/$P88),(($J88-SUM($Z88:AC88))*$Q88))*IF($V88&lt;=AD$2,(DATEDIF(AC$2,$V88,"D")/365),IF($G88&gt;AC$2,(DATEDIF($G88,AD$2,"D")/365),1)))))))</f>
        <v>0</v>
      </c>
      <c r="AE88" s="53">
        <f>IF($V88&lt;=AD$2,0,IF($O88&lt;=AD$2,0,IF($G88&gt;=AE$2,0,IF($K88&gt;=$J88,0,IF($O88&lt;=AE$2,($J88-(SUM($K88,SUM($Z88:AD88)))),IF($L88=$D$184,(($J88-$K88)/$P88),(($J88-SUM($Z88:AD88))*$Q88))*IF($V88&lt;=AE$2,(DATEDIF(AD$2,$V88,"D")/365),IF($G88&gt;AD$2,(DATEDIF($G88,AE$2,"D")/365),1)))))))</f>
        <v>0</v>
      </c>
      <c r="AF88" s="53">
        <f>IF($V88&lt;=AE$2,0,IF($O88&lt;=AE$2,0,IF($G88&gt;=AF$2,0,IF($K88&gt;=$J88,0,IF($O88&lt;=AF$2,($J88-(SUM($K88,SUM($Z88:AE88)))),IF($L88=$D$184,(($J88-$K88)/$P88),(($J88-SUM($Z88:AE88))*$Q88))*IF($V88&lt;=AF$2,(DATEDIF(AE$2,$V88,"D")/365),IF($G88&gt;AE$2,(DATEDIF($G88,AF$2,"D")/365),1)))))))</f>
        <v>0</v>
      </c>
      <c r="AG88" s="53">
        <f>IF($V88&lt;=AF$2,0,IF($O88&lt;=AF$2,0,IF($G88&gt;=AG$2,0,IF($K88&gt;=$J88,0,IF($O88&lt;=AG$2,($J88-(SUM($K88,SUM($Z88:AF88)))),IF($L88=$D$184,(($J88-$K88)/$P88),(($J88-SUM($Z88:AF88))*$Q88))*IF($V88&lt;=AG$2,(DATEDIF(AF$2,$V88,"D")/365),IF($G88&gt;AF$2,(DATEDIF($G88,AG$2,"D")/365),1)))))))</f>
        <v>0</v>
      </c>
      <c r="AH88" s="53">
        <f>IF($V88&lt;=AG$2,0,IF($O88&lt;=AG$2,0,IF($G88&gt;=AH$2,0,IF($K88&gt;=$J88,0,IF($O88&lt;=AH$2,($J88-(SUM($K88,SUM($Z88:AG88)))),IF($L88=$D$184,(($J88-$K88)/$P88),(($J88-SUM($Z88:AG88))*$Q88))*IF($V88&lt;=AH$2,(DATEDIF(AG$2,$V88,"D")/365),IF($G88&gt;AG$2,(DATEDIF($G88,AH$2,"D")/365),1)))))))</f>
        <v>0</v>
      </c>
      <c r="AI88" s="53">
        <f>IF($V88&lt;=AH$2,0,IF($O88&lt;=AH$2,0,IF($G88&gt;=AI$2,0,IF($K88&gt;=$J88,0,IF($O88&lt;=AI$2,($J88-(SUM($K88,SUM($Z88:AH88)))),IF($L88=$D$184,(($J88-$K88)/$P88),(($J88-SUM($Z88:AH88))*$Q88))*IF($V88&lt;=AI$2,(DATEDIF(AH$2,$V88,"D")/365),IF($G88&gt;AH$2,(DATEDIF($G88,AI$2,"D")/365),1)))))))</f>
        <v>0</v>
      </c>
      <c r="AJ88" s="53">
        <f>IF($V88&lt;=AI$2,0,IF($O88&lt;=AI$2,0,IF($G88&gt;=AJ$2,0,IF($K88&gt;=$J88,0,IF($O88&lt;=AJ$2,($J88-(SUM($K88,SUM($Z88:AI88)))),IF($L88=$D$184,(($J88-$K88)/$P88),(($J88-SUM($Z88:AI88))*$Q88))*IF($V88&lt;=AJ$2,(DATEDIF(AI$2,$V88,"D")/365),IF($G88&gt;AI$2,(DATEDIF($G88,AJ$2,"D")/365),1)))))))</f>
        <v>0</v>
      </c>
      <c r="AK88" s="53">
        <f>IF($V88&lt;=AJ$2,0,IF($O88&lt;=AJ$2,0,IF($G88&gt;=AK$2,0,IF($K88&gt;=$J88,0,IF($O88&lt;=AK$2,($J88-(SUM($K88,SUM($Z88:AJ88)))),IF($L88=$D$184,(($J88-$K88)/$P88),(($J88-SUM($Z88:AJ88))*$Q88))*IF($V88&lt;=AK$2,(DATEDIF(AJ$2,$V88,"D")/365),IF($G88&gt;AJ$2,(DATEDIF($G88,AK$2,"D")/365),1)))))))</f>
        <v>0</v>
      </c>
      <c r="AL88" s="53">
        <f>IF($V88&lt;=AK$2,0,IF($O88&lt;=AK$2,0,IF($G88&gt;=AL$2,0,IF($K88&gt;=$J88,0,IF($O88&lt;=AL$2,($J88-(SUM($K88,SUM($Z88:AK88)))),IF($L88=$D$184,(($J88-$K88)/$P88),(($J88-SUM($Z88:AK88))*$Q88))*IF($V88&lt;=AL$2,(DATEDIF(AK$2,$V88,"D")/365),IF($G88&gt;AK$2,(DATEDIF($G88,AL$2,"D")/365),1)))))))</f>
        <v>0</v>
      </c>
      <c r="AM88" s="53">
        <f>IF($V88&lt;=AL$2,0,IF($O88&lt;=AL$2,0,IF($G88&gt;=AM$2,0,IF($K88&gt;=$J88,0,IF($O88&lt;=AM$2,($J88-(SUM($K88,SUM($Z88:AL88)))),IF($L88=$D$184,(($J88-$K88)/$P88),(($J88-SUM($Z88:AL88))*$Q88))*IF($V88&lt;=AM$2,(DATEDIF(AL$2,$V88,"D")/365),IF($G88&gt;AL$2,(DATEDIF($G88,AM$2,"D")/365),1)))))))</f>
        <v>0</v>
      </c>
      <c r="AN88" s="53">
        <f>IF($V88&lt;=AM$2,0,IF($O88&lt;=AM$2,0,IF($G88&gt;=AN$2,0,IF($K88&gt;=$J88,0,IF($O88&lt;=AN$2,($J88-(SUM($K88,SUM($Z88:AM88)))),IF($L88=$D$184,(($J88-$K88)/$P88),(($J88-SUM($Z88:AM88))*$Q88))*IF($V88&lt;=AN$2,(DATEDIF(AM$2,$V88,"D")/365),IF($G88&gt;AM$2,(DATEDIF($G88,AN$2,"D")/365),1)))))))</f>
        <v>0</v>
      </c>
      <c r="AO88" s="53">
        <f>IF($V88&lt;=AN$2,0,IF($O88&lt;=AN$2,0,IF($G88&gt;=AO$2,0,IF($K88&gt;=$J88,0,IF($O88&lt;=AO$2,($J88-(SUM($K88,SUM($Z88:AN88)))),IF($L88=$D$184,(($J88-$K88)/$P88),(($J88-SUM($Z88:AN88))*$Q88))*IF($V88&lt;=AO$2,(DATEDIF(AN$2,$V88,"D")/365),IF($G88&gt;AN$2,(DATEDIF($G88,AO$2,"D")/365),1)))))))</f>
        <v>0</v>
      </c>
      <c r="AP88" s="53">
        <f>IF($V88&lt;=AO$2,0,IF($O88&lt;=AO$2,0,IF($G88&gt;=AP$2,0,IF($K88&gt;=$J88,0,IF($O88&lt;=AP$2,($J88-(SUM($K88,SUM($Z88:AO88)))),IF($L88=$D$184,(($J88-$K88)/$P88),(($J88-SUM($Z88:AO88))*$Q88))*IF($V88&lt;=AP$2,(DATEDIF(AO$2,$V88,"D")/365),IF($G88&gt;AO$2,(DATEDIF($G88,AP$2,"D")/365),1)))))))</f>
        <v>0</v>
      </c>
      <c r="AQ88" s="53">
        <f>IF($V88&lt;=AP$2,0,IF($O88&lt;=AP$2,0,IF($G88&gt;=AQ$2,0,IF($K88&gt;=$J88,0,IF($O88&lt;=AQ$2,($J88-(SUM($K88,SUM($Z88:AP88)))),IF($L88=$D$184,(($J88-$K88)/$P88),(($J88-SUM($Z88:AP88))*$Q88))*IF($V88&lt;=AQ$2,(DATEDIF(AP$2,$V88,"D")/365),IF($G88&gt;AP$2,(DATEDIF($G88,AQ$2,"D")/365),1)))))))</f>
        <v>0</v>
      </c>
      <c r="AR88" s="53">
        <f>IF($V88&lt;=AQ$2,0,IF($O88&lt;=AQ$2,0,IF($G88&gt;=AR$2,0,IF($K88&gt;=$J88,0,IF($O88&lt;=AR$2,($J88-(SUM($K88,SUM($Z88:AQ88)))),IF($L88=$D$184,(($J88-$K88)/$P88),(($J88-SUM($Z88:AQ88))*$Q88))*IF($V88&lt;=AR$2,(DATEDIF(AQ$2,$V88,"D")/365),IF($G88&gt;AQ$2,(DATEDIF($G88,AR$2,"D")/365),1)))))))</f>
        <v>0</v>
      </c>
      <c r="AS88" s="53">
        <f>IF($V88&lt;=AR$2,0,IF($O88&lt;=AR$2,0,IF($G88&gt;=AS$2,0,IF($K88&gt;=$J88,0,IF($O88&lt;=AS$2,($J88-(SUM($K88,SUM($Z88:AR88)))),IF($L88=$D$184,(($J88-$K88)/$P88),(($J88-SUM($Z88:AR88))*$Q88))*IF($V88&lt;=AS$2,(DATEDIF(AR$2,$V88,"D")/365),IF($G88&gt;AR$2,(DATEDIF($G88,AS$2,"D")/365),1)))))))</f>
        <v>0</v>
      </c>
      <c r="AT88" s="53">
        <f>IF($V88&lt;=AS$2,0,IF($O88&lt;=AS$2,0,IF($G88&gt;=AT$2,0,IF($K88&gt;=$J88,0,IF($O88&lt;=AT$2,($J88-(SUM($K88,SUM($Z88:AS88)))),IF($L88=$D$184,(($J88-$K88)/$P88),(($J88-SUM($Z88:AS88))*$Q88))*IF($V88&lt;=AT$2,(DATEDIF(AS$2,$V88,"D")/365),IF($G88&gt;AS$2,(DATEDIF($G88,AT$2,"D")/365),1)))))))</f>
        <v>0</v>
      </c>
      <c r="AU88" s="53">
        <f>IF($V88&lt;=AT$2,0,IF($O88&lt;=AT$2,0,IF($G88&gt;=AU$2,0,IF($K88&gt;=$J88,0,IF($O88&lt;=AU$2,($J88-(SUM($K88,SUM($Z88:AT88)))),IF($L88=$D$184,(($J88-$K88)/$P88),(($J88-SUM($Z88:AT88))*$Q88))*IF($V88&lt;=AU$2,(DATEDIF(AT$2,$V88,"D")/365),IF($G88&gt;AT$2,(DATEDIF($G88,AU$2,"D")/365),1)))))))</f>
        <v>0</v>
      </c>
      <c r="AV88" s="53">
        <f>IF($V88&lt;=AU$2,0,IF($O88&lt;=AU$2,0,IF($G88&gt;=AV$2,0,IF($K88&gt;=$J88,0,IF($O88&lt;=AV$2,($J88-(SUM($K88,SUM($Z88:AU88)))),IF($L88=$D$184,(($J88-$K88)/$P88),(($J88-SUM($Z88:AU88))*$Q88))*IF($V88&lt;=AV$2,(DATEDIF(AU$2,$V88,"D")/365),IF($G88&gt;AU$2,(DATEDIF($G88,AV$2,"D")/365),1)))))))</f>
        <v>0</v>
      </c>
      <c r="AW88" s="53">
        <f>IF($V88&lt;=AV$2,0,IF($O88&lt;=AV$2,0,IF($G88&gt;=AW$2,0,IF($K88&gt;=$J88,0,IF($O88&lt;=AW$2,($J88-(SUM($K88,SUM($Z88:AV88)))),IF($L88=$D$184,(($J88-$K88)/$P88),(($J88-SUM($Z88:AV88))*$Q88))*IF($V88&lt;=AW$2,(DATEDIF(AV$2,$V88,"D")/365),IF($G88&gt;AV$2,(DATEDIF($G88,AW$2,"D")/365),1)))))))</f>
        <v>0</v>
      </c>
      <c r="AX88" s="53">
        <f>IF($V88&lt;=AW$2,0,IF($O88&lt;=AW$2,0,IF($G88&gt;=AX$2,0,IF($K88&gt;=$J88,0,IF($O88&lt;=AX$2,($J88-(SUM($K88,SUM($Z88:AW88)))),IF($L88=$D$184,(($J88-$K88)/$P88),(($J88-SUM($Z88:AW88))*$Q88))*IF($V88&lt;=AX$2,(DATEDIF(AW$2,$V88,"D")/365),IF($G88&gt;AW$2,(DATEDIF($G88,AX$2,"D")/365),1)))))))</f>
        <v>0</v>
      </c>
      <c r="AY88" s="53">
        <f>IF($V88&lt;=AX$2,0,IF($O88&lt;=AX$2,0,IF($G88&gt;=AY$2,0,IF($K88&gt;=$J88,0,IF($O88&lt;=AY$2,($J88-(SUM($K88,SUM($Z88:AX88)))),IF($L88=$D$184,(($J88-$K88)/$P88),(($J88-SUM($Z88:AX88))*$Q88))*IF($V88&lt;=AY$2,(DATEDIF(AX$2,$V88,"D")/365),IF($G88&gt;AX$2,(DATEDIF($G88,AY$2,"D")/365),1)))))))</f>
        <v>0</v>
      </c>
      <c r="AZ88" s="52"/>
      <c r="BA88" s="52"/>
      <c r="BB88" s="126">
        <f>IF($V88&lt;=BB$2,0,IF($G88&gt;=BB$2,0,IF($G88&gt;$W$3,(J88-Z88),IF($G88&lt;=$W$3,J88-SUM(W88,$Z88:Z88),0))))</f>
        <v>0</v>
      </c>
      <c r="BC88" s="53">
        <f t="shared" ref="BC88:BQ115" si="197">IF($V88&lt;=BC$2,0,IF($G88&gt;=BC$2,0,IF($G88&gt;=BB$2,$J88-AA88,BB88-AA88)))</f>
        <v>0</v>
      </c>
      <c r="BD88" s="52">
        <f t="shared" si="197"/>
        <v>0</v>
      </c>
      <c r="BE88" s="53">
        <f t="shared" si="197"/>
        <v>0</v>
      </c>
      <c r="BF88" s="52">
        <f t="shared" si="197"/>
        <v>0</v>
      </c>
      <c r="BG88" s="53">
        <f t="shared" si="197"/>
        <v>0</v>
      </c>
      <c r="BH88" s="52">
        <f t="shared" si="197"/>
        <v>0</v>
      </c>
      <c r="BI88" s="53">
        <f t="shared" si="197"/>
        <v>0</v>
      </c>
      <c r="BJ88" s="52">
        <f t="shared" si="197"/>
        <v>0</v>
      </c>
      <c r="BK88" s="53">
        <f t="shared" si="197"/>
        <v>0</v>
      </c>
      <c r="BL88" s="52">
        <f t="shared" si="197"/>
        <v>0</v>
      </c>
      <c r="BM88" s="53">
        <f t="shared" si="197"/>
        <v>0</v>
      </c>
      <c r="BN88" s="52">
        <f t="shared" si="197"/>
        <v>0</v>
      </c>
      <c r="BO88" s="53">
        <f t="shared" si="197"/>
        <v>0</v>
      </c>
      <c r="BP88" s="52">
        <f t="shared" si="197"/>
        <v>0</v>
      </c>
      <c r="BQ88" s="53">
        <f t="shared" si="197"/>
        <v>0</v>
      </c>
      <c r="BR88" s="52">
        <f t="shared" si="142"/>
        <v>0</v>
      </c>
      <c r="BS88" s="53">
        <f t="shared" si="142"/>
        <v>0</v>
      </c>
      <c r="BT88" s="52">
        <f t="shared" si="142"/>
        <v>0</v>
      </c>
      <c r="BU88" s="53">
        <f t="shared" si="142"/>
        <v>0</v>
      </c>
      <c r="BV88" s="52">
        <f t="shared" si="142"/>
        <v>0</v>
      </c>
      <c r="BW88" s="53">
        <f t="shared" si="142"/>
        <v>0</v>
      </c>
      <c r="BX88" s="52">
        <f t="shared" si="142"/>
        <v>0</v>
      </c>
      <c r="BY88" s="53">
        <f t="shared" si="142"/>
        <v>0</v>
      </c>
      <c r="BZ88" s="52">
        <f t="shared" si="142"/>
        <v>0</v>
      </c>
      <c r="CA88" s="53">
        <f t="shared" si="142"/>
        <v>0</v>
      </c>
    </row>
    <row r="89" spans="1:79" s="74" customFormat="1">
      <c r="A89" s="20">
        <v>88</v>
      </c>
      <c r="B89" s="20" t="s">
        <v>5</v>
      </c>
      <c r="C89" s="20" t="s">
        <v>153</v>
      </c>
      <c r="D89" s="2">
        <v>1985</v>
      </c>
      <c r="E89" s="3">
        <v>4</v>
      </c>
      <c r="F89" s="2">
        <v>1</v>
      </c>
      <c r="G89" s="55">
        <f t="shared" si="139"/>
        <v>31137</v>
      </c>
      <c r="H89" s="4">
        <v>0</v>
      </c>
      <c r="I89" s="1">
        <v>0</v>
      </c>
      <c r="J89" s="51">
        <f t="shared" si="140"/>
        <v>0</v>
      </c>
      <c r="K89" s="54">
        <f t="shared" si="141"/>
        <v>0</v>
      </c>
      <c r="L89" s="4" t="s">
        <v>96</v>
      </c>
      <c r="M89" s="54">
        <f t="shared" si="15"/>
        <v>5</v>
      </c>
      <c r="N89" s="53">
        <f t="shared" si="3"/>
        <v>5</v>
      </c>
      <c r="O89" s="55">
        <f t="shared" si="4"/>
        <v>32963</v>
      </c>
      <c r="P89" s="53">
        <f t="shared" si="134"/>
        <v>0</v>
      </c>
      <c r="Q89" s="119">
        <f t="shared" si="6"/>
        <v>0</v>
      </c>
      <c r="R89" s="52" t="s">
        <v>130</v>
      </c>
      <c r="S89" s="114">
        <v>17</v>
      </c>
      <c r="T89" s="68">
        <v>4</v>
      </c>
      <c r="U89" s="114">
        <v>2035</v>
      </c>
      <c r="V89" s="55">
        <f t="shared" si="135"/>
        <v>54878</v>
      </c>
      <c r="W89" s="53">
        <f t="shared" si="8"/>
        <v>0</v>
      </c>
      <c r="X89" s="53">
        <f t="shared" si="136"/>
        <v>0</v>
      </c>
      <c r="Y89" s="53">
        <f t="shared" si="137"/>
        <v>0</v>
      </c>
      <c r="Z89" s="53">
        <f t="shared" si="138"/>
        <v>0</v>
      </c>
      <c r="AA89" s="53">
        <f>IF($V89&lt;=Z$2,0,IF($O89&lt;=Z$2,0,IF($G89&gt;=AA$2,0,IF($K89&gt;=$J89,0,IF($O89&lt;=AA$2,($J89-(SUM($K89,SUM($Z89:Z89)))),IF($L89=$D$184,(($J89-$K89)/$P89),(($J89-SUM($Z89:Z89))*$Q89))*IF($V89&lt;=AA$2,(DATEDIF(Z$2,$V89,"D")/365),IF($G89&gt;Z$2,(DATEDIF($G89,AA$2,"D")/365),1)))))))</f>
        <v>0</v>
      </c>
      <c r="AB89" s="53">
        <f>IF($V89&lt;=AA$2,0,IF($O89&lt;=AA$2,0,IF($G89&gt;=AB$2,0,IF($K89&gt;=$J89,0,IF($O89&lt;=AB$2,($J89-(SUM($K89,SUM($Z89:AA89)))),IF($L89=$D$184,(($J89-$K89)/$P89),(($J89-SUM($Z89:AA89))*$Q89))*IF($V89&lt;=AB$2,(DATEDIF(AA$2,$V89,"D")/365),IF($G89&gt;AA$2,(DATEDIF($G89,AB$2,"D")/365),1)))))))</f>
        <v>0</v>
      </c>
      <c r="AC89" s="53">
        <f>IF($V89&lt;=AB$2,0,IF($O89&lt;=AB$2,0,IF($G89&gt;=AC$2,0,IF($K89&gt;=$J89,0,IF($O89&lt;=AC$2,($J89-(SUM($K89,SUM($Z89:AB89)))),IF($L89=$D$184,(($J89-$K89)/$P89),(($J89-SUM($Z89:AB89))*$Q89))*IF($V89&lt;=AC$2,(DATEDIF(AB$2,$V89,"D")/365),IF($G89&gt;AB$2,(DATEDIF($G89,AC$2,"D")/365),1)))))))</f>
        <v>0</v>
      </c>
      <c r="AD89" s="53">
        <f>IF($V89&lt;=AC$2,0,IF($O89&lt;=AC$2,0,IF($G89&gt;=AD$2,0,IF($K89&gt;=$J89,0,IF($O89&lt;=AD$2,($J89-(SUM($K89,SUM($Z89:AC89)))),IF($L89=$D$184,(($J89-$K89)/$P89),(($J89-SUM($Z89:AC89))*$Q89))*IF($V89&lt;=AD$2,(DATEDIF(AC$2,$V89,"D")/365),IF($G89&gt;AC$2,(DATEDIF($G89,AD$2,"D")/365),1)))))))</f>
        <v>0</v>
      </c>
      <c r="AE89" s="53">
        <f>IF($V89&lt;=AD$2,0,IF($O89&lt;=AD$2,0,IF($G89&gt;=AE$2,0,IF($K89&gt;=$J89,0,IF($O89&lt;=AE$2,($J89-(SUM($K89,SUM($Z89:AD89)))),IF($L89=$D$184,(($J89-$K89)/$P89),(($J89-SUM($Z89:AD89))*$Q89))*IF($V89&lt;=AE$2,(DATEDIF(AD$2,$V89,"D")/365),IF($G89&gt;AD$2,(DATEDIF($G89,AE$2,"D")/365),1)))))))</f>
        <v>0</v>
      </c>
      <c r="AF89" s="53">
        <f>IF($V89&lt;=AE$2,0,IF($O89&lt;=AE$2,0,IF($G89&gt;=AF$2,0,IF($K89&gt;=$J89,0,IF($O89&lt;=AF$2,($J89-(SUM($K89,SUM($Z89:AE89)))),IF($L89=$D$184,(($J89-$K89)/$P89),(($J89-SUM($Z89:AE89))*$Q89))*IF($V89&lt;=AF$2,(DATEDIF(AE$2,$V89,"D")/365),IF($G89&gt;AE$2,(DATEDIF($G89,AF$2,"D")/365),1)))))))</f>
        <v>0</v>
      </c>
      <c r="AG89" s="53">
        <f>IF($V89&lt;=AF$2,0,IF($O89&lt;=AF$2,0,IF($G89&gt;=AG$2,0,IF($K89&gt;=$J89,0,IF($O89&lt;=AG$2,($J89-(SUM($K89,SUM($Z89:AF89)))),IF($L89=$D$184,(($J89-$K89)/$P89),(($J89-SUM($Z89:AF89))*$Q89))*IF($V89&lt;=AG$2,(DATEDIF(AF$2,$V89,"D")/365),IF($G89&gt;AF$2,(DATEDIF($G89,AG$2,"D")/365),1)))))))</f>
        <v>0</v>
      </c>
      <c r="AH89" s="53">
        <f>IF($V89&lt;=AG$2,0,IF($O89&lt;=AG$2,0,IF($G89&gt;=AH$2,0,IF($K89&gt;=$J89,0,IF($O89&lt;=AH$2,($J89-(SUM($K89,SUM($Z89:AG89)))),IF($L89=$D$184,(($J89-$K89)/$P89),(($J89-SUM($Z89:AG89))*$Q89))*IF($V89&lt;=AH$2,(DATEDIF(AG$2,$V89,"D")/365),IF($G89&gt;AG$2,(DATEDIF($G89,AH$2,"D")/365),1)))))))</f>
        <v>0</v>
      </c>
      <c r="AI89" s="53">
        <f>IF($V89&lt;=AH$2,0,IF($O89&lt;=AH$2,0,IF($G89&gt;=AI$2,0,IF($K89&gt;=$J89,0,IF($O89&lt;=AI$2,($J89-(SUM($K89,SUM($Z89:AH89)))),IF($L89=$D$184,(($J89-$K89)/$P89),(($J89-SUM($Z89:AH89))*$Q89))*IF($V89&lt;=AI$2,(DATEDIF(AH$2,$V89,"D")/365),IF($G89&gt;AH$2,(DATEDIF($G89,AI$2,"D")/365),1)))))))</f>
        <v>0</v>
      </c>
      <c r="AJ89" s="53">
        <f>IF($V89&lt;=AI$2,0,IF($O89&lt;=AI$2,0,IF($G89&gt;=AJ$2,0,IF($K89&gt;=$J89,0,IF($O89&lt;=AJ$2,($J89-(SUM($K89,SUM($Z89:AI89)))),IF($L89=$D$184,(($J89-$K89)/$P89),(($J89-SUM($Z89:AI89))*$Q89))*IF($V89&lt;=AJ$2,(DATEDIF(AI$2,$V89,"D")/365),IF($G89&gt;AI$2,(DATEDIF($G89,AJ$2,"D")/365),1)))))))</f>
        <v>0</v>
      </c>
      <c r="AK89" s="53">
        <f>IF($V89&lt;=AJ$2,0,IF($O89&lt;=AJ$2,0,IF($G89&gt;=AK$2,0,IF($K89&gt;=$J89,0,IF($O89&lt;=AK$2,($J89-(SUM($K89,SUM($Z89:AJ89)))),IF($L89=$D$184,(($J89-$K89)/$P89),(($J89-SUM($Z89:AJ89))*$Q89))*IF($V89&lt;=AK$2,(DATEDIF(AJ$2,$V89,"D")/365),IF($G89&gt;AJ$2,(DATEDIF($G89,AK$2,"D")/365),1)))))))</f>
        <v>0</v>
      </c>
      <c r="AL89" s="53">
        <f>IF($V89&lt;=AK$2,0,IF($O89&lt;=AK$2,0,IF($G89&gt;=AL$2,0,IF($K89&gt;=$J89,0,IF($O89&lt;=AL$2,($J89-(SUM($K89,SUM($Z89:AK89)))),IF($L89=$D$184,(($J89-$K89)/$P89),(($J89-SUM($Z89:AK89))*$Q89))*IF($V89&lt;=AL$2,(DATEDIF(AK$2,$V89,"D")/365),IF($G89&gt;AK$2,(DATEDIF($G89,AL$2,"D")/365),1)))))))</f>
        <v>0</v>
      </c>
      <c r="AM89" s="53">
        <f>IF($V89&lt;=AL$2,0,IF($O89&lt;=AL$2,0,IF($G89&gt;=AM$2,0,IF($K89&gt;=$J89,0,IF($O89&lt;=AM$2,($J89-(SUM($K89,SUM($Z89:AL89)))),IF($L89=$D$184,(($J89-$K89)/$P89),(($J89-SUM($Z89:AL89))*$Q89))*IF($V89&lt;=AM$2,(DATEDIF(AL$2,$V89,"D")/365),IF($G89&gt;AL$2,(DATEDIF($G89,AM$2,"D")/365),1)))))))</f>
        <v>0</v>
      </c>
      <c r="AN89" s="53">
        <f>IF($V89&lt;=AM$2,0,IF($O89&lt;=AM$2,0,IF($G89&gt;=AN$2,0,IF($K89&gt;=$J89,0,IF($O89&lt;=AN$2,($J89-(SUM($K89,SUM($Z89:AM89)))),IF($L89=$D$184,(($J89-$K89)/$P89),(($J89-SUM($Z89:AM89))*$Q89))*IF($V89&lt;=AN$2,(DATEDIF(AM$2,$V89,"D")/365),IF($G89&gt;AM$2,(DATEDIF($G89,AN$2,"D")/365),1)))))))</f>
        <v>0</v>
      </c>
      <c r="AO89" s="53">
        <f>IF($V89&lt;=AN$2,0,IF($O89&lt;=AN$2,0,IF($G89&gt;=AO$2,0,IF($K89&gt;=$J89,0,IF($O89&lt;=AO$2,($J89-(SUM($K89,SUM($Z89:AN89)))),IF($L89=$D$184,(($J89-$K89)/$P89),(($J89-SUM($Z89:AN89))*$Q89))*IF($V89&lt;=AO$2,(DATEDIF(AN$2,$V89,"D")/365),IF($G89&gt;AN$2,(DATEDIF($G89,AO$2,"D")/365),1)))))))</f>
        <v>0</v>
      </c>
      <c r="AP89" s="53">
        <f>IF($V89&lt;=AO$2,0,IF($O89&lt;=AO$2,0,IF($G89&gt;=AP$2,0,IF($K89&gt;=$J89,0,IF($O89&lt;=AP$2,($J89-(SUM($K89,SUM($Z89:AO89)))),IF($L89=$D$184,(($J89-$K89)/$P89),(($J89-SUM($Z89:AO89))*$Q89))*IF($V89&lt;=AP$2,(DATEDIF(AO$2,$V89,"D")/365),IF($G89&gt;AO$2,(DATEDIF($G89,AP$2,"D")/365),1)))))))</f>
        <v>0</v>
      </c>
      <c r="AQ89" s="53">
        <f>IF($V89&lt;=AP$2,0,IF($O89&lt;=AP$2,0,IF($G89&gt;=AQ$2,0,IF($K89&gt;=$J89,0,IF($O89&lt;=AQ$2,($J89-(SUM($K89,SUM($Z89:AP89)))),IF($L89=$D$184,(($J89-$K89)/$P89),(($J89-SUM($Z89:AP89))*$Q89))*IF($V89&lt;=AQ$2,(DATEDIF(AP$2,$V89,"D")/365),IF($G89&gt;AP$2,(DATEDIF($G89,AQ$2,"D")/365),1)))))))</f>
        <v>0</v>
      </c>
      <c r="AR89" s="53">
        <f>IF($V89&lt;=AQ$2,0,IF($O89&lt;=AQ$2,0,IF($G89&gt;=AR$2,0,IF($K89&gt;=$J89,0,IF($O89&lt;=AR$2,($J89-(SUM($K89,SUM($Z89:AQ89)))),IF($L89=$D$184,(($J89-$K89)/$P89),(($J89-SUM($Z89:AQ89))*$Q89))*IF($V89&lt;=AR$2,(DATEDIF(AQ$2,$V89,"D")/365),IF($G89&gt;AQ$2,(DATEDIF($G89,AR$2,"D")/365),1)))))))</f>
        <v>0</v>
      </c>
      <c r="AS89" s="53">
        <f>IF($V89&lt;=AR$2,0,IF($O89&lt;=AR$2,0,IF($G89&gt;=AS$2,0,IF($K89&gt;=$J89,0,IF($O89&lt;=AS$2,($J89-(SUM($K89,SUM($Z89:AR89)))),IF($L89=$D$184,(($J89-$K89)/$P89),(($J89-SUM($Z89:AR89))*$Q89))*IF($V89&lt;=AS$2,(DATEDIF(AR$2,$V89,"D")/365),IF($G89&gt;AR$2,(DATEDIF($G89,AS$2,"D")/365),1)))))))</f>
        <v>0</v>
      </c>
      <c r="AT89" s="53">
        <f>IF($V89&lt;=AS$2,0,IF($O89&lt;=AS$2,0,IF($G89&gt;=AT$2,0,IF($K89&gt;=$J89,0,IF($O89&lt;=AT$2,($J89-(SUM($K89,SUM($Z89:AS89)))),IF($L89=$D$184,(($J89-$K89)/$P89),(($J89-SUM($Z89:AS89))*$Q89))*IF($V89&lt;=AT$2,(DATEDIF(AS$2,$V89,"D")/365),IF($G89&gt;AS$2,(DATEDIF($G89,AT$2,"D")/365),1)))))))</f>
        <v>0</v>
      </c>
      <c r="AU89" s="53">
        <f>IF($V89&lt;=AT$2,0,IF($O89&lt;=AT$2,0,IF($G89&gt;=AU$2,0,IF($K89&gt;=$J89,0,IF($O89&lt;=AU$2,($J89-(SUM($K89,SUM($Z89:AT89)))),IF($L89=$D$184,(($J89-$K89)/$P89),(($J89-SUM($Z89:AT89))*$Q89))*IF($V89&lt;=AU$2,(DATEDIF(AT$2,$V89,"D")/365),IF($G89&gt;AT$2,(DATEDIF($G89,AU$2,"D")/365),1)))))))</f>
        <v>0</v>
      </c>
      <c r="AV89" s="53">
        <f>IF($V89&lt;=AU$2,0,IF($O89&lt;=AU$2,0,IF($G89&gt;=AV$2,0,IF($K89&gt;=$J89,0,IF($O89&lt;=AV$2,($J89-(SUM($K89,SUM($Z89:AU89)))),IF($L89=$D$184,(($J89-$K89)/$P89),(($J89-SUM($Z89:AU89))*$Q89))*IF($V89&lt;=AV$2,(DATEDIF(AU$2,$V89,"D")/365),IF($G89&gt;AU$2,(DATEDIF($G89,AV$2,"D")/365),1)))))))</f>
        <v>0</v>
      </c>
      <c r="AW89" s="53">
        <f>IF($V89&lt;=AV$2,0,IF($O89&lt;=AV$2,0,IF($G89&gt;=AW$2,0,IF($K89&gt;=$J89,0,IF($O89&lt;=AW$2,($J89-(SUM($K89,SUM($Z89:AV89)))),IF($L89=$D$184,(($J89-$K89)/$P89),(($J89-SUM($Z89:AV89))*$Q89))*IF($V89&lt;=AW$2,(DATEDIF(AV$2,$V89,"D")/365),IF($G89&gt;AV$2,(DATEDIF($G89,AW$2,"D")/365),1)))))))</f>
        <v>0</v>
      </c>
      <c r="AX89" s="53">
        <f>IF($V89&lt;=AW$2,0,IF($O89&lt;=AW$2,0,IF($G89&gt;=AX$2,0,IF($K89&gt;=$J89,0,IF($O89&lt;=AX$2,($J89-(SUM($K89,SUM($Z89:AW89)))),IF($L89=$D$184,(($J89-$K89)/$P89),(($J89-SUM($Z89:AW89))*$Q89))*IF($V89&lt;=AX$2,(DATEDIF(AW$2,$V89,"D")/365),IF($G89&gt;AW$2,(DATEDIF($G89,AX$2,"D")/365),1)))))))</f>
        <v>0</v>
      </c>
      <c r="AY89" s="53">
        <f>IF($V89&lt;=AX$2,0,IF($O89&lt;=AX$2,0,IF($G89&gt;=AY$2,0,IF($K89&gt;=$J89,0,IF($O89&lt;=AY$2,($J89-(SUM($K89,SUM($Z89:AX89)))),IF($L89=$D$184,(($J89-$K89)/$P89),(($J89-SUM($Z89:AX89))*$Q89))*IF($V89&lt;=AY$2,(DATEDIF(AX$2,$V89,"D")/365),IF($G89&gt;AX$2,(DATEDIF($G89,AY$2,"D")/365),1)))))))</f>
        <v>0</v>
      </c>
      <c r="AZ89" s="52"/>
      <c r="BA89" s="52"/>
      <c r="BB89" s="126">
        <f>IF($V89&lt;=BB$2,0,IF($G89&gt;=BB$2,0,IF($G89&gt;$W$3,(J89-Z89),IF($G89&lt;=$W$3,J89-SUM(W89,$Z89:Z89),0))))</f>
        <v>0</v>
      </c>
      <c r="BC89" s="53">
        <f t="shared" si="197"/>
        <v>0</v>
      </c>
      <c r="BD89" s="52">
        <f t="shared" si="197"/>
        <v>0</v>
      </c>
      <c r="BE89" s="53">
        <f t="shared" si="197"/>
        <v>0</v>
      </c>
      <c r="BF89" s="52">
        <f t="shared" si="197"/>
        <v>0</v>
      </c>
      <c r="BG89" s="53">
        <f t="shared" si="197"/>
        <v>0</v>
      </c>
      <c r="BH89" s="52">
        <f t="shared" si="197"/>
        <v>0</v>
      </c>
      <c r="BI89" s="53">
        <f t="shared" si="197"/>
        <v>0</v>
      </c>
      <c r="BJ89" s="52">
        <f t="shared" si="197"/>
        <v>0</v>
      </c>
      <c r="BK89" s="53">
        <f t="shared" si="197"/>
        <v>0</v>
      </c>
      <c r="BL89" s="52">
        <f t="shared" si="197"/>
        <v>0</v>
      </c>
      <c r="BM89" s="53">
        <f t="shared" si="197"/>
        <v>0</v>
      </c>
      <c r="BN89" s="52">
        <f t="shared" si="197"/>
        <v>0</v>
      </c>
      <c r="BO89" s="53">
        <f t="shared" si="197"/>
        <v>0</v>
      </c>
      <c r="BP89" s="52">
        <f t="shared" si="197"/>
        <v>0</v>
      </c>
      <c r="BQ89" s="53">
        <f t="shared" si="197"/>
        <v>0</v>
      </c>
      <c r="BR89" s="52">
        <f t="shared" si="142"/>
        <v>0</v>
      </c>
      <c r="BS89" s="53">
        <f t="shared" si="142"/>
        <v>0</v>
      </c>
      <c r="BT89" s="52">
        <f t="shared" si="142"/>
        <v>0</v>
      </c>
      <c r="BU89" s="53">
        <f t="shared" si="142"/>
        <v>0</v>
      </c>
      <c r="BV89" s="52">
        <f t="shared" si="142"/>
        <v>0</v>
      </c>
      <c r="BW89" s="53">
        <f t="shared" si="142"/>
        <v>0</v>
      </c>
      <c r="BX89" s="52">
        <f t="shared" si="142"/>
        <v>0</v>
      </c>
      <c r="BY89" s="53">
        <f t="shared" si="142"/>
        <v>0</v>
      </c>
      <c r="BZ89" s="52">
        <f t="shared" si="142"/>
        <v>0</v>
      </c>
      <c r="CA89" s="53">
        <f t="shared" si="142"/>
        <v>0</v>
      </c>
    </row>
    <row r="90" spans="1:79" s="74" customFormat="1">
      <c r="A90" s="20">
        <v>89</v>
      </c>
      <c r="B90" s="20" t="s">
        <v>5</v>
      </c>
      <c r="C90" s="20" t="s">
        <v>153</v>
      </c>
      <c r="D90" s="2">
        <v>1985</v>
      </c>
      <c r="E90" s="3">
        <v>4</v>
      </c>
      <c r="F90" s="2">
        <v>1</v>
      </c>
      <c r="G90" s="55">
        <f t="shared" si="139"/>
        <v>31137</v>
      </c>
      <c r="H90" s="4">
        <v>0</v>
      </c>
      <c r="I90" s="1">
        <v>0</v>
      </c>
      <c r="J90" s="51">
        <f t="shared" si="140"/>
        <v>0</v>
      </c>
      <c r="K90" s="54">
        <f t="shared" si="141"/>
        <v>0</v>
      </c>
      <c r="L90" s="4" t="s">
        <v>96</v>
      </c>
      <c r="M90" s="54">
        <f t="shared" si="15"/>
        <v>5</v>
      </c>
      <c r="N90" s="53">
        <f t="shared" si="3"/>
        <v>5</v>
      </c>
      <c r="O90" s="55">
        <f t="shared" si="4"/>
        <v>32963</v>
      </c>
      <c r="P90" s="53">
        <f t="shared" si="134"/>
        <v>0</v>
      </c>
      <c r="Q90" s="119">
        <f t="shared" si="6"/>
        <v>0</v>
      </c>
      <c r="R90" s="52" t="s">
        <v>130</v>
      </c>
      <c r="S90" s="114">
        <v>17</v>
      </c>
      <c r="T90" s="68">
        <v>4</v>
      </c>
      <c r="U90" s="114">
        <v>2035</v>
      </c>
      <c r="V90" s="55">
        <f t="shared" si="135"/>
        <v>54878</v>
      </c>
      <c r="W90" s="53">
        <f t="shared" si="8"/>
        <v>0</v>
      </c>
      <c r="X90" s="53">
        <f t="shared" si="136"/>
        <v>0</v>
      </c>
      <c r="Y90" s="53">
        <f t="shared" si="137"/>
        <v>0</v>
      </c>
      <c r="Z90" s="53">
        <f t="shared" si="138"/>
        <v>0</v>
      </c>
      <c r="AA90" s="53">
        <f>IF($V90&lt;=Z$2,0,IF($O90&lt;=Z$2,0,IF($G90&gt;=AA$2,0,IF($K90&gt;=$J90,0,IF($O90&lt;=AA$2,($J90-(SUM($K90,SUM($Z90:Z90)))),IF($L90=$D$184,(($J90-$K90)/$P90),(($J90-SUM($Z90:Z90))*$Q90))*IF($V90&lt;=AA$2,(DATEDIF(Z$2,$V90,"D")/365),IF($G90&gt;Z$2,(DATEDIF($G90,AA$2,"D")/365),1)))))))</f>
        <v>0</v>
      </c>
      <c r="AB90" s="53">
        <f>IF($V90&lt;=AA$2,0,IF($O90&lt;=AA$2,0,IF($G90&gt;=AB$2,0,IF($K90&gt;=$J90,0,IF($O90&lt;=AB$2,($J90-(SUM($K90,SUM($Z90:AA90)))),IF($L90=$D$184,(($J90-$K90)/$P90),(($J90-SUM($Z90:AA90))*$Q90))*IF($V90&lt;=AB$2,(DATEDIF(AA$2,$V90,"D")/365),IF($G90&gt;AA$2,(DATEDIF($G90,AB$2,"D")/365),1)))))))</f>
        <v>0</v>
      </c>
      <c r="AC90" s="53">
        <f>IF($V90&lt;=AB$2,0,IF($O90&lt;=AB$2,0,IF($G90&gt;=AC$2,0,IF($K90&gt;=$J90,0,IF($O90&lt;=AC$2,($J90-(SUM($K90,SUM($Z90:AB90)))),IF($L90=$D$184,(($J90-$K90)/$P90),(($J90-SUM($Z90:AB90))*$Q90))*IF($V90&lt;=AC$2,(DATEDIF(AB$2,$V90,"D")/365),IF($G90&gt;AB$2,(DATEDIF($G90,AC$2,"D")/365),1)))))))</f>
        <v>0</v>
      </c>
      <c r="AD90" s="53">
        <f>IF($V90&lt;=AC$2,0,IF($O90&lt;=AC$2,0,IF($G90&gt;=AD$2,0,IF($K90&gt;=$J90,0,IF($O90&lt;=AD$2,($J90-(SUM($K90,SUM($Z90:AC90)))),IF($L90=$D$184,(($J90-$K90)/$P90),(($J90-SUM($Z90:AC90))*$Q90))*IF($V90&lt;=AD$2,(DATEDIF(AC$2,$V90,"D")/365),IF($G90&gt;AC$2,(DATEDIF($G90,AD$2,"D")/365),1)))))))</f>
        <v>0</v>
      </c>
      <c r="AE90" s="53">
        <f>IF($V90&lt;=AD$2,0,IF($O90&lt;=AD$2,0,IF($G90&gt;=AE$2,0,IF($K90&gt;=$J90,0,IF($O90&lt;=AE$2,($J90-(SUM($K90,SUM($Z90:AD90)))),IF($L90=$D$184,(($J90-$K90)/$P90),(($J90-SUM($Z90:AD90))*$Q90))*IF($V90&lt;=AE$2,(DATEDIF(AD$2,$V90,"D")/365),IF($G90&gt;AD$2,(DATEDIF($G90,AE$2,"D")/365),1)))))))</f>
        <v>0</v>
      </c>
      <c r="AF90" s="53">
        <f>IF($V90&lt;=AE$2,0,IF($O90&lt;=AE$2,0,IF($G90&gt;=AF$2,0,IF($K90&gt;=$J90,0,IF($O90&lt;=AF$2,($J90-(SUM($K90,SUM($Z90:AE90)))),IF($L90=$D$184,(($J90-$K90)/$P90),(($J90-SUM($Z90:AE90))*$Q90))*IF($V90&lt;=AF$2,(DATEDIF(AE$2,$V90,"D")/365),IF($G90&gt;AE$2,(DATEDIF($G90,AF$2,"D")/365),1)))))))</f>
        <v>0</v>
      </c>
      <c r="AG90" s="53">
        <f>IF($V90&lt;=AF$2,0,IF($O90&lt;=AF$2,0,IF($G90&gt;=AG$2,0,IF($K90&gt;=$J90,0,IF($O90&lt;=AG$2,($J90-(SUM($K90,SUM($Z90:AF90)))),IF($L90=$D$184,(($J90-$K90)/$P90),(($J90-SUM($Z90:AF90))*$Q90))*IF($V90&lt;=AG$2,(DATEDIF(AF$2,$V90,"D")/365),IF($G90&gt;AF$2,(DATEDIF($G90,AG$2,"D")/365),1)))))))</f>
        <v>0</v>
      </c>
      <c r="AH90" s="53">
        <f>IF($V90&lt;=AG$2,0,IF($O90&lt;=AG$2,0,IF($G90&gt;=AH$2,0,IF($K90&gt;=$J90,0,IF($O90&lt;=AH$2,($J90-(SUM($K90,SUM($Z90:AG90)))),IF($L90=$D$184,(($J90-$K90)/$P90),(($J90-SUM($Z90:AG90))*$Q90))*IF($V90&lt;=AH$2,(DATEDIF(AG$2,$V90,"D")/365),IF($G90&gt;AG$2,(DATEDIF($G90,AH$2,"D")/365),1)))))))</f>
        <v>0</v>
      </c>
      <c r="AI90" s="53">
        <f>IF($V90&lt;=AH$2,0,IF($O90&lt;=AH$2,0,IF($G90&gt;=AI$2,0,IF($K90&gt;=$J90,0,IF($O90&lt;=AI$2,($J90-(SUM($K90,SUM($Z90:AH90)))),IF($L90=$D$184,(($J90-$K90)/$P90),(($J90-SUM($Z90:AH90))*$Q90))*IF($V90&lt;=AI$2,(DATEDIF(AH$2,$V90,"D")/365),IF($G90&gt;AH$2,(DATEDIF($G90,AI$2,"D")/365),1)))))))</f>
        <v>0</v>
      </c>
      <c r="AJ90" s="53">
        <f>IF($V90&lt;=AI$2,0,IF($O90&lt;=AI$2,0,IF($G90&gt;=AJ$2,0,IF($K90&gt;=$J90,0,IF($O90&lt;=AJ$2,($J90-(SUM($K90,SUM($Z90:AI90)))),IF($L90=$D$184,(($J90-$K90)/$P90),(($J90-SUM($Z90:AI90))*$Q90))*IF($V90&lt;=AJ$2,(DATEDIF(AI$2,$V90,"D")/365),IF($G90&gt;AI$2,(DATEDIF($G90,AJ$2,"D")/365),1)))))))</f>
        <v>0</v>
      </c>
      <c r="AK90" s="53">
        <f>IF($V90&lt;=AJ$2,0,IF($O90&lt;=AJ$2,0,IF($G90&gt;=AK$2,0,IF($K90&gt;=$J90,0,IF($O90&lt;=AK$2,($J90-(SUM($K90,SUM($Z90:AJ90)))),IF($L90=$D$184,(($J90-$K90)/$P90),(($J90-SUM($Z90:AJ90))*$Q90))*IF($V90&lt;=AK$2,(DATEDIF(AJ$2,$V90,"D")/365),IF($G90&gt;AJ$2,(DATEDIF($G90,AK$2,"D")/365),1)))))))</f>
        <v>0</v>
      </c>
      <c r="AL90" s="53">
        <f>IF($V90&lt;=AK$2,0,IF($O90&lt;=AK$2,0,IF($G90&gt;=AL$2,0,IF($K90&gt;=$J90,0,IF($O90&lt;=AL$2,($J90-(SUM($K90,SUM($Z90:AK90)))),IF($L90=$D$184,(($J90-$K90)/$P90),(($J90-SUM($Z90:AK90))*$Q90))*IF($V90&lt;=AL$2,(DATEDIF(AK$2,$V90,"D")/365),IF($G90&gt;AK$2,(DATEDIF($G90,AL$2,"D")/365),1)))))))</f>
        <v>0</v>
      </c>
      <c r="AM90" s="53">
        <f>IF($V90&lt;=AL$2,0,IF($O90&lt;=AL$2,0,IF($G90&gt;=AM$2,0,IF($K90&gt;=$J90,0,IF($O90&lt;=AM$2,($J90-(SUM($K90,SUM($Z90:AL90)))),IF($L90=$D$184,(($J90-$K90)/$P90),(($J90-SUM($Z90:AL90))*$Q90))*IF($V90&lt;=AM$2,(DATEDIF(AL$2,$V90,"D")/365),IF($G90&gt;AL$2,(DATEDIF($G90,AM$2,"D")/365),1)))))))</f>
        <v>0</v>
      </c>
      <c r="AN90" s="53">
        <f>IF($V90&lt;=AM$2,0,IF($O90&lt;=AM$2,0,IF($G90&gt;=AN$2,0,IF($K90&gt;=$J90,0,IF($O90&lt;=AN$2,($J90-(SUM($K90,SUM($Z90:AM90)))),IF($L90=$D$184,(($J90-$K90)/$P90),(($J90-SUM($Z90:AM90))*$Q90))*IF($V90&lt;=AN$2,(DATEDIF(AM$2,$V90,"D")/365),IF($G90&gt;AM$2,(DATEDIF($G90,AN$2,"D")/365),1)))))))</f>
        <v>0</v>
      </c>
      <c r="AO90" s="53">
        <f>IF($V90&lt;=AN$2,0,IF($O90&lt;=AN$2,0,IF($G90&gt;=AO$2,0,IF($K90&gt;=$J90,0,IF($O90&lt;=AO$2,($J90-(SUM($K90,SUM($Z90:AN90)))),IF($L90=$D$184,(($J90-$K90)/$P90),(($J90-SUM($Z90:AN90))*$Q90))*IF($V90&lt;=AO$2,(DATEDIF(AN$2,$V90,"D")/365),IF($G90&gt;AN$2,(DATEDIF($G90,AO$2,"D")/365),1)))))))</f>
        <v>0</v>
      </c>
      <c r="AP90" s="53">
        <f>IF($V90&lt;=AO$2,0,IF($O90&lt;=AO$2,0,IF($G90&gt;=AP$2,0,IF($K90&gt;=$J90,0,IF($O90&lt;=AP$2,($J90-(SUM($K90,SUM($Z90:AO90)))),IF($L90=$D$184,(($J90-$K90)/$P90),(($J90-SUM($Z90:AO90))*$Q90))*IF($V90&lt;=AP$2,(DATEDIF(AO$2,$V90,"D")/365),IF($G90&gt;AO$2,(DATEDIF($G90,AP$2,"D")/365),1)))))))</f>
        <v>0</v>
      </c>
      <c r="AQ90" s="53">
        <f>IF($V90&lt;=AP$2,0,IF($O90&lt;=AP$2,0,IF($G90&gt;=AQ$2,0,IF($K90&gt;=$J90,0,IF($O90&lt;=AQ$2,($J90-(SUM($K90,SUM($Z90:AP90)))),IF($L90=$D$184,(($J90-$K90)/$P90),(($J90-SUM($Z90:AP90))*$Q90))*IF($V90&lt;=AQ$2,(DATEDIF(AP$2,$V90,"D")/365),IF($G90&gt;AP$2,(DATEDIF($G90,AQ$2,"D")/365),1)))))))</f>
        <v>0</v>
      </c>
      <c r="AR90" s="53">
        <f>IF($V90&lt;=AQ$2,0,IF($O90&lt;=AQ$2,0,IF($G90&gt;=AR$2,0,IF($K90&gt;=$J90,0,IF($O90&lt;=AR$2,($J90-(SUM($K90,SUM($Z90:AQ90)))),IF($L90=$D$184,(($J90-$K90)/$P90),(($J90-SUM($Z90:AQ90))*$Q90))*IF($V90&lt;=AR$2,(DATEDIF(AQ$2,$V90,"D")/365),IF($G90&gt;AQ$2,(DATEDIF($G90,AR$2,"D")/365),1)))))))</f>
        <v>0</v>
      </c>
      <c r="AS90" s="53">
        <f>IF($V90&lt;=AR$2,0,IF($O90&lt;=AR$2,0,IF($G90&gt;=AS$2,0,IF($K90&gt;=$J90,0,IF($O90&lt;=AS$2,($J90-(SUM($K90,SUM($Z90:AR90)))),IF($L90=$D$184,(($J90-$K90)/$P90),(($J90-SUM($Z90:AR90))*$Q90))*IF($V90&lt;=AS$2,(DATEDIF(AR$2,$V90,"D")/365),IF($G90&gt;AR$2,(DATEDIF($G90,AS$2,"D")/365),1)))))))</f>
        <v>0</v>
      </c>
      <c r="AT90" s="53">
        <f>IF($V90&lt;=AS$2,0,IF($O90&lt;=AS$2,0,IF($G90&gt;=AT$2,0,IF($K90&gt;=$J90,0,IF($O90&lt;=AT$2,($J90-(SUM($K90,SUM($Z90:AS90)))),IF($L90=$D$184,(($J90-$K90)/$P90),(($J90-SUM($Z90:AS90))*$Q90))*IF($V90&lt;=AT$2,(DATEDIF(AS$2,$V90,"D")/365),IF($G90&gt;AS$2,(DATEDIF($G90,AT$2,"D")/365),1)))))))</f>
        <v>0</v>
      </c>
      <c r="AU90" s="53">
        <f>IF($V90&lt;=AT$2,0,IF($O90&lt;=AT$2,0,IF($G90&gt;=AU$2,0,IF($K90&gt;=$J90,0,IF($O90&lt;=AU$2,($J90-(SUM($K90,SUM($Z90:AT90)))),IF($L90=$D$184,(($J90-$K90)/$P90),(($J90-SUM($Z90:AT90))*$Q90))*IF($V90&lt;=AU$2,(DATEDIF(AT$2,$V90,"D")/365),IF($G90&gt;AT$2,(DATEDIF($G90,AU$2,"D")/365),1)))))))</f>
        <v>0</v>
      </c>
      <c r="AV90" s="53">
        <f>IF($V90&lt;=AU$2,0,IF($O90&lt;=AU$2,0,IF($G90&gt;=AV$2,0,IF($K90&gt;=$J90,0,IF($O90&lt;=AV$2,($J90-(SUM($K90,SUM($Z90:AU90)))),IF($L90=$D$184,(($J90-$K90)/$P90),(($J90-SUM($Z90:AU90))*$Q90))*IF($V90&lt;=AV$2,(DATEDIF(AU$2,$V90,"D")/365),IF($G90&gt;AU$2,(DATEDIF($G90,AV$2,"D")/365),1)))))))</f>
        <v>0</v>
      </c>
      <c r="AW90" s="53">
        <f>IF($V90&lt;=AV$2,0,IF($O90&lt;=AV$2,0,IF($G90&gt;=AW$2,0,IF($K90&gt;=$J90,0,IF($O90&lt;=AW$2,($J90-(SUM($K90,SUM($Z90:AV90)))),IF($L90=$D$184,(($J90-$K90)/$P90),(($J90-SUM($Z90:AV90))*$Q90))*IF($V90&lt;=AW$2,(DATEDIF(AV$2,$V90,"D")/365),IF($G90&gt;AV$2,(DATEDIF($G90,AW$2,"D")/365),1)))))))</f>
        <v>0</v>
      </c>
      <c r="AX90" s="53">
        <f>IF($V90&lt;=AW$2,0,IF($O90&lt;=AW$2,0,IF($G90&gt;=AX$2,0,IF($K90&gt;=$J90,0,IF($O90&lt;=AX$2,($J90-(SUM($K90,SUM($Z90:AW90)))),IF($L90=$D$184,(($J90-$K90)/$P90),(($J90-SUM($Z90:AW90))*$Q90))*IF($V90&lt;=AX$2,(DATEDIF(AW$2,$V90,"D")/365),IF($G90&gt;AW$2,(DATEDIF($G90,AX$2,"D")/365),1)))))))</f>
        <v>0</v>
      </c>
      <c r="AY90" s="53">
        <f>IF($V90&lt;=AX$2,0,IF($O90&lt;=AX$2,0,IF($G90&gt;=AY$2,0,IF($K90&gt;=$J90,0,IF($O90&lt;=AY$2,($J90-(SUM($K90,SUM($Z90:AX90)))),IF($L90=$D$184,(($J90-$K90)/$P90),(($J90-SUM($Z90:AX90))*$Q90))*IF($V90&lt;=AY$2,(DATEDIF(AX$2,$V90,"D")/365),IF($G90&gt;AX$2,(DATEDIF($G90,AY$2,"D")/365),1)))))))</f>
        <v>0</v>
      </c>
      <c r="AZ90" s="52"/>
      <c r="BA90" s="52"/>
      <c r="BB90" s="126">
        <f>IF($V90&lt;=BB$2,0,IF($G90&gt;=BB$2,0,IF($G90&gt;$W$3,(J90-Z90),IF($G90&lt;=$W$3,J90-SUM(W90,$Z90:Z90),0))))</f>
        <v>0</v>
      </c>
      <c r="BC90" s="53">
        <f t="shared" si="197"/>
        <v>0</v>
      </c>
      <c r="BD90" s="52">
        <f t="shared" si="197"/>
        <v>0</v>
      </c>
      <c r="BE90" s="53">
        <f t="shared" si="197"/>
        <v>0</v>
      </c>
      <c r="BF90" s="52">
        <f t="shared" si="197"/>
        <v>0</v>
      </c>
      <c r="BG90" s="53">
        <f t="shared" si="197"/>
        <v>0</v>
      </c>
      <c r="BH90" s="52">
        <f t="shared" si="197"/>
        <v>0</v>
      </c>
      <c r="BI90" s="53">
        <f t="shared" si="197"/>
        <v>0</v>
      </c>
      <c r="BJ90" s="52">
        <f t="shared" si="197"/>
        <v>0</v>
      </c>
      <c r="BK90" s="53">
        <f t="shared" si="197"/>
        <v>0</v>
      </c>
      <c r="BL90" s="52">
        <f t="shared" si="197"/>
        <v>0</v>
      </c>
      <c r="BM90" s="53">
        <f t="shared" si="197"/>
        <v>0</v>
      </c>
      <c r="BN90" s="52">
        <f t="shared" si="197"/>
        <v>0</v>
      </c>
      <c r="BO90" s="53">
        <f t="shared" si="197"/>
        <v>0</v>
      </c>
      <c r="BP90" s="52">
        <f t="shared" si="197"/>
        <v>0</v>
      </c>
      <c r="BQ90" s="53">
        <f t="shared" si="197"/>
        <v>0</v>
      </c>
      <c r="BR90" s="52">
        <f t="shared" si="142"/>
        <v>0</v>
      </c>
      <c r="BS90" s="53">
        <f t="shared" si="142"/>
        <v>0</v>
      </c>
      <c r="BT90" s="52">
        <f t="shared" si="142"/>
        <v>0</v>
      </c>
      <c r="BU90" s="53">
        <f t="shared" si="142"/>
        <v>0</v>
      </c>
      <c r="BV90" s="52">
        <f t="shared" si="142"/>
        <v>0</v>
      </c>
      <c r="BW90" s="53">
        <f t="shared" si="142"/>
        <v>0</v>
      </c>
      <c r="BX90" s="52">
        <f t="shared" si="142"/>
        <v>0</v>
      </c>
      <c r="BY90" s="53">
        <f t="shared" si="142"/>
        <v>0</v>
      </c>
      <c r="BZ90" s="52">
        <f t="shared" si="142"/>
        <v>0</v>
      </c>
      <c r="CA90" s="53">
        <f t="shared" si="142"/>
        <v>0</v>
      </c>
    </row>
    <row r="91" spans="1:79" s="74" customFormat="1">
      <c r="A91" s="20">
        <v>90</v>
      </c>
      <c r="B91" s="20" t="s">
        <v>5</v>
      </c>
      <c r="C91" s="20" t="s">
        <v>153</v>
      </c>
      <c r="D91" s="2">
        <v>1985</v>
      </c>
      <c r="E91" s="3">
        <v>4</v>
      </c>
      <c r="F91" s="2">
        <v>1</v>
      </c>
      <c r="G91" s="55">
        <f t="shared" si="139"/>
        <v>31137</v>
      </c>
      <c r="H91" s="4">
        <v>0</v>
      </c>
      <c r="I91" s="1">
        <v>0</v>
      </c>
      <c r="J91" s="51">
        <f t="shared" si="140"/>
        <v>0</v>
      </c>
      <c r="K91" s="54">
        <f t="shared" si="141"/>
        <v>0</v>
      </c>
      <c r="L91" s="4" t="s">
        <v>96</v>
      </c>
      <c r="M91" s="54">
        <f t="shared" si="15"/>
        <v>5</v>
      </c>
      <c r="N91" s="53">
        <f t="shared" si="3"/>
        <v>5</v>
      </c>
      <c r="O91" s="55">
        <f t="shared" si="4"/>
        <v>32963</v>
      </c>
      <c r="P91" s="53">
        <f t="shared" si="134"/>
        <v>0</v>
      </c>
      <c r="Q91" s="119">
        <f t="shared" si="6"/>
        <v>0</v>
      </c>
      <c r="R91" s="52" t="s">
        <v>130</v>
      </c>
      <c r="S91" s="114">
        <v>17</v>
      </c>
      <c r="T91" s="68">
        <v>4</v>
      </c>
      <c r="U91" s="114">
        <v>2035</v>
      </c>
      <c r="V91" s="55">
        <f t="shared" si="135"/>
        <v>54878</v>
      </c>
      <c r="W91" s="53">
        <f t="shared" si="8"/>
        <v>0</v>
      </c>
      <c r="X91" s="53">
        <f t="shared" si="136"/>
        <v>0</v>
      </c>
      <c r="Y91" s="53">
        <f t="shared" si="137"/>
        <v>0</v>
      </c>
      <c r="Z91" s="53">
        <f t="shared" si="138"/>
        <v>0</v>
      </c>
      <c r="AA91" s="53">
        <f>IF($V91&lt;=Z$2,0,IF($O91&lt;=Z$2,0,IF($G91&gt;=AA$2,0,IF($K91&gt;=$J91,0,IF($O91&lt;=AA$2,($J91-(SUM($K91,SUM($Z91:Z91)))),IF($L91=$D$184,(($J91-$K91)/$P91),(($J91-SUM($Z91:Z91))*$Q91))*IF($V91&lt;=AA$2,(DATEDIF(Z$2,$V91,"D")/365),IF($G91&gt;Z$2,(DATEDIF($G91,AA$2,"D")/365),1)))))))</f>
        <v>0</v>
      </c>
      <c r="AB91" s="53">
        <f>IF($V91&lt;=AA$2,0,IF($O91&lt;=AA$2,0,IF($G91&gt;=AB$2,0,IF($K91&gt;=$J91,0,IF($O91&lt;=AB$2,($J91-(SUM($K91,SUM($Z91:AA91)))),IF($L91=$D$184,(($J91-$K91)/$P91),(($J91-SUM($Z91:AA91))*$Q91))*IF($V91&lt;=AB$2,(DATEDIF(AA$2,$V91,"D")/365),IF($G91&gt;AA$2,(DATEDIF($G91,AB$2,"D")/365),1)))))))</f>
        <v>0</v>
      </c>
      <c r="AC91" s="53">
        <f>IF($V91&lt;=AB$2,0,IF($O91&lt;=AB$2,0,IF($G91&gt;=AC$2,0,IF($K91&gt;=$J91,0,IF($O91&lt;=AC$2,($J91-(SUM($K91,SUM($Z91:AB91)))),IF($L91=$D$184,(($J91-$K91)/$P91),(($J91-SUM($Z91:AB91))*$Q91))*IF($V91&lt;=AC$2,(DATEDIF(AB$2,$V91,"D")/365),IF($G91&gt;AB$2,(DATEDIF($G91,AC$2,"D")/365),1)))))))</f>
        <v>0</v>
      </c>
      <c r="AD91" s="53">
        <f>IF($V91&lt;=AC$2,0,IF($O91&lt;=AC$2,0,IF($G91&gt;=AD$2,0,IF($K91&gt;=$J91,0,IF($O91&lt;=AD$2,($J91-(SUM($K91,SUM($Z91:AC91)))),IF($L91=$D$184,(($J91-$K91)/$P91),(($J91-SUM($Z91:AC91))*$Q91))*IF($V91&lt;=AD$2,(DATEDIF(AC$2,$V91,"D")/365),IF($G91&gt;AC$2,(DATEDIF($G91,AD$2,"D")/365),1)))))))</f>
        <v>0</v>
      </c>
      <c r="AE91" s="53">
        <f>IF($V91&lt;=AD$2,0,IF($O91&lt;=AD$2,0,IF($G91&gt;=AE$2,0,IF($K91&gt;=$J91,0,IF($O91&lt;=AE$2,($J91-(SUM($K91,SUM($Z91:AD91)))),IF($L91=$D$184,(($J91-$K91)/$P91),(($J91-SUM($Z91:AD91))*$Q91))*IF($V91&lt;=AE$2,(DATEDIF(AD$2,$V91,"D")/365),IF($G91&gt;AD$2,(DATEDIF($G91,AE$2,"D")/365),1)))))))</f>
        <v>0</v>
      </c>
      <c r="AF91" s="53">
        <f>IF($V91&lt;=AE$2,0,IF($O91&lt;=AE$2,0,IF($G91&gt;=AF$2,0,IF($K91&gt;=$J91,0,IF($O91&lt;=AF$2,($J91-(SUM($K91,SUM($Z91:AE91)))),IF($L91=$D$184,(($J91-$K91)/$P91),(($J91-SUM($Z91:AE91))*$Q91))*IF($V91&lt;=AF$2,(DATEDIF(AE$2,$V91,"D")/365),IF($G91&gt;AE$2,(DATEDIF($G91,AF$2,"D")/365),1)))))))</f>
        <v>0</v>
      </c>
      <c r="AG91" s="53">
        <f>IF($V91&lt;=AF$2,0,IF($O91&lt;=AF$2,0,IF($G91&gt;=AG$2,0,IF($K91&gt;=$J91,0,IF($O91&lt;=AG$2,($J91-(SUM($K91,SUM($Z91:AF91)))),IF($L91=$D$184,(($J91-$K91)/$P91),(($J91-SUM($Z91:AF91))*$Q91))*IF($V91&lt;=AG$2,(DATEDIF(AF$2,$V91,"D")/365),IF($G91&gt;AF$2,(DATEDIF($G91,AG$2,"D")/365),1)))))))</f>
        <v>0</v>
      </c>
      <c r="AH91" s="53">
        <f>IF($V91&lt;=AG$2,0,IF($O91&lt;=AG$2,0,IF($G91&gt;=AH$2,0,IF($K91&gt;=$J91,0,IF($O91&lt;=AH$2,($J91-(SUM($K91,SUM($Z91:AG91)))),IF($L91=$D$184,(($J91-$K91)/$P91),(($J91-SUM($Z91:AG91))*$Q91))*IF($V91&lt;=AH$2,(DATEDIF(AG$2,$V91,"D")/365),IF($G91&gt;AG$2,(DATEDIF($G91,AH$2,"D")/365),1)))))))</f>
        <v>0</v>
      </c>
      <c r="AI91" s="53">
        <f>IF($V91&lt;=AH$2,0,IF($O91&lt;=AH$2,0,IF($G91&gt;=AI$2,0,IF($K91&gt;=$J91,0,IF($O91&lt;=AI$2,($J91-(SUM($K91,SUM($Z91:AH91)))),IF($L91=$D$184,(($J91-$K91)/$P91),(($J91-SUM($Z91:AH91))*$Q91))*IF($V91&lt;=AI$2,(DATEDIF(AH$2,$V91,"D")/365),IF($G91&gt;AH$2,(DATEDIF($G91,AI$2,"D")/365),1)))))))</f>
        <v>0</v>
      </c>
      <c r="AJ91" s="53">
        <f>IF($V91&lt;=AI$2,0,IF($O91&lt;=AI$2,0,IF($G91&gt;=AJ$2,0,IF($K91&gt;=$J91,0,IF($O91&lt;=AJ$2,($J91-(SUM($K91,SUM($Z91:AI91)))),IF($L91=$D$184,(($J91-$K91)/$P91),(($J91-SUM($Z91:AI91))*$Q91))*IF($V91&lt;=AJ$2,(DATEDIF(AI$2,$V91,"D")/365),IF($G91&gt;AI$2,(DATEDIF($G91,AJ$2,"D")/365),1)))))))</f>
        <v>0</v>
      </c>
      <c r="AK91" s="53">
        <f>IF($V91&lt;=AJ$2,0,IF($O91&lt;=AJ$2,0,IF($G91&gt;=AK$2,0,IF($K91&gt;=$J91,0,IF($O91&lt;=AK$2,($J91-(SUM($K91,SUM($Z91:AJ91)))),IF($L91=$D$184,(($J91-$K91)/$P91),(($J91-SUM($Z91:AJ91))*$Q91))*IF($V91&lt;=AK$2,(DATEDIF(AJ$2,$V91,"D")/365),IF($G91&gt;AJ$2,(DATEDIF($G91,AK$2,"D")/365),1)))))))</f>
        <v>0</v>
      </c>
      <c r="AL91" s="53">
        <f>IF($V91&lt;=AK$2,0,IF($O91&lt;=AK$2,0,IF($G91&gt;=AL$2,0,IF($K91&gt;=$J91,0,IF($O91&lt;=AL$2,($J91-(SUM($K91,SUM($Z91:AK91)))),IF($L91=$D$184,(($J91-$K91)/$P91),(($J91-SUM($Z91:AK91))*$Q91))*IF($V91&lt;=AL$2,(DATEDIF(AK$2,$V91,"D")/365),IF($G91&gt;AK$2,(DATEDIF($G91,AL$2,"D")/365),1)))))))</f>
        <v>0</v>
      </c>
      <c r="AM91" s="53">
        <f>IF($V91&lt;=AL$2,0,IF($O91&lt;=AL$2,0,IF($G91&gt;=AM$2,0,IF($K91&gt;=$J91,0,IF($O91&lt;=AM$2,($J91-(SUM($K91,SUM($Z91:AL91)))),IF($L91=$D$184,(($J91-$K91)/$P91),(($J91-SUM($Z91:AL91))*$Q91))*IF($V91&lt;=AM$2,(DATEDIF(AL$2,$V91,"D")/365),IF($G91&gt;AL$2,(DATEDIF($G91,AM$2,"D")/365),1)))))))</f>
        <v>0</v>
      </c>
      <c r="AN91" s="53">
        <f>IF($V91&lt;=AM$2,0,IF($O91&lt;=AM$2,0,IF($G91&gt;=AN$2,0,IF($K91&gt;=$J91,0,IF($O91&lt;=AN$2,($J91-(SUM($K91,SUM($Z91:AM91)))),IF($L91=$D$184,(($J91-$K91)/$P91),(($J91-SUM($Z91:AM91))*$Q91))*IF($V91&lt;=AN$2,(DATEDIF(AM$2,$V91,"D")/365),IF($G91&gt;AM$2,(DATEDIF($G91,AN$2,"D")/365),1)))))))</f>
        <v>0</v>
      </c>
      <c r="AO91" s="53">
        <f>IF($V91&lt;=AN$2,0,IF($O91&lt;=AN$2,0,IF($G91&gt;=AO$2,0,IF($K91&gt;=$J91,0,IF($O91&lt;=AO$2,($J91-(SUM($K91,SUM($Z91:AN91)))),IF($L91=$D$184,(($J91-$K91)/$P91),(($J91-SUM($Z91:AN91))*$Q91))*IF($V91&lt;=AO$2,(DATEDIF(AN$2,$V91,"D")/365),IF($G91&gt;AN$2,(DATEDIF($G91,AO$2,"D")/365),1)))))))</f>
        <v>0</v>
      </c>
      <c r="AP91" s="53">
        <f>IF($V91&lt;=AO$2,0,IF($O91&lt;=AO$2,0,IF($G91&gt;=AP$2,0,IF($K91&gt;=$J91,0,IF($O91&lt;=AP$2,($J91-(SUM($K91,SUM($Z91:AO91)))),IF($L91=$D$184,(($J91-$K91)/$P91),(($J91-SUM($Z91:AO91))*$Q91))*IF($V91&lt;=AP$2,(DATEDIF(AO$2,$V91,"D")/365),IF($G91&gt;AO$2,(DATEDIF($G91,AP$2,"D")/365),1)))))))</f>
        <v>0</v>
      </c>
      <c r="AQ91" s="53">
        <f>IF($V91&lt;=AP$2,0,IF($O91&lt;=AP$2,0,IF($G91&gt;=AQ$2,0,IF($K91&gt;=$J91,0,IF($O91&lt;=AQ$2,($J91-(SUM($K91,SUM($Z91:AP91)))),IF($L91=$D$184,(($J91-$K91)/$P91),(($J91-SUM($Z91:AP91))*$Q91))*IF($V91&lt;=AQ$2,(DATEDIF(AP$2,$V91,"D")/365),IF($G91&gt;AP$2,(DATEDIF($G91,AQ$2,"D")/365),1)))))))</f>
        <v>0</v>
      </c>
      <c r="AR91" s="53">
        <f>IF($V91&lt;=AQ$2,0,IF($O91&lt;=AQ$2,0,IF($G91&gt;=AR$2,0,IF($K91&gt;=$J91,0,IF($O91&lt;=AR$2,($J91-(SUM($K91,SUM($Z91:AQ91)))),IF($L91=$D$184,(($J91-$K91)/$P91),(($J91-SUM($Z91:AQ91))*$Q91))*IF($V91&lt;=AR$2,(DATEDIF(AQ$2,$V91,"D")/365),IF($G91&gt;AQ$2,(DATEDIF($G91,AR$2,"D")/365),1)))))))</f>
        <v>0</v>
      </c>
      <c r="AS91" s="53">
        <f>IF($V91&lt;=AR$2,0,IF($O91&lt;=AR$2,0,IF($G91&gt;=AS$2,0,IF($K91&gt;=$J91,0,IF($O91&lt;=AS$2,($J91-(SUM($K91,SUM($Z91:AR91)))),IF($L91=$D$184,(($J91-$K91)/$P91),(($J91-SUM($Z91:AR91))*$Q91))*IF($V91&lt;=AS$2,(DATEDIF(AR$2,$V91,"D")/365),IF($G91&gt;AR$2,(DATEDIF($G91,AS$2,"D")/365),1)))))))</f>
        <v>0</v>
      </c>
      <c r="AT91" s="53">
        <f>IF($V91&lt;=AS$2,0,IF($O91&lt;=AS$2,0,IF($G91&gt;=AT$2,0,IF($K91&gt;=$J91,0,IF($O91&lt;=AT$2,($J91-(SUM($K91,SUM($Z91:AS91)))),IF($L91=$D$184,(($J91-$K91)/$P91),(($J91-SUM($Z91:AS91))*$Q91))*IF($V91&lt;=AT$2,(DATEDIF(AS$2,$V91,"D")/365),IF($G91&gt;AS$2,(DATEDIF($G91,AT$2,"D")/365),1)))))))</f>
        <v>0</v>
      </c>
      <c r="AU91" s="53">
        <f>IF($V91&lt;=AT$2,0,IF($O91&lt;=AT$2,0,IF($G91&gt;=AU$2,0,IF($K91&gt;=$J91,0,IF($O91&lt;=AU$2,($J91-(SUM($K91,SUM($Z91:AT91)))),IF($L91=$D$184,(($J91-$K91)/$P91),(($J91-SUM($Z91:AT91))*$Q91))*IF($V91&lt;=AU$2,(DATEDIF(AT$2,$V91,"D")/365),IF($G91&gt;AT$2,(DATEDIF($G91,AU$2,"D")/365),1)))))))</f>
        <v>0</v>
      </c>
      <c r="AV91" s="53">
        <f>IF($V91&lt;=AU$2,0,IF($O91&lt;=AU$2,0,IF($G91&gt;=AV$2,0,IF($K91&gt;=$J91,0,IF($O91&lt;=AV$2,($J91-(SUM($K91,SUM($Z91:AU91)))),IF($L91=$D$184,(($J91-$K91)/$P91),(($J91-SUM($Z91:AU91))*$Q91))*IF($V91&lt;=AV$2,(DATEDIF(AU$2,$V91,"D")/365),IF($G91&gt;AU$2,(DATEDIF($G91,AV$2,"D")/365),1)))))))</f>
        <v>0</v>
      </c>
      <c r="AW91" s="53">
        <f>IF($V91&lt;=AV$2,0,IF($O91&lt;=AV$2,0,IF($G91&gt;=AW$2,0,IF($K91&gt;=$J91,0,IF($O91&lt;=AW$2,($J91-(SUM($K91,SUM($Z91:AV91)))),IF($L91=$D$184,(($J91-$K91)/$P91),(($J91-SUM($Z91:AV91))*$Q91))*IF($V91&lt;=AW$2,(DATEDIF(AV$2,$V91,"D")/365),IF($G91&gt;AV$2,(DATEDIF($G91,AW$2,"D")/365),1)))))))</f>
        <v>0</v>
      </c>
      <c r="AX91" s="53">
        <f>IF($V91&lt;=AW$2,0,IF($O91&lt;=AW$2,0,IF($G91&gt;=AX$2,0,IF($K91&gt;=$J91,0,IF($O91&lt;=AX$2,($J91-(SUM($K91,SUM($Z91:AW91)))),IF($L91=$D$184,(($J91-$K91)/$P91),(($J91-SUM($Z91:AW91))*$Q91))*IF($V91&lt;=AX$2,(DATEDIF(AW$2,$V91,"D")/365),IF($G91&gt;AW$2,(DATEDIF($G91,AX$2,"D")/365),1)))))))</f>
        <v>0</v>
      </c>
      <c r="AY91" s="53">
        <f>IF($V91&lt;=AX$2,0,IF($O91&lt;=AX$2,0,IF($G91&gt;=AY$2,0,IF($K91&gt;=$J91,0,IF($O91&lt;=AY$2,($J91-(SUM($K91,SUM($Z91:AX91)))),IF($L91=$D$184,(($J91-$K91)/$P91),(($J91-SUM($Z91:AX91))*$Q91))*IF($V91&lt;=AY$2,(DATEDIF(AX$2,$V91,"D")/365),IF($G91&gt;AX$2,(DATEDIF($G91,AY$2,"D")/365),1)))))))</f>
        <v>0</v>
      </c>
      <c r="AZ91" s="52"/>
      <c r="BA91" s="52"/>
      <c r="BB91" s="126">
        <f>IF($V91&lt;=BB$2,0,IF($G91&gt;=BB$2,0,IF($G91&gt;$W$3,(J91-Z91),IF($G91&lt;=$W$3,J91-SUM(W91,$Z91:Z91),0))))</f>
        <v>0</v>
      </c>
      <c r="BC91" s="53">
        <f t="shared" si="197"/>
        <v>0</v>
      </c>
      <c r="BD91" s="52">
        <f t="shared" si="197"/>
        <v>0</v>
      </c>
      <c r="BE91" s="53">
        <f t="shared" si="197"/>
        <v>0</v>
      </c>
      <c r="BF91" s="52">
        <f t="shared" si="197"/>
        <v>0</v>
      </c>
      <c r="BG91" s="53">
        <f t="shared" si="197"/>
        <v>0</v>
      </c>
      <c r="BH91" s="52">
        <f t="shared" si="197"/>
        <v>0</v>
      </c>
      <c r="BI91" s="53">
        <f t="shared" si="197"/>
        <v>0</v>
      </c>
      <c r="BJ91" s="52">
        <f t="shared" si="197"/>
        <v>0</v>
      </c>
      <c r="BK91" s="53">
        <f t="shared" si="197"/>
        <v>0</v>
      </c>
      <c r="BL91" s="52">
        <f t="shared" si="197"/>
        <v>0</v>
      </c>
      <c r="BM91" s="53">
        <f t="shared" si="197"/>
        <v>0</v>
      </c>
      <c r="BN91" s="52">
        <f t="shared" si="197"/>
        <v>0</v>
      </c>
      <c r="BO91" s="53">
        <f t="shared" si="197"/>
        <v>0</v>
      </c>
      <c r="BP91" s="52">
        <f t="shared" si="197"/>
        <v>0</v>
      </c>
      <c r="BQ91" s="53">
        <f t="shared" si="197"/>
        <v>0</v>
      </c>
      <c r="BR91" s="52">
        <f t="shared" si="142"/>
        <v>0</v>
      </c>
      <c r="BS91" s="53">
        <f t="shared" si="142"/>
        <v>0</v>
      </c>
      <c r="BT91" s="52">
        <f t="shared" si="142"/>
        <v>0</v>
      </c>
      <c r="BU91" s="53">
        <f t="shared" si="142"/>
        <v>0</v>
      </c>
      <c r="BV91" s="52">
        <f t="shared" si="142"/>
        <v>0</v>
      </c>
      <c r="BW91" s="53">
        <f t="shared" si="142"/>
        <v>0</v>
      </c>
      <c r="BX91" s="52">
        <f t="shared" si="142"/>
        <v>0</v>
      </c>
      <c r="BY91" s="53">
        <f t="shared" si="142"/>
        <v>0</v>
      </c>
      <c r="BZ91" s="52">
        <f t="shared" si="142"/>
        <v>0</v>
      </c>
      <c r="CA91" s="53">
        <f t="shared" si="142"/>
        <v>0</v>
      </c>
    </row>
    <row r="92" spans="1:79" s="74" customFormat="1">
      <c r="A92" s="20">
        <v>91</v>
      </c>
      <c r="B92" s="20" t="s">
        <v>5</v>
      </c>
      <c r="C92" s="20" t="s">
        <v>153</v>
      </c>
      <c r="D92" s="2">
        <v>1985</v>
      </c>
      <c r="E92" s="3">
        <v>4</v>
      </c>
      <c r="F92" s="2">
        <v>1</v>
      </c>
      <c r="G92" s="55">
        <f t="shared" si="139"/>
        <v>31137</v>
      </c>
      <c r="H92" s="4">
        <v>0</v>
      </c>
      <c r="I92" s="1">
        <v>0</v>
      </c>
      <c r="J92" s="51">
        <f t="shared" si="140"/>
        <v>0</v>
      </c>
      <c r="K92" s="54">
        <f t="shared" si="141"/>
        <v>0</v>
      </c>
      <c r="L92" s="4" t="s">
        <v>96</v>
      </c>
      <c r="M92" s="54">
        <f t="shared" si="15"/>
        <v>5</v>
      </c>
      <c r="N92" s="53">
        <f t="shared" si="3"/>
        <v>5</v>
      </c>
      <c r="O92" s="55">
        <f t="shared" si="4"/>
        <v>32963</v>
      </c>
      <c r="P92" s="53">
        <f t="shared" si="134"/>
        <v>0</v>
      </c>
      <c r="Q92" s="119">
        <f t="shared" si="6"/>
        <v>0</v>
      </c>
      <c r="R92" s="52" t="s">
        <v>130</v>
      </c>
      <c r="S92" s="114">
        <v>17</v>
      </c>
      <c r="T92" s="68">
        <v>4</v>
      </c>
      <c r="U92" s="114">
        <v>2035</v>
      </c>
      <c r="V92" s="55">
        <f t="shared" si="135"/>
        <v>54878</v>
      </c>
      <c r="W92" s="53">
        <f t="shared" si="8"/>
        <v>0</v>
      </c>
      <c r="X92" s="53">
        <f t="shared" si="136"/>
        <v>0</v>
      </c>
      <c r="Y92" s="53">
        <f t="shared" si="137"/>
        <v>0</v>
      </c>
      <c r="Z92" s="53">
        <f t="shared" si="138"/>
        <v>0</v>
      </c>
      <c r="AA92" s="53">
        <f>IF($V92&lt;=Z$2,0,IF($O92&lt;=Z$2,0,IF($G92&gt;=AA$2,0,IF($K92&gt;=$J92,0,IF($O92&lt;=AA$2,($J92-(SUM($K92,SUM($Z92:Z92)))),IF($L92=$D$184,(($J92-$K92)/$P92),(($J92-SUM($Z92:Z92))*$Q92))*IF($V92&lt;=AA$2,(DATEDIF(Z$2,$V92,"D")/365),IF($G92&gt;Z$2,(DATEDIF($G92,AA$2,"D")/365),1)))))))</f>
        <v>0</v>
      </c>
      <c r="AB92" s="53">
        <f>IF($V92&lt;=AA$2,0,IF($O92&lt;=AA$2,0,IF($G92&gt;=AB$2,0,IF($K92&gt;=$J92,0,IF($O92&lt;=AB$2,($J92-(SUM($K92,SUM($Z92:AA92)))),IF($L92=$D$184,(($J92-$K92)/$P92),(($J92-SUM($Z92:AA92))*$Q92))*IF($V92&lt;=AB$2,(DATEDIF(AA$2,$V92,"D")/365),IF($G92&gt;AA$2,(DATEDIF($G92,AB$2,"D")/365),1)))))))</f>
        <v>0</v>
      </c>
      <c r="AC92" s="53">
        <f>IF($V92&lt;=AB$2,0,IF($O92&lt;=AB$2,0,IF($G92&gt;=AC$2,0,IF($K92&gt;=$J92,0,IF($O92&lt;=AC$2,($J92-(SUM($K92,SUM($Z92:AB92)))),IF($L92=$D$184,(($J92-$K92)/$P92),(($J92-SUM($Z92:AB92))*$Q92))*IF($V92&lt;=AC$2,(DATEDIF(AB$2,$V92,"D")/365),IF($G92&gt;AB$2,(DATEDIF($G92,AC$2,"D")/365),1)))))))</f>
        <v>0</v>
      </c>
      <c r="AD92" s="53">
        <f>IF($V92&lt;=AC$2,0,IF($O92&lt;=AC$2,0,IF($G92&gt;=AD$2,0,IF($K92&gt;=$J92,0,IF($O92&lt;=AD$2,($J92-(SUM($K92,SUM($Z92:AC92)))),IF($L92=$D$184,(($J92-$K92)/$P92),(($J92-SUM($Z92:AC92))*$Q92))*IF($V92&lt;=AD$2,(DATEDIF(AC$2,$V92,"D")/365),IF($G92&gt;AC$2,(DATEDIF($G92,AD$2,"D")/365),1)))))))</f>
        <v>0</v>
      </c>
      <c r="AE92" s="53">
        <f>IF($V92&lt;=AD$2,0,IF($O92&lt;=AD$2,0,IF($G92&gt;=AE$2,0,IF($K92&gt;=$J92,0,IF($O92&lt;=AE$2,($J92-(SUM($K92,SUM($Z92:AD92)))),IF($L92=$D$184,(($J92-$K92)/$P92),(($J92-SUM($Z92:AD92))*$Q92))*IF($V92&lt;=AE$2,(DATEDIF(AD$2,$V92,"D")/365),IF($G92&gt;AD$2,(DATEDIF($G92,AE$2,"D")/365),1)))))))</f>
        <v>0</v>
      </c>
      <c r="AF92" s="53">
        <f>IF($V92&lt;=AE$2,0,IF($O92&lt;=AE$2,0,IF($G92&gt;=AF$2,0,IF($K92&gt;=$J92,0,IF($O92&lt;=AF$2,($J92-(SUM($K92,SUM($Z92:AE92)))),IF($L92=$D$184,(($J92-$K92)/$P92),(($J92-SUM($Z92:AE92))*$Q92))*IF($V92&lt;=AF$2,(DATEDIF(AE$2,$V92,"D")/365),IF($G92&gt;AE$2,(DATEDIF($G92,AF$2,"D")/365),1)))))))</f>
        <v>0</v>
      </c>
      <c r="AG92" s="53">
        <f>IF($V92&lt;=AF$2,0,IF($O92&lt;=AF$2,0,IF($G92&gt;=AG$2,0,IF($K92&gt;=$J92,0,IF($O92&lt;=AG$2,($J92-(SUM($K92,SUM($Z92:AF92)))),IF($L92=$D$184,(($J92-$K92)/$P92),(($J92-SUM($Z92:AF92))*$Q92))*IF($V92&lt;=AG$2,(DATEDIF(AF$2,$V92,"D")/365),IF($G92&gt;AF$2,(DATEDIF($G92,AG$2,"D")/365),1)))))))</f>
        <v>0</v>
      </c>
      <c r="AH92" s="53">
        <f>IF($V92&lt;=AG$2,0,IF($O92&lt;=AG$2,0,IF($G92&gt;=AH$2,0,IF($K92&gt;=$J92,0,IF($O92&lt;=AH$2,($J92-(SUM($K92,SUM($Z92:AG92)))),IF($L92=$D$184,(($J92-$K92)/$P92),(($J92-SUM($Z92:AG92))*$Q92))*IF($V92&lt;=AH$2,(DATEDIF(AG$2,$V92,"D")/365),IF($G92&gt;AG$2,(DATEDIF($G92,AH$2,"D")/365),1)))))))</f>
        <v>0</v>
      </c>
      <c r="AI92" s="53">
        <f>IF($V92&lt;=AH$2,0,IF($O92&lt;=AH$2,0,IF($G92&gt;=AI$2,0,IF($K92&gt;=$J92,0,IF($O92&lt;=AI$2,($J92-(SUM($K92,SUM($Z92:AH92)))),IF($L92=$D$184,(($J92-$K92)/$P92),(($J92-SUM($Z92:AH92))*$Q92))*IF($V92&lt;=AI$2,(DATEDIF(AH$2,$V92,"D")/365),IF($G92&gt;AH$2,(DATEDIF($G92,AI$2,"D")/365),1)))))))</f>
        <v>0</v>
      </c>
      <c r="AJ92" s="53">
        <f>IF($V92&lt;=AI$2,0,IF($O92&lt;=AI$2,0,IF($G92&gt;=AJ$2,0,IF($K92&gt;=$J92,0,IF($O92&lt;=AJ$2,($J92-(SUM($K92,SUM($Z92:AI92)))),IF($L92=$D$184,(($J92-$K92)/$P92),(($J92-SUM($Z92:AI92))*$Q92))*IF($V92&lt;=AJ$2,(DATEDIF(AI$2,$V92,"D")/365),IF($G92&gt;AI$2,(DATEDIF($G92,AJ$2,"D")/365),1)))))))</f>
        <v>0</v>
      </c>
      <c r="AK92" s="53">
        <f>IF($V92&lt;=AJ$2,0,IF($O92&lt;=AJ$2,0,IF($G92&gt;=AK$2,0,IF($K92&gt;=$J92,0,IF($O92&lt;=AK$2,($J92-(SUM($K92,SUM($Z92:AJ92)))),IF($L92=$D$184,(($J92-$K92)/$P92),(($J92-SUM($Z92:AJ92))*$Q92))*IF($V92&lt;=AK$2,(DATEDIF(AJ$2,$V92,"D")/365),IF($G92&gt;AJ$2,(DATEDIF($G92,AK$2,"D")/365),1)))))))</f>
        <v>0</v>
      </c>
      <c r="AL92" s="53">
        <f>IF($V92&lt;=AK$2,0,IF($O92&lt;=AK$2,0,IF($G92&gt;=AL$2,0,IF($K92&gt;=$J92,0,IF($O92&lt;=AL$2,($J92-(SUM($K92,SUM($Z92:AK92)))),IF($L92=$D$184,(($J92-$K92)/$P92),(($J92-SUM($Z92:AK92))*$Q92))*IF($V92&lt;=AL$2,(DATEDIF(AK$2,$V92,"D")/365),IF($G92&gt;AK$2,(DATEDIF($G92,AL$2,"D")/365),1)))))))</f>
        <v>0</v>
      </c>
      <c r="AM92" s="53">
        <f>IF($V92&lt;=AL$2,0,IF($O92&lt;=AL$2,0,IF($G92&gt;=AM$2,0,IF($K92&gt;=$J92,0,IF($O92&lt;=AM$2,($J92-(SUM($K92,SUM($Z92:AL92)))),IF($L92=$D$184,(($J92-$K92)/$P92),(($J92-SUM($Z92:AL92))*$Q92))*IF($V92&lt;=AM$2,(DATEDIF(AL$2,$V92,"D")/365),IF($G92&gt;AL$2,(DATEDIF($G92,AM$2,"D")/365),1)))))))</f>
        <v>0</v>
      </c>
      <c r="AN92" s="53">
        <f>IF($V92&lt;=AM$2,0,IF($O92&lt;=AM$2,0,IF($G92&gt;=AN$2,0,IF($K92&gt;=$J92,0,IF($O92&lt;=AN$2,($J92-(SUM($K92,SUM($Z92:AM92)))),IF($L92=$D$184,(($J92-$K92)/$P92),(($J92-SUM($Z92:AM92))*$Q92))*IF($V92&lt;=AN$2,(DATEDIF(AM$2,$V92,"D")/365),IF($G92&gt;AM$2,(DATEDIF($G92,AN$2,"D")/365),1)))))))</f>
        <v>0</v>
      </c>
      <c r="AO92" s="53">
        <f>IF($V92&lt;=AN$2,0,IF($O92&lt;=AN$2,0,IF($G92&gt;=AO$2,0,IF($K92&gt;=$J92,0,IF($O92&lt;=AO$2,($J92-(SUM($K92,SUM($Z92:AN92)))),IF($L92=$D$184,(($J92-$K92)/$P92),(($J92-SUM($Z92:AN92))*$Q92))*IF($V92&lt;=AO$2,(DATEDIF(AN$2,$V92,"D")/365),IF($G92&gt;AN$2,(DATEDIF($G92,AO$2,"D")/365),1)))))))</f>
        <v>0</v>
      </c>
      <c r="AP92" s="53">
        <f>IF($V92&lt;=AO$2,0,IF($O92&lt;=AO$2,0,IF($G92&gt;=AP$2,0,IF($K92&gt;=$J92,0,IF($O92&lt;=AP$2,($J92-(SUM($K92,SUM($Z92:AO92)))),IF($L92=$D$184,(($J92-$K92)/$P92),(($J92-SUM($Z92:AO92))*$Q92))*IF($V92&lt;=AP$2,(DATEDIF(AO$2,$V92,"D")/365),IF($G92&gt;AO$2,(DATEDIF($G92,AP$2,"D")/365),1)))))))</f>
        <v>0</v>
      </c>
      <c r="AQ92" s="53">
        <f>IF($V92&lt;=AP$2,0,IF($O92&lt;=AP$2,0,IF($G92&gt;=AQ$2,0,IF($K92&gt;=$J92,0,IF($O92&lt;=AQ$2,($J92-(SUM($K92,SUM($Z92:AP92)))),IF($L92=$D$184,(($J92-$K92)/$P92),(($J92-SUM($Z92:AP92))*$Q92))*IF($V92&lt;=AQ$2,(DATEDIF(AP$2,$V92,"D")/365),IF($G92&gt;AP$2,(DATEDIF($G92,AQ$2,"D")/365),1)))))))</f>
        <v>0</v>
      </c>
      <c r="AR92" s="53">
        <f>IF($V92&lt;=AQ$2,0,IF($O92&lt;=AQ$2,0,IF($G92&gt;=AR$2,0,IF($K92&gt;=$J92,0,IF($O92&lt;=AR$2,($J92-(SUM($K92,SUM($Z92:AQ92)))),IF($L92=$D$184,(($J92-$K92)/$P92),(($J92-SUM($Z92:AQ92))*$Q92))*IF($V92&lt;=AR$2,(DATEDIF(AQ$2,$V92,"D")/365),IF($G92&gt;AQ$2,(DATEDIF($G92,AR$2,"D")/365),1)))))))</f>
        <v>0</v>
      </c>
      <c r="AS92" s="53">
        <f>IF($V92&lt;=AR$2,0,IF($O92&lt;=AR$2,0,IF($G92&gt;=AS$2,0,IF($K92&gt;=$J92,0,IF($O92&lt;=AS$2,($J92-(SUM($K92,SUM($Z92:AR92)))),IF($L92=$D$184,(($J92-$K92)/$P92),(($J92-SUM($Z92:AR92))*$Q92))*IF($V92&lt;=AS$2,(DATEDIF(AR$2,$V92,"D")/365),IF($G92&gt;AR$2,(DATEDIF($G92,AS$2,"D")/365),1)))))))</f>
        <v>0</v>
      </c>
      <c r="AT92" s="53">
        <f>IF($V92&lt;=AS$2,0,IF($O92&lt;=AS$2,0,IF($G92&gt;=AT$2,0,IF($K92&gt;=$J92,0,IF($O92&lt;=AT$2,($J92-(SUM($K92,SUM($Z92:AS92)))),IF($L92=$D$184,(($J92-$K92)/$P92),(($J92-SUM($Z92:AS92))*$Q92))*IF($V92&lt;=AT$2,(DATEDIF(AS$2,$V92,"D")/365),IF($G92&gt;AS$2,(DATEDIF($G92,AT$2,"D")/365),1)))))))</f>
        <v>0</v>
      </c>
      <c r="AU92" s="53">
        <f>IF($V92&lt;=AT$2,0,IF($O92&lt;=AT$2,0,IF($G92&gt;=AU$2,0,IF($K92&gt;=$J92,0,IF($O92&lt;=AU$2,($J92-(SUM($K92,SUM($Z92:AT92)))),IF($L92=$D$184,(($J92-$K92)/$P92),(($J92-SUM($Z92:AT92))*$Q92))*IF($V92&lt;=AU$2,(DATEDIF(AT$2,$V92,"D")/365),IF($G92&gt;AT$2,(DATEDIF($G92,AU$2,"D")/365),1)))))))</f>
        <v>0</v>
      </c>
      <c r="AV92" s="53">
        <f>IF($V92&lt;=AU$2,0,IF($O92&lt;=AU$2,0,IF($G92&gt;=AV$2,0,IF($K92&gt;=$J92,0,IF($O92&lt;=AV$2,($J92-(SUM($K92,SUM($Z92:AU92)))),IF($L92=$D$184,(($J92-$K92)/$P92),(($J92-SUM($Z92:AU92))*$Q92))*IF($V92&lt;=AV$2,(DATEDIF(AU$2,$V92,"D")/365),IF($G92&gt;AU$2,(DATEDIF($G92,AV$2,"D")/365),1)))))))</f>
        <v>0</v>
      </c>
      <c r="AW92" s="53">
        <f>IF($V92&lt;=AV$2,0,IF($O92&lt;=AV$2,0,IF($G92&gt;=AW$2,0,IF($K92&gt;=$J92,0,IF($O92&lt;=AW$2,($J92-(SUM($K92,SUM($Z92:AV92)))),IF($L92=$D$184,(($J92-$K92)/$P92),(($J92-SUM($Z92:AV92))*$Q92))*IF($V92&lt;=AW$2,(DATEDIF(AV$2,$V92,"D")/365),IF($G92&gt;AV$2,(DATEDIF($G92,AW$2,"D")/365),1)))))))</f>
        <v>0</v>
      </c>
      <c r="AX92" s="53">
        <f>IF($V92&lt;=AW$2,0,IF($O92&lt;=AW$2,0,IF($G92&gt;=AX$2,0,IF($K92&gt;=$J92,0,IF($O92&lt;=AX$2,($J92-(SUM($K92,SUM($Z92:AW92)))),IF($L92=$D$184,(($J92-$K92)/$P92),(($J92-SUM($Z92:AW92))*$Q92))*IF($V92&lt;=AX$2,(DATEDIF(AW$2,$V92,"D")/365),IF($G92&gt;AW$2,(DATEDIF($G92,AX$2,"D")/365),1)))))))</f>
        <v>0</v>
      </c>
      <c r="AY92" s="53">
        <f>IF($V92&lt;=AX$2,0,IF($O92&lt;=AX$2,0,IF($G92&gt;=AY$2,0,IF($K92&gt;=$J92,0,IF($O92&lt;=AY$2,($J92-(SUM($K92,SUM($Z92:AX92)))),IF($L92=$D$184,(($J92-$K92)/$P92),(($J92-SUM($Z92:AX92))*$Q92))*IF($V92&lt;=AY$2,(DATEDIF(AX$2,$V92,"D")/365),IF($G92&gt;AX$2,(DATEDIF($G92,AY$2,"D")/365),1)))))))</f>
        <v>0</v>
      </c>
      <c r="AZ92" s="52"/>
      <c r="BA92" s="52"/>
      <c r="BB92" s="126">
        <f>IF($V92&lt;=BB$2,0,IF($G92&gt;=BB$2,0,IF($G92&gt;$W$3,(J92-Z92),IF($G92&lt;=$W$3,J92-SUM(W92,$Z92:Z92),0))))</f>
        <v>0</v>
      </c>
      <c r="BC92" s="53">
        <f t="shared" si="197"/>
        <v>0</v>
      </c>
      <c r="BD92" s="52">
        <f t="shared" si="197"/>
        <v>0</v>
      </c>
      <c r="BE92" s="53">
        <f t="shared" si="197"/>
        <v>0</v>
      </c>
      <c r="BF92" s="52">
        <f t="shared" si="197"/>
        <v>0</v>
      </c>
      <c r="BG92" s="53">
        <f t="shared" si="197"/>
        <v>0</v>
      </c>
      <c r="BH92" s="52">
        <f t="shared" si="197"/>
        <v>0</v>
      </c>
      <c r="BI92" s="53">
        <f t="shared" si="197"/>
        <v>0</v>
      </c>
      <c r="BJ92" s="52">
        <f t="shared" si="197"/>
        <v>0</v>
      </c>
      <c r="BK92" s="53">
        <f t="shared" si="197"/>
        <v>0</v>
      </c>
      <c r="BL92" s="52">
        <f t="shared" si="197"/>
        <v>0</v>
      </c>
      <c r="BM92" s="53">
        <f t="shared" si="197"/>
        <v>0</v>
      </c>
      <c r="BN92" s="52">
        <f t="shared" si="197"/>
        <v>0</v>
      </c>
      <c r="BO92" s="53">
        <f t="shared" si="197"/>
        <v>0</v>
      </c>
      <c r="BP92" s="52">
        <f t="shared" si="197"/>
        <v>0</v>
      </c>
      <c r="BQ92" s="53">
        <f t="shared" si="197"/>
        <v>0</v>
      </c>
      <c r="BR92" s="52">
        <f t="shared" si="142"/>
        <v>0</v>
      </c>
      <c r="BS92" s="53">
        <f t="shared" si="142"/>
        <v>0</v>
      </c>
      <c r="BT92" s="52">
        <f t="shared" si="142"/>
        <v>0</v>
      </c>
      <c r="BU92" s="53">
        <f t="shared" si="142"/>
        <v>0</v>
      </c>
      <c r="BV92" s="52">
        <f t="shared" si="142"/>
        <v>0</v>
      </c>
      <c r="BW92" s="53">
        <f t="shared" si="142"/>
        <v>0</v>
      </c>
      <c r="BX92" s="52">
        <f t="shared" si="142"/>
        <v>0</v>
      </c>
      <c r="BY92" s="53">
        <f t="shared" si="142"/>
        <v>0</v>
      </c>
      <c r="BZ92" s="52">
        <f t="shared" si="142"/>
        <v>0</v>
      </c>
      <c r="CA92" s="53">
        <f t="shared" si="142"/>
        <v>0</v>
      </c>
    </row>
    <row r="93" spans="1:79" s="74" customFormat="1">
      <c r="A93" s="20">
        <v>92</v>
      </c>
      <c r="B93" s="20" t="s">
        <v>5</v>
      </c>
      <c r="C93" s="20" t="s">
        <v>153</v>
      </c>
      <c r="D93" s="2">
        <v>1985</v>
      </c>
      <c r="E93" s="3">
        <v>4</v>
      </c>
      <c r="F93" s="2">
        <v>1</v>
      </c>
      <c r="G93" s="55">
        <f t="shared" si="139"/>
        <v>31137</v>
      </c>
      <c r="H93" s="4">
        <v>0</v>
      </c>
      <c r="I93" s="1">
        <v>0</v>
      </c>
      <c r="J93" s="51">
        <f t="shared" si="140"/>
        <v>0</v>
      </c>
      <c r="K93" s="54">
        <f t="shared" si="141"/>
        <v>0</v>
      </c>
      <c r="L93" s="4" t="s">
        <v>96</v>
      </c>
      <c r="M93" s="54">
        <f t="shared" si="15"/>
        <v>5</v>
      </c>
      <c r="N93" s="53">
        <f t="shared" si="3"/>
        <v>5</v>
      </c>
      <c r="O93" s="55">
        <f t="shared" si="4"/>
        <v>32963</v>
      </c>
      <c r="P93" s="53">
        <f t="shared" si="134"/>
        <v>0</v>
      </c>
      <c r="Q93" s="119">
        <f t="shared" si="6"/>
        <v>0</v>
      </c>
      <c r="R93" s="52" t="s">
        <v>130</v>
      </c>
      <c r="S93" s="114">
        <v>17</v>
      </c>
      <c r="T93" s="68">
        <v>4</v>
      </c>
      <c r="U93" s="114">
        <v>2035</v>
      </c>
      <c r="V93" s="55">
        <f t="shared" si="135"/>
        <v>54878</v>
      </c>
      <c r="W93" s="53">
        <f t="shared" si="8"/>
        <v>0</v>
      </c>
      <c r="X93" s="53">
        <f t="shared" si="136"/>
        <v>0</v>
      </c>
      <c r="Y93" s="53">
        <f t="shared" si="137"/>
        <v>0</v>
      </c>
      <c r="Z93" s="53">
        <f t="shared" si="138"/>
        <v>0</v>
      </c>
      <c r="AA93" s="53">
        <f>IF($V93&lt;=Z$2,0,IF($O93&lt;=Z$2,0,IF($G93&gt;=AA$2,0,IF($K93&gt;=$J93,0,IF($O93&lt;=AA$2,($J93-(SUM($K93,SUM($Z93:Z93)))),IF($L93=$D$184,(($J93-$K93)/$P93),(($J93-SUM($Z93:Z93))*$Q93))*IF($V93&lt;=AA$2,(DATEDIF(Z$2,$V93,"D")/365),IF($G93&gt;Z$2,(DATEDIF($G93,AA$2,"D")/365),1)))))))</f>
        <v>0</v>
      </c>
      <c r="AB93" s="53">
        <f>IF($V93&lt;=AA$2,0,IF($O93&lt;=AA$2,0,IF($G93&gt;=AB$2,0,IF($K93&gt;=$J93,0,IF($O93&lt;=AB$2,($J93-(SUM($K93,SUM($Z93:AA93)))),IF($L93=$D$184,(($J93-$K93)/$P93),(($J93-SUM($Z93:AA93))*$Q93))*IF($V93&lt;=AB$2,(DATEDIF(AA$2,$V93,"D")/365),IF($G93&gt;AA$2,(DATEDIF($G93,AB$2,"D")/365),1)))))))</f>
        <v>0</v>
      </c>
      <c r="AC93" s="53">
        <f>IF($V93&lt;=AB$2,0,IF($O93&lt;=AB$2,0,IF($G93&gt;=AC$2,0,IF($K93&gt;=$J93,0,IF($O93&lt;=AC$2,($J93-(SUM($K93,SUM($Z93:AB93)))),IF($L93=$D$184,(($J93-$K93)/$P93),(($J93-SUM($Z93:AB93))*$Q93))*IF($V93&lt;=AC$2,(DATEDIF(AB$2,$V93,"D")/365),IF($G93&gt;AB$2,(DATEDIF($G93,AC$2,"D")/365),1)))))))</f>
        <v>0</v>
      </c>
      <c r="AD93" s="53">
        <f>IF($V93&lt;=AC$2,0,IF($O93&lt;=AC$2,0,IF($G93&gt;=AD$2,0,IF($K93&gt;=$J93,0,IF($O93&lt;=AD$2,($J93-(SUM($K93,SUM($Z93:AC93)))),IF($L93=$D$184,(($J93-$K93)/$P93),(($J93-SUM($Z93:AC93))*$Q93))*IF($V93&lt;=AD$2,(DATEDIF(AC$2,$V93,"D")/365),IF($G93&gt;AC$2,(DATEDIF($G93,AD$2,"D")/365),1)))))))</f>
        <v>0</v>
      </c>
      <c r="AE93" s="53">
        <f>IF($V93&lt;=AD$2,0,IF($O93&lt;=AD$2,0,IF($G93&gt;=AE$2,0,IF($K93&gt;=$J93,0,IF($O93&lt;=AE$2,($J93-(SUM($K93,SUM($Z93:AD93)))),IF($L93=$D$184,(($J93-$K93)/$P93),(($J93-SUM($Z93:AD93))*$Q93))*IF($V93&lt;=AE$2,(DATEDIF(AD$2,$V93,"D")/365),IF($G93&gt;AD$2,(DATEDIF($G93,AE$2,"D")/365),1)))))))</f>
        <v>0</v>
      </c>
      <c r="AF93" s="53">
        <f>IF($V93&lt;=AE$2,0,IF($O93&lt;=AE$2,0,IF($G93&gt;=AF$2,0,IF($K93&gt;=$J93,0,IF($O93&lt;=AF$2,($J93-(SUM($K93,SUM($Z93:AE93)))),IF($L93=$D$184,(($J93-$K93)/$P93),(($J93-SUM($Z93:AE93))*$Q93))*IF($V93&lt;=AF$2,(DATEDIF(AE$2,$V93,"D")/365),IF($G93&gt;AE$2,(DATEDIF($G93,AF$2,"D")/365),1)))))))</f>
        <v>0</v>
      </c>
      <c r="AG93" s="53">
        <f>IF($V93&lt;=AF$2,0,IF($O93&lt;=AF$2,0,IF($G93&gt;=AG$2,0,IF($K93&gt;=$J93,0,IF($O93&lt;=AG$2,($J93-(SUM($K93,SUM($Z93:AF93)))),IF($L93=$D$184,(($J93-$K93)/$P93),(($J93-SUM($Z93:AF93))*$Q93))*IF($V93&lt;=AG$2,(DATEDIF(AF$2,$V93,"D")/365),IF($G93&gt;AF$2,(DATEDIF($G93,AG$2,"D")/365),1)))))))</f>
        <v>0</v>
      </c>
      <c r="AH93" s="53">
        <f>IF($V93&lt;=AG$2,0,IF($O93&lt;=AG$2,0,IF($G93&gt;=AH$2,0,IF($K93&gt;=$J93,0,IF($O93&lt;=AH$2,($J93-(SUM($K93,SUM($Z93:AG93)))),IF($L93=$D$184,(($J93-$K93)/$P93),(($J93-SUM($Z93:AG93))*$Q93))*IF($V93&lt;=AH$2,(DATEDIF(AG$2,$V93,"D")/365),IF($G93&gt;AG$2,(DATEDIF($G93,AH$2,"D")/365),1)))))))</f>
        <v>0</v>
      </c>
      <c r="AI93" s="53">
        <f>IF($V93&lt;=AH$2,0,IF($O93&lt;=AH$2,0,IF($G93&gt;=AI$2,0,IF($K93&gt;=$J93,0,IF($O93&lt;=AI$2,($J93-(SUM($K93,SUM($Z93:AH93)))),IF($L93=$D$184,(($J93-$K93)/$P93),(($J93-SUM($Z93:AH93))*$Q93))*IF($V93&lt;=AI$2,(DATEDIF(AH$2,$V93,"D")/365),IF($G93&gt;AH$2,(DATEDIF($G93,AI$2,"D")/365),1)))))))</f>
        <v>0</v>
      </c>
      <c r="AJ93" s="53">
        <f>IF($V93&lt;=AI$2,0,IF($O93&lt;=AI$2,0,IF($G93&gt;=AJ$2,0,IF($K93&gt;=$J93,0,IF($O93&lt;=AJ$2,($J93-(SUM($K93,SUM($Z93:AI93)))),IF($L93=$D$184,(($J93-$K93)/$P93),(($J93-SUM($Z93:AI93))*$Q93))*IF($V93&lt;=AJ$2,(DATEDIF(AI$2,$V93,"D")/365),IF($G93&gt;AI$2,(DATEDIF($G93,AJ$2,"D")/365),1)))))))</f>
        <v>0</v>
      </c>
      <c r="AK93" s="53">
        <f>IF($V93&lt;=AJ$2,0,IF($O93&lt;=AJ$2,0,IF($G93&gt;=AK$2,0,IF($K93&gt;=$J93,0,IF($O93&lt;=AK$2,($J93-(SUM($K93,SUM($Z93:AJ93)))),IF($L93=$D$184,(($J93-$K93)/$P93),(($J93-SUM($Z93:AJ93))*$Q93))*IF($V93&lt;=AK$2,(DATEDIF(AJ$2,$V93,"D")/365),IF($G93&gt;AJ$2,(DATEDIF($G93,AK$2,"D")/365),1)))))))</f>
        <v>0</v>
      </c>
      <c r="AL93" s="53">
        <f>IF($V93&lt;=AK$2,0,IF($O93&lt;=AK$2,0,IF($G93&gt;=AL$2,0,IF($K93&gt;=$J93,0,IF($O93&lt;=AL$2,($J93-(SUM($K93,SUM($Z93:AK93)))),IF($L93=$D$184,(($J93-$K93)/$P93),(($J93-SUM($Z93:AK93))*$Q93))*IF($V93&lt;=AL$2,(DATEDIF(AK$2,$V93,"D")/365),IF($G93&gt;AK$2,(DATEDIF($G93,AL$2,"D")/365),1)))))))</f>
        <v>0</v>
      </c>
      <c r="AM93" s="53">
        <f>IF($V93&lt;=AL$2,0,IF($O93&lt;=AL$2,0,IF($G93&gt;=AM$2,0,IF($K93&gt;=$J93,0,IF($O93&lt;=AM$2,($J93-(SUM($K93,SUM($Z93:AL93)))),IF($L93=$D$184,(($J93-$K93)/$P93),(($J93-SUM($Z93:AL93))*$Q93))*IF($V93&lt;=AM$2,(DATEDIF(AL$2,$V93,"D")/365),IF($G93&gt;AL$2,(DATEDIF($G93,AM$2,"D")/365),1)))))))</f>
        <v>0</v>
      </c>
      <c r="AN93" s="53">
        <f>IF($V93&lt;=AM$2,0,IF($O93&lt;=AM$2,0,IF($G93&gt;=AN$2,0,IF($K93&gt;=$J93,0,IF($O93&lt;=AN$2,($J93-(SUM($K93,SUM($Z93:AM93)))),IF($L93=$D$184,(($J93-$K93)/$P93),(($J93-SUM($Z93:AM93))*$Q93))*IF($V93&lt;=AN$2,(DATEDIF(AM$2,$V93,"D")/365),IF($G93&gt;AM$2,(DATEDIF($G93,AN$2,"D")/365),1)))))))</f>
        <v>0</v>
      </c>
      <c r="AO93" s="53">
        <f>IF($V93&lt;=AN$2,0,IF($O93&lt;=AN$2,0,IF($G93&gt;=AO$2,0,IF($K93&gt;=$J93,0,IF($O93&lt;=AO$2,($J93-(SUM($K93,SUM($Z93:AN93)))),IF($L93=$D$184,(($J93-$K93)/$P93),(($J93-SUM($Z93:AN93))*$Q93))*IF($V93&lt;=AO$2,(DATEDIF(AN$2,$V93,"D")/365),IF($G93&gt;AN$2,(DATEDIF($G93,AO$2,"D")/365),1)))))))</f>
        <v>0</v>
      </c>
      <c r="AP93" s="53">
        <f>IF($V93&lt;=AO$2,0,IF($O93&lt;=AO$2,0,IF($G93&gt;=AP$2,0,IF($K93&gt;=$J93,0,IF($O93&lt;=AP$2,($J93-(SUM($K93,SUM($Z93:AO93)))),IF($L93=$D$184,(($J93-$K93)/$P93),(($J93-SUM($Z93:AO93))*$Q93))*IF($V93&lt;=AP$2,(DATEDIF(AO$2,$V93,"D")/365),IF($G93&gt;AO$2,(DATEDIF($G93,AP$2,"D")/365),1)))))))</f>
        <v>0</v>
      </c>
      <c r="AQ93" s="53">
        <f>IF($V93&lt;=AP$2,0,IF($O93&lt;=AP$2,0,IF($G93&gt;=AQ$2,0,IF($K93&gt;=$J93,0,IF($O93&lt;=AQ$2,($J93-(SUM($K93,SUM($Z93:AP93)))),IF($L93=$D$184,(($J93-$K93)/$P93),(($J93-SUM($Z93:AP93))*$Q93))*IF($V93&lt;=AQ$2,(DATEDIF(AP$2,$V93,"D")/365),IF($G93&gt;AP$2,(DATEDIF($G93,AQ$2,"D")/365),1)))))))</f>
        <v>0</v>
      </c>
      <c r="AR93" s="53">
        <f>IF($V93&lt;=AQ$2,0,IF($O93&lt;=AQ$2,0,IF($G93&gt;=AR$2,0,IF($K93&gt;=$J93,0,IF($O93&lt;=AR$2,($J93-(SUM($K93,SUM($Z93:AQ93)))),IF($L93=$D$184,(($J93-$K93)/$P93),(($J93-SUM($Z93:AQ93))*$Q93))*IF($V93&lt;=AR$2,(DATEDIF(AQ$2,$V93,"D")/365),IF($G93&gt;AQ$2,(DATEDIF($G93,AR$2,"D")/365),1)))))))</f>
        <v>0</v>
      </c>
      <c r="AS93" s="53">
        <f>IF($V93&lt;=AR$2,0,IF($O93&lt;=AR$2,0,IF($G93&gt;=AS$2,0,IF($K93&gt;=$J93,0,IF($O93&lt;=AS$2,($J93-(SUM($K93,SUM($Z93:AR93)))),IF($L93=$D$184,(($J93-$K93)/$P93),(($J93-SUM($Z93:AR93))*$Q93))*IF($V93&lt;=AS$2,(DATEDIF(AR$2,$V93,"D")/365),IF($G93&gt;AR$2,(DATEDIF($G93,AS$2,"D")/365),1)))))))</f>
        <v>0</v>
      </c>
      <c r="AT93" s="53">
        <f>IF($V93&lt;=AS$2,0,IF($O93&lt;=AS$2,0,IF($G93&gt;=AT$2,0,IF($K93&gt;=$J93,0,IF($O93&lt;=AT$2,($J93-(SUM($K93,SUM($Z93:AS93)))),IF($L93=$D$184,(($J93-$K93)/$P93),(($J93-SUM($Z93:AS93))*$Q93))*IF($V93&lt;=AT$2,(DATEDIF(AS$2,$V93,"D")/365),IF($G93&gt;AS$2,(DATEDIF($G93,AT$2,"D")/365),1)))))))</f>
        <v>0</v>
      </c>
      <c r="AU93" s="53">
        <f>IF($V93&lt;=AT$2,0,IF($O93&lt;=AT$2,0,IF($G93&gt;=AU$2,0,IF($K93&gt;=$J93,0,IF($O93&lt;=AU$2,($J93-(SUM($K93,SUM($Z93:AT93)))),IF($L93=$D$184,(($J93-$K93)/$P93),(($J93-SUM($Z93:AT93))*$Q93))*IF($V93&lt;=AU$2,(DATEDIF(AT$2,$V93,"D")/365),IF($G93&gt;AT$2,(DATEDIF($G93,AU$2,"D")/365),1)))))))</f>
        <v>0</v>
      </c>
      <c r="AV93" s="53">
        <f>IF($V93&lt;=AU$2,0,IF($O93&lt;=AU$2,0,IF($G93&gt;=AV$2,0,IF($K93&gt;=$J93,0,IF($O93&lt;=AV$2,($J93-(SUM($K93,SUM($Z93:AU93)))),IF($L93=$D$184,(($J93-$K93)/$P93),(($J93-SUM($Z93:AU93))*$Q93))*IF($V93&lt;=AV$2,(DATEDIF(AU$2,$V93,"D")/365),IF($G93&gt;AU$2,(DATEDIF($G93,AV$2,"D")/365),1)))))))</f>
        <v>0</v>
      </c>
      <c r="AW93" s="53">
        <f>IF($V93&lt;=AV$2,0,IF($O93&lt;=AV$2,0,IF($G93&gt;=AW$2,0,IF($K93&gt;=$J93,0,IF($O93&lt;=AW$2,($J93-(SUM($K93,SUM($Z93:AV93)))),IF($L93=$D$184,(($J93-$K93)/$P93),(($J93-SUM($Z93:AV93))*$Q93))*IF($V93&lt;=AW$2,(DATEDIF(AV$2,$V93,"D")/365),IF($G93&gt;AV$2,(DATEDIF($G93,AW$2,"D")/365),1)))))))</f>
        <v>0</v>
      </c>
      <c r="AX93" s="53">
        <f>IF($V93&lt;=AW$2,0,IF($O93&lt;=AW$2,0,IF($G93&gt;=AX$2,0,IF($K93&gt;=$J93,0,IF($O93&lt;=AX$2,($J93-(SUM($K93,SUM($Z93:AW93)))),IF($L93=$D$184,(($J93-$K93)/$P93),(($J93-SUM($Z93:AW93))*$Q93))*IF($V93&lt;=AX$2,(DATEDIF(AW$2,$V93,"D")/365),IF($G93&gt;AW$2,(DATEDIF($G93,AX$2,"D")/365),1)))))))</f>
        <v>0</v>
      </c>
      <c r="AY93" s="53">
        <f>IF($V93&lt;=AX$2,0,IF($O93&lt;=AX$2,0,IF($G93&gt;=AY$2,0,IF($K93&gt;=$J93,0,IF($O93&lt;=AY$2,($J93-(SUM($K93,SUM($Z93:AX93)))),IF($L93=$D$184,(($J93-$K93)/$P93),(($J93-SUM($Z93:AX93))*$Q93))*IF($V93&lt;=AY$2,(DATEDIF(AX$2,$V93,"D")/365),IF($G93&gt;AX$2,(DATEDIF($G93,AY$2,"D")/365),1)))))))</f>
        <v>0</v>
      </c>
      <c r="AZ93" s="52"/>
      <c r="BA93" s="52"/>
      <c r="BB93" s="126">
        <f>IF($V93&lt;=BB$2,0,IF($G93&gt;=BB$2,0,IF($G93&gt;$W$3,(J93-Z93),IF($G93&lt;=$W$3,J93-SUM(W93,$Z93:Z93),0))))</f>
        <v>0</v>
      </c>
      <c r="BC93" s="53">
        <f t="shared" ref="BC93" si="198">IF($V93&lt;=BC$2,0,IF($G93&gt;=BC$2,0,IF($G93&gt;=BB$2,$J93-AA93,BB93-AA93)))</f>
        <v>0</v>
      </c>
      <c r="BD93" s="52">
        <f t="shared" ref="BD93" si="199">IF($V93&lt;=BD$2,0,IF($G93&gt;=BD$2,0,IF($G93&gt;=BC$2,$J93-AB93,BC93-AB93)))</f>
        <v>0</v>
      </c>
      <c r="BE93" s="53">
        <f t="shared" ref="BE93" si="200">IF($V93&lt;=BE$2,0,IF($G93&gt;=BE$2,0,IF($G93&gt;=BD$2,$J93-AC93,BD93-AC93)))</f>
        <v>0</v>
      </c>
      <c r="BF93" s="52">
        <f t="shared" ref="BF93" si="201">IF($V93&lt;=BF$2,0,IF($G93&gt;=BF$2,0,IF($G93&gt;=BE$2,$J93-AD93,BE93-AD93)))</f>
        <v>0</v>
      </c>
      <c r="BG93" s="53">
        <f t="shared" ref="BG93" si="202">IF($V93&lt;=BG$2,0,IF($G93&gt;=BG$2,0,IF($G93&gt;=BF$2,$J93-AE93,BF93-AE93)))</f>
        <v>0</v>
      </c>
      <c r="BH93" s="52">
        <f t="shared" ref="BH93" si="203">IF($V93&lt;=BH$2,0,IF($G93&gt;=BH$2,0,IF($G93&gt;=BG$2,$J93-AF93,BG93-AF93)))</f>
        <v>0</v>
      </c>
      <c r="BI93" s="53">
        <f t="shared" ref="BI93" si="204">IF($V93&lt;=BI$2,0,IF($G93&gt;=BI$2,0,IF($G93&gt;=BH$2,$J93-AG93,BH93-AG93)))</f>
        <v>0</v>
      </c>
      <c r="BJ93" s="52">
        <f t="shared" ref="BJ93" si="205">IF($V93&lt;=BJ$2,0,IF($G93&gt;=BJ$2,0,IF($G93&gt;=BI$2,$J93-AH93,BI93-AH93)))</f>
        <v>0</v>
      </c>
      <c r="BK93" s="53">
        <f t="shared" ref="BK93" si="206">IF($V93&lt;=BK$2,0,IF($G93&gt;=BK$2,0,IF($G93&gt;=BJ$2,$J93-AI93,BJ93-AI93)))</f>
        <v>0</v>
      </c>
      <c r="BL93" s="52">
        <f t="shared" ref="BL93" si="207">IF($V93&lt;=BL$2,0,IF($G93&gt;=BL$2,0,IF($G93&gt;=BK$2,$J93-AJ93,BK93-AJ93)))</f>
        <v>0</v>
      </c>
      <c r="BM93" s="53">
        <f t="shared" ref="BM93" si="208">IF($V93&lt;=BM$2,0,IF($G93&gt;=BM$2,0,IF($G93&gt;=BL$2,$J93-AK93,BL93-AK93)))</f>
        <v>0</v>
      </c>
      <c r="BN93" s="52">
        <f t="shared" ref="BN93" si="209">IF($V93&lt;=BN$2,0,IF($G93&gt;=BN$2,0,IF($G93&gt;=BM$2,$J93-AL93,BM93-AL93)))</f>
        <v>0</v>
      </c>
      <c r="BO93" s="53">
        <f t="shared" ref="BO93" si="210">IF($V93&lt;=BO$2,0,IF($G93&gt;=BO$2,0,IF($G93&gt;=BN$2,$J93-AM93,BN93-AM93)))</f>
        <v>0</v>
      </c>
      <c r="BP93" s="52">
        <f t="shared" ref="BP93" si="211">IF($V93&lt;=BP$2,0,IF($G93&gt;=BP$2,0,IF($G93&gt;=BO$2,$J93-AN93,BO93-AN93)))</f>
        <v>0</v>
      </c>
      <c r="BQ93" s="53">
        <f t="shared" ref="BQ93" si="212">IF($V93&lt;=BQ$2,0,IF($G93&gt;=BQ$2,0,IF($G93&gt;=BP$2,$J93-AO93,BP93-AO93)))</f>
        <v>0</v>
      </c>
      <c r="BR93" s="52">
        <f t="shared" ref="BR93" si="213">IF($V93&lt;=BR$2,0,IF($G93&gt;=BR$2,0,IF($G93&gt;=BQ$2,$J93-AP93,BQ93-AP93)))</f>
        <v>0</v>
      </c>
      <c r="BS93" s="53">
        <f t="shared" ref="BS93" si="214">IF($V93&lt;=BS$2,0,IF($G93&gt;=BS$2,0,IF($G93&gt;=BR$2,$J93-AQ93,BR93-AQ93)))</f>
        <v>0</v>
      </c>
      <c r="BT93" s="52">
        <f t="shared" ref="BT93" si="215">IF($V93&lt;=BT$2,0,IF($G93&gt;=BT$2,0,IF($G93&gt;=BS$2,$J93-AR93,BS93-AR93)))</f>
        <v>0</v>
      </c>
      <c r="BU93" s="53">
        <f t="shared" ref="BU93" si="216">IF($V93&lt;=BU$2,0,IF($G93&gt;=BU$2,0,IF($G93&gt;=BT$2,$J93-AS93,BT93-AS93)))</f>
        <v>0</v>
      </c>
      <c r="BV93" s="52">
        <f t="shared" ref="BV93" si="217">IF($V93&lt;=BV$2,0,IF($G93&gt;=BV$2,0,IF($G93&gt;=BU$2,$J93-AT93,BU93-AT93)))</f>
        <v>0</v>
      </c>
      <c r="BW93" s="53">
        <f t="shared" ref="BW93" si="218">IF($V93&lt;=BW$2,0,IF($G93&gt;=BW$2,0,IF($G93&gt;=BV$2,$J93-AU93,BV93-AU93)))</f>
        <v>0</v>
      </c>
      <c r="BX93" s="52">
        <f t="shared" ref="BX93" si="219">IF($V93&lt;=BX$2,0,IF($G93&gt;=BX$2,0,IF($G93&gt;=BW$2,$J93-AV93,BW93-AV93)))</f>
        <v>0</v>
      </c>
      <c r="BY93" s="53">
        <f t="shared" ref="BY93" si="220">IF($V93&lt;=BY$2,0,IF($G93&gt;=BY$2,0,IF($G93&gt;=BX$2,$J93-AW93,BX93-AW93)))</f>
        <v>0</v>
      </c>
      <c r="BZ93" s="52">
        <f t="shared" ref="BZ93" si="221">IF($V93&lt;=BZ$2,0,IF($G93&gt;=BZ$2,0,IF($G93&gt;=BY$2,$J93-AX93,BY93-AX93)))</f>
        <v>0</v>
      </c>
      <c r="CA93" s="53">
        <f t="shared" ref="CA93" si="222">IF($V93&lt;=CA$2,0,IF($G93&gt;=CA$2,0,IF($G93&gt;=BZ$2,$J93-AY93,BZ93-AY93)))</f>
        <v>0</v>
      </c>
    </row>
    <row r="94" spans="1:79" s="74" customFormat="1">
      <c r="A94" s="20">
        <v>93</v>
      </c>
      <c r="B94" s="20" t="s">
        <v>5</v>
      </c>
      <c r="C94" s="20" t="s">
        <v>153</v>
      </c>
      <c r="D94" s="2">
        <v>1985</v>
      </c>
      <c r="E94" s="3">
        <v>4</v>
      </c>
      <c r="F94" s="2">
        <v>1</v>
      </c>
      <c r="G94" s="55">
        <f t="shared" ref="G94:G99" si="223">DATE(D94,E94,F94)-1</f>
        <v>31137</v>
      </c>
      <c r="H94" s="4">
        <v>0</v>
      </c>
      <c r="I94" s="1">
        <v>0</v>
      </c>
      <c r="J94" s="51">
        <f t="shared" ref="J94:J99" si="224">H94-I94</f>
        <v>0</v>
      </c>
      <c r="K94" s="54">
        <f t="shared" ref="K94:K99" si="225">H94*0.05</f>
        <v>0</v>
      </c>
      <c r="L94" s="4" t="s">
        <v>96</v>
      </c>
      <c r="M94" s="54">
        <f t="shared" ref="M94:M99" si="226">VLOOKUP(B94,$B$184:$C$283,2,FALSE)</f>
        <v>5</v>
      </c>
      <c r="N94" s="53">
        <f t="shared" ref="N94:N99" si="227">IF(O94&gt;$W$3,IF(G94&lt;$W$3,DATEDIF(G94,$W$3,"D")/365,0),M94)</f>
        <v>5</v>
      </c>
      <c r="O94" s="55">
        <f t="shared" ref="O94:O99" si="228">DATE(D94+M94,E94,F94-1)</f>
        <v>32963</v>
      </c>
      <c r="P94" s="53">
        <f t="shared" ref="P94:P99" si="229">IF($O94&gt;$W$5,M94-N94,0)</f>
        <v>0</v>
      </c>
      <c r="Q94" s="119">
        <f t="shared" ref="Q94:Q99" si="230">ROUND(IF(J94&gt;K94,IF(P94&gt;0,(1-((K94/J94)^(1/P94))),0),0),4)</f>
        <v>0</v>
      </c>
      <c r="R94" s="52" t="s">
        <v>130</v>
      </c>
      <c r="S94" s="114">
        <v>17</v>
      </c>
      <c r="T94" s="68">
        <v>4</v>
      </c>
      <c r="U94" s="114">
        <v>2035</v>
      </c>
      <c r="V94" s="55">
        <f t="shared" si="135"/>
        <v>54878</v>
      </c>
      <c r="W94" s="53">
        <f t="shared" ref="W94:W99" si="231">IF($W$3&gt;=$O94,(J94-K94),0)</f>
        <v>0</v>
      </c>
      <c r="X94" s="53">
        <f t="shared" ref="X94:X99" si="232">HLOOKUP(X$2,$Z$2:$AY$150,A94,FALSE)</f>
        <v>0</v>
      </c>
      <c r="Y94" s="53">
        <f t="shared" ref="Y94:Y99" si="233">HLOOKUP($Y$2,$BB$2:$CA$150,A94,FALSE)</f>
        <v>0</v>
      </c>
      <c r="Z94" s="53">
        <f t="shared" ref="Z94:Z99" si="234">IF($O94&lt;=$W$3,0,IF($G94&gt;=Z$2,0,IF($K94&gt;=$J94,0,IF($P94&lt;=1,$J94-$K94,IF($L94=$D$184,(($J94-$K94)/$P94),($J94*Q94))*IF($V94&lt;=Z$2,(DATEDIF($W$3,$V94,"D")/365),IF($G94&gt;$W$3,(DATEDIF($G94,$Z$2,"D")/365),1))))))</f>
        <v>0</v>
      </c>
      <c r="AA94" s="53">
        <f>IF($V94&lt;=Z$2,0,IF($O94&lt;=Z$2,0,IF($G94&gt;=AA$2,0,IF($K94&gt;=$J94,0,IF($O94&lt;=AA$2,($J94-(SUM($K94,SUM($Z94:Z94)))),IF($L94=$D$184,(($J94-$K94)/$P94),(($J94-SUM($Z94:Z94))*$Q94))*IF($V94&lt;=AA$2,(DATEDIF(Z$2,$V94,"D")/365),IF($G94&gt;Z$2,(DATEDIF($G94,AA$2,"D")/365),1)))))))</f>
        <v>0</v>
      </c>
      <c r="AB94" s="53">
        <f>IF($V94&lt;=AA$2,0,IF($O94&lt;=AA$2,0,IF($G94&gt;=AB$2,0,IF($K94&gt;=$J94,0,IF($O94&lt;=AB$2,($J94-(SUM($K94,SUM($Z94:AA94)))),IF($L94=$D$184,(($J94-$K94)/$P94),(($J94-SUM($Z94:AA94))*$Q94))*IF($V94&lt;=AB$2,(DATEDIF(AA$2,$V94,"D")/365),IF($G94&gt;AA$2,(DATEDIF($G94,AB$2,"D")/365),1)))))))</f>
        <v>0</v>
      </c>
      <c r="AC94" s="53">
        <f>IF($V94&lt;=AB$2,0,IF($O94&lt;=AB$2,0,IF($G94&gt;=AC$2,0,IF($K94&gt;=$J94,0,IF($O94&lt;=AC$2,($J94-(SUM($K94,SUM($Z94:AB94)))),IF($L94=$D$184,(($J94-$K94)/$P94),(($J94-SUM($Z94:AB94))*$Q94))*IF($V94&lt;=AC$2,(DATEDIF(AB$2,$V94,"D")/365),IF($G94&gt;AB$2,(DATEDIF($G94,AC$2,"D")/365),1)))))))</f>
        <v>0</v>
      </c>
      <c r="AD94" s="53">
        <f>IF($V94&lt;=AC$2,0,IF($O94&lt;=AC$2,0,IF($G94&gt;=AD$2,0,IF($K94&gt;=$J94,0,IF($O94&lt;=AD$2,($J94-(SUM($K94,SUM($Z94:AC94)))),IF($L94=$D$184,(($J94-$K94)/$P94),(($J94-SUM($Z94:AC94))*$Q94))*IF($V94&lt;=AD$2,(DATEDIF(AC$2,$V94,"D")/365),IF($G94&gt;AC$2,(DATEDIF($G94,AD$2,"D")/365),1)))))))</f>
        <v>0</v>
      </c>
      <c r="AE94" s="53">
        <f>IF($V94&lt;=AD$2,0,IF($O94&lt;=AD$2,0,IF($G94&gt;=AE$2,0,IF($K94&gt;=$J94,0,IF($O94&lt;=AE$2,($J94-(SUM($K94,SUM($Z94:AD94)))),IF($L94=$D$184,(($J94-$K94)/$P94),(($J94-SUM($Z94:AD94))*$Q94))*IF($V94&lt;=AE$2,(DATEDIF(AD$2,$V94,"D")/365),IF($G94&gt;AD$2,(DATEDIF($G94,AE$2,"D")/365),1)))))))</f>
        <v>0</v>
      </c>
      <c r="AF94" s="53">
        <f>IF($V94&lt;=AE$2,0,IF($O94&lt;=AE$2,0,IF($G94&gt;=AF$2,0,IF($K94&gt;=$J94,0,IF($O94&lt;=AF$2,($J94-(SUM($K94,SUM($Z94:AE94)))),IF($L94=$D$184,(($J94-$K94)/$P94),(($J94-SUM($Z94:AE94))*$Q94))*IF($V94&lt;=AF$2,(DATEDIF(AE$2,$V94,"D")/365),IF($G94&gt;AE$2,(DATEDIF($G94,AF$2,"D")/365),1)))))))</f>
        <v>0</v>
      </c>
      <c r="AG94" s="53">
        <f>IF($V94&lt;=AF$2,0,IF($O94&lt;=AF$2,0,IF($G94&gt;=AG$2,0,IF($K94&gt;=$J94,0,IF($O94&lt;=AG$2,($J94-(SUM($K94,SUM($Z94:AF94)))),IF($L94=$D$184,(($J94-$K94)/$P94),(($J94-SUM($Z94:AF94))*$Q94))*IF($V94&lt;=AG$2,(DATEDIF(AF$2,$V94,"D")/365),IF($G94&gt;AF$2,(DATEDIF($G94,AG$2,"D")/365),1)))))))</f>
        <v>0</v>
      </c>
      <c r="AH94" s="53">
        <f>IF($V94&lt;=AG$2,0,IF($O94&lt;=AG$2,0,IF($G94&gt;=AH$2,0,IF($K94&gt;=$J94,0,IF($O94&lt;=AH$2,($J94-(SUM($K94,SUM($Z94:AG94)))),IF($L94=$D$184,(($J94-$K94)/$P94),(($J94-SUM($Z94:AG94))*$Q94))*IF($V94&lt;=AH$2,(DATEDIF(AG$2,$V94,"D")/365),IF($G94&gt;AG$2,(DATEDIF($G94,AH$2,"D")/365),1)))))))</f>
        <v>0</v>
      </c>
      <c r="AI94" s="53">
        <f>IF($V94&lt;=AH$2,0,IF($O94&lt;=AH$2,0,IF($G94&gt;=AI$2,0,IF($K94&gt;=$J94,0,IF($O94&lt;=AI$2,($J94-(SUM($K94,SUM($Z94:AH94)))),IF($L94=$D$184,(($J94-$K94)/$P94),(($J94-SUM($Z94:AH94))*$Q94))*IF($V94&lt;=AI$2,(DATEDIF(AH$2,$V94,"D")/365),IF($G94&gt;AH$2,(DATEDIF($G94,AI$2,"D")/365),1)))))))</f>
        <v>0</v>
      </c>
      <c r="AJ94" s="53">
        <f>IF($V94&lt;=AI$2,0,IF($O94&lt;=AI$2,0,IF($G94&gt;=AJ$2,0,IF($K94&gt;=$J94,0,IF($O94&lt;=AJ$2,($J94-(SUM($K94,SUM($Z94:AI94)))),IF($L94=$D$184,(($J94-$K94)/$P94),(($J94-SUM($Z94:AI94))*$Q94))*IF($V94&lt;=AJ$2,(DATEDIF(AI$2,$V94,"D")/365),IF($G94&gt;AI$2,(DATEDIF($G94,AJ$2,"D")/365),1)))))))</f>
        <v>0</v>
      </c>
      <c r="AK94" s="53">
        <f>IF($V94&lt;=AJ$2,0,IF($O94&lt;=AJ$2,0,IF($G94&gt;=AK$2,0,IF($K94&gt;=$J94,0,IF($O94&lt;=AK$2,($J94-(SUM($K94,SUM($Z94:AJ94)))),IF($L94=$D$184,(($J94-$K94)/$P94),(($J94-SUM($Z94:AJ94))*$Q94))*IF($V94&lt;=AK$2,(DATEDIF(AJ$2,$V94,"D")/365),IF($G94&gt;AJ$2,(DATEDIF($G94,AK$2,"D")/365),1)))))))</f>
        <v>0</v>
      </c>
      <c r="AL94" s="53">
        <f>IF($V94&lt;=AK$2,0,IF($O94&lt;=AK$2,0,IF($G94&gt;=AL$2,0,IF($K94&gt;=$J94,0,IF($O94&lt;=AL$2,($J94-(SUM($K94,SUM($Z94:AK94)))),IF($L94=$D$184,(($J94-$K94)/$P94),(($J94-SUM($Z94:AK94))*$Q94))*IF($V94&lt;=AL$2,(DATEDIF(AK$2,$V94,"D")/365),IF($G94&gt;AK$2,(DATEDIF($G94,AL$2,"D")/365),1)))))))</f>
        <v>0</v>
      </c>
      <c r="AM94" s="53">
        <f>IF($V94&lt;=AL$2,0,IF($O94&lt;=AL$2,0,IF($G94&gt;=AM$2,0,IF($K94&gt;=$J94,0,IF($O94&lt;=AM$2,($J94-(SUM($K94,SUM($Z94:AL94)))),IF($L94=$D$184,(($J94-$K94)/$P94),(($J94-SUM($Z94:AL94))*$Q94))*IF($V94&lt;=AM$2,(DATEDIF(AL$2,$V94,"D")/365),IF($G94&gt;AL$2,(DATEDIF($G94,AM$2,"D")/365),1)))))))</f>
        <v>0</v>
      </c>
      <c r="AN94" s="53">
        <f>IF($V94&lt;=AM$2,0,IF($O94&lt;=AM$2,0,IF($G94&gt;=AN$2,0,IF($K94&gt;=$J94,0,IF($O94&lt;=AN$2,($J94-(SUM($K94,SUM($Z94:AM94)))),IF($L94=$D$184,(($J94-$K94)/$P94),(($J94-SUM($Z94:AM94))*$Q94))*IF($V94&lt;=AN$2,(DATEDIF(AM$2,$V94,"D")/365),IF($G94&gt;AM$2,(DATEDIF($G94,AN$2,"D")/365),1)))))))</f>
        <v>0</v>
      </c>
      <c r="AO94" s="53">
        <f>IF($V94&lt;=AN$2,0,IF($O94&lt;=AN$2,0,IF($G94&gt;=AO$2,0,IF($K94&gt;=$J94,0,IF($O94&lt;=AO$2,($J94-(SUM($K94,SUM($Z94:AN94)))),IF($L94=$D$184,(($J94-$K94)/$P94),(($J94-SUM($Z94:AN94))*$Q94))*IF($V94&lt;=AO$2,(DATEDIF(AN$2,$V94,"D")/365),IF($G94&gt;AN$2,(DATEDIF($G94,AO$2,"D")/365),1)))))))</f>
        <v>0</v>
      </c>
      <c r="AP94" s="53">
        <f>IF($V94&lt;=AO$2,0,IF($O94&lt;=AO$2,0,IF($G94&gt;=AP$2,0,IF($K94&gt;=$J94,0,IF($O94&lt;=AP$2,($J94-(SUM($K94,SUM($Z94:AO94)))),IF($L94=$D$184,(($J94-$K94)/$P94),(($J94-SUM($Z94:AO94))*$Q94))*IF($V94&lt;=AP$2,(DATEDIF(AO$2,$V94,"D")/365),IF($G94&gt;AO$2,(DATEDIF($G94,AP$2,"D")/365),1)))))))</f>
        <v>0</v>
      </c>
      <c r="AQ94" s="53">
        <f>IF($V94&lt;=AP$2,0,IF($O94&lt;=AP$2,0,IF($G94&gt;=AQ$2,0,IF($K94&gt;=$J94,0,IF($O94&lt;=AQ$2,($J94-(SUM($K94,SUM($Z94:AP94)))),IF($L94=$D$184,(($J94-$K94)/$P94),(($J94-SUM($Z94:AP94))*$Q94))*IF($V94&lt;=AQ$2,(DATEDIF(AP$2,$V94,"D")/365),IF($G94&gt;AP$2,(DATEDIF($G94,AQ$2,"D")/365),1)))))))</f>
        <v>0</v>
      </c>
      <c r="AR94" s="53">
        <f>IF($V94&lt;=AQ$2,0,IF($O94&lt;=AQ$2,0,IF($G94&gt;=AR$2,0,IF($K94&gt;=$J94,0,IF($O94&lt;=AR$2,($J94-(SUM($K94,SUM($Z94:AQ94)))),IF($L94=$D$184,(($J94-$K94)/$P94),(($J94-SUM($Z94:AQ94))*$Q94))*IF($V94&lt;=AR$2,(DATEDIF(AQ$2,$V94,"D")/365),IF($G94&gt;AQ$2,(DATEDIF($G94,AR$2,"D")/365),1)))))))</f>
        <v>0</v>
      </c>
      <c r="AS94" s="53">
        <f>IF($V94&lt;=AR$2,0,IF($O94&lt;=AR$2,0,IF($G94&gt;=AS$2,0,IF($K94&gt;=$J94,0,IF($O94&lt;=AS$2,($J94-(SUM($K94,SUM($Z94:AR94)))),IF($L94=$D$184,(($J94-$K94)/$P94),(($J94-SUM($Z94:AR94))*$Q94))*IF($V94&lt;=AS$2,(DATEDIF(AR$2,$V94,"D")/365),IF($G94&gt;AR$2,(DATEDIF($G94,AS$2,"D")/365),1)))))))</f>
        <v>0</v>
      </c>
      <c r="AT94" s="53">
        <f>IF($V94&lt;=AS$2,0,IF($O94&lt;=AS$2,0,IF($G94&gt;=AT$2,0,IF($K94&gt;=$J94,0,IF($O94&lt;=AT$2,($J94-(SUM($K94,SUM($Z94:AS94)))),IF($L94=$D$184,(($J94-$K94)/$P94),(($J94-SUM($Z94:AS94))*$Q94))*IF($V94&lt;=AT$2,(DATEDIF(AS$2,$V94,"D")/365),IF($G94&gt;AS$2,(DATEDIF($G94,AT$2,"D")/365),1)))))))</f>
        <v>0</v>
      </c>
      <c r="AU94" s="53">
        <f>IF($V94&lt;=AT$2,0,IF($O94&lt;=AT$2,0,IF($G94&gt;=AU$2,0,IF($K94&gt;=$J94,0,IF($O94&lt;=AU$2,($J94-(SUM($K94,SUM($Z94:AT94)))),IF($L94=$D$184,(($J94-$K94)/$P94),(($J94-SUM($Z94:AT94))*$Q94))*IF($V94&lt;=AU$2,(DATEDIF(AT$2,$V94,"D")/365),IF($G94&gt;AT$2,(DATEDIF($G94,AU$2,"D")/365),1)))))))</f>
        <v>0</v>
      </c>
      <c r="AV94" s="53">
        <f>IF($V94&lt;=AU$2,0,IF($O94&lt;=AU$2,0,IF($G94&gt;=AV$2,0,IF($K94&gt;=$J94,0,IF($O94&lt;=AV$2,($J94-(SUM($K94,SUM($Z94:AU94)))),IF($L94=$D$184,(($J94-$K94)/$P94),(($J94-SUM($Z94:AU94))*$Q94))*IF($V94&lt;=AV$2,(DATEDIF(AU$2,$V94,"D")/365),IF($G94&gt;AU$2,(DATEDIF($G94,AV$2,"D")/365),1)))))))</f>
        <v>0</v>
      </c>
      <c r="AW94" s="53">
        <f>IF($V94&lt;=AV$2,0,IF($O94&lt;=AV$2,0,IF($G94&gt;=AW$2,0,IF($K94&gt;=$J94,0,IF($O94&lt;=AW$2,($J94-(SUM($K94,SUM($Z94:AV94)))),IF($L94=$D$184,(($J94-$K94)/$P94),(($J94-SUM($Z94:AV94))*$Q94))*IF($V94&lt;=AW$2,(DATEDIF(AV$2,$V94,"D")/365),IF($G94&gt;AV$2,(DATEDIF($G94,AW$2,"D")/365),1)))))))</f>
        <v>0</v>
      </c>
      <c r="AX94" s="53">
        <f>IF($V94&lt;=AW$2,0,IF($O94&lt;=AW$2,0,IF($G94&gt;=AX$2,0,IF($K94&gt;=$J94,0,IF($O94&lt;=AX$2,($J94-(SUM($K94,SUM($Z94:AW94)))),IF($L94=$D$184,(($J94-$K94)/$P94),(($J94-SUM($Z94:AW94))*$Q94))*IF($V94&lt;=AX$2,(DATEDIF(AW$2,$V94,"D")/365),IF($G94&gt;AW$2,(DATEDIF($G94,AX$2,"D")/365),1)))))))</f>
        <v>0</v>
      </c>
      <c r="AY94" s="53">
        <f>IF($V94&lt;=AX$2,0,IF($O94&lt;=AX$2,0,IF($G94&gt;=AY$2,0,IF($K94&gt;=$J94,0,IF($O94&lt;=AY$2,($J94-(SUM($K94,SUM($Z94:AX94)))),IF($L94=$D$184,(($J94-$K94)/$P94),(($J94-SUM($Z94:AX94))*$Q94))*IF($V94&lt;=AY$2,(DATEDIF(AX$2,$V94,"D")/365),IF($G94&gt;AX$2,(DATEDIF($G94,AY$2,"D")/365),1)))))))</f>
        <v>0</v>
      </c>
      <c r="AZ94" s="52"/>
      <c r="BA94" s="52"/>
      <c r="BB94" s="126">
        <f>IF($V94&lt;=BB$2,0,IF($G94&gt;=BB$2,0,IF($G94&gt;$W$3,(J94-Z94),IF($G94&lt;=$W$3,J94-SUM(W94,$Z94:Z94),0))))</f>
        <v>0</v>
      </c>
      <c r="BC94" s="53">
        <f t="shared" ref="BC94:BC99" si="235">IF($V94&lt;=BC$2,0,IF($G94&gt;=BC$2,0,IF($G94&gt;=BB$2,$J94-AA94,BB94-AA94)))</f>
        <v>0</v>
      </c>
      <c r="BD94" s="52">
        <f t="shared" ref="BD94:BD99" si="236">IF($V94&lt;=BD$2,0,IF($G94&gt;=BD$2,0,IF($G94&gt;=BC$2,$J94-AB94,BC94-AB94)))</f>
        <v>0</v>
      </c>
      <c r="BE94" s="53">
        <f t="shared" ref="BE94:BE99" si="237">IF($V94&lt;=BE$2,0,IF($G94&gt;=BE$2,0,IF($G94&gt;=BD$2,$J94-AC94,BD94-AC94)))</f>
        <v>0</v>
      </c>
      <c r="BF94" s="52">
        <f t="shared" ref="BF94:BF99" si="238">IF($V94&lt;=BF$2,0,IF($G94&gt;=BF$2,0,IF($G94&gt;=BE$2,$J94-AD94,BE94-AD94)))</f>
        <v>0</v>
      </c>
      <c r="BG94" s="53">
        <f t="shared" ref="BG94:BG99" si="239">IF($V94&lt;=BG$2,0,IF($G94&gt;=BG$2,0,IF($G94&gt;=BF$2,$J94-AE94,BF94-AE94)))</f>
        <v>0</v>
      </c>
      <c r="BH94" s="52">
        <f t="shared" ref="BH94:BH99" si="240">IF($V94&lt;=BH$2,0,IF($G94&gt;=BH$2,0,IF($G94&gt;=BG$2,$J94-AF94,BG94-AF94)))</f>
        <v>0</v>
      </c>
      <c r="BI94" s="53">
        <f t="shared" ref="BI94:BI99" si="241">IF($V94&lt;=BI$2,0,IF($G94&gt;=BI$2,0,IF($G94&gt;=BH$2,$J94-AG94,BH94-AG94)))</f>
        <v>0</v>
      </c>
      <c r="BJ94" s="52">
        <f t="shared" ref="BJ94:BJ99" si="242">IF($V94&lt;=BJ$2,0,IF($G94&gt;=BJ$2,0,IF($G94&gt;=BI$2,$J94-AH94,BI94-AH94)))</f>
        <v>0</v>
      </c>
      <c r="BK94" s="53">
        <f t="shared" ref="BK94:BK99" si="243">IF($V94&lt;=BK$2,0,IF($G94&gt;=BK$2,0,IF($G94&gt;=BJ$2,$J94-AI94,BJ94-AI94)))</f>
        <v>0</v>
      </c>
      <c r="BL94" s="52">
        <f t="shared" ref="BL94:BL99" si="244">IF($V94&lt;=BL$2,0,IF($G94&gt;=BL$2,0,IF($G94&gt;=BK$2,$J94-AJ94,BK94-AJ94)))</f>
        <v>0</v>
      </c>
      <c r="BM94" s="53">
        <f t="shared" ref="BM94:BM99" si="245">IF($V94&lt;=BM$2,0,IF($G94&gt;=BM$2,0,IF($G94&gt;=BL$2,$J94-AK94,BL94-AK94)))</f>
        <v>0</v>
      </c>
      <c r="BN94" s="52">
        <f t="shared" ref="BN94:BN99" si="246">IF($V94&lt;=BN$2,0,IF($G94&gt;=BN$2,0,IF($G94&gt;=BM$2,$J94-AL94,BM94-AL94)))</f>
        <v>0</v>
      </c>
      <c r="BO94" s="53">
        <f t="shared" ref="BO94:BO99" si="247">IF($V94&lt;=BO$2,0,IF($G94&gt;=BO$2,0,IF($G94&gt;=BN$2,$J94-AM94,BN94-AM94)))</f>
        <v>0</v>
      </c>
      <c r="BP94" s="52">
        <f t="shared" ref="BP94:BP99" si="248">IF($V94&lt;=BP$2,0,IF($G94&gt;=BP$2,0,IF($G94&gt;=BO$2,$J94-AN94,BO94-AN94)))</f>
        <v>0</v>
      </c>
      <c r="BQ94" s="53">
        <f t="shared" ref="BQ94:BQ99" si="249">IF($V94&lt;=BQ$2,0,IF($G94&gt;=BQ$2,0,IF($G94&gt;=BP$2,$J94-AO94,BP94-AO94)))</f>
        <v>0</v>
      </c>
      <c r="BR94" s="52">
        <f t="shared" ref="BR94:BR99" si="250">IF($V94&lt;=BR$2,0,IF($G94&gt;=BR$2,0,IF($G94&gt;=BQ$2,$J94-AP94,BQ94-AP94)))</f>
        <v>0</v>
      </c>
      <c r="BS94" s="53">
        <f t="shared" ref="BS94:BS99" si="251">IF($V94&lt;=BS$2,0,IF($G94&gt;=BS$2,0,IF($G94&gt;=BR$2,$J94-AQ94,BR94-AQ94)))</f>
        <v>0</v>
      </c>
      <c r="BT94" s="52">
        <f t="shared" ref="BT94:BT99" si="252">IF($V94&lt;=BT$2,0,IF($G94&gt;=BT$2,0,IF($G94&gt;=BS$2,$J94-AR94,BS94-AR94)))</f>
        <v>0</v>
      </c>
      <c r="BU94" s="53">
        <f t="shared" ref="BU94:BU99" si="253">IF($V94&lt;=BU$2,0,IF($G94&gt;=BU$2,0,IF($G94&gt;=BT$2,$J94-AS94,BT94-AS94)))</f>
        <v>0</v>
      </c>
      <c r="BV94" s="52">
        <f t="shared" ref="BV94:BV99" si="254">IF($V94&lt;=BV$2,0,IF($G94&gt;=BV$2,0,IF($G94&gt;=BU$2,$J94-AT94,BU94-AT94)))</f>
        <v>0</v>
      </c>
      <c r="BW94" s="53">
        <f t="shared" ref="BW94:BW99" si="255">IF($V94&lt;=BW$2,0,IF($G94&gt;=BW$2,0,IF($G94&gt;=BV$2,$J94-AU94,BV94-AU94)))</f>
        <v>0</v>
      </c>
      <c r="BX94" s="52">
        <f t="shared" ref="BX94:BX99" si="256">IF($V94&lt;=BX$2,0,IF($G94&gt;=BX$2,0,IF($G94&gt;=BW$2,$J94-AV94,BW94-AV94)))</f>
        <v>0</v>
      </c>
      <c r="BY94" s="53">
        <f t="shared" ref="BY94:BY99" si="257">IF($V94&lt;=BY$2,0,IF($G94&gt;=BY$2,0,IF($G94&gt;=BX$2,$J94-AW94,BX94-AW94)))</f>
        <v>0</v>
      </c>
      <c r="BZ94" s="52">
        <f t="shared" ref="BZ94:BZ99" si="258">IF($V94&lt;=BZ$2,0,IF($G94&gt;=BZ$2,0,IF($G94&gt;=BY$2,$J94-AX94,BY94-AX94)))</f>
        <v>0</v>
      </c>
      <c r="CA94" s="53">
        <f t="shared" ref="CA94:CA99" si="259">IF($V94&lt;=CA$2,0,IF($G94&gt;=CA$2,0,IF($G94&gt;=BZ$2,$J94-AY94,BZ94-AY94)))</f>
        <v>0</v>
      </c>
    </row>
    <row r="95" spans="1:79" s="74" customFormat="1">
      <c r="A95" s="20">
        <v>94</v>
      </c>
      <c r="B95" s="20" t="s">
        <v>5</v>
      </c>
      <c r="C95" s="20" t="s">
        <v>153</v>
      </c>
      <c r="D95" s="2">
        <v>1985</v>
      </c>
      <c r="E95" s="3">
        <v>4</v>
      </c>
      <c r="F95" s="2">
        <v>1</v>
      </c>
      <c r="G95" s="55">
        <f t="shared" si="223"/>
        <v>31137</v>
      </c>
      <c r="H95" s="4">
        <v>0</v>
      </c>
      <c r="I95" s="1">
        <v>0</v>
      </c>
      <c r="J95" s="51">
        <f t="shared" si="224"/>
        <v>0</v>
      </c>
      <c r="K95" s="54">
        <f t="shared" si="225"/>
        <v>0</v>
      </c>
      <c r="L95" s="4" t="s">
        <v>96</v>
      </c>
      <c r="M95" s="54">
        <f t="shared" si="226"/>
        <v>5</v>
      </c>
      <c r="N95" s="53">
        <f t="shared" si="227"/>
        <v>5</v>
      </c>
      <c r="O95" s="55">
        <f t="shared" si="228"/>
        <v>32963</v>
      </c>
      <c r="P95" s="53">
        <f t="shared" si="229"/>
        <v>0</v>
      </c>
      <c r="Q95" s="119">
        <f t="shared" si="230"/>
        <v>0</v>
      </c>
      <c r="R95" s="52" t="s">
        <v>130</v>
      </c>
      <c r="S95" s="114">
        <v>17</v>
      </c>
      <c r="T95" s="68">
        <v>4</v>
      </c>
      <c r="U95" s="114">
        <v>2035</v>
      </c>
      <c r="V95" s="55">
        <f t="shared" si="135"/>
        <v>54878</v>
      </c>
      <c r="W95" s="53">
        <f t="shared" si="231"/>
        <v>0</v>
      </c>
      <c r="X95" s="53">
        <f t="shared" si="232"/>
        <v>0</v>
      </c>
      <c r="Y95" s="53">
        <f t="shared" si="233"/>
        <v>0</v>
      </c>
      <c r="Z95" s="53">
        <f t="shared" si="234"/>
        <v>0</v>
      </c>
      <c r="AA95" s="53">
        <f>IF($V95&lt;=Z$2,0,IF($O95&lt;=Z$2,0,IF($G95&gt;=AA$2,0,IF($K95&gt;=$J95,0,IF($O95&lt;=AA$2,($J95-(SUM($K95,SUM($Z95:Z95)))),IF($L95=$D$184,(($J95-$K95)/$P95),(($J95-SUM($Z95:Z95))*$Q95))*IF($V95&lt;=AA$2,(DATEDIF(Z$2,$V95,"D")/365),IF($G95&gt;Z$2,(DATEDIF($G95,AA$2,"D")/365),1)))))))</f>
        <v>0</v>
      </c>
      <c r="AB95" s="53">
        <f>IF($V95&lt;=AA$2,0,IF($O95&lt;=AA$2,0,IF($G95&gt;=AB$2,0,IF($K95&gt;=$J95,0,IF($O95&lt;=AB$2,($J95-(SUM($K95,SUM($Z95:AA95)))),IF($L95=$D$184,(($J95-$K95)/$P95),(($J95-SUM($Z95:AA95))*$Q95))*IF($V95&lt;=AB$2,(DATEDIF(AA$2,$V95,"D")/365),IF($G95&gt;AA$2,(DATEDIF($G95,AB$2,"D")/365),1)))))))</f>
        <v>0</v>
      </c>
      <c r="AC95" s="53">
        <f>IF($V95&lt;=AB$2,0,IF($O95&lt;=AB$2,0,IF($G95&gt;=AC$2,0,IF($K95&gt;=$J95,0,IF($O95&lt;=AC$2,($J95-(SUM($K95,SUM($Z95:AB95)))),IF($L95=$D$184,(($J95-$K95)/$P95),(($J95-SUM($Z95:AB95))*$Q95))*IF($V95&lt;=AC$2,(DATEDIF(AB$2,$V95,"D")/365),IF($G95&gt;AB$2,(DATEDIF($G95,AC$2,"D")/365),1)))))))</f>
        <v>0</v>
      </c>
      <c r="AD95" s="53">
        <f>IF($V95&lt;=AC$2,0,IF($O95&lt;=AC$2,0,IF($G95&gt;=AD$2,0,IF($K95&gt;=$J95,0,IF($O95&lt;=AD$2,($J95-(SUM($K95,SUM($Z95:AC95)))),IF($L95=$D$184,(($J95-$K95)/$P95),(($J95-SUM($Z95:AC95))*$Q95))*IF($V95&lt;=AD$2,(DATEDIF(AC$2,$V95,"D")/365),IF($G95&gt;AC$2,(DATEDIF($G95,AD$2,"D")/365),1)))))))</f>
        <v>0</v>
      </c>
      <c r="AE95" s="53">
        <f>IF($V95&lt;=AD$2,0,IF($O95&lt;=AD$2,0,IF($G95&gt;=AE$2,0,IF($K95&gt;=$J95,0,IF($O95&lt;=AE$2,($J95-(SUM($K95,SUM($Z95:AD95)))),IF($L95=$D$184,(($J95-$K95)/$P95),(($J95-SUM($Z95:AD95))*$Q95))*IF($V95&lt;=AE$2,(DATEDIF(AD$2,$V95,"D")/365),IF($G95&gt;AD$2,(DATEDIF($G95,AE$2,"D")/365),1)))))))</f>
        <v>0</v>
      </c>
      <c r="AF95" s="53">
        <f>IF($V95&lt;=AE$2,0,IF($O95&lt;=AE$2,0,IF($G95&gt;=AF$2,0,IF($K95&gt;=$J95,0,IF($O95&lt;=AF$2,($J95-(SUM($K95,SUM($Z95:AE95)))),IF($L95=$D$184,(($J95-$K95)/$P95),(($J95-SUM($Z95:AE95))*$Q95))*IF($V95&lt;=AF$2,(DATEDIF(AE$2,$V95,"D")/365),IF($G95&gt;AE$2,(DATEDIF($G95,AF$2,"D")/365),1)))))))</f>
        <v>0</v>
      </c>
      <c r="AG95" s="53">
        <f>IF($V95&lt;=AF$2,0,IF($O95&lt;=AF$2,0,IF($G95&gt;=AG$2,0,IF($K95&gt;=$J95,0,IF($O95&lt;=AG$2,($J95-(SUM($K95,SUM($Z95:AF95)))),IF($L95=$D$184,(($J95-$K95)/$P95),(($J95-SUM($Z95:AF95))*$Q95))*IF($V95&lt;=AG$2,(DATEDIF(AF$2,$V95,"D")/365),IF($G95&gt;AF$2,(DATEDIF($G95,AG$2,"D")/365),1)))))))</f>
        <v>0</v>
      </c>
      <c r="AH95" s="53">
        <f>IF($V95&lt;=AG$2,0,IF($O95&lt;=AG$2,0,IF($G95&gt;=AH$2,0,IF($K95&gt;=$J95,0,IF($O95&lt;=AH$2,($J95-(SUM($K95,SUM($Z95:AG95)))),IF($L95=$D$184,(($J95-$K95)/$P95),(($J95-SUM($Z95:AG95))*$Q95))*IF($V95&lt;=AH$2,(DATEDIF(AG$2,$V95,"D")/365),IF($G95&gt;AG$2,(DATEDIF($G95,AH$2,"D")/365),1)))))))</f>
        <v>0</v>
      </c>
      <c r="AI95" s="53">
        <f>IF($V95&lt;=AH$2,0,IF($O95&lt;=AH$2,0,IF($G95&gt;=AI$2,0,IF($K95&gt;=$J95,0,IF($O95&lt;=AI$2,($J95-(SUM($K95,SUM($Z95:AH95)))),IF($L95=$D$184,(($J95-$K95)/$P95),(($J95-SUM($Z95:AH95))*$Q95))*IF($V95&lt;=AI$2,(DATEDIF(AH$2,$V95,"D")/365),IF($G95&gt;AH$2,(DATEDIF($G95,AI$2,"D")/365),1)))))))</f>
        <v>0</v>
      </c>
      <c r="AJ95" s="53">
        <f>IF($V95&lt;=AI$2,0,IF($O95&lt;=AI$2,0,IF($G95&gt;=AJ$2,0,IF($K95&gt;=$J95,0,IF($O95&lt;=AJ$2,($J95-(SUM($K95,SUM($Z95:AI95)))),IF($L95=$D$184,(($J95-$K95)/$P95),(($J95-SUM($Z95:AI95))*$Q95))*IF($V95&lt;=AJ$2,(DATEDIF(AI$2,$V95,"D")/365),IF($G95&gt;AI$2,(DATEDIF($G95,AJ$2,"D")/365),1)))))))</f>
        <v>0</v>
      </c>
      <c r="AK95" s="53">
        <f>IF($V95&lt;=AJ$2,0,IF($O95&lt;=AJ$2,0,IF($G95&gt;=AK$2,0,IF($K95&gt;=$J95,0,IF($O95&lt;=AK$2,($J95-(SUM($K95,SUM($Z95:AJ95)))),IF($L95=$D$184,(($J95-$K95)/$P95),(($J95-SUM($Z95:AJ95))*$Q95))*IF($V95&lt;=AK$2,(DATEDIF(AJ$2,$V95,"D")/365),IF($G95&gt;AJ$2,(DATEDIF($G95,AK$2,"D")/365),1)))))))</f>
        <v>0</v>
      </c>
      <c r="AL95" s="53">
        <f>IF($V95&lt;=AK$2,0,IF($O95&lt;=AK$2,0,IF($G95&gt;=AL$2,0,IF($K95&gt;=$J95,0,IF($O95&lt;=AL$2,($J95-(SUM($K95,SUM($Z95:AK95)))),IF($L95=$D$184,(($J95-$K95)/$P95),(($J95-SUM($Z95:AK95))*$Q95))*IF($V95&lt;=AL$2,(DATEDIF(AK$2,$V95,"D")/365),IF($G95&gt;AK$2,(DATEDIF($G95,AL$2,"D")/365),1)))))))</f>
        <v>0</v>
      </c>
      <c r="AM95" s="53">
        <f>IF($V95&lt;=AL$2,0,IF($O95&lt;=AL$2,0,IF($G95&gt;=AM$2,0,IF($K95&gt;=$J95,0,IF($O95&lt;=AM$2,($J95-(SUM($K95,SUM($Z95:AL95)))),IF($L95=$D$184,(($J95-$K95)/$P95),(($J95-SUM($Z95:AL95))*$Q95))*IF($V95&lt;=AM$2,(DATEDIF(AL$2,$V95,"D")/365),IF($G95&gt;AL$2,(DATEDIF($G95,AM$2,"D")/365),1)))))))</f>
        <v>0</v>
      </c>
      <c r="AN95" s="53">
        <f>IF($V95&lt;=AM$2,0,IF($O95&lt;=AM$2,0,IF($G95&gt;=AN$2,0,IF($K95&gt;=$J95,0,IF($O95&lt;=AN$2,($J95-(SUM($K95,SUM($Z95:AM95)))),IF($L95=$D$184,(($J95-$K95)/$P95),(($J95-SUM($Z95:AM95))*$Q95))*IF($V95&lt;=AN$2,(DATEDIF(AM$2,$V95,"D")/365),IF($G95&gt;AM$2,(DATEDIF($G95,AN$2,"D")/365),1)))))))</f>
        <v>0</v>
      </c>
      <c r="AO95" s="53">
        <f>IF($V95&lt;=AN$2,0,IF($O95&lt;=AN$2,0,IF($G95&gt;=AO$2,0,IF($K95&gt;=$J95,0,IF($O95&lt;=AO$2,($J95-(SUM($K95,SUM($Z95:AN95)))),IF($L95=$D$184,(($J95-$K95)/$P95),(($J95-SUM($Z95:AN95))*$Q95))*IF($V95&lt;=AO$2,(DATEDIF(AN$2,$V95,"D")/365),IF($G95&gt;AN$2,(DATEDIF($G95,AO$2,"D")/365),1)))))))</f>
        <v>0</v>
      </c>
      <c r="AP95" s="53">
        <f>IF($V95&lt;=AO$2,0,IF($O95&lt;=AO$2,0,IF($G95&gt;=AP$2,0,IF($K95&gt;=$J95,0,IF($O95&lt;=AP$2,($J95-(SUM($K95,SUM($Z95:AO95)))),IF($L95=$D$184,(($J95-$K95)/$P95),(($J95-SUM($Z95:AO95))*$Q95))*IF($V95&lt;=AP$2,(DATEDIF(AO$2,$V95,"D")/365),IF($G95&gt;AO$2,(DATEDIF($G95,AP$2,"D")/365),1)))))))</f>
        <v>0</v>
      </c>
      <c r="AQ95" s="53">
        <f>IF($V95&lt;=AP$2,0,IF($O95&lt;=AP$2,0,IF($G95&gt;=AQ$2,0,IF($K95&gt;=$J95,0,IF($O95&lt;=AQ$2,($J95-(SUM($K95,SUM($Z95:AP95)))),IF($L95=$D$184,(($J95-$K95)/$P95),(($J95-SUM($Z95:AP95))*$Q95))*IF($V95&lt;=AQ$2,(DATEDIF(AP$2,$V95,"D")/365),IF($G95&gt;AP$2,(DATEDIF($G95,AQ$2,"D")/365),1)))))))</f>
        <v>0</v>
      </c>
      <c r="AR95" s="53">
        <f>IF($V95&lt;=AQ$2,0,IF($O95&lt;=AQ$2,0,IF($G95&gt;=AR$2,0,IF($K95&gt;=$J95,0,IF($O95&lt;=AR$2,($J95-(SUM($K95,SUM($Z95:AQ95)))),IF($L95=$D$184,(($J95-$K95)/$P95),(($J95-SUM($Z95:AQ95))*$Q95))*IF($V95&lt;=AR$2,(DATEDIF(AQ$2,$V95,"D")/365),IF($G95&gt;AQ$2,(DATEDIF($G95,AR$2,"D")/365),1)))))))</f>
        <v>0</v>
      </c>
      <c r="AS95" s="53">
        <f>IF($V95&lt;=AR$2,0,IF($O95&lt;=AR$2,0,IF($G95&gt;=AS$2,0,IF($K95&gt;=$J95,0,IF($O95&lt;=AS$2,($J95-(SUM($K95,SUM($Z95:AR95)))),IF($L95=$D$184,(($J95-$K95)/$P95),(($J95-SUM($Z95:AR95))*$Q95))*IF($V95&lt;=AS$2,(DATEDIF(AR$2,$V95,"D")/365),IF($G95&gt;AR$2,(DATEDIF($G95,AS$2,"D")/365),1)))))))</f>
        <v>0</v>
      </c>
      <c r="AT95" s="53">
        <f>IF($V95&lt;=AS$2,0,IF($O95&lt;=AS$2,0,IF($G95&gt;=AT$2,0,IF($K95&gt;=$J95,0,IF($O95&lt;=AT$2,($J95-(SUM($K95,SUM($Z95:AS95)))),IF($L95=$D$184,(($J95-$K95)/$P95),(($J95-SUM($Z95:AS95))*$Q95))*IF($V95&lt;=AT$2,(DATEDIF(AS$2,$V95,"D")/365),IF($G95&gt;AS$2,(DATEDIF($G95,AT$2,"D")/365),1)))))))</f>
        <v>0</v>
      </c>
      <c r="AU95" s="53">
        <f>IF($V95&lt;=AT$2,0,IF($O95&lt;=AT$2,0,IF($G95&gt;=AU$2,0,IF($K95&gt;=$J95,0,IF($O95&lt;=AU$2,($J95-(SUM($K95,SUM($Z95:AT95)))),IF($L95=$D$184,(($J95-$K95)/$P95),(($J95-SUM($Z95:AT95))*$Q95))*IF($V95&lt;=AU$2,(DATEDIF(AT$2,$V95,"D")/365),IF($G95&gt;AT$2,(DATEDIF($G95,AU$2,"D")/365),1)))))))</f>
        <v>0</v>
      </c>
      <c r="AV95" s="53">
        <f>IF($V95&lt;=AU$2,0,IF($O95&lt;=AU$2,0,IF($G95&gt;=AV$2,0,IF($K95&gt;=$J95,0,IF($O95&lt;=AV$2,($J95-(SUM($K95,SUM($Z95:AU95)))),IF($L95=$D$184,(($J95-$K95)/$P95),(($J95-SUM($Z95:AU95))*$Q95))*IF($V95&lt;=AV$2,(DATEDIF(AU$2,$V95,"D")/365),IF($G95&gt;AU$2,(DATEDIF($G95,AV$2,"D")/365),1)))))))</f>
        <v>0</v>
      </c>
      <c r="AW95" s="53">
        <f>IF($V95&lt;=AV$2,0,IF($O95&lt;=AV$2,0,IF($G95&gt;=AW$2,0,IF($K95&gt;=$J95,0,IF($O95&lt;=AW$2,($J95-(SUM($K95,SUM($Z95:AV95)))),IF($L95=$D$184,(($J95-$K95)/$P95),(($J95-SUM($Z95:AV95))*$Q95))*IF($V95&lt;=AW$2,(DATEDIF(AV$2,$V95,"D")/365),IF($G95&gt;AV$2,(DATEDIF($G95,AW$2,"D")/365),1)))))))</f>
        <v>0</v>
      </c>
      <c r="AX95" s="53">
        <f>IF($V95&lt;=AW$2,0,IF($O95&lt;=AW$2,0,IF($G95&gt;=AX$2,0,IF($K95&gt;=$J95,0,IF($O95&lt;=AX$2,($J95-(SUM($K95,SUM($Z95:AW95)))),IF($L95=$D$184,(($J95-$K95)/$P95),(($J95-SUM($Z95:AW95))*$Q95))*IF($V95&lt;=AX$2,(DATEDIF(AW$2,$V95,"D")/365),IF($G95&gt;AW$2,(DATEDIF($G95,AX$2,"D")/365),1)))))))</f>
        <v>0</v>
      </c>
      <c r="AY95" s="53">
        <f>IF($V95&lt;=AX$2,0,IF($O95&lt;=AX$2,0,IF($G95&gt;=AY$2,0,IF($K95&gt;=$J95,0,IF($O95&lt;=AY$2,($J95-(SUM($K95,SUM($Z95:AX95)))),IF($L95=$D$184,(($J95-$K95)/$P95),(($J95-SUM($Z95:AX95))*$Q95))*IF($V95&lt;=AY$2,(DATEDIF(AX$2,$V95,"D")/365),IF($G95&gt;AX$2,(DATEDIF($G95,AY$2,"D")/365),1)))))))</f>
        <v>0</v>
      </c>
      <c r="AZ95" s="52"/>
      <c r="BA95" s="52"/>
      <c r="BB95" s="126">
        <f>IF($V95&lt;=BB$2,0,IF($G95&gt;=BB$2,0,IF($G95&gt;$W$3,(J95-Z95),IF($G95&lt;=$W$3,J95-SUM(W95,$Z95:Z95),0))))</f>
        <v>0</v>
      </c>
      <c r="BC95" s="53">
        <f t="shared" si="235"/>
        <v>0</v>
      </c>
      <c r="BD95" s="52">
        <f t="shared" si="236"/>
        <v>0</v>
      </c>
      <c r="BE95" s="53">
        <f t="shared" si="237"/>
        <v>0</v>
      </c>
      <c r="BF95" s="52">
        <f t="shared" si="238"/>
        <v>0</v>
      </c>
      <c r="BG95" s="53">
        <f t="shared" si="239"/>
        <v>0</v>
      </c>
      <c r="BH95" s="52">
        <f t="shared" si="240"/>
        <v>0</v>
      </c>
      <c r="BI95" s="53">
        <f t="shared" si="241"/>
        <v>0</v>
      </c>
      <c r="BJ95" s="52">
        <f t="shared" si="242"/>
        <v>0</v>
      </c>
      <c r="BK95" s="53">
        <f t="shared" si="243"/>
        <v>0</v>
      </c>
      <c r="BL95" s="52">
        <f t="shared" si="244"/>
        <v>0</v>
      </c>
      <c r="BM95" s="53">
        <f t="shared" si="245"/>
        <v>0</v>
      </c>
      <c r="BN95" s="52">
        <f t="shared" si="246"/>
        <v>0</v>
      </c>
      <c r="BO95" s="53">
        <f t="shared" si="247"/>
        <v>0</v>
      </c>
      <c r="BP95" s="52">
        <f t="shared" si="248"/>
        <v>0</v>
      </c>
      <c r="BQ95" s="53">
        <f t="shared" si="249"/>
        <v>0</v>
      </c>
      <c r="BR95" s="52">
        <f t="shared" si="250"/>
        <v>0</v>
      </c>
      <c r="BS95" s="53">
        <f t="shared" si="251"/>
        <v>0</v>
      </c>
      <c r="BT95" s="52">
        <f t="shared" si="252"/>
        <v>0</v>
      </c>
      <c r="BU95" s="53">
        <f t="shared" si="253"/>
        <v>0</v>
      </c>
      <c r="BV95" s="52">
        <f t="shared" si="254"/>
        <v>0</v>
      </c>
      <c r="BW95" s="53">
        <f t="shared" si="255"/>
        <v>0</v>
      </c>
      <c r="BX95" s="52">
        <f t="shared" si="256"/>
        <v>0</v>
      </c>
      <c r="BY95" s="53">
        <f t="shared" si="257"/>
        <v>0</v>
      </c>
      <c r="BZ95" s="52">
        <f t="shared" si="258"/>
        <v>0</v>
      </c>
      <c r="CA95" s="53">
        <f t="shared" si="259"/>
        <v>0</v>
      </c>
    </row>
    <row r="96" spans="1:79" s="74" customFormat="1">
      <c r="A96" s="20">
        <v>95</v>
      </c>
      <c r="B96" s="20" t="s">
        <v>5</v>
      </c>
      <c r="C96" s="20" t="s">
        <v>153</v>
      </c>
      <c r="D96" s="2">
        <v>1985</v>
      </c>
      <c r="E96" s="3">
        <v>4</v>
      </c>
      <c r="F96" s="2">
        <v>1</v>
      </c>
      <c r="G96" s="55">
        <f t="shared" si="223"/>
        <v>31137</v>
      </c>
      <c r="H96" s="4">
        <v>0</v>
      </c>
      <c r="I96" s="1">
        <v>0</v>
      </c>
      <c r="J96" s="51">
        <f t="shared" si="224"/>
        <v>0</v>
      </c>
      <c r="K96" s="54">
        <f t="shared" si="225"/>
        <v>0</v>
      </c>
      <c r="L96" s="4" t="s">
        <v>96</v>
      </c>
      <c r="M96" s="54">
        <f t="shared" si="226"/>
        <v>5</v>
      </c>
      <c r="N96" s="53">
        <f t="shared" si="227"/>
        <v>5</v>
      </c>
      <c r="O96" s="55">
        <f t="shared" si="228"/>
        <v>32963</v>
      </c>
      <c r="P96" s="53">
        <f t="shared" si="229"/>
        <v>0</v>
      </c>
      <c r="Q96" s="119">
        <f t="shared" si="230"/>
        <v>0</v>
      </c>
      <c r="R96" s="52" t="s">
        <v>130</v>
      </c>
      <c r="S96" s="114">
        <v>17</v>
      </c>
      <c r="T96" s="68">
        <v>4</v>
      </c>
      <c r="U96" s="114">
        <v>2035</v>
      </c>
      <c r="V96" s="55">
        <f t="shared" si="135"/>
        <v>54878</v>
      </c>
      <c r="W96" s="53">
        <f t="shared" si="231"/>
        <v>0</v>
      </c>
      <c r="X96" s="53">
        <f t="shared" si="232"/>
        <v>0</v>
      </c>
      <c r="Y96" s="53">
        <f t="shared" si="233"/>
        <v>0</v>
      </c>
      <c r="Z96" s="53">
        <f t="shared" si="234"/>
        <v>0</v>
      </c>
      <c r="AA96" s="53">
        <f>IF($V96&lt;=Z$2,0,IF($O96&lt;=Z$2,0,IF($G96&gt;=AA$2,0,IF($K96&gt;=$J96,0,IF($O96&lt;=AA$2,($J96-(SUM($K96,SUM($Z96:Z96)))),IF($L96=$D$184,(($J96-$K96)/$P96),(($J96-SUM($Z96:Z96))*$Q96))*IF($V96&lt;=AA$2,(DATEDIF(Z$2,$V96,"D")/365),IF($G96&gt;Z$2,(DATEDIF($G96,AA$2,"D")/365),1)))))))</f>
        <v>0</v>
      </c>
      <c r="AB96" s="53">
        <f>IF($V96&lt;=AA$2,0,IF($O96&lt;=AA$2,0,IF($G96&gt;=AB$2,0,IF($K96&gt;=$J96,0,IF($O96&lt;=AB$2,($J96-(SUM($K96,SUM($Z96:AA96)))),IF($L96=$D$184,(($J96-$K96)/$P96),(($J96-SUM($Z96:AA96))*$Q96))*IF($V96&lt;=AB$2,(DATEDIF(AA$2,$V96,"D")/365),IF($G96&gt;AA$2,(DATEDIF($G96,AB$2,"D")/365),1)))))))</f>
        <v>0</v>
      </c>
      <c r="AC96" s="53">
        <f>IF($V96&lt;=AB$2,0,IF($O96&lt;=AB$2,0,IF($G96&gt;=AC$2,0,IF($K96&gt;=$J96,0,IF($O96&lt;=AC$2,($J96-(SUM($K96,SUM($Z96:AB96)))),IF($L96=$D$184,(($J96-$K96)/$P96),(($J96-SUM($Z96:AB96))*$Q96))*IF($V96&lt;=AC$2,(DATEDIF(AB$2,$V96,"D")/365),IF($G96&gt;AB$2,(DATEDIF($G96,AC$2,"D")/365),1)))))))</f>
        <v>0</v>
      </c>
      <c r="AD96" s="53">
        <f>IF($V96&lt;=AC$2,0,IF($O96&lt;=AC$2,0,IF($G96&gt;=AD$2,0,IF($K96&gt;=$J96,0,IF($O96&lt;=AD$2,($J96-(SUM($K96,SUM($Z96:AC96)))),IF($L96=$D$184,(($J96-$K96)/$P96),(($J96-SUM($Z96:AC96))*$Q96))*IF($V96&lt;=AD$2,(DATEDIF(AC$2,$V96,"D")/365),IF($G96&gt;AC$2,(DATEDIF($G96,AD$2,"D")/365),1)))))))</f>
        <v>0</v>
      </c>
      <c r="AE96" s="53">
        <f>IF($V96&lt;=AD$2,0,IF($O96&lt;=AD$2,0,IF($G96&gt;=AE$2,0,IF($K96&gt;=$J96,0,IF($O96&lt;=AE$2,($J96-(SUM($K96,SUM($Z96:AD96)))),IF($L96=$D$184,(($J96-$K96)/$P96),(($J96-SUM($Z96:AD96))*$Q96))*IF($V96&lt;=AE$2,(DATEDIF(AD$2,$V96,"D")/365),IF($G96&gt;AD$2,(DATEDIF($G96,AE$2,"D")/365),1)))))))</f>
        <v>0</v>
      </c>
      <c r="AF96" s="53">
        <f>IF($V96&lt;=AE$2,0,IF($O96&lt;=AE$2,0,IF($G96&gt;=AF$2,0,IF($K96&gt;=$J96,0,IF($O96&lt;=AF$2,($J96-(SUM($K96,SUM($Z96:AE96)))),IF($L96=$D$184,(($J96-$K96)/$P96),(($J96-SUM($Z96:AE96))*$Q96))*IF($V96&lt;=AF$2,(DATEDIF(AE$2,$V96,"D")/365),IF($G96&gt;AE$2,(DATEDIF($G96,AF$2,"D")/365),1)))))))</f>
        <v>0</v>
      </c>
      <c r="AG96" s="53">
        <f>IF($V96&lt;=AF$2,0,IF($O96&lt;=AF$2,0,IF($G96&gt;=AG$2,0,IF($K96&gt;=$J96,0,IF($O96&lt;=AG$2,($J96-(SUM($K96,SUM($Z96:AF96)))),IF($L96=$D$184,(($J96-$K96)/$P96),(($J96-SUM($Z96:AF96))*$Q96))*IF($V96&lt;=AG$2,(DATEDIF(AF$2,$V96,"D")/365),IF($G96&gt;AF$2,(DATEDIF($G96,AG$2,"D")/365),1)))))))</f>
        <v>0</v>
      </c>
      <c r="AH96" s="53">
        <f>IF($V96&lt;=AG$2,0,IF($O96&lt;=AG$2,0,IF($G96&gt;=AH$2,0,IF($K96&gt;=$J96,0,IF($O96&lt;=AH$2,($J96-(SUM($K96,SUM($Z96:AG96)))),IF($L96=$D$184,(($J96-$K96)/$P96),(($J96-SUM($Z96:AG96))*$Q96))*IF($V96&lt;=AH$2,(DATEDIF(AG$2,$V96,"D")/365),IF($G96&gt;AG$2,(DATEDIF($G96,AH$2,"D")/365),1)))))))</f>
        <v>0</v>
      </c>
      <c r="AI96" s="53">
        <f>IF($V96&lt;=AH$2,0,IF($O96&lt;=AH$2,0,IF($G96&gt;=AI$2,0,IF($K96&gt;=$J96,0,IF($O96&lt;=AI$2,($J96-(SUM($K96,SUM($Z96:AH96)))),IF($L96=$D$184,(($J96-$K96)/$P96),(($J96-SUM($Z96:AH96))*$Q96))*IF($V96&lt;=AI$2,(DATEDIF(AH$2,$V96,"D")/365),IF($G96&gt;AH$2,(DATEDIF($G96,AI$2,"D")/365),1)))))))</f>
        <v>0</v>
      </c>
      <c r="AJ96" s="53">
        <f>IF($V96&lt;=AI$2,0,IF($O96&lt;=AI$2,0,IF($G96&gt;=AJ$2,0,IF($K96&gt;=$J96,0,IF($O96&lt;=AJ$2,($J96-(SUM($K96,SUM($Z96:AI96)))),IF($L96=$D$184,(($J96-$K96)/$P96),(($J96-SUM($Z96:AI96))*$Q96))*IF($V96&lt;=AJ$2,(DATEDIF(AI$2,$V96,"D")/365),IF($G96&gt;AI$2,(DATEDIF($G96,AJ$2,"D")/365),1)))))))</f>
        <v>0</v>
      </c>
      <c r="AK96" s="53">
        <f>IF($V96&lt;=AJ$2,0,IF($O96&lt;=AJ$2,0,IF($G96&gt;=AK$2,0,IF($K96&gt;=$J96,0,IF($O96&lt;=AK$2,($J96-(SUM($K96,SUM($Z96:AJ96)))),IF($L96=$D$184,(($J96-$K96)/$P96),(($J96-SUM($Z96:AJ96))*$Q96))*IF($V96&lt;=AK$2,(DATEDIF(AJ$2,$V96,"D")/365),IF($G96&gt;AJ$2,(DATEDIF($G96,AK$2,"D")/365),1)))))))</f>
        <v>0</v>
      </c>
      <c r="AL96" s="53">
        <f>IF($V96&lt;=AK$2,0,IF($O96&lt;=AK$2,0,IF($G96&gt;=AL$2,0,IF($K96&gt;=$J96,0,IF($O96&lt;=AL$2,($J96-(SUM($K96,SUM($Z96:AK96)))),IF($L96=$D$184,(($J96-$K96)/$P96),(($J96-SUM($Z96:AK96))*$Q96))*IF($V96&lt;=AL$2,(DATEDIF(AK$2,$V96,"D")/365),IF($G96&gt;AK$2,(DATEDIF($G96,AL$2,"D")/365),1)))))))</f>
        <v>0</v>
      </c>
      <c r="AM96" s="53">
        <f>IF($V96&lt;=AL$2,0,IF($O96&lt;=AL$2,0,IF($G96&gt;=AM$2,0,IF($K96&gt;=$J96,0,IF($O96&lt;=AM$2,($J96-(SUM($K96,SUM($Z96:AL96)))),IF($L96=$D$184,(($J96-$K96)/$P96),(($J96-SUM($Z96:AL96))*$Q96))*IF($V96&lt;=AM$2,(DATEDIF(AL$2,$V96,"D")/365),IF($G96&gt;AL$2,(DATEDIF($G96,AM$2,"D")/365),1)))))))</f>
        <v>0</v>
      </c>
      <c r="AN96" s="53">
        <f>IF($V96&lt;=AM$2,0,IF($O96&lt;=AM$2,0,IF($G96&gt;=AN$2,0,IF($K96&gt;=$J96,0,IF($O96&lt;=AN$2,($J96-(SUM($K96,SUM($Z96:AM96)))),IF($L96=$D$184,(($J96-$K96)/$P96),(($J96-SUM($Z96:AM96))*$Q96))*IF($V96&lt;=AN$2,(DATEDIF(AM$2,$V96,"D")/365),IF($G96&gt;AM$2,(DATEDIF($G96,AN$2,"D")/365),1)))))))</f>
        <v>0</v>
      </c>
      <c r="AO96" s="53">
        <f>IF($V96&lt;=AN$2,0,IF($O96&lt;=AN$2,0,IF($G96&gt;=AO$2,0,IF($K96&gt;=$J96,0,IF($O96&lt;=AO$2,($J96-(SUM($K96,SUM($Z96:AN96)))),IF($L96=$D$184,(($J96-$K96)/$P96),(($J96-SUM($Z96:AN96))*$Q96))*IF($V96&lt;=AO$2,(DATEDIF(AN$2,$V96,"D")/365),IF($G96&gt;AN$2,(DATEDIF($G96,AO$2,"D")/365),1)))))))</f>
        <v>0</v>
      </c>
      <c r="AP96" s="53">
        <f>IF($V96&lt;=AO$2,0,IF($O96&lt;=AO$2,0,IF($G96&gt;=AP$2,0,IF($K96&gt;=$J96,0,IF($O96&lt;=AP$2,($J96-(SUM($K96,SUM($Z96:AO96)))),IF($L96=$D$184,(($J96-$K96)/$P96),(($J96-SUM($Z96:AO96))*$Q96))*IF($V96&lt;=AP$2,(DATEDIF(AO$2,$V96,"D")/365),IF($G96&gt;AO$2,(DATEDIF($G96,AP$2,"D")/365),1)))))))</f>
        <v>0</v>
      </c>
      <c r="AQ96" s="53">
        <f>IF($V96&lt;=AP$2,0,IF($O96&lt;=AP$2,0,IF($G96&gt;=AQ$2,0,IF($K96&gt;=$J96,0,IF($O96&lt;=AQ$2,($J96-(SUM($K96,SUM($Z96:AP96)))),IF($L96=$D$184,(($J96-$K96)/$P96),(($J96-SUM($Z96:AP96))*$Q96))*IF($V96&lt;=AQ$2,(DATEDIF(AP$2,$V96,"D")/365),IF($G96&gt;AP$2,(DATEDIF($G96,AQ$2,"D")/365),1)))))))</f>
        <v>0</v>
      </c>
      <c r="AR96" s="53">
        <f>IF($V96&lt;=AQ$2,0,IF($O96&lt;=AQ$2,0,IF($G96&gt;=AR$2,0,IF($K96&gt;=$J96,0,IF($O96&lt;=AR$2,($J96-(SUM($K96,SUM($Z96:AQ96)))),IF($L96=$D$184,(($J96-$K96)/$P96),(($J96-SUM($Z96:AQ96))*$Q96))*IF($V96&lt;=AR$2,(DATEDIF(AQ$2,$V96,"D")/365),IF($G96&gt;AQ$2,(DATEDIF($G96,AR$2,"D")/365),1)))))))</f>
        <v>0</v>
      </c>
      <c r="AS96" s="53">
        <f>IF($V96&lt;=AR$2,0,IF($O96&lt;=AR$2,0,IF($G96&gt;=AS$2,0,IF($K96&gt;=$J96,0,IF($O96&lt;=AS$2,($J96-(SUM($K96,SUM($Z96:AR96)))),IF($L96=$D$184,(($J96-$K96)/$P96),(($J96-SUM($Z96:AR96))*$Q96))*IF($V96&lt;=AS$2,(DATEDIF(AR$2,$V96,"D")/365),IF($G96&gt;AR$2,(DATEDIF($G96,AS$2,"D")/365),1)))))))</f>
        <v>0</v>
      </c>
      <c r="AT96" s="53">
        <f>IF($V96&lt;=AS$2,0,IF($O96&lt;=AS$2,0,IF($G96&gt;=AT$2,0,IF($K96&gt;=$J96,0,IF($O96&lt;=AT$2,($J96-(SUM($K96,SUM($Z96:AS96)))),IF($L96=$D$184,(($J96-$K96)/$P96),(($J96-SUM($Z96:AS96))*$Q96))*IF($V96&lt;=AT$2,(DATEDIF(AS$2,$V96,"D")/365),IF($G96&gt;AS$2,(DATEDIF($G96,AT$2,"D")/365),1)))))))</f>
        <v>0</v>
      </c>
      <c r="AU96" s="53">
        <f>IF($V96&lt;=AT$2,0,IF($O96&lt;=AT$2,0,IF($G96&gt;=AU$2,0,IF($K96&gt;=$J96,0,IF($O96&lt;=AU$2,($J96-(SUM($K96,SUM($Z96:AT96)))),IF($L96=$D$184,(($J96-$K96)/$P96),(($J96-SUM($Z96:AT96))*$Q96))*IF($V96&lt;=AU$2,(DATEDIF(AT$2,$V96,"D")/365),IF($G96&gt;AT$2,(DATEDIF($G96,AU$2,"D")/365),1)))))))</f>
        <v>0</v>
      </c>
      <c r="AV96" s="53">
        <f>IF($V96&lt;=AU$2,0,IF($O96&lt;=AU$2,0,IF($G96&gt;=AV$2,0,IF($K96&gt;=$J96,0,IF($O96&lt;=AV$2,($J96-(SUM($K96,SUM($Z96:AU96)))),IF($L96=$D$184,(($J96-$K96)/$P96),(($J96-SUM($Z96:AU96))*$Q96))*IF($V96&lt;=AV$2,(DATEDIF(AU$2,$V96,"D")/365),IF($G96&gt;AU$2,(DATEDIF($G96,AV$2,"D")/365),1)))))))</f>
        <v>0</v>
      </c>
      <c r="AW96" s="53">
        <f>IF($V96&lt;=AV$2,0,IF($O96&lt;=AV$2,0,IF($G96&gt;=AW$2,0,IF($K96&gt;=$J96,0,IF($O96&lt;=AW$2,($J96-(SUM($K96,SUM($Z96:AV96)))),IF($L96=$D$184,(($J96-$K96)/$P96),(($J96-SUM($Z96:AV96))*$Q96))*IF($V96&lt;=AW$2,(DATEDIF(AV$2,$V96,"D")/365),IF($G96&gt;AV$2,(DATEDIF($G96,AW$2,"D")/365),1)))))))</f>
        <v>0</v>
      </c>
      <c r="AX96" s="53">
        <f>IF($V96&lt;=AW$2,0,IF($O96&lt;=AW$2,0,IF($G96&gt;=AX$2,0,IF($K96&gt;=$J96,0,IF($O96&lt;=AX$2,($J96-(SUM($K96,SUM($Z96:AW96)))),IF($L96=$D$184,(($J96-$K96)/$P96),(($J96-SUM($Z96:AW96))*$Q96))*IF($V96&lt;=AX$2,(DATEDIF(AW$2,$V96,"D")/365),IF($G96&gt;AW$2,(DATEDIF($G96,AX$2,"D")/365),1)))))))</f>
        <v>0</v>
      </c>
      <c r="AY96" s="53">
        <f>IF($V96&lt;=AX$2,0,IF($O96&lt;=AX$2,0,IF($G96&gt;=AY$2,0,IF($K96&gt;=$J96,0,IF($O96&lt;=AY$2,($J96-(SUM($K96,SUM($Z96:AX96)))),IF($L96=$D$184,(($J96-$K96)/$P96),(($J96-SUM($Z96:AX96))*$Q96))*IF($V96&lt;=AY$2,(DATEDIF(AX$2,$V96,"D")/365),IF($G96&gt;AX$2,(DATEDIF($G96,AY$2,"D")/365),1)))))))</f>
        <v>0</v>
      </c>
      <c r="AZ96" s="52"/>
      <c r="BA96" s="52"/>
      <c r="BB96" s="126">
        <f>IF($V96&lt;=BB$2,0,IF($G96&gt;=BB$2,0,IF($G96&gt;$W$3,(J96-Z96),IF($G96&lt;=$W$3,J96-SUM(W96,$Z96:Z96),0))))</f>
        <v>0</v>
      </c>
      <c r="BC96" s="53">
        <f t="shared" si="235"/>
        <v>0</v>
      </c>
      <c r="BD96" s="52">
        <f t="shared" si="236"/>
        <v>0</v>
      </c>
      <c r="BE96" s="53">
        <f t="shared" si="237"/>
        <v>0</v>
      </c>
      <c r="BF96" s="52">
        <f t="shared" si="238"/>
        <v>0</v>
      </c>
      <c r="BG96" s="53">
        <f t="shared" si="239"/>
        <v>0</v>
      </c>
      <c r="BH96" s="52">
        <f t="shared" si="240"/>
        <v>0</v>
      </c>
      <c r="BI96" s="53">
        <f t="shared" si="241"/>
        <v>0</v>
      </c>
      <c r="BJ96" s="52">
        <f t="shared" si="242"/>
        <v>0</v>
      </c>
      <c r="BK96" s="53">
        <f t="shared" si="243"/>
        <v>0</v>
      </c>
      <c r="BL96" s="52">
        <f t="shared" si="244"/>
        <v>0</v>
      </c>
      <c r="BM96" s="53">
        <f t="shared" si="245"/>
        <v>0</v>
      </c>
      <c r="BN96" s="52">
        <f t="shared" si="246"/>
        <v>0</v>
      </c>
      <c r="BO96" s="53">
        <f t="shared" si="247"/>
        <v>0</v>
      </c>
      <c r="BP96" s="52">
        <f t="shared" si="248"/>
        <v>0</v>
      </c>
      <c r="BQ96" s="53">
        <f t="shared" si="249"/>
        <v>0</v>
      </c>
      <c r="BR96" s="52">
        <f t="shared" si="250"/>
        <v>0</v>
      </c>
      <c r="BS96" s="53">
        <f t="shared" si="251"/>
        <v>0</v>
      </c>
      <c r="BT96" s="52">
        <f t="shared" si="252"/>
        <v>0</v>
      </c>
      <c r="BU96" s="53">
        <f t="shared" si="253"/>
        <v>0</v>
      </c>
      <c r="BV96" s="52">
        <f t="shared" si="254"/>
        <v>0</v>
      </c>
      <c r="BW96" s="53">
        <f t="shared" si="255"/>
        <v>0</v>
      </c>
      <c r="BX96" s="52">
        <f t="shared" si="256"/>
        <v>0</v>
      </c>
      <c r="BY96" s="53">
        <f t="shared" si="257"/>
        <v>0</v>
      </c>
      <c r="BZ96" s="52">
        <f t="shared" si="258"/>
        <v>0</v>
      </c>
      <c r="CA96" s="53">
        <f t="shared" si="259"/>
        <v>0</v>
      </c>
    </row>
    <row r="97" spans="1:79" s="74" customFormat="1">
      <c r="A97" s="20">
        <v>96</v>
      </c>
      <c r="B97" s="20" t="s">
        <v>5</v>
      </c>
      <c r="C97" s="20" t="s">
        <v>153</v>
      </c>
      <c r="D97" s="2">
        <v>1985</v>
      </c>
      <c r="E97" s="3">
        <v>4</v>
      </c>
      <c r="F97" s="2">
        <v>1</v>
      </c>
      <c r="G97" s="55">
        <f t="shared" si="223"/>
        <v>31137</v>
      </c>
      <c r="H97" s="4">
        <v>0</v>
      </c>
      <c r="I97" s="1">
        <v>0</v>
      </c>
      <c r="J97" s="51">
        <f t="shared" si="224"/>
        <v>0</v>
      </c>
      <c r="K97" s="54">
        <f t="shared" si="225"/>
        <v>0</v>
      </c>
      <c r="L97" s="4" t="s">
        <v>96</v>
      </c>
      <c r="M97" s="54">
        <f t="shared" si="226"/>
        <v>5</v>
      </c>
      <c r="N97" s="53">
        <f t="shared" si="227"/>
        <v>5</v>
      </c>
      <c r="O97" s="55">
        <f t="shared" si="228"/>
        <v>32963</v>
      </c>
      <c r="P97" s="53">
        <f t="shared" si="229"/>
        <v>0</v>
      </c>
      <c r="Q97" s="119">
        <f t="shared" si="230"/>
        <v>0</v>
      </c>
      <c r="R97" s="52" t="s">
        <v>130</v>
      </c>
      <c r="S97" s="114">
        <v>17</v>
      </c>
      <c r="T97" s="68">
        <v>4</v>
      </c>
      <c r="U97" s="114">
        <v>2035</v>
      </c>
      <c r="V97" s="55">
        <f t="shared" si="135"/>
        <v>54878</v>
      </c>
      <c r="W97" s="53">
        <f t="shared" si="231"/>
        <v>0</v>
      </c>
      <c r="X97" s="53">
        <f t="shared" si="232"/>
        <v>0</v>
      </c>
      <c r="Y97" s="53">
        <f t="shared" si="233"/>
        <v>0</v>
      </c>
      <c r="Z97" s="53">
        <f t="shared" si="234"/>
        <v>0</v>
      </c>
      <c r="AA97" s="53">
        <f>IF($V97&lt;=Z$2,0,IF($O97&lt;=Z$2,0,IF($G97&gt;=AA$2,0,IF($K97&gt;=$J97,0,IF($O97&lt;=AA$2,($J97-(SUM($K97,SUM($Z97:Z97)))),IF($L97=$D$184,(($J97-$K97)/$P97),(($J97-SUM($Z97:Z97))*$Q97))*IF($V97&lt;=AA$2,(DATEDIF(Z$2,$V97,"D")/365),IF($G97&gt;Z$2,(DATEDIF($G97,AA$2,"D")/365),1)))))))</f>
        <v>0</v>
      </c>
      <c r="AB97" s="53">
        <f>IF($V97&lt;=AA$2,0,IF($O97&lt;=AA$2,0,IF($G97&gt;=AB$2,0,IF($K97&gt;=$J97,0,IF($O97&lt;=AB$2,($J97-(SUM($K97,SUM($Z97:AA97)))),IF($L97=$D$184,(($J97-$K97)/$P97),(($J97-SUM($Z97:AA97))*$Q97))*IF($V97&lt;=AB$2,(DATEDIF(AA$2,$V97,"D")/365),IF($G97&gt;AA$2,(DATEDIF($G97,AB$2,"D")/365),1)))))))</f>
        <v>0</v>
      </c>
      <c r="AC97" s="53">
        <f>IF($V97&lt;=AB$2,0,IF($O97&lt;=AB$2,0,IF($G97&gt;=AC$2,0,IF($K97&gt;=$J97,0,IF($O97&lt;=AC$2,($J97-(SUM($K97,SUM($Z97:AB97)))),IF($L97=$D$184,(($J97-$K97)/$P97),(($J97-SUM($Z97:AB97))*$Q97))*IF($V97&lt;=AC$2,(DATEDIF(AB$2,$V97,"D")/365),IF($G97&gt;AB$2,(DATEDIF($G97,AC$2,"D")/365),1)))))))</f>
        <v>0</v>
      </c>
      <c r="AD97" s="53">
        <f>IF($V97&lt;=AC$2,0,IF($O97&lt;=AC$2,0,IF($G97&gt;=AD$2,0,IF($K97&gt;=$J97,0,IF($O97&lt;=AD$2,($J97-(SUM($K97,SUM($Z97:AC97)))),IF($L97=$D$184,(($J97-$K97)/$P97),(($J97-SUM($Z97:AC97))*$Q97))*IF($V97&lt;=AD$2,(DATEDIF(AC$2,$V97,"D")/365),IF($G97&gt;AC$2,(DATEDIF($G97,AD$2,"D")/365),1)))))))</f>
        <v>0</v>
      </c>
      <c r="AE97" s="53">
        <f>IF($V97&lt;=AD$2,0,IF($O97&lt;=AD$2,0,IF($G97&gt;=AE$2,0,IF($K97&gt;=$J97,0,IF($O97&lt;=AE$2,($J97-(SUM($K97,SUM($Z97:AD97)))),IF($L97=$D$184,(($J97-$K97)/$P97),(($J97-SUM($Z97:AD97))*$Q97))*IF($V97&lt;=AE$2,(DATEDIF(AD$2,$V97,"D")/365),IF($G97&gt;AD$2,(DATEDIF($G97,AE$2,"D")/365),1)))))))</f>
        <v>0</v>
      </c>
      <c r="AF97" s="53">
        <f>IF($V97&lt;=AE$2,0,IF($O97&lt;=AE$2,0,IF($G97&gt;=AF$2,0,IF($K97&gt;=$J97,0,IF($O97&lt;=AF$2,($J97-(SUM($K97,SUM($Z97:AE97)))),IF($L97=$D$184,(($J97-$K97)/$P97),(($J97-SUM($Z97:AE97))*$Q97))*IF($V97&lt;=AF$2,(DATEDIF(AE$2,$V97,"D")/365),IF($G97&gt;AE$2,(DATEDIF($G97,AF$2,"D")/365),1)))))))</f>
        <v>0</v>
      </c>
      <c r="AG97" s="53">
        <f>IF($V97&lt;=AF$2,0,IF($O97&lt;=AF$2,0,IF($G97&gt;=AG$2,0,IF($K97&gt;=$J97,0,IF($O97&lt;=AG$2,($J97-(SUM($K97,SUM($Z97:AF97)))),IF($L97=$D$184,(($J97-$K97)/$P97),(($J97-SUM($Z97:AF97))*$Q97))*IF($V97&lt;=AG$2,(DATEDIF(AF$2,$V97,"D")/365),IF($G97&gt;AF$2,(DATEDIF($G97,AG$2,"D")/365),1)))))))</f>
        <v>0</v>
      </c>
      <c r="AH97" s="53">
        <f>IF($V97&lt;=AG$2,0,IF($O97&lt;=AG$2,0,IF($G97&gt;=AH$2,0,IF($K97&gt;=$J97,0,IF($O97&lt;=AH$2,($J97-(SUM($K97,SUM($Z97:AG97)))),IF($L97=$D$184,(($J97-$K97)/$P97),(($J97-SUM($Z97:AG97))*$Q97))*IF($V97&lt;=AH$2,(DATEDIF(AG$2,$V97,"D")/365),IF($G97&gt;AG$2,(DATEDIF($G97,AH$2,"D")/365),1)))))))</f>
        <v>0</v>
      </c>
      <c r="AI97" s="53">
        <f>IF($V97&lt;=AH$2,0,IF($O97&lt;=AH$2,0,IF($G97&gt;=AI$2,0,IF($K97&gt;=$J97,0,IF($O97&lt;=AI$2,($J97-(SUM($K97,SUM($Z97:AH97)))),IF($L97=$D$184,(($J97-$K97)/$P97),(($J97-SUM($Z97:AH97))*$Q97))*IF($V97&lt;=AI$2,(DATEDIF(AH$2,$V97,"D")/365),IF($G97&gt;AH$2,(DATEDIF($G97,AI$2,"D")/365),1)))))))</f>
        <v>0</v>
      </c>
      <c r="AJ97" s="53">
        <f>IF($V97&lt;=AI$2,0,IF($O97&lt;=AI$2,0,IF($G97&gt;=AJ$2,0,IF($K97&gt;=$J97,0,IF($O97&lt;=AJ$2,($J97-(SUM($K97,SUM($Z97:AI97)))),IF($L97=$D$184,(($J97-$K97)/$P97),(($J97-SUM($Z97:AI97))*$Q97))*IF($V97&lt;=AJ$2,(DATEDIF(AI$2,$V97,"D")/365),IF($G97&gt;AI$2,(DATEDIF($G97,AJ$2,"D")/365),1)))))))</f>
        <v>0</v>
      </c>
      <c r="AK97" s="53">
        <f>IF($V97&lt;=AJ$2,0,IF($O97&lt;=AJ$2,0,IF($G97&gt;=AK$2,0,IF($K97&gt;=$J97,0,IF($O97&lt;=AK$2,($J97-(SUM($K97,SUM($Z97:AJ97)))),IF($L97=$D$184,(($J97-$K97)/$P97),(($J97-SUM($Z97:AJ97))*$Q97))*IF($V97&lt;=AK$2,(DATEDIF(AJ$2,$V97,"D")/365),IF($G97&gt;AJ$2,(DATEDIF($G97,AK$2,"D")/365),1)))))))</f>
        <v>0</v>
      </c>
      <c r="AL97" s="53">
        <f>IF($V97&lt;=AK$2,0,IF($O97&lt;=AK$2,0,IF($G97&gt;=AL$2,0,IF($K97&gt;=$J97,0,IF($O97&lt;=AL$2,($J97-(SUM($K97,SUM($Z97:AK97)))),IF($L97=$D$184,(($J97-$K97)/$P97),(($J97-SUM($Z97:AK97))*$Q97))*IF($V97&lt;=AL$2,(DATEDIF(AK$2,$V97,"D")/365),IF($G97&gt;AK$2,(DATEDIF($G97,AL$2,"D")/365),1)))))))</f>
        <v>0</v>
      </c>
      <c r="AM97" s="53">
        <f>IF($V97&lt;=AL$2,0,IF($O97&lt;=AL$2,0,IF($G97&gt;=AM$2,0,IF($K97&gt;=$J97,0,IF($O97&lt;=AM$2,($J97-(SUM($K97,SUM($Z97:AL97)))),IF($L97=$D$184,(($J97-$K97)/$P97),(($J97-SUM($Z97:AL97))*$Q97))*IF($V97&lt;=AM$2,(DATEDIF(AL$2,$V97,"D")/365),IF($G97&gt;AL$2,(DATEDIF($G97,AM$2,"D")/365),1)))))))</f>
        <v>0</v>
      </c>
      <c r="AN97" s="53">
        <f>IF($V97&lt;=AM$2,0,IF($O97&lt;=AM$2,0,IF($G97&gt;=AN$2,0,IF($K97&gt;=$J97,0,IF($O97&lt;=AN$2,($J97-(SUM($K97,SUM($Z97:AM97)))),IF($L97=$D$184,(($J97-$K97)/$P97),(($J97-SUM($Z97:AM97))*$Q97))*IF($V97&lt;=AN$2,(DATEDIF(AM$2,$V97,"D")/365),IF($G97&gt;AM$2,(DATEDIF($G97,AN$2,"D")/365),1)))))))</f>
        <v>0</v>
      </c>
      <c r="AO97" s="53">
        <f>IF($V97&lt;=AN$2,0,IF($O97&lt;=AN$2,0,IF($G97&gt;=AO$2,0,IF($K97&gt;=$J97,0,IF($O97&lt;=AO$2,($J97-(SUM($K97,SUM($Z97:AN97)))),IF($L97=$D$184,(($J97-$K97)/$P97),(($J97-SUM($Z97:AN97))*$Q97))*IF($V97&lt;=AO$2,(DATEDIF(AN$2,$V97,"D")/365),IF($G97&gt;AN$2,(DATEDIF($G97,AO$2,"D")/365),1)))))))</f>
        <v>0</v>
      </c>
      <c r="AP97" s="53">
        <f>IF($V97&lt;=AO$2,0,IF($O97&lt;=AO$2,0,IF($G97&gt;=AP$2,0,IF($K97&gt;=$J97,0,IF($O97&lt;=AP$2,($J97-(SUM($K97,SUM($Z97:AO97)))),IF($L97=$D$184,(($J97-$K97)/$P97),(($J97-SUM($Z97:AO97))*$Q97))*IF($V97&lt;=AP$2,(DATEDIF(AO$2,$V97,"D")/365),IF($G97&gt;AO$2,(DATEDIF($G97,AP$2,"D")/365),1)))))))</f>
        <v>0</v>
      </c>
      <c r="AQ97" s="53">
        <f>IF($V97&lt;=AP$2,0,IF($O97&lt;=AP$2,0,IF($G97&gt;=AQ$2,0,IF($K97&gt;=$J97,0,IF($O97&lt;=AQ$2,($J97-(SUM($K97,SUM($Z97:AP97)))),IF($L97=$D$184,(($J97-$K97)/$P97),(($J97-SUM($Z97:AP97))*$Q97))*IF($V97&lt;=AQ$2,(DATEDIF(AP$2,$V97,"D")/365),IF($G97&gt;AP$2,(DATEDIF($G97,AQ$2,"D")/365),1)))))))</f>
        <v>0</v>
      </c>
      <c r="AR97" s="53">
        <f>IF($V97&lt;=AQ$2,0,IF($O97&lt;=AQ$2,0,IF($G97&gt;=AR$2,0,IF($K97&gt;=$J97,0,IF($O97&lt;=AR$2,($J97-(SUM($K97,SUM($Z97:AQ97)))),IF($L97=$D$184,(($J97-$K97)/$P97),(($J97-SUM($Z97:AQ97))*$Q97))*IF($V97&lt;=AR$2,(DATEDIF(AQ$2,$V97,"D")/365),IF($G97&gt;AQ$2,(DATEDIF($G97,AR$2,"D")/365),1)))))))</f>
        <v>0</v>
      </c>
      <c r="AS97" s="53">
        <f>IF($V97&lt;=AR$2,0,IF($O97&lt;=AR$2,0,IF($G97&gt;=AS$2,0,IF($K97&gt;=$J97,0,IF($O97&lt;=AS$2,($J97-(SUM($K97,SUM($Z97:AR97)))),IF($L97=$D$184,(($J97-$K97)/$P97),(($J97-SUM($Z97:AR97))*$Q97))*IF($V97&lt;=AS$2,(DATEDIF(AR$2,$V97,"D")/365),IF($G97&gt;AR$2,(DATEDIF($G97,AS$2,"D")/365),1)))))))</f>
        <v>0</v>
      </c>
      <c r="AT97" s="53">
        <f>IF($V97&lt;=AS$2,0,IF($O97&lt;=AS$2,0,IF($G97&gt;=AT$2,0,IF($K97&gt;=$J97,0,IF($O97&lt;=AT$2,($J97-(SUM($K97,SUM($Z97:AS97)))),IF($L97=$D$184,(($J97-$K97)/$P97),(($J97-SUM($Z97:AS97))*$Q97))*IF($V97&lt;=AT$2,(DATEDIF(AS$2,$V97,"D")/365),IF($G97&gt;AS$2,(DATEDIF($G97,AT$2,"D")/365),1)))))))</f>
        <v>0</v>
      </c>
      <c r="AU97" s="53">
        <f>IF($V97&lt;=AT$2,0,IF($O97&lt;=AT$2,0,IF($G97&gt;=AU$2,0,IF($K97&gt;=$J97,0,IF($O97&lt;=AU$2,($J97-(SUM($K97,SUM($Z97:AT97)))),IF($L97=$D$184,(($J97-$K97)/$P97),(($J97-SUM($Z97:AT97))*$Q97))*IF($V97&lt;=AU$2,(DATEDIF(AT$2,$V97,"D")/365),IF($G97&gt;AT$2,(DATEDIF($G97,AU$2,"D")/365),1)))))))</f>
        <v>0</v>
      </c>
      <c r="AV97" s="53">
        <f>IF($V97&lt;=AU$2,0,IF($O97&lt;=AU$2,0,IF($G97&gt;=AV$2,0,IF($K97&gt;=$J97,0,IF($O97&lt;=AV$2,($J97-(SUM($K97,SUM($Z97:AU97)))),IF($L97=$D$184,(($J97-$K97)/$P97),(($J97-SUM($Z97:AU97))*$Q97))*IF($V97&lt;=AV$2,(DATEDIF(AU$2,$V97,"D")/365),IF($G97&gt;AU$2,(DATEDIF($G97,AV$2,"D")/365),1)))))))</f>
        <v>0</v>
      </c>
      <c r="AW97" s="53">
        <f>IF($V97&lt;=AV$2,0,IF($O97&lt;=AV$2,0,IF($G97&gt;=AW$2,0,IF($K97&gt;=$J97,0,IF($O97&lt;=AW$2,($J97-(SUM($K97,SUM($Z97:AV97)))),IF($L97=$D$184,(($J97-$K97)/$P97),(($J97-SUM($Z97:AV97))*$Q97))*IF($V97&lt;=AW$2,(DATEDIF(AV$2,$V97,"D")/365),IF($G97&gt;AV$2,(DATEDIF($G97,AW$2,"D")/365),1)))))))</f>
        <v>0</v>
      </c>
      <c r="AX97" s="53">
        <f>IF($V97&lt;=AW$2,0,IF($O97&lt;=AW$2,0,IF($G97&gt;=AX$2,0,IF($K97&gt;=$J97,0,IF($O97&lt;=AX$2,($J97-(SUM($K97,SUM($Z97:AW97)))),IF($L97=$D$184,(($J97-$K97)/$P97),(($J97-SUM($Z97:AW97))*$Q97))*IF($V97&lt;=AX$2,(DATEDIF(AW$2,$V97,"D")/365),IF($G97&gt;AW$2,(DATEDIF($G97,AX$2,"D")/365),1)))))))</f>
        <v>0</v>
      </c>
      <c r="AY97" s="53">
        <f>IF($V97&lt;=AX$2,0,IF($O97&lt;=AX$2,0,IF($G97&gt;=AY$2,0,IF($K97&gt;=$J97,0,IF($O97&lt;=AY$2,($J97-(SUM($K97,SUM($Z97:AX97)))),IF($L97=$D$184,(($J97-$K97)/$P97),(($J97-SUM($Z97:AX97))*$Q97))*IF($V97&lt;=AY$2,(DATEDIF(AX$2,$V97,"D")/365),IF($G97&gt;AX$2,(DATEDIF($G97,AY$2,"D")/365),1)))))))</f>
        <v>0</v>
      </c>
      <c r="AZ97" s="52"/>
      <c r="BA97" s="52"/>
      <c r="BB97" s="126">
        <f>IF($V97&lt;=BB$2,0,IF($G97&gt;=BB$2,0,IF($G97&gt;$W$3,(J97-Z97),IF($G97&lt;=$W$3,J97-SUM(W97,$Z97:Z97),0))))</f>
        <v>0</v>
      </c>
      <c r="BC97" s="53">
        <f t="shared" si="235"/>
        <v>0</v>
      </c>
      <c r="BD97" s="52">
        <f t="shared" si="236"/>
        <v>0</v>
      </c>
      <c r="BE97" s="53">
        <f t="shared" si="237"/>
        <v>0</v>
      </c>
      <c r="BF97" s="52">
        <f t="shared" si="238"/>
        <v>0</v>
      </c>
      <c r="BG97" s="53">
        <f t="shared" si="239"/>
        <v>0</v>
      </c>
      <c r="BH97" s="52">
        <f t="shared" si="240"/>
        <v>0</v>
      </c>
      <c r="BI97" s="53">
        <f t="shared" si="241"/>
        <v>0</v>
      </c>
      <c r="BJ97" s="52">
        <f t="shared" si="242"/>
        <v>0</v>
      </c>
      <c r="BK97" s="53">
        <f t="shared" si="243"/>
        <v>0</v>
      </c>
      <c r="BL97" s="52">
        <f t="shared" si="244"/>
        <v>0</v>
      </c>
      <c r="BM97" s="53">
        <f t="shared" si="245"/>
        <v>0</v>
      </c>
      <c r="BN97" s="52">
        <f t="shared" si="246"/>
        <v>0</v>
      </c>
      <c r="BO97" s="53">
        <f t="shared" si="247"/>
        <v>0</v>
      </c>
      <c r="BP97" s="52">
        <f t="shared" si="248"/>
        <v>0</v>
      </c>
      <c r="BQ97" s="53">
        <f t="shared" si="249"/>
        <v>0</v>
      </c>
      <c r="BR97" s="52">
        <f t="shared" si="250"/>
        <v>0</v>
      </c>
      <c r="BS97" s="53">
        <f t="shared" si="251"/>
        <v>0</v>
      </c>
      <c r="BT97" s="52">
        <f t="shared" si="252"/>
        <v>0</v>
      </c>
      <c r="BU97" s="53">
        <f t="shared" si="253"/>
        <v>0</v>
      </c>
      <c r="BV97" s="52">
        <f t="shared" si="254"/>
        <v>0</v>
      </c>
      <c r="BW97" s="53">
        <f t="shared" si="255"/>
        <v>0</v>
      </c>
      <c r="BX97" s="52">
        <f t="shared" si="256"/>
        <v>0</v>
      </c>
      <c r="BY97" s="53">
        <f t="shared" si="257"/>
        <v>0</v>
      </c>
      <c r="BZ97" s="52">
        <f t="shared" si="258"/>
        <v>0</v>
      </c>
      <c r="CA97" s="53">
        <f t="shared" si="259"/>
        <v>0</v>
      </c>
    </row>
    <row r="98" spans="1:79" s="74" customFormat="1">
      <c r="A98" s="20">
        <v>97</v>
      </c>
      <c r="B98" s="20" t="s">
        <v>5</v>
      </c>
      <c r="C98" s="20" t="s">
        <v>153</v>
      </c>
      <c r="D98" s="2">
        <v>1985</v>
      </c>
      <c r="E98" s="3">
        <v>4</v>
      </c>
      <c r="F98" s="2">
        <v>1</v>
      </c>
      <c r="G98" s="55">
        <f t="shared" si="223"/>
        <v>31137</v>
      </c>
      <c r="H98" s="4">
        <v>0</v>
      </c>
      <c r="I98" s="1">
        <v>0</v>
      </c>
      <c r="J98" s="51">
        <f t="shared" si="224"/>
        <v>0</v>
      </c>
      <c r="K98" s="54">
        <f t="shared" si="225"/>
        <v>0</v>
      </c>
      <c r="L98" s="4" t="s">
        <v>96</v>
      </c>
      <c r="M98" s="54">
        <f t="shared" si="226"/>
        <v>5</v>
      </c>
      <c r="N98" s="53">
        <f t="shared" si="227"/>
        <v>5</v>
      </c>
      <c r="O98" s="55">
        <f t="shared" si="228"/>
        <v>32963</v>
      </c>
      <c r="P98" s="53">
        <f t="shared" si="229"/>
        <v>0</v>
      </c>
      <c r="Q98" s="119">
        <f t="shared" si="230"/>
        <v>0</v>
      </c>
      <c r="R98" s="52" t="s">
        <v>130</v>
      </c>
      <c r="S98" s="114">
        <v>17</v>
      </c>
      <c r="T98" s="68">
        <v>4</v>
      </c>
      <c r="U98" s="114">
        <v>2035</v>
      </c>
      <c r="V98" s="55">
        <f t="shared" si="135"/>
        <v>54878</v>
      </c>
      <c r="W98" s="53">
        <f t="shared" si="231"/>
        <v>0</v>
      </c>
      <c r="X98" s="53">
        <f t="shared" si="232"/>
        <v>0</v>
      </c>
      <c r="Y98" s="53">
        <f t="shared" si="233"/>
        <v>0</v>
      </c>
      <c r="Z98" s="53">
        <f t="shared" si="234"/>
        <v>0</v>
      </c>
      <c r="AA98" s="53">
        <f>IF($V98&lt;=Z$2,0,IF($O98&lt;=Z$2,0,IF($G98&gt;=AA$2,0,IF($K98&gt;=$J98,0,IF($O98&lt;=AA$2,($J98-(SUM($K98,SUM($Z98:Z98)))),IF($L98=$D$184,(($J98-$K98)/$P98),(($J98-SUM($Z98:Z98))*$Q98))*IF($V98&lt;=AA$2,(DATEDIF(Z$2,$V98,"D")/365),IF($G98&gt;Z$2,(DATEDIF($G98,AA$2,"D")/365),1)))))))</f>
        <v>0</v>
      </c>
      <c r="AB98" s="53">
        <f>IF($V98&lt;=AA$2,0,IF($O98&lt;=AA$2,0,IF($G98&gt;=AB$2,0,IF($K98&gt;=$J98,0,IF($O98&lt;=AB$2,($J98-(SUM($K98,SUM($Z98:AA98)))),IF($L98=$D$184,(($J98-$K98)/$P98),(($J98-SUM($Z98:AA98))*$Q98))*IF($V98&lt;=AB$2,(DATEDIF(AA$2,$V98,"D")/365),IF($G98&gt;AA$2,(DATEDIF($G98,AB$2,"D")/365),1)))))))</f>
        <v>0</v>
      </c>
      <c r="AC98" s="53">
        <f>IF($V98&lt;=AB$2,0,IF($O98&lt;=AB$2,0,IF($G98&gt;=AC$2,0,IF($K98&gt;=$J98,0,IF($O98&lt;=AC$2,($J98-(SUM($K98,SUM($Z98:AB98)))),IF($L98=$D$184,(($J98-$K98)/$P98),(($J98-SUM($Z98:AB98))*$Q98))*IF($V98&lt;=AC$2,(DATEDIF(AB$2,$V98,"D")/365),IF($G98&gt;AB$2,(DATEDIF($G98,AC$2,"D")/365),1)))))))</f>
        <v>0</v>
      </c>
      <c r="AD98" s="53">
        <f>IF($V98&lt;=AC$2,0,IF($O98&lt;=AC$2,0,IF($G98&gt;=AD$2,0,IF($K98&gt;=$J98,0,IF($O98&lt;=AD$2,($J98-(SUM($K98,SUM($Z98:AC98)))),IF($L98=$D$184,(($J98-$K98)/$P98),(($J98-SUM($Z98:AC98))*$Q98))*IF($V98&lt;=AD$2,(DATEDIF(AC$2,$V98,"D")/365),IF($G98&gt;AC$2,(DATEDIF($G98,AD$2,"D")/365),1)))))))</f>
        <v>0</v>
      </c>
      <c r="AE98" s="53">
        <f>IF($V98&lt;=AD$2,0,IF($O98&lt;=AD$2,0,IF($G98&gt;=AE$2,0,IF($K98&gt;=$J98,0,IF($O98&lt;=AE$2,($J98-(SUM($K98,SUM($Z98:AD98)))),IF($L98=$D$184,(($J98-$K98)/$P98),(($J98-SUM($Z98:AD98))*$Q98))*IF($V98&lt;=AE$2,(DATEDIF(AD$2,$V98,"D")/365),IF($G98&gt;AD$2,(DATEDIF($G98,AE$2,"D")/365),1)))))))</f>
        <v>0</v>
      </c>
      <c r="AF98" s="53">
        <f>IF($V98&lt;=AE$2,0,IF($O98&lt;=AE$2,0,IF($G98&gt;=AF$2,0,IF($K98&gt;=$J98,0,IF($O98&lt;=AF$2,($J98-(SUM($K98,SUM($Z98:AE98)))),IF($L98=$D$184,(($J98-$K98)/$P98),(($J98-SUM($Z98:AE98))*$Q98))*IF($V98&lt;=AF$2,(DATEDIF(AE$2,$V98,"D")/365),IF($G98&gt;AE$2,(DATEDIF($G98,AF$2,"D")/365),1)))))))</f>
        <v>0</v>
      </c>
      <c r="AG98" s="53">
        <f>IF($V98&lt;=AF$2,0,IF($O98&lt;=AF$2,0,IF($G98&gt;=AG$2,0,IF($K98&gt;=$J98,0,IF($O98&lt;=AG$2,($J98-(SUM($K98,SUM($Z98:AF98)))),IF($L98=$D$184,(($J98-$K98)/$P98),(($J98-SUM($Z98:AF98))*$Q98))*IF($V98&lt;=AG$2,(DATEDIF(AF$2,$V98,"D")/365),IF($G98&gt;AF$2,(DATEDIF($G98,AG$2,"D")/365),1)))))))</f>
        <v>0</v>
      </c>
      <c r="AH98" s="53">
        <f>IF($V98&lt;=AG$2,0,IF($O98&lt;=AG$2,0,IF($G98&gt;=AH$2,0,IF($K98&gt;=$J98,0,IF($O98&lt;=AH$2,($J98-(SUM($K98,SUM($Z98:AG98)))),IF($L98=$D$184,(($J98-$K98)/$P98),(($J98-SUM($Z98:AG98))*$Q98))*IF($V98&lt;=AH$2,(DATEDIF(AG$2,$V98,"D")/365),IF($G98&gt;AG$2,(DATEDIF($G98,AH$2,"D")/365),1)))))))</f>
        <v>0</v>
      </c>
      <c r="AI98" s="53">
        <f>IF($V98&lt;=AH$2,0,IF($O98&lt;=AH$2,0,IF($G98&gt;=AI$2,0,IF($K98&gt;=$J98,0,IF($O98&lt;=AI$2,($J98-(SUM($K98,SUM($Z98:AH98)))),IF($L98=$D$184,(($J98-$K98)/$P98),(($J98-SUM($Z98:AH98))*$Q98))*IF($V98&lt;=AI$2,(DATEDIF(AH$2,$V98,"D")/365),IF($G98&gt;AH$2,(DATEDIF($G98,AI$2,"D")/365),1)))))))</f>
        <v>0</v>
      </c>
      <c r="AJ98" s="53">
        <f>IF($V98&lt;=AI$2,0,IF($O98&lt;=AI$2,0,IF($G98&gt;=AJ$2,0,IF($K98&gt;=$J98,0,IF($O98&lt;=AJ$2,($J98-(SUM($K98,SUM($Z98:AI98)))),IF($L98=$D$184,(($J98-$K98)/$P98),(($J98-SUM($Z98:AI98))*$Q98))*IF($V98&lt;=AJ$2,(DATEDIF(AI$2,$V98,"D")/365),IF($G98&gt;AI$2,(DATEDIF($G98,AJ$2,"D")/365),1)))))))</f>
        <v>0</v>
      </c>
      <c r="AK98" s="53">
        <f>IF($V98&lt;=AJ$2,0,IF($O98&lt;=AJ$2,0,IF($G98&gt;=AK$2,0,IF($K98&gt;=$J98,0,IF($O98&lt;=AK$2,($J98-(SUM($K98,SUM($Z98:AJ98)))),IF($L98=$D$184,(($J98-$K98)/$P98),(($J98-SUM($Z98:AJ98))*$Q98))*IF($V98&lt;=AK$2,(DATEDIF(AJ$2,$V98,"D")/365),IF($G98&gt;AJ$2,(DATEDIF($G98,AK$2,"D")/365),1)))))))</f>
        <v>0</v>
      </c>
      <c r="AL98" s="53">
        <f>IF($V98&lt;=AK$2,0,IF($O98&lt;=AK$2,0,IF($G98&gt;=AL$2,0,IF($K98&gt;=$J98,0,IF($O98&lt;=AL$2,($J98-(SUM($K98,SUM($Z98:AK98)))),IF($L98=$D$184,(($J98-$K98)/$P98),(($J98-SUM($Z98:AK98))*$Q98))*IF($V98&lt;=AL$2,(DATEDIF(AK$2,$V98,"D")/365),IF($G98&gt;AK$2,(DATEDIF($G98,AL$2,"D")/365),1)))))))</f>
        <v>0</v>
      </c>
      <c r="AM98" s="53">
        <f>IF($V98&lt;=AL$2,0,IF($O98&lt;=AL$2,0,IF($G98&gt;=AM$2,0,IF($K98&gt;=$J98,0,IF($O98&lt;=AM$2,($J98-(SUM($K98,SUM($Z98:AL98)))),IF($L98=$D$184,(($J98-$K98)/$P98),(($J98-SUM($Z98:AL98))*$Q98))*IF($V98&lt;=AM$2,(DATEDIF(AL$2,$V98,"D")/365),IF($G98&gt;AL$2,(DATEDIF($G98,AM$2,"D")/365),1)))))))</f>
        <v>0</v>
      </c>
      <c r="AN98" s="53">
        <f>IF($V98&lt;=AM$2,0,IF($O98&lt;=AM$2,0,IF($G98&gt;=AN$2,0,IF($K98&gt;=$J98,0,IF($O98&lt;=AN$2,($J98-(SUM($K98,SUM($Z98:AM98)))),IF($L98=$D$184,(($J98-$K98)/$P98),(($J98-SUM($Z98:AM98))*$Q98))*IF($V98&lt;=AN$2,(DATEDIF(AM$2,$V98,"D")/365),IF($G98&gt;AM$2,(DATEDIF($G98,AN$2,"D")/365),1)))))))</f>
        <v>0</v>
      </c>
      <c r="AO98" s="53">
        <f>IF($V98&lt;=AN$2,0,IF($O98&lt;=AN$2,0,IF($G98&gt;=AO$2,0,IF($K98&gt;=$J98,0,IF($O98&lt;=AO$2,($J98-(SUM($K98,SUM($Z98:AN98)))),IF($L98=$D$184,(($J98-$K98)/$P98),(($J98-SUM($Z98:AN98))*$Q98))*IF($V98&lt;=AO$2,(DATEDIF(AN$2,$V98,"D")/365),IF($G98&gt;AN$2,(DATEDIF($G98,AO$2,"D")/365),1)))))))</f>
        <v>0</v>
      </c>
      <c r="AP98" s="53">
        <f>IF($V98&lt;=AO$2,0,IF($O98&lt;=AO$2,0,IF($G98&gt;=AP$2,0,IF($K98&gt;=$J98,0,IF($O98&lt;=AP$2,($J98-(SUM($K98,SUM($Z98:AO98)))),IF($L98=$D$184,(($J98-$K98)/$P98),(($J98-SUM($Z98:AO98))*$Q98))*IF($V98&lt;=AP$2,(DATEDIF(AO$2,$V98,"D")/365),IF($G98&gt;AO$2,(DATEDIF($G98,AP$2,"D")/365),1)))))))</f>
        <v>0</v>
      </c>
      <c r="AQ98" s="53">
        <f>IF($V98&lt;=AP$2,0,IF($O98&lt;=AP$2,0,IF($G98&gt;=AQ$2,0,IF($K98&gt;=$J98,0,IF($O98&lt;=AQ$2,($J98-(SUM($K98,SUM($Z98:AP98)))),IF($L98=$D$184,(($J98-$K98)/$P98),(($J98-SUM($Z98:AP98))*$Q98))*IF($V98&lt;=AQ$2,(DATEDIF(AP$2,$V98,"D")/365),IF($G98&gt;AP$2,(DATEDIF($G98,AQ$2,"D")/365),1)))))))</f>
        <v>0</v>
      </c>
      <c r="AR98" s="53">
        <f>IF($V98&lt;=AQ$2,0,IF($O98&lt;=AQ$2,0,IF($G98&gt;=AR$2,0,IF($K98&gt;=$J98,0,IF($O98&lt;=AR$2,($J98-(SUM($K98,SUM($Z98:AQ98)))),IF($L98=$D$184,(($J98-$K98)/$P98),(($J98-SUM($Z98:AQ98))*$Q98))*IF($V98&lt;=AR$2,(DATEDIF(AQ$2,$V98,"D")/365),IF($G98&gt;AQ$2,(DATEDIF($G98,AR$2,"D")/365),1)))))))</f>
        <v>0</v>
      </c>
      <c r="AS98" s="53">
        <f>IF($V98&lt;=AR$2,0,IF($O98&lt;=AR$2,0,IF($G98&gt;=AS$2,0,IF($K98&gt;=$J98,0,IF($O98&lt;=AS$2,($J98-(SUM($K98,SUM($Z98:AR98)))),IF($L98=$D$184,(($J98-$K98)/$P98),(($J98-SUM($Z98:AR98))*$Q98))*IF($V98&lt;=AS$2,(DATEDIF(AR$2,$V98,"D")/365),IF($G98&gt;AR$2,(DATEDIF($G98,AS$2,"D")/365),1)))))))</f>
        <v>0</v>
      </c>
      <c r="AT98" s="53">
        <f>IF($V98&lt;=AS$2,0,IF($O98&lt;=AS$2,0,IF($G98&gt;=AT$2,0,IF($K98&gt;=$J98,0,IF($O98&lt;=AT$2,($J98-(SUM($K98,SUM($Z98:AS98)))),IF($L98=$D$184,(($J98-$K98)/$P98),(($J98-SUM($Z98:AS98))*$Q98))*IF($V98&lt;=AT$2,(DATEDIF(AS$2,$V98,"D")/365),IF($G98&gt;AS$2,(DATEDIF($G98,AT$2,"D")/365),1)))))))</f>
        <v>0</v>
      </c>
      <c r="AU98" s="53">
        <f>IF($V98&lt;=AT$2,0,IF($O98&lt;=AT$2,0,IF($G98&gt;=AU$2,0,IF($K98&gt;=$J98,0,IF($O98&lt;=AU$2,($J98-(SUM($K98,SUM($Z98:AT98)))),IF($L98=$D$184,(($J98-$K98)/$P98),(($J98-SUM($Z98:AT98))*$Q98))*IF($V98&lt;=AU$2,(DATEDIF(AT$2,$V98,"D")/365),IF($G98&gt;AT$2,(DATEDIF($G98,AU$2,"D")/365),1)))))))</f>
        <v>0</v>
      </c>
      <c r="AV98" s="53">
        <f>IF($V98&lt;=AU$2,0,IF($O98&lt;=AU$2,0,IF($G98&gt;=AV$2,0,IF($K98&gt;=$J98,0,IF($O98&lt;=AV$2,($J98-(SUM($K98,SUM($Z98:AU98)))),IF($L98=$D$184,(($J98-$K98)/$P98),(($J98-SUM($Z98:AU98))*$Q98))*IF($V98&lt;=AV$2,(DATEDIF(AU$2,$V98,"D")/365),IF($G98&gt;AU$2,(DATEDIF($G98,AV$2,"D")/365),1)))))))</f>
        <v>0</v>
      </c>
      <c r="AW98" s="53">
        <f>IF($V98&lt;=AV$2,0,IF($O98&lt;=AV$2,0,IF($G98&gt;=AW$2,0,IF($K98&gt;=$J98,0,IF($O98&lt;=AW$2,($J98-(SUM($K98,SUM($Z98:AV98)))),IF($L98=$D$184,(($J98-$K98)/$P98),(($J98-SUM($Z98:AV98))*$Q98))*IF($V98&lt;=AW$2,(DATEDIF(AV$2,$V98,"D")/365),IF($G98&gt;AV$2,(DATEDIF($G98,AW$2,"D")/365),1)))))))</f>
        <v>0</v>
      </c>
      <c r="AX98" s="53">
        <f>IF($V98&lt;=AW$2,0,IF($O98&lt;=AW$2,0,IF($G98&gt;=AX$2,0,IF($K98&gt;=$J98,0,IF($O98&lt;=AX$2,($J98-(SUM($K98,SUM($Z98:AW98)))),IF($L98=$D$184,(($J98-$K98)/$P98),(($J98-SUM($Z98:AW98))*$Q98))*IF($V98&lt;=AX$2,(DATEDIF(AW$2,$V98,"D")/365),IF($G98&gt;AW$2,(DATEDIF($G98,AX$2,"D")/365),1)))))))</f>
        <v>0</v>
      </c>
      <c r="AY98" s="53">
        <f>IF($V98&lt;=AX$2,0,IF($O98&lt;=AX$2,0,IF($G98&gt;=AY$2,0,IF($K98&gt;=$J98,0,IF($O98&lt;=AY$2,($J98-(SUM($K98,SUM($Z98:AX98)))),IF($L98=$D$184,(($J98-$K98)/$P98),(($J98-SUM($Z98:AX98))*$Q98))*IF($V98&lt;=AY$2,(DATEDIF(AX$2,$V98,"D")/365),IF($G98&gt;AX$2,(DATEDIF($G98,AY$2,"D")/365),1)))))))</f>
        <v>0</v>
      </c>
      <c r="AZ98" s="52"/>
      <c r="BA98" s="52"/>
      <c r="BB98" s="126">
        <f>IF($V98&lt;=BB$2,0,IF($G98&gt;=BB$2,0,IF($G98&gt;$W$3,(J98-Z98),IF($G98&lt;=$W$3,J98-SUM(W98,$Z98:Z98),0))))</f>
        <v>0</v>
      </c>
      <c r="BC98" s="53">
        <f t="shared" si="235"/>
        <v>0</v>
      </c>
      <c r="BD98" s="52">
        <f t="shared" si="236"/>
        <v>0</v>
      </c>
      <c r="BE98" s="53">
        <f t="shared" si="237"/>
        <v>0</v>
      </c>
      <c r="BF98" s="52">
        <f t="shared" si="238"/>
        <v>0</v>
      </c>
      <c r="BG98" s="53">
        <f t="shared" si="239"/>
        <v>0</v>
      </c>
      <c r="BH98" s="52">
        <f t="shared" si="240"/>
        <v>0</v>
      </c>
      <c r="BI98" s="53">
        <f t="shared" si="241"/>
        <v>0</v>
      </c>
      <c r="BJ98" s="52">
        <f t="shared" si="242"/>
        <v>0</v>
      </c>
      <c r="BK98" s="53">
        <f t="shared" si="243"/>
        <v>0</v>
      </c>
      <c r="BL98" s="52">
        <f t="shared" si="244"/>
        <v>0</v>
      </c>
      <c r="BM98" s="53">
        <f t="shared" si="245"/>
        <v>0</v>
      </c>
      <c r="BN98" s="52">
        <f t="shared" si="246"/>
        <v>0</v>
      </c>
      <c r="BO98" s="53">
        <f t="shared" si="247"/>
        <v>0</v>
      </c>
      <c r="BP98" s="52">
        <f t="shared" si="248"/>
        <v>0</v>
      </c>
      <c r="BQ98" s="53">
        <f t="shared" si="249"/>
        <v>0</v>
      </c>
      <c r="BR98" s="52">
        <f t="shared" si="250"/>
        <v>0</v>
      </c>
      <c r="BS98" s="53">
        <f t="shared" si="251"/>
        <v>0</v>
      </c>
      <c r="BT98" s="52">
        <f t="shared" si="252"/>
        <v>0</v>
      </c>
      <c r="BU98" s="53">
        <f t="shared" si="253"/>
        <v>0</v>
      </c>
      <c r="BV98" s="52">
        <f t="shared" si="254"/>
        <v>0</v>
      </c>
      <c r="BW98" s="53">
        <f t="shared" si="255"/>
        <v>0</v>
      </c>
      <c r="BX98" s="52">
        <f t="shared" si="256"/>
        <v>0</v>
      </c>
      <c r="BY98" s="53">
        <f t="shared" si="257"/>
        <v>0</v>
      </c>
      <c r="BZ98" s="52">
        <f t="shared" si="258"/>
        <v>0</v>
      </c>
      <c r="CA98" s="53">
        <f t="shared" si="259"/>
        <v>0</v>
      </c>
    </row>
    <row r="99" spans="1:79" s="74" customFormat="1">
      <c r="A99" s="20">
        <v>98</v>
      </c>
      <c r="B99" s="20" t="s">
        <v>5</v>
      </c>
      <c r="C99" s="20" t="s">
        <v>153</v>
      </c>
      <c r="D99" s="2">
        <v>1985</v>
      </c>
      <c r="E99" s="3">
        <v>4</v>
      </c>
      <c r="F99" s="2">
        <v>1</v>
      </c>
      <c r="G99" s="55">
        <f t="shared" si="223"/>
        <v>31137</v>
      </c>
      <c r="H99" s="4">
        <v>0</v>
      </c>
      <c r="I99" s="1">
        <v>0</v>
      </c>
      <c r="J99" s="51">
        <f t="shared" si="224"/>
        <v>0</v>
      </c>
      <c r="K99" s="54">
        <f t="shared" si="225"/>
        <v>0</v>
      </c>
      <c r="L99" s="4" t="s">
        <v>96</v>
      </c>
      <c r="M99" s="54">
        <f t="shared" si="226"/>
        <v>5</v>
      </c>
      <c r="N99" s="53">
        <f t="shared" si="227"/>
        <v>5</v>
      </c>
      <c r="O99" s="55">
        <f t="shared" si="228"/>
        <v>32963</v>
      </c>
      <c r="P99" s="53">
        <f t="shared" si="229"/>
        <v>0</v>
      </c>
      <c r="Q99" s="119">
        <f t="shared" si="230"/>
        <v>0</v>
      </c>
      <c r="R99" s="52" t="s">
        <v>130</v>
      </c>
      <c r="S99" s="114">
        <v>17</v>
      </c>
      <c r="T99" s="68">
        <v>4</v>
      </c>
      <c r="U99" s="114">
        <v>2035</v>
      </c>
      <c r="V99" s="55">
        <f t="shared" si="135"/>
        <v>54878</v>
      </c>
      <c r="W99" s="53">
        <f t="shared" si="231"/>
        <v>0</v>
      </c>
      <c r="X99" s="53">
        <f t="shared" si="232"/>
        <v>0</v>
      </c>
      <c r="Y99" s="53">
        <f t="shared" si="233"/>
        <v>0</v>
      </c>
      <c r="Z99" s="53">
        <f t="shared" si="234"/>
        <v>0</v>
      </c>
      <c r="AA99" s="53">
        <f>IF($V99&lt;=Z$2,0,IF($O99&lt;=Z$2,0,IF($G99&gt;=AA$2,0,IF($K99&gt;=$J99,0,IF($O99&lt;=AA$2,($J99-(SUM($K99,SUM($Z99:Z99)))),IF($L99=$D$184,(($J99-$K99)/$P99),(($J99-SUM($Z99:Z99))*$Q99))*IF($V99&lt;=AA$2,(DATEDIF(Z$2,$V99,"D")/365),IF($G99&gt;Z$2,(DATEDIF($G99,AA$2,"D")/365),1)))))))</f>
        <v>0</v>
      </c>
      <c r="AB99" s="53">
        <f>IF($V99&lt;=AA$2,0,IF($O99&lt;=AA$2,0,IF($G99&gt;=AB$2,0,IF($K99&gt;=$J99,0,IF($O99&lt;=AB$2,($J99-(SUM($K99,SUM($Z99:AA99)))),IF($L99=$D$184,(($J99-$K99)/$P99),(($J99-SUM($Z99:AA99))*$Q99))*IF($V99&lt;=AB$2,(DATEDIF(AA$2,$V99,"D")/365),IF($G99&gt;AA$2,(DATEDIF($G99,AB$2,"D")/365),1)))))))</f>
        <v>0</v>
      </c>
      <c r="AC99" s="53">
        <f>IF($V99&lt;=AB$2,0,IF($O99&lt;=AB$2,0,IF($G99&gt;=AC$2,0,IF($K99&gt;=$J99,0,IF($O99&lt;=AC$2,($J99-(SUM($K99,SUM($Z99:AB99)))),IF($L99=$D$184,(($J99-$K99)/$P99),(($J99-SUM($Z99:AB99))*$Q99))*IF($V99&lt;=AC$2,(DATEDIF(AB$2,$V99,"D")/365),IF($G99&gt;AB$2,(DATEDIF($G99,AC$2,"D")/365),1)))))))</f>
        <v>0</v>
      </c>
      <c r="AD99" s="53">
        <f>IF($V99&lt;=AC$2,0,IF($O99&lt;=AC$2,0,IF($G99&gt;=AD$2,0,IF($K99&gt;=$J99,0,IF($O99&lt;=AD$2,($J99-(SUM($K99,SUM($Z99:AC99)))),IF($L99=$D$184,(($J99-$K99)/$P99),(($J99-SUM($Z99:AC99))*$Q99))*IF($V99&lt;=AD$2,(DATEDIF(AC$2,$V99,"D")/365),IF($G99&gt;AC$2,(DATEDIF($G99,AD$2,"D")/365),1)))))))</f>
        <v>0</v>
      </c>
      <c r="AE99" s="53">
        <f>IF($V99&lt;=AD$2,0,IF($O99&lt;=AD$2,0,IF($G99&gt;=AE$2,0,IF($K99&gt;=$J99,0,IF($O99&lt;=AE$2,($J99-(SUM($K99,SUM($Z99:AD99)))),IF($L99=$D$184,(($J99-$K99)/$P99),(($J99-SUM($Z99:AD99))*$Q99))*IF($V99&lt;=AE$2,(DATEDIF(AD$2,$V99,"D")/365),IF($G99&gt;AD$2,(DATEDIF($G99,AE$2,"D")/365),1)))))))</f>
        <v>0</v>
      </c>
      <c r="AF99" s="53">
        <f>IF($V99&lt;=AE$2,0,IF($O99&lt;=AE$2,0,IF($G99&gt;=AF$2,0,IF($K99&gt;=$J99,0,IF($O99&lt;=AF$2,($J99-(SUM($K99,SUM($Z99:AE99)))),IF($L99=$D$184,(($J99-$K99)/$P99),(($J99-SUM($Z99:AE99))*$Q99))*IF($V99&lt;=AF$2,(DATEDIF(AE$2,$V99,"D")/365),IF($G99&gt;AE$2,(DATEDIF($G99,AF$2,"D")/365),1)))))))</f>
        <v>0</v>
      </c>
      <c r="AG99" s="53">
        <f>IF($V99&lt;=AF$2,0,IF($O99&lt;=AF$2,0,IF($G99&gt;=AG$2,0,IF($K99&gt;=$J99,0,IF($O99&lt;=AG$2,($J99-(SUM($K99,SUM($Z99:AF99)))),IF($L99=$D$184,(($J99-$K99)/$P99),(($J99-SUM($Z99:AF99))*$Q99))*IF($V99&lt;=AG$2,(DATEDIF(AF$2,$V99,"D")/365),IF($G99&gt;AF$2,(DATEDIF($G99,AG$2,"D")/365),1)))))))</f>
        <v>0</v>
      </c>
      <c r="AH99" s="53">
        <f>IF($V99&lt;=AG$2,0,IF($O99&lt;=AG$2,0,IF($G99&gt;=AH$2,0,IF($K99&gt;=$J99,0,IF($O99&lt;=AH$2,($J99-(SUM($K99,SUM($Z99:AG99)))),IF($L99=$D$184,(($J99-$K99)/$P99),(($J99-SUM($Z99:AG99))*$Q99))*IF($V99&lt;=AH$2,(DATEDIF(AG$2,$V99,"D")/365),IF($G99&gt;AG$2,(DATEDIF($G99,AH$2,"D")/365),1)))))))</f>
        <v>0</v>
      </c>
      <c r="AI99" s="53">
        <f>IF($V99&lt;=AH$2,0,IF($O99&lt;=AH$2,0,IF($G99&gt;=AI$2,0,IF($K99&gt;=$J99,0,IF($O99&lt;=AI$2,($J99-(SUM($K99,SUM($Z99:AH99)))),IF($L99=$D$184,(($J99-$K99)/$P99),(($J99-SUM($Z99:AH99))*$Q99))*IF($V99&lt;=AI$2,(DATEDIF(AH$2,$V99,"D")/365),IF($G99&gt;AH$2,(DATEDIF($G99,AI$2,"D")/365),1)))))))</f>
        <v>0</v>
      </c>
      <c r="AJ99" s="53">
        <f>IF($V99&lt;=AI$2,0,IF($O99&lt;=AI$2,0,IF($G99&gt;=AJ$2,0,IF($K99&gt;=$J99,0,IF($O99&lt;=AJ$2,($J99-(SUM($K99,SUM($Z99:AI99)))),IF($L99=$D$184,(($J99-$K99)/$P99),(($J99-SUM($Z99:AI99))*$Q99))*IF($V99&lt;=AJ$2,(DATEDIF(AI$2,$V99,"D")/365),IF($G99&gt;AI$2,(DATEDIF($G99,AJ$2,"D")/365),1)))))))</f>
        <v>0</v>
      </c>
      <c r="AK99" s="53">
        <f>IF($V99&lt;=AJ$2,0,IF($O99&lt;=AJ$2,0,IF($G99&gt;=AK$2,0,IF($K99&gt;=$J99,0,IF($O99&lt;=AK$2,($J99-(SUM($K99,SUM($Z99:AJ99)))),IF($L99=$D$184,(($J99-$K99)/$P99),(($J99-SUM($Z99:AJ99))*$Q99))*IF($V99&lt;=AK$2,(DATEDIF(AJ$2,$V99,"D")/365),IF($G99&gt;AJ$2,(DATEDIF($G99,AK$2,"D")/365),1)))))))</f>
        <v>0</v>
      </c>
      <c r="AL99" s="53">
        <f>IF($V99&lt;=AK$2,0,IF($O99&lt;=AK$2,0,IF($G99&gt;=AL$2,0,IF($K99&gt;=$J99,0,IF($O99&lt;=AL$2,($J99-(SUM($K99,SUM($Z99:AK99)))),IF($L99=$D$184,(($J99-$K99)/$P99),(($J99-SUM($Z99:AK99))*$Q99))*IF($V99&lt;=AL$2,(DATEDIF(AK$2,$V99,"D")/365),IF($G99&gt;AK$2,(DATEDIF($G99,AL$2,"D")/365),1)))))))</f>
        <v>0</v>
      </c>
      <c r="AM99" s="53">
        <f>IF($V99&lt;=AL$2,0,IF($O99&lt;=AL$2,0,IF($G99&gt;=AM$2,0,IF($K99&gt;=$J99,0,IF($O99&lt;=AM$2,($J99-(SUM($K99,SUM($Z99:AL99)))),IF($L99=$D$184,(($J99-$K99)/$P99),(($J99-SUM($Z99:AL99))*$Q99))*IF($V99&lt;=AM$2,(DATEDIF(AL$2,$V99,"D")/365),IF($G99&gt;AL$2,(DATEDIF($G99,AM$2,"D")/365),1)))))))</f>
        <v>0</v>
      </c>
      <c r="AN99" s="53">
        <f>IF($V99&lt;=AM$2,0,IF($O99&lt;=AM$2,0,IF($G99&gt;=AN$2,0,IF($K99&gt;=$J99,0,IF($O99&lt;=AN$2,($J99-(SUM($K99,SUM($Z99:AM99)))),IF($L99=$D$184,(($J99-$K99)/$P99),(($J99-SUM($Z99:AM99))*$Q99))*IF($V99&lt;=AN$2,(DATEDIF(AM$2,$V99,"D")/365),IF($G99&gt;AM$2,(DATEDIF($G99,AN$2,"D")/365),1)))))))</f>
        <v>0</v>
      </c>
      <c r="AO99" s="53">
        <f>IF($V99&lt;=AN$2,0,IF($O99&lt;=AN$2,0,IF($G99&gt;=AO$2,0,IF($K99&gt;=$J99,0,IF($O99&lt;=AO$2,($J99-(SUM($K99,SUM($Z99:AN99)))),IF($L99=$D$184,(($J99-$K99)/$P99),(($J99-SUM($Z99:AN99))*$Q99))*IF($V99&lt;=AO$2,(DATEDIF(AN$2,$V99,"D")/365),IF($G99&gt;AN$2,(DATEDIF($G99,AO$2,"D")/365),1)))))))</f>
        <v>0</v>
      </c>
      <c r="AP99" s="53">
        <f>IF($V99&lt;=AO$2,0,IF($O99&lt;=AO$2,0,IF($G99&gt;=AP$2,0,IF($K99&gt;=$J99,0,IF($O99&lt;=AP$2,($J99-(SUM($K99,SUM($Z99:AO99)))),IF($L99=$D$184,(($J99-$K99)/$P99),(($J99-SUM($Z99:AO99))*$Q99))*IF($V99&lt;=AP$2,(DATEDIF(AO$2,$V99,"D")/365),IF($G99&gt;AO$2,(DATEDIF($G99,AP$2,"D")/365),1)))))))</f>
        <v>0</v>
      </c>
      <c r="AQ99" s="53">
        <f>IF($V99&lt;=AP$2,0,IF($O99&lt;=AP$2,0,IF($G99&gt;=AQ$2,0,IF($K99&gt;=$J99,0,IF($O99&lt;=AQ$2,($J99-(SUM($K99,SUM($Z99:AP99)))),IF($L99=$D$184,(($J99-$K99)/$P99),(($J99-SUM($Z99:AP99))*$Q99))*IF($V99&lt;=AQ$2,(DATEDIF(AP$2,$V99,"D")/365),IF($G99&gt;AP$2,(DATEDIF($G99,AQ$2,"D")/365),1)))))))</f>
        <v>0</v>
      </c>
      <c r="AR99" s="53">
        <f>IF($V99&lt;=AQ$2,0,IF($O99&lt;=AQ$2,0,IF($G99&gt;=AR$2,0,IF($K99&gt;=$J99,0,IF($O99&lt;=AR$2,($J99-(SUM($K99,SUM($Z99:AQ99)))),IF($L99=$D$184,(($J99-$K99)/$P99),(($J99-SUM($Z99:AQ99))*$Q99))*IF($V99&lt;=AR$2,(DATEDIF(AQ$2,$V99,"D")/365),IF($G99&gt;AQ$2,(DATEDIF($G99,AR$2,"D")/365),1)))))))</f>
        <v>0</v>
      </c>
      <c r="AS99" s="53">
        <f>IF($V99&lt;=AR$2,0,IF($O99&lt;=AR$2,0,IF($G99&gt;=AS$2,0,IF($K99&gt;=$J99,0,IF($O99&lt;=AS$2,($J99-(SUM($K99,SUM($Z99:AR99)))),IF($L99=$D$184,(($J99-$K99)/$P99),(($J99-SUM($Z99:AR99))*$Q99))*IF($V99&lt;=AS$2,(DATEDIF(AR$2,$V99,"D")/365),IF($G99&gt;AR$2,(DATEDIF($G99,AS$2,"D")/365),1)))))))</f>
        <v>0</v>
      </c>
      <c r="AT99" s="53">
        <f>IF($V99&lt;=AS$2,0,IF($O99&lt;=AS$2,0,IF($G99&gt;=AT$2,0,IF($K99&gt;=$J99,0,IF($O99&lt;=AT$2,($J99-(SUM($K99,SUM($Z99:AS99)))),IF($L99=$D$184,(($J99-$K99)/$P99),(($J99-SUM($Z99:AS99))*$Q99))*IF($V99&lt;=AT$2,(DATEDIF(AS$2,$V99,"D")/365),IF($G99&gt;AS$2,(DATEDIF($G99,AT$2,"D")/365),1)))))))</f>
        <v>0</v>
      </c>
      <c r="AU99" s="53">
        <f>IF($V99&lt;=AT$2,0,IF($O99&lt;=AT$2,0,IF($G99&gt;=AU$2,0,IF($K99&gt;=$J99,0,IF($O99&lt;=AU$2,($J99-(SUM($K99,SUM($Z99:AT99)))),IF($L99=$D$184,(($J99-$K99)/$P99),(($J99-SUM($Z99:AT99))*$Q99))*IF($V99&lt;=AU$2,(DATEDIF(AT$2,$V99,"D")/365),IF($G99&gt;AT$2,(DATEDIF($G99,AU$2,"D")/365),1)))))))</f>
        <v>0</v>
      </c>
      <c r="AV99" s="53">
        <f>IF($V99&lt;=AU$2,0,IF($O99&lt;=AU$2,0,IF($G99&gt;=AV$2,0,IF($K99&gt;=$J99,0,IF($O99&lt;=AV$2,($J99-(SUM($K99,SUM($Z99:AU99)))),IF($L99=$D$184,(($J99-$K99)/$P99),(($J99-SUM($Z99:AU99))*$Q99))*IF($V99&lt;=AV$2,(DATEDIF(AU$2,$V99,"D")/365),IF($G99&gt;AU$2,(DATEDIF($G99,AV$2,"D")/365),1)))))))</f>
        <v>0</v>
      </c>
      <c r="AW99" s="53">
        <f>IF($V99&lt;=AV$2,0,IF($O99&lt;=AV$2,0,IF($G99&gt;=AW$2,0,IF($K99&gt;=$J99,0,IF($O99&lt;=AW$2,($J99-(SUM($K99,SUM($Z99:AV99)))),IF($L99=$D$184,(($J99-$K99)/$P99),(($J99-SUM($Z99:AV99))*$Q99))*IF($V99&lt;=AW$2,(DATEDIF(AV$2,$V99,"D")/365),IF($G99&gt;AV$2,(DATEDIF($G99,AW$2,"D")/365),1)))))))</f>
        <v>0</v>
      </c>
      <c r="AX99" s="53">
        <f>IF($V99&lt;=AW$2,0,IF($O99&lt;=AW$2,0,IF($G99&gt;=AX$2,0,IF($K99&gt;=$J99,0,IF($O99&lt;=AX$2,($J99-(SUM($K99,SUM($Z99:AW99)))),IF($L99=$D$184,(($J99-$K99)/$P99),(($J99-SUM($Z99:AW99))*$Q99))*IF($V99&lt;=AX$2,(DATEDIF(AW$2,$V99,"D")/365),IF($G99&gt;AW$2,(DATEDIF($G99,AX$2,"D")/365),1)))))))</f>
        <v>0</v>
      </c>
      <c r="AY99" s="53">
        <f>IF($V99&lt;=AX$2,0,IF($O99&lt;=AX$2,0,IF($G99&gt;=AY$2,0,IF($K99&gt;=$J99,0,IF($O99&lt;=AY$2,($J99-(SUM($K99,SUM($Z99:AX99)))),IF($L99=$D$184,(($J99-$K99)/$P99),(($J99-SUM($Z99:AX99))*$Q99))*IF($V99&lt;=AY$2,(DATEDIF(AX$2,$V99,"D")/365),IF($G99&gt;AX$2,(DATEDIF($G99,AY$2,"D")/365),1)))))))</f>
        <v>0</v>
      </c>
      <c r="AZ99" s="52"/>
      <c r="BA99" s="52"/>
      <c r="BB99" s="126">
        <f>IF($V99&lt;=BB$2,0,IF($G99&gt;=BB$2,0,IF($G99&gt;$W$3,(J99-Z99),IF($G99&lt;=$W$3,J99-SUM(W99,$Z99:Z99),0))))</f>
        <v>0</v>
      </c>
      <c r="BC99" s="53">
        <f t="shared" si="235"/>
        <v>0</v>
      </c>
      <c r="BD99" s="52">
        <f t="shared" si="236"/>
        <v>0</v>
      </c>
      <c r="BE99" s="53">
        <f t="shared" si="237"/>
        <v>0</v>
      </c>
      <c r="BF99" s="52">
        <f t="shared" si="238"/>
        <v>0</v>
      </c>
      <c r="BG99" s="53">
        <f t="shared" si="239"/>
        <v>0</v>
      </c>
      <c r="BH99" s="52">
        <f t="shared" si="240"/>
        <v>0</v>
      </c>
      <c r="BI99" s="53">
        <f t="shared" si="241"/>
        <v>0</v>
      </c>
      <c r="BJ99" s="52">
        <f t="shared" si="242"/>
        <v>0</v>
      </c>
      <c r="BK99" s="53">
        <f t="shared" si="243"/>
        <v>0</v>
      </c>
      <c r="BL99" s="52">
        <f t="shared" si="244"/>
        <v>0</v>
      </c>
      <c r="BM99" s="53">
        <f t="shared" si="245"/>
        <v>0</v>
      </c>
      <c r="BN99" s="52">
        <f t="shared" si="246"/>
        <v>0</v>
      </c>
      <c r="BO99" s="53">
        <f t="shared" si="247"/>
        <v>0</v>
      </c>
      <c r="BP99" s="52">
        <f t="shared" si="248"/>
        <v>0</v>
      </c>
      <c r="BQ99" s="53">
        <f t="shared" si="249"/>
        <v>0</v>
      </c>
      <c r="BR99" s="52">
        <f t="shared" si="250"/>
        <v>0</v>
      </c>
      <c r="BS99" s="53">
        <f t="shared" si="251"/>
        <v>0</v>
      </c>
      <c r="BT99" s="52">
        <f t="shared" si="252"/>
        <v>0</v>
      </c>
      <c r="BU99" s="53">
        <f t="shared" si="253"/>
        <v>0</v>
      </c>
      <c r="BV99" s="52">
        <f t="shared" si="254"/>
        <v>0</v>
      </c>
      <c r="BW99" s="53">
        <f t="shared" si="255"/>
        <v>0</v>
      </c>
      <c r="BX99" s="52">
        <f t="shared" si="256"/>
        <v>0</v>
      </c>
      <c r="BY99" s="53">
        <f t="shared" si="257"/>
        <v>0</v>
      </c>
      <c r="BZ99" s="52">
        <f t="shared" si="258"/>
        <v>0</v>
      </c>
      <c r="CA99" s="53">
        <f t="shared" si="259"/>
        <v>0</v>
      </c>
    </row>
    <row r="100" spans="1:79" s="74" customFormat="1">
      <c r="A100" s="20">
        <v>99</v>
      </c>
      <c r="B100" s="20" t="s">
        <v>4</v>
      </c>
      <c r="C100" s="20" t="s">
        <v>153</v>
      </c>
      <c r="D100" s="2">
        <v>1985</v>
      </c>
      <c r="E100" s="3">
        <v>4</v>
      </c>
      <c r="F100" s="2">
        <v>1</v>
      </c>
      <c r="G100" s="55">
        <f t="shared" si="139"/>
        <v>31137</v>
      </c>
      <c r="H100" s="4">
        <v>0</v>
      </c>
      <c r="I100" s="1">
        <v>0</v>
      </c>
      <c r="J100" s="51">
        <f t="shared" si="140"/>
        <v>0</v>
      </c>
      <c r="K100" s="54">
        <f t="shared" si="141"/>
        <v>0</v>
      </c>
      <c r="L100" s="4" t="s">
        <v>96</v>
      </c>
      <c r="M100" s="54">
        <f t="shared" si="15"/>
        <v>3</v>
      </c>
      <c r="N100" s="53">
        <f t="shared" si="3"/>
        <v>3</v>
      </c>
      <c r="O100" s="55">
        <f t="shared" si="4"/>
        <v>32233</v>
      </c>
      <c r="P100" s="53">
        <f t="shared" si="134"/>
        <v>0</v>
      </c>
      <c r="Q100" s="119">
        <f t="shared" si="6"/>
        <v>0</v>
      </c>
      <c r="R100" s="52" t="s">
        <v>130</v>
      </c>
      <c r="S100" s="114">
        <v>17</v>
      </c>
      <c r="T100" s="68">
        <v>4</v>
      </c>
      <c r="U100" s="114">
        <v>2035</v>
      </c>
      <c r="V100" s="55">
        <f t="shared" si="135"/>
        <v>54878</v>
      </c>
      <c r="W100" s="53">
        <f t="shared" si="8"/>
        <v>0</v>
      </c>
      <c r="X100" s="53">
        <f t="shared" si="136"/>
        <v>0</v>
      </c>
      <c r="Y100" s="53">
        <f t="shared" si="137"/>
        <v>0</v>
      </c>
      <c r="Z100" s="53">
        <f t="shared" si="138"/>
        <v>0</v>
      </c>
      <c r="AA100" s="53">
        <f>IF($V100&lt;=Z$2,0,IF($O100&lt;=Z$2,0,IF($G100&gt;=AA$2,0,IF($K100&gt;=$J100,0,IF($O100&lt;=AA$2,($J100-(SUM($K100,SUM($Z100:Z100)))),IF($L100=$D$184,(($J100-$K100)/$P100),(($J100-SUM($Z100:Z100))*$Q100))*IF($V100&lt;=AA$2,(DATEDIF(Z$2,$V100,"D")/365),IF($G100&gt;Z$2,(DATEDIF($G100,AA$2,"D")/365),1)))))))</f>
        <v>0</v>
      </c>
      <c r="AB100" s="53">
        <f>IF($V100&lt;=AA$2,0,IF($O100&lt;=AA$2,0,IF($G100&gt;=AB$2,0,IF($K100&gt;=$J100,0,IF($O100&lt;=AB$2,($J100-(SUM($K100,SUM($Z100:AA100)))),IF($L100=$D$184,(($J100-$K100)/$P100),(($J100-SUM($Z100:AA100))*$Q100))*IF($V100&lt;=AB$2,(DATEDIF(AA$2,$V100,"D")/365),IF($G100&gt;AA$2,(DATEDIF($G100,AB$2,"D")/365),1)))))))</f>
        <v>0</v>
      </c>
      <c r="AC100" s="53">
        <f>IF($V100&lt;=AB$2,0,IF($O100&lt;=AB$2,0,IF($G100&gt;=AC$2,0,IF($K100&gt;=$J100,0,IF($O100&lt;=AC$2,($J100-(SUM($K100,SUM($Z100:AB100)))),IF($L100=$D$184,(($J100-$K100)/$P100),(($J100-SUM($Z100:AB100))*$Q100))*IF($V100&lt;=AC$2,(DATEDIF(AB$2,$V100,"D")/365),IF($G100&gt;AB$2,(DATEDIF($G100,AC$2,"D")/365),1)))))))</f>
        <v>0</v>
      </c>
      <c r="AD100" s="53">
        <f>IF($V100&lt;=AC$2,0,IF($O100&lt;=AC$2,0,IF($G100&gt;=AD$2,0,IF($K100&gt;=$J100,0,IF($O100&lt;=AD$2,($J100-(SUM($K100,SUM($Z100:AC100)))),IF($L100=$D$184,(($J100-$K100)/$P100),(($J100-SUM($Z100:AC100))*$Q100))*IF($V100&lt;=AD$2,(DATEDIF(AC$2,$V100,"D")/365),IF($G100&gt;AC$2,(DATEDIF($G100,AD$2,"D")/365),1)))))))</f>
        <v>0</v>
      </c>
      <c r="AE100" s="53">
        <f>IF($V100&lt;=AD$2,0,IF($O100&lt;=AD$2,0,IF($G100&gt;=AE$2,0,IF($K100&gt;=$J100,0,IF($O100&lt;=AE$2,($J100-(SUM($K100,SUM($Z100:AD100)))),IF($L100=$D$184,(($J100-$K100)/$P100),(($J100-SUM($Z100:AD100))*$Q100))*IF($V100&lt;=AE$2,(DATEDIF(AD$2,$V100,"D")/365),IF($G100&gt;AD$2,(DATEDIF($G100,AE$2,"D")/365),1)))))))</f>
        <v>0</v>
      </c>
      <c r="AF100" s="53">
        <f>IF($V100&lt;=AE$2,0,IF($O100&lt;=AE$2,0,IF($G100&gt;=AF$2,0,IF($K100&gt;=$J100,0,IF($O100&lt;=AF$2,($J100-(SUM($K100,SUM($Z100:AE100)))),IF($L100=$D$184,(($J100-$K100)/$P100),(($J100-SUM($Z100:AE100))*$Q100))*IF($V100&lt;=AF$2,(DATEDIF(AE$2,$V100,"D")/365),IF($G100&gt;AE$2,(DATEDIF($G100,AF$2,"D")/365),1)))))))</f>
        <v>0</v>
      </c>
      <c r="AG100" s="53">
        <f>IF($V100&lt;=AF$2,0,IF($O100&lt;=AF$2,0,IF($G100&gt;=AG$2,0,IF($K100&gt;=$J100,0,IF($O100&lt;=AG$2,($J100-(SUM($K100,SUM($Z100:AF100)))),IF($L100=$D$184,(($J100-$K100)/$P100),(($J100-SUM($Z100:AF100))*$Q100))*IF($V100&lt;=AG$2,(DATEDIF(AF$2,$V100,"D")/365),IF($G100&gt;AF$2,(DATEDIF($G100,AG$2,"D")/365),1)))))))</f>
        <v>0</v>
      </c>
      <c r="AH100" s="53">
        <f>IF($V100&lt;=AG$2,0,IF($O100&lt;=AG$2,0,IF($G100&gt;=AH$2,0,IF($K100&gt;=$J100,0,IF($O100&lt;=AH$2,($J100-(SUM($K100,SUM($Z100:AG100)))),IF($L100=$D$184,(($J100-$K100)/$P100),(($J100-SUM($Z100:AG100))*$Q100))*IF($V100&lt;=AH$2,(DATEDIF(AG$2,$V100,"D")/365),IF($G100&gt;AG$2,(DATEDIF($G100,AH$2,"D")/365),1)))))))</f>
        <v>0</v>
      </c>
      <c r="AI100" s="53">
        <f>IF($V100&lt;=AH$2,0,IF($O100&lt;=AH$2,0,IF($G100&gt;=AI$2,0,IF($K100&gt;=$J100,0,IF($O100&lt;=AI$2,($J100-(SUM($K100,SUM($Z100:AH100)))),IF($L100=$D$184,(($J100-$K100)/$P100),(($J100-SUM($Z100:AH100))*$Q100))*IF($V100&lt;=AI$2,(DATEDIF(AH$2,$V100,"D")/365),IF($G100&gt;AH$2,(DATEDIF($G100,AI$2,"D")/365),1)))))))</f>
        <v>0</v>
      </c>
      <c r="AJ100" s="53">
        <f>IF($V100&lt;=AI$2,0,IF($O100&lt;=AI$2,0,IF($G100&gt;=AJ$2,0,IF($K100&gt;=$J100,0,IF($O100&lt;=AJ$2,($J100-(SUM($K100,SUM($Z100:AI100)))),IF($L100=$D$184,(($J100-$K100)/$P100),(($J100-SUM($Z100:AI100))*$Q100))*IF($V100&lt;=AJ$2,(DATEDIF(AI$2,$V100,"D")/365),IF($G100&gt;AI$2,(DATEDIF($G100,AJ$2,"D")/365),1)))))))</f>
        <v>0</v>
      </c>
      <c r="AK100" s="53">
        <f>IF($V100&lt;=AJ$2,0,IF($O100&lt;=AJ$2,0,IF($G100&gt;=AK$2,0,IF($K100&gt;=$J100,0,IF($O100&lt;=AK$2,($J100-(SUM($K100,SUM($Z100:AJ100)))),IF($L100=$D$184,(($J100-$K100)/$P100),(($J100-SUM($Z100:AJ100))*$Q100))*IF($V100&lt;=AK$2,(DATEDIF(AJ$2,$V100,"D")/365),IF($G100&gt;AJ$2,(DATEDIF($G100,AK$2,"D")/365),1)))))))</f>
        <v>0</v>
      </c>
      <c r="AL100" s="53">
        <f>IF($V100&lt;=AK$2,0,IF($O100&lt;=AK$2,0,IF($G100&gt;=AL$2,0,IF($K100&gt;=$J100,0,IF($O100&lt;=AL$2,($J100-(SUM($K100,SUM($Z100:AK100)))),IF($L100=$D$184,(($J100-$K100)/$P100),(($J100-SUM($Z100:AK100))*$Q100))*IF($V100&lt;=AL$2,(DATEDIF(AK$2,$V100,"D")/365),IF($G100&gt;AK$2,(DATEDIF($G100,AL$2,"D")/365),1)))))))</f>
        <v>0</v>
      </c>
      <c r="AM100" s="53">
        <f>IF($V100&lt;=AL$2,0,IF($O100&lt;=AL$2,0,IF($G100&gt;=AM$2,0,IF($K100&gt;=$J100,0,IF($O100&lt;=AM$2,($J100-(SUM($K100,SUM($Z100:AL100)))),IF($L100=$D$184,(($J100-$K100)/$P100),(($J100-SUM($Z100:AL100))*$Q100))*IF($V100&lt;=AM$2,(DATEDIF(AL$2,$V100,"D")/365),IF($G100&gt;AL$2,(DATEDIF($G100,AM$2,"D")/365),1)))))))</f>
        <v>0</v>
      </c>
      <c r="AN100" s="53">
        <f>IF($V100&lt;=AM$2,0,IF($O100&lt;=AM$2,0,IF($G100&gt;=AN$2,0,IF($K100&gt;=$J100,0,IF($O100&lt;=AN$2,($J100-(SUM($K100,SUM($Z100:AM100)))),IF($L100=$D$184,(($J100-$K100)/$P100),(($J100-SUM($Z100:AM100))*$Q100))*IF($V100&lt;=AN$2,(DATEDIF(AM$2,$V100,"D")/365),IF($G100&gt;AM$2,(DATEDIF($G100,AN$2,"D")/365),1)))))))</f>
        <v>0</v>
      </c>
      <c r="AO100" s="53">
        <f>IF($V100&lt;=AN$2,0,IF($O100&lt;=AN$2,0,IF($G100&gt;=AO$2,0,IF($K100&gt;=$J100,0,IF($O100&lt;=AO$2,($J100-(SUM($K100,SUM($Z100:AN100)))),IF($L100=$D$184,(($J100-$K100)/$P100),(($J100-SUM($Z100:AN100))*$Q100))*IF($V100&lt;=AO$2,(DATEDIF(AN$2,$V100,"D")/365),IF($G100&gt;AN$2,(DATEDIF($G100,AO$2,"D")/365),1)))))))</f>
        <v>0</v>
      </c>
      <c r="AP100" s="53">
        <f>IF($V100&lt;=AO$2,0,IF($O100&lt;=AO$2,0,IF($G100&gt;=AP$2,0,IF($K100&gt;=$J100,0,IF($O100&lt;=AP$2,($J100-(SUM($K100,SUM($Z100:AO100)))),IF($L100=$D$184,(($J100-$K100)/$P100),(($J100-SUM($Z100:AO100))*$Q100))*IF($V100&lt;=AP$2,(DATEDIF(AO$2,$V100,"D")/365),IF($G100&gt;AO$2,(DATEDIF($G100,AP$2,"D")/365),1)))))))</f>
        <v>0</v>
      </c>
      <c r="AQ100" s="53">
        <f>IF($V100&lt;=AP$2,0,IF($O100&lt;=AP$2,0,IF($G100&gt;=AQ$2,0,IF($K100&gt;=$J100,0,IF($O100&lt;=AQ$2,($J100-(SUM($K100,SUM($Z100:AP100)))),IF($L100=$D$184,(($J100-$K100)/$P100),(($J100-SUM($Z100:AP100))*$Q100))*IF($V100&lt;=AQ$2,(DATEDIF(AP$2,$V100,"D")/365),IF($G100&gt;AP$2,(DATEDIF($G100,AQ$2,"D")/365),1)))))))</f>
        <v>0</v>
      </c>
      <c r="AR100" s="53">
        <f>IF($V100&lt;=AQ$2,0,IF($O100&lt;=AQ$2,0,IF($G100&gt;=AR$2,0,IF($K100&gt;=$J100,0,IF($O100&lt;=AR$2,($J100-(SUM($K100,SUM($Z100:AQ100)))),IF($L100=$D$184,(($J100-$K100)/$P100),(($J100-SUM($Z100:AQ100))*$Q100))*IF($V100&lt;=AR$2,(DATEDIF(AQ$2,$V100,"D")/365),IF($G100&gt;AQ$2,(DATEDIF($G100,AR$2,"D")/365),1)))))))</f>
        <v>0</v>
      </c>
      <c r="AS100" s="53">
        <f>IF($V100&lt;=AR$2,0,IF($O100&lt;=AR$2,0,IF($G100&gt;=AS$2,0,IF($K100&gt;=$J100,0,IF($O100&lt;=AS$2,($J100-(SUM($K100,SUM($Z100:AR100)))),IF($L100=$D$184,(($J100-$K100)/$P100),(($J100-SUM($Z100:AR100))*$Q100))*IF($V100&lt;=AS$2,(DATEDIF(AR$2,$V100,"D")/365),IF($G100&gt;AR$2,(DATEDIF($G100,AS$2,"D")/365),1)))))))</f>
        <v>0</v>
      </c>
      <c r="AT100" s="53">
        <f>IF($V100&lt;=AS$2,0,IF($O100&lt;=AS$2,0,IF($G100&gt;=AT$2,0,IF($K100&gt;=$J100,0,IF($O100&lt;=AT$2,($J100-(SUM($K100,SUM($Z100:AS100)))),IF($L100=$D$184,(($J100-$K100)/$P100),(($J100-SUM($Z100:AS100))*$Q100))*IF($V100&lt;=AT$2,(DATEDIF(AS$2,$V100,"D")/365),IF($G100&gt;AS$2,(DATEDIF($G100,AT$2,"D")/365),1)))))))</f>
        <v>0</v>
      </c>
      <c r="AU100" s="53">
        <f>IF($V100&lt;=AT$2,0,IF($O100&lt;=AT$2,0,IF($G100&gt;=AU$2,0,IF($K100&gt;=$J100,0,IF($O100&lt;=AU$2,($J100-(SUM($K100,SUM($Z100:AT100)))),IF($L100=$D$184,(($J100-$K100)/$P100),(($J100-SUM($Z100:AT100))*$Q100))*IF($V100&lt;=AU$2,(DATEDIF(AT$2,$V100,"D")/365),IF($G100&gt;AT$2,(DATEDIF($G100,AU$2,"D")/365),1)))))))</f>
        <v>0</v>
      </c>
      <c r="AV100" s="53">
        <f>IF($V100&lt;=AU$2,0,IF($O100&lt;=AU$2,0,IF($G100&gt;=AV$2,0,IF($K100&gt;=$J100,0,IF($O100&lt;=AV$2,($J100-(SUM($K100,SUM($Z100:AU100)))),IF($L100=$D$184,(($J100-$K100)/$P100),(($J100-SUM($Z100:AU100))*$Q100))*IF($V100&lt;=AV$2,(DATEDIF(AU$2,$V100,"D")/365),IF($G100&gt;AU$2,(DATEDIF($G100,AV$2,"D")/365),1)))))))</f>
        <v>0</v>
      </c>
      <c r="AW100" s="53">
        <f>IF($V100&lt;=AV$2,0,IF($O100&lt;=AV$2,0,IF($G100&gt;=AW$2,0,IF($K100&gt;=$J100,0,IF($O100&lt;=AW$2,($J100-(SUM($K100,SUM($Z100:AV100)))),IF($L100=$D$184,(($J100-$K100)/$P100),(($J100-SUM($Z100:AV100))*$Q100))*IF($V100&lt;=AW$2,(DATEDIF(AV$2,$V100,"D")/365),IF($G100&gt;AV$2,(DATEDIF($G100,AW$2,"D")/365),1)))))))</f>
        <v>0</v>
      </c>
      <c r="AX100" s="53">
        <f>IF($V100&lt;=AW$2,0,IF($O100&lt;=AW$2,0,IF($G100&gt;=AX$2,0,IF($K100&gt;=$J100,0,IF($O100&lt;=AX$2,($J100-(SUM($K100,SUM($Z100:AW100)))),IF($L100=$D$184,(($J100-$K100)/$P100),(($J100-SUM($Z100:AW100))*$Q100))*IF($V100&lt;=AX$2,(DATEDIF(AW$2,$V100,"D")/365),IF($G100&gt;AW$2,(DATEDIF($G100,AX$2,"D")/365),1)))))))</f>
        <v>0</v>
      </c>
      <c r="AY100" s="53">
        <f>IF($V100&lt;=AX$2,0,IF($O100&lt;=AX$2,0,IF($G100&gt;=AY$2,0,IF($K100&gt;=$J100,0,IF($O100&lt;=AY$2,($J100-(SUM($K100,SUM($Z100:AX100)))),IF($L100=$D$184,(($J100-$K100)/$P100),(($J100-SUM($Z100:AX100))*$Q100))*IF($V100&lt;=AY$2,(DATEDIF(AX$2,$V100,"D")/365),IF($G100&gt;AX$2,(DATEDIF($G100,AY$2,"D")/365),1)))))))</f>
        <v>0</v>
      </c>
      <c r="AZ100" s="52"/>
      <c r="BA100" s="52"/>
      <c r="BB100" s="126">
        <f>IF($V100&lt;=BB$2,0,IF($G100&gt;=BB$2,0,IF($G100&gt;$W$3,(J100-Z100),IF($G100&lt;=$W$3,J100-SUM(W100,$Z100:Z100),0))))</f>
        <v>0</v>
      </c>
      <c r="BC100" s="53">
        <f t="shared" si="197"/>
        <v>0</v>
      </c>
      <c r="BD100" s="52">
        <f t="shared" si="197"/>
        <v>0</v>
      </c>
      <c r="BE100" s="53">
        <f t="shared" si="197"/>
        <v>0</v>
      </c>
      <c r="BF100" s="52">
        <f t="shared" si="197"/>
        <v>0</v>
      </c>
      <c r="BG100" s="53">
        <f t="shared" si="197"/>
        <v>0</v>
      </c>
      <c r="BH100" s="52">
        <f t="shared" si="197"/>
        <v>0</v>
      </c>
      <c r="BI100" s="53">
        <f t="shared" si="197"/>
        <v>0</v>
      </c>
      <c r="BJ100" s="52">
        <f t="shared" si="197"/>
        <v>0</v>
      </c>
      <c r="BK100" s="53">
        <f t="shared" si="197"/>
        <v>0</v>
      </c>
      <c r="BL100" s="52">
        <f t="shared" si="197"/>
        <v>0</v>
      </c>
      <c r="BM100" s="53">
        <f t="shared" si="197"/>
        <v>0</v>
      </c>
      <c r="BN100" s="52">
        <f t="shared" si="197"/>
        <v>0</v>
      </c>
      <c r="BO100" s="53">
        <f t="shared" si="197"/>
        <v>0</v>
      </c>
      <c r="BP100" s="52">
        <f t="shared" si="197"/>
        <v>0</v>
      </c>
      <c r="BQ100" s="53">
        <f t="shared" si="197"/>
        <v>0</v>
      </c>
      <c r="BR100" s="52">
        <f t="shared" si="142"/>
        <v>0</v>
      </c>
      <c r="BS100" s="53">
        <f t="shared" si="142"/>
        <v>0</v>
      </c>
      <c r="BT100" s="52">
        <f t="shared" si="142"/>
        <v>0</v>
      </c>
      <c r="BU100" s="53">
        <f t="shared" si="142"/>
        <v>0</v>
      </c>
      <c r="BV100" s="52">
        <f t="shared" si="142"/>
        <v>0</v>
      </c>
      <c r="BW100" s="53">
        <f t="shared" si="142"/>
        <v>0</v>
      </c>
      <c r="BX100" s="52">
        <f t="shared" si="142"/>
        <v>0</v>
      </c>
      <c r="BY100" s="53">
        <f t="shared" si="142"/>
        <v>0</v>
      </c>
      <c r="BZ100" s="52">
        <f t="shared" si="142"/>
        <v>0</v>
      </c>
      <c r="CA100" s="53">
        <f t="shared" si="142"/>
        <v>0</v>
      </c>
    </row>
    <row r="101" spans="1:79" s="74" customFormat="1">
      <c r="A101" s="20">
        <v>100</v>
      </c>
      <c r="B101" s="20" t="s">
        <v>4</v>
      </c>
      <c r="C101" s="20" t="s">
        <v>153</v>
      </c>
      <c r="D101" s="2">
        <v>1985</v>
      </c>
      <c r="E101" s="3">
        <v>4</v>
      </c>
      <c r="F101" s="2">
        <v>1</v>
      </c>
      <c r="G101" s="55">
        <f t="shared" si="139"/>
        <v>31137</v>
      </c>
      <c r="H101" s="4">
        <v>0</v>
      </c>
      <c r="I101" s="1">
        <v>0</v>
      </c>
      <c r="J101" s="51">
        <f t="shared" si="140"/>
        <v>0</v>
      </c>
      <c r="K101" s="54">
        <f t="shared" si="141"/>
        <v>0</v>
      </c>
      <c r="L101" s="4" t="s">
        <v>96</v>
      </c>
      <c r="M101" s="54">
        <f t="shared" si="15"/>
        <v>3</v>
      </c>
      <c r="N101" s="53">
        <f t="shared" si="3"/>
        <v>3</v>
      </c>
      <c r="O101" s="55">
        <f t="shared" si="4"/>
        <v>32233</v>
      </c>
      <c r="P101" s="53">
        <f t="shared" si="134"/>
        <v>0</v>
      </c>
      <c r="Q101" s="119">
        <f t="shared" si="6"/>
        <v>0</v>
      </c>
      <c r="R101" s="52" t="s">
        <v>130</v>
      </c>
      <c r="S101" s="114">
        <v>17</v>
      </c>
      <c r="T101" s="68">
        <v>4</v>
      </c>
      <c r="U101" s="114">
        <v>2035</v>
      </c>
      <c r="V101" s="55">
        <f t="shared" si="135"/>
        <v>54878</v>
      </c>
      <c r="W101" s="53">
        <f t="shared" si="8"/>
        <v>0</v>
      </c>
      <c r="X101" s="53">
        <f t="shared" si="136"/>
        <v>0</v>
      </c>
      <c r="Y101" s="53">
        <f t="shared" si="137"/>
        <v>0</v>
      </c>
      <c r="Z101" s="53">
        <f t="shared" si="138"/>
        <v>0</v>
      </c>
      <c r="AA101" s="53">
        <f>IF($V101&lt;=Z$2,0,IF($O101&lt;=Z$2,0,IF($G101&gt;=AA$2,0,IF($K101&gt;=$J101,0,IF($O101&lt;=AA$2,($J101-(SUM($K101,SUM($Z101:Z101)))),IF($L101=$D$184,(($J101-$K101)/$P101),(($J101-SUM($Z101:Z101))*$Q101))*IF($V101&lt;=AA$2,(DATEDIF(Z$2,$V101,"D")/365),IF($G101&gt;Z$2,(DATEDIF($G101,AA$2,"D")/365),1)))))))</f>
        <v>0</v>
      </c>
      <c r="AB101" s="53">
        <f>IF($V101&lt;=AA$2,0,IF($O101&lt;=AA$2,0,IF($G101&gt;=AB$2,0,IF($K101&gt;=$J101,0,IF($O101&lt;=AB$2,($J101-(SUM($K101,SUM($Z101:AA101)))),IF($L101=$D$184,(($J101-$K101)/$P101),(($J101-SUM($Z101:AA101))*$Q101))*IF($V101&lt;=AB$2,(DATEDIF(AA$2,$V101,"D")/365),IF($G101&gt;AA$2,(DATEDIF($G101,AB$2,"D")/365),1)))))))</f>
        <v>0</v>
      </c>
      <c r="AC101" s="53">
        <f>IF($V101&lt;=AB$2,0,IF($O101&lt;=AB$2,0,IF($G101&gt;=AC$2,0,IF($K101&gt;=$J101,0,IF($O101&lt;=AC$2,($J101-(SUM($K101,SUM($Z101:AB101)))),IF($L101=$D$184,(($J101-$K101)/$P101),(($J101-SUM($Z101:AB101))*$Q101))*IF($V101&lt;=AC$2,(DATEDIF(AB$2,$V101,"D")/365),IF($G101&gt;AB$2,(DATEDIF($G101,AC$2,"D")/365),1)))))))</f>
        <v>0</v>
      </c>
      <c r="AD101" s="53">
        <f>IF($V101&lt;=AC$2,0,IF($O101&lt;=AC$2,0,IF($G101&gt;=AD$2,0,IF($K101&gt;=$J101,0,IF($O101&lt;=AD$2,($J101-(SUM($K101,SUM($Z101:AC101)))),IF($L101=$D$184,(($J101-$K101)/$P101),(($J101-SUM($Z101:AC101))*$Q101))*IF($V101&lt;=AD$2,(DATEDIF(AC$2,$V101,"D")/365),IF($G101&gt;AC$2,(DATEDIF($G101,AD$2,"D")/365),1)))))))</f>
        <v>0</v>
      </c>
      <c r="AE101" s="53">
        <f>IF($V101&lt;=AD$2,0,IF($O101&lt;=AD$2,0,IF($G101&gt;=AE$2,0,IF($K101&gt;=$J101,0,IF($O101&lt;=AE$2,($J101-(SUM($K101,SUM($Z101:AD101)))),IF($L101=$D$184,(($J101-$K101)/$P101),(($J101-SUM($Z101:AD101))*$Q101))*IF($V101&lt;=AE$2,(DATEDIF(AD$2,$V101,"D")/365),IF($G101&gt;AD$2,(DATEDIF($G101,AE$2,"D")/365),1)))))))</f>
        <v>0</v>
      </c>
      <c r="AF101" s="53">
        <f>IF($V101&lt;=AE$2,0,IF($O101&lt;=AE$2,0,IF($G101&gt;=AF$2,0,IF($K101&gt;=$J101,0,IF($O101&lt;=AF$2,($J101-(SUM($K101,SUM($Z101:AE101)))),IF($L101=$D$184,(($J101-$K101)/$P101),(($J101-SUM($Z101:AE101))*$Q101))*IF($V101&lt;=AF$2,(DATEDIF(AE$2,$V101,"D")/365),IF($G101&gt;AE$2,(DATEDIF($G101,AF$2,"D")/365),1)))))))</f>
        <v>0</v>
      </c>
      <c r="AG101" s="53">
        <f>IF($V101&lt;=AF$2,0,IF($O101&lt;=AF$2,0,IF($G101&gt;=AG$2,0,IF($K101&gt;=$J101,0,IF($O101&lt;=AG$2,($J101-(SUM($K101,SUM($Z101:AF101)))),IF($L101=$D$184,(($J101-$K101)/$P101),(($J101-SUM($Z101:AF101))*$Q101))*IF($V101&lt;=AG$2,(DATEDIF(AF$2,$V101,"D")/365),IF($G101&gt;AF$2,(DATEDIF($G101,AG$2,"D")/365),1)))))))</f>
        <v>0</v>
      </c>
      <c r="AH101" s="53">
        <f>IF($V101&lt;=AG$2,0,IF($O101&lt;=AG$2,0,IF($G101&gt;=AH$2,0,IF($K101&gt;=$J101,0,IF($O101&lt;=AH$2,($J101-(SUM($K101,SUM($Z101:AG101)))),IF($L101=$D$184,(($J101-$K101)/$P101),(($J101-SUM($Z101:AG101))*$Q101))*IF($V101&lt;=AH$2,(DATEDIF(AG$2,$V101,"D")/365),IF($G101&gt;AG$2,(DATEDIF($G101,AH$2,"D")/365),1)))))))</f>
        <v>0</v>
      </c>
      <c r="AI101" s="53">
        <f>IF($V101&lt;=AH$2,0,IF($O101&lt;=AH$2,0,IF($G101&gt;=AI$2,0,IF($K101&gt;=$J101,0,IF($O101&lt;=AI$2,($J101-(SUM($K101,SUM($Z101:AH101)))),IF($L101=$D$184,(($J101-$K101)/$P101),(($J101-SUM($Z101:AH101))*$Q101))*IF($V101&lt;=AI$2,(DATEDIF(AH$2,$V101,"D")/365),IF($G101&gt;AH$2,(DATEDIF($G101,AI$2,"D")/365),1)))))))</f>
        <v>0</v>
      </c>
      <c r="AJ101" s="53">
        <f>IF($V101&lt;=AI$2,0,IF($O101&lt;=AI$2,0,IF($G101&gt;=AJ$2,0,IF($K101&gt;=$J101,0,IF($O101&lt;=AJ$2,($J101-(SUM($K101,SUM($Z101:AI101)))),IF($L101=$D$184,(($J101-$K101)/$P101),(($J101-SUM($Z101:AI101))*$Q101))*IF($V101&lt;=AJ$2,(DATEDIF(AI$2,$V101,"D")/365),IF($G101&gt;AI$2,(DATEDIF($G101,AJ$2,"D")/365),1)))))))</f>
        <v>0</v>
      </c>
      <c r="AK101" s="53">
        <f>IF($V101&lt;=AJ$2,0,IF($O101&lt;=AJ$2,0,IF($G101&gt;=AK$2,0,IF($K101&gt;=$J101,0,IF($O101&lt;=AK$2,($J101-(SUM($K101,SUM($Z101:AJ101)))),IF($L101=$D$184,(($J101-$K101)/$P101),(($J101-SUM($Z101:AJ101))*$Q101))*IF($V101&lt;=AK$2,(DATEDIF(AJ$2,$V101,"D")/365),IF($G101&gt;AJ$2,(DATEDIF($G101,AK$2,"D")/365),1)))))))</f>
        <v>0</v>
      </c>
      <c r="AL101" s="53">
        <f>IF($V101&lt;=AK$2,0,IF($O101&lt;=AK$2,0,IF($G101&gt;=AL$2,0,IF($K101&gt;=$J101,0,IF($O101&lt;=AL$2,($J101-(SUM($K101,SUM($Z101:AK101)))),IF($L101=$D$184,(($J101-$K101)/$P101),(($J101-SUM($Z101:AK101))*$Q101))*IF($V101&lt;=AL$2,(DATEDIF(AK$2,$V101,"D")/365),IF($G101&gt;AK$2,(DATEDIF($G101,AL$2,"D")/365),1)))))))</f>
        <v>0</v>
      </c>
      <c r="AM101" s="53">
        <f>IF($V101&lt;=AL$2,0,IF($O101&lt;=AL$2,0,IF($G101&gt;=AM$2,0,IF($K101&gt;=$J101,0,IF($O101&lt;=AM$2,($J101-(SUM($K101,SUM($Z101:AL101)))),IF($L101=$D$184,(($J101-$K101)/$P101),(($J101-SUM($Z101:AL101))*$Q101))*IF($V101&lt;=AM$2,(DATEDIF(AL$2,$V101,"D")/365),IF($G101&gt;AL$2,(DATEDIF($G101,AM$2,"D")/365),1)))))))</f>
        <v>0</v>
      </c>
      <c r="AN101" s="53">
        <f>IF($V101&lt;=AM$2,0,IF($O101&lt;=AM$2,0,IF($G101&gt;=AN$2,0,IF($K101&gt;=$J101,0,IF($O101&lt;=AN$2,($J101-(SUM($K101,SUM($Z101:AM101)))),IF($L101=$D$184,(($J101-$K101)/$P101),(($J101-SUM($Z101:AM101))*$Q101))*IF($V101&lt;=AN$2,(DATEDIF(AM$2,$V101,"D")/365),IF($G101&gt;AM$2,(DATEDIF($G101,AN$2,"D")/365),1)))))))</f>
        <v>0</v>
      </c>
      <c r="AO101" s="53">
        <f>IF($V101&lt;=AN$2,0,IF($O101&lt;=AN$2,0,IF($G101&gt;=AO$2,0,IF($K101&gt;=$J101,0,IF($O101&lt;=AO$2,($J101-(SUM($K101,SUM($Z101:AN101)))),IF($L101=$D$184,(($J101-$K101)/$P101),(($J101-SUM($Z101:AN101))*$Q101))*IF($V101&lt;=AO$2,(DATEDIF(AN$2,$V101,"D")/365),IF($G101&gt;AN$2,(DATEDIF($G101,AO$2,"D")/365),1)))))))</f>
        <v>0</v>
      </c>
      <c r="AP101" s="53">
        <f>IF($V101&lt;=AO$2,0,IF($O101&lt;=AO$2,0,IF($G101&gt;=AP$2,0,IF($K101&gt;=$J101,0,IF($O101&lt;=AP$2,($J101-(SUM($K101,SUM($Z101:AO101)))),IF($L101=$D$184,(($J101-$K101)/$P101),(($J101-SUM($Z101:AO101))*$Q101))*IF($V101&lt;=AP$2,(DATEDIF(AO$2,$V101,"D")/365),IF($G101&gt;AO$2,(DATEDIF($G101,AP$2,"D")/365),1)))))))</f>
        <v>0</v>
      </c>
      <c r="AQ101" s="53">
        <f>IF($V101&lt;=AP$2,0,IF($O101&lt;=AP$2,0,IF($G101&gt;=AQ$2,0,IF($K101&gt;=$J101,0,IF($O101&lt;=AQ$2,($J101-(SUM($K101,SUM($Z101:AP101)))),IF($L101=$D$184,(($J101-$K101)/$P101),(($J101-SUM($Z101:AP101))*$Q101))*IF($V101&lt;=AQ$2,(DATEDIF(AP$2,$V101,"D")/365),IF($G101&gt;AP$2,(DATEDIF($G101,AQ$2,"D")/365),1)))))))</f>
        <v>0</v>
      </c>
      <c r="AR101" s="53">
        <f>IF($V101&lt;=AQ$2,0,IF($O101&lt;=AQ$2,0,IF($G101&gt;=AR$2,0,IF($K101&gt;=$J101,0,IF($O101&lt;=AR$2,($J101-(SUM($K101,SUM($Z101:AQ101)))),IF($L101=$D$184,(($J101-$K101)/$P101),(($J101-SUM($Z101:AQ101))*$Q101))*IF($V101&lt;=AR$2,(DATEDIF(AQ$2,$V101,"D")/365),IF($G101&gt;AQ$2,(DATEDIF($G101,AR$2,"D")/365),1)))))))</f>
        <v>0</v>
      </c>
      <c r="AS101" s="53">
        <f>IF($V101&lt;=AR$2,0,IF($O101&lt;=AR$2,0,IF($G101&gt;=AS$2,0,IF($K101&gt;=$J101,0,IF($O101&lt;=AS$2,($J101-(SUM($K101,SUM($Z101:AR101)))),IF($L101=$D$184,(($J101-$K101)/$P101),(($J101-SUM($Z101:AR101))*$Q101))*IF($V101&lt;=AS$2,(DATEDIF(AR$2,$V101,"D")/365),IF($G101&gt;AR$2,(DATEDIF($G101,AS$2,"D")/365),1)))))))</f>
        <v>0</v>
      </c>
      <c r="AT101" s="53">
        <f>IF($V101&lt;=AS$2,0,IF($O101&lt;=AS$2,0,IF($G101&gt;=AT$2,0,IF($K101&gt;=$J101,0,IF($O101&lt;=AT$2,($J101-(SUM($K101,SUM($Z101:AS101)))),IF($L101=$D$184,(($J101-$K101)/$P101),(($J101-SUM($Z101:AS101))*$Q101))*IF($V101&lt;=AT$2,(DATEDIF(AS$2,$V101,"D")/365),IF($G101&gt;AS$2,(DATEDIF($G101,AT$2,"D")/365),1)))))))</f>
        <v>0</v>
      </c>
      <c r="AU101" s="53">
        <f>IF($V101&lt;=AT$2,0,IF($O101&lt;=AT$2,0,IF($G101&gt;=AU$2,0,IF($K101&gt;=$J101,0,IF($O101&lt;=AU$2,($J101-(SUM($K101,SUM($Z101:AT101)))),IF($L101=$D$184,(($J101-$K101)/$P101),(($J101-SUM($Z101:AT101))*$Q101))*IF($V101&lt;=AU$2,(DATEDIF(AT$2,$V101,"D")/365),IF($G101&gt;AT$2,(DATEDIF($G101,AU$2,"D")/365),1)))))))</f>
        <v>0</v>
      </c>
      <c r="AV101" s="53">
        <f>IF($V101&lt;=AU$2,0,IF($O101&lt;=AU$2,0,IF($G101&gt;=AV$2,0,IF($K101&gt;=$J101,0,IF($O101&lt;=AV$2,($J101-(SUM($K101,SUM($Z101:AU101)))),IF($L101=$D$184,(($J101-$K101)/$P101),(($J101-SUM($Z101:AU101))*$Q101))*IF($V101&lt;=AV$2,(DATEDIF(AU$2,$V101,"D")/365),IF($G101&gt;AU$2,(DATEDIF($G101,AV$2,"D")/365),1)))))))</f>
        <v>0</v>
      </c>
      <c r="AW101" s="53">
        <f>IF($V101&lt;=AV$2,0,IF($O101&lt;=AV$2,0,IF($G101&gt;=AW$2,0,IF($K101&gt;=$J101,0,IF($O101&lt;=AW$2,($J101-(SUM($K101,SUM($Z101:AV101)))),IF($L101=$D$184,(($J101-$K101)/$P101),(($J101-SUM($Z101:AV101))*$Q101))*IF($V101&lt;=AW$2,(DATEDIF(AV$2,$V101,"D")/365),IF($G101&gt;AV$2,(DATEDIF($G101,AW$2,"D")/365),1)))))))</f>
        <v>0</v>
      </c>
      <c r="AX101" s="53">
        <f>IF($V101&lt;=AW$2,0,IF($O101&lt;=AW$2,0,IF($G101&gt;=AX$2,0,IF($K101&gt;=$J101,0,IF($O101&lt;=AX$2,($J101-(SUM($K101,SUM($Z101:AW101)))),IF($L101=$D$184,(($J101-$K101)/$P101),(($J101-SUM($Z101:AW101))*$Q101))*IF($V101&lt;=AX$2,(DATEDIF(AW$2,$V101,"D")/365),IF($G101&gt;AW$2,(DATEDIF($G101,AX$2,"D")/365),1)))))))</f>
        <v>0</v>
      </c>
      <c r="AY101" s="53">
        <f>IF($V101&lt;=AX$2,0,IF($O101&lt;=AX$2,0,IF($G101&gt;=AY$2,0,IF($K101&gt;=$J101,0,IF($O101&lt;=AY$2,($J101-(SUM($K101,SUM($Z101:AX101)))),IF($L101=$D$184,(($J101-$K101)/$P101),(($J101-SUM($Z101:AX101))*$Q101))*IF($V101&lt;=AY$2,(DATEDIF(AX$2,$V101,"D")/365),IF($G101&gt;AX$2,(DATEDIF($G101,AY$2,"D")/365),1)))))))</f>
        <v>0</v>
      </c>
      <c r="AZ101" s="52"/>
      <c r="BA101" s="52"/>
      <c r="BB101" s="126">
        <f>IF($V101&lt;=BB$2,0,IF($G101&gt;=BB$2,0,IF($G101&gt;$W$3,(J101-Z101),IF($G101&lt;=$W$3,J101-SUM(W101,$Z101:Z101),0))))</f>
        <v>0</v>
      </c>
      <c r="BC101" s="53">
        <f t="shared" si="197"/>
        <v>0</v>
      </c>
      <c r="BD101" s="52">
        <f t="shared" si="197"/>
        <v>0</v>
      </c>
      <c r="BE101" s="53">
        <f t="shared" si="197"/>
        <v>0</v>
      </c>
      <c r="BF101" s="52">
        <f t="shared" si="197"/>
        <v>0</v>
      </c>
      <c r="BG101" s="53">
        <f t="shared" si="197"/>
        <v>0</v>
      </c>
      <c r="BH101" s="52">
        <f t="shared" si="197"/>
        <v>0</v>
      </c>
      <c r="BI101" s="53">
        <f t="shared" si="197"/>
        <v>0</v>
      </c>
      <c r="BJ101" s="52">
        <f t="shared" si="197"/>
        <v>0</v>
      </c>
      <c r="BK101" s="53">
        <f t="shared" si="197"/>
        <v>0</v>
      </c>
      <c r="BL101" s="52">
        <f t="shared" si="197"/>
        <v>0</v>
      </c>
      <c r="BM101" s="53">
        <f t="shared" si="197"/>
        <v>0</v>
      </c>
      <c r="BN101" s="52">
        <f t="shared" si="197"/>
        <v>0</v>
      </c>
      <c r="BO101" s="53">
        <f t="shared" si="197"/>
        <v>0</v>
      </c>
      <c r="BP101" s="52">
        <f t="shared" si="197"/>
        <v>0</v>
      </c>
      <c r="BQ101" s="53">
        <f t="shared" si="197"/>
        <v>0</v>
      </c>
      <c r="BR101" s="52">
        <f t="shared" si="142"/>
        <v>0</v>
      </c>
      <c r="BS101" s="53">
        <f t="shared" si="142"/>
        <v>0</v>
      </c>
      <c r="BT101" s="52">
        <f t="shared" si="142"/>
        <v>0</v>
      </c>
      <c r="BU101" s="53">
        <f t="shared" si="142"/>
        <v>0</v>
      </c>
      <c r="BV101" s="52">
        <f t="shared" si="142"/>
        <v>0</v>
      </c>
      <c r="BW101" s="53">
        <f t="shared" si="142"/>
        <v>0</v>
      </c>
      <c r="BX101" s="52">
        <f t="shared" si="142"/>
        <v>0</v>
      </c>
      <c r="BY101" s="53">
        <f t="shared" si="142"/>
        <v>0</v>
      </c>
      <c r="BZ101" s="52">
        <f t="shared" si="142"/>
        <v>0</v>
      </c>
      <c r="CA101" s="53">
        <f t="shared" si="142"/>
        <v>0</v>
      </c>
    </row>
    <row r="102" spans="1:79" s="74" customFormat="1">
      <c r="A102" s="20">
        <v>101</v>
      </c>
      <c r="B102" s="20" t="s">
        <v>4</v>
      </c>
      <c r="C102" s="20" t="s">
        <v>153</v>
      </c>
      <c r="D102" s="2">
        <v>1985</v>
      </c>
      <c r="E102" s="3">
        <v>4</v>
      </c>
      <c r="F102" s="2">
        <v>1</v>
      </c>
      <c r="G102" s="55">
        <f t="shared" si="139"/>
        <v>31137</v>
      </c>
      <c r="H102" s="4">
        <v>0</v>
      </c>
      <c r="I102" s="1">
        <v>0</v>
      </c>
      <c r="J102" s="51">
        <f t="shared" si="140"/>
        <v>0</v>
      </c>
      <c r="K102" s="54">
        <f t="shared" si="141"/>
        <v>0</v>
      </c>
      <c r="L102" s="4" t="s">
        <v>96</v>
      </c>
      <c r="M102" s="54">
        <f t="shared" si="15"/>
        <v>3</v>
      </c>
      <c r="N102" s="53">
        <f t="shared" si="3"/>
        <v>3</v>
      </c>
      <c r="O102" s="55">
        <f t="shared" si="4"/>
        <v>32233</v>
      </c>
      <c r="P102" s="53">
        <f t="shared" si="134"/>
        <v>0</v>
      </c>
      <c r="Q102" s="119">
        <f t="shared" si="6"/>
        <v>0</v>
      </c>
      <c r="R102" s="52" t="s">
        <v>130</v>
      </c>
      <c r="S102" s="114">
        <v>17</v>
      </c>
      <c r="T102" s="68">
        <v>4</v>
      </c>
      <c r="U102" s="114">
        <v>2035</v>
      </c>
      <c r="V102" s="55">
        <f t="shared" si="135"/>
        <v>54878</v>
      </c>
      <c r="W102" s="53">
        <f t="shared" si="8"/>
        <v>0</v>
      </c>
      <c r="X102" s="53">
        <f t="shared" si="136"/>
        <v>0</v>
      </c>
      <c r="Y102" s="53">
        <f t="shared" si="137"/>
        <v>0</v>
      </c>
      <c r="Z102" s="53">
        <f t="shared" si="138"/>
        <v>0</v>
      </c>
      <c r="AA102" s="53">
        <f>IF($V102&lt;=Z$2,0,IF($O102&lt;=Z$2,0,IF($G102&gt;=AA$2,0,IF($K102&gt;=$J102,0,IF($O102&lt;=AA$2,($J102-(SUM($K102,SUM($Z102:Z102)))),IF($L102=$D$184,(($J102-$K102)/$P102),(($J102-SUM($Z102:Z102))*$Q102))*IF($V102&lt;=AA$2,(DATEDIF(Z$2,$V102,"D")/365),IF($G102&gt;Z$2,(DATEDIF($G102,AA$2,"D")/365),1)))))))</f>
        <v>0</v>
      </c>
      <c r="AB102" s="53">
        <f>IF($V102&lt;=AA$2,0,IF($O102&lt;=AA$2,0,IF($G102&gt;=AB$2,0,IF($K102&gt;=$J102,0,IF($O102&lt;=AB$2,($J102-(SUM($K102,SUM($Z102:AA102)))),IF($L102=$D$184,(($J102-$K102)/$P102),(($J102-SUM($Z102:AA102))*$Q102))*IF($V102&lt;=AB$2,(DATEDIF(AA$2,$V102,"D")/365),IF($G102&gt;AA$2,(DATEDIF($G102,AB$2,"D")/365),1)))))))</f>
        <v>0</v>
      </c>
      <c r="AC102" s="53">
        <f>IF($V102&lt;=AB$2,0,IF($O102&lt;=AB$2,0,IF($G102&gt;=AC$2,0,IF($K102&gt;=$J102,0,IF($O102&lt;=AC$2,($J102-(SUM($K102,SUM($Z102:AB102)))),IF($L102=$D$184,(($J102-$K102)/$P102),(($J102-SUM($Z102:AB102))*$Q102))*IF($V102&lt;=AC$2,(DATEDIF(AB$2,$V102,"D")/365),IF($G102&gt;AB$2,(DATEDIF($G102,AC$2,"D")/365),1)))))))</f>
        <v>0</v>
      </c>
      <c r="AD102" s="53">
        <f>IF($V102&lt;=AC$2,0,IF($O102&lt;=AC$2,0,IF($G102&gt;=AD$2,0,IF($K102&gt;=$J102,0,IF($O102&lt;=AD$2,($J102-(SUM($K102,SUM($Z102:AC102)))),IF($L102=$D$184,(($J102-$K102)/$P102),(($J102-SUM($Z102:AC102))*$Q102))*IF($V102&lt;=AD$2,(DATEDIF(AC$2,$V102,"D")/365),IF($G102&gt;AC$2,(DATEDIF($G102,AD$2,"D")/365),1)))))))</f>
        <v>0</v>
      </c>
      <c r="AE102" s="53">
        <f>IF($V102&lt;=AD$2,0,IF($O102&lt;=AD$2,0,IF($G102&gt;=AE$2,0,IF($K102&gt;=$J102,0,IF($O102&lt;=AE$2,($J102-(SUM($K102,SUM($Z102:AD102)))),IF($L102=$D$184,(($J102-$K102)/$P102),(($J102-SUM($Z102:AD102))*$Q102))*IF($V102&lt;=AE$2,(DATEDIF(AD$2,$V102,"D")/365),IF($G102&gt;AD$2,(DATEDIF($G102,AE$2,"D")/365),1)))))))</f>
        <v>0</v>
      </c>
      <c r="AF102" s="53">
        <f>IF($V102&lt;=AE$2,0,IF($O102&lt;=AE$2,0,IF($G102&gt;=AF$2,0,IF($K102&gt;=$J102,0,IF($O102&lt;=AF$2,($J102-(SUM($K102,SUM($Z102:AE102)))),IF($L102=$D$184,(($J102-$K102)/$P102),(($J102-SUM($Z102:AE102))*$Q102))*IF($V102&lt;=AF$2,(DATEDIF(AE$2,$V102,"D")/365),IF($G102&gt;AE$2,(DATEDIF($G102,AF$2,"D")/365),1)))))))</f>
        <v>0</v>
      </c>
      <c r="AG102" s="53">
        <f>IF($V102&lt;=AF$2,0,IF($O102&lt;=AF$2,0,IF($G102&gt;=AG$2,0,IF($K102&gt;=$J102,0,IF($O102&lt;=AG$2,($J102-(SUM($K102,SUM($Z102:AF102)))),IF($L102=$D$184,(($J102-$K102)/$P102),(($J102-SUM($Z102:AF102))*$Q102))*IF($V102&lt;=AG$2,(DATEDIF(AF$2,$V102,"D")/365),IF($G102&gt;AF$2,(DATEDIF($G102,AG$2,"D")/365),1)))))))</f>
        <v>0</v>
      </c>
      <c r="AH102" s="53">
        <f>IF($V102&lt;=AG$2,0,IF($O102&lt;=AG$2,0,IF($G102&gt;=AH$2,0,IF($K102&gt;=$J102,0,IF($O102&lt;=AH$2,($J102-(SUM($K102,SUM($Z102:AG102)))),IF($L102=$D$184,(($J102-$K102)/$P102),(($J102-SUM($Z102:AG102))*$Q102))*IF($V102&lt;=AH$2,(DATEDIF(AG$2,$V102,"D")/365),IF($G102&gt;AG$2,(DATEDIF($G102,AH$2,"D")/365),1)))))))</f>
        <v>0</v>
      </c>
      <c r="AI102" s="53">
        <f>IF($V102&lt;=AH$2,0,IF($O102&lt;=AH$2,0,IF($G102&gt;=AI$2,0,IF($K102&gt;=$J102,0,IF($O102&lt;=AI$2,($J102-(SUM($K102,SUM($Z102:AH102)))),IF($L102=$D$184,(($J102-$K102)/$P102),(($J102-SUM($Z102:AH102))*$Q102))*IF($V102&lt;=AI$2,(DATEDIF(AH$2,$V102,"D")/365),IF($G102&gt;AH$2,(DATEDIF($G102,AI$2,"D")/365),1)))))))</f>
        <v>0</v>
      </c>
      <c r="AJ102" s="53">
        <f>IF($V102&lt;=AI$2,0,IF($O102&lt;=AI$2,0,IF($G102&gt;=AJ$2,0,IF($K102&gt;=$J102,0,IF($O102&lt;=AJ$2,($J102-(SUM($K102,SUM($Z102:AI102)))),IF($L102=$D$184,(($J102-$K102)/$P102),(($J102-SUM($Z102:AI102))*$Q102))*IF($V102&lt;=AJ$2,(DATEDIF(AI$2,$V102,"D")/365),IF($G102&gt;AI$2,(DATEDIF($G102,AJ$2,"D")/365),1)))))))</f>
        <v>0</v>
      </c>
      <c r="AK102" s="53">
        <f>IF($V102&lt;=AJ$2,0,IF($O102&lt;=AJ$2,0,IF($G102&gt;=AK$2,0,IF($K102&gt;=$J102,0,IF($O102&lt;=AK$2,($J102-(SUM($K102,SUM($Z102:AJ102)))),IF($L102=$D$184,(($J102-$K102)/$P102),(($J102-SUM($Z102:AJ102))*$Q102))*IF($V102&lt;=AK$2,(DATEDIF(AJ$2,$V102,"D")/365),IF($G102&gt;AJ$2,(DATEDIF($G102,AK$2,"D")/365),1)))))))</f>
        <v>0</v>
      </c>
      <c r="AL102" s="53">
        <f>IF($V102&lt;=AK$2,0,IF($O102&lt;=AK$2,0,IF($G102&gt;=AL$2,0,IF($K102&gt;=$J102,0,IF($O102&lt;=AL$2,($J102-(SUM($K102,SUM($Z102:AK102)))),IF($L102=$D$184,(($J102-$K102)/$P102),(($J102-SUM($Z102:AK102))*$Q102))*IF($V102&lt;=AL$2,(DATEDIF(AK$2,$V102,"D")/365),IF($G102&gt;AK$2,(DATEDIF($G102,AL$2,"D")/365),1)))))))</f>
        <v>0</v>
      </c>
      <c r="AM102" s="53">
        <f>IF($V102&lt;=AL$2,0,IF($O102&lt;=AL$2,0,IF($G102&gt;=AM$2,0,IF($K102&gt;=$J102,0,IF($O102&lt;=AM$2,($J102-(SUM($K102,SUM($Z102:AL102)))),IF($L102=$D$184,(($J102-$K102)/$P102),(($J102-SUM($Z102:AL102))*$Q102))*IF($V102&lt;=AM$2,(DATEDIF(AL$2,$V102,"D")/365),IF($G102&gt;AL$2,(DATEDIF($G102,AM$2,"D")/365),1)))))))</f>
        <v>0</v>
      </c>
      <c r="AN102" s="53">
        <f>IF($V102&lt;=AM$2,0,IF($O102&lt;=AM$2,0,IF($G102&gt;=AN$2,0,IF($K102&gt;=$J102,0,IF($O102&lt;=AN$2,($J102-(SUM($K102,SUM($Z102:AM102)))),IF($L102=$D$184,(($J102-$K102)/$P102),(($J102-SUM($Z102:AM102))*$Q102))*IF($V102&lt;=AN$2,(DATEDIF(AM$2,$V102,"D")/365),IF($G102&gt;AM$2,(DATEDIF($G102,AN$2,"D")/365),1)))))))</f>
        <v>0</v>
      </c>
      <c r="AO102" s="53">
        <f>IF($V102&lt;=AN$2,0,IF($O102&lt;=AN$2,0,IF($G102&gt;=AO$2,0,IF($K102&gt;=$J102,0,IF($O102&lt;=AO$2,($J102-(SUM($K102,SUM($Z102:AN102)))),IF($L102=$D$184,(($J102-$K102)/$P102),(($J102-SUM($Z102:AN102))*$Q102))*IF($V102&lt;=AO$2,(DATEDIF(AN$2,$V102,"D")/365),IF($G102&gt;AN$2,(DATEDIF($G102,AO$2,"D")/365),1)))))))</f>
        <v>0</v>
      </c>
      <c r="AP102" s="53">
        <f>IF($V102&lt;=AO$2,0,IF($O102&lt;=AO$2,0,IF($G102&gt;=AP$2,0,IF($K102&gt;=$J102,0,IF($O102&lt;=AP$2,($J102-(SUM($K102,SUM($Z102:AO102)))),IF($L102=$D$184,(($J102-$K102)/$P102),(($J102-SUM($Z102:AO102))*$Q102))*IF($V102&lt;=AP$2,(DATEDIF(AO$2,$V102,"D")/365),IF($G102&gt;AO$2,(DATEDIF($G102,AP$2,"D")/365),1)))))))</f>
        <v>0</v>
      </c>
      <c r="AQ102" s="53">
        <f>IF($V102&lt;=AP$2,0,IF($O102&lt;=AP$2,0,IF($G102&gt;=AQ$2,0,IF($K102&gt;=$J102,0,IF($O102&lt;=AQ$2,($J102-(SUM($K102,SUM($Z102:AP102)))),IF($L102=$D$184,(($J102-$K102)/$P102),(($J102-SUM($Z102:AP102))*$Q102))*IF($V102&lt;=AQ$2,(DATEDIF(AP$2,$V102,"D")/365),IF($G102&gt;AP$2,(DATEDIF($G102,AQ$2,"D")/365),1)))))))</f>
        <v>0</v>
      </c>
      <c r="AR102" s="53">
        <f>IF($V102&lt;=AQ$2,0,IF($O102&lt;=AQ$2,0,IF($G102&gt;=AR$2,0,IF($K102&gt;=$J102,0,IF($O102&lt;=AR$2,($J102-(SUM($K102,SUM($Z102:AQ102)))),IF($L102=$D$184,(($J102-$K102)/$P102),(($J102-SUM($Z102:AQ102))*$Q102))*IF($V102&lt;=AR$2,(DATEDIF(AQ$2,$V102,"D")/365),IF($G102&gt;AQ$2,(DATEDIF($G102,AR$2,"D")/365),1)))))))</f>
        <v>0</v>
      </c>
      <c r="AS102" s="53">
        <f>IF($V102&lt;=AR$2,0,IF($O102&lt;=AR$2,0,IF($G102&gt;=AS$2,0,IF($K102&gt;=$J102,0,IF($O102&lt;=AS$2,($J102-(SUM($K102,SUM($Z102:AR102)))),IF($L102=$D$184,(($J102-$K102)/$P102),(($J102-SUM($Z102:AR102))*$Q102))*IF($V102&lt;=AS$2,(DATEDIF(AR$2,$V102,"D")/365),IF($G102&gt;AR$2,(DATEDIF($G102,AS$2,"D")/365),1)))))))</f>
        <v>0</v>
      </c>
      <c r="AT102" s="53">
        <f>IF($V102&lt;=AS$2,0,IF($O102&lt;=AS$2,0,IF($G102&gt;=AT$2,0,IF($K102&gt;=$J102,0,IF($O102&lt;=AT$2,($J102-(SUM($K102,SUM($Z102:AS102)))),IF($L102=$D$184,(($J102-$K102)/$P102),(($J102-SUM($Z102:AS102))*$Q102))*IF($V102&lt;=AT$2,(DATEDIF(AS$2,$V102,"D")/365),IF($G102&gt;AS$2,(DATEDIF($G102,AT$2,"D")/365),1)))))))</f>
        <v>0</v>
      </c>
      <c r="AU102" s="53">
        <f>IF($V102&lt;=AT$2,0,IF($O102&lt;=AT$2,0,IF($G102&gt;=AU$2,0,IF($K102&gt;=$J102,0,IF($O102&lt;=AU$2,($J102-(SUM($K102,SUM($Z102:AT102)))),IF($L102=$D$184,(($J102-$K102)/$P102),(($J102-SUM($Z102:AT102))*$Q102))*IF($V102&lt;=AU$2,(DATEDIF(AT$2,$V102,"D")/365),IF($G102&gt;AT$2,(DATEDIF($G102,AU$2,"D")/365),1)))))))</f>
        <v>0</v>
      </c>
      <c r="AV102" s="53">
        <f>IF($V102&lt;=AU$2,0,IF($O102&lt;=AU$2,0,IF($G102&gt;=AV$2,0,IF($K102&gt;=$J102,0,IF($O102&lt;=AV$2,($J102-(SUM($K102,SUM($Z102:AU102)))),IF($L102=$D$184,(($J102-$K102)/$P102),(($J102-SUM($Z102:AU102))*$Q102))*IF($V102&lt;=AV$2,(DATEDIF(AU$2,$V102,"D")/365),IF($G102&gt;AU$2,(DATEDIF($G102,AV$2,"D")/365),1)))))))</f>
        <v>0</v>
      </c>
      <c r="AW102" s="53">
        <f>IF($V102&lt;=AV$2,0,IF($O102&lt;=AV$2,0,IF($G102&gt;=AW$2,0,IF($K102&gt;=$J102,0,IF($O102&lt;=AW$2,($J102-(SUM($K102,SUM($Z102:AV102)))),IF($L102=$D$184,(($J102-$K102)/$P102),(($J102-SUM($Z102:AV102))*$Q102))*IF($V102&lt;=AW$2,(DATEDIF(AV$2,$V102,"D")/365),IF($G102&gt;AV$2,(DATEDIF($G102,AW$2,"D")/365),1)))))))</f>
        <v>0</v>
      </c>
      <c r="AX102" s="53">
        <f>IF($V102&lt;=AW$2,0,IF($O102&lt;=AW$2,0,IF($G102&gt;=AX$2,0,IF($K102&gt;=$J102,0,IF($O102&lt;=AX$2,($J102-(SUM($K102,SUM($Z102:AW102)))),IF($L102=$D$184,(($J102-$K102)/$P102),(($J102-SUM($Z102:AW102))*$Q102))*IF($V102&lt;=AX$2,(DATEDIF(AW$2,$V102,"D")/365),IF($G102&gt;AW$2,(DATEDIF($G102,AX$2,"D")/365),1)))))))</f>
        <v>0</v>
      </c>
      <c r="AY102" s="53">
        <f>IF($V102&lt;=AX$2,0,IF($O102&lt;=AX$2,0,IF($G102&gt;=AY$2,0,IF($K102&gt;=$J102,0,IF($O102&lt;=AY$2,($J102-(SUM($K102,SUM($Z102:AX102)))),IF($L102=$D$184,(($J102-$K102)/$P102),(($J102-SUM($Z102:AX102))*$Q102))*IF($V102&lt;=AY$2,(DATEDIF(AX$2,$V102,"D")/365),IF($G102&gt;AX$2,(DATEDIF($G102,AY$2,"D")/365),1)))))))</f>
        <v>0</v>
      </c>
      <c r="AZ102" s="52"/>
      <c r="BA102" s="52"/>
      <c r="BB102" s="126">
        <f>IF($V102&lt;=BB$2,0,IF($G102&gt;=BB$2,0,IF($G102&gt;$W$3,(J102-Z102),IF($G102&lt;=$W$3,J102-SUM(W102,$Z102:Z102),0))))</f>
        <v>0</v>
      </c>
      <c r="BC102" s="53">
        <f t="shared" si="197"/>
        <v>0</v>
      </c>
      <c r="BD102" s="52">
        <f t="shared" si="197"/>
        <v>0</v>
      </c>
      <c r="BE102" s="53">
        <f t="shared" si="197"/>
        <v>0</v>
      </c>
      <c r="BF102" s="52">
        <f t="shared" si="197"/>
        <v>0</v>
      </c>
      <c r="BG102" s="53">
        <f t="shared" si="197"/>
        <v>0</v>
      </c>
      <c r="BH102" s="52">
        <f t="shared" si="197"/>
        <v>0</v>
      </c>
      <c r="BI102" s="53">
        <f t="shared" si="197"/>
        <v>0</v>
      </c>
      <c r="BJ102" s="52">
        <f t="shared" si="197"/>
        <v>0</v>
      </c>
      <c r="BK102" s="53">
        <f t="shared" si="197"/>
        <v>0</v>
      </c>
      <c r="BL102" s="52">
        <f t="shared" si="197"/>
        <v>0</v>
      </c>
      <c r="BM102" s="53">
        <f t="shared" si="197"/>
        <v>0</v>
      </c>
      <c r="BN102" s="52">
        <f t="shared" si="197"/>
        <v>0</v>
      </c>
      <c r="BO102" s="53">
        <f t="shared" si="197"/>
        <v>0</v>
      </c>
      <c r="BP102" s="52">
        <f t="shared" si="197"/>
        <v>0</v>
      </c>
      <c r="BQ102" s="53">
        <f t="shared" si="197"/>
        <v>0</v>
      </c>
      <c r="BR102" s="52">
        <f t="shared" si="142"/>
        <v>0</v>
      </c>
      <c r="BS102" s="53">
        <f t="shared" si="142"/>
        <v>0</v>
      </c>
      <c r="BT102" s="52">
        <f t="shared" si="142"/>
        <v>0</v>
      </c>
      <c r="BU102" s="53">
        <f t="shared" si="142"/>
        <v>0</v>
      </c>
      <c r="BV102" s="52">
        <f t="shared" si="142"/>
        <v>0</v>
      </c>
      <c r="BW102" s="53">
        <f t="shared" si="142"/>
        <v>0</v>
      </c>
      <c r="BX102" s="52">
        <f t="shared" si="142"/>
        <v>0</v>
      </c>
      <c r="BY102" s="53">
        <f t="shared" si="142"/>
        <v>0</v>
      </c>
      <c r="BZ102" s="52">
        <f t="shared" si="142"/>
        <v>0</v>
      </c>
      <c r="CA102" s="53">
        <f t="shared" si="142"/>
        <v>0</v>
      </c>
    </row>
    <row r="103" spans="1:79" s="74" customFormat="1">
      <c r="A103" s="20">
        <v>102</v>
      </c>
      <c r="B103" s="20" t="s">
        <v>4</v>
      </c>
      <c r="C103" s="20" t="s">
        <v>153</v>
      </c>
      <c r="D103" s="2">
        <v>1985</v>
      </c>
      <c r="E103" s="3">
        <v>4</v>
      </c>
      <c r="F103" s="2">
        <v>1</v>
      </c>
      <c r="G103" s="55">
        <f t="shared" si="139"/>
        <v>31137</v>
      </c>
      <c r="H103" s="4">
        <v>0</v>
      </c>
      <c r="I103" s="1">
        <v>0</v>
      </c>
      <c r="J103" s="51">
        <f t="shared" si="140"/>
        <v>0</v>
      </c>
      <c r="K103" s="54">
        <f t="shared" si="141"/>
        <v>0</v>
      </c>
      <c r="L103" s="4" t="s">
        <v>96</v>
      </c>
      <c r="M103" s="54">
        <f t="shared" si="15"/>
        <v>3</v>
      </c>
      <c r="N103" s="53">
        <f t="shared" si="3"/>
        <v>3</v>
      </c>
      <c r="O103" s="55">
        <f t="shared" si="4"/>
        <v>32233</v>
      </c>
      <c r="P103" s="53">
        <f t="shared" si="134"/>
        <v>0</v>
      </c>
      <c r="Q103" s="119">
        <f t="shared" si="6"/>
        <v>0</v>
      </c>
      <c r="R103" s="52" t="s">
        <v>130</v>
      </c>
      <c r="S103" s="114">
        <v>17</v>
      </c>
      <c r="T103" s="68">
        <v>4</v>
      </c>
      <c r="U103" s="114">
        <v>2035</v>
      </c>
      <c r="V103" s="55">
        <f t="shared" si="135"/>
        <v>54878</v>
      </c>
      <c r="W103" s="53">
        <f t="shared" si="8"/>
        <v>0</v>
      </c>
      <c r="X103" s="53">
        <f t="shared" si="136"/>
        <v>0</v>
      </c>
      <c r="Y103" s="53">
        <f t="shared" si="137"/>
        <v>0</v>
      </c>
      <c r="Z103" s="53">
        <f t="shared" si="138"/>
        <v>0</v>
      </c>
      <c r="AA103" s="53">
        <f>IF($V103&lt;=Z$2,0,IF($O103&lt;=Z$2,0,IF($G103&gt;=AA$2,0,IF($K103&gt;=$J103,0,IF($O103&lt;=AA$2,($J103-(SUM($K103,SUM($Z103:Z103)))),IF($L103=$D$184,(($J103-$K103)/$P103),(($J103-SUM($Z103:Z103))*$Q103))*IF($V103&lt;=AA$2,(DATEDIF(Z$2,$V103,"D")/365),IF($G103&gt;Z$2,(DATEDIF($G103,AA$2,"D")/365),1)))))))</f>
        <v>0</v>
      </c>
      <c r="AB103" s="53">
        <f>IF($V103&lt;=AA$2,0,IF($O103&lt;=AA$2,0,IF($G103&gt;=AB$2,0,IF($K103&gt;=$J103,0,IF($O103&lt;=AB$2,($J103-(SUM($K103,SUM($Z103:AA103)))),IF($L103=$D$184,(($J103-$K103)/$P103),(($J103-SUM($Z103:AA103))*$Q103))*IF($V103&lt;=AB$2,(DATEDIF(AA$2,$V103,"D")/365),IF($G103&gt;AA$2,(DATEDIF($G103,AB$2,"D")/365),1)))))))</f>
        <v>0</v>
      </c>
      <c r="AC103" s="53">
        <f>IF($V103&lt;=AB$2,0,IF($O103&lt;=AB$2,0,IF($G103&gt;=AC$2,0,IF($K103&gt;=$J103,0,IF($O103&lt;=AC$2,($J103-(SUM($K103,SUM($Z103:AB103)))),IF($L103=$D$184,(($J103-$K103)/$P103),(($J103-SUM($Z103:AB103))*$Q103))*IF($V103&lt;=AC$2,(DATEDIF(AB$2,$V103,"D")/365),IF($G103&gt;AB$2,(DATEDIF($G103,AC$2,"D")/365),1)))))))</f>
        <v>0</v>
      </c>
      <c r="AD103" s="53">
        <f>IF($V103&lt;=AC$2,0,IF($O103&lt;=AC$2,0,IF($G103&gt;=AD$2,0,IF($K103&gt;=$J103,0,IF($O103&lt;=AD$2,($J103-(SUM($K103,SUM($Z103:AC103)))),IF($L103=$D$184,(($J103-$K103)/$P103),(($J103-SUM($Z103:AC103))*$Q103))*IF($V103&lt;=AD$2,(DATEDIF(AC$2,$V103,"D")/365),IF($G103&gt;AC$2,(DATEDIF($G103,AD$2,"D")/365),1)))))))</f>
        <v>0</v>
      </c>
      <c r="AE103" s="53">
        <f>IF($V103&lt;=AD$2,0,IF($O103&lt;=AD$2,0,IF($G103&gt;=AE$2,0,IF($K103&gt;=$J103,0,IF($O103&lt;=AE$2,($J103-(SUM($K103,SUM($Z103:AD103)))),IF($L103=$D$184,(($J103-$K103)/$P103),(($J103-SUM($Z103:AD103))*$Q103))*IF($V103&lt;=AE$2,(DATEDIF(AD$2,$V103,"D")/365),IF($G103&gt;AD$2,(DATEDIF($G103,AE$2,"D")/365),1)))))))</f>
        <v>0</v>
      </c>
      <c r="AF103" s="53">
        <f>IF($V103&lt;=AE$2,0,IF($O103&lt;=AE$2,0,IF($G103&gt;=AF$2,0,IF($K103&gt;=$J103,0,IF($O103&lt;=AF$2,($J103-(SUM($K103,SUM($Z103:AE103)))),IF($L103=$D$184,(($J103-$K103)/$P103),(($J103-SUM($Z103:AE103))*$Q103))*IF($V103&lt;=AF$2,(DATEDIF(AE$2,$V103,"D")/365),IF($G103&gt;AE$2,(DATEDIF($G103,AF$2,"D")/365),1)))))))</f>
        <v>0</v>
      </c>
      <c r="AG103" s="53">
        <f>IF($V103&lt;=AF$2,0,IF($O103&lt;=AF$2,0,IF($G103&gt;=AG$2,0,IF($K103&gt;=$J103,0,IF($O103&lt;=AG$2,($J103-(SUM($K103,SUM($Z103:AF103)))),IF($L103=$D$184,(($J103-$K103)/$P103),(($J103-SUM($Z103:AF103))*$Q103))*IF($V103&lt;=AG$2,(DATEDIF(AF$2,$V103,"D")/365),IF($G103&gt;AF$2,(DATEDIF($G103,AG$2,"D")/365),1)))))))</f>
        <v>0</v>
      </c>
      <c r="AH103" s="53">
        <f>IF($V103&lt;=AG$2,0,IF($O103&lt;=AG$2,0,IF($G103&gt;=AH$2,0,IF($K103&gt;=$J103,0,IF($O103&lt;=AH$2,($J103-(SUM($K103,SUM($Z103:AG103)))),IF($L103=$D$184,(($J103-$K103)/$P103),(($J103-SUM($Z103:AG103))*$Q103))*IF($V103&lt;=AH$2,(DATEDIF(AG$2,$V103,"D")/365),IF($G103&gt;AG$2,(DATEDIF($G103,AH$2,"D")/365),1)))))))</f>
        <v>0</v>
      </c>
      <c r="AI103" s="53">
        <f>IF($V103&lt;=AH$2,0,IF($O103&lt;=AH$2,0,IF($G103&gt;=AI$2,0,IF($K103&gt;=$J103,0,IF($O103&lt;=AI$2,($J103-(SUM($K103,SUM($Z103:AH103)))),IF($L103=$D$184,(($J103-$K103)/$P103),(($J103-SUM($Z103:AH103))*$Q103))*IF($V103&lt;=AI$2,(DATEDIF(AH$2,$V103,"D")/365),IF($G103&gt;AH$2,(DATEDIF($G103,AI$2,"D")/365),1)))))))</f>
        <v>0</v>
      </c>
      <c r="AJ103" s="53">
        <f>IF($V103&lt;=AI$2,0,IF($O103&lt;=AI$2,0,IF($G103&gt;=AJ$2,0,IF($K103&gt;=$J103,0,IF($O103&lt;=AJ$2,($J103-(SUM($K103,SUM($Z103:AI103)))),IF($L103=$D$184,(($J103-$K103)/$P103),(($J103-SUM($Z103:AI103))*$Q103))*IF($V103&lt;=AJ$2,(DATEDIF(AI$2,$V103,"D")/365),IF($G103&gt;AI$2,(DATEDIF($G103,AJ$2,"D")/365),1)))))))</f>
        <v>0</v>
      </c>
      <c r="AK103" s="53">
        <f>IF($V103&lt;=AJ$2,0,IF($O103&lt;=AJ$2,0,IF($G103&gt;=AK$2,0,IF($K103&gt;=$J103,0,IF($O103&lt;=AK$2,($J103-(SUM($K103,SUM($Z103:AJ103)))),IF($L103=$D$184,(($J103-$K103)/$P103),(($J103-SUM($Z103:AJ103))*$Q103))*IF($V103&lt;=AK$2,(DATEDIF(AJ$2,$V103,"D")/365),IF($G103&gt;AJ$2,(DATEDIF($G103,AK$2,"D")/365),1)))))))</f>
        <v>0</v>
      </c>
      <c r="AL103" s="53">
        <f>IF($V103&lt;=AK$2,0,IF($O103&lt;=AK$2,0,IF($G103&gt;=AL$2,0,IF($K103&gt;=$J103,0,IF($O103&lt;=AL$2,($J103-(SUM($K103,SUM($Z103:AK103)))),IF($L103=$D$184,(($J103-$K103)/$P103),(($J103-SUM($Z103:AK103))*$Q103))*IF($V103&lt;=AL$2,(DATEDIF(AK$2,$V103,"D")/365),IF($G103&gt;AK$2,(DATEDIF($G103,AL$2,"D")/365),1)))))))</f>
        <v>0</v>
      </c>
      <c r="AM103" s="53">
        <f>IF($V103&lt;=AL$2,0,IF($O103&lt;=AL$2,0,IF($G103&gt;=AM$2,0,IF($K103&gt;=$J103,0,IF($O103&lt;=AM$2,($J103-(SUM($K103,SUM($Z103:AL103)))),IF($L103=$D$184,(($J103-$K103)/$P103),(($J103-SUM($Z103:AL103))*$Q103))*IF($V103&lt;=AM$2,(DATEDIF(AL$2,$V103,"D")/365),IF($G103&gt;AL$2,(DATEDIF($G103,AM$2,"D")/365),1)))))))</f>
        <v>0</v>
      </c>
      <c r="AN103" s="53">
        <f>IF($V103&lt;=AM$2,0,IF($O103&lt;=AM$2,0,IF($G103&gt;=AN$2,0,IF($K103&gt;=$J103,0,IF($O103&lt;=AN$2,($J103-(SUM($K103,SUM($Z103:AM103)))),IF($L103=$D$184,(($J103-$K103)/$P103),(($J103-SUM($Z103:AM103))*$Q103))*IF($V103&lt;=AN$2,(DATEDIF(AM$2,$V103,"D")/365),IF($G103&gt;AM$2,(DATEDIF($G103,AN$2,"D")/365),1)))))))</f>
        <v>0</v>
      </c>
      <c r="AO103" s="53">
        <f>IF($V103&lt;=AN$2,0,IF($O103&lt;=AN$2,0,IF($G103&gt;=AO$2,0,IF($K103&gt;=$J103,0,IF($O103&lt;=AO$2,($J103-(SUM($K103,SUM($Z103:AN103)))),IF($L103=$D$184,(($J103-$K103)/$P103),(($J103-SUM($Z103:AN103))*$Q103))*IF($V103&lt;=AO$2,(DATEDIF(AN$2,$V103,"D")/365),IF($G103&gt;AN$2,(DATEDIF($G103,AO$2,"D")/365),1)))))))</f>
        <v>0</v>
      </c>
      <c r="AP103" s="53">
        <f>IF($V103&lt;=AO$2,0,IF($O103&lt;=AO$2,0,IF($G103&gt;=AP$2,0,IF($K103&gt;=$J103,0,IF($O103&lt;=AP$2,($J103-(SUM($K103,SUM($Z103:AO103)))),IF($L103=$D$184,(($J103-$K103)/$P103),(($J103-SUM($Z103:AO103))*$Q103))*IF($V103&lt;=AP$2,(DATEDIF(AO$2,$V103,"D")/365),IF($G103&gt;AO$2,(DATEDIF($G103,AP$2,"D")/365),1)))))))</f>
        <v>0</v>
      </c>
      <c r="AQ103" s="53">
        <f>IF($V103&lt;=AP$2,0,IF($O103&lt;=AP$2,0,IF($G103&gt;=AQ$2,0,IF($K103&gt;=$J103,0,IF($O103&lt;=AQ$2,($J103-(SUM($K103,SUM($Z103:AP103)))),IF($L103=$D$184,(($J103-$K103)/$P103),(($J103-SUM($Z103:AP103))*$Q103))*IF($V103&lt;=AQ$2,(DATEDIF(AP$2,$V103,"D")/365),IF($G103&gt;AP$2,(DATEDIF($G103,AQ$2,"D")/365),1)))))))</f>
        <v>0</v>
      </c>
      <c r="AR103" s="53">
        <f>IF($V103&lt;=AQ$2,0,IF($O103&lt;=AQ$2,0,IF($G103&gt;=AR$2,0,IF($K103&gt;=$J103,0,IF($O103&lt;=AR$2,($J103-(SUM($K103,SUM($Z103:AQ103)))),IF($L103=$D$184,(($J103-$K103)/$P103),(($J103-SUM($Z103:AQ103))*$Q103))*IF($V103&lt;=AR$2,(DATEDIF(AQ$2,$V103,"D")/365),IF($G103&gt;AQ$2,(DATEDIF($G103,AR$2,"D")/365),1)))))))</f>
        <v>0</v>
      </c>
      <c r="AS103" s="53">
        <f>IF($V103&lt;=AR$2,0,IF($O103&lt;=AR$2,0,IF($G103&gt;=AS$2,0,IF($K103&gt;=$J103,0,IF($O103&lt;=AS$2,($J103-(SUM($K103,SUM($Z103:AR103)))),IF($L103=$D$184,(($J103-$K103)/$P103),(($J103-SUM($Z103:AR103))*$Q103))*IF($V103&lt;=AS$2,(DATEDIF(AR$2,$V103,"D")/365),IF($G103&gt;AR$2,(DATEDIF($G103,AS$2,"D")/365),1)))))))</f>
        <v>0</v>
      </c>
      <c r="AT103" s="53">
        <f>IF($V103&lt;=AS$2,0,IF($O103&lt;=AS$2,0,IF($G103&gt;=AT$2,0,IF($K103&gt;=$J103,0,IF($O103&lt;=AT$2,($J103-(SUM($K103,SUM($Z103:AS103)))),IF($L103=$D$184,(($J103-$K103)/$P103),(($J103-SUM($Z103:AS103))*$Q103))*IF($V103&lt;=AT$2,(DATEDIF(AS$2,$V103,"D")/365),IF($G103&gt;AS$2,(DATEDIF($G103,AT$2,"D")/365),1)))))))</f>
        <v>0</v>
      </c>
      <c r="AU103" s="53">
        <f>IF($V103&lt;=AT$2,0,IF($O103&lt;=AT$2,0,IF($G103&gt;=AU$2,0,IF($K103&gt;=$J103,0,IF($O103&lt;=AU$2,($J103-(SUM($K103,SUM($Z103:AT103)))),IF($L103=$D$184,(($J103-$K103)/$P103),(($J103-SUM($Z103:AT103))*$Q103))*IF($V103&lt;=AU$2,(DATEDIF(AT$2,$V103,"D")/365),IF($G103&gt;AT$2,(DATEDIF($G103,AU$2,"D")/365),1)))))))</f>
        <v>0</v>
      </c>
      <c r="AV103" s="53">
        <f>IF($V103&lt;=AU$2,0,IF($O103&lt;=AU$2,0,IF($G103&gt;=AV$2,0,IF($K103&gt;=$J103,0,IF($O103&lt;=AV$2,($J103-(SUM($K103,SUM($Z103:AU103)))),IF($L103=$D$184,(($J103-$K103)/$P103),(($J103-SUM($Z103:AU103))*$Q103))*IF($V103&lt;=AV$2,(DATEDIF(AU$2,$V103,"D")/365),IF($G103&gt;AU$2,(DATEDIF($G103,AV$2,"D")/365),1)))))))</f>
        <v>0</v>
      </c>
      <c r="AW103" s="53">
        <f>IF($V103&lt;=AV$2,0,IF($O103&lt;=AV$2,0,IF($G103&gt;=AW$2,0,IF($K103&gt;=$J103,0,IF($O103&lt;=AW$2,($J103-(SUM($K103,SUM($Z103:AV103)))),IF($L103=$D$184,(($J103-$K103)/$P103),(($J103-SUM($Z103:AV103))*$Q103))*IF($V103&lt;=AW$2,(DATEDIF(AV$2,$V103,"D")/365),IF($G103&gt;AV$2,(DATEDIF($G103,AW$2,"D")/365),1)))))))</f>
        <v>0</v>
      </c>
      <c r="AX103" s="53">
        <f>IF($V103&lt;=AW$2,0,IF($O103&lt;=AW$2,0,IF($G103&gt;=AX$2,0,IF($K103&gt;=$J103,0,IF($O103&lt;=AX$2,($J103-(SUM($K103,SUM($Z103:AW103)))),IF($L103=$D$184,(($J103-$K103)/$P103),(($J103-SUM($Z103:AW103))*$Q103))*IF($V103&lt;=AX$2,(DATEDIF(AW$2,$V103,"D")/365),IF($G103&gt;AW$2,(DATEDIF($G103,AX$2,"D")/365),1)))))))</f>
        <v>0</v>
      </c>
      <c r="AY103" s="53">
        <f>IF($V103&lt;=AX$2,0,IF($O103&lt;=AX$2,0,IF($G103&gt;=AY$2,0,IF($K103&gt;=$J103,0,IF($O103&lt;=AY$2,($J103-(SUM($K103,SUM($Z103:AX103)))),IF($L103=$D$184,(($J103-$K103)/$P103),(($J103-SUM($Z103:AX103))*$Q103))*IF($V103&lt;=AY$2,(DATEDIF(AX$2,$V103,"D")/365),IF($G103&gt;AX$2,(DATEDIF($G103,AY$2,"D")/365),1)))))))</f>
        <v>0</v>
      </c>
      <c r="AZ103" s="52"/>
      <c r="BA103" s="52"/>
      <c r="BB103" s="126">
        <f>IF($V103&lt;=BB$2,0,IF($G103&gt;=BB$2,0,IF($G103&gt;$W$3,(J103-Z103),IF($G103&lt;=$W$3,J103-SUM(W103,$Z103:Z103),0))))</f>
        <v>0</v>
      </c>
      <c r="BC103" s="53">
        <f t="shared" ref="BC103" si="260">IF($V103&lt;=BC$2,0,IF($G103&gt;=BC$2,0,IF($G103&gt;=BB$2,$J103-AA103,BB103-AA103)))</f>
        <v>0</v>
      </c>
      <c r="BD103" s="52">
        <f t="shared" ref="BD103" si="261">IF($V103&lt;=BD$2,0,IF($G103&gt;=BD$2,0,IF($G103&gt;=BC$2,$J103-AB103,BC103-AB103)))</f>
        <v>0</v>
      </c>
      <c r="BE103" s="53">
        <f t="shared" ref="BE103" si="262">IF($V103&lt;=BE$2,0,IF($G103&gt;=BE$2,0,IF($G103&gt;=BD$2,$J103-AC103,BD103-AC103)))</f>
        <v>0</v>
      </c>
      <c r="BF103" s="52">
        <f t="shared" ref="BF103" si="263">IF($V103&lt;=BF$2,0,IF($G103&gt;=BF$2,0,IF($G103&gt;=BE$2,$J103-AD103,BE103-AD103)))</f>
        <v>0</v>
      </c>
      <c r="BG103" s="53">
        <f t="shared" ref="BG103" si="264">IF($V103&lt;=BG$2,0,IF($G103&gt;=BG$2,0,IF($G103&gt;=BF$2,$J103-AE103,BF103-AE103)))</f>
        <v>0</v>
      </c>
      <c r="BH103" s="52">
        <f t="shared" ref="BH103" si="265">IF($V103&lt;=BH$2,0,IF($G103&gt;=BH$2,0,IF($G103&gt;=BG$2,$J103-AF103,BG103-AF103)))</f>
        <v>0</v>
      </c>
      <c r="BI103" s="53">
        <f t="shared" ref="BI103" si="266">IF($V103&lt;=BI$2,0,IF($G103&gt;=BI$2,0,IF($G103&gt;=BH$2,$J103-AG103,BH103-AG103)))</f>
        <v>0</v>
      </c>
      <c r="BJ103" s="52">
        <f t="shared" ref="BJ103" si="267">IF($V103&lt;=BJ$2,0,IF($G103&gt;=BJ$2,0,IF($G103&gt;=BI$2,$J103-AH103,BI103-AH103)))</f>
        <v>0</v>
      </c>
      <c r="BK103" s="53">
        <f t="shared" ref="BK103" si="268">IF($V103&lt;=BK$2,0,IF($G103&gt;=BK$2,0,IF($G103&gt;=BJ$2,$J103-AI103,BJ103-AI103)))</f>
        <v>0</v>
      </c>
      <c r="BL103" s="52">
        <f t="shared" ref="BL103" si="269">IF($V103&lt;=BL$2,0,IF($G103&gt;=BL$2,0,IF($G103&gt;=BK$2,$J103-AJ103,BK103-AJ103)))</f>
        <v>0</v>
      </c>
      <c r="BM103" s="53">
        <f t="shared" ref="BM103" si="270">IF($V103&lt;=BM$2,0,IF($G103&gt;=BM$2,0,IF($G103&gt;=BL$2,$J103-AK103,BL103-AK103)))</f>
        <v>0</v>
      </c>
      <c r="BN103" s="52">
        <f t="shared" ref="BN103" si="271">IF($V103&lt;=BN$2,0,IF($G103&gt;=BN$2,0,IF($G103&gt;=BM$2,$J103-AL103,BM103-AL103)))</f>
        <v>0</v>
      </c>
      <c r="BO103" s="53">
        <f t="shared" ref="BO103" si="272">IF($V103&lt;=BO$2,0,IF($G103&gt;=BO$2,0,IF($G103&gt;=BN$2,$J103-AM103,BN103-AM103)))</f>
        <v>0</v>
      </c>
      <c r="BP103" s="52">
        <f t="shared" ref="BP103" si="273">IF($V103&lt;=BP$2,0,IF($G103&gt;=BP$2,0,IF($G103&gt;=BO$2,$J103-AN103,BO103-AN103)))</f>
        <v>0</v>
      </c>
      <c r="BQ103" s="53">
        <f t="shared" ref="BQ103" si="274">IF($V103&lt;=BQ$2,0,IF($G103&gt;=BQ$2,0,IF($G103&gt;=BP$2,$J103-AO103,BP103-AO103)))</f>
        <v>0</v>
      </c>
      <c r="BR103" s="52">
        <f t="shared" ref="BR103" si="275">IF($V103&lt;=BR$2,0,IF($G103&gt;=BR$2,0,IF($G103&gt;=BQ$2,$J103-AP103,BQ103-AP103)))</f>
        <v>0</v>
      </c>
      <c r="BS103" s="53">
        <f t="shared" ref="BS103" si="276">IF($V103&lt;=BS$2,0,IF($G103&gt;=BS$2,0,IF($G103&gt;=BR$2,$J103-AQ103,BR103-AQ103)))</f>
        <v>0</v>
      </c>
      <c r="BT103" s="52">
        <f t="shared" ref="BT103" si="277">IF($V103&lt;=BT$2,0,IF($G103&gt;=BT$2,0,IF($G103&gt;=BS$2,$J103-AR103,BS103-AR103)))</f>
        <v>0</v>
      </c>
      <c r="BU103" s="53">
        <f t="shared" ref="BU103" si="278">IF($V103&lt;=BU$2,0,IF($G103&gt;=BU$2,0,IF($G103&gt;=BT$2,$J103-AS103,BT103-AS103)))</f>
        <v>0</v>
      </c>
      <c r="BV103" s="52">
        <f t="shared" ref="BV103" si="279">IF($V103&lt;=BV$2,0,IF($G103&gt;=BV$2,0,IF($G103&gt;=BU$2,$J103-AT103,BU103-AT103)))</f>
        <v>0</v>
      </c>
      <c r="BW103" s="53">
        <f t="shared" ref="BW103" si="280">IF($V103&lt;=BW$2,0,IF($G103&gt;=BW$2,0,IF($G103&gt;=BV$2,$J103-AU103,BV103-AU103)))</f>
        <v>0</v>
      </c>
      <c r="BX103" s="52">
        <f t="shared" ref="BX103" si="281">IF($V103&lt;=BX$2,0,IF($G103&gt;=BX$2,0,IF($G103&gt;=BW$2,$J103-AV103,BW103-AV103)))</f>
        <v>0</v>
      </c>
      <c r="BY103" s="53">
        <f t="shared" ref="BY103" si="282">IF($V103&lt;=BY$2,0,IF($G103&gt;=BY$2,0,IF($G103&gt;=BX$2,$J103-AW103,BX103-AW103)))</f>
        <v>0</v>
      </c>
      <c r="BZ103" s="52">
        <f t="shared" ref="BZ103" si="283">IF($V103&lt;=BZ$2,0,IF($G103&gt;=BZ$2,0,IF($G103&gt;=BY$2,$J103-AX103,BY103-AX103)))</f>
        <v>0</v>
      </c>
      <c r="CA103" s="53">
        <f t="shared" ref="CA103" si="284">IF($V103&lt;=CA$2,0,IF($G103&gt;=CA$2,0,IF($G103&gt;=BZ$2,$J103-AY103,BZ103-AY103)))</f>
        <v>0</v>
      </c>
    </row>
    <row r="104" spans="1:79" s="74" customFormat="1">
      <c r="A104" s="20">
        <v>103</v>
      </c>
      <c r="B104" s="20" t="s">
        <v>4</v>
      </c>
      <c r="C104" s="20" t="s">
        <v>153</v>
      </c>
      <c r="D104" s="2">
        <v>1985</v>
      </c>
      <c r="E104" s="3">
        <v>4</v>
      </c>
      <c r="F104" s="2">
        <v>1</v>
      </c>
      <c r="G104" s="55">
        <f t="shared" ref="G104:G106" si="285">DATE(D104,E104,F104)-1</f>
        <v>31137</v>
      </c>
      <c r="H104" s="4">
        <v>0</v>
      </c>
      <c r="I104" s="1">
        <v>0</v>
      </c>
      <c r="J104" s="51">
        <f t="shared" ref="J104:J106" si="286">H104-I104</f>
        <v>0</v>
      </c>
      <c r="K104" s="54">
        <f t="shared" ref="K104:K106" si="287">H104*0.05</f>
        <v>0</v>
      </c>
      <c r="L104" s="4" t="s">
        <v>96</v>
      </c>
      <c r="M104" s="54">
        <f t="shared" ref="M104:M106" si="288">VLOOKUP(B104,$B$184:$C$283,2,FALSE)</f>
        <v>3</v>
      </c>
      <c r="N104" s="53">
        <f t="shared" ref="N104:N106" si="289">IF(O104&gt;$W$3,IF(G104&lt;$W$3,DATEDIF(G104,$W$3,"D")/365,0),M104)</f>
        <v>3</v>
      </c>
      <c r="O104" s="55">
        <f t="shared" ref="O104:O106" si="290">DATE(D104+M104,E104,F104-1)</f>
        <v>32233</v>
      </c>
      <c r="P104" s="53">
        <f t="shared" ref="P104:P106" si="291">IF($O104&gt;$W$5,M104-N104,0)</f>
        <v>0</v>
      </c>
      <c r="Q104" s="119">
        <f t="shared" ref="Q104:Q106" si="292">ROUND(IF(J104&gt;K104,IF(P104&gt;0,(1-((K104/J104)^(1/P104))),0),0),4)</f>
        <v>0</v>
      </c>
      <c r="R104" s="52" t="s">
        <v>130</v>
      </c>
      <c r="S104" s="114">
        <v>17</v>
      </c>
      <c r="T104" s="68">
        <v>4</v>
      </c>
      <c r="U104" s="114">
        <v>2035</v>
      </c>
      <c r="V104" s="55">
        <f t="shared" si="135"/>
        <v>54878</v>
      </c>
      <c r="W104" s="53">
        <f t="shared" ref="W104:W106" si="293">IF($W$3&gt;=$O104,(J104-K104),0)</f>
        <v>0</v>
      </c>
      <c r="X104" s="53">
        <f t="shared" ref="X104:X106" si="294">HLOOKUP(X$2,$Z$2:$AY$150,A104,FALSE)</f>
        <v>0</v>
      </c>
      <c r="Y104" s="53">
        <f t="shared" ref="Y104:Y106" si="295">HLOOKUP($Y$2,$BB$2:$CA$150,A104,FALSE)</f>
        <v>0</v>
      </c>
      <c r="Z104" s="53">
        <f t="shared" ref="Z104:Z106" si="296">IF($O104&lt;=$W$3,0,IF($G104&gt;=Z$2,0,IF($K104&gt;=$J104,0,IF($P104&lt;=1,$J104-$K104,IF($L104=$D$184,(($J104-$K104)/$P104),($J104*Q104))*IF($V104&lt;=Z$2,(DATEDIF($W$3,$V104,"D")/365),IF($G104&gt;$W$3,(DATEDIF($G104,$Z$2,"D")/365),1))))))</f>
        <v>0</v>
      </c>
      <c r="AA104" s="53">
        <f>IF($V104&lt;=Z$2,0,IF($O104&lt;=Z$2,0,IF($G104&gt;=AA$2,0,IF($K104&gt;=$J104,0,IF($O104&lt;=AA$2,($J104-(SUM($K104,SUM($Z104:Z104)))),IF($L104=$D$184,(($J104-$K104)/$P104),(($J104-SUM($Z104:Z104))*$Q104))*IF($V104&lt;=AA$2,(DATEDIF(Z$2,$V104,"D")/365),IF($G104&gt;Z$2,(DATEDIF($G104,AA$2,"D")/365),1)))))))</f>
        <v>0</v>
      </c>
      <c r="AB104" s="53">
        <f>IF($V104&lt;=AA$2,0,IF($O104&lt;=AA$2,0,IF($G104&gt;=AB$2,0,IF($K104&gt;=$J104,0,IF($O104&lt;=AB$2,($J104-(SUM($K104,SUM($Z104:AA104)))),IF($L104=$D$184,(($J104-$K104)/$P104),(($J104-SUM($Z104:AA104))*$Q104))*IF($V104&lt;=AB$2,(DATEDIF(AA$2,$V104,"D")/365),IF($G104&gt;AA$2,(DATEDIF($G104,AB$2,"D")/365),1)))))))</f>
        <v>0</v>
      </c>
      <c r="AC104" s="53">
        <f>IF($V104&lt;=AB$2,0,IF($O104&lt;=AB$2,0,IF($G104&gt;=AC$2,0,IF($K104&gt;=$J104,0,IF($O104&lt;=AC$2,($J104-(SUM($K104,SUM($Z104:AB104)))),IF($L104=$D$184,(($J104-$K104)/$P104),(($J104-SUM($Z104:AB104))*$Q104))*IF($V104&lt;=AC$2,(DATEDIF(AB$2,$V104,"D")/365),IF($G104&gt;AB$2,(DATEDIF($G104,AC$2,"D")/365),1)))))))</f>
        <v>0</v>
      </c>
      <c r="AD104" s="53">
        <f>IF($V104&lt;=AC$2,0,IF($O104&lt;=AC$2,0,IF($G104&gt;=AD$2,0,IF($K104&gt;=$J104,0,IF($O104&lt;=AD$2,($J104-(SUM($K104,SUM($Z104:AC104)))),IF($L104=$D$184,(($J104-$K104)/$P104),(($J104-SUM($Z104:AC104))*$Q104))*IF($V104&lt;=AD$2,(DATEDIF(AC$2,$V104,"D")/365),IF($G104&gt;AC$2,(DATEDIF($G104,AD$2,"D")/365),1)))))))</f>
        <v>0</v>
      </c>
      <c r="AE104" s="53">
        <f>IF($V104&lt;=AD$2,0,IF($O104&lt;=AD$2,0,IF($G104&gt;=AE$2,0,IF($K104&gt;=$J104,0,IF($O104&lt;=AE$2,($J104-(SUM($K104,SUM($Z104:AD104)))),IF($L104=$D$184,(($J104-$K104)/$P104),(($J104-SUM($Z104:AD104))*$Q104))*IF($V104&lt;=AE$2,(DATEDIF(AD$2,$V104,"D")/365),IF($G104&gt;AD$2,(DATEDIF($G104,AE$2,"D")/365),1)))))))</f>
        <v>0</v>
      </c>
      <c r="AF104" s="53">
        <f>IF($V104&lt;=AE$2,0,IF($O104&lt;=AE$2,0,IF($G104&gt;=AF$2,0,IF($K104&gt;=$J104,0,IF($O104&lt;=AF$2,($J104-(SUM($K104,SUM($Z104:AE104)))),IF($L104=$D$184,(($J104-$K104)/$P104),(($J104-SUM($Z104:AE104))*$Q104))*IF($V104&lt;=AF$2,(DATEDIF(AE$2,$V104,"D")/365),IF($G104&gt;AE$2,(DATEDIF($G104,AF$2,"D")/365),1)))))))</f>
        <v>0</v>
      </c>
      <c r="AG104" s="53">
        <f>IF($V104&lt;=AF$2,0,IF($O104&lt;=AF$2,0,IF($G104&gt;=AG$2,0,IF($K104&gt;=$J104,0,IF($O104&lt;=AG$2,($J104-(SUM($K104,SUM($Z104:AF104)))),IF($L104=$D$184,(($J104-$K104)/$P104),(($J104-SUM($Z104:AF104))*$Q104))*IF($V104&lt;=AG$2,(DATEDIF(AF$2,$V104,"D")/365),IF($G104&gt;AF$2,(DATEDIF($G104,AG$2,"D")/365),1)))))))</f>
        <v>0</v>
      </c>
      <c r="AH104" s="53">
        <f>IF($V104&lt;=AG$2,0,IF($O104&lt;=AG$2,0,IF($G104&gt;=AH$2,0,IF($K104&gt;=$J104,0,IF($O104&lt;=AH$2,($J104-(SUM($K104,SUM($Z104:AG104)))),IF($L104=$D$184,(($J104-$K104)/$P104),(($J104-SUM($Z104:AG104))*$Q104))*IF($V104&lt;=AH$2,(DATEDIF(AG$2,$V104,"D")/365),IF($G104&gt;AG$2,(DATEDIF($G104,AH$2,"D")/365),1)))))))</f>
        <v>0</v>
      </c>
      <c r="AI104" s="53">
        <f>IF($V104&lt;=AH$2,0,IF($O104&lt;=AH$2,0,IF($G104&gt;=AI$2,0,IF($K104&gt;=$J104,0,IF($O104&lt;=AI$2,($J104-(SUM($K104,SUM($Z104:AH104)))),IF($L104=$D$184,(($J104-$K104)/$P104),(($J104-SUM($Z104:AH104))*$Q104))*IF($V104&lt;=AI$2,(DATEDIF(AH$2,$V104,"D")/365),IF($G104&gt;AH$2,(DATEDIF($G104,AI$2,"D")/365),1)))))))</f>
        <v>0</v>
      </c>
      <c r="AJ104" s="53">
        <f>IF($V104&lt;=AI$2,0,IF($O104&lt;=AI$2,0,IF($G104&gt;=AJ$2,0,IF($K104&gt;=$J104,0,IF($O104&lt;=AJ$2,($J104-(SUM($K104,SUM($Z104:AI104)))),IF($L104=$D$184,(($J104-$K104)/$P104),(($J104-SUM($Z104:AI104))*$Q104))*IF($V104&lt;=AJ$2,(DATEDIF(AI$2,$V104,"D")/365),IF($G104&gt;AI$2,(DATEDIF($G104,AJ$2,"D")/365),1)))))))</f>
        <v>0</v>
      </c>
      <c r="AK104" s="53">
        <f>IF($V104&lt;=AJ$2,0,IF($O104&lt;=AJ$2,0,IF($G104&gt;=AK$2,0,IF($K104&gt;=$J104,0,IF($O104&lt;=AK$2,($J104-(SUM($K104,SUM($Z104:AJ104)))),IF($L104=$D$184,(($J104-$K104)/$P104),(($J104-SUM($Z104:AJ104))*$Q104))*IF($V104&lt;=AK$2,(DATEDIF(AJ$2,$V104,"D")/365),IF($G104&gt;AJ$2,(DATEDIF($G104,AK$2,"D")/365),1)))))))</f>
        <v>0</v>
      </c>
      <c r="AL104" s="53">
        <f>IF($V104&lt;=AK$2,0,IF($O104&lt;=AK$2,0,IF($G104&gt;=AL$2,0,IF($K104&gt;=$J104,0,IF($O104&lt;=AL$2,($J104-(SUM($K104,SUM($Z104:AK104)))),IF($L104=$D$184,(($J104-$K104)/$P104),(($J104-SUM($Z104:AK104))*$Q104))*IF($V104&lt;=AL$2,(DATEDIF(AK$2,$V104,"D")/365),IF($G104&gt;AK$2,(DATEDIF($G104,AL$2,"D")/365),1)))))))</f>
        <v>0</v>
      </c>
      <c r="AM104" s="53">
        <f>IF($V104&lt;=AL$2,0,IF($O104&lt;=AL$2,0,IF($G104&gt;=AM$2,0,IF($K104&gt;=$J104,0,IF($O104&lt;=AM$2,($J104-(SUM($K104,SUM($Z104:AL104)))),IF($L104=$D$184,(($J104-$K104)/$P104),(($J104-SUM($Z104:AL104))*$Q104))*IF($V104&lt;=AM$2,(DATEDIF(AL$2,$V104,"D")/365),IF($G104&gt;AL$2,(DATEDIF($G104,AM$2,"D")/365),1)))))))</f>
        <v>0</v>
      </c>
      <c r="AN104" s="53">
        <f>IF($V104&lt;=AM$2,0,IF($O104&lt;=AM$2,0,IF($G104&gt;=AN$2,0,IF($K104&gt;=$J104,0,IF($O104&lt;=AN$2,($J104-(SUM($K104,SUM($Z104:AM104)))),IF($L104=$D$184,(($J104-$K104)/$P104),(($J104-SUM($Z104:AM104))*$Q104))*IF($V104&lt;=AN$2,(DATEDIF(AM$2,$V104,"D")/365),IF($G104&gt;AM$2,(DATEDIF($G104,AN$2,"D")/365),1)))))))</f>
        <v>0</v>
      </c>
      <c r="AO104" s="53">
        <f>IF($V104&lt;=AN$2,0,IF($O104&lt;=AN$2,0,IF($G104&gt;=AO$2,0,IF($K104&gt;=$J104,0,IF($O104&lt;=AO$2,($J104-(SUM($K104,SUM($Z104:AN104)))),IF($L104=$D$184,(($J104-$K104)/$P104),(($J104-SUM($Z104:AN104))*$Q104))*IF($V104&lt;=AO$2,(DATEDIF(AN$2,$V104,"D")/365),IF($G104&gt;AN$2,(DATEDIF($G104,AO$2,"D")/365),1)))))))</f>
        <v>0</v>
      </c>
      <c r="AP104" s="53">
        <f>IF($V104&lt;=AO$2,0,IF($O104&lt;=AO$2,0,IF($G104&gt;=AP$2,0,IF($K104&gt;=$J104,0,IF($O104&lt;=AP$2,($J104-(SUM($K104,SUM($Z104:AO104)))),IF($L104=$D$184,(($J104-$K104)/$P104),(($J104-SUM($Z104:AO104))*$Q104))*IF($V104&lt;=AP$2,(DATEDIF(AO$2,$V104,"D")/365),IF($G104&gt;AO$2,(DATEDIF($G104,AP$2,"D")/365),1)))))))</f>
        <v>0</v>
      </c>
      <c r="AQ104" s="53">
        <f>IF($V104&lt;=AP$2,0,IF($O104&lt;=AP$2,0,IF($G104&gt;=AQ$2,0,IF($K104&gt;=$J104,0,IF($O104&lt;=AQ$2,($J104-(SUM($K104,SUM($Z104:AP104)))),IF($L104=$D$184,(($J104-$K104)/$P104),(($J104-SUM($Z104:AP104))*$Q104))*IF($V104&lt;=AQ$2,(DATEDIF(AP$2,$V104,"D")/365),IF($G104&gt;AP$2,(DATEDIF($G104,AQ$2,"D")/365),1)))))))</f>
        <v>0</v>
      </c>
      <c r="AR104" s="53">
        <f>IF($V104&lt;=AQ$2,0,IF($O104&lt;=AQ$2,0,IF($G104&gt;=AR$2,0,IF($K104&gt;=$J104,0,IF($O104&lt;=AR$2,($J104-(SUM($K104,SUM($Z104:AQ104)))),IF($L104=$D$184,(($J104-$K104)/$P104),(($J104-SUM($Z104:AQ104))*$Q104))*IF($V104&lt;=AR$2,(DATEDIF(AQ$2,$V104,"D")/365),IF($G104&gt;AQ$2,(DATEDIF($G104,AR$2,"D")/365),1)))))))</f>
        <v>0</v>
      </c>
      <c r="AS104" s="53">
        <f>IF($V104&lt;=AR$2,0,IF($O104&lt;=AR$2,0,IF($G104&gt;=AS$2,0,IF($K104&gt;=$J104,0,IF($O104&lt;=AS$2,($J104-(SUM($K104,SUM($Z104:AR104)))),IF($L104=$D$184,(($J104-$K104)/$P104),(($J104-SUM($Z104:AR104))*$Q104))*IF($V104&lt;=AS$2,(DATEDIF(AR$2,$V104,"D")/365),IF($G104&gt;AR$2,(DATEDIF($G104,AS$2,"D")/365),1)))))))</f>
        <v>0</v>
      </c>
      <c r="AT104" s="53">
        <f>IF($V104&lt;=AS$2,0,IF($O104&lt;=AS$2,0,IF($G104&gt;=AT$2,0,IF($K104&gt;=$J104,0,IF($O104&lt;=AT$2,($J104-(SUM($K104,SUM($Z104:AS104)))),IF($L104=$D$184,(($J104-$K104)/$P104),(($J104-SUM($Z104:AS104))*$Q104))*IF($V104&lt;=AT$2,(DATEDIF(AS$2,$V104,"D")/365),IF($G104&gt;AS$2,(DATEDIF($G104,AT$2,"D")/365),1)))))))</f>
        <v>0</v>
      </c>
      <c r="AU104" s="53">
        <f>IF($V104&lt;=AT$2,0,IF($O104&lt;=AT$2,0,IF($G104&gt;=AU$2,0,IF($K104&gt;=$J104,0,IF($O104&lt;=AU$2,($J104-(SUM($K104,SUM($Z104:AT104)))),IF($L104=$D$184,(($J104-$K104)/$P104),(($J104-SUM($Z104:AT104))*$Q104))*IF($V104&lt;=AU$2,(DATEDIF(AT$2,$V104,"D")/365),IF($G104&gt;AT$2,(DATEDIF($G104,AU$2,"D")/365),1)))))))</f>
        <v>0</v>
      </c>
      <c r="AV104" s="53">
        <f>IF($V104&lt;=AU$2,0,IF($O104&lt;=AU$2,0,IF($G104&gt;=AV$2,0,IF($K104&gt;=$J104,0,IF($O104&lt;=AV$2,($J104-(SUM($K104,SUM($Z104:AU104)))),IF($L104=$D$184,(($J104-$K104)/$P104),(($J104-SUM($Z104:AU104))*$Q104))*IF($V104&lt;=AV$2,(DATEDIF(AU$2,$V104,"D")/365),IF($G104&gt;AU$2,(DATEDIF($G104,AV$2,"D")/365),1)))))))</f>
        <v>0</v>
      </c>
      <c r="AW104" s="53">
        <f>IF($V104&lt;=AV$2,0,IF($O104&lt;=AV$2,0,IF($G104&gt;=AW$2,0,IF($K104&gt;=$J104,0,IF($O104&lt;=AW$2,($J104-(SUM($K104,SUM($Z104:AV104)))),IF($L104=$D$184,(($J104-$K104)/$P104),(($J104-SUM($Z104:AV104))*$Q104))*IF($V104&lt;=AW$2,(DATEDIF(AV$2,$V104,"D")/365),IF($G104&gt;AV$2,(DATEDIF($G104,AW$2,"D")/365),1)))))))</f>
        <v>0</v>
      </c>
      <c r="AX104" s="53">
        <f>IF($V104&lt;=AW$2,0,IF($O104&lt;=AW$2,0,IF($G104&gt;=AX$2,0,IF($K104&gt;=$J104,0,IF($O104&lt;=AX$2,($J104-(SUM($K104,SUM($Z104:AW104)))),IF($L104=$D$184,(($J104-$K104)/$P104),(($J104-SUM($Z104:AW104))*$Q104))*IF($V104&lt;=AX$2,(DATEDIF(AW$2,$V104,"D")/365),IF($G104&gt;AW$2,(DATEDIF($G104,AX$2,"D")/365),1)))))))</f>
        <v>0</v>
      </c>
      <c r="AY104" s="53">
        <f>IF($V104&lt;=AX$2,0,IF($O104&lt;=AX$2,0,IF($G104&gt;=AY$2,0,IF($K104&gt;=$J104,0,IF($O104&lt;=AY$2,($J104-(SUM($K104,SUM($Z104:AX104)))),IF($L104=$D$184,(($J104-$K104)/$P104),(($J104-SUM($Z104:AX104))*$Q104))*IF($V104&lt;=AY$2,(DATEDIF(AX$2,$V104,"D")/365),IF($G104&gt;AX$2,(DATEDIF($G104,AY$2,"D")/365),1)))))))</f>
        <v>0</v>
      </c>
      <c r="AZ104" s="52"/>
      <c r="BA104" s="52"/>
      <c r="BB104" s="126">
        <f>IF($V104&lt;=BB$2,0,IF($G104&gt;=BB$2,0,IF($G104&gt;$W$3,(J104-Z104),IF($G104&lt;=$W$3,J104-SUM(W104,$Z104:Z104),0))))</f>
        <v>0</v>
      </c>
      <c r="BC104" s="53">
        <f t="shared" ref="BC104:BC106" si="297">IF($V104&lt;=BC$2,0,IF($G104&gt;=BC$2,0,IF($G104&gt;=BB$2,$J104-AA104,BB104-AA104)))</f>
        <v>0</v>
      </c>
      <c r="BD104" s="52">
        <f t="shared" ref="BD104:BD106" si="298">IF($V104&lt;=BD$2,0,IF($G104&gt;=BD$2,0,IF($G104&gt;=BC$2,$J104-AB104,BC104-AB104)))</f>
        <v>0</v>
      </c>
      <c r="BE104" s="53">
        <f t="shared" ref="BE104:BE106" si="299">IF($V104&lt;=BE$2,0,IF($G104&gt;=BE$2,0,IF($G104&gt;=BD$2,$J104-AC104,BD104-AC104)))</f>
        <v>0</v>
      </c>
      <c r="BF104" s="52">
        <f t="shared" ref="BF104:BF106" si="300">IF($V104&lt;=BF$2,0,IF($G104&gt;=BF$2,0,IF($G104&gt;=BE$2,$J104-AD104,BE104-AD104)))</f>
        <v>0</v>
      </c>
      <c r="BG104" s="53">
        <f t="shared" ref="BG104:BG106" si="301">IF($V104&lt;=BG$2,0,IF($G104&gt;=BG$2,0,IF($G104&gt;=BF$2,$J104-AE104,BF104-AE104)))</f>
        <v>0</v>
      </c>
      <c r="BH104" s="52">
        <f t="shared" ref="BH104:BH106" si="302">IF($V104&lt;=BH$2,0,IF($G104&gt;=BH$2,0,IF($G104&gt;=BG$2,$J104-AF104,BG104-AF104)))</f>
        <v>0</v>
      </c>
      <c r="BI104" s="53">
        <f t="shared" ref="BI104:BI106" si="303">IF($V104&lt;=BI$2,0,IF($G104&gt;=BI$2,0,IF($G104&gt;=BH$2,$J104-AG104,BH104-AG104)))</f>
        <v>0</v>
      </c>
      <c r="BJ104" s="52">
        <f t="shared" ref="BJ104:BJ106" si="304">IF($V104&lt;=BJ$2,0,IF($G104&gt;=BJ$2,0,IF($G104&gt;=BI$2,$J104-AH104,BI104-AH104)))</f>
        <v>0</v>
      </c>
      <c r="BK104" s="53">
        <f t="shared" ref="BK104:BK106" si="305">IF($V104&lt;=BK$2,0,IF($G104&gt;=BK$2,0,IF($G104&gt;=BJ$2,$J104-AI104,BJ104-AI104)))</f>
        <v>0</v>
      </c>
      <c r="BL104" s="52">
        <f t="shared" ref="BL104:BL106" si="306">IF($V104&lt;=BL$2,0,IF($G104&gt;=BL$2,0,IF($G104&gt;=BK$2,$J104-AJ104,BK104-AJ104)))</f>
        <v>0</v>
      </c>
      <c r="BM104" s="53">
        <f t="shared" ref="BM104:BM106" si="307">IF($V104&lt;=BM$2,0,IF($G104&gt;=BM$2,0,IF($G104&gt;=BL$2,$J104-AK104,BL104-AK104)))</f>
        <v>0</v>
      </c>
      <c r="BN104" s="52">
        <f t="shared" ref="BN104:BN106" si="308">IF($V104&lt;=BN$2,0,IF($G104&gt;=BN$2,0,IF($G104&gt;=BM$2,$J104-AL104,BM104-AL104)))</f>
        <v>0</v>
      </c>
      <c r="BO104" s="53">
        <f t="shared" ref="BO104:BO106" si="309">IF($V104&lt;=BO$2,0,IF($G104&gt;=BO$2,0,IF($G104&gt;=BN$2,$J104-AM104,BN104-AM104)))</f>
        <v>0</v>
      </c>
      <c r="BP104" s="52">
        <f t="shared" ref="BP104:BP106" si="310">IF($V104&lt;=BP$2,0,IF($G104&gt;=BP$2,0,IF($G104&gt;=BO$2,$J104-AN104,BO104-AN104)))</f>
        <v>0</v>
      </c>
      <c r="BQ104" s="53">
        <f t="shared" ref="BQ104:BQ106" si="311">IF($V104&lt;=BQ$2,0,IF($G104&gt;=BQ$2,0,IF($G104&gt;=BP$2,$J104-AO104,BP104-AO104)))</f>
        <v>0</v>
      </c>
      <c r="BR104" s="52">
        <f t="shared" ref="BR104:BR106" si="312">IF($V104&lt;=BR$2,0,IF($G104&gt;=BR$2,0,IF($G104&gt;=BQ$2,$J104-AP104,BQ104-AP104)))</f>
        <v>0</v>
      </c>
      <c r="BS104" s="53">
        <f t="shared" ref="BS104:BS106" si="313">IF($V104&lt;=BS$2,0,IF($G104&gt;=BS$2,0,IF($G104&gt;=BR$2,$J104-AQ104,BR104-AQ104)))</f>
        <v>0</v>
      </c>
      <c r="BT104" s="52">
        <f t="shared" ref="BT104:BT106" si="314">IF($V104&lt;=BT$2,0,IF($G104&gt;=BT$2,0,IF($G104&gt;=BS$2,$J104-AR104,BS104-AR104)))</f>
        <v>0</v>
      </c>
      <c r="BU104" s="53">
        <f t="shared" ref="BU104:BU106" si="315">IF($V104&lt;=BU$2,0,IF($G104&gt;=BU$2,0,IF($G104&gt;=BT$2,$J104-AS104,BT104-AS104)))</f>
        <v>0</v>
      </c>
      <c r="BV104" s="52">
        <f t="shared" ref="BV104:BV106" si="316">IF($V104&lt;=BV$2,0,IF($G104&gt;=BV$2,0,IF($G104&gt;=BU$2,$J104-AT104,BU104-AT104)))</f>
        <v>0</v>
      </c>
      <c r="BW104" s="53">
        <f t="shared" ref="BW104:BW106" si="317">IF($V104&lt;=BW$2,0,IF($G104&gt;=BW$2,0,IF($G104&gt;=BV$2,$J104-AU104,BV104-AU104)))</f>
        <v>0</v>
      </c>
      <c r="BX104" s="52">
        <f t="shared" ref="BX104:BX106" si="318">IF($V104&lt;=BX$2,0,IF($G104&gt;=BX$2,0,IF($G104&gt;=BW$2,$J104-AV104,BW104-AV104)))</f>
        <v>0</v>
      </c>
      <c r="BY104" s="53">
        <f t="shared" ref="BY104:BY106" si="319">IF($V104&lt;=BY$2,0,IF($G104&gt;=BY$2,0,IF($G104&gt;=BX$2,$J104-AW104,BX104-AW104)))</f>
        <v>0</v>
      </c>
      <c r="BZ104" s="52">
        <f t="shared" ref="BZ104:BZ106" si="320">IF($V104&lt;=BZ$2,0,IF($G104&gt;=BZ$2,0,IF($G104&gt;=BY$2,$J104-AX104,BY104-AX104)))</f>
        <v>0</v>
      </c>
      <c r="CA104" s="53">
        <f t="shared" ref="CA104:CA106" si="321">IF($V104&lt;=CA$2,0,IF($G104&gt;=CA$2,0,IF($G104&gt;=BZ$2,$J104-AY104,BZ104-AY104)))</f>
        <v>0</v>
      </c>
    </row>
    <row r="105" spans="1:79" s="74" customFormat="1">
      <c r="A105" s="20">
        <v>104</v>
      </c>
      <c r="B105" s="20" t="s">
        <v>4</v>
      </c>
      <c r="C105" s="20" t="s">
        <v>153</v>
      </c>
      <c r="D105" s="2">
        <v>1985</v>
      </c>
      <c r="E105" s="3">
        <v>4</v>
      </c>
      <c r="F105" s="2">
        <v>1</v>
      </c>
      <c r="G105" s="55">
        <f t="shared" si="285"/>
        <v>31137</v>
      </c>
      <c r="H105" s="4">
        <v>0</v>
      </c>
      <c r="I105" s="1">
        <v>0</v>
      </c>
      <c r="J105" s="51">
        <f t="shared" si="286"/>
        <v>0</v>
      </c>
      <c r="K105" s="54">
        <f t="shared" si="287"/>
        <v>0</v>
      </c>
      <c r="L105" s="4" t="s">
        <v>96</v>
      </c>
      <c r="M105" s="54">
        <f t="shared" si="288"/>
        <v>3</v>
      </c>
      <c r="N105" s="53">
        <f t="shared" si="289"/>
        <v>3</v>
      </c>
      <c r="O105" s="55">
        <f t="shared" si="290"/>
        <v>32233</v>
      </c>
      <c r="P105" s="53">
        <f t="shared" si="291"/>
        <v>0</v>
      </c>
      <c r="Q105" s="119">
        <f t="shared" si="292"/>
        <v>0</v>
      </c>
      <c r="R105" s="52" t="s">
        <v>130</v>
      </c>
      <c r="S105" s="114">
        <v>17</v>
      </c>
      <c r="T105" s="68">
        <v>4</v>
      </c>
      <c r="U105" s="114">
        <v>2035</v>
      </c>
      <c r="V105" s="55">
        <f t="shared" si="135"/>
        <v>54878</v>
      </c>
      <c r="W105" s="53">
        <f t="shared" si="293"/>
        <v>0</v>
      </c>
      <c r="X105" s="53">
        <f t="shared" si="294"/>
        <v>0</v>
      </c>
      <c r="Y105" s="53">
        <f t="shared" si="295"/>
        <v>0</v>
      </c>
      <c r="Z105" s="53">
        <f t="shared" si="296"/>
        <v>0</v>
      </c>
      <c r="AA105" s="53">
        <f>IF($V105&lt;=Z$2,0,IF($O105&lt;=Z$2,0,IF($G105&gt;=AA$2,0,IF($K105&gt;=$J105,0,IF($O105&lt;=AA$2,($J105-(SUM($K105,SUM($Z105:Z105)))),IF($L105=$D$184,(($J105-$K105)/$P105),(($J105-SUM($Z105:Z105))*$Q105))*IF($V105&lt;=AA$2,(DATEDIF(Z$2,$V105,"D")/365),IF($G105&gt;Z$2,(DATEDIF($G105,AA$2,"D")/365),1)))))))</f>
        <v>0</v>
      </c>
      <c r="AB105" s="53">
        <f>IF($V105&lt;=AA$2,0,IF($O105&lt;=AA$2,0,IF($G105&gt;=AB$2,0,IF($K105&gt;=$J105,0,IF($O105&lt;=AB$2,($J105-(SUM($K105,SUM($Z105:AA105)))),IF($L105=$D$184,(($J105-$K105)/$P105),(($J105-SUM($Z105:AA105))*$Q105))*IF($V105&lt;=AB$2,(DATEDIF(AA$2,$V105,"D")/365),IF($G105&gt;AA$2,(DATEDIF($G105,AB$2,"D")/365),1)))))))</f>
        <v>0</v>
      </c>
      <c r="AC105" s="53">
        <f>IF($V105&lt;=AB$2,0,IF($O105&lt;=AB$2,0,IF($G105&gt;=AC$2,0,IF($K105&gt;=$J105,0,IF($O105&lt;=AC$2,($J105-(SUM($K105,SUM($Z105:AB105)))),IF($L105=$D$184,(($J105-$K105)/$P105),(($J105-SUM($Z105:AB105))*$Q105))*IF($V105&lt;=AC$2,(DATEDIF(AB$2,$V105,"D")/365),IF($G105&gt;AB$2,(DATEDIF($G105,AC$2,"D")/365),1)))))))</f>
        <v>0</v>
      </c>
      <c r="AD105" s="53">
        <f>IF($V105&lt;=AC$2,0,IF($O105&lt;=AC$2,0,IF($G105&gt;=AD$2,0,IF($K105&gt;=$J105,0,IF($O105&lt;=AD$2,($J105-(SUM($K105,SUM($Z105:AC105)))),IF($L105=$D$184,(($J105-$K105)/$P105),(($J105-SUM($Z105:AC105))*$Q105))*IF($V105&lt;=AD$2,(DATEDIF(AC$2,$V105,"D")/365),IF($G105&gt;AC$2,(DATEDIF($G105,AD$2,"D")/365),1)))))))</f>
        <v>0</v>
      </c>
      <c r="AE105" s="53">
        <f>IF($V105&lt;=AD$2,0,IF($O105&lt;=AD$2,0,IF($G105&gt;=AE$2,0,IF($K105&gt;=$J105,0,IF($O105&lt;=AE$2,($J105-(SUM($K105,SUM($Z105:AD105)))),IF($L105=$D$184,(($J105-$K105)/$P105),(($J105-SUM($Z105:AD105))*$Q105))*IF($V105&lt;=AE$2,(DATEDIF(AD$2,$V105,"D")/365),IF($G105&gt;AD$2,(DATEDIF($G105,AE$2,"D")/365),1)))))))</f>
        <v>0</v>
      </c>
      <c r="AF105" s="53">
        <f>IF($V105&lt;=AE$2,0,IF($O105&lt;=AE$2,0,IF($G105&gt;=AF$2,0,IF($K105&gt;=$J105,0,IF($O105&lt;=AF$2,($J105-(SUM($K105,SUM($Z105:AE105)))),IF($L105=$D$184,(($J105-$K105)/$P105),(($J105-SUM($Z105:AE105))*$Q105))*IF($V105&lt;=AF$2,(DATEDIF(AE$2,$V105,"D")/365),IF($G105&gt;AE$2,(DATEDIF($G105,AF$2,"D")/365),1)))))))</f>
        <v>0</v>
      </c>
      <c r="AG105" s="53">
        <f>IF($V105&lt;=AF$2,0,IF($O105&lt;=AF$2,0,IF($G105&gt;=AG$2,0,IF($K105&gt;=$J105,0,IF($O105&lt;=AG$2,($J105-(SUM($K105,SUM($Z105:AF105)))),IF($L105=$D$184,(($J105-$K105)/$P105),(($J105-SUM($Z105:AF105))*$Q105))*IF($V105&lt;=AG$2,(DATEDIF(AF$2,$V105,"D")/365),IF($G105&gt;AF$2,(DATEDIF($G105,AG$2,"D")/365),1)))))))</f>
        <v>0</v>
      </c>
      <c r="AH105" s="53">
        <f>IF($V105&lt;=AG$2,0,IF($O105&lt;=AG$2,0,IF($G105&gt;=AH$2,0,IF($K105&gt;=$J105,0,IF($O105&lt;=AH$2,($J105-(SUM($K105,SUM($Z105:AG105)))),IF($L105=$D$184,(($J105-$K105)/$P105),(($J105-SUM($Z105:AG105))*$Q105))*IF($V105&lt;=AH$2,(DATEDIF(AG$2,$V105,"D")/365),IF($G105&gt;AG$2,(DATEDIF($G105,AH$2,"D")/365),1)))))))</f>
        <v>0</v>
      </c>
      <c r="AI105" s="53">
        <f>IF($V105&lt;=AH$2,0,IF($O105&lt;=AH$2,0,IF($G105&gt;=AI$2,0,IF($K105&gt;=$J105,0,IF($O105&lt;=AI$2,($J105-(SUM($K105,SUM($Z105:AH105)))),IF($L105=$D$184,(($J105-$K105)/$P105),(($J105-SUM($Z105:AH105))*$Q105))*IF($V105&lt;=AI$2,(DATEDIF(AH$2,$V105,"D")/365),IF($G105&gt;AH$2,(DATEDIF($G105,AI$2,"D")/365),1)))))))</f>
        <v>0</v>
      </c>
      <c r="AJ105" s="53">
        <f>IF($V105&lt;=AI$2,0,IF($O105&lt;=AI$2,0,IF($G105&gt;=AJ$2,0,IF($K105&gt;=$J105,0,IF($O105&lt;=AJ$2,($J105-(SUM($K105,SUM($Z105:AI105)))),IF($L105=$D$184,(($J105-$K105)/$P105),(($J105-SUM($Z105:AI105))*$Q105))*IF($V105&lt;=AJ$2,(DATEDIF(AI$2,$V105,"D")/365),IF($G105&gt;AI$2,(DATEDIF($G105,AJ$2,"D")/365),1)))))))</f>
        <v>0</v>
      </c>
      <c r="AK105" s="53">
        <f>IF($V105&lt;=AJ$2,0,IF($O105&lt;=AJ$2,0,IF($G105&gt;=AK$2,0,IF($K105&gt;=$J105,0,IF($O105&lt;=AK$2,($J105-(SUM($K105,SUM($Z105:AJ105)))),IF($L105=$D$184,(($J105-$K105)/$P105),(($J105-SUM($Z105:AJ105))*$Q105))*IF($V105&lt;=AK$2,(DATEDIF(AJ$2,$V105,"D")/365),IF($G105&gt;AJ$2,(DATEDIF($G105,AK$2,"D")/365),1)))))))</f>
        <v>0</v>
      </c>
      <c r="AL105" s="53">
        <f>IF($V105&lt;=AK$2,0,IF($O105&lt;=AK$2,0,IF($G105&gt;=AL$2,0,IF($K105&gt;=$J105,0,IF($O105&lt;=AL$2,($J105-(SUM($K105,SUM($Z105:AK105)))),IF($L105=$D$184,(($J105-$K105)/$P105),(($J105-SUM($Z105:AK105))*$Q105))*IF($V105&lt;=AL$2,(DATEDIF(AK$2,$V105,"D")/365),IF($G105&gt;AK$2,(DATEDIF($G105,AL$2,"D")/365),1)))))))</f>
        <v>0</v>
      </c>
      <c r="AM105" s="53">
        <f>IF($V105&lt;=AL$2,0,IF($O105&lt;=AL$2,0,IF($G105&gt;=AM$2,0,IF($K105&gt;=$J105,0,IF($O105&lt;=AM$2,($J105-(SUM($K105,SUM($Z105:AL105)))),IF($L105=$D$184,(($J105-$K105)/$P105),(($J105-SUM($Z105:AL105))*$Q105))*IF($V105&lt;=AM$2,(DATEDIF(AL$2,$V105,"D")/365),IF($G105&gt;AL$2,(DATEDIF($G105,AM$2,"D")/365),1)))))))</f>
        <v>0</v>
      </c>
      <c r="AN105" s="53">
        <f>IF($V105&lt;=AM$2,0,IF($O105&lt;=AM$2,0,IF($G105&gt;=AN$2,0,IF($K105&gt;=$J105,0,IF($O105&lt;=AN$2,($J105-(SUM($K105,SUM($Z105:AM105)))),IF($L105=$D$184,(($J105-$K105)/$P105),(($J105-SUM($Z105:AM105))*$Q105))*IF($V105&lt;=AN$2,(DATEDIF(AM$2,$V105,"D")/365),IF($G105&gt;AM$2,(DATEDIF($G105,AN$2,"D")/365),1)))))))</f>
        <v>0</v>
      </c>
      <c r="AO105" s="53">
        <f>IF($V105&lt;=AN$2,0,IF($O105&lt;=AN$2,0,IF($G105&gt;=AO$2,0,IF($K105&gt;=$J105,0,IF($O105&lt;=AO$2,($J105-(SUM($K105,SUM($Z105:AN105)))),IF($L105=$D$184,(($J105-$K105)/$P105),(($J105-SUM($Z105:AN105))*$Q105))*IF($V105&lt;=AO$2,(DATEDIF(AN$2,$V105,"D")/365),IF($G105&gt;AN$2,(DATEDIF($G105,AO$2,"D")/365),1)))))))</f>
        <v>0</v>
      </c>
      <c r="AP105" s="53">
        <f>IF($V105&lt;=AO$2,0,IF($O105&lt;=AO$2,0,IF($G105&gt;=AP$2,0,IF($K105&gt;=$J105,0,IF($O105&lt;=AP$2,($J105-(SUM($K105,SUM($Z105:AO105)))),IF($L105=$D$184,(($J105-$K105)/$P105),(($J105-SUM($Z105:AO105))*$Q105))*IF($V105&lt;=AP$2,(DATEDIF(AO$2,$V105,"D")/365),IF($G105&gt;AO$2,(DATEDIF($G105,AP$2,"D")/365),1)))))))</f>
        <v>0</v>
      </c>
      <c r="AQ105" s="53">
        <f>IF($V105&lt;=AP$2,0,IF($O105&lt;=AP$2,0,IF($G105&gt;=AQ$2,0,IF($K105&gt;=$J105,0,IF($O105&lt;=AQ$2,($J105-(SUM($K105,SUM($Z105:AP105)))),IF($L105=$D$184,(($J105-$K105)/$P105),(($J105-SUM($Z105:AP105))*$Q105))*IF($V105&lt;=AQ$2,(DATEDIF(AP$2,$V105,"D")/365),IF($G105&gt;AP$2,(DATEDIF($G105,AQ$2,"D")/365),1)))))))</f>
        <v>0</v>
      </c>
      <c r="AR105" s="53">
        <f>IF($V105&lt;=AQ$2,0,IF($O105&lt;=AQ$2,0,IF($G105&gt;=AR$2,0,IF($K105&gt;=$J105,0,IF($O105&lt;=AR$2,($J105-(SUM($K105,SUM($Z105:AQ105)))),IF($L105=$D$184,(($J105-$K105)/$P105),(($J105-SUM($Z105:AQ105))*$Q105))*IF($V105&lt;=AR$2,(DATEDIF(AQ$2,$V105,"D")/365),IF($G105&gt;AQ$2,(DATEDIF($G105,AR$2,"D")/365),1)))))))</f>
        <v>0</v>
      </c>
      <c r="AS105" s="53">
        <f>IF($V105&lt;=AR$2,0,IF($O105&lt;=AR$2,0,IF($G105&gt;=AS$2,0,IF($K105&gt;=$J105,0,IF($O105&lt;=AS$2,($J105-(SUM($K105,SUM($Z105:AR105)))),IF($L105=$D$184,(($J105-$K105)/$P105),(($J105-SUM($Z105:AR105))*$Q105))*IF($V105&lt;=AS$2,(DATEDIF(AR$2,$V105,"D")/365),IF($G105&gt;AR$2,(DATEDIF($G105,AS$2,"D")/365),1)))))))</f>
        <v>0</v>
      </c>
      <c r="AT105" s="53">
        <f>IF($V105&lt;=AS$2,0,IF($O105&lt;=AS$2,0,IF($G105&gt;=AT$2,0,IF($K105&gt;=$J105,0,IF($O105&lt;=AT$2,($J105-(SUM($K105,SUM($Z105:AS105)))),IF($L105=$D$184,(($J105-$K105)/$P105),(($J105-SUM($Z105:AS105))*$Q105))*IF($V105&lt;=AT$2,(DATEDIF(AS$2,$V105,"D")/365),IF($G105&gt;AS$2,(DATEDIF($G105,AT$2,"D")/365),1)))))))</f>
        <v>0</v>
      </c>
      <c r="AU105" s="53">
        <f>IF($V105&lt;=AT$2,0,IF($O105&lt;=AT$2,0,IF($G105&gt;=AU$2,0,IF($K105&gt;=$J105,0,IF($O105&lt;=AU$2,($J105-(SUM($K105,SUM($Z105:AT105)))),IF($L105=$D$184,(($J105-$K105)/$P105),(($J105-SUM($Z105:AT105))*$Q105))*IF($V105&lt;=AU$2,(DATEDIF(AT$2,$V105,"D")/365),IF($G105&gt;AT$2,(DATEDIF($G105,AU$2,"D")/365),1)))))))</f>
        <v>0</v>
      </c>
      <c r="AV105" s="53">
        <f>IF($V105&lt;=AU$2,0,IF($O105&lt;=AU$2,0,IF($G105&gt;=AV$2,0,IF($K105&gt;=$J105,0,IF($O105&lt;=AV$2,($J105-(SUM($K105,SUM($Z105:AU105)))),IF($L105=$D$184,(($J105-$K105)/$P105),(($J105-SUM($Z105:AU105))*$Q105))*IF($V105&lt;=AV$2,(DATEDIF(AU$2,$V105,"D")/365),IF($G105&gt;AU$2,(DATEDIF($G105,AV$2,"D")/365),1)))))))</f>
        <v>0</v>
      </c>
      <c r="AW105" s="53">
        <f>IF($V105&lt;=AV$2,0,IF($O105&lt;=AV$2,0,IF($G105&gt;=AW$2,0,IF($K105&gt;=$J105,0,IF($O105&lt;=AW$2,($J105-(SUM($K105,SUM($Z105:AV105)))),IF($L105=$D$184,(($J105-$K105)/$P105),(($J105-SUM($Z105:AV105))*$Q105))*IF($V105&lt;=AW$2,(DATEDIF(AV$2,$V105,"D")/365),IF($G105&gt;AV$2,(DATEDIF($G105,AW$2,"D")/365),1)))))))</f>
        <v>0</v>
      </c>
      <c r="AX105" s="53">
        <f>IF($V105&lt;=AW$2,0,IF($O105&lt;=AW$2,0,IF($G105&gt;=AX$2,0,IF($K105&gt;=$J105,0,IF($O105&lt;=AX$2,($J105-(SUM($K105,SUM($Z105:AW105)))),IF($L105=$D$184,(($J105-$K105)/$P105),(($J105-SUM($Z105:AW105))*$Q105))*IF($V105&lt;=AX$2,(DATEDIF(AW$2,$V105,"D")/365),IF($G105&gt;AW$2,(DATEDIF($G105,AX$2,"D")/365),1)))))))</f>
        <v>0</v>
      </c>
      <c r="AY105" s="53">
        <f>IF($V105&lt;=AX$2,0,IF($O105&lt;=AX$2,0,IF($G105&gt;=AY$2,0,IF($K105&gt;=$J105,0,IF($O105&lt;=AY$2,($J105-(SUM($K105,SUM($Z105:AX105)))),IF($L105=$D$184,(($J105-$K105)/$P105),(($J105-SUM($Z105:AX105))*$Q105))*IF($V105&lt;=AY$2,(DATEDIF(AX$2,$V105,"D")/365),IF($G105&gt;AX$2,(DATEDIF($G105,AY$2,"D")/365),1)))))))</f>
        <v>0</v>
      </c>
      <c r="AZ105" s="52"/>
      <c r="BA105" s="52"/>
      <c r="BB105" s="126">
        <f>IF($V105&lt;=BB$2,0,IF($G105&gt;=BB$2,0,IF($G105&gt;$W$3,(J105-Z105),IF($G105&lt;=$W$3,J105-SUM(W105,$Z105:Z105),0))))</f>
        <v>0</v>
      </c>
      <c r="BC105" s="53">
        <f t="shared" si="297"/>
        <v>0</v>
      </c>
      <c r="BD105" s="52">
        <f t="shared" si="298"/>
        <v>0</v>
      </c>
      <c r="BE105" s="53">
        <f t="shared" si="299"/>
        <v>0</v>
      </c>
      <c r="BF105" s="52">
        <f t="shared" si="300"/>
        <v>0</v>
      </c>
      <c r="BG105" s="53">
        <f t="shared" si="301"/>
        <v>0</v>
      </c>
      <c r="BH105" s="52">
        <f t="shared" si="302"/>
        <v>0</v>
      </c>
      <c r="BI105" s="53">
        <f t="shared" si="303"/>
        <v>0</v>
      </c>
      <c r="BJ105" s="52">
        <f t="shared" si="304"/>
        <v>0</v>
      </c>
      <c r="BK105" s="53">
        <f t="shared" si="305"/>
        <v>0</v>
      </c>
      <c r="BL105" s="52">
        <f t="shared" si="306"/>
        <v>0</v>
      </c>
      <c r="BM105" s="53">
        <f t="shared" si="307"/>
        <v>0</v>
      </c>
      <c r="BN105" s="52">
        <f t="shared" si="308"/>
        <v>0</v>
      </c>
      <c r="BO105" s="53">
        <f t="shared" si="309"/>
        <v>0</v>
      </c>
      <c r="BP105" s="52">
        <f t="shared" si="310"/>
        <v>0</v>
      </c>
      <c r="BQ105" s="53">
        <f t="shared" si="311"/>
        <v>0</v>
      </c>
      <c r="BR105" s="52">
        <f t="shared" si="312"/>
        <v>0</v>
      </c>
      <c r="BS105" s="53">
        <f t="shared" si="313"/>
        <v>0</v>
      </c>
      <c r="BT105" s="52">
        <f t="shared" si="314"/>
        <v>0</v>
      </c>
      <c r="BU105" s="53">
        <f t="shared" si="315"/>
        <v>0</v>
      </c>
      <c r="BV105" s="52">
        <f t="shared" si="316"/>
        <v>0</v>
      </c>
      <c r="BW105" s="53">
        <f t="shared" si="317"/>
        <v>0</v>
      </c>
      <c r="BX105" s="52">
        <f t="shared" si="318"/>
        <v>0</v>
      </c>
      <c r="BY105" s="53">
        <f t="shared" si="319"/>
        <v>0</v>
      </c>
      <c r="BZ105" s="52">
        <f t="shared" si="320"/>
        <v>0</v>
      </c>
      <c r="CA105" s="53">
        <f t="shared" si="321"/>
        <v>0</v>
      </c>
    </row>
    <row r="106" spans="1:79" s="74" customFormat="1">
      <c r="A106" s="20">
        <v>105</v>
      </c>
      <c r="B106" s="20" t="s">
        <v>4</v>
      </c>
      <c r="C106" s="20" t="s">
        <v>153</v>
      </c>
      <c r="D106" s="2">
        <v>1985</v>
      </c>
      <c r="E106" s="3">
        <v>4</v>
      </c>
      <c r="F106" s="2">
        <v>1</v>
      </c>
      <c r="G106" s="55">
        <f t="shared" si="285"/>
        <v>31137</v>
      </c>
      <c r="H106" s="4">
        <v>0</v>
      </c>
      <c r="I106" s="1">
        <v>0</v>
      </c>
      <c r="J106" s="51">
        <f t="shared" si="286"/>
        <v>0</v>
      </c>
      <c r="K106" s="54">
        <f t="shared" si="287"/>
        <v>0</v>
      </c>
      <c r="L106" s="4" t="s">
        <v>96</v>
      </c>
      <c r="M106" s="54">
        <f t="shared" si="288"/>
        <v>3</v>
      </c>
      <c r="N106" s="53">
        <f t="shared" si="289"/>
        <v>3</v>
      </c>
      <c r="O106" s="55">
        <f t="shared" si="290"/>
        <v>32233</v>
      </c>
      <c r="P106" s="53">
        <f t="shared" si="291"/>
        <v>0</v>
      </c>
      <c r="Q106" s="119">
        <f t="shared" si="292"/>
        <v>0</v>
      </c>
      <c r="R106" s="52" t="s">
        <v>130</v>
      </c>
      <c r="S106" s="114">
        <v>17</v>
      </c>
      <c r="T106" s="68">
        <v>4</v>
      </c>
      <c r="U106" s="114">
        <v>2035</v>
      </c>
      <c r="V106" s="55">
        <f t="shared" si="135"/>
        <v>54878</v>
      </c>
      <c r="W106" s="53">
        <f t="shared" si="293"/>
        <v>0</v>
      </c>
      <c r="X106" s="53">
        <f t="shared" si="294"/>
        <v>0</v>
      </c>
      <c r="Y106" s="53">
        <f t="shared" si="295"/>
        <v>0</v>
      </c>
      <c r="Z106" s="53">
        <f t="shared" si="296"/>
        <v>0</v>
      </c>
      <c r="AA106" s="53">
        <f>IF($V106&lt;=Z$2,0,IF($O106&lt;=Z$2,0,IF($G106&gt;=AA$2,0,IF($K106&gt;=$J106,0,IF($O106&lt;=AA$2,($J106-(SUM($K106,SUM($Z106:Z106)))),IF($L106=$D$184,(($J106-$K106)/$P106),(($J106-SUM($Z106:Z106))*$Q106))*IF($V106&lt;=AA$2,(DATEDIF(Z$2,$V106,"D")/365),IF($G106&gt;Z$2,(DATEDIF($G106,AA$2,"D")/365),1)))))))</f>
        <v>0</v>
      </c>
      <c r="AB106" s="53">
        <f>IF($V106&lt;=AA$2,0,IF($O106&lt;=AA$2,0,IF($G106&gt;=AB$2,0,IF($K106&gt;=$J106,0,IF($O106&lt;=AB$2,($J106-(SUM($K106,SUM($Z106:AA106)))),IF($L106=$D$184,(($J106-$K106)/$P106),(($J106-SUM($Z106:AA106))*$Q106))*IF($V106&lt;=AB$2,(DATEDIF(AA$2,$V106,"D")/365),IF($G106&gt;AA$2,(DATEDIF($G106,AB$2,"D")/365),1)))))))</f>
        <v>0</v>
      </c>
      <c r="AC106" s="53">
        <f>IF($V106&lt;=AB$2,0,IF($O106&lt;=AB$2,0,IF($G106&gt;=AC$2,0,IF($K106&gt;=$J106,0,IF($O106&lt;=AC$2,($J106-(SUM($K106,SUM($Z106:AB106)))),IF($L106=$D$184,(($J106-$K106)/$P106),(($J106-SUM($Z106:AB106))*$Q106))*IF($V106&lt;=AC$2,(DATEDIF(AB$2,$V106,"D")/365),IF($G106&gt;AB$2,(DATEDIF($G106,AC$2,"D")/365),1)))))))</f>
        <v>0</v>
      </c>
      <c r="AD106" s="53">
        <f>IF($V106&lt;=AC$2,0,IF($O106&lt;=AC$2,0,IF($G106&gt;=AD$2,0,IF($K106&gt;=$J106,0,IF($O106&lt;=AD$2,($J106-(SUM($K106,SUM($Z106:AC106)))),IF($L106=$D$184,(($J106-$K106)/$P106),(($J106-SUM($Z106:AC106))*$Q106))*IF($V106&lt;=AD$2,(DATEDIF(AC$2,$V106,"D")/365),IF($G106&gt;AC$2,(DATEDIF($G106,AD$2,"D")/365),1)))))))</f>
        <v>0</v>
      </c>
      <c r="AE106" s="53">
        <f>IF($V106&lt;=AD$2,0,IF($O106&lt;=AD$2,0,IF($G106&gt;=AE$2,0,IF($K106&gt;=$J106,0,IF($O106&lt;=AE$2,($J106-(SUM($K106,SUM($Z106:AD106)))),IF($L106=$D$184,(($J106-$K106)/$P106),(($J106-SUM($Z106:AD106))*$Q106))*IF($V106&lt;=AE$2,(DATEDIF(AD$2,$V106,"D")/365),IF($G106&gt;AD$2,(DATEDIF($G106,AE$2,"D")/365),1)))))))</f>
        <v>0</v>
      </c>
      <c r="AF106" s="53">
        <f>IF($V106&lt;=AE$2,0,IF($O106&lt;=AE$2,0,IF($G106&gt;=AF$2,0,IF($K106&gt;=$J106,0,IF($O106&lt;=AF$2,($J106-(SUM($K106,SUM($Z106:AE106)))),IF($L106=$D$184,(($J106-$K106)/$P106),(($J106-SUM($Z106:AE106))*$Q106))*IF($V106&lt;=AF$2,(DATEDIF(AE$2,$V106,"D")/365),IF($G106&gt;AE$2,(DATEDIF($G106,AF$2,"D")/365),1)))))))</f>
        <v>0</v>
      </c>
      <c r="AG106" s="53">
        <f>IF($V106&lt;=AF$2,0,IF($O106&lt;=AF$2,0,IF($G106&gt;=AG$2,0,IF($K106&gt;=$J106,0,IF($O106&lt;=AG$2,($J106-(SUM($K106,SUM($Z106:AF106)))),IF($L106=$D$184,(($J106-$K106)/$P106),(($J106-SUM($Z106:AF106))*$Q106))*IF($V106&lt;=AG$2,(DATEDIF(AF$2,$V106,"D")/365),IF($G106&gt;AF$2,(DATEDIF($G106,AG$2,"D")/365),1)))))))</f>
        <v>0</v>
      </c>
      <c r="AH106" s="53">
        <f>IF($V106&lt;=AG$2,0,IF($O106&lt;=AG$2,0,IF($G106&gt;=AH$2,0,IF($K106&gt;=$J106,0,IF($O106&lt;=AH$2,($J106-(SUM($K106,SUM($Z106:AG106)))),IF($L106=$D$184,(($J106-$K106)/$P106),(($J106-SUM($Z106:AG106))*$Q106))*IF($V106&lt;=AH$2,(DATEDIF(AG$2,$V106,"D")/365),IF($G106&gt;AG$2,(DATEDIF($G106,AH$2,"D")/365),1)))))))</f>
        <v>0</v>
      </c>
      <c r="AI106" s="53">
        <f>IF($V106&lt;=AH$2,0,IF($O106&lt;=AH$2,0,IF($G106&gt;=AI$2,0,IF($K106&gt;=$J106,0,IF($O106&lt;=AI$2,($J106-(SUM($K106,SUM($Z106:AH106)))),IF($L106=$D$184,(($J106-$K106)/$P106),(($J106-SUM($Z106:AH106))*$Q106))*IF($V106&lt;=AI$2,(DATEDIF(AH$2,$V106,"D")/365),IF($G106&gt;AH$2,(DATEDIF($G106,AI$2,"D")/365),1)))))))</f>
        <v>0</v>
      </c>
      <c r="AJ106" s="53">
        <f>IF($V106&lt;=AI$2,0,IF($O106&lt;=AI$2,0,IF($G106&gt;=AJ$2,0,IF($K106&gt;=$J106,0,IF($O106&lt;=AJ$2,($J106-(SUM($K106,SUM($Z106:AI106)))),IF($L106=$D$184,(($J106-$K106)/$P106),(($J106-SUM($Z106:AI106))*$Q106))*IF($V106&lt;=AJ$2,(DATEDIF(AI$2,$V106,"D")/365),IF($G106&gt;AI$2,(DATEDIF($G106,AJ$2,"D")/365),1)))))))</f>
        <v>0</v>
      </c>
      <c r="AK106" s="53">
        <f>IF($V106&lt;=AJ$2,0,IF($O106&lt;=AJ$2,0,IF($G106&gt;=AK$2,0,IF($K106&gt;=$J106,0,IF($O106&lt;=AK$2,($J106-(SUM($K106,SUM($Z106:AJ106)))),IF($L106=$D$184,(($J106-$K106)/$P106),(($J106-SUM($Z106:AJ106))*$Q106))*IF($V106&lt;=AK$2,(DATEDIF(AJ$2,$V106,"D")/365),IF($G106&gt;AJ$2,(DATEDIF($G106,AK$2,"D")/365),1)))))))</f>
        <v>0</v>
      </c>
      <c r="AL106" s="53">
        <f>IF($V106&lt;=AK$2,0,IF($O106&lt;=AK$2,0,IF($G106&gt;=AL$2,0,IF($K106&gt;=$J106,0,IF($O106&lt;=AL$2,($J106-(SUM($K106,SUM($Z106:AK106)))),IF($L106=$D$184,(($J106-$K106)/$P106),(($J106-SUM($Z106:AK106))*$Q106))*IF($V106&lt;=AL$2,(DATEDIF(AK$2,$V106,"D")/365),IF($G106&gt;AK$2,(DATEDIF($G106,AL$2,"D")/365),1)))))))</f>
        <v>0</v>
      </c>
      <c r="AM106" s="53">
        <f>IF($V106&lt;=AL$2,0,IF($O106&lt;=AL$2,0,IF($G106&gt;=AM$2,0,IF($K106&gt;=$J106,0,IF($O106&lt;=AM$2,($J106-(SUM($K106,SUM($Z106:AL106)))),IF($L106=$D$184,(($J106-$K106)/$P106),(($J106-SUM($Z106:AL106))*$Q106))*IF($V106&lt;=AM$2,(DATEDIF(AL$2,$V106,"D")/365),IF($G106&gt;AL$2,(DATEDIF($G106,AM$2,"D")/365),1)))))))</f>
        <v>0</v>
      </c>
      <c r="AN106" s="53">
        <f>IF($V106&lt;=AM$2,0,IF($O106&lt;=AM$2,0,IF($G106&gt;=AN$2,0,IF($K106&gt;=$J106,0,IF($O106&lt;=AN$2,($J106-(SUM($K106,SUM($Z106:AM106)))),IF($L106=$D$184,(($J106-$K106)/$P106),(($J106-SUM($Z106:AM106))*$Q106))*IF($V106&lt;=AN$2,(DATEDIF(AM$2,$V106,"D")/365),IF($G106&gt;AM$2,(DATEDIF($G106,AN$2,"D")/365),1)))))))</f>
        <v>0</v>
      </c>
      <c r="AO106" s="53">
        <f>IF($V106&lt;=AN$2,0,IF($O106&lt;=AN$2,0,IF($G106&gt;=AO$2,0,IF($K106&gt;=$J106,0,IF($O106&lt;=AO$2,($J106-(SUM($K106,SUM($Z106:AN106)))),IF($L106=$D$184,(($J106-$K106)/$P106),(($J106-SUM($Z106:AN106))*$Q106))*IF($V106&lt;=AO$2,(DATEDIF(AN$2,$V106,"D")/365),IF($G106&gt;AN$2,(DATEDIF($G106,AO$2,"D")/365),1)))))))</f>
        <v>0</v>
      </c>
      <c r="AP106" s="53">
        <f>IF($V106&lt;=AO$2,0,IF($O106&lt;=AO$2,0,IF($G106&gt;=AP$2,0,IF($K106&gt;=$J106,0,IF($O106&lt;=AP$2,($J106-(SUM($K106,SUM($Z106:AO106)))),IF($L106=$D$184,(($J106-$K106)/$P106),(($J106-SUM($Z106:AO106))*$Q106))*IF($V106&lt;=AP$2,(DATEDIF(AO$2,$V106,"D")/365),IF($G106&gt;AO$2,(DATEDIF($G106,AP$2,"D")/365),1)))))))</f>
        <v>0</v>
      </c>
      <c r="AQ106" s="53">
        <f>IF($V106&lt;=AP$2,0,IF($O106&lt;=AP$2,0,IF($G106&gt;=AQ$2,0,IF($K106&gt;=$J106,0,IF($O106&lt;=AQ$2,($J106-(SUM($K106,SUM($Z106:AP106)))),IF($L106=$D$184,(($J106-$K106)/$P106),(($J106-SUM($Z106:AP106))*$Q106))*IF($V106&lt;=AQ$2,(DATEDIF(AP$2,$V106,"D")/365),IF($G106&gt;AP$2,(DATEDIF($G106,AQ$2,"D")/365),1)))))))</f>
        <v>0</v>
      </c>
      <c r="AR106" s="53">
        <f>IF($V106&lt;=AQ$2,0,IF($O106&lt;=AQ$2,0,IF($G106&gt;=AR$2,0,IF($K106&gt;=$J106,0,IF($O106&lt;=AR$2,($J106-(SUM($K106,SUM($Z106:AQ106)))),IF($L106=$D$184,(($J106-$K106)/$P106),(($J106-SUM($Z106:AQ106))*$Q106))*IF($V106&lt;=AR$2,(DATEDIF(AQ$2,$V106,"D")/365),IF($G106&gt;AQ$2,(DATEDIF($G106,AR$2,"D")/365),1)))))))</f>
        <v>0</v>
      </c>
      <c r="AS106" s="53">
        <f>IF($V106&lt;=AR$2,0,IF($O106&lt;=AR$2,0,IF($G106&gt;=AS$2,0,IF($K106&gt;=$J106,0,IF($O106&lt;=AS$2,($J106-(SUM($K106,SUM($Z106:AR106)))),IF($L106=$D$184,(($J106-$K106)/$P106),(($J106-SUM($Z106:AR106))*$Q106))*IF($V106&lt;=AS$2,(DATEDIF(AR$2,$V106,"D")/365),IF($G106&gt;AR$2,(DATEDIF($G106,AS$2,"D")/365),1)))))))</f>
        <v>0</v>
      </c>
      <c r="AT106" s="53">
        <f>IF($V106&lt;=AS$2,0,IF($O106&lt;=AS$2,0,IF($G106&gt;=AT$2,0,IF($K106&gt;=$J106,0,IF($O106&lt;=AT$2,($J106-(SUM($K106,SUM($Z106:AS106)))),IF($L106=$D$184,(($J106-$K106)/$P106),(($J106-SUM($Z106:AS106))*$Q106))*IF($V106&lt;=AT$2,(DATEDIF(AS$2,$V106,"D")/365),IF($G106&gt;AS$2,(DATEDIF($G106,AT$2,"D")/365),1)))))))</f>
        <v>0</v>
      </c>
      <c r="AU106" s="53">
        <f>IF($V106&lt;=AT$2,0,IF($O106&lt;=AT$2,0,IF($G106&gt;=AU$2,0,IF($K106&gt;=$J106,0,IF($O106&lt;=AU$2,($J106-(SUM($K106,SUM($Z106:AT106)))),IF($L106=$D$184,(($J106-$K106)/$P106),(($J106-SUM($Z106:AT106))*$Q106))*IF($V106&lt;=AU$2,(DATEDIF(AT$2,$V106,"D")/365),IF($G106&gt;AT$2,(DATEDIF($G106,AU$2,"D")/365),1)))))))</f>
        <v>0</v>
      </c>
      <c r="AV106" s="53">
        <f>IF($V106&lt;=AU$2,0,IF($O106&lt;=AU$2,0,IF($G106&gt;=AV$2,0,IF($K106&gt;=$J106,0,IF($O106&lt;=AV$2,($J106-(SUM($K106,SUM($Z106:AU106)))),IF($L106=$D$184,(($J106-$K106)/$P106),(($J106-SUM($Z106:AU106))*$Q106))*IF($V106&lt;=AV$2,(DATEDIF(AU$2,$V106,"D")/365),IF($G106&gt;AU$2,(DATEDIF($G106,AV$2,"D")/365),1)))))))</f>
        <v>0</v>
      </c>
      <c r="AW106" s="53">
        <f>IF($V106&lt;=AV$2,0,IF($O106&lt;=AV$2,0,IF($G106&gt;=AW$2,0,IF($K106&gt;=$J106,0,IF($O106&lt;=AW$2,($J106-(SUM($K106,SUM($Z106:AV106)))),IF($L106=$D$184,(($J106-$K106)/$P106),(($J106-SUM($Z106:AV106))*$Q106))*IF($V106&lt;=AW$2,(DATEDIF(AV$2,$V106,"D")/365),IF($G106&gt;AV$2,(DATEDIF($G106,AW$2,"D")/365),1)))))))</f>
        <v>0</v>
      </c>
      <c r="AX106" s="53">
        <f>IF($V106&lt;=AW$2,0,IF($O106&lt;=AW$2,0,IF($G106&gt;=AX$2,0,IF($K106&gt;=$J106,0,IF($O106&lt;=AX$2,($J106-(SUM($K106,SUM($Z106:AW106)))),IF($L106=$D$184,(($J106-$K106)/$P106),(($J106-SUM($Z106:AW106))*$Q106))*IF($V106&lt;=AX$2,(DATEDIF(AW$2,$V106,"D")/365),IF($G106&gt;AW$2,(DATEDIF($G106,AX$2,"D")/365),1)))))))</f>
        <v>0</v>
      </c>
      <c r="AY106" s="53">
        <f>IF($V106&lt;=AX$2,0,IF($O106&lt;=AX$2,0,IF($G106&gt;=AY$2,0,IF($K106&gt;=$J106,0,IF($O106&lt;=AY$2,($J106-(SUM($K106,SUM($Z106:AX106)))),IF($L106=$D$184,(($J106-$K106)/$P106),(($J106-SUM($Z106:AX106))*$Q106))*IF($V106&lt;=AY$2,(DATEDIF(AX$2,$V106,"D")/365),IF($G106&gt;AX$2,(DATEDIF($G106,AY$2,"D")/365),1)))))))</f>
        <v>0</v>
      </c>
      <c r="AZ106" s="52"/>
      <c r="BA106" s="52"/>
      <c r="BB106" s="126">
        <f>IF($V106&lt;=BB$2,0,IF($G106&gt;=BB$2,0,IF($G106&gt;$W$3,(J106-Z106),IF($G106&lt;=$W$3,J106-SUM(W106,$Z106:Z106),0))))</f>
        <v>0</v>
      </c>
      <c r="BC106" s="53">
        <f t="shared" si="297"/>
        <v>0</v>
      </c>
      <c r="BD106" s="52">
        <f t="shared" si="298"/>
        <v>0</v>
      </c>
      <c r="BE106" s="53">
        <f t="shared" si="299"/>
        <v>0</v>
      </c>
      <c r="BF106" s="52">
        <f t="shared" si="300"/>
        <v>0</v>
      </c>
      <c r="BG106" s="53">
        <f t="shared" si="301"/>
        <v>0</v>
      </c>
      <c r="BH106" s="52">
        <f t="shared" si="302"/>
        <v>0</v>
      </c>
      <c r="BI106" s="53">
        <f t="shared" si="303"/>
        <v>0</v>
      </c>
      <c r="BJ106" s="52">
        <f t="shared" si="304"/>
        <v>0</v>
      </c>
      <c r="BK106" s="53">
        <f t="shared" si="305"/>
        <v>0</v>
      </c>
      <c r="BL106" s="52">
        <f t="shared" si="306"/>
        <v>0</v>
      </c>
      <c r="BM106" s="53">
        <f t="shared" si="307"/>
        <v>0</v>
      </c>
      <c r="BN106" s="52">
        <f t="shared" si="308"/>
        <v>0</v>
      </c>
      <c r="BO106" s="53">
        <f t="shared" si="309"/>
        <v>0</v>
      </c>
      <c r="BP106" s="52">
        <f t="shared" si="310"/>
        <v>0</v>
      </c>
      <c r="BQ106" s="53">
        <f t="shared" si="311"/>
        <v>0</v>
      </c>
      <c r="BR106" s="52">
        <f t="shared" si="312"/>
        <v>0</v>
      </c>
      <c r="BS106" s="53">
        <f t="shared" si="313"/>
        <v>0</v>
      </c>
      <c r="BT106" s="52">
        <f t="shared" si="314"/>
        <v>0</v>
      </c>
      <c r="BU106" s="53">
        <f t="shared" si="315"/>
        <v>0</v>
      </c>
      <c r="BV106" s="52">
        <f t="shared" si="316"/>
        <v>0</v>
      </c>
      <c r="BW106" s="53">
        <f t="shared" si="317"/>
        <v>0</v>
      </c>
      <c r="BX106" s="52">
        <f t="shared" si="318"/>
        <v>0</v>
      </c>
      <c r="BY106" s="53">
        <f t="shared" si="319"/>
        <v>0</v>
      </c>
      <c r="BZ106" s="52">
        <f t="shared" si="320"/>
        <v>0</v>
      </c>
      <c r="CA106" s="53">
        <f t="shared" si="321"/>
        <v>0</v>
      </c>
    </row>
    <row r="107" spans="1:79" s="74" customFormat="1">
      <c r="A107" s="20">
        <v>106</v>
      </c>
      <c r="B107" s="20" t="s">
        <v>121</v>
      </c>
      <c r="C107" s="20" t="s">
        <v>153</v>
      </c>
      <c r="D107" s="2">
        <v>1985</v>
      </c>
      <c r="E107" s="3">
        <v>4</v>
      </c>
      <c r="F107" s="2">
        <v>1</v>
      </c>
      <c r="G107" s="55">
        <f t="shared" si="139"/>
        <v>31137</v>
      </c>
      <c r="H107" s="4">
        <v>0</v>
      </c>
      <c r="I107" s="1">
        <v>0</v>
      </c>
      <c r="J107" s="51">
        <f t="shared" si="140"/>
        <v>0</v>
      </c>
      <c r="K107" s="54">
        <f t="shared" si="141"/>
        <v>0</v>
      </c>
      <c r="L107" s="4" t="s">
        <v>96</v>
      </c>
      <c r="M107" s="54">
        <f t="shared" si="15"/>
        <v>10</v>
      </c>
      <c r="N107" s="53">
        <f t="shared" si="3"/>
        <v>10</v>
      </c>
      <c r="O107" s="55">
        <f t="shared" si="4"/>
        <v>34789</v>
      </c>
      <c r="P107" s="53">
        <f t="shared" si="134"/>
        <v>0</v>
      </c>
      <c r="Q107" s="119">
        <f t="shared" si="6"/>
        <v>0</v>
      </c>
      <c r="R107" s="52" t="s">
        <v>130</v>
      </c>
      <c r="S107" s="114">
        <v>17</v>
      </c>
      <c r="T107" s="68">
        <v>4</v>
      </c>
      <c r="U107" s="114">
        <v>2035</v>
      </c>
      <c r="V107" s="55">
        <f t="shared" si="135"/>
        <v>54878</v>
      </c>
      <c r="W107" s="53">
        <f t="shared" si="8"/>
        <v>0</v>
      </c>
      <c r="X107" s="53">
        <f t="shared" si="136"/>
        <v>0</v>
      </c>
      <c r="Y107" s="53">
        <f t="shared" si="137"/>
        <v>0</v>
      </c>
      <c r="Z107" s="53">
        <f t="shared" si="138"/>
        <v>0</v>
      </c>
      <c r="AA107" s="53">
        <f>IF($V107&lt;=Z$2,0,IF($O107&lt;=Z$2,0,IF($G107&gt;=AA$2,0,IF($K107&gt;=$J107,0,IF($O107&lt;=AA$2,($J107-(SUM($K107,SUM($Z107:Z107)))),IF($L107=$D$184,(($J107-$K107)/$P107),(($J107-SUM($Z107:Z107))*$Q107))*IF($V107&lt;=AA$2,(DATEDIF(Z$2,$V107,"D")/365),IF($G107&gt;Z$2,(DATEDIF($G107,AA$2,"D")/365),1)))))))</f>
        <v>0</v>
      </c>
      <c r="AB107" s="53">
        <f>IF($V107&lt;=AA$2,0,IF($O107&lt;=AA$2,0,IF($G107&gt;=AB$2,0,IF($K107&gt;=$J107,0,IF($O107&lt;=AB$2,($J107-(SUM($K107,SUM($Z107:AA107)))),IF($L107=$D$184,(($J107-$K107)/$P107),(($J107-SUM($Z107:AA107))*$Q107))*IF($V107&lt;=AB$2,(DATEDIF(AA$2,$V107,"D")/365),IF($G107&gt;AA$2,(DATEDIF($G107,AB$2,"D")/365),1)))))))</f>
        <v>0</v>
      </c>
      <c r="AC107" s="53">
        <f>IF($V107&lt;=AB$2,0,IF($O107&lt;=AB$2,0,IF($G107&gt;=AC$2,0,IF($K107&gt;=$J107,0,IF($O107&lt;=AC$2,($J107-(SUM($K107,SUM($Z107:AB107)))),IF($L107=$D$184,(($J107-$K107)/$P107),(($J107-SUM($Z107:AB107))*$Q107))*IF($V107&lt;=AC$2,(DATEDIF(AB$2,$V107,"D")/365),IF($G107&gt;AB$2,(DATEDIF($G107,AC$2,"D")/365),1)))))))</f>
        <v>0</v>
      </c>
      <c r="AD107" s="53">
        <f>IF($V107&lt;=AC$2,0,IF($O107&lt;=AC$2,0,IF($G107&gt;=AD$2,0,IF($K107&gt;=$J107,0,IF($O107&lt;=AD$2,($J107-(SUM($K107,SUM($Z107:AC107)))),IF($L107=$D$184,(($J107-$K107)/$P107),(($J107-SUM($Z107:AC107))*$Q107))*IF($V107&lt;=AD$2,(DATEDIF(AC$2,$V107,"D")/365),IF($G107&gt;AC$2,(DATEDIF($G107,AD$2,"D")/365),1)))))))</f>
        <v>0</v>
      </c>
      <c r="AE107" s="53">
        <f>IF($V107&lt;=AD$2,0,IF($O107&lt;=AD$2,0,IF($G107&gt;=AE$2,0,IF($K107&gt;=$J107,0,IF($O107&lt;=AE$2,($J107-(SUM($K107,SUM($Z107:AD107)))),IF($L107=$D$184,(($J107-$K107)/$P107),(($J107-SUM($Z107:AD107))*$Q107))*IF($V107&lt;=AE$2,(DATEDIF(AD$2,$V107,"D")/365),IF($G107&gt;AD$2,(DATEDIF($G107,AE$2,"D")/365),1)))))))</f>
        <v>0</v>
      </c>
      <c r="AF107" s="53">
        <f>IF($V107&lt;=AE$2,0,IF($O107&lt;=AE$2,0,IF($G107&gt;=AF$2,0,IF($K107&gt;=$J107,0,IF($O107&lt;=AF$2,($J107-(SUM($K107,SUM($Z107:AE107)))),IF($L107=$D$184,(($J107-$K107)/$P107),(($J107-SUM($Z107:AE107))*$Q107))*IF($V107&lt;=AF$2,(DATEDIF(AE$2,$V107,"D")/365),IF($G107&gt;AE$2,(DATEDIF($G107,AF$2,"D")/365),1)))))))</f>
        <v>0</v>
      </c>
      <c r="AG107" s="53">
        <f>IF($V107&lt;=AF$2,0,IF($O107&lt;=AF$2,0,IF($G107&gt;=AG$2,0,IF($K107&gt;=$J107,0,IF($O107&lt;=AG$2,($J107-(SUM($K107,SUM($Z107:AF107)))),IF($L107=$D$184,(($J107-$K107)/$P107),(($J107-SUM($Z107:AF107))*$Q107))*IF($V107&lt;=AG$2,(DATEDIF(AF$2,$V107,"D")/365),IF($G107&gt;AF$2,(DATEDIF($G107,AG$2,"D")/365),1)))))))</f>
        <v>0</v>
      </c>
      <c r="AH107" s="53">
        <f>IF($V107&lt;=AG$2,0,IF($O107&lt;=AG$2,0,IF($G107&gt;=AH$2,0,IF($K107&gt;=$J107,0,IF($O107&lt;=AH$2,($J107-(SUM($K107,SUM($Z107:AG107)))),IF($L107=$D$184,(($J107-$K107)/$P107),(($J107-SUM($Z107:AG107))*$Q107))*IF($V107&lt;=AH$2,(DATEDIF(AG$2,$V107,"D")/365),IF($G107&gt;AG$2,(DATEDIF($G107,AH$2,"D")/365),1)))))))</f>
        <v>0</v>
      </c>
      <c r="AI107" s="53">
        <f>IF($V107&lt;=AH$2,0,IF($O107&lt;=AH$2,0,IF($G107&gt;=AI$2,0,IF($K107&gt;=$J107,0,IF($O107&lt;=AI$2,($J107-(SUM($K107,SUM($Z107:AH107)))),IF($L107=$D$184,(($J107-$K107)/$P107),(($J107-SUM($Z107:AH107))*$Q107))*IF($V107&lt;=AI$2,(DATEDIF(AH$2,$V107,"D")/365),IF($G107&gt;AH$2,(DATEDIF($G107,AI$2,"D")/365),1)))))))</f>
        <v>0</v>
      </c>
      <c r="AJ107" s="53">
        <f>IF($V107&lt;=AI$2,0,IF($O107&lt;=AI$2,0,IF($G107&gt;=AJ$2,0,IF($K107&gt;=$J107,0,IF($O107&lt;=AJ$2,($J107-(SUM($K107,SUM($Z107:AI107)))),IF($L107=$D$184,(($J107-$K107)/$P107),(($J107-SUM($Z107:AI107))*$Q107))*IF($V107&lt;=AJ$2,(DATEDIF(AI$2,$V107,"D")/365),IF($G107&gt;AI$2,(DATEDIF($G107,AJ$2,"D")/365),1)))))))</f>
        <v>0</v>
      </c>
      <c r="AK107" s="53">
        <f>IF($V107&lt;=AJ$2,0,IF($O107&lt;=AJ$2,0,IF($G107&gt;=AK$2,0,IF($K107&gt;=$J107,0,IF($O107&lt;=AK$2,($J107-(SUM($K107,SUM($Z107:AJ107)))),IF($L107=$D$184,(($J107-$K107)/$P107),(($J107-SUM($Z107:AJ107))*$Q107))*IF($V107&lt;=AK$2,(DATEDIF(AJ$2,$V107,"D")/365),IF($G107&gt;AJ$2,(DATEDIF($G107,AK$2,"D")/365),1)))))))</f>
        <v>0</v>
      </c>
      <c r="AL107" s="53">
        <f>IF($V107&lt;=AK$2,0,IF($O107&lt;=AK$2,0,IF($G107&gt;=AL$2,0,IF($K107&gt;=$J107,0,IF($O107&lt;=AL$2,($J107-(SUM($K107,SUM($Z107:AK107)))),IF($L107=$D$184,(($J107-$K107)/$P107),(($J107-SUM($Z107:AK107))*$Q107))*IF($V107&lt;=AL$2,(DATEDIF(AK$2,$V107,"D")/365),IF($G107&gt;AK$2,(DATEDIF($G107,AL$2,"D")/365),1)))))))</f>
        <v>0</v>
      </c>
      <c r="AM107" s="53">
        <f>IF($V107&lt;=AL$2,0,IF($O107&lt;=AL$2,0,IF($G107&gt;=AM$2,0,IF($K107&gt;=$J107,0,IF($O107&lt;=AM$2,($J107-(SUM($K107,SUM($Z107:AL107)))),IF($L107=$D$184,(($J107-$K107)/$P107),(($J107-SUM($Z107:AL107))*$Q107))*IF($V107&lt;=AM$2,(DATEDIF(AL$2,$V107,"D")/365),IF($G107&gt;AL$2,(DATEDIF($G107,AM$2,"D")/365),1)))))))</f>
        <v>0</v>
      </c>
      <c r="AN107" s="53">
        <f>IF($V107&lt;=AM$2,0,IF($O107&lt;=AM$2,0,IF($G107&gt;=AN$2,0,IF($K107&gt;=$J107,0,IF($O107&lt;=AN$2,($J107-(SUM($K107,SUM($Z107:AM107)))),IF($L107=$D$184,(($J107-$K107)/$P107),(($J107-SUM($Z107:AM107))*$Q107))*IF($V107&lt;=AN$2,(DATEDIF(AM$2,$V107,"D")/365),IF($G107&gt;AM$2,(DATEDIF($G107,AN$2,"D")/365),1)))))))</f>
        <v>0</v>
      </c>
      <c r="AO107" s="53">
        <f>IF($V107&lt;=AN$2,0,IF($O107&lt;=AN$2,0,IF($G107&gt;=AO$2,0,IF($K107&gt;=$J107,0,IF($O107&lt;=AO$2,($J107-(SUM($K107,SUM($Z107:AN107)))),IF($L107=$D$184,(($J107-$K107)/$P107),(($J107-SUM($Z107:AN107))*$Q107))*IF($V107&lt;=AO$2,(DATEDIF(AN$2,$V107,"D")/365),IF($G107&gt;AN$2,(DATEDIF($G107,AO$2,"D")/365),1)))))))</f>
        <v>0</v>
      </c>
      <c r="AP107" s="53">
        <f>IF($V107&lt;=AO$2,0,IF($O107&lt;=AO$2,0,IF($G107&gt;=AP$2,0,IF($K107&gt;=$J107,0,IF($O107&lt;=AP$2,($J107-(SUM($K107,SUM($Z107:AO107)))),IF($L107=$D$184,(($J107-$K107)/$P107),(($J107-SUM($Z107:AO107))*$Q107))*IF($V107&lt;=AP$2,(DATEDIF(AO$2,$V107,"D")/365),IF($G107&gt;AO$2,(DATEDIF($G107,AP$2,"D")/365),1)))))))</f>
        <v>0</v>
      </c>
      <c r="AQ107" s="53">
        <f>IF($V107&lt;=AP$2,0,IF($O107&lt;=AP$2,0,IF($G107&gt;=AQ$2,0,IF($K107&gt;=$J107,0,IF($O107&lt;=AQ$2,($J107-(SUM($K107,SUM($Z107:AP107)))),IF($L107=$D$184,(($J107-$K107)/$P107),(($J107-SUM($Z107:AP107))*$Q107))*IF($V107&lt;=AQ$2,(DATEDIF(AP$2,$V107,"D")/365),IF($G107&gt;AP$2,(DATEDIF($G107,AQ$2,"D")/365),1)))))))</f>
        <v>0</v>
      </c>
      <c r="AR107" s="53">
        <f>IF($V107&lt;=AQ$2,0,IF($O107&lt;=AQ$2,0,IF($G107&gt;=AR$2,0,IF($K107&gt;=$J107,0,IF($O107&lt;=AR$2,($J107-(SUM($K107,SUM($Z107:AQ107)))),IF($L107=$D$184,(($J107-$K107)/$P107),(($J107-SUM($Z107:AQ107))*$Q107))*IF($V107&lt;=AR$2,(DATEDIF(AQ$2,$V107,"D")/365),IF($G107&gt;AQ$2,(DATEDIF($G107,AR$2,"D")/365),1)))))))</f>
        <v>0</v>
      </c>
      <c r="AS107" s="53">
        <f>IF($V107&lt;=AR$2,0,IF($O107&lt;=AR$2,0,IF($G107&gt;=AS$2,0,IF($K107&gt;=$J107,0,IF($O107&lt;=AS$2,($J107-(SUM($K107,SUM($Z107:AR107)))),IF($L107=$D$184,(($J107-$K107)/$P107),(($J107-SUM($Z107:AR107))*$Q107))*IF($V107&lt;=AS$2,(DATEDIF(AR$2,$V107,"D")/365),IF($G107&gt;AR$2,(DATEDIF($G107,AS$2,"D")/365),1)))))))</f>
        <v>0</v>
      </c>
      <c r="AT107" s="53">
        <f>IF($V107&lt;=AS$2,0,IF($O107&lt;=AS$2,0,IF($G107&gt;=AT$2,0,IF($K107&gt;=$J107,0,IF($O107&lt;=AT$2,($J107-(SUM($K107,SUM($Z107:AS107)))),IF($L107=$D$184,(($J107-$K107)/$P107),(($J107-SUM($Z107:AS107))*$Q107))*IF($V107&lt;=AT$2,(DATEDIF(AS$2,$V107,"D")/365),IF($G107&gt;AS$2,(DATEDIF($G107,AT$2,"D")/365),1)))))))</f>
        <v>0</v>
      </c>
      <c r="AU107" s="53">
        <f>IF($V107&lt;=AT$2,0,IF($O107&lt;=AT$2,0,IF($G107&gt;=AU$2,0,IF($K107&gt;=$J107,0,IF($O107&lt;=AU$2,($J107-(SUM($K107,SUM($Z107:AT107)))),IF($L107=$D$184,(($J107-$K107)/$P107),(($J107-SUM($Z107:AT107))*$Q107))*IF($V107&lt;=AU$2,(DATEDIF(AT$2,$V107,"D")/365),IF($G107&gt;AT$2,(DATEDIF($G107,AU$2,"D")/365),1)))))))</f>
        <v>0</v>
      </c>
      <c r="AV107" s="53">
        <f>IF($V107&lt;=AU$2,0,IF($O107&lt;=AU$2,0,IF($G107&gt;=AV$2,0,IF($K107&gt;=$J107,0,IF($O107&lt;=AV$2,($J107-(SUM($K107,SUM($Z107:AU107)))),IF($L107=$D$184,(($J107-$K107)/$P107),(($J107-SUM($Z107:AU107))*$Q107))*IF($V107&lt;=AV$2,(DATEDIF(AU$2,$V107,"D")/365),IF($G107&gt;AU$2,(DATEDIF($G107,AV$2,"D")/365),1)))))))</f>
        <v>0</v>
      </c>
      <c r="AW107" s="53">
        <f>IF($V107&lt;=AV$2,0,IF($O107&lt;=AV$2,0,IF($G107&gt;=AW$2,0,IF($K107&gt;=$J107,0,IF($O107&lt;=AW$2,($J107-(SUM($K107,SUM($Z107:AV107)))),IF($L107=$D$184,(($J107-$K107)/$P107),(($J107-SUM($Z107:AV107))*$Q107))*IF($V107&lt;=AW$2,(DATEDIF(AV$2,$V107,"D")/365),IF($G107&gt;AV$2,(DATEDIF($G107,AW$2,"D")/365),1)))))))</f>
        <v>0</v>
      </c>
      <c r="AX107" s="53">
        <f>IF($V107&lt;=AW$2,0,IF($O107&lt;=AW$2,0,IF($G107&gt;=AX$2,0,IF($K107&gt;=$J107,0,IF($O107&lt;=AX$2,($J107-(SUM($K107,SUM($Z107:AW107)))),IF($L107=$D$184,(($J107-$K107)/$P107),(($J107-SUM($Z107:AW107))*$Q107))*IF($V107&lt;=AX$2,(DATEDIF(AW$2,$V107,"D")/365),IF($G107&gt;AW$2,(DATEDIF($G107,AX$2,"D")/365),1)))))))</f>
        <v>0</v>
      </c>
      <c r="AY107" s="53">
        <f>IF($V107&lt;=AX$2,0,IF($O107&lt;=AX$2,0,IF($G107&gt;=AY$2,0,IF($K107&gt;=$J107,0,IF($O107&lt;=AY$2,($J107-(SUM($K107,SUM($Z107:AX107)))),IF($L107=$D$184,(($J107-$K107)/$P107),(($J107-SUM($Z107:AX107))*$Q107))*IF($V107&lt;=AY$2,(DATEDIF(AX$2,$V107,"D")/365),IF($G107&gt;AX$2,(DATEDIF($G107,AY$2,"D")/365),1)))))))</f>
        <v>0</v>
      </c>
      <c r="AZ107" s="52"/>
      <c r="BA107" s="52"/>
      <c r="BB107" s="126">
        <f>IF($V107&lt;=BB$2,0,IF($G107&gt;=BB$2,0,IF($G107&gt;$W$3,(J107-Z107),IF($G107&lt;=$W$3,J107-SUM(W107,$Z107:Z107),0))))</f>
        <v>0</v>
      </c>
      <c r="BC107" s="53">
        <f t="shared" si="197"/>
        <v>0</v>
      </c>
      <c r="BD107" s="52">
        <f t="shared" si="197"/>
        <v>0</v>
      </c>
      <c r="BE107" s="53">
        <f t="shared" si="197"/>
        <v>0</v>
      </c>
      <c r="BF107" s="52">
        <f t="shared" si="197"/>
        <v>0</v>
      </c>
      <c r="BG107" s="53">
        <f t="shared" si="197"/>
        <v>0</v>
      </c>
      <c r="BH107" s="52">
        <f t="shared" si="197"/>
        <v>0</v>
      </c>
      <c r="BI107" s="53">
        <f t="shared" si="197"/>
        <v>0</v>
      </c>
      <c r="BJ107" s="52">
        <f t="shared" si="197"/>
        <v>0</v>
      </c>
      <c r="BK107" s="53">
        <f t="shared" si="197"/>
        <v>0</v>
      </c>
      <c r="BL107" s="52">
        <f t="shared" si="197"/>
        <v>0</v>
      </c>
      <c r="BM107" s="53">
        <f t="shared" si="197"/>
        <v>0</v>
      </c>
      <c r="BN107" s="52">
        <f t="shared" si="197"/>
        <v>0</v>
      </c>
      <c r="BO107" s="53">
        <f t="shared" si="197"/>
        <v>0</v>
      </c>
      <c r="BP107" s="52">
        <f t="shared" si="197"/>
        <v>0</v>
      </c>
      <c r="BQ107" s="53">
        <f t="shared" si="197"/>
        <v>0</v>
      </c>
      <c r="BR107" s="52">
        <f t="shared" si="142"/>
        <v>0</v>
      </c>
      <c r="BS107" s="53">
        <f t="shared" si="142"/>
        <v>0</v>
      </c>
      <c r="BT107" s="52">
        <f t="shared" si="142"/>
        <v>0</v>
      </c>
      <c r="BU107" s="53">
        <f t="shared" si="142"/>
        <v>0</v>
      </c>
      <c r="BV107" s="52">
        <f t="shared" si="142"/>
        <v>0</v>
      </c>
      <c r="BW107" s="53">
        <f t="shared" si="142"/>
        <v>0</v>
      </c>
      <c r="BX107" s="52">
        <f t="shared" si="142"/>
        <v>0</v>
      </c>
      <c r="BY107" s="53">
        <f t="shared" si="142"/>
        <v>0</v>
      </c>
      <c r="BZ107" s="52">
        <f t="shared" si="142"/>
        <v>0</v>
      </c>
      <c r="CA107" s="53">
        <f t="shared" si="142"/>
        <v>0</v>
      </c>
    </row>
    <row r="108" spans="1:79" s="74" customFormat="1">
      <c r="A108" s="20">
        <v>107</v>
      </c>
      <c r="B108" s="20" t="s">
        <v>121</v>
      </c>
      <c r="C108" s="20" t="s">
        <v>153</v>
      </c>
      <c r="D108" s="2">
        <v>1985</v>
      </c>
      <c r="E108" s="3">
        <v>4</v>
      </c>
      <c r="F108" s="2">
        <v>1</v>
      </c>
      <c r="G108" s="55">
        <f t="shared" si="139"/>
        <v>31137</v>
      </c>
      <c r="H108" s="4">
        <v>0</v>
      </c>
      <c r="I108" s="1">
        <v>0</v>
      </c>
      <c r="J108" s="51">
        <f t="shared" si="140"/>
        <v>0</v>
      </c>
      <c r="K108" s="54">
        <f t="shared" si="141"/>
        <v>0</v>
      </c>
      <c r="L108" s="4" t="s">
        <v>96</v>
      </c>
      <c r="M108" s="54">
        <f t="shared" si="15"/>
        <v>10</v>
      </c>
      <c r="N108" s="53">
        <f t="shared" si="3"/>
        <v>10</v>
      </c>
      <c r="O108" s="55">
        <f t="shared" si="4"/>
        <v>34789</v>
      </c>
      <c r="P108" s="53">
        <f t="shared" si="134"/>
        <v>0</v>
      </c>
      <c r="Q108" s="119">
        <f t="shared" si="6"/>
        <v>0</v>
      </c>
      <c r="R108" s="52" t="s">
        <v>130</v>
      </c>
      <c r="S108" s="114">
        <v>17</v>
      </c>
      <c r="T108" s="68">
        <v>4</v>
      </c>
      <c r="U108" s="114">
        <v>2035</v>
      </c>
      <c r="V108" s="55">
        <f t="shared" si="135"/>
        <v>54878</v>
      </c>
      <c r="W108" s="53">
        <f t="shared" si="8"/>
        <v>0</v>
      </c>
      <c r="X108" s="53">
        <f t="shared" si="136"/>
        <v>0</v>
      </c>
      <c r="Y108" s="53">
        <f t="shared" si="137"/>
        <v>0</v>
      </c>
      <c r="Z108" s="53">
        <f t="shared" si="138"/>
        <v>0</v>
      </c>
      <c r="AA108" s="53">
        <f>IF($V108&lt;=Z$2,0,IF($O108&lt;=Z$2,0,IF($G108&gt;=AA$2,0,IF($K108&gt;=$J108,0,IF($O108&lt;=AA$2,($J108-(SUM($K108,SUM($Z108:Z108)))),IF($L108=$D$184,(($J108-$K108)/$P108),(($J108-SUM($Z108:Z108))*$Q108))*IF($V108&lt;=AA$2,(DATEDIF(Z$2,$V108,"D")/365),IF($G108&gt;Z$2,(DATEDIF($G108,AA$2,"D")/365),1)))))))</f>
        <v>0</v>
      </c>
      <c r="AB108" s="53">
        <f>IF($V108&lt;=AA$2,0,IF($O108&lt;=AA$2,0,IF($G108&gt;=AB$2,0,IF($K108&gt;=$J108,0,IF($O108&lt;=AB$2,($J108-(SUM($K108,SUM($Z108:AA108)))),IF($L108=$D$184,(($J108-$K108)/$P108),(($J108-SUM($Z108:AA108))*$Q108))*IF($V108&lt;=AB$2,(DATEDIF(AA$2,$V108,"D")/365),IF($G108&gt;AA$2,(DATEDIF($G108,AB$2,"D")/365),1)))))))</f>
        <v>0</v>
      </c>
      <c r="AC108" s="53">
        <f>IF($V108&lt;=AB$2,0,IF($O108&lt;=AB$2,0,IF($G108&gt;=AC$2,0,IF($K108&gt;=$J108,0,IF($O108&lt;=AC$2,($J108-(SUM($K108,SUM($Z108:AB108)))),IF($L108=$D$184,(($J108-$K108)/$P108),(($J108-SUM($Z108:AB108))*$Q108))*IF($V108&lt;=AC$2,(DATEDIF(AB$2,$V108,"D")/365),IF($G108&gt;AB$2,(DATEDIF($G108,AC$2,"D")/365),1)))))))</f>
        <v>0</v>
      </c>
      <c r="AD108" s="53">
        <f>IF($V108&lt;=AC$2,0,IF($O108&lt;=AC$2,0,IF($G108&gt;=AD$2,0,IF($K108&gt;=$J108,0,IF($O108&lt;=AD$2,($J108-(SUM($K108,SUM($Z108:AC108)))),IF($L108=$D$184,(($J108-$K108)/$P108),(($J108-SUM($Z108:AC108))*$Q108))*IF($V108&lt;=AD$2,(DATEDIF(AC$2,$V108,"D")/365),IF($G108&gt;AC$2,(DATEDIF($G108,AD$2,"D")/365),1)))))))</f>
        <v>0</v>
      </c>
      <c r="AE108" s="53">
        <f>IF($V108&lt;=AD$2,0,IF($O108&lt;=AD$2,0,IF($G108&gt;=AE$2,0,IF($K108&gt;=$J108,0,IF($O108&lt;=AE$2,($J108-(SUM($K108,SUM($Z108:AD108)))),IF($L108=$D$184,(($J108-$K108)/$P108),(($J108-SUM($Z108:AD108))*$Q108))*IF($V108&lt;=AE$2,(DATEDIF(AD$2,$V108,"D")/365),IF($G108&gt;AD$2,(DATEDIF($G108,AE$2,"D")/365),1)))))))</f>
        <v>0</v>
      </c>
      <c r="AF108" s="53">
        <f>IF($V108&lt;=AE$2,0,IF($O108&lt;=AE$2,0,IF($G108&gt;=AF$2,0,IF($K108&gt;=$J108,0,IF($O108&lt;=AF$2,($J108-(SUM($K108,SUM($Z108:AE108)))),IF($L108=$D$184,(($J108-$K108)/$P108),(($J108-SUM($Z108:AE108))*$Q108))*IF($V108&lt;=AF$2,(DATEDIF(AE$2,$V108,"D")/365),IF($G108&gt;AE$2,(DATEDIF($G108,AF$2,"D")/365),1)))))))</f>
        <v>0</v>
      </c>
      <c r="AG108" s="53">
        <f>IF($V108&lt;=AF$2,0,IF($O108&lt;=AF$2,0,IF($G108&gt;=AG$2,0,IF($K108&gt;=$J108,0,IF($O108&lt;=AG$2,($J108-(SUM($K108,SUM($Z108:AF108)))),IF($L108=$D$184,(($J108-$K108)/$P108),(($J108-SUM($Z108:AF108))*$Q108))*IF($V108&lt;=AG$2,(DATEDIF(AF$2,$V108,"D")/365),IF($G108&gt;AF$2,(DATEDIF($G108,AG$2,"D")/365),1)))))))</f>
        <v>0</v>
      </c>
      <c r="AH108" s="53">
        <f>IF($V108&lt;=AG$2,0,IF($O108&lt;=AG$2,0,IF($G108&gt;=AH$2,0,IF($K108&gt;=$J108,0,IF($O108&lt;=AH$2,($J108-(SUM($K108,SUM($Z108:AG108)))),IF($L108=$D$184,(($J108-$K108)/$P108),(($J108-SUM($Z108:AG108))*$Q108))*IF($V108&lt;=AH$2,(DATEDIF(AG$2,$V108,"D")/365),IF($G108&gt;AG$2,(DATEDIF($G108,AH$2,"D")/365),1)))))))</f>
        <v>0</v>
      </c>
      <c r="AI108" s="53">
        <f>IF($V108&lt;=AH$2,0,IF($O108&lt;=AH$2,0,IF($G108&gt;=AI$2,0,IF($K108&gt;=$J108,0,IF($O108&lt;=AI$2,($J108-(SUM($K108,SUM($Z108:AH108)))),IF($L108=$D$184,(($J108-$K108)/$P108),(($J108-SUM($Z108:AH108))*$Q108))*IF($V108&lt;=AI$2,(DATEDIF(AH$2,$V108,"D")/365),IF($G108&gt;AH$2,(DATEDIF($G108,AI$2,"D")/365),1)))))))</f>
        <v>0</v>
      </c>
      <c r="AJ108" s="53">
        <f>IF($V108&lt;=AI$2,0,IF($O108&lt;=AI$2,0,IF($G108&gt;=AJ$2,0,IF($K108&gt;=$J108,0,IF($O108&lt;=AJ$2,($J108-(SUM($K108,SUM($Z108:AI108)))),IF($L108=$D$184,(($J108-$K108)/$P108),(($J108-SUM($Z108:AI108))*$Q108))*IF($V108&lt;=AJ$2,(DATEDIF(AI$2,$V108,"D")/365),IF($G108&gt;AI$2,(DATEDIF($G108,AJ$2,"D")/365),1)))))))</f>
        <v>0</v>
      </c>
      <c r="AK108" s="53">
        <f>IF($V108&lt;=AJ$2,0,IF($O108&lt;=AJ$2,0,IF($G108&gt;=AK$2,0,IF($K108&gt;=$J108,0,IF($O108&lt;=AK$2,($J108-(SUM($K108,SUM($Z108:AJ108)))),IF($L108=$D$184,(($J108-$K108)/$P108),(($J108-SUM($Z108:AJ108))*$Q108))*IF($V108&lt;=AK$2,(DATEDIF(AJ$2,$V108,"D")/365),IF($G108&gt;AJ$2,(DATEDIF($G108,AK$2,"D")/365),1)))))))</f>
        <v>0</v>
      </c>
      <c r="AL108" s="53">
        <f>IF($V108&lt;=AK$2,0,IF($O108&lt;=AK$2,0,IF($G108&gt;=AL$2,0,IF($K108&gt;=$J108,0,IF($O108&lt;=AL$2,($J108-(SUM($K108,SUM($Z108:AK108)))),IF($L108=$D$184,(($J108-$K108)/$P108),(($J108-SUM($Z108:AK108))*$Q108))*IF($V108&lt;=AL$2,(DATEDIF(AK$2,$V108,"D")/365),IF($G108&gt;AK$2,(DATEDIF($G108,AL$2,"D")/365),1)))))))</f>
        <v>0</v>
      </c>
      <c r="AM108" s="53">
        <f>IF($V108&lt;=AL$2,0,IF($O108&lt;=AL$2,0,IF($G108&gt;=AM$2,0,IF($K108&gt;=$J108,0,IF($O108&lt;=AM$2,($J108-(SUM($K108,SUM($Z108:AL108)))),IF($L108=$D$184,(($J108-$K108)/$P108),(($J108-SUM($Z108:AL108))*$Q108))*IF($V108&lt;=AM$2,(DATEDIF(AL$2,$V108,"D")/365),IF($G108&gt;AL$2,(DATEDIF($G108,AM$2,"D")/365),1)))))))</f>
        <v>0</v>
      </c>
      <c r="AN108" s="53">
        <f>IF($V108&lt;=AM$2,0,IF($O108&lt;=AM$2,0,IF($G108&gt;=AN$2,0,IF($K108&gt;=$J108,0,IF($O108&lt;=AN$2,($J108-(SUM($K108,SUM($Z108:AM108)))),IF($L108=$D$184,(($J108-$K108)/$P108),(($J108-SUM($Z108:AM108))*$Q108))*IF($V108&lt;=AN$2,(DATEDIF(AM$2,$V108,"D")/365),IF($G108&gt;AM$2,(DATEDIF($G108,AN$2,"D")/365),1)))))))</f>
        <v>0</v>
      </c>
      <c r="AO108" s="53">
        <f>IF($V108&lt;=AN$2,0,IF($O108&lt;=AN$2,0,IF($G108&gt;=AO$2,0,IF($K108&gt;=$J108,0,IF($O108&lt;=AO$2,($J108-(SUM($K108,SUM($Z108:AN108)))),IF($L108=$D$184,(($J108-$K108)/$P108),(($J108-SUM($Z108:AN108))*$Q108))*IF($V108&lt;=AO$2,(DATEDIF(AN$2,$V108,"D")/365),IF($G108&gt;AN$2,(DATEDIF($G108,AO$2,"D")/365),1)))))))</f>
        <v>0</v>
      </c>
      <c r="AP108" s="53">
        <f>IF($V108&lt;=AO$2,0,IF($O108&lt;=AO$2,0,IF($G108&gt;=AP$2,0,IF($K108&gt;=$J108,0,IF($O108&lt;=AP$2,($J108-(SUM($K108,SUM($Z108:AO108)))),IF($L108=$D$184,(($J108-$K108)/$P108),(($J108-SUM($Z108:AO108))*$Q108))*IF($V108&lt;=AP$2,(DATEDIF(AO$2,$V108,"D")/365),IF($G108&gt;AO$2,(DATEDIF($G108,AP$2,"D")/365),1)))))))</f>
        <v>0</v>
      </c>
      <c r="AQ108" s="53">
        <f>IF($V108&lt;=AP$2,0,IF($O108&lt;=AP$2,0,IF($G108&gt;=AQ$2,0,IF($K108&gt;=$J108,0,IF($O108&lt;=AQ$2,($J108-(SUM($K108,SUM($Z108:AP108)))),IF($L108=$D$184,(($J108-$K108)/$P108),(($J108-SUM($Z108:AP108))*$Q108))*IF($V108&lt;=AQ$2,(DATEDIF(AP$2,$V108,"D")/365),IF($G108&gt;AP$2,(DATEDIF($G108,AQ$2,"D")/365),1)))))))</f>
        <v>0</v>
      </c>
      <c r="AR108" s="53">
        <f>IF($V108&lt;=AQ$2,0,IF($O108&lt;=AQ$2,0,IF($G108&gt;=AR$2,0,IF($K108&gt;=$J108,0,IF($O108&lt;=AR$2,($J108-(SUM($K108,SUM($Z108:AQ108)))),IF($L108=$D$184,(($J108-$K108)/$P108),(($J108-SUM($Z108:AQ108))*$Q108))*IF($V108&lt;=AR$2,(DATEDIF(AQ$2,$V108,"D")/365),IF($G108&gt;AQ$2,(DATEDIF($G108,AR$2,"D")/365),1)))))))</f>
        <v>0</v>
      </c>
      <c r="AS108" s="53">
        <f>IF($V108&lt;=AR$2,0,IF($O108&lt;=AR$2,0,IF($G108&gt;=AS$2,0,IF($K108&gt;=$J108,0,IF($O108&lt;=AS$2,($J108-(SUM($K108,SUM($Z108:AR108)))),IF($L108=$D$184,(($J108-$K108)/$P108),(($J108-SUM($Z108:AR108))*$Q108))*IF($V108&lt;=AS$2,(DATEDIF(AR$2,$V108,"D")/365),IF($G108&gt;AR$2,(DATEDIF($G108,AS$2,"D")/365),1)))))))</f>
        <v>0</v>
      </c>
      <c r="AT108" s="53">
        <f>IF($V108&lt;=AS$2,0,IF($O108&lt;=AS$2,0,IF($G108&gt;=AT$2,0,IF($K108&gt;=$J108,0,IF($O108&lt;=AT$2,($J108-(SUM($K108,SUM($Z108:AS108)))),IF($L108=$D$184,(($J108-$K108)/$P108),(($J108-SUM($Z108:AS108))*$Q108))*IF($V108&lt;=AT$2,(DATEDIF(AS$2,$V108,"D")/365),IF($G108&gt;AS$2,(DATEDIF($G108,AT$2,"D")/365),1)))))))</f>
        <v>0</v>
      </c>
      <c r="AU108" s="53">
        <f>IF($V108&lt;=AT$2,0,IF($O108&lt;=AT$2,0,IF($G108&gt;=AU$2,0,IF($K108&gt;=$J108,0,IF($O108&lt;=AU$2,($J108-(SUM($K108,SUM($Z108:AT108)))),IF($L108=$D$184,(($J108-$K108)/$P108),(($J108-SUM($Z108:AT108))*$Q108))*IF($V108&lt;=AU$2,(DATEDIF(AT$2,$V108,"D")/365),IF($G108&gt;AT$2,(DATEDIF($G108,AU$2,"D")/365),1)))))))</f>
        <v>0</v>
      </c>
      <c r="AV108" s="53">
        <f>IF($V108&lt;=AU$2,0,IF($O108&lt;=AU$2,0,IF($G108&gt;=AV$2,0,IF($K108&gt;=$J108,0,IF($O108&lt;=AV$2,($J108-(SUM($K108,SUM($Z108:AU108)))),IF($L108=$D$184,(($J108-$K108)/$P108),(($J108-SUM($Z108:AU108))*$Q108))*IF($V108&lt;=AV$2,(DATEDIF(AU$2,$V108,"D")/365),IF($G108&gt;AU$2,(DATEDIF($G108,AV$2,"D")/365),1)))))))</f>
        <v>0</v>
      </c>
      <c r="AW108" s="53">
        <f>IF($V108&lt;=AV$2,0,IF($O108&lt;=AV$2,0,IF($G108&gt;=AW$2,0,IF($K108&gt;=$J108,0,IF($O108&lt;=AW$2,($J108-(SUM($K108,SUM($Z108:AV108)))),IF($L108=$D$184,(($J108-$K108)/$P108),(($J108-SUM($Z108:AV108))*$Q108))*IF($V108&lt;=AW$2,(DATEDIF(AV$2,$V108,"D")/365),IF($G108&gt;AV$2,(DATEDIF($G108,AW$2,"D")/365),1)))))))</f>
        <v>0</v>
      </c>
      <c r="AX108" s="53">
        <f>IF($V108&lt;=AW$2,0,IF($O108&lt;=AW$2,0,IF($G108&gt;=AX$2,0,IF($K108&gt;=$J108,0,IF($O108&lt;=AX$2,($J108-(SUM($K108,SUM($Z108:AW108)))),IF($L108=$D$184,(($J108-$K108)/$P108),(($J108-SUM($Z108:AW108))*$Q108))*IF($V108&lt;=AX$2,(DATEDIF(AW$2,$V108,"D")/365),IF($G108&gt;AW$2,(DATEDIF($G108,AX$2,"D")/365),1)))))))</f>
        <v>0</v>
      </c>
      <c r="AY108" s="53">
        <f>IF($V108&lt;=AX$2,0,IF($O108&lt;=AX$2,0,IF($G108&gt;=AY$2,0,IF($K108&gt;=$J108,0,IF($O108&lt;=AY$2,($J108-(SUM($K108,SUM($Z108:AX108)))),IF($L108=$D$184,(($J108-$K108)/$P108),(($J108-SUM($Z108:AX108))*$Q108))*IF($V108&lt;=AY$2,(DATEDIF(AX$2,$V108,"D")/365),IF($G108&gt;AX$2,(DATEDIF($G108,AY$2,"D")/365),1)))))))</f>
        <v>0</v>
      </c>
      <c r="AZ108" s="52"/>
      <c r="BA108" s="52"/>
      <c r="BB108" s="126">
        <f>IF($V108&lt;=BB$2,0,IF($G108&gt;=BB$2,0,IF($G108&gt;$W$3,(J108-Z108),IF($G108&lt;=$W$3,J108-SUM(W108,$Z108:Z108),0))))</f>
        <v>0</v>
      </c>
      <c r="BC108" s="53">
        <f t="shared" si="197"/>
        <v>0</v>
      </c>
      <c r="BD108" s="52">
        <f t="shared" si="197"/>
        <v>0</v>
      </c>
      <c r="BE108" s="53">
        <f t="shared" si="197"/>
        <v>0</v>
      </c>
      <c r="BF108" s="52">
        <f t="shared" si="197"/>
        <v>0</v>
      </c>
      <c r="BG108" s="53">
        <f t="shared" si="197"/>
        <v>0</v>
      </c>
      <c r="BH108" s="52">
        <f t="shared" si="197"/>
        <v>0</v>
      </c>
      <c r="BI108" s="53">
        <f t="shared" si="197"/>
        <v>0</v>
      </c>
      <c r="BJ108" s="52">
        <f t="shared" si="197"/>
        <v>0</v>
      </c>
      <c r="BK108" s="53">
        <f t="shared" si="197"/>
        <v>0</v>
      </c>
      <c r="BL108" s="52">
        <f t="shared" si="197"/>
        <v>0</v>
      </c>
      <c r="BM108" s="53">
        <f t="shared" si="197"/>
        <v>0</v>
      </c>
      <c r="BN108" s="52">
        <f t="shared" si="197"/>
        <v>0</v>
      </c>
      <c r="BO108" s="53">
        <f t="shared" si="197"/>
        <v>0</v>
      </c>
      <c r="BP108" s="52">
        <f t="shared" si="197"/>
        <v>0</v>
      </c>
      <c r="BQ108" s="53">
        <f t="shared" si="197"/>
        <v>0</v>
      </c>
      <c r="BR108" s="52">
        <f t="shared" si="142"/>
        <v>0</v>
      </c>
      <c r="BS108" s="53">
        <f t="shared" si="142"/>
        <v>0</v>
      </c>
      <c r="BT108" s="52">
        <f t="shared" si="142"/>
        <v>0</v>
      </c>
      <c r="BU108" s="53">
        <f t="shared" si="142"/>
        <v>0</v>
      </c>
      <c r="BV108" s="52">
        <f t="shared" si="142"/>
        <v>0</v>
      </c>
      <c r="BW108" s="53">
        <f t="shared" si="142"/>
        <v>0</v>
      </c>
      <c r="BX108" s="52">
        <f t="shared" si="142"/>
        <v>0</v>
      </c>
      <c r="BY108" s="53">
        <f t="shared" si="142"/>
        <v>0</v>
      </c>
      <c r="BZ108" s="52">
        <f t="shared" si="142"/>
        <v>0</v>
      </c>
      <c r="CA108" s="53">
        <f t="shared" si="142"/>
        <v>0</v>
      </c>
    </row>
    <row r="109" spans="1:79" s="74" customFormat="1">
      <c r="A109" s="20">
        <v>108</v>
      </c>
      <c r="B109" s="20" t="s">
        <v>121</v>
      </c>
      <c r="C109" s="20" t="s">
        <v>153</v>
      </c>
      <c r="D109" s="2">
        <v>1985</v>
      </c>
      <c r="E109" s="3">
        <v>4</v>
      </c>
      <c r="F109" s="2">
        <v>1</v>
      </c>
      <c r="G109" s="55">
        <f t="shared" si="139"/>
        <v>31137</v>
      </c>
      <c r="H109" s="4">
        <v>0</v>
      </c>
      <c r="I109" s="1">
        <v>0</v>
      </c>
      <c r="J109" s="51">
        <f t="shared" si="140"/>
        <v>0</v>
      </c>
      <c r="K109" s="54">
        <f t="shared" si="141"/>
        <v>0</v>
      </c>
      <c r="L109" s="4" t="s">
        <v>96</v>
      </c>
      <c r="M109" s="54">
        <f t="shared" si="15"/>
        <v>10</v>
      </c>
      <c r="N109" s="53">
        <f t="shared" ref="N109:N150" si="322">IF(O109&gt;$W$3,IF(G109&lt;$W$3,DATEDIF(G109,$W$3,"D")/365,0),M109)</f>
        <v>10</v>
      </c>
      <c r="O109" s="55">
        <f t="shared" ref="O109:O150" si="323">DATE(D109+M109,E109,F109-1)</f>
        <v>34789</v>
      </c>
      <c r="P109" s="53">
        <f t="shared" ref="P109:P150" si="324">IF($O109&gt;$W$5,M109-N109,0)</f>
        <v>0</v>
      </c>
      <c r="Q109" s="119">
        <f t="shared" ref="Q109:Q150" si="325">ROUND(IF(J109&gt;K109,IF(P109&gt;0,(1-((K109/J109)^(1/P109))),0),0),4)</f>
        <v>0</v>
      </c>
      <c r="R109" s="52" t="s">
        <v>130</v>
      </c>
      <c r="S109" s="114">
        <v>17</v>
      </c>
      <c r="T109" s="68">
        <v>4</v>
      </c>
      <c r="U109" s="114">
        <v>2035</v>
      </c>
      <c r="V109" s="55">
        <f t="shared" ref="V109:V150" si="326">IF($R109=$Q$158,DATE($U109,$T109,$S109),DATE(2050,3,31))</f>
        <v>54878</v>
      </c>
      <c r="W109" s="53">
        <f t="shared" ref="W109:W150" si="327">IF($W$3&gt;=$O109,(J109-K109),0)</f>
        <v>0</v>
      </c>
      <c r="X109" s="53">
        <f t="shared" ref="X109:X150" si="328">HLOOKUP(X$2,$Z$2:$AY$150,A109,FALSE)</f>
        <v>0</v>
      </c>
      <c r="Y109" s="53">
        <f t="shared" ref="Y109:Y150" si="329">HLOOKUP($Y$2,$BB$2:$CA$150,A109,FALSE)</f>
        <v>0</v>
      </c>
      <c r="Z109" s="53">
        <f t="shared" ref="Z109:Z150" si="330">IF($O109&lt;=$W$3,0,IF($G109&gt;=Z$2,0,IF($K109&gt;=$J109,0,IF($P109&lt;=1,$J109-$K109,IF($L109=$D$184,(($J109-$K109)/$P109),($J109*Q109))*IF($V109&lt;=Z$2,(DATEDIF($W$3,$V109,"D")/365),IF($G109&gt;$W$3,(DATEDIF($G109,$Z$2,"D")/365),1))))))</f>
        <v>0</v>
      </c>
      <c r="AA109" s="53">
        <f>IF($V109&lt;=Z$2,0,IF($O109&lt;=Z$2,0,IF($G109&gt;=AA$2,0,IF($K109&gt;=$J109,0,IF($O109&lt;=AA$2,($J109-(SUM($K109,SUM($Z109:Z109)))),IF($L109=$D$184,(($J109-$K109)/$P109),(($J109-SUM($Z109:Z109))*$Q109))*IF($V109&lt;=AA$2,(DATEDIF(Z$2,$V109,"D")/365),IF($G109&gt;Z$2,(DATEDIF($G109,AA$2,"D")/365),1)))))))</f>
        <v>0</v>
      </c>
      <c r="AB109" s="53">
        <f>IF($V109&lt;=AA$2,0,IF($O109&lt;=AA$2,0,IF($G109&gt;=AB$2,0,IF($K109&gt;=$J109,0,IF($O109&lt;=AB$2,($J109-(SUM($K109,SUM($Z109:AA109)))),IF($L109=$D$184,(($J109-$K109)/$P109),(($J109-SUM($Z109:AA109))*$Q109))*IF($V109&lt;=AB$2,(DATEDIF(AA$2,$V109,"D")/365),IF($G109&gt;AA$2,(DATEDIF($G109,AB$2,"D")/365),1)))))))</f>
        <v>0</v>
      </c>
      <c r="AC109" s="53">
        <f>IF($V109&lt;=AB$2,0,IF($O109&lt;=AB$2,0,IF($G109&gt;=AC$2,0,IF($K109&gt;=$J109,0,IF($O109&lt;=AC$2,($J109-(SUM($K109,SUM($Z109:AB109)))),IF($L109=$D$184,(($J109-$K109)/$P109),(($J109-SUM($Z109:AB109))*$Q109))*IF($V109&lt;=AC$2,(DATEDIF(AB$2,$V109,"D")/365),IF($G109&gt;AB$2,(DATEDIF($G109,AC$2,"D")/365),1)))))))</f>
        <v>0</v>
      </c>
      <c r="AD109" s="53">
        <f>IF($V109&lt;=AC$2,0,IF($O109&lt;=AC$2,0,IF($G109&gt;=AD$2,0,IF($K109&gt;=$J109,0,IF($O109&lt;=AD$2,($J109-(SUM($K109,SUM($Z109:AC109)))),IF($L109=$D$184,(($J109-$K109)/$P109),(($J109-SUM($Z109:AC109))*$Q109))*IF($V109&lt;=AD$2,(DATEDIF(AC$2,$V109,"D")/365),IF($G109&gt;AC$2,(DATEDIF($G109,AD$2,"D")/365),1)))))))</f>
        <v>0</v>
      </c>
      <c r="AE109" s="53">
        <f>IF($V109&lt;=AD$2,0,IF($O109&lt;=AD$2,0,IF($G109&gt;=AE$2,0,IF($K109&gt;=$J109,0,IF($O109&lt;=AE$2,($J109-(SUM($K109,SUM($Z109:AD109)))),IF($L109=$D$184,(($J109-$K109)/$P109),(($J109-SUM($Z109:AD109))*$Q109))*IF($V109&lt;=AE$2,(DATEDIF(AD$2,$V109,"D")/365),IF($G109&gt;AD$2,(DATEDIF($G109,AE$2,"D")/365),1)))))))</f>
        <v>0</v>
      </c>
      <c r="AF109" s="53">
        <f>IF($V109&lt;=AE$2,0,IF($O109&lt;=AE$2,0,IF($G109&gt;=AF$2,0,IF($K109&gt;=$J109,0,IF($O109&lt;=AF$2,($J109-(SUM($K109,SUM($Z109:AE109)))),IF($L109=$D$184,(($J109-$K109)/$P109),(($J109-SUM($Z109:AE109))*$Q109))*IF($V109&lt;=AF$2,(DATEDIF(AE$2,$V109,"D")/365),IF($G109&gt;AE$2,(DATEDIF($G109,AF$2,"D")/365),1)))))))</f>
        <v>0</v>
      </c>
      <c r="AG109" s="53">
        <f>IF($V109&lt;=AF$2,0,IF($O109&lt;=AF$2,0,IF($G109&gt;=AG$2,0,IF($K109&gt;=$J109,0,IF($O109&lt;=AG$2,($J109-(SUM($K109,SUM($Z109:AF109)))),IF($L109=$D$184,(($J109-$K109)/$P109),(($J109-SUM($Z109:AF109))*$Q109))*IF($V109&lt;=AG$2,(DATEDIF(AF$2,$V109,"D")/365),IF($G109&gt;AF$2,(DATEDIF($G109,AG$2,"D")/365),1)))))))</f>
        <v>0</v>
      </c>
      <c r="AH109" s="53">
        <f>IF($V109&lt;=AG$2,0,IF($O109&lt;=AG$2,0,IF($G109&gt;=AH$2,0,IF($K109&gt;=$J109,0,IF($O109&lt;=AH$2,($J109-(SUM($K109,SUM($Z109:AG109)))),IF($L109=$D$184,(($J109-$K109)/$P109),(($J109-SUM($Z109:AG109))*$Q109))*IF($V109&lt;=AH$2,(DATEDIF(AG$2,$V109,"D")/365),IF($G109&gt;AG$2,(DATEDIF($G109,AH$2,"D")/365),1)))))))</f>
        <v>0</v>
      </c>
      <c r="AI109" s="53">
        <f>IF($V109&lt;=AH$2,0,IF($O109&lt;=AH$2,0,IF($G109&gt;=AI$2,0,IF($K109&gt;=$J109,0,IF($O109&lt;=AI$2,($J109-(SUM($K109,SUM($Z109:AH109)))),IF($L109=$D$184,(($J109-$K109)/$P109),(($J109-SUM($Z109:AH109))*$Q109))*IF($V109&lt;=AI$2,(DATEDIF(AH$2,$V109,"D")/365),IF($G109&gt;AH$2,(DATEDIF($G109,AI$2,"D")/365),1)))))))</f>
        <v>0</v>
      </c>
      <c r="AJ109" s="53">
        <f>IF($V109&lt;=AI$2,0,IF($O109&lt;=AI$2,0,IF($G109&gt;=AJ$2,0,IF($K109&gt;=$J109,0,IF($O109&lt;=AJ$2,($J109-(SUM($K109,SUM($Z109:AI109)))),IF($L109=$D$184,(($J109-$K109)/$P109),(($J109-SUM($Z109:AI109))*$Q109))*IF($V109&lt;=AJ$2,(DATEDIF(AI$2,$V109,"D")/365),IF($G109&gt;AI$2,(DATEDIF($G109,AJ$2,"D")/365),1)))))))</f>
        <v>0</v>
      </c>
      <c r="AK109" s="53">
        <f>IF($V109&lt;=AJ$2,0,IF($O109&lt;=AJ$2,0,IF($G109&gt;=AK$2,0,IF($K109&gt;=$J109,0,IF($O109&lt;=AK$2,($J109-(SUM($K109,SUM($Z109:AJ109)))),IF($L109=$D$184,(($J109-$K109)/$P109),(($J109-SUM($Z109:AJ109))*$Q109))*IF($V109&lt;=AK$2,(DATEDIF(AJ$2,$V109,"D")/365),IF($G109&gt;AJ$2,(DATEDIF($G109,AK$2,"D")/365),1)))))))</f>
        <v>0</v>
      </c>
      <c r="AL109" s="53">
        <f>IF($V109&lt;=AK$2,0,IF($O109&lt;=AK$2,0,IF($G109&gt;=AL$2,0,IF($K109&gt;=$J109,0,IF($O109&lt;=AL$2,($J109-(SUM($K109,SUM($Z109:AK109)))),IF($L109=$D$184,(($J109-$K109)/$P109),(($J109-SUM($Z109:AK109))*$Q109))*IF($V109&lt;=AL$2,(DATEDIF(AK$2,$V109,"D")/365),IF($G109&gt;AK$2,(DATEDIF($G109,AL$2,"D")/365),1)))))))</f>
        <v>0</v>
      </c>
      <c r="AM109" s="53">
        <f>IF($V109&lt;=AL$2,0,IF($O109&lt;=AL$2,0,IF($G109&gt;=AM$2,0,IF($K109&gt;=$J109,0,IF($O109&lt;=AM$2,($J109-(SUM($K109,SUM($Z109:AL109)))),IF($L109=$D$184,(($J109-$K109)/$P109),(($J109-SUM($Z109:AL109))*$Q109))*IF($V109&lt;=AM$2,(DATEDIF(AL$2,$V109,"D")/365),IF($G109&gt;AL$2,(DATEDIF($G109,AM$2,"D")/365),1)))))))</f>
        <v>0</v>
      </c>
      <c r="AN109" s="53">
        <f>IF($V109&lt;=AM$2,0,IF($O109&lt;=AM$2,0,IF($G109&gt;=AN$2,0,IF($K109&gt;=$J109,0,IF($O109&lt;=AN$2,($J109-(SUM($K109,SUM($Z109:AM109)))),IF($L109=$D$184,(($J109-$K109)/$P109),(($J109-SUM($Z109:AM109))*$Q109))*IF($V109&lt;=AN$2,(DATEDIF(AM$2,$V109,"D")/365),IF($G109&gt;AM$2,(DATEDIF($G109,AN$2,"D")/365),1)))))))</f>
        <v>0</v>
      </c>
      <c r="AO109" s="53">
        <f>IF($V109&lt;=AN$2,0,IF($O109&lt;=AN$2,0,IF($G109&gt;=AO$2,0,IF($K109&gt;=$J109,0,IF($O109&lt;=AO$2,($J109-(SUM($K109,SUM($Z109:AN109)))),IF($L109=$D$184,(($J109-$K109)/$P109),(($J109-SUM($Z109:AN109))*$Q109))*IF($V109&lt;=AO$2,(DATEDIF(AN$2,$V109,"D")/365),IF($G109&gt;AN$2,(DATEDIF($G109,AO$2,"D")/365),1)))))))</f>
        <v>0</v>
      </c>
      <c r="AP109" s="53">
        <f>IF($V109&lt;=AO$2,0,IF($O109&lt;=AO$2,0,IF($G109&gt;=AP$2,0,IF($K109&gt;=$J109,0,IF($O109&lt;=AP$2,($J109-(SUM($K109,SUM($Z109:AO109)))),IF($L109=$D$184,(($J109-$K109)/$P109),(($J109-SUM($Z109:AO109))*$Q109))*IF($V109&lt;=AP$2,(DATEDIF(AO$2,$V109,"D")/365),IF($G109&gt;AO$2,(DATEDIF($G109,AP$2,"D")/365),1)))))))</f>
        <v>0</v>
      </c>
      <c r="AQ109" s="53">
        <f>IF($V109&lt;=AP$2,0,IF($O109&lt;=AP$2,0,IF($G109&gt;=AQ$2,0,IF($K109&gt;=$J109,0,IF($O109&lt;=AQ$2,($J109-(SUM($K109,SUM($Z109:AP109)))),IF($L109=$D$184,(($J109-$K109)/$P109),(($J109-SUM($Z109:AP109))*$Q109))*IF($V109&lt;=AQ$2,(DATEDIF(AP$2,$V109,"D")/365),IF($G109&gt;AP$2,(DATEDIF($G109,AQ$2,"D")/365),1)))))))</f>
        <v>0</v>
      </c>
      <c r="AR109" s="53">
        <f>IF($V109&lt;=AQ$2,0,IF($O109&lt;=AQ$2,0,IF($G109&gt;=AR$2,0,IF($K109&gt;=$J109,0,IF($O109&lt;=AR$2,($J109-(SUM($K109,SUM($Z109:AQ109)))),IF($L109=$D$184,(($J109-$K109)/$P109),(($J109-SUM($Z109:AQ109))*$Q109))*IF($V109&lt;=AR$2,(DATEDIF(AQ$2,$V109,"D")/365),IF($G109&gt;AQ$2,(DATEDIF($G109,AR$2,"D")/365),1)))))))</f>
        <v>0</v>
      </c>
      <c r="AS109" s="53">
        <f>IF($V109&lt;=AR$2,0,IF($O109&lt;=AR$2,0,IF($G109&gt;=AS$2,0,IF($K109&gt;=$J109,0,IF($O109&lt;=AS$2,($J109-(SUM($K109,SUM($Z109:AR109)))),IF($L109=$D$184,(($J109-$K109)/$P109),(($J109-SUM($Z109:AR109))*$Q109))*IF($V109&lt;=AS$2,(DATEDIF(AR$2,$V109,"D")/365),IF($G109&gt;AR$2,(DATEDIF($G109,AS$2,"D")/365),1)))))))</f>
        <v>0</v>
      </c>
      <c r="AT109" s="53">
        <f>IF($V109&lt;=AS$2,0,IF($O109&lt;=AS$2,0,IF($G109&gt;=AT$2,0,IF($K109&gt;=$J109,0,IF($O109&lt;=AT$2,($J109-(SUM($K109,SUM($Z109:AS109)))),IF($L109=$D$184,(($J109-$K109)/$P109),(($J109-SUM($Z109:AS109))*$Q109))*IF($V109&lt;=AT$2,(DATEDIF(AS$2,$V109,"D")/365),IF($G109&gt;AS$2,(DATEDIF($G109,AT$2,"D")/365),1)))))))</f>
        <v>0</v>
      </c>
      <c r="AU109" s="53">
        <f>IF($V109&lt;=AT$2,0,IF($O109&lt;=AT$2,0,IF($G109&gt;=AU$2,0,IF($K109&gt;=$J109,0,IF($O109&lt;=AU$2,($J109-(SUM($K109,SUM($Z109:AT109)))),IF($L109=$D$184,(($J109-$K109)/$P109),(($J109-SUM($Z109:AT109))*$Q109))*IF($V109&lt;=AU$2,(DATEDIF(AT$2,$V109,"D")/365),IF($G109&gt;AT$2,(DATEDIF($G109,AU$2,"D")/365),1)))))))</f>
        <v>0</v>
      </c>
      <c r="AV109" s="53">
        <f>IF($V109&lt;=AU$2,0,IF($O109&lt;=AU$2,0,IF($G109&gt;=AV$2,0,IF($K109&gt;=$J109,0,IF($O109&lt;=AV$2,($J109-(SUM($K109,SUM($Z109:AU109)))),IF($L109=$D$184,(($J109-$K109)/$P109),(($J109-SUM($Z109:AU109))*$Q109))*IF($V109&lt;=AV$2,(DATEDIF(AU$2,$V109,"D")/365),IF($G109&gt;AU$2,(DATEDIF($G109,AV$2,"D")/365),1)))))))</f>
        <v>0</v>
      </c>
      <c r="AW109" s="53">
        <f>IF($V109&lt;=AV$2,0,IF($O109&lt;=AV$2,0,IF($G109&gt;=AW$2,0,IF($K109&gt;=$J109,0,IF($O109&lt;=AW$2,($J109-(SUM($K109,SUM($Z109:AV109)))),IF($L109=$D$184,(($J109-$K109)/$P109),(($J109-SUM($Z109:AV109))*$Q109))*IF($V109&lt;=AW$2,(DATEDIF(AV$2,$V109,"D")/365),IF($G109&gt;AV$2,(DATEDIF($G109,AW$2,"D")/365),1)))))))</f>
        <v>0</v>
      </c>
      <c r="AX109" s="53">
        <f>IF($V109&lt;=AW$2,0,IF($O109&lt;=AW$2,0,IF($G109&gt;=AX$2,0,IF($K109&gt;=$J109,0,IF($O109&lt;=AX$2,($J109-(SUM($K109,SUM($Z109:AW109)))),IF($L109=$D$184,(($J109-$K109)/$P109),(($J109-SUM($Z109:AW109))*$Q109))*IF($V109&lt;=AX$2,(DATEDIF(AW$2,$V109,"D")/365),IF($G109&gt;AW$2,(DATEDIF($G109,AX$2,"D")/365),1)))))))</f>
        <v>0</v>
      </c>
      <c r="AY109" s="53">
        <f>IF($V109&lt;=AX$2,0,IF($O109&lt;=AX$2,0,IF($G109&gt;=AY$2,0,IF($K109&gt;=$J109,0,IF($O109&lt;=AY$2,($J109-(SUM($K109,SUM($Z109:AX109)))),IF($L109=$D$184,(($J109-$K109)/$P109),(($J109-SUM($Z109:AX109))*$Q109))*IF($V109&lt;=AY$2,(DATEDIF(AX$2,$V109,"D")/365),IF($G109&gt;AX$2,(DATEDIF($G109,AY$2,"D")/365),1)))))))</f>
        <v>0</v>
      </c>
      <c r="AZ109" s="52"/>
      <c r="BA109" s="52"/>
      <c r="BB109" s="126">
        <f>IF($V109&lt;=BB$2,0,IF($G109&gt;=BB$2,0,IF($G109&gt;$W$3,(J109-Z109),IF($G109&lt;=$W$3,J109-SUM(W109,$Z109:Z109),0))))</f>
        <v>0</v>
      </c>
      <c r="BC109" s="53">
        <f t="shared" si="197"/>
        <v>0</v>
      </c>
      <c r="BD109" s="52">
        <f t="shared" si="197"/>
        <v>0</v>
      </c>
      <c r="BE109" s="53">
        <f t="shared" si="197"/>
        <v>0</v>
      </c>
      <c r="BF109" s="52">
        <f t="shared" si="197"/>
        <v>0</v>
      </c>
      <c r="BG109" s="53">
        <f t="shared" si="197"/>
        <v>0</v>
      </c>
      <c r="BH109" s="52">
        <f t="shared" si="197"/>
        <v>0</v>
      </c>
      <c r="BI109" s="53">
        <f t="shared" si="197"/>
        <v>0</v>
      </c>
      <c r="BJ109" s="52">
        <f t="shared" si="197"/>
        <v>0</v>
      </c>
      <c r="BK109" s="53">
        <f t="shared" si="197"/>
        <v>0</v>
      </c>
      <c r="BL109" s="52">
        <f t="shared" si="197"/>
        <v>0</v>
      </c>
      <c r="BM109" s="53">
        <f t="shared" si="197"/>
        <v>0</v>
      </c>
      <c r="BN109" s="52">
        <f t="shared" si="197"/>
        <v>0</v>
      </c>
      <c r="BO109" s="53">
        <f t="shared" si="197"/>
        <v>0</v>
      </c>
      <c r="BP109" s="52">
        <f t="shared" si="197"/>
        <v>0</v>
      </c>
      <c r="BQ109" s="53">
        <f t="shared" si="197"/>
        <v>0</v>
      </c>
      <c r="BR109" s="52">
        <f t="shared" si="142"/>
        <v>0</v>
      </c>
      <c r="BS109" s="53">
        <f t="shared" si="142"/>
        <v>0</v>
      </c>
      <c r="BT109" s="52">
        <f t="shared" si="142"/>
        <v>0</v>
      </c>
      <c r="BU109" s="53">
        <f t="shared" si="142"/>
        <v>0</v>
      </c>
      <c r="BV109" s="52">
        <f t="shared" si="142"/>
        <v>0</v>
      </c>
      <c r="BW109" s="53">
        <f t="shared" si="142"/>
        <v>0</v>
      </c>
      <c r="BX109" s="52">
        <f t="shared" si="142"/>
        <v>0</v>
      </c>
      <c r="BY109" s="53">
        <f t="shared" si="142"/>
        <v>0</v>
      </c>
      <c r="BZ109" s="52">
        <f t="shared" si="142"/>
        <v>0</v>
      </c>
      <c r="CA109" s="53">
        <f t="shared" si="142"/>
        <v>0</v>
      </c>
    </row>
    <row r="110" spans="1:79" s="74" customFormat="1">
      <c r="A110" s="20">
        <v>109</v>
      </c>
      <c r="B110" s="20" t="s">
        <v>121</v>
      </c>
      <c r="C110" s="20" t="s">
        <v>153</v>
      </c>
      <c r="D110" s="2">
        <v>1985</v>
      </c>
      <c r="E110" s="3">
        <v>4</v>
      </c>
      <c r="F110" s="2">
        <v>1</v>
      </c>
      <c r="G110" s="55">
        <f t="shared" si="139"/>
        <v>31137</v>
      </c>
      <c r="H110" s="4">
        <v>0</v>
      </c>
      <c r="I110" s="1">
        <v>0</v>
      </c>
      <c r="J110" s="51">
        <f t="shared" si="140"/>
        <v>0</v>
      </c>
      <c r="K110" s="54">
        <f t="shared" si="141"/>
        <v>0</v>
      </c>
      <c r="L110" s="4" t="s">
        <v>96</v>
      </c>
      <c r="M110" s="54">
        <f t="shared" si="15"/>
        <v>10</v>
      </c>
      <c r="N110" s="53">
        <f t="shared" si="322"/>
        <v>10</v>
      </c>
      <c r="O110" s="55">
        <f t="shared" si="323"/>
        <v>34789</v>
      </c>
      <c r="P110" s="53">
        <f t="shared" si="324"/>
        <v>0</v>
      </c>
      <c r="Q110" s="119">
        <f t="shared" si="325"/>
        <v>0</v>
      </c>
      <c r="R110" s="52" t="s">
        <v>130</v>
      </c>
      <c r="S110" s="114">
        <v>17</v>
      </c>
      <c r="T110" s="68">
        <v>4</v>
      </c>
      <c r="U110" s="114">
        <v>2035</v>
      </c>
      <c r="V110" s="55">
        <f t="shared" si="326"/>
        <v>54878</v>
      </c>
      <c r="W110" s="53">
        <f t="shared" si="327"/>
        <v>0</v>
      </c>
      <c r="X110" s="53">
        <f t="shared" si="328"/>
        <v>0</v>
      </c>
      <c r="Y110" s="53">
        <f t="shared" si="329"/>
        <v>0</v>
      </c>
      <c r="Z110" s="53">
        <f t="shared" si="330"/>
        <v>0</v>
      </c>
      <c r="AA110" s="53">
        <f>IF($V110&lt;=Z$2,0,IF($O110&lt;=Z$2,0,IF($G110&gt;=AA$2,0,IF($K110&gt;=$J110,0,IF($O110&lt;=AA$2,($J110-(SUM($K110,SUM($Z110:Z110)))),IF($L110=$D$184,(($J110-$K110)/$P110),(($J110-SUM($Z110:Z110))*$Q110))*IF($V110&lt;=AA$2,(DATEDIF(Z$2,$V110,"D")/365),IF($G110&gt;Z$2,(DATEDIF($G110,AA$2,"D")/365),1)))))))</f>
        <v>0</v>
      </c>
      <c r="AB110" s="53">
        <f>IF($V110&lt;=AA$2,0,IF($O110&lt;=AA$2,0,IF($G110&gt;=AB$2,0,IF($K110&gt;=$J110,0,IF($O110&lt;=AB$2,($J110-(SUM($K110,SUM($Z110:AA110)))),IF($L110=$D$184,(($J110-$K110)/$P110),(($J110-SUM($Z110:AA110))*$Q110))*IF($V110&lt;=AB$2,(DATEDIF(AA$2,$V110,"D")/365),IF($G110&gt;AA$2,(DATEDIF($G110,AB$2,"D")/365),1)))))))</f>
        <v>0</v>
      </c>
      <c r="AC110" s="53">
        <f>IF($V110&lt;=AB$2,0,IF($O110&lt;=AB$2,0,IF($G110&gt;=AC$2,0,IF($K110&gt;=$J110,0,IF($O110&lt;=AC$2,($J110-(SUM($K110,SUM($Z110:AB110)))),IF($L110=$D$184,(($J110-$K110)/$P110),(($J110-SUM($Z110:AB110))*$Q110))*IF($V110&lt;=AC$2,(DATEDIF(AB$2,$V110,"D")/365),IF($G110&gt;AB$2,(DATEDIF($G110,AC$2,"D")/365),1)))))))</f>
        <v>0</v>
      </c>
      <c r="AD110" s="53">
        <f>IF($V110&lt;=AC$2,0,IF($O110&lt;=AC$2,0,IF($G110&gt;=AD$2,0,IF($K110&gt;=$J110,0,IF($O110&lt;=AD$2,($J110-(SUM($K110,SUM($Z110:AC110)))),IF($L110=$D$184,(($J110-$K110)/$P110),(($J110-SUM($Z110:AC110))*$Q110))*IF($V110&lt;=AD$2,(DATEDIF(AC$2,$V110,"D")/365),IF($G110&gt;AC$2,(DATEDIF($G110,AD$2,"D")/365),1)))))))</f>
        <v>0</v>
      </c>
      <c r="AE110" s="53">
        <f>IF($V110&lt;=AD$2,0,IF($O110&lt;=AD$2,0,IF($G110&gt;=AE$2,0,IF($K110&gt;=$J110,0,IF($O110&lt;=AE$2,($J110-(SUM($K110,SUM($Z110:AD110)))),IF($L110=$D$184,(($J110-$K110)/$P110),(($J110-SUM($Z110:AD110))*$Q110))*IF($V110&lt;=AE$2,(DATEDIF(AD$2,$V110,"D")/365),IF($G110&gt;AD$2,(DATEDIF($G110,AE$2,"D")/365),1)))))))</f>
        <v>0</v>
      </c>
      <c r="AF110" s="53">
        <f>IF($V110&lt;=AE$2,0,IF($O110&lt;=AE$2,0,IF($G110&gt;=AF$2,0,IF($K110&gt;=$J110,0,IF($O110&lt;=AF$2,($J110-(SUM($K110,SUM($Z110:AE110)))),IF($L110=$D$184,(($J110-$K110)/$P110),(($J110-SUM($Z110:AE110))*$Q110))*IF($V110&lt;=AF$2,(DATEDIF(AE$2,$V110,"D")/365),IF($G110&gt;AE$2,(DATEDIF($G110,AF$2,"D")/365),1)))))))</f>
        <v>0</v>
      </c>
      <c r="AG110" s="53">
        <f>IF($V110&lt;=AF$2,0,IF($O110&lt;=AF$2,0,IF($G110&gt;=AG$2,0,IF($K110&gt;=$J110,0,IF($O110&lt;=AG$2,($J110-(SUM($K110,SUM($Z110:AF110)))),IF($L110=$D$184,(($J110-$K110)/$P110),(($J110-SUM($Z110:AF110))*$Q110))*IF($V110&lt;=AG$2,(DATEDIF(AF$2,$V110,"D")/365),IF($G110&gt;AF$2,(DATEDIF($G110,AG$2,"D")/365),1)))))))</f>
        <v>0</v>
      </c>
      <c r="AH110" s="53">
        <f>IF($V110&lt;=AG$2,0,IF($O110&lt;=AG$2,0,IF($G110&gt;=AH$2,0,IF($K110&gt;=$J110,0,IF($O110&lt;=AH$2,($J110-(SUM($K110,SUM($Z110:AG110)))),IF($L110=$D$184,(($J110-$K110)/$P110),(($J110-SUM($Z110:AG110))*$Q110))*IF($V110&lt;=AH$2,(DATEDIF(AG$2,$V110,"D")/365),IF($G110&gt;AG$2,(DATEDIF($G110,AH$2,"D")/365),1)))))))</f>
        <v>0</v>
      </c>
      <c r="AI110" s="53">
        <f>IF($V110&lt;=AH$2,0,IF($O110&lt;=AH$2,0,IF($G110&gt;=AI$2,0,IF($K110&gt;=$J110,0,IF($O110&lt;=AI$2,($J110-(SUM($K110,SUM($Z110:AH110)))),IF($L110=$D$184,(($J110-$K110)/$P110),(($J110-SUM($Z110:AH110))*$Q110))*IF($V110&lt;=AI$2,(DATEDIF(AH$2,$V110,"D")/365),IF($G110&gt;AH$2,(DATEDIF($G110,AI$2,"D")/365),1)))))))</f>
        <v>0</v>
      </c>
      <c r="AJ110" s="53">
        <f>IF($V110&lt;=AI$2,0,IF($O110&lt;=AI$2,0,IF($G110&gt;=AJ$2,0,IF($K110&gt;=$J110,0,IF($O110&lt;=AJ$2,($J110-(SUM($K110,SUM($Z110:AI110)))),IF($L110=$D$184,(($J110-$K110)/$P110),(($J110-SUM($Z110:AI110))*$Q110))*IF($V110&lt;=AJ$2,(DATEDIF(AI$2,$V110,"D")/365),IF($G110&gt;AI$2,(DATEDIF($G110,AJ$2,"D")/365),1)))))))</f>
        <v>0</v>
      </c>
      <c r="AK110" s="53">
        <f>IF($V110&lt;=AJ$2,0,IF($O110&lt;=AJ$2,0,IF($G110&gt;=AK$2,0,IF($K110&gt;=$J110,0,IF($O110&lt;=AK$2,($J110-(SUM($K110,SUM($Z110:AJ110)))),IF($L110=$D$184,(($J110-$K110)/$P110),(($J110-SUM($Z110:AJ110))*$Q110))*IF($V110&lt;=AK$2,(DATEDIF(AJ$2,$V110,"D")/365),IF($G110&gt;AJ$2,(DATEDIF($G110,AK$2,"D")/365),1)))))))</f>
        <v>0</v>
      </c>
      <c r="AL110" s="53">
        <f>IF($V110&lt;=AK$2,0,IF($O110&lt;=AK$2,0,IF($G110&gt;=AL$2,0,IF($K110&gt;=$J110,0,IF($O110&lt;=AL$2,($J110-(SUM($K110,SUM($Z110:AK110)))),IF($L110=$D$184,(($J110-$K110)/$P110),(($J110-SUM($Z110:AK110))*$Q110))*IF($V110&lt;=AL$2,(DATEDIF(AK$2,$V110,"D")/365),IF($G110&gt;AK$2,(DATEDIF($G110,AL$2,"D")/365),1)))))))</f>
        <v>0</v>
      </c>
      <c r="AM110" s="53">
        <f>IF($V110&lt;=AL$2,0,IF($O110&lt;=AL$2,0,IF($G110&gt;=AM$2,0,IF($K110&gt;=$J110,0,IF($O110&lt;=AM$2,($J110-(SUM($K110,SUM($Z110:AL110)))),IF($L110=$D$184,(($J110-$K110)/$P110),(($J110-SUM($Z110:AL110))*$Q110))*IF($V110&lt;=AM$2,(DATEDIF(AL$2,$V110,"D")/365),IF($G110&gt;AL$2,(DATEDIF($G110,AM$2,"D")/365),1)))))))</f>
        <v>0</v>
      </c>
      <c r="AN110" s="53">
        <f>IF($V110&lt;=AM$2,0,IF($O110&lt;=AM$2,0,IF($G110&gt;=AN$2,0,IF($K110&gt;=$J110,0,IF($O110&lt;=AN$2,($J110-(SUM($K110,SUM($Z110:AM110)))),IF($L110=$D$184,(($J110-$K110)/$P110),(($J110-SUM($Z110:AM110))*$Q110))*IF($V110&lt;=AN$2,(DATEDIF(AM$2,$V110,"D")/365),IF($G110&gt;AM$2,(DATEDIF($G110,AN$2,"D")/365),1)))))))</f>
        <v>0</v>
      </c>
      <c r="AO110" s="53">
        <f>IF($V110&lt;=AN$2,0,IF($O110&lt;=AN$2,0,IF($G110&gt;=AO$2,0,IF($K110&gt;=$J110,0,IF($O110&lt;=AO$2,($J110-(SUM($K110,SUM($Z110:AN110)))),IF($L110=$D$184,(($J110-$K110)/$P110),(($J110-SUM($Z110:AN110))*$Q110))*IF($V110&lt;=AO$2,(DATEDIF(AN$2,$V110,"D")/365),IF($G110&gt;AN$2,(DATEDIF($G110,AO$2,"D")/365),1)))))))</f>
        <v>0</v>
      </c>
      <c r="AP110" s="53">
        <f>IF($V110&lt;=AO$2,0,IF($O110&lt;=AO$2,0,IF($G110&gt;=AP$2,0,IF($K110&gt;=$J110,0,IF($O110&lt;=AP$2,($J110-(SUM($K110,SUM($Z110:AO110)))),IF($L110=$D$184,(($J110-$K110)/$P110),(($J110-SUM($Z110:AO110))*$Q110))*IF($V110&lt;=AP$2,(DATEDIF(AO$2,$V110,"D")/365),IF($G110&gt;AO$2,(DATEDIF($G110,AP$2,"D")/365),1)))))))</f>
        <v>0</v>
      </c>
      <c r="AQ110" s="53">
        <f>IF($V110&lt;=AP$2,0,IF($O110&lt;=AP$2,0,IF($G110&gt;=AQ$2,0,IF($K110&gt;=$J110,0,IF($O110&lt;=AQ$2,($J110-(SUM($K110,SUM($Z110:AP110)))),IF($L110=$D$184,(($J110-$K110)/$P110),(($J110-SUM($Z110:AP110))*$Q110))*IF($V110&lt;=AQ$2,(DATEDIF(AP$2,$V110,"D")/365),IF($G110&gt;AP$2,(DATEDIF($G110,AQ$2,"D")/365),1)))))))</f>
        <v>0</v>
      </c>
      <c r="AR110" s="53">
        <f>IF($V110&lt;=AQ$2,0,IF($O110&lt;=AQ$2,0,IF($G110&gt;=AR$2,0,IF($K110&gt;=$J110,0,IF($O110&lt;=AR$2,($J110-(SUM($K110,SUM($Z110:AQ110)))),IF($L110=$D$184,(($J110-$K110)/$P110),(($J110-SUM($Z110:AQ110))*$Q110))*IF($V110&lt;=AR$2,(DATEDIF(AQ$2,$V110,"D")/365),IF($G110&gt;AQ$2,(DATEDIF($G110,AR$2,"D")/365),1)))))))</f>
        <v>0</v>
      </c>
      <c r="AS110" s="53">
        <f>IF($V110&lt;=AR$2,0,IF($O110&lt;=AR$2,0,IF($G110&gt;=AS$2,0,IF($K110&gt;=$J110,0,IF($O110&lt;=AS$2,($J110-(SUM($K110,SUM($Z110:AR110)))),IF($L110=$D$184,(($J110-$K110)/$P110),(($J110-SUM($Z110:AR110))*$Q110))*IF($V110&lt;=AS$2,(DATEDIF(AR$2,$V110,"D")/365),IF($G110&gt;AR$2,(DATEDIF($G110,AS$2,"D")/365),1)))))))</f>
        <v>0</v>
      </c>
      <c r="AT110" s="53">
        <f>IF($V110&lt;=AS$2,0,IF($O110&lt;=AS$2,0,IF($G110&gt;=AT$2,0,IF($K110&gt;=$J110,0,IF($O110&lt;=AT$2,($J110-(SUM($K110,SUM($Z110:AS110)))),IF($L110=$D$184,(($J110-$K110)/$P110),(($J110-SUM($Z110:AS110))*$Q110))*IF($V110&lt;=AT$2,(DATEDIF(AS$2,$V110,"D")/365),IF($G110&gt;AS$2,(DATEDIF($G110,AT$2,"D")/365),1)))))))</f>
        <v>0</v>
      </c>
      <c r="AU110" s="53">
        <f>IF($V110&lt;=AT$2,0,IF($O110&lt;=AT$2,0,IF($G110&gt;=AU$2,0,IF($K110&gt;=$J110,0,IF($O110&lt;=AU$2,($J110-(SUM($K110,SUM($Z110:AT110)))),IF($L110=$D$184,(($J110-$K110)/$P110),(($J110-SUM($Z110:AT110))*$Q110))*IF($V110&lt;=AU$2,(DATEDIF(AT$2,$V110,"D")/365),IF($G110&gt;AT$2,(DATEDIF($G110,AU$2,"D")/365),1)))))))</f>
        <v>0</v>
      </c>
      <c r="AV110" s="53">
        <f>IF($V110&lt;=AU$2,0,IF($O110&lt;=AU$2,0,IF($G110&gt;=AV$2,0,IF($K110&gt;=$J110,0,IF($O110&lt;=AV$2,($J110-(SUM($K110,SUM($Z110:AU110)))),IF($L110=$D$184,(($J110-$K110)/$P110),(($J110-SUM($Z110:AU110))*$Q110))*IF($V110&lt;=AV$2,(DATEDIF(AU$2,$V110,"D")/365),IF($G110&gt;AU$2,(DATEDIF($G110,AV$2,"D")/365),1)))))))</f>
        <v>0</v>
      </c>
      <c r="AW110" s="53">
        <f>IF($V110&lt;=AV$2,0,IF($O110&lt;=AV$2,0,IF($G110&gt;=AW$2,0,IF($K110&gt;=$J110,0,IF($O110&lt;=AW$2,($J110-(SUM($K110,SUM($Z110:AV110)))),IF($L110=$D$184,(($J110-$K110)/$P110),(($J110-SUM($Z110:AV110))*$Q110))*IF($V110&lt;=AW$2,(DATEDIF(AV$2,$V110,"D")/365),IF($G110&gt;AV$2,(DATEDIF($G110,AW$2,"D")/365),1)))))))</f>
        <v>0</v>
      </c>
      <c r="AX110" s="53">
        <f>IF($V110&lt;=AW$2,0,IF($O110&lt;=AW$2,0,IF($G110&gt;=AX$2,0,IF($K110&gt;=$J110,0,IF($O110&lt;=AX$2,($J110-(SUM($K110,SUM($Z110:AW110)))),IF($L110=$D$184,(($J110-$K110)/$P110),(($J110-SUM($Z110:AW110))*$Q110))*IF($V110&lt;=AX$2,(DATEDIF(AW$2,$V110,"D")/365),IF($G110&gt;AW$2,(DATEDIF($G110,AX$2,"D")/365),1)))))))</f>
        <v>0</v>
      </c>
      <c r="AY110" s="53">
        <f>IF($V110&lt;=AX$2,0,IF($O110&lt;=AX$2,0,IF($G110&gt;=AY$2,0,IF($K110&gt;=$J110,0,IF($O110&lt;=AY$2,($J110-(SUM($K110,SUM($Z110:AX110)))),IF($L110=$D$184,(($J110-$K110)/$P110),(($J110-SUM($Z110:AX110))*$Q110))*IF($V110&lt;=AY$2,(DATEDIF(AX$2,$V110,"D")/365),IF($G110&gt;AX$2,(DATEDIF($G110,AY$2,"D")/365),1)))))))</f>
        <v>0</v>
      </c>
      <c r="AZ110" s="52"/>
      <c r="BA110" s="52"/>
      <c r="BB110" s="126">
        <f>IF($V110&lt;=BB$2,0,IF($G110&gt;=BB$2,0,IF($G110&gt;$W$3,(J110-Z110),IF($G110&lt;=$W$3,J110-SUM(W110,$Z110:Z110),0))))</f>
        <v>0</v>
      </c>
      <c r="BC110" s="53">
        <f t="shared" si="197"/>
        <v>0</v>
      </c>
      <c r="BD110" s="52">
        <f t="shared" si="197"/>
        <v>0</v>
      </c>
      <c r="BE110" s="53">
        <f t="shared" si="197"/>
        <v>0</v>
      </c>
      <c r="BF110" s="52">
        <f t="shared" si="197"/>
        <v>0</v>
      </c>
      <c r="BG110" s="53">
        <f t="shared" si="197"/>
        <v>0</v>
      </c>
      <c r="BH110" s="52">
        <f t="shared" si="197"/>
        <v>0</v>
      </c>
      <c r="BI110" s="53">
        <f t="shared" si="197"/>
        <v>0</v>
      </c>
      <c r="BJ110" s="52">
        <f t="shared" si="197"/>
        <v>0</v>
      </c>
      <c r="BK110" s="53">
        <f t="shared" si="197"/>
        <v>0</v>
      </c>
      <c r="BL110" s="52">
        <f t="shared" si="197"/>
        <v>0</v>
      </c>
      <c r="BM110" s="53">
        <f t="shared" si="197"/>
        <v>0</v>
      </c>
      <c r="BN110" s="52">
        <f t="shared" si="197"/>
        <v>0</v>
      </c>
      <c r="BO110" s="53">
        <f t="shared" si="197"/>
        <v>0</v>
      </c>
      <c r="BP110" s="52">
        <f t="shared" si="197"/>
        <v>0</v>
      </c>
      <c r="BQ110" s="53">
        <f t="shared" si="197"/>
        <v>0</v>
      </c>
      <c r="BR110" s="52">
        <f t="shared" si="142"/>
        <v>0</v>
      </c>
      <c r="BS110" s="53">
        <f t="shared" si="142"/>
        <v>0</v>
      </c>
      <c r="BT110" s="52">
        <f t="shared" si="142"/>
        <v>0</v>
      </c>
      <c r="BU110" s="53">
        <f t="shared" si="142"/>
        <v>0</v>
      </c>
      <c r="BV110" s="52">
        <f t="shared" si="142"/>
        <v>0</v>
      </c>
      <c r="BW110" s="53">
        <f t="shared" si="142"/>
        <v>0</v>
      </c>
      <c r="BX110" s="52">
        <f t="shared" si="142"/>
        <v>0</v>
      </c>
      <c r="BY110" s="53">
        <f t="shared" si="142"/>
        <v>0</v>
      </c>
      <c r="BZ110" s="52">
        <f t="shared" si="142"/>
        <v>0</v>
      </c>
      <c r="CA110" s="53">
        <f t="shared" si="142"/>
        <v>0</v>
      </c>
    </row>
    <row r="111" spans="1:79" s="74" customFormat="1">
      <c r="A111" s="20">
        <v>110</v>
      </c>
      <c r="B111" s="20" t="s">
        <v>121</v>
      </c>
      <c r="C111" s="20" t="s">
        <v>153</v>
      </c>
      <c r="D111" s="2">
        <v>1985</v>
      </c>
      <c r="E111" s="3">
        <v>4</v>
      </c>
      <c r="F111" s="2">
        <v>1</v>
      </c>
      <c r="G111" s="55">
        <f t="shared" si="139"/>
        <v>31137</v>
      </c>
      <c r="H111" s="4">
        <v>0</v>
      </c>
      <c r="I111" s="1">
        <v>0</v>
      </c>
      <c r="J111" s="51">
        <f t="shared" si="140"/>
        <v>0</v>
      </c>
      <c r="K111" s="54">
        <f t="shared" si="141"/>
        <v>0</v>
      </c>
      <c r="L111" s="4" t="s">
        <v>96</v>
      </c>
      <c r="M111" s="54">
        <f t="shared" si="15"/>
        <v>10</v>
      </c>
      <c r="N111" s="53">
        <f t="shared" si="322"/>
        <v>10</v>
      </c>
      <c r="O111" s="55">
        <f t="shared" si="323"/>
        <v>34789</v>
      </c>
      <c r="P111" s="53">
        <f t="shared" si="324"/>
        <v>0</v>
      </c>
      <c r="Q111" s="119">
        <f t="shared" si="325"/>
        <v>0</v>
      </c>
      <c r="R111" s="52" t="s">
        <v>130</v>
      </c>
      <c r="S111" s="114">
        <v>17</v>
      </c>
      <c r="T111" s="68">
        <v>4</v>
      </c>
      <c r="U111" s="114">
        <v>2035</v>
      </c>
      <c r="V111" s="55">
        <f t="shared" si="326"/>
        <v>54878</v>
      </c>
      <c r="W111" s="53">
        <f t="shared" si="327"/>
        <v>0</v>
      </c>
      <c r="X111" s="53">
        <f t="shared" si="328"/>
        <v>0</v>
      </c>
      <c r="Y111" s="53">
        <f t="shared" si="329"/>
        <v>0</v>
      </c>
      <c r="Z111" s="53">
        <f t="shared" si="330"/>
        <v>0</v>
      </c>
      <c r="AA111" s="53">
        <f>IF($V111&lt;=Z$2,0,IF($O111&lt;=Z$2,0,IF($G111&gt;=AA$2,0,IF($K111&gt;=$J111,0,IF($O111&lt;=AA$2,($J111-(SUM($K111,SUM($Z111:Z111)))),IF($L111=$D$184,(($J111-$K111)/$P111),(($J111-SUM($Z111:Z111))*$Q111))*IF($V111&lt;=AA$2,(DATEDIF(Z$2,$V111,"D")/365),IF($G111&gt;Z$2,(DATEDIF($G111,AA$2,"D")/365),1)))))))</f>
        <v>0</v>
      </c>
      <c r="AB111" s="53">
        <f>IF($V111&lt;=AA$2,0,IF($O111&lt;=AA$2,0,IF($G111&gt;=AB$2,0,IF($K111&gt;=$J111,0,IF($O111&lt;=AB$2,($J111-(SUM($K111,SUM($Z111:AA111)))),IF($L111=$D$184,(($J111-$K111)/$P111),(($J111-SUM($Z111:AA111))*$Q111))*IF($V111&lt;=AB$2,(DATEDIF(AA$2,$V111,"D")/365),IF($G111&gt;AA$2,(DATEDIF($G111,AB$2,"D")/365),1)))))))</f>
        <v>0</v>
      </c>
      <c r="AC111" s="53">
        <f>IF($V111&lt;=AB$2,0,IF($O111&lt;=AB$2,0,IF($G111&gt;=AC$2,0,IF($K111&gt;=$J111,0,IF($O111&lt;=AC$2,($J111-(SUM($K111,SUM($Z111:AB111)))),IF($L111=$D$184,(($J111-$K111)/$P111),(($J111-SUM($Z111:AB111))*$Q111))*IF($V111&lt;=AC$2,(DATEDIF(AB$2,$V111,"D")/365),IF($G111&gt;AB$2,(DATEDIF($G111,AC$2,"D")/365),1)))))))</f>
        <v>0</v>
      </c>
      <c r="AD111" s="53">
        <f>IF($V111&lt;=AC$2,0,IF($O111&lt;=AC$2,0,IF($G111&gt;=AD$2,0,IF($K111&gt;=$J111,0,IF($O111&lt;=AD$2,($J111-(SUM($K111,SUM($Z111:AC111)))),IF($L111=$D$184,(($J111-$K111)/$P111),(($J111-SUM($Z111:AC111))*$Q111))*IF($V111&lt;=AD$2,(DATEDIF(AC$2,$V111,"D")/365),IF($G111&gt;AC$2,(DATEDIF($G111,AD$2,"D")/365),1)))))))</f>
        <v>0</v>
      </c>
      <c r="AE111" s="53">
        <f>IF($V111&lt;=AD$2,0,IF($O111&lt;=AD$2,0,IF($G111&gt;=AE$2,0,IF($K111&gt;=$J111,0,IF($O111&lt;=AE$2,($J111-(SUM($K111,SUM($Z111:AD111)))),IF($L111=$D$184,(($J111-$K111)/$P111),(($J111-SUM($Z111:AD111))*$Q111))*IF($V111&lt;=AE$2,(DATEDIF(AD$2,$V111,"D")/365),IF($G111&gt;AD$2,(DATEDIF($G111,AE$2,"D")/365),1)))))))</f>
        <v>0</v>
      </c>
      <c r="AF111" s="53">
        <f>IF($V111&lt;=AE$2,0,IF($O111&lt;=AE$2,0,IF($G111&gt;=AF$2,0,IF($K111&gt;=$J111,0,IF($O111&lt;=AF$2,($J111-(SUM($K111,SUM($Z111:AE111)))),IF($L111=$D$184,(($J111-$K111)/$P111),(($J111-SUM($Z111:AE111))*$Q111))*IF($V111&lt;=AF$2,(DATEDIF(AE$2,$V111,"D")/365),IF($G111&gt;AE$2,(DATEDIF($G111,AF$2,"D")/365),1)))))))</f>
        <v>0</v>
      </c>
      <c r="AG111" s="53">
        <f>IF($V111&lt;=AF$2,0,IF($O111&lt;=AF$2,0,IF($G111&gt;=AG$2,0,IF($K111&gt;=$J111,0,IF($O111&lt;=AG$2,($J111-(SUM($K111,SUM($Z111:AF111)))),IF($L111=$D$184,(($J111-$K111)/$P111),(($J111-SUM($Z111:AF111))*$Q111))*IF($V111&lt;=AG$2,(DATEDIF(AF$2,$V111,"D")/365),IF($G111&gt;AF$2,(DATEDIF($G111,AG$2,"D")/365),1)))))))</f>
        <v>0</v>
      </c>
      <c r="AH111" s="53">
        <f>IF($V111&lt;=AG$2,0,IF($O111&lt;=AG$2,0,IF($G111&gt;=AH$2,0,IF($K111&gt;=$J111,0,IF($O111&lt;=AH$2,($J111-(SUM($K111,SUM($Z111:AG111)))),IF($L111=$D$184,(($J111-$K111)/$P111),(($J111-SUM($Z111:AG111))*$Q111))*IF($V111&lt;=AH$2,(DATEDIF(AG$2,$V111,"D")/365),IF($G111&gt;AG$2,(DATEDIF($G111,AH$2,"D")/365),1)))))))</f>
        <v>0</v>
      </c>
      <c r="AI111" s="53">
        <f>IF($V111&lt;=AH$2,0,IF($O111&lt;=AH$2,0,IF($G111&gt;=AI$2,0,IF($K111&gt;=$J111,0,IF($O111&lt;=AI$2,($J111-(SUM($K111,SUM($Z111:AH111)))),IF($L111=$D$184,(($J111-$K111)/$P111),(($J111-SUM($Z111:AH111))*$Q111))*IF($V111&lt;=AI$2,(DATEDIF(AH$2,$V111,"D")/365),IF($G111&gt;AH$2,(DATEDIF($G111,AI$2,"D")/365),1)))))))</f>
        <v>0</v>
      </c>
      <c r="AJ111" s="53">
        <f>IF($V111&lt;=AI$2,0,IF($O111&lt;=AI$2,0,IF($G111&gt;=AJ$2,0,IF($K111&gt;=$J111,0,IF($O111&lt;=AJ$2,($J111-(SUM($K111,SUM($Z111:AI111)))),IF($L111=$D$184,(($J111-$K111)/$P111),(($J111-SUM($Z111:AI111))*$Q111))*IF($V111&lt;=AJ$2,(DATEDIF(AI$2,$V111,"D")/365),IF($G111&gt;AI$2,(DATEDIF($G111,AJ$2,"D")/365),1)))))))</f>
        <v>0</v>
      </c>
      <c r="AK111" s="53">
        <f>IF($V111&lt;=AJ$2,0,IF($O111&lt;=AJ$2,0,IF($G111&gt;=AK$2,0,IF($K111&gt;=$J111,0,IF($O111&lt;=AK$2,($J111-(SUM($K111,SUM($Z111:AJ111)))),IF($L111=$D$184,(($J111-$K111)/$P111),(($J111-SUM($Z111:AJ111))*$Q111))*IF($V111&lt;=AK$2,(DATEDIF(AJ$2,$V111,"D")/365),IF($G111&gt;AJ$2,(DATEDIF($G111,AK$2,"D")/365),1)))))))</f>
        <v>0</v>
      </c>
      <c r="AL111" s="53">
        <f>IF($V111&lt;=AK$2,0,IF($O111&lt;=AK$2,0,IF($G111&gt;=AL$2,0,IF($K111&gt;=$J111,0,IF($O111&lt;=AL$2,($J111-(SUM($K111,SUM($Z111:AK111)))),IF($L111=$D$184,(($J111-$K111)/$P111),(($J111-SUM($Z111:AK111))*$Q111))*IF($V111&lt;=AL$2,(DATEDIF(AK$2,$V111,"D")/365),IF($G111&gt;AK$2,(DATEDIF($G111,AL$2,"D")/365),1)))))))</f>
        <v>0</v>
      </c>
      <c r="AM111" s="53">
        <f>IF($V111&lt;=AL$2,0,IF($O111&lt;=AL$2,0,IF($G111&gt;=AM$2,0,IF($K111&gt;=$J111,0,IF($O111&lt;=AM$2,($J111-(SUM($K111,SUM($Z111:AL111)))),IF($L111=$D$184,(($J111-$K111)/$P111),(($J111-SUM($Z111:AL111))*$Q111))*IF($V111&lt;=AM$2,(DATEDIF(AL$2,$V111,"D")/365),IF($G111&gt;AL$2,(DATEDIF($G111,AM$2,"D")/365),1)))))))</f>
        <v>0</v>
      </c>
      <c r="AN111" s="53">
        <f>IF($V111&lt;=AM$2,0,IF($O111&lt;=AM$2,0,IF($G111&gt;=AN$2,0,IF($K111&gt;=$J111,0,IF($O111&lt;=AN$2,($J111-(SUM($K111,SUM($Z111:AM111)))),IF($L111=$D$184,(($J111-$K111)/$P111),(($J111-SUM($Z111:AM111))*$Q111))*IF($V111&lt;=AN$2,(DATEDIF(AM$2,$V111,"D")/365),IF($G111&gt;AM$2,(DATEDIF($G111,AN$2,"D")/365),1)))))))</f>
        <v>0</v>
      </c>
      <c r="AO111" s="53">
        <f>IF($V111&lt;=AN$2,0,IF($O111&lt;=AN$2,0,IF($G111&gt;=AO$2,0,IF($K111&gt;=$J111,0,IF($O111&lt;=AO$2,($J111-(SUM($K111,SUM($Z111:AN111)))),IF($L111=$D$184,(($J111-$K111)/$P111),(($J111-SUM($Z111:AN111))*$Q111))*IF($V111&lt;=AO$2,(DATEDIF(AN$2,$V111,"D")/365),IF($G111&gt;AN$2,(DATEDIF($G111,AO$2,"D")/365),1)))))))</f>
        <v>0</v>
      </c>
      <c r="AP111" s="53">
        <f>IF($V111&lt;=AO$2,0,IF($O111&lt;=AO$2,0,IF($G111&gt;=AP$2,0,IF($K111&gt;=$J111,0,IF($O111&lt;=AP$2,($J111-(SUM($K111,SUM($Z111:AO111)))),IF($L111=$D$184,(($J111-$K111)/$P111),(($J111-SUM($Z111:AO111))*$Q111))*IF($V111&lt;=AP$2,(DATEDIF(AO$2,$V111,"D")/365),IF($G111&gt;AO$2,(DATEDIF($G111,AP$2,"D")/365),1)))))))</f>
        <v>0</v>
      </c>
      <c r="AQ111" s="53">
        <f>IF($V111&lt;=AP$2,0,IF($O111&lt;=AP$2,0,IF($G111&gt;=AQ$2,0,IF($K111&gt;=$J111,0,IF($O111&lt;=AQ$2,($J111-(SUM($K111,SUM($Z111:AP111)))),IF($L111=$D$184,(($J111-$K111)/$P111),(($J111-SUM($Z111:AP111))*$Q111))*IF($V111&lt;=AQ$2,(DATEDIF(AP$2,$V111,"D")/365),IF($G111&gt;AP$2,(DATEDIF($G111,AQ$2,"D")/365),1)))))))</f>
        <v>0</v>
      </c>
      <c r="AR111" s="53">
        <f>IF($V111&lt;=AQ$2,0,IF($O111&lt;=AQ$2,0,IF($G111&gt;=AR$2,0,IF($K111&gt;=$J111,0,IF($O111&lt;=AR$2,($J111-(SUM($K111,SUM($Z111:AQ111)))),IF($L111=$D$184,(($J111-$K111)/$P111),(($J111-SUM($Z111:AQ111))*$Q111))*IF($V111&lt;=AR$2,(DATEDIF(AQ$2,$V111,"D")/365),IF($G111&gt;AQ$2,(DATEDIF($G111,AR$2,"D")/365),1)))))))</f>
        <v>0</v>
      </c>
      <c r="AS111" s="53">
        <f>IF($V111&lt;=AR$2,0,IF($O111&lt;=AR$2,0,IF($G111&gt;=AS$2,0,IF($K111&gt;=$J111,0,IF($O111&lt;=AS$2,($J111-(SUM($K111,SUM($Z111:AR111)))),IF($L111=$D$184,(($J111-$K111)/$P111),(($J111-SUM($Z111:AR111))*$Q111))*IF($V111&lt;=AS$2,(DATEDIF(AR$2,$V111,"D")/365),IF($G111&gt;AR$2,(DATEDIF($G111,AS$2,"D")/365),1)))))))</f>
        <v>0</v>
      </c>
      <c r="AT111" s="53">
        <f>IF($V111&lt;=AS$2,0,IF($O111&lt;=AS$2,0,IF($G111&gt;=AT$2,0,IF($K111&gt;=$J111,0,IF($O111&lt;=AT$2,($J111-(SUM($K111,SUM($Z111:AS111)))),IF($L111=$D$184,(($J111-$K111)/$P111),(($J111-SUM($Z111:AS111))*$Q111))*IF($V111&lt;=AT$2,(DATEDIF(AS$2,$V111,"D")/365),IF($G111&gt;AS$2,(DATEDIF($G111,AT$2,"D")/365),1)))))))</f>
        <v>0</v>
      </c>
      <c r="AU111" s="53">
        <f>IF($V111&lt;=AT$2,0,IF($O111&lt;=AT$2,0,IF($G111&gt;=AU$2,0,IF($K111&gt;=$J111,0,IF($O111&lt;=AU$2,($J111-(SUM($K111,SUM($Z111:AT111)))),IF($L111=$D$184,(($J111-$K111)/$P111),(($J111-SUM($Z111:AT111))*$Q111))*IF($V111&lt;=AU$2,(DATEDIF(AT$2,$V111,"D")/365),IF($G111&gt;AT$2,(DATEDIF($G111,AU$2,"D")/365),1)))))))</f>
        <v>0</v>
      </c>
      <c r="AV111" s="53">
        <f>IF($V111&lt;=AU$2,0,IF($O111&lt;=AU$2,0,IF($G111&gt;=AV$2,0,IF($K111&gt;=$J111,0,IF($O111&lt;=AV$2,($J111-(SUM($K111,SUM($Z111:AU111)))),IF($L111=$D$184,(($J111-$K111)/$P111),(($J111-SUM($Z111:AU111))*$Q111))*IF($V111&lt;=AV$2,(DATEDIF(AU$2,$V111,"D")/365),IF($G111&gt;AU$2,(DATEDIF($G111,AV$2,"D")/365),1)))))))</f>
        <v>0</v>
      </c>
      <c r="AW111" s="53">
        <f>IF($V111&lt;=AV$2,0,IF($O111&lt;=AV$2,0,IF($G111&gt;=AW$2,0,IF($K111&gt;=$J111,0,IF($O111&lt;=AW$2,($J111-(SUM($K111,SUM($Z111:AV111)))),IF($L111=$D$184,(($J111-$K111)/$P111),(($J111-SUM($Z111:AV111))*$Q111))*IF($V111&lt;=AW$2,(DATEDIF(AV$2,$V111,"D")/365),IF($G111&gt;AV$2,(DATEDIF($G111,AW$2,"D")/365),1)))))))</f>
        <v>0</v>
      </c>
      <c r="AX111" s="53">
        <f>IF($V111&lt;=AW$2,0,IF($O111&lt;=AW$2,0,IF($G111&gt;=AX$2,0,IF($K111&gt;=$J111,0,IF($O111&lt;=AX$2,($J111-(SUM($K111,SUM($Z111:AW111)))),IF($L111=$D$184,(($J111-$K111)/$P111),(($J111-SUM($Z111:AW111))*$Q111))*IF($V111&lt;=AX$2,(DATEDIF(AW$2,$V111,"D")/365),IF($G111&gt;AW$2,(DATEDIF($G111,AX$2,"D")/365),1)))))))</f>
        <v>0</v>
      </c>
      <c r="AY111" s="53">
        <f>IF($V111&lt;=AX$2,0,IF($O111&lt;=AX$2,0,IF($G111&gt;=AY$2,0,IF($K111&gt;=$J111,0,IF($O111&lt;=AY$2,($J111-(SUM($K111,SUM($Z111:AX111)))),IF($L111=$D$184,(($J111-$K111)/$P111),(($J111-SUM($Z111:AX111))*$Q111))*IF($V111&lt;=AY$2,(DATEDIF(AX$2,$V111,"D")/365),IF($G111&gt;AX$2,(DATEDIF($G111,AY$2,"D")/365),1)))))))</f>
        <v>0</v>
      </c>
      <c r="AZ111" s="52"/>
      <c r="BA111" s="52"/>
      <c r="BB111" s="126">
        <f>IF($V111&lt;=BB$2,0,IF($G111&gt;=BB$2,0,IF($G111&gt;$W$3,(J111-Z111),IF($G111&lt;=$W$3,J111-SUM(W111,$Z111:Z111),0))))</f>
        <v>0</v>
      </c>
      <c r="BC111" s="53">
        <f t="shared" si="197"/>
        <v>0</v>
      </c>
      <c r="BD111" s="52">
        <f t="shared" si="197"/>
        <v>0</v>
      </c>
      <c r="BE111" s="53">
        <f t="shared" si="197"/>
        <v>0</v>
      </c>
      <c r="BF111" s="52">
        <f t="shared" si="197"/>
        <v>0</v>
      </c>
      <c r="BG111" s="53">
        <f t="shared" si="197"/>
        <v>0</v>
      </c>
      <c r="BH111" s="52">
        <f t="shared" si="197"/>
        <v>0</v>
      </c>
      <c r="BI111" s="53">
        <f t="shared" si="197"/>
        <v>0</v>
      </c>
      <c r="BJ111" s="52">
        <f t="shared" si="197"/>
        <v>0</v>
      </c>
      <c r="BK111" s="53">
        <f t="shared" si="197"/>
        <v>0</v>
      </c>
      <c r="BL111" s="52">
        <f t="shared" si="197"/>
        <v>0</v>
      </c>
      <c r="BM111" s="53">
        <f t="shared" si="197"/>
        <v>0</v>
      </c>
      <c r="BN111" s="52">
        <f t="shared" si="197"/>
        <v>0</v>
      </c>
      <c r="BO111" s="53">
        <f t="shared" si="197"/>
        <v>0</v>
      </c>
      <c r="BP111" s="52">
        <f t="shared" si="197"/>
        <v>0</v>
      </c>
      <c r="BQ111" s="53">
        <f t="shared" si="197"/>
        <v>0</v>
      </c>
      <c r="BR111" s="52">
        <f t="shared" si="142"/>
        <v>0</v>
      </c>
      <c r="BS111" s="53">
        <f t="shared" si="142"/>
        <v>0</v>
      </c>
      <c r="BT111" s="52">
        <f t="shared" si="142"/>
        <v>0</v>
      </c>
      <c r="BU111" s="53">
        <f t="shared" si="142"/>
        <v>0</v>
      </c>
      <c r="BV111" s="52">
        <f t="shared" si="142"/>
        <v>0</v>
      </c>
      <c r="BW111" s="53">
        <f t="shared" si="142"/>
        <v>0</v>
      </c>
      <c r="BX111" s="52">
        <f t="shared" si="142"/>
        <v>0</v>
      </c>
      <c r="BY111" s="53">
        <f t="shared" si="142"/>
        <v>0</v>
      </c>
      <c r="BZ111" s="52">
        <f t="shared" si="142"/>
        <v>0</v>
      </c>
      <c r="CA111" s="53">
        <f t="shared" si="142"/>
        <v>0</v>
      </c>
    </row>
    <row r="112" spans="1:79" s="74" customFormat="1">
      <c r="A112" s="20">
        <v>111</v>
      </c>
      <c r="B112" s="20" t="s">
        <v>121</v>
      </c>
      <c r="C112" s="20" t="s">
        <v>153</v>
      </c>
      <c r="D112" s="2">
        <v>1985</v>
      </c>
      <c r="E112" s="3">
        <v>4</v>
      </c>
      <c r="F112" s="2">
        <v>1</v>
      </c>
      <c r="G112" s="55">
        <f t="shared" si="139"/>
        <v>31137</v>
      </c>
      <c r="H112" s="4">
        <v>0</v>
      </c>
      <c r="I112" s="1">
        <v>0</v>
      </c>
      <c r="J112" s="51">
        <f t="shared" si="140"/>
        <v>0</v>
      </c>
      <c r="K112" s="54">
        <f t="shared" si="141"/>
        <v>0</v>
      </c>
      <c r="L112" s="4" t="s">
        <v>96</v>
      </c>
      <c r="M112" s="54">
        <f t="shared" ref="M112:M150" si="331">VLOOKUP(B112,$B$184:$C$283,2,FALSE)</f>
        <v>10</v>
      </c>
      <c r="N112" s="53">
        <f t="shared" si="322"/>
        <v>10</v>
      </c>
      <c r="O112" s="55">
        <f t="shared" si="323"/>
        <v>34789</v>
      </c>
      <c r="P112" s="53">
        <f t="shared" si="324"/>
        <v>0</v>
      </c>
      <c r="Q112" s="119">
        <f t="shared" si="325"/>
        <v>0</v>
      </c>
      <c r="R112" s="45" t="s">
        <v>129</v>
      </c>
      <c r="S112" s="138">
        <v>17</v>
      </c>
      <c r="T112" s="139">
        <v>4</v>
      </c>
      <c r="U112" s="138">
        <v>2017</v>
      </c>
      <c r="V112" s="55">
        <f t="shared" si="326"/>
        <v>42842</v>
      </c>
      <c r="W112" s="53">
        <f t="shared" si="327"/>
        <v>0</v>
      </c>
      <c r="X112" s="53">
        <f t="shared" si="328"/>
        <v>0</v>
      </c>
      <c r="Y112" s="53">
        <f t="shared" si="329"/>
        <v>0</v>
      </c>
      <c r="Z112" s="53">
        <f t="shared" si="330"/>
        <v>0</v>
      </c>
      <c r="AA112" s="53">
        <f>IF($V112&lt;=Z$2,0,IF($O112&lt;=Z$2,0,IF($G112&gt;=AA$2,0,IF($K112&gt;=$J112,0,IF($O112&lt;=AA$2,($J112-(SUM($K112,SUM($Z112:Z112)))),IF($L112=$D$184,(($J112-$K112)/$P112),(($J112-SUM($Z112:Z112))*$Q112))*IF($V112&lt;=AA$2,(DATEDIF(Z$2,$V112,"D")/365),IF($G112&gt;Z$2,(DATEDIF($G112,AA$2,"D")/365),1)))))))</f>
        <v>0</v>
      </c>
      <c r="AB112" s="53">
        <f>IF($V112&lt;=AA$2,0,IF($O112&lt;=AA$2,0,IF($G112&gt;=AB$2,0,IF($K112&gt;=$J112,0,IF($O112&lt;=AB$2,($J112-(SUM($K112,SUM($Z112:AA112)))),IF($L112=$D$184,(($J112-$K112)/$P112),(($J112-SUM($Z112:AA112))*$Q112))*IF($V112&lt;=AB$2,(DATEDIF(AA$2,$V112,"D")/365),IF($G112&gt;AA$2,(DATEDIF($G112,AB$2,"D")/365),1)))))))</f>
        <v>0</v>
      </c>
      <c r="AC112" s="53">
        <f>IF($V112&lt;=AB$2,0,IF($O112&lt;=AB$2,0,IF($G112&gt;=AC$2,0,IF($K112&gt;=$J112,0,IF($O112&lt;=AC$2,($J112-(SUM($K112,SUM($Z112:AB112)))),IF($L112=$D$184,(($J112-$K112)/$P112),(($J112-SUM($Z112:AB112))*$Q112))*IF($V112&lt;=AC$2,(DATEDIF(AB$2,$V112,"D")/365),IF($G112&gt;AB$2,(DATEDIF($G112,AC$2,"D")/365),1)))))))</f>
        <v>0</v>
      </c>
      <c r="AD112" s="53">
        <f>IF($V112&lt;=AC$2,0,IF($O112&lt;=AC$2,0,IF($G112&gt;=AD$2,0,IF($K112&gt;=$J112,0,IF($O112&lt;=AD$2,($J112-(SUM($K112,SUM($Z112:AC112)))),IF($L112=$D$184,(($J112-$K112)/$P112),(($J112-SUM($Z112:AC112))*$Q112))*IF($V112&lt;=AD$2,(DATEDIF(AC$2,$V112,"D")/365),IF($G112&gt;AC$2,(DATEDIF($G112,AD$2,"D")/365),1)))))))</f>
        <v>0</v>
      </c>
      <c r="AE112" s="53">
        <f>IF($V112&lt;=AD$2,0,IF($O112&lt;=AD$2,0,IF($G112&gt;=AE$2,0,IF($K112&gt;=$J112,0,IF($O112&lt;=AE$2,($J112-(SUM($K112,SUM($Z112:AD112)))),IF($L112=$D$184,(($J112-$K112)/$P112),(($J112-SUM($Z112:AD112))*$Q112))*IF($V112&lt;=AE$2,(DATEDIF(AD$2,$V112,"D")/365),IF($G112&gt;AD$2,(DATEDIF($G112,AE$2,"D")/365),1)))))))</f>
        <v>0</v>
      </c>
      <c r="AF112" s="53">
        <f>IF($V112&lt;=AE$2,0,IF($O112&lt;=AE$2,0,IF($G112&gt;=AF$2,0,IF($K112&gt;=$J112,0,IF($O112&lt;=AF$2,($J112-(SUM($K112,SUM($Z112:AE112)))),IF($L112=$D$184,(($J112-$K112)/$P112),(($J112-SUM($Z112:AE112))*$Q112))*IF($V112&lt;=AF$2,(DATEDIF(AE$2,$V112,"D")/365),IF($G112&gt;AE$2,(DATEDIF($G112,AF$2,"D")/365),1)))))))</f>
        <v>0</v>
      </c>
      <c r="AG112" s="53">
        <f>IF($V112&lt;=AF$2,0,IF($O112&lt;=AF$2,0,IF($G112&gt;=AG$2,0,IF($K112&gt;=$J112,0,IF($O112&lt;=AG$2,($J112-(SUM($K112,SUM($Z112:AF112)))),IF($L112=$D$184,(($J112-$K112)/$P112),(($J112-SUM($Z112:AF112))*$Q112))*IF($V112&lt;=AG$2,(DATEDIF(AF$2,$V112,"D")/365),IF($G112&gt;AF$2,(DATEDIF($G112,AG$2,"D")/365),1)))))))</f>
        <v>0</v>
      </c>
      <c r="AH112" s="53">
        <f>IF($V112&lt;=AG$2,0,IF($O112&lt;=AG$2,0,IF($G112&gt;=AH$2,0,IF($K112&gt;=$J112,0,IF($O112&lt;=AH$2,($J112-(SUM($K112,SUM($Z112:AG112)))),IF($L112=$D$184,(($J112-$K112)/$P112),(($J112-SUM($Z112:AG112))*$Q112))*IF($V112&lt;=AH$2,(DATEDIF(AG$2,$V112,"D")/365),IF($G112&gt;AG$2,(DATEDIF($G112,AH$2,"D")/365),1)))))))</f>
        <v>0</v>
      </c>
      <c r="AI112" s="53">
        <f>IF($V112&lt;=AH$2,0,IF($O112&lt;=AH$2,0,IF($G112&gt;=AI$2,0,IF($K112&gt;=$J112,0,IF($O112&lt;=AI$2,($J112-(SUM($K112,SUM($Z112:AH112)))),IF($L112=$D$184,(($J112-$K112)/$P112),(($J112-SUM($Z112:AH112))*$Q112))*IF($V112&lt;=AI$2,(DATEDIF(AH$2,$V112,"D")/365),IF($G112&gt;AH$2,(DATEDIF($G112,AI$2,"D")/365),1)))))))</f>
        <v>0</v>
      </c>
      <c r="AJ112" s="53">
        <f>IF($V112&lt;=AI$2,0,IF($O112&lt;=AI$2,0,IF($G112&gt;=AJ$2,0,IF($K112&gt;=$J112,0,IF($O112&lt;=AJ$2,($J112-(SUM($K112,SUM($Z112:AI112)))),IF($L112=$D$184,(($J112-$K112)/$P112),(($J112-SUM($Z112:AI112))*$Q112))*IF($V112&lt;=AJ$2,(DATEDIF(AI$2,$V112,"D")/365),IF($G112&gt;AI$2,(DATEDIF($G112,AJ$2,"D")/365),1)))))))</f>
        <v>0</v>
      </c>
      <c r="AK112" s="53">
        <f>IF($V112&lt;=AJ$2,0,IF($O112&lt;=AJ$2,0,IF($G112&gt;=AK$2,0,IF($K112&gt;=$J112,0,IF($O112&lt;=AK$2,($J112-(SUM($K112,SUM($Z112:AJ112)))),IF($L112=$D$184,(($J112-$K112)/$P112),(($J112-SUM($Z112:AJ112))*$Q112))*IF($V112&lt;=AK$2,(DATEDIF(AJ$2,$V112,"D")/365),IF($G112&gt;AJ$2,(DATEDIF($G112,AK$2,"D")/365),1)))))))</f>
        <v>0</v>
      </c>
      <c r="AL112" s="53">
        <f>IF($V112&lt;=AK$2,0,IF($O112&lt;=AK$2,0,IF($G112&gt;=AL$2,0,IF($K112&gt;=$J112,0,IF($O112&lt;=AL$2,($J112-(SUM($K112,SUM($Z112:AK112)))),IF($L112=$D$184,(($J112-$K112)/$P112),(($J112-SUM($Z112:AK112))*$Q112))*IF($V112&lt;=AL$2,(DATEDIF(AK$2,$V112,"D")/365),IF($G112&gt;AK$2,(DATEDIF($G112,AL$2,"D")/365),1)))))))</f>
        <v>0</v>
      </c>
      <c r="AM112" s="53">
        <f>IF($V112&lt;=AL$2,0,IF($O112&lt;=AL$2,0,IF($G112&gt;=AM$2,0,IF($K112&gt;=$J112,0,IF($O112&lt;=AM$2,($J112-(SUM($K112,SUM($Z112:AL112)))),IF($L112=$D$184,(($J112-$K112)/$P112),(($J112-SUM($Z112:AL112))*$Q112))*IF($V112&lt;=AM$2,(DATEDIF(AL$2,$V112,"D")/365),IF($G112&gt;AL$2,(DATEDIF($G112,AM$2,"D")/365),1)))))))</f>
        <v>0</v>
      </c>
      <c r="AN112" s="53">
        <f>IF($V112&lt;=AM$2,0,IF($O112&lt;=AM$2,0,IF($G112&gt;=AN$2,0,IF($K112&gt;=$J112,0,IF($O112&lt;=AN$2,($J112-(SUM($K112,SUM($Z112:AM112)))),IF($L112=$D$184,(($J112-$K112)/$P112),(($J112-SUM($Z112:AM112))*$Q112))*IF($V112&lt;=AN$2,(DATEDIF(AM$2,$V112,"D")/365),IF($G112&gt;AM$2,(DATEDIF($G112,AN$2,"D")/365),1)))))))</f>
        <v>0</v>
      </c>
      <c r="AO112" s="53">
        <f>IF($V112&lt;=AN$2,0,IF($O112&lt;=AN$2,0,IF($G112&gt;=AO$2,0,IF($K112&gt;=$J112,0,IF($O112&lt;=AO$2,($J112-(SUM($K112,SUM($Z112:AN112)))),IF($L112=$D$184,(($J112-$K112)/$P112),(($J112-SUM($Z112:AN112))*$Q112))*IF($V112&lt;=AO$2,(DATEDIF(AN$2,$V112,"D")/365),IF($G112&gt;AN$2,(DATEDIF($G112,AO$2,"D")/365),1)))))))</f>
        <v>0</v>
      </c>
      <c r="AP112" s="53">
        <f>IF($V112&lt;=AO$2,0,IF($O112&lt;=AO$2,0,IF($G112&gt;=AP$2,0,IF($K112&gt;=$J112,0,IF($O112&lt;=AP$2,($J112-(SUM($K112,SUM($Z112:AO112)))),IF($L112=$D$184,(($J112-$K112)/$P112),(($J112-SUM($Z112:AO112))*$Q112))*IF($V112&lt;=AP$2,(DATEDIF(AO$2,$V112,"D")/365),IF($G112&gt;AO$2,(DATEDIF($G112,AP$2,"D")/365),1)))))))</f>
        <v>0</v>
      </c>
      <c r="AQ112" s="53">
        <f>IF($V112&lt;=AP$2,0,IF($O112&lt;=AP$2,0,IF($G112&gt;=AQ$2,0,IF($K112&gt;=$J112,0,IF($O112&lt;=AQ$2,($J112-(SUM($K112,SUM($Z112:AP112)))),IF($L112=$D$184,(($J112-$K112)/$P112),(($J112-SUM($Z112:AP112))*$Q112))*IF($V112&lt;=AQ$2,(DATEDIF(AP$2,$V112,"D")/365),IF($G112&gt;AP$2,(DATEDIF($G112,AQ$2,"D")/365),1)))))))</f>
        <v>0</v>
      </c>
      <c r="AR112" s="53">
        <f>IF($V112&lt;=AQ$2,0,IF($O112&lt;=AQ$2,0,IF($G112&gt;=AR$2,0,IF($K112&gt;=$J112,0,IF($O112&lt;=AR$2,($J112-(SUM($K112,SUM($Z112:AQ112)))),IF($L112=$D$184,(($J112-$K112)/$P112),(($J112-SUM($Z112:AQ112))*$Q112))*IF($V112&lt;=AR$2,(DATEDIF(AQ$2,$V112,"D")/365),IF($G112&gt;AQ$2,(DATEDIF($G112,AR$2,"D")/365),1)))))))</f>
        <v>0</v>
      </c>
      <c r="AS112" s="53">
        <f>IF($V112&lt;=AR$2,0,IF($O112&lt;=AR$2,0,IF($G112&gt;=AS$2,0,IF($K112&gt;=$J112,0,IF($O112&lt;=AS$2,($J112-(SUM($K112,SUM($Z112:AR112)))),IF($L112=$D$184,(($J112-$K112)/$P112),(($J112-SUM($Z112:AR112))*$Q112))*IF($V112&lt;=AS$2,(DATEDIF(AR$2,$V112,"D")/365),IF($G112&gt;AR$2,(DATEDIF($G112,AS$2,"D")/365),1)))))))</f>
        <v>0</v>
      </c>
      <c r="AT112" s="53">
        <f>IF($V112&lt;=AS$2,0,IF($O112&lt;=AS$2,0,IF($G112&gt;=AT$2,0,IF($K112&gt;=$J112,0,IF($O112&lt;=AT$2,($J112-(SUM($K112,SUM($Z112:AS112)))),IF($L112=$D$184,(($J112-$K112)/$P112),(($J112-SUM($Z112:AS112))*$Q112))*IF($V112&lt;=AT$2,(DATEDIF(AS$2,$V112,"D")/365),IF($G112&gt;AS$2,(DATEDIF($G112,AT$2,"D")/365),1)))))))</f>
        <v>0</v>
      </c>
      <c r="AU112" s="53">
        <f>IF($V112&lt;=AT$2,0,IF($O112&lt;=AT$2,0,IF($G112&gt;=AU$2,0,IF($K112&gt;=$J112,0,IF($O112&lt;=AU$2,($J112-(SUM($K112,SUM($Z112:AT112)))),IF($L112=$D$184,(($J112-$K112)/$P112),(($J112-SUM($Z112:AT112))*$Q112))*IF($V112&lt;=AU$2,(DATEDIF(AT$2,$V112,"D")/365),IF($G112&gt;AT$2,(DATEDIF($G112,AU$2,"D")/365),1)))))))</f>
        <v>0</v>
      </c>
      <c r="AV112" s="53">
        <f>IF($V112&lt;=AU$2,0,IF($O112&lt;=AU$2,0,IF($G112&gt;=AV$2,0,IF($K112&gt;=$J112,0,IF($O112&lt;=AV$2,($J112-(SUM($K112,SUM($Z112:AU112)))),IF($L112=$D$184,(($J112-$K112)/$P112),(($J112-SUM($Z112:AU112))*$Q112))*IF($V112&lt;=AV$2,(DATEDIF(AU$2,$V112,"D")/365),IF($G112&gt;AU$2,(DATEDIF($G112,AV$2,"D")/365),1)))))))</f>
        <v>0</v>
      </c>
      <c r="AW112" s="53">
        <f>IF($V112&lt;=AV$2,0,IF($O112&lt;=AV$2,0,IF($G112&gt;=AW$2,0,IF($K112&gt;=$J112,0,IF($O112&lt;=AW$2,($J112-(SUM($K112,SUM($Z112:AV112)))),IF($L112=$D$184,(($J112-$K112)/$P112),(($J112-SUM($Z112:AV112))*$Q112))*IF($V112&lt;=AW$2,(DATEDIF(AV$2,$V112,"D")/365),IF($G112&gt;AV$2,(DATEDIF($G112,AW$2,"D")/365),1)))))))</f>
        <v>0</v>
      </c>
      <c r="AX112" s="53">
        <f>IF($V112&lt;=AW$2,0,IF($O112&lt;=AW$2,0,IF($G112&gt;=AX$2,0,IF($K112&gt;=$J112,0,IF($O112&lt;=AX$2,($J112-(SUM($K112,SUM($Z112:AW112)))),IF($L112=$D$184,(($J112-$K112)/$P112),(($J112-SUM($Z112:AW112))*$Q112))*IF($V112&lt;=AX$2,(DATEDIF(AW$2,$V112,"D")/365),IF($G112&gt;AW$2,(DATEDIF($G112,AX$2,"D")/365),1)))))))</f>
        <v>0</v>
      </c>
      <c r="AY112" s="53">
        <f>IF($V112&lt;=AX$2,0,IF($O112&lt;=AX$2,0,IF($G112&gt;=AY$2,0,IF($K112&gt;=$J112,0,IF($O112&lt;=AY$2,($J112-(SUM($K112,SUM($Z112:AX112)))),IF($L112=$D$184,(($J112-$K112)/$P112),(($J112-SUM($Z112:AX112))*$Q112))*IF($V112&lt;=AY$2,(DATEDIF(AX$2,$V112,"D")/365),IF($G112&gt;AX$2,(DATEDIF($G112,AY$2,"D")/365),1)))))))</f>
        <v>0</v>
      </c>
      <c r="AZ112" s="52"/>
      <c r="BA112" s="52"/>
      <c r="BB112" s="126">
        <f>IF($V112&lt;=BB$2,0,IF($G112&gt;=BB$2,0,IF($G112&gt;$W$3,(J112-Z112),IF($G112&lt;=$W$3,J112-SUM(W112,$Z112:Z112),0))))</f>
        <v>0</v>
      </c>
      <c r="BC112" s="53">
        <f t="shared" si="197"/>
        <v>0</v>
      </c>
      <c r="BD112" s="52">
        <f t="shared" si="197"/>
        <v>0</v>
      </c>
      <c r="BE112" s="53">
        <f t="shared" si="197"/>
        <v>0</v>
      </c>
      <c r="BF112" s="52">
        <f t="shared" si="197"/>
        <v>0</v>
      </c>
      <c r="BG112" s="53">
        <f t="shared" si="197"/>
        <v>0</v>
      </c>
      <c r="BH112" s="52">
        <f t="shared" si="197"/>
        <v>0</v>
      </c>
      <c r="BI112" s="53">
        <f t="shared" si="197"/>
        <v>0</v>
      </c>
      <c r="BJ112" s="52">
        <f t="shared" si="197"/>
        <v>0</v>
      </c>
      <c r="BK112" s="53">
        <f t="shared" si="197"/>
        <v>0</v>
      </c>
      <c r="BL112" s="52">
        <f t="shared" si="197"/>
        <v>0</v>
      </c>
      <c r="BM112" s="53">
        <f t="shared" si="197"/>
        <v>0</v>
      </c>
      <c r="BN112" s="52">
        <f t="shared" si="197"/>
        <v>0</v>
      </c>
      <c r="BO112" s="53">
        <f t="shared" si="197"/>
        <v>0</v>
      </c>
      <c r="BP112" s="52">
        <f t="shared" si="197"/>
        <v>0</v>
      </c>
      <c r="BQ112" s="53">
        <f t="shared" si="197"/>
        <v>0</v>
      </c>
      <c r="BR112" s="52">
        <f t="shared" si="142"/>
        <v>0</v>
      </c>
      <c r="BS112" s="53">
        <f t="shared" si="142"/>
        <v>0</v>
      </c>
      <c r="BT112" s="52">
        <f t="shared" si="142"/>
        <v>0</v>
      </c>
      <c r="BU112" s="53">
        <f t="shared" si="142"/>
        <v>0</v>
      </c>
      <c r="BV112" s="52">
        <f t="shared" si="142"/>
        <v>0</v>
      </c>
      <c r="BW112" s="53">
        <f t="shared" si="142"/>
        <v>0</v>
      </c>
      <c r="BX112" s="52">
        <f t="shared" si="142"/>
        <v>0</v>
      </c>
      <c r="BY112" s="53">
        <f t="shared" si="142"/>
        <v>0</v>
      </c>
      <c r="BZ112" s="52">
        <f t="shared" si="142"/>
        <v>0</v>
      </c>
      <c r="CA112" s="53">
        <f t="shared" si="142"/>
        <v>0</v>
      </c>
    </row>
    <row r="113" spans="1:79" s="74" customFormat="1">
      <c r="A113" s="20">
        <v>112</v>
      </c>
      <c r="B113" s="20" t="s">
        <v>121</v>
      </c>
      <c r="C113" s="20" t="s">
        <v>153</v>
      </c>
      <c r="D113" s="2">
        <v>1985</v>
      </c>
      <c r="E113" s="3">
        <v>4</v>
      </c>
      <c r="F113" s="2">
        <v>1</v>
      </c>
      <c r="G113" s="55">
        <f t="shared" si="139"/>
        <v>31137</v>
      </c>
      <c r="H113" s="4">
        <v>0</v>
      </c>
      <c r="I113" s="1">
        <v>0</v>
      </c>
      <c r="J113" s="51">
        <f t="shared" si="140"/>
        <v>0</v>
      </c>
      <c r="K113" s="54">
        <f t="shared" si="141"/>
        <v>0</v>
      </c>
      <c r="L113" s="4" t="s">
        <v>96</v>
      </c>
      <c r="M113" s="54">
        <f t="shared" si="331"/>
        <v>10</v>
      </c>
      <c r="N113" s="53">
        <f t="shared" si="322"/>
        <v>10</v>
      </c>
      <c r="O113" s="55">
        <f t="shared" si="323"/>
        <v>34789</v>
      </c>
      <c r="P113" s="53">
        <f t="shared" si="324"/>
        <v>0</v>
      </c>
      <c r="Q113" s="119">
        <f t="shared" si="325"/>
        <v>0</v>
      </c>
      <c r="R113" s="45" t="s">
        <v>130</v>
      </c>
      <c r="S113" s="138">
        <v>17</v>
      </c>
      <c r="T113" s="139">
        <v>4</v>
      </c>
      <c r="U113" s="138">
        <v>2035</v>
      </c>
      <c r="V113" s="55">
        <f t="shared" si="326"/>
        <v>54878</v>
      </c>
      <c r="W113" s="53">
        <f t="shared" si="327"/>
        <v>0</v>
      </c>
      <c r="X113" s="53">
        <f t="shared" si="328"/>
        <v>0</v>
      </c>
      <c r="Y113" s="53">
        <f t="shared" si="329"/>
        <v>0</v>
      </c>
      <c r="Z113" s="53">
        <f t="shared" si="330"/>
        <v>0</v>
      </c>
      <c r="AA113" s="53">
        <f>IF($V113&lt;=Z$2,0,IF($O113&lt;=Z$2,0,IF($G113&gt;=AA$2,0,IF($K113&gt;=$J113,0,IF($O113&lt;=AA$2,($J113-(SUM($K113,SUM($Z113:Z113)))),IF($L113=$D$184,(($J113-$K113)/$P113),(($J113-SUM($Z113:Z113))*$Q113))*IF($V113&lt;=AA$2,(DATEDIF(Z$2,$V113,"D")/365),IF($G113&gt;Z$2,(DATEDIF($G113,AA$2,"D")/365),1)))))))</f>
        <v>0</v>
      </c>
      <c r="AB113" s="53">
        <f>IF($V113&lt;=AA$2,0,IF($O113&lt;=AA$2,0,IF($G113&gt;=AB$2,0,IF($K113&gt;=$J113,0,IF($O113&lt;=AB$2,($J113-(SUM($K113,SUM($Z113:AA113)))),IF($L113=$D$184,(($J113-$K113)/$P113),(($J113-SUM($Z113:AA113))*$Q113))*IF($V113&lt;=AB$2,(DATEDIF(AA$2,$V113,"D")/365),IF($G113&gt;AA$2,(DATEDIF($G113,AB$2,"D")/365),1)))))))</f>
        <v>0</v>
      </c>
      <c r="AC113" s="53">
        <f>IF($V113&lt;=AB$2,0,IF($O113&lt;=AB$2,0,IF($G113&gt;=AC$2,0,IF($K113&gt;=$J113,0,IF($O113&lt;=AC$2,($J113-(SUM($K113,SUM($Z113:AB113)))),IF($L113=$D$184,(($J113-$K113)/$P113),(($J113-SUM($Z113:AB113))*$Q113))*IF($V113&lt;=AC$2,(DATEDIF(AB$2,$V113,"D")/365),IF($G113&gt;AB$2,(DATEDIF($G113,AC$2,"D")/365),1)))))))</f>
        <v>0</v>
      </c>
      <c r="AD113" s="53">
        <f>IF($V113&lt;=AC$2,0,IF($O113&lt;=AC$2,0,IF($G113&gt;=AD$2,0,IF($K113&gt;=$J113,0,IF($O113&lt;=AD$2,($J113-(SUM($K113,SUM($Z113:AC113)))),IF($L113=$D$184,(($J113-$K113)/$P113),(($J113-SUM($Z113:AC113))*$Q113))*IF($V113&lt;=AD$2,(DATEDIF(AC$2,$V113,"D")/365),IF($G113&gt;AC$2,(DATEDIF($G113,AD$2,"D")/365),1)))))))</f>
        <v>0</v>
      </c>
      <c r="AE113" s="53">
        <f>IF($V113&lt;=AD$2,0,IF($O113&lt;=AD$2,0,IF($G113&gt;=AE$2,0,IF($K113&gt;=$J113,0,IF($O113&lt;=AE$2,($J113-(SUM($K113,SUM($Z113:AD113)))),IF($L113=$D$184,(($J113-$K113)/$P113),(($J113-SUM($Z113:AD113))*$Q113))*IF($V113&lt;=AE$2,(DATEDIF(AD$2,$V113,"D")/365),IF($G113&gt;AD$2,(DATEDIF($G113,AE$2,"D")/365),1)))))))</f>
        <v>0</v>
      </c>
      <c r="AF113" s="53">
        <f>IF($V113&lt;=AE$2,0,IF($O113&lt;=AE$2,0,IF($G113&gt;=AF$2,0,IF($K113&gt;=$J113,0,IF($O113&lt;=AF$2,($J113-(SUM($K113,SUM($Z113:AE113)))),IF($L113=$D$184,(($J113-$K113)/$P113),(($J113-SUM($Z113:AE113))*$Q113))*IF($V113&lt;=AF$2,(DATEDIF(AE$2,$V113,"D")/365),IF($G113&gt;AE$2,(DATEDIF($G113,AF$2,"D")/365),1)))))))</f>
        <v>0</v>
      </c>
      <c r="AG113" s="53">
        <f>IF($V113&lt;=AF$2,0,IF($O113&lt;=AF$2,0,IF($G113&gt;=AG$2,0,IF($K113&gt;=$J113,0,IF($O113&lt;=AG$2,($J113-(SUM($K113,SUM($Z113:AF113)))),IF($L113=$D$184,(($J113-$K113)/$P113),(($J113-SUM($Z113:AF113))*$Q113))*IF($V113&lt;=AG$2,(DATEDIF(AF$2,$V113,"D")/365),IF($G113&gt;AF$2,(DATEDIF($G113,AG$2,"D")/365),1)))))))</f>
        <v>0</v>
      </c>
      <c r="AH113" s="53">
        <f>IF($V113&lt;=AG$2,0,IF($O113&lt;=AG$2,0,IF($G113&gt;=AH$2,0,IF($K113&gt;=$J113,0,IF($O113&lt;=AH$2,($J113-(SUM($K113,SUM($Z113:AG113)))),IF($L113=$D$184,(($J113-$K113)/$P113),(($J113-SUM($Z113:AG113))*$Q113))*IF($V113&lt;=AH$2,(DATEDIF(AG$2,$V113,"D")/365),IF($G113&gt;AG$2,(DATEDIF($G113,AH$2,"D")/365),1)))))))</f>
        <v>0</v>
      </c>
      <c r="AI113" s="53">
        <f>IF($V113&lt;=AH$2,0,IF($O113&lt;=AH$2,0,IF($G113&gt;=AI$2,0,IF($K113&gt;=$J113,0,IF($O113&lt;=AI$2,($J113-(SUM($K113,SUM($Z113:AH113)))),IF($L113=$D$184,(($J113-$K113)/$P113),(($J113-SUM($Z113:AH113))*$Q113))*IF($V113&lt;=AI$2,(DATEDIF(AH$2,$V113,"D")/365),IF($G113&gt;AH$2,(DATEDIF($G113,AI$2,"D")/365),1)))))))</f>
        <v>0</v>
      </c>
      <c r="AJ113" s="53">
        <f>IF($V113&lt;=AI$2,0,IF($O113&lt;=AI$2,0,IF($G113&gt;=AJ$2,0,IF($K113&gt;=$J113,0,IF($O113&lt;=AJ$2,($J113-(SUM($K113,SUM($Z113:AI113)))),IF($L113=$D$184,(($J113-$K113)/$P113),(($J113-SUM($Z113:AI113))*$Q113))*IF($V113&lt;=AJ$2,(DATEDIF(AI$2,$V113,"D")/365),IF($G113&gt;AI$2,(DATEDIF($G113,AJ$2,"D")/365),1)))))))</f>
        <v>0</v>
      </c>
      <c r="AK113" s="53">
        <f>IF($V113&lt;=AJ$2,0,IF($O113&lt;=AJ$2,0,IF($G113&gt;=AK$2,0,IF($K113&gt;=$J113,0,IF($O113&lt;=AK$2,($J113-(SUM($K113,SUM($Z113:AJ113)))),IF($L113=$D$184,(($J113-$K113)/$P113),(($J113-SUM($Z113:AJ113))*$Q113))*IF($V113&lt;=AK$2,(DATEDIF(AJ$2,$V113,"D")/365),IF($G113&gt;AJ$2,(DATEDIF($G113,AK$2,"D")/365),1)))))))</f>
        <v>0</v>
      </c>
      <c r="AL113" s="53">
        <f>IF($V113&lt;=AK$2,0,IF($O113&lt;=AK$2,0,IF($G113&gt;=AL$2,0,IF($K113&gt;=$J113,0,IF($O113&lt;=AL$2,($J113-(SUM($K113,SUM($Z113:AK113)))),IF($L113=$D$184,(($J113-$K113)/$P113),(($J113-SUM($Z113:AK113))*$Q113))*IF($V113&lt;=AL$2,(DATEDIF(AK$2,$V113,"D")/365),IF($G113&gt;AK$2,(DATEDIF($G113,AL$2,"D")/365),1)))))))</f>
        <v>0</v>
      </c>
      <c r="AM113" s="53">
        <f>IF($V113&lt;=AL$2,0,IF($O113&lt;=AL$2,0,IF($G113&gt;=AM$2,0,IF($K113&gt;=$J113,0,IF($O113&lt;=AM$2,($J113-(SUM($K113,SUM($Z113:AL113)))),IF($L113=$D$184,(($J113-$K113)/$P113),(($J113-SUM($Z113:AL113))*$Q113))*IF($V113&lt;=AM$2,(DATEDIF(AL$2,$V113,"D")/365),IF($G113&gt;AL$2,(DATEDIF($G113,AM$2,"D")/365),1)))))))</f>
        <v>0</v>
      </c>
      <c r="AN113" s="53">
        <f>IF($V113&lt;=AM$2,0,IF($O113&lt;=AM$2,0,IF($G113&gt;=AN$2,0,IF($K113&gt;=$J113,0,IF($O113&lt;=AN$2,($J113-(SUM($K113,SUM($Z113:AM113)))),IF($L113=$D$184,(($J113-$K113)/$P113),(($J113-SUM($Z113:AM113))*$Q113))*IF($V113&lt;=AN$2,(DATEDIF(AM$2,$V113,"D")/365),IF($G113&gt;AM$2,(DATEDIF($G113,AN$2,"D")/365),1)))))))</f>
        <v>0</v>
      </c>
      <c r="AO113" s="53">
        <f>IF($V113&lt;=AN$2,0,IF($O113&lt;=AN$2,0,IF($G113&gt;=AO$2,0,IF($K113&gt;=$J113,0,IF($O113&lt;=AO$2,($J113-(SUM($K113,SUM($Z113:AN113)))),IF($L113=$D$184,(($J113-$K113)/$P113),(($J113-SUM($Z113:AN113))*$Q113))*IF($V113&lt;=AO$2,(DATEDIF(AN$2,$V113,"D")/365),IF($G113&gt;AN$2,(DATEDIF($G113,AO$2,"D")/365),1)))))))</f>
        <v>0</v>
      </c>
      <c r="AP113" s="53">
        <f>IF($V113&lt;=AO$2,0,IF($O113&lt;=AO$2,0,IF($G113&gt;=AP$2,0,IF($K113&gt;=$J113,0,IF($O113&lt;=AP$2,($J113-(SUM($K113,SUM($Z113:AO113)))),IF($L113=$D$184,(($J113-$K113)/$P113),(($J113-SUM($Z113:AO113))*$Q113))*IF($V113&lt;=AP$2,(DATEDIF(AO$2,$V113,"D")/365),IF($G113&gt;AO$2,(DATEDIF($G113,AP$2,"D")/365),1)))))))</f>
        <v>0</v>
      </c>
      <c r="AQ113" s="53">
        <f>IF($V113&lt;=AP$2,0,IF($O113&lt;=AP$2,0,IF($G113&gt;=AQ$2,0,IF($K113&gt;=$J113,0,IF($O113&lt;=AQ$2,($J113-(SUM($K113,SUM($Z113:AP113)))),IF($L113=$D$184,(($J113-$K113)/$P113),(($J113-SUM($Z113:AP113))*$Q113))*IF($V113&lt;=AQ$2,(DATEDIF(AP$2,$V113,"D")/365),IF($G113&gt;AP$2,(DATEDIF($G113,AQ$2,"D")/365),1)))))))</f>
        <v>0</v>
      </c>
      <c r="AR113" s="53">
        <f>IF($V113&lt;=AQ$2,0,IF($O113&lt;=AQ$2,0,IF($G113&gt;=AR$2,0,IF($K113&gt;=$J113,0,IF($O113&lt;=AR$2,($J113-(SUM($K113,SUM($Z113:AQ113)))),IF($L113=$D$184,(($J113-$K113)/$P113),(($J113-SUM($Z113:AQ113))*$Q113))*IF($V113&lt;=AR$2,(DATEDIF(AQ$2,$V113,"D")/365),IF($G113&gt;AQ$2,(DATEDIF($G113,AR$2,"D")/365),1)))))))</f>
        <v>0</v>
      </c>
      <c r="AS113" s="53">
        <f>IF($V113&lt;=AR$2,0,IF($O113&lt;=AR$2,0,IF($G113&gt;=AS$2,0,IF($K113&gt;=$J113,0,IF($O113&lt;=AS$2,($J113-(SUM($K113,SUM($Z113:AR113)))),IF($L113=$D$184,(($J113-$K113)/$P113),(($J113-SUM($Z113:AR113))*$Q113))*IF($V113&lt;=AS$2,(DATEDIF(AR$2,$V113,"D")/365),IF($G113&gt;AR$2,(DATEDIF($G113,AS$2,"D")/365),1)))))))</f>
        <v>0</v>
      </c>
      <c r="AT113" s="53">
        <f>IF($V113&lt;=AS$2,0,IF($O113&lt;=AS$2,0,IF($G113&gt;=AT$2,0,IF($K113&gt;=$J113,0,IF($O113&lt;=AT$2,($J113-(SUM($K113,SUM($Z113:AS113)))),IF($L113=$D$184,(($J113-$K113)/$P113),(($J113-SUM($Z113:AS113))*$Q113))*IF($V113&lt;=AT$2,(DATEDIF(AS$2,$V113,"D")/365),IF($G113&gt;AS$2,(DATEDIF($G113,AT$2,"D")/365),1)))))))</f>
        <v>0</v>
      </c>
      <c r="AU113" s="53">
        <f>IF($V113&lt;=AT$2,0,IF($O113&lt;=AT$2,0,IF($G113&gt;=AU$2,0,IF($K113&gt;=$J113,0,IF($O113&lt;=AU$2,($J113-(SUM($K113,SUM($Z113:AT113)))),IF($L113=$D$184,(($J113-$K113)/$P113),(($J113-SUM($Z113:AT113))*$Q113))*IF($V113&lt;=AU$2,(DATEDIF(AT$2,$V113,"D")/365),IF($G113&gt;AT$2,(DATEDIF($G113,AU$2,"D")/365),1)))))))</f>
        <v>0</v>
      </c>
      <c r="AV113" s="53">
        <f>IF($V113&lt;=AU$2,0,IF($O113&lt;=AU$2,0,IF($G113&gt;=AV$2,0,IF($K113&gt;=$J113,0,IF($O113&lt;=AV$2,($J113-(SUM($K113,SUM($Z113:AU113)))),IF($L113=$D$184,(($J113-$K113)/$P113),(($J113-SUM($Z113:AU113))*$Q113))*IF($V113&lt;=AV$2,(DATEDIF(AU$2,$V113,"D")/365),IF($G113&gt;AU$2,(DATEDIF($G113,AV$2,"D")/365),1)))))))</f>
        <v>0</v>
      </c>
      <c r="AW113" s="53">
        <f>IF($V113&lt;=AV$2,0,IF($O113&lt;=AV$2,0,IF($G113&gt;=AW$2,0,IF($K113&gt;=$J113,0,IF($O113&lt;=AW$2,($J113-(SUM($K113,SUM($Z113:AV113)))),IF($L113=$D$184,(($J113-$K113)/$P113),(($J113-SUM($Z113:AV113))*$Q113))*IF($V113&lt;=AW$2,(DATEDIF(AV$2,$V113,"D")/365),IF($G113&gt;AV$2,(DATEDIF($G113,AW$2,"D")/365),1)))))))</f>
        <v>0</v>
      </c>
      <c r="AX113" s="53">
        <f>IF($V113&lt;=AW$2,0,IF($O113&lt;=AW$2,0,IF($G113&gt;=AX$2,0,IF($K113&gt;=$J113,0,IF($O113&lt;=AX$2,($J113-(SUM($K113,SUM($Z113:AW113)))),IF($L113=$D$184,(($J113-$K113)/$P113),(($J113-SUM($Z113:AW113))*$Q113))*IF($V113&lt;=AX$2,(DATEDIF(AW$2,$V113,"D")/365),IF($G113&gt;AW$2,(DATEDIF($G113,AX$2,"D")/365),1)))))))</f>
        <v>0</v>
      </c>
      <c r="AY113" s="53">
        <f>IF($V113&lt;=AX$2,0,IF($O113&lt;=AX$2,0,IF($G113&gt;=AY$2,0,IF($K113&gt;=$J113,0,IF($O113&lt;=AY$2,($J113-(SUM($K113,SUM($Z113:AX113)))),IF($L113=$D$184,(($J113-$K113)/$P113),(($J113-SUM($Z113:AX113))*$Q113))*IF($V113&lt;=AY$2,(DATEDIF(AX$2,$V113,"D")/365),IF($G113&gt;AX$2,(DATEDIF($G113,AY$2,"D")/365),1)))))))</f>
        <v>0</v>
      </c>
      <c r="AZ113" s="52"/>
      <c r="BA113" s="52"/>
      <c r="BB113" s="126">
        <f>IF($V113&lt;=BB$2,0,IF($G113&gt;=BB$2,0,IF($G113&gt;$W$3,(J113-Z113),IF($G113&lt;=$W$3,J113-SUM(W113,$Z113:Z113),0))))</f>
        <v>0</v>
      </c>
      <c r="BC113" s="53">
        <f t="shared" si="197"/>
        <v>0</v>
      </c>
      <c r="BD113" s="52">
        <f t="shared" si="197"/>
        <v>0</v>
      </c>
      <c r="BE113" s="53">
        <f t="shared" si="197"/>
        <v>0</v>
      </c>
      <c r="BF113" s="52">
        <f t="shared" si="197"/>
        <v>0</v>
      </c>
      <c r="BG113" s="53">
        <f t="shared" si="197"/>
        <v>0</v>
      </c>
      <c r="BH113" s="52">
        <f t="shared" si="197"/>
        <v>0</v>
      </c>
      <c r="BI113" s="53">
        <f t="shared" si="197"/>
        <v>0</v>
      </c>
      <c r="BJ113" s="52">
        <f t="shared" si="197"/>
        <v>0</v>
      </c>
      <c r="BK113" s="53">
        <f t="shared" si="197"/>
        <v>0</v>
      </c>
      <c r="BL113" s="52">
        <f t="shared" si="197"/>
        <v>0</v>
      </c>
      <c r="BM113" s="53">
        <f t="shared" si="197"/>
        <v>0</v>
      </c>
      <c r="BN113" s="52">
        <f t="shared" si="197"/>
        <v>0</v>
      </c>
      <c r="BO113" s="53">
        <f t="shared" si="197"/>
        <v>0</v>
      </c>
      <c r="BP113" s="52">
        <f t="shared" si="197"/>
        <v>0</v>
      </c>
      <c r="BQ113" s="53">
        <f t="shared" si="197"/>
        <v>0</v>
      </c>
      <c r="BR113" s="52">
        <f t="shared" si="142"/>
        <v>0</v>
      </c>
      <c r="BS113" s="53">
        <f t="shared" si="142"/>
        <v>0</v>
      </c>
      <c r="BT113" s="52">
        <f t="shared" si="142"/>
        <v>0</v>
      </c>
      <c r="BU113" s="53">
        <f t="shared" si="142"/>
        <v>0</v>
      </c>
      <c r="BV113" s="52">
        <f t="shared" si="142"/>
        <v>0</v>
      </c>
      <c r="BW113" s="53">
        <f t="shared" si="142"/>
        <v>0</v>
      </c>
      <c r="BX113" s="52">
        <f t="shared" si="142"/>
        <v>0</v>
      </c>
      <c r="BY113" s="53">
        <f t="shared" si="142"/>
        <v>0</v>
      </c>
      <c r="BZ113" s="52">
        <f t="shared" si="142"/>
        <v>0</v>
      </c>
      <c r="CA113" s="53">
        <f t="shared" si="142"/>
        <v>0</v>
      </c>
    </row>
    <row r="114" spans="1:79" s="74" customFormat="1">
      <c r="A114" s="20">
        <v>113</v>
      </c>
      <c r="B114" s="20" t="s">
        <v>121</v>
      </c>
      <c r="C114" s="20" t="s">
        <v>153</v>
      </c>
      <c r="D114" s="2">
        <v>1985</v>
      </c>
      <c r="E114" s="3">
        <v>4</v>
      </c>
      <c r="F114" s="2">
        <v>1</v>
      </c>
      <c r="G114" s="55">
        <f t="shared" si="139"/>
        <v>31137</v>
      </c>
      <c r="H114" s="4">
        <v>0</v>
      </c>
      <c r="I114" s="1">
        <v>0</v>
      </c>
      <c r="J114" s="51">
        <f t="shared" si="140"/>
        <v>0</v>
      </c>
      <c r="K114" s="54">
        <f t="shared" si="141"/>
        <v>0</v>
      </c>
      <c r="L114" s="4" t="s">
        <v>96</v>
      </c>
      <c r="M114" s="54">
        <f t="shared" si="331"/>
        <v>10</v>
      </c>
      <c r="N114" s="53">
        <f t="shared" si="322"/>
        <v>10</v>
      </c>
      <c r="O114" s="55">
        <f t="shared" si="323"/>
        <v>34789</v>
      </c>
      <c r="P114" s="53">
        <f t="shared" si="324"/>
        <v>0</v>
      </c>
      <c r="Q114" s="119">
        <f t="shared" si="325"/>
        <v>0</v>
      </c>
      <c r="R114" s="45" t="s">
        <v>130</v>
      </c>
      <c r="S114" s="138">
        <v>17</v>
      </c>
      <c r="T114" s="139">
        <v>4</v>
      </c>
      <c r="U114" s="138">
        <v>2035</v>
      </c>
      <c r="V114" s="55">
        <f t="shared" si="326"/>
        <v>54878</v>
      </c>
      <c r="W114" s="53">
        <f t="shared" si="327"/>
        <v>0</v>
      </c>
      <c r="X114" s="53">
        <f t="shared" si="328"/>
        <v>0</v>
      </c>
      <c r="Y114" s="53">
        <f t="shared" si="329"/>
        <v>0</v>
      </c>
      <c r="Z114" s="53">
        <f t="shared" si="330"/>
        <v>0</v>
      </c>
      <c r="AA114" s="53">
        <f>IF($V114&lt;=Z$2,0,IF($O114&lt;=Z$2,0,IF($G114&gt;=AA$2,0,IF($K114&gt;=$J114,0,IF($O114&lt;=AA$2,($J114-(SUM($K114,SUM($Z114:Z114)))),IF($L114=$D$184,(($J114-$K114)/$P114),(($J114-SUM($Z114:Z114))*$Q114))*IF($V114&lt;=AA$2,(DATEDIF(Z$2,$V114,"D")/365),IF($G114&gt;Z$2,(DATEDIF($G114,AA$2,"D")/365),1)))))))</f>
        <v>0</v>
      </c>
      <c r="AB114" s="53">
        <f>IF($V114&lt;=AA$2,0,IF($O114&lt;=AA$2,0,IF($G114&gt;=AB$2,0,IF($K114&gt;=$J114,0,IF($O114&lt;=AB$2,($J114-(SUM($K114,SUM($Z114:AA114)))),IF($L114=$D$184,(($J114-$K114)/$P114),(($J114-SUM($Z114:AA114))*$Q114))*IF($V114&lt;=AB$2,(DATEDIF(AA$2,$V114,"D")/365),IF($G114&gt;AA$2,(DATEDIF($G114,AB$2,"D")/365),1)))))))</f>
        <v>0</v>
      </c>
      <c r="AC114" s="53">
        <f>IF($V114&lt;=AB$2,0,IF($O114&lt;=AB$2,0,IF($G114&gt;=AC$2,0,IF($K114&gt;=$J114,0,IF($O114&lt;=AC$2,($J114-(SUM($K114,SUM($Z114:AB114)))),IF($L114=$D$184,(($J114-$K114)/$P114),(($J114-SUM($Z114:AB114))*$Q114))*IF($V114&lt;=AC$2,(DATEDIF(AB$2,$V114,"D")/365),IF($G114&gt;AB$2,(DATEDIF($G114,AC$2,"D")/365),1)))))))</f>
        <v>0</v>
      </c>
      <c r="AD114" s="53">
        <f>IF($V114&lt;=AC$2,0,IF($O114&lt;=AC$2,0,IF($G114&gt;=AD$2,0,IF($K114&gt;=$J114,0,IF($O114&lt;=AD$2,($J114-(SUM($K114,SUM($Z114:AC114)))),IF($L114=$D$184,(($J114-$K114)/$P114),(($J114-SUM($Z114:AC114))*$Q114))*IF($V114&lt;=AD$2,(DATEDIF(AC$2,$V114,"D")/365),IF($G114&gt;AC$2,(DATEDIF($G114,AD$2,"D")/365),1)))))))</f>
        <v>0</v>
      </c>
      <c r="AE114" s="53">
        <f>IF($V114&lt;=AD$2,0,IF($O114&lt;=AD$2,0,IF($G114&gt;=AE$2,0,IF($K114&gt;=$J114,0,IF($O114&lt;=AE$2,($J114-(SUM($K114,SUM($Z114:AD114)))),IF($L114=$D$184,(($J114-$K114)/$P114),(($J114-SUM($Z114:AD114))*$Q114))*IF($V114&lt;=AE$2,(DATEDIF(AD$2,$V114,"D")/365),IF($G114&gt;AD$2,(DATEDIF($G114,AE$2,"D")/365),1)))))))</f>
        <v>0</v>
      </c>
      <c r="AF114" s="53">
        <f>IF($V114&lt;=AE$2,0,IF($O114&lt;=AE$2,0,IF($G114&gt;=AF$2,0,IF($K114&gt;=$J114,0,IF($O114&lt;=AF$2,($J114-(SUM($K114,SUM($Z114:AE114)))),IF($L114=$D$184,(($J114-$K114)/$P114),(($J114-SUM($Z114:AE114))*$Q114))*IF($V114&lt;=AF$2,(DATEDIF(AE$2,$V114,"D")/365),IF($G114&gt;AE$2,(DATEDIF($G114,AF$2,"D")/365),1)))))))</f>
        <v>0</v>
      </c>
      <c r="AG114" s="53">
        <f>IF($V114&lt;=AF$2,0,IF($O114&lt;=AF$2,0,IF($G114&gt;=AG$2,0,IF($K114&gt;=$J114,0,IF($O114&lt;=AG$2,($J114-(SUM($K114,SUM($Z114:AF114)))),IF($L114=$D$184,(($J114-$K114)/$P114),(($J114-SUM($Z114:AF114))*$Q114))*IF($V114&lt;=AG$2,(DATEDIF(AF$2,$V114,"D")/365),IF($G114&gt;AF$2,(DATEDIF($G114,AG$2,"D")/365),1)))))))</f>
        <v>0</v>
      </c>
      <c r="AH114" s="53">
        <f>IF($V114&lt;=AG$2,0,IF($O114&lt;=AG$2,0,IF($G114&gt;=AH$2,0,IF($K114&gt;=$J114,0,IF($O114&lt;=AH$2,($J114-(SUM($K114,SUM($Z114:AG114)))),IF($L114=$D$184,(($J114-$K114)/$P114),(($J114-SUM($Z114:AG114))*$Q114))*IF($V114&lt;=AH$2,(DATEDIF(AG$2,$V114,"D")/365),IF($G114&gt;AG$2,(DATEDIF($G114,AH$2,"D")/365),1)))))))</f>
        <v>0</v>
      </c>
      <c r="AI114" s="53">
        <f>IF($V114&lt;=AH$2,0,IF($O114&lt;=AH$2,0,IF($G114&gt;=AI$2,0,IF($K114&gt;=$J114,0,IF($O114&lt;=AI$2,($J114-(SUM($K114,SUM($Z114:AH114)))),IF($L114=$D$184,(($J114-$K114)/$P114),(($J114-SUM($Z114:AH114))*$Q114))*IF($V114&lt;=AI$2,(DATEDIF(AH$2,$V114,"D")/365),IF($G114&gt;AH$2,(DATEDIF($G114,AI$2,"D")/365),1)))))))</f>
        <v>0</v>
      </c>
      <c r="AJ114" s="53">
        <f>IF($V114&lt;=AI$2,0,IF($O114&lt;=AI$2,0,IF($G114&gt;=AJ$2,0,IF($K114&gt;=$J114,0,IF($O114&lt;=AJ$2,($J114-(SUM($K114,SUM($Z114:AI114)))),IF($L114=$D$184,(($J114-$K114)/$P114),(($J114-SUM($Z114:AI114))*$Q114))*IF($V114&lt;=AJ$2,(DATEDIF(AI$2,$V114,"D")/365),IF($G114&gt;AI$2,(DATEDIF($G114,AJ$2,"D")/365),1)))))))</f>
        <v>0</v>
      </c>
      <c r="AK114" s="53">
        <f>IF($V114&lt;=AJ$2,0,IF($O114&lt;=AJ$2,0,IF($G114&gt;=AK$2,0,IF($K114&gt;=$J114,0,IF($O114&lt;=AK$2,($J114-(SUM($K114,SUM($Z114:AJ114)))),IF($L114=$D$184,(($J114-$K114)/$P114),(($J114-SUM($Z114:AJ114))*$Q114))*IF($V114&lt;=AK$2,(DATEDIF(AJ$2,$V114,"D")/365),IF($G114&gt;AJ$2,(DATEDIF($G114,AK$2,"D")/365),1)))))))</f>
        <v>0</v>
      </c>
      <c r="AL114" s="53">
        <f>IF($V114&lt;=AK$2,0,IF($O114&lt;=AK$2,0,IF($G114&gt;=AL$2,0,IF($K114&gt;=$J114,0,IF($O114&lt;=AL$2,($J114-(SUM($K114,SUM($Z114:AK114)))),IF($L114=$D$184,(($J114-$K114)/$P114),(($J114-SUM($Z114:AK114))*$Q114))*IF($V114&lt;=AL$2,(DATEDIF(AK$2,$V114,"D")/365),IF($G114&gt;AK$2,(DATEDIF($G114,AL$2,"D")/365),1)))))))</f>
        <v>0</v>
      </c>
      <c r="AM114" s="53">
        <f>IF($V114&lt;=AL$2,0,IF($O114&lt;=AL$2,0,IF($G114&gt;=AM$2,0,IF($K114&gt;=$J114,0,IF($O114&lt;=AM$2,($J114-(SUM($K114,SUM($Z114:AL114)))),IF($L114=$D$184,(($J114-$K114)/$P114),(($J114-SUM($Z114:AL114))*$Q114))*IF($V114&lt;=AM$2,(DATEDIF(AL$2,$V114,"D")/365),IF($G114&gt;AL$2,(DATEDIF($G114,AM$2,"D")/365),1)))))))</f>
        <v>0</v>
      </c>
      <c r="AN114" s="53">
        <f>IF($V114&lt;=AM$2,0,IF($O114&lt;=AM$2,0,IF($G114&gt;=AN$2,0,IF($K114&gt;=$J114,0,IF($O114&lt;=AN$2,($J114-(SUM($K114,SUM($Z114:AM114)))),IF($L114=$D$184,(($J114-$K114)/$P114),(($J114-SUM($Z114:AM114))*$Q114))*IF($V114&lt;=AN$2,(DATEDIF(AM$2,$V114,"D")/365),IF($G114&gt;AM$2,(DATEDIF($G114,AN$2,"D")/365),1)))))))</f>
        <v>0</v>
      </c>
      <c r="AO114" s="53">
        <f>IF($V114&lt;=AN$2,0,IF($O114&lt;=AN$2,0,IF($G114&gt;=AO$2,0,IF($K114&gt;=$J114,0,IF($O114&lt;=AO$2,($J114-(SUM($K114,SUM($Z114:AN114)))),IF($L114=$D$184,(($J114-$K114)/$P114),(($J114-SUM($Z114:AN114))*$Q114))*IF($V114&lt;=AO$2,(DATEDIF(AN$2,$V114,"D")/365),IF($G114&gt;AN$2,(DATEDIF($G114,AO$2,"D")/365),1)))))))</f>
        <v>0</v>
      </c>
      <c r="AP114" s="53">
        <f>IF($V114&lt;=AO$2,0,IF($O114&lt;=AO$2,0,IF($G114&gt;=AP$2,0,IF($K114&gt;=$J114,0,IF($O114&lt;=AP$2,($J114-(SUM($K114,SUM($Z114:AO114)))),IF($L114=$D$184,(($J114-$K114)/$P114),(($J114-SUM($Z114:AO114))*$Q114))*IF($V114&lt;=AP$2,(DATEDIF(AO$2,$V114,"D")/365),IF($G114&gt;AO$2,(DATEDIF($G114,AP$2,"D")/365),1)))))))</f>
        <v>0</v>
      </c>
      <c r="AQ114" s="53">
        <f>IF($V114&lt;=AP$2,0,IF($O114&lt;=AP$2,0,IF($G114&gt;=AQ$2,0,IF($K114&gt;=$J114,0,IF($O114&lt;=AQ$2,($J114-(SUM($K114,SUM($Z114:AP114)))),IF($L114=$D$184,(($J114-$K114)/$P114),(($J114-SUM($Z114:AP114))*$Q114))*IF($V114&lt;=AQ$2,(DATEDIF(AP$2,$V114,"D")/365),IF($G114&gt;AP$2,(DATEDIF($G114,AQ$2,"D")/365),1)))))))</f>
        <v>0</v>
      </c>
      <c r="AR114" s="53">
        <f>IF($V114&lt;=AQ$2,0,IF($O114&lt;=AQ$2,0,IF($G114&gt;=AR$2,0,IF($K114&gt;=$J114,0,IF($O114&lt;=AR$2,($J114-(SUM($K114,SUM($Z114:AQ114)))),IF($L114=$D$184,(($J114-$K114)/$P114),(($J114-SUM($Z114:AQ114))*$Q114))*IF($V114&lt;=AR$2,(DATEDIF(AQ$2,$V114,"D")/365),IF($G114&gt;AQ$2,(DATEDIF($G114,AR$2,"D")/365),1)))))))</f>
        <v>0</v>
      </c>
      <c r="AS114" s="53">
        <f>IF($V114&lt;=AR$2,0,IF($O114&lt;=AR$2,0,IF($G114&gt;=AS$2,0,IF($K114&gt;=$J114,0,IF($O114&lt;=AS$2,($J114-(SUM($K114,SUM($Z114:AR114)))),IF($L114=$D$184,(($J114-$K114)/$P114),(($J114-SUM($Z114:AR114))*$Q114))*IF($V114&lt;=AS$2,(DATEDIF(AR$2,$V114,"D")/365),IF($G114&gt;AR$2,(DATEDIF($G114,AS$2,"D")/365),1)))))))</f>
        <v>0</v>
      </c>
      <c r="AT114" s="53">
        <f>IF($V114&lt;=AS$2,0,IF($O114&lt;=AS$2,0,IF($G114&gt;=AT$2,0,IF($K114&gt;=$J114,0,IF($O114&lt;=AT$2,($J114-(SUM($K114,SUM($Z114:AS114)))),IF($L114=$D$184,(($J114-$K114)/$P114),(($J114-SUM($Z114:AS114))*$Q114))*IF($V114&lt;=AT$2,(DATEDIF(AS$2,$V114,"D")/365),IF($G114&gt;AS$2,(DATEDIF($G114,AT$2,"D")/365),1)))))))</f>
        <v>0</v>
      </c>
      <c r="AU114" s="53">
        <f>IF($V114&lt;=AT$2,0,IF($O114&lt;=AT$2,0,IF($G114&gt;=AU$2,0,IF($K114&gt;=$J114,0,IF($O114&lt;=AU$2,($J114-(SUM($K114,SUM($Z114:AT114)))),IF($L114=$D$184,(($J114-$K114)/$P114),(($J114-SUM($Z114:AT114))*$Q114))*IF($V114&lt;=AU$2,(DATEDIF(AT$2,$V114,"D")/365),IF($G114&gt;AT$2,(DATEDIF($G114,AU$2,"D")/365),1)))))))</f>
        <v>0</v>
      </c>
      <c r="AV114" s="53">
        <f>IF($V114&lt;=AU$2,0,IF($O114&lt;=AU$2,0,IF($G114&gt;=AV$2,0,IF($K114&gt;=$J114,0,IF($O114&lt;=AV$2,($J114-(SUM($K114,SUM($Z114:AU114)))),IF($L114=$D$184,(($J114-$K114)/$P114),(($J114-SUM($Z114:AU114))*$Q114))*IF($V114&lt;=AV$2,(DATEDIF(AU$2,$V114,"D")/365),IF($G114&gt;AU$2,(DATEDIF($G114,AV$2,"D")/365),1)))))))</f>
        <v>0</v>
      </c>
      <c r="AW114" s="53">
        <f>IF($V114&lt;=AV$2,0,IF($O114&lt;=AV$2,0,IF($G114&gt;=AW$2,0,IF($K114&gt;=$J114,0,IF($O114&lt;=AW$2,($J114-(SUM($K114,SUM($Z114:AV114)))),IF($L114=$D$184,(($J114-$K114)/$P114),(($J114-SUM($Z114:AV114))*$Q114))*IF($V114&lt;=AW$2,(DATEDIF(AV$2,$V114,"D")/365),IF($G114&gt;AV$2,(DATEDIF($G114,AW$2,"D")/365),1)))))))</f>
        <v>0</v>
      </c>
      <c r="AX114" s="53">
        <f>IF($V114&lt;=AW$2,0,IF($O114&lt;=AW$2,0,IF($G114&gt;=AX$2,0,IF($K114&gt;=$J114,0,IF($O114&lt;=AX$2,($J114-(SUM($K114,SUM($Z114:AW114)))),IF($L114=$D$184,(($J114-$K114)/$P114),(($J114-SUM($Z114:AW114))*$Q114))*IF($V114&lt;=AX$2,(DATEDIF(AW$2,$V114,"D")/365),IF($G114&gt;AW$2,(DATEDIF($G114,AX$2,"D")/365),1)))))))</f>
        <v>0</v>
      </c>
      <c r="AY114" s="53">
        <f>IF($V114&lt;=AX$2,0,IF($O114&lt;=AX$2,0,IF($G114&gt;=AY$2,0,IF($K114&gt;=$J114,0,IF($O114&lt;=AY$2,($J114-(SUM($K114,SUM($Z114:AX114)))),IF($L114=$D$184,(($J114-$K114)/$P114),(($J114-SUM($Z114:AX114))*$Q114))*IF($V114&lt;=AY$2,(DATEDIF(AX$2,$V114,"D")/365),IF($G114&gt;AX$2,(DATEDIF($G114,AY$2,"D")/365),1)))))))</f>
        <v>0</v>
      </c>
      <c r="AZ114" s="52"/>
      <c r="BA114" s="52"/>
      <c r="BB114" s="126">
        <f>IF($V114&lt;=BB$2,0,IF($G114&gt;=BB$2,0,IF($G114&gt;$W$3,(J114-Z114),IF($G114&lt;=$W$3,J114-SUM(W114,$Z114:Z114),0))))</f>
        <v>0</v>
      </c>
      <c r="BC114" s="53">
        <f t="shared" si="197"/>
        <v>0</v>
      </c>
      <c r="BD114" s="52">
        <f t="shared" si="197"/>
        <v>0</v>
      </c>
      <c r="BE114" s="53">
        <f t="shared" si="197"/>
        <v>0</v>
      </c>
      <c r="BF114" s="52">
        <f t="shared" si="197"/>
        <v>0</v>
      </c>
      <c r="BG114" s="53">
        <f t="shared" si="197"/>
        <v>0</v>
      </c>
      <c r="BH114" s="52">
        <f t="shared" si="197"/>
        <v>0</v>
      </c>
      <c r="BI114" s="53">
        <f t="shared" si="197"/>
        <v>0</v>
      </c>
      <c r="BJ114" s="52">
        <f t="shared" si="197"/>
        <v>0</v>
      </c>
      <c r="BK114" s="53">
        <f t="shared" si="197"/>
        <v>0</v>
      </c>
      <c r="BL114" s="52">
        <f t="shared" si="197"/>
        <v>0</v>
      </c>
      <c r="BM114" s="53">
        <f t="shared" si="197"/>
        <v>0</v>
      </c>
      <c r="BN114" s="52">
        <f t="shared" si="197"/>
        <v>0</v>
      </c>
      <c r="BO114" s="53">
        <f t="shared" si="197"/>
        <v>0</v>
      </c>
      <c r="BP114" s="52">
        <f t="shared" si="197"/>
        <v>0</v>
      </c>
      <c r="BQ114" s="53">
        <f t="shared" si="197"/>
        <v>0</v>
      </c>
      <c r="BR114" s="52">
        <f t="shared" si="142"/>
        <v>0</v>
      </c>
      <c r="BS114" s="53">
        <f t="shared" si="142"/>
        <v>0</v>
      </c>
      <c r="BT114" s="52">
        <f t="shared" si="142"/>
        <v>0</v>
      </c>
      <c r="BU114" s="53">
        <f t="shared" si="142"/>
        <v>0</v>
      </c>
      <c r="BV114" s="52">
        <f t="shared" si="142"/>
        <v>0</v>
      </c>
      <c r="BW114" s="53">
        <f t="shared" si="142"/>
        <v>0</v>
      </c>
      <c r="BX114" s="52">
        <f t="shared" si="142"/>
        <v>0</v>
      </c>
      <c r="BY114" s="53">
        <f t="shared" si="142"/>
        <v>0</v>
      </c>
      <c r="BZ114" s="52">
        <f t="shared" si="142"/>
        <v>0</v>
      </c>
      <c r="CA114" s="53">
        <f t="shared" si="142"/>
        <v>0</v>
      </c>
    </row>
    <row r="115" spans="1:79" s="74" customFormat="1">
      <c r="A115" s="20">
        <v>114</v>
      </c>
      <c r="B115" s="20" t="s">
        <v>121</v>
      </c>
      <c r="C115" s="20" t="s">
        <v>153</v>
      </c>
      <c r="D115" s="2">
        <v>1985</v>
      </c>
      <c r="E115" s="3">
        <v>4</v>
      </c>
      <c r="F115" s="2">
        <v>1</v>
      </c>
      <c r="G115" s="55">
        <f t="shared" si="139"/>
        <v>31137</v>
      </c>
      <c r="H115" s="4">
        <v>0</v>
      </c>
      <c r="I115" s="1">
        <v>0</v>
      </c>
      <c r="J115" s="51">
        <f t="shared" si="140"/>
        <v>0</v>
      </c>
      <c r="K115" s="54">
        <f t="shared" si="141"/>
        <v>0</v>
      </c>
      <c r="L115" s="4" t="s">
        <v>96</v>
      </c>
      <c r="M115" s="54">
        <f t="shared" si="331"/>
        <v>10</v>
      </c>
      <c r="N115" s="53">
        <f t="shared" si="322"/>
        <v>10</v>
      </c>
      <c r="O115" s="55">
        <f t="shared" si="323"/>
        <v>34789</v>
      </c>
      <c r="P115" s="53">
        <f t="shared" si="324"/>
        <v>0</v>
      </c>
      <c r="Q115" s="119">
        <f t="shared" si="325"/>
        <v>0</v>
      </c>
      <c r="R115" s="45" t="s">
        <v>130</v>
      </c>
      <c r="S115" s="138">
        <v>17</v>
      </c>
      <c r="T115" s="139">
        <v>4</v>
      </c>
      <c r="U115" s="138">
        <v>2035</v>
      </c>
      <c r="V115" s="55">
        <f t="shared" si="326"/>
        <v>54878</v>
      </c>
      <c r="W115" s="53">
        <f t="shared" si="327"/>
        <v>0</v>
      </c>
      <c r="X115" s="53">
        <f t="shared" si="328"/>
        <v>0</v>
      </c>
      <c r="Y115" s="53">
        <f t="shared" si="329"/>
        <v>0</v>
      </c>
      <c r="Z115" s="53">
        <f t="shared" si="330"/>
        <v>0</v>
      </c>
      <c r="AA115" s="53">
        <f>IF($V115&lt;=Z$2,0,IF($O115&lt;=Z$2,0,IF($G115&gt;=AA$2,0,IF($K115&gt;=$J115,0,IF($O115&lt;=AA$2,($J115-(SUM($K115,SUM($Z115:Z115)))),IF($L115=$D$184,(($J115-$K115)/$P115),(($J115-SUM($Z115:Z115))*$Q115))*IF($V115&lt;=AA$2,(DATEDIF(Z$2,$V115,"D")/365),IF($G115&gt;Z$2,(DATEDIF($G115,AA$2,"D")/365),1)))))))</f>
        <v>0</v>
      </c>
      <c r="AB115" s="53">
        <f>IF($V115&lt;=AA$2,0,IF($O115&lt;=AA$2,0,IF($G115&gt;=AB$2,0,IF($K115&gt;=$J115,0,IF($O115&lt;=AB$2,($J115-(SUM($K115,SUM($Z115:AA115)))),IF($L115=$D$184,(($J115-$K115)/$P115),(($J115-SUM($Z115:AA115))*$Q115))*IF($V115&lt;=AB$2,(DATEDIF(AA$2,$V115,"D")/365),IF($G115&gt;AA$2,(DATEDIF($G115,AB$2,"D")/365),1)))))))</f>
        <v>0</v>
      </c>
      <c r="AC115" s="53">
        <f>IF($V115&lt;=AB$2,0,IF($O115&lt;=AB$2,0,IF($G115&gt;=AC$2,0,IF($K115&gt;=$J115,0,IF($O115&lt;=AC$2,($J115-(SUM($K115,SUM($Z115:AB115)))),IF($L115=$D$184,(($J115-$K115)/$P115),(($J115-SUM($Z115:AB115))*$Q115))*IF($V115&lt;=AC$2,(DATEDIF(AB$2,$V115,"D")/365),IF($G115&gt;AB$2,(DATEDIF($G115,AC$2,"D")/365),1)))))))</f>
        <v>0</v>
      </c>
      <c r="AD115" s="53">
        <f>IF($V115&lt;=AC$2,0,IF($O115&lt;=AC$2,0,IF($G115&gt;=AD$2,0,IF($K115&gt;=$J115,0,IF($O115&lt;=AD$2,($J115-(SUM($K115,SUM($Z115:AC115)))),IF($L115=$D$184,(($J115-$K115)/$P115),(($J115-SUM($Z115:AC115))*$Q115))*IF($V115&lt;=AD$2,(DATEDIF(AC$2,$V115,"D")/365),IF($G115&gt;AC$2,(DATEDIF($G115,AD$2,"D")/365),1)))))))</f>
        <v>0</v>
      </c>
      <c r="AE115" s="53">
        <f>IF($V115&lt;=AD$2,0,IF($O115&lt;=AD$2,0,IF($G115&gt;=AE$2,0,IF($K115&gt;=$J115,0,IF($O115&lt;=AE$2,($J115-(SUM($K115,SUM($Z115:AD115)))),IF($L115=$D$184,(($J115-$K115)/$P115),(($J115-SUM($Z115:AD115))*$Q115))*IF($V115&lt;=AE$2,(DATEDIF(AD$2,$V115,"D")/365),IF($G115&gt;AD$2,(DATEDIF($G115,AE$2,"D")/365),1)))))))</f>
        <v>0</v>
      </c>
      <c r="AF115" s="53">
        <f>IF($V115&lt;=AE$2,0,IF($O115&lt;=AE$2,0,IF($G115&gt;=AF$2,0,IF($K115&gt;=$J115,0,IF($O115&lt;=AF$2,($J115-(SUM($K115,SUM($Z115:AE115)))),IF($L115=$D$184,(($J115-$K115)/$P115),(($J115-SUM($Z115:AE115))*$Q115))*IF($V115&lt;=AF$2,(DATEDIF(AE$2,$V115,"D")/365),IF($G115&gt;AE$2,(DATEDIF($G115,AF$2,"D")/365),1)))))))</f>
        <v>0</v>
      </c>
      <c r="AG115" s="53">
        <f>IF($V115&lt;=AF$2,0,IF($O115&lt;=AF$2,0,IF($G115&gt;=AG$2,0,IF($K115&gt;=$J115,0,IF($O115&lt;=AG$2,($J115-(SUM($K115,SUM($Z115:AF115)))),IF($L115=$D$184,(($J115-$K115)/$P115),(($J115-SUM($Z115:AF115))*$Q115))*IF($V115&lt;=AG$2,(DATEDIF(AF$2,$V115,"D")/365),IF($G115&gt;AF$2,(DATEDIF($G115,AG$2,"D")/365),1)))))))</f>
        <v>0</v>
      </c>
      <c r="AH115" s="53">
        <f>IF($V115&lt;=AG$2,0,IF($O115&lt;=AG$2,0,IF($G115&gt;=AH$2,0,IF($K115&gt;=$J115,0,IF($O115&lt;=AH$2,($J115-(SUM($K115,SUM($Z115:AG115)))),IF($L115=$D$184,(($J115-$K115)/$P115),(($J115-SUM($Z115:AG115))*$Q115))*IF($V115&lt;=AH$2,(DATEDIF(AG$2,$V115,"D")/365),IF($G115&gt;AG$2,(DATEDIF($G115,AH$2,"D")/365),1)))))))</f>
        <v>0</v>
      </c>
      <c r="AI115" s="53">
        <f>IF($V115&lt;=AH$2,0,IF($O115&lt;=AH$2,0,IF($G115&gt;=AI$2,0,IF($K115&gt;=$J115,0,IF($O115&lt;=AI$2,($J115-(SUM($K115,SUM($Z115:AH115)))),IF($L115=$D$184,(($J115-$K115)/$P115),(($J115-SUM($Z115:AH115))*$Q115))*IF($V115&lt;=AI$2,(DATEDIF(AH$2,$V115,"D")/365),IF($G115&gt;AH$2,(DATEDIF($G115,AI$2,"D")/365),1)))))))</f>
        <v>0</v>
      </c>
      <c r="AJ115" s="53">
        <f>IF($V115&lt;=AI$2,0,IF($O115&lt;=AI$2,0,IF($G115&gt;=AJ$2,0,IF($K115&gt;=$J115,0,IF($O115&lt;=AJ$2,($J115-(SUM($K115,SUM($Z115:AI115)))),IF($L115=$D$184,(($J115-$K115)/$P115),(($J115-SUM($Z115:AI115))*$Q115))*IF($V115&lt;=AJ$2,(DATEDIF(AI$2,$V115,"D")/365),IF($G115&gt;AI$2,(DATEDIF($G115,AJ$2,"D")/365),1)))))))</f>
        <v>0</v>
      </c>
      <c r="AK115" s="53">
        <f>IF($V115&lt;=AJ$2,0,IF($O115&lt;=AJ$2,0,IF($G115&gt;=AK$2,0,IF($K115&gt;=$J115,0,IF($O115&lt;=AK$2,($J115-(SUM($K115,SUM($Z115:AJ115)))),IF($L115=$D$184,(($J115-$K115)/$P115),(($J115-SUM($Z115:AJ115))*$Q115))*IF($V115&lt;=AK$2,(DATEDIF(AJ$2,$V115,"D")/365),IF($G115&gt;AJ$2,(DATEDIF($G115,AK$2,"D")/365),1)))))))</f>
        <v>0</v>
      </c>
      <c r="AL115" s="53">
        <f>IF($V115&lt;=AK$2,0,IF($O115&lt;=AK$2,0,IF($G115&gt;=AL$2,0,IF($K115&gt;=$J115,0,IF($O115&lt;=AL$2,($J115-(SUM($K115,SUM($Z115:AK115)))),IF($L115=$D$184,(($J115-$K115)/$P115),(($J115-SUM($Z115:AK115))*$Q115))*IF($V115&lt;=AL$2,(DATEDIF(AK$2,$V115,"D")/365),IF($G115&gt;AK$2,(DATEDIF($G115,AL$2,"D")/365),1)))))))</f>
        <v>0</v>
      </c>
      <c r="AM115" s="53">
        <f>IF($V115&lt;=AL$2,0,IF($O115&lt;=AL$2,0,IF($G115&gt;=AM$2,0,IF($K115&gt;=$J115,0,IF($O115&lt;=AM$2,($J115-(SUM($K115,SUM($Z115:AL115)))),IF($L115=$D$184,(($J115-$K115)/$P115),(($J115-SUM($Z115:AL115))*$Q115))*IF($V115&lt;=AM$2,(DATEDIF(AL$2,$V115,"D")/365),IF($G115&gt;AL$2,(DATEDIF($G115,AM$2,"D")/365),1)))))))</f>
        <v>0</v>
      </c>
      <c r="AN115" s="53">
        <f>IF($V115&lt;=AM$2,0,IF($O115&lt;=AM$2,0,IF($G115&gt;=AN$2,0,IF($K115&gt;=$J115,0,IF($O115&lt;=AN$2,($J115-(SUM($K115,SUM($Z115:AM115)))),IF($L115=$D$184,(($J115-$K115)/$P115),(($J115-SUM($Z115:AM115))*$Q115))*IF($V115&lt;=AN$2,(DATEDIF(AM$2,$V115,"D")/365),IF($G115&gt;AM$2,(DATEDIF($G115,AN$2,"D")/365),1)))))))</f>
        <v>0</v>
      </c>
      <c r="AO115" s="53">
        <f>IF($V115&lt;=AN$2,0,IF($O115&lt;=AN$2,0,IF($G115&gt;=AO$2,0,IF($K115&gt;=$J115,0,IF($O115&lt;=AO$2,($J115-(SUM($K115,SUM($Z115:AN115)))),IF($L115=$D$184,(($J115-$K115)/$P115),(($J115-SUM($Z115:AN115))*$Q115))*IF($V115&lt;=AO$2,(DATEDIF(AN$2,$V115,"D")/365),IF($G115&gt;AN$2,(DATEDIF($G115,AO$2,"D")/365),1)))))))</f>
        <v>0</v>
      </c>
      <c r="AP115" s="53">
        <f>IF($V115&lt;=AO$2,0,IF($O115&lt;=AO$2,0,IF($G115&gt;=AP$2,0,IF($K115&gt;=$J115,0,IF($O115&lt;=AP$2,($J115-(SUM($K115,SUM($Z115:AO115)))),IF($L115=$D$184,(($J115-$K115)/$P115),(($J115-SUM($Z115:AO115))*$Q115))*IF($V115&lt;=AP$2,(DATEDIF(AO$2,$V115,"D")/365),IF($G115&gt;AO$2,(DATEDIF($G115,AP$2,"D")/365),1)))))))</f>
        <v>0</v>
      </c>
      <c r="AQ115" s="53">
        <f>IF($V115&lt;=AP$2,0,IF($O115&lt;=AP$2,0,IF($G115&gt;=AQ$2,0,IF($K115&gt;=$J115,0,IF($O115&lt;=AQ$2,($J115-(SUM($K115,SUM($Z115:AP115)))),IF($L115=$D$184,(($J115-$K115)/$P115),(($J115-SUM($Z115:AP115))*$Q115))*IF($V115&lt;=AQ$2,(DATEDIF(AP$2,$V115,"D")/365),IF($G115&gt;AP$2,(DATEDIF($G115,AQ$2,"D")/365),1)))))))</f>
        <v>0</v>
      </c>
      <c r="AR115" s="53">
        <f>IF($V115&lt;=AQ$2,0,IF($O115&lt;=AQ$2,0,IF($G115&gt;=AR$2,0,IF($K115&gt;=$J115,0,IF($O115&lt;=AR$2,($J115-(SUM($K115,SUM($Z115:AQ115)))),IF($L115=$D$184,(($J115-$K115)/$P115),(($J115-SUM($Z115:AQ115))*$Q115))*IF($V115&lt;=AR$2,(DATEDIF(AQ$2,$V115,"D")/365),IF($G115&gt;AQ$2,(DATEDIF($G115,AR$2,"D")/365),1)))))))</f>
        <v>0</v>
      </c>
      <c r="AS115" s="53">
        <f>IF($V115&lt;=AR$2,0,IF($O115&lt;=AR$2,0,IF($G115&gt;=AS$2,0,IF($K115&gt;=$J115,0,IF($O115&lt;=AS$2,($J115-(SUM($K115,SUM($Z115:AR115)))),IF($L115=$D$184,(($J115-$K115)/$P115),(($J115-SUM($Z115:AR115))*$Q115))*IF($V115&lt;=AS$2,(DATEDIF(AR$2,$V115,"D")/365),IF($G115&gt;AR$2,(DATEDIF($G115,AS$2,"D")/365),1)))))))</f>
        <v>0</v>
      </c>
      <c r="AT115" s="53">
        <f>IF($V115&lt;=AS$2,0,IF($O115&lt;=AS$2,0,IF($G115&gt;=AT$2,0,IF($K115&gt;=$J115,0,IF($O115&lt;=AT$2,($J115-(SUM($K115,SUM($Z115:AS115)))),IF($L115=$D$184,(($J115-$K115)/$P115),(($J115-SUM($Z115:AS115))*$Q115))*IF($V115&lt;=AT$2,(DATEDIF(AS$2,$V115,"D")/365),IF($G115&gt;AS$2,(DATEDIF($G115,AT$2,"D")/365),1)))))))</f>
        <v>0</v>
      </c>
      <c r="AU115" s="53">
        <f>IF($V115&lt;=AT$2,0,IF($O115&lt;=AT$2,0,IF($G115&gt;=AU$2,0,IF($K115&gt;=$J115,0,IF($O115&lt;=AU$2,($J115-(SUM($K115,SUM($Z115:AT115)))),IF($L115=$D$184,(($J115-$K115)/$P115),(($J115-SUM($Z115:AT115))*$Q115))*IF($V115&lt;=AU$2,(DATEDIF(AT$2,$V115,"D")/365),IF($G115&gt;AT$2,(DATEDIF($G115,AU$2,"D")/365),1)))))))</f>
        <v>0</v>
      </c>
      <c r="AV115" s="53">
        <f>IF($V115&lt;=AU$2,0,IF($O115&lt;=AU$2,0,IF($G115&gt;=AV$2,0,IF($K115&gt;=$J115,0,IF($O115&lt;=AV$2,($J115-(SUM($K115,SUM($Z115:AU115)))),IF($L115=$D$184,(($J115-$K115)/$P115),(($J115-SUM($Z115:AU115))*$Q115))*IF($V115&lt;=AV$2,(DATEDIF(AU$2,$V115,"D")/365),IF($G115&gt;AU$2,(DATEDIF($G115,AV$2,"D")/365),1)))))))</f>
        <v>0</v>
      </c>
      <c r="AW115" s="53">
        <f>IF($V115&lt;=AV$2,0,IF($O115&lt;=AV$2,0,IF($G115&gt;=AW$2,0,IF($K115&gt;=$J115,0,IF($O115&lt;=AW$2,($J115-(SUM($K115,SUM($Z115:AV115)))),IF($L115=$D$184,(($J115-$K115)/$P115),(($J115-SUM($Z115:AV115))*$Q115))*IF($V115&lt;=AW$2,(DATEDIF(AV$2,$V115,"D")/365),IF($G115&gt;AV$2,(DATEDIF($G115,AW$2,"D")/365),1)))))))</f>
        <v>0</v>
      </c>
      <c r="AX115" s="53">
        <f>IF($V115&lt;=AW$2,0,IF($O115&lt;=AW$2,0,IF($G115&gt;=AX$2,0,IF($K115&gt;=$J115,0,IF($O115&lt;=AX$2,($J115-(SUM($K115,SUM($Z115:AW115)))),IF($L115=$D$184,(($J115-$K115)/$P115),(($J115-SUM($Z115:AW115))*$Q115))*IF($V115&lt;=AX$2,(DATEDIF(AW$2,$V115,"D")/365),IF($G115&gt;AW$2,(DATEDIF($G115,AX$2,"D")/365),1)))))))</f>
        <v>0</v>
      </c>
      <c r="AY115" s="53">
        <f>IF($V115&lt;=AX$2,0,IF($O115&lt;=AX$2,0,IF($G115&gt;=AY$2,0,IF($K115&gt;=$J115,0,IF($O115&lt;=AY$2,($J115-(SUM($K115,SUM($Z115:AX115)))),IF($L115=$D$184,(($J115-$K115)/$P115),(($J115-SUM($Z115:AX115))*$Q115))*IF($V115&lt;=AY$2,(DATEDIF(AX$2,$V115,"D")/365),IF($G115&gt;AX$2,(DATEDIF($G115,AY$2,"D")/365),1)))))))</f>
        <v>0</v>
      </c>
      <c r="AZ115" s="52"/>
      <c r="BA115" s="52"/>
      <c r="BB115" s="126">
        <f>IF($V115&lt;=BB$2,0,IF($G115&gt;=BB$2,0,IF($G115&gt;$W$3,(J115-Z115),IF($G115&lt;=$W$3,J115-SUM(W115,$Z115:Z115),0))))</f>
        <v>0</v>
      </c>
      <c r="BC115" s="53">
        <f t="shared" si="197"/>
        <v>0</v>
      </c>
      <c r="BD115" s="52">
        <f t="shared" si="197"/>
        <v>0</v>
      </c>
      <c r="BE115" s="53">
        <f t="shared" si="197"/>
        <v>0</v>
      </c>
      <c r="BF115" s="52">
        <f t="shared" si="197"/>
        <v>0</v>
      </c>
      <c r="BG115" s="53">
        <f t="shared" si="197"/>
        <v>0</v>
      </c>
      <c r="BH115" s="52">
        <f t="shared" si="197"/>
        <v>0</v>
      </c>
      <c r="BI115" s="53">
        <f t="shared" si="197"/>
        <v>0</v>
      </c>
      <c r="BJ115" s="52">
        <f t="shared" si="197"/>
        <v>0</v>
      </c>
      <c r="BK115" s="53">
        <f t="shared" si="197"/>
        <v>0</v>
      </c>
      <c r="BL115" s="52">
        <f t="shared" si="197"/>
        <v>0</v>
      </c>
      <c r="BM115" s="53">
        <f t="shared" si="197"/>
        <v>0</v>
      </c>
      <c r="BN115" s="52">
        <f t="shared" si="197"/>
        <v>0</v>
      </c>
      <c r="BO115" s="53">
        <f t="shared" si="197"/>
        <v>0</v>
      </c>
      <c r="BP115" s="52">
        <f t="shared" si="197"/>
        <v>0</v>
      </c>
      <c r="BQ115" s="53">
        <f t="shared" si="197"/>
        <v>0</v>
      </c>
      <c r="BR115" s="52">
        <f t="shared" si="142"/>
        <v>0</v>
      </c>
      <c r="BS115" s="53">
        <f t="shared" si="142"/>
        <v>0</v>
      </c>
      <c r="BT115" s="52">
        <f t="shared" si="142"/>
        <v>0</v>
      </c>
      <c r="BU115" s="53">
        <f t="shared" si="142"/>
        <v>0</v>
      </c>
      <c r="BV115" s="52">
        <f t="shared" si="142"/>
        <v>0</v>
      </c>
      <c r="BW115" s="53">
        <f t="shared" si="142"/>
        <v>0</v>
      </c>
      <c r="BX115" s="52">
        <f t="shared" si="142"/>
        <v>0</v>
      </c>
      <c r="BY115" s="53">
        <f t="shared" si="142"/>
        <v>0</v>
      </c>
      <c r="BZ115" s="52">
        <f t="shared" si="142"/>
        <v>0</v>
      </c>
      <c r="CA115" s="53">
        <f t="shared" si="142"/>
        <v>0</v>
      </c>
    </row>
    <row r="116" spans="1:79" s="74" customFormat="1">
      <c r="A116" s="20">
        <v>115</v>
      </c>
      <c r="B116" s="20" t="s">
        <v>121</v>
      </c>
      <c r="C116" s="20" t="s">
        <v>153</v>
      </c>
      <c r="D116" s="2">
        <v>1985</v>
      </c>
      <c r="E116" s="3">
        <v>4</v>
      </c>
      <c r="F116" s="2">
        <v>1</v>
      </c>
      <c r="G116" s="55">
        <f t="shared" si="139"/>
        <v>31137</v>
      </c>
      <c r="H116" s="4">
        <v>0</v>
      </c>
      <c r="I116" s="1">
        <v>0</v>
      </c>
      <c r="J116" s="51">
        <f t="shared" si="140"/>
        <v>0</v>
      </c>
      <c r="K116" s="54">
        <f t="shared" si="141"/>
        <v>0</v>
      </c>
      <c r="L116" s="4" t="s">
        <v>96</v>
      </c>
      <c r="M116" s="54">
        <f t="shared" si="331"/>
        <v>10</v>
      </c>
      <c r="N116" s="53">
        <f t="shared" si="322"/>
        <v>10</v>
      </c>
      <c r="O116" s="55">
        <f t="shared" si="323"/>
        <v>34789</v>
      </c>
      <c r="P116" s="53">
        <f t="shared" si="324"/>
        <v>0</v>
      </c>
      <c r="Q116" s="119">
        <f t="shared" si="325"/>
        <v>0</v>
      </c>
      <c r="R116" s="45" t="s">
        <v>130</v>
      </c>
      <c r="S116" s="138">
        <v>17</v>
      </c>
      <c r="T116" s="139">
        <v>4</v>
      </c>
      <c r="U116" s="138">
        <v>2035</v>
      </c>
      <c r="V116" s="55">
        <f t="shared" si="326"/>
        <v>54878</v>
      </c>
      <c r="W116" s="53">
        <f t="shared" si="327"/>
        <v>0</v>
      </c>
      <c r="X116" s="53">
        <f t="shared" si="328"/>
        <v>0</v>
      </c>
      <c r="Y116" s="53">
        <f t="shared" si="329"/>
        <v>0</v>
      </c>
      <c r="Z116" s="53">
        <f t="shared" si="330"/>
        <v>0</v>
      </c>
      <c r="AA116" s="53">
        <f>IF($V116&lt;=Z$2,0,IF($O116&lt;=Z$2,0,IF($G116&gt;=AA$2,0,IF($K116&gt;=$J116,0,IF($O116&lt;=AA$2,($J116-(SUM($K116,SUM($Z116:Z116)))),IF($L116=$D$184,(($J116-$K116)/$P116),(($J116-SUM($Z116:Z116))*$Q116))*IF($V116&lt;=AA$2,(DATEDIF(Z$2,$V116,"D")/365),IF($G116&gt;Z$2,(DATEDIF($G116,AA$2,"D")/365),1)))))))</f>
        <v>0</v>
      </c>
      <c r="AB116" s="53">
        <f>IF($V116&lt;=AA$2,0,IF($O116&lt;=AA$2,0,IF($G116&gt;=AB$2,0,IF($K116&gt;=$J116,0,IF($O116&lt;=AB$2,($J116-(SUM($K116,SUM($Z116:AA116)))),IF($L116=$D$184,(($J116-$K116)/$P116),(($J116-SUM($Z116:AA116))*$Q116))*IF($V116&lt;=AB$2,(DATEDIF(AA$2,$V116,"D")/365),IF($G116&gt;AA$2,(DATEDIF($G116,AB$2,"D")/365),1)))))))</f>
        <v>0</v>
      </c>
      <c r="AC116" s="53">
        <f>IF($V116&lt;=AB$2,0,IF($O116&lt;=AB$2,0,IF($G116&gt;=AC$2,0,IF($K116&gt;=$J116,0,IF($O116&lt;=AC$2,($J116-(SUM($K116,SUM($Z116:AB116)))),IF($L116=$D$184,(($J116-$K116)/$P116),(($J116-SUM($Z116:AB116))*$Q116))*IF($V116&lt;=AC$2,(DATEDIF(AB$2,$V116,"D")/365),IF($G116&gt;AB$2,(DATEDIF($G116,AC$2,"D")/365),1)))))))</f>
        <v>0</v>
      </c>
      <c r="AD116" s="53">
        <f>IF($V116&lt;=AC$2,0,IF($O116&lt;=AC$2,0,IF($G116&gt;=AD$2,0,IF($K116&gt;=$J116,0,IF($O116&lt;=AD$2,($J116-(SUM($K116,SUM($Z116:AC116)))),IF($L116=$D$184,(($J116-$K116)/$P116),(($J116-SUM($Z116:AC116))*$Q116))*IF($V116&lt;=AD$2,(DATEDIF(AC$2,$V116,"D")/365),IF($G116&gt;AC$2,(DATEDIF($G116,AD$2,"D")/365),1)))))))</f>
        <v>0</v>
      </c>
      <c r="AE116" s="53">
        <f>IF($V116&lt;=AD$2,0,IF($O116&lt;=AD$2,0,IF($G116&gt;=AE$2,0,IF($K116&gt;=$J116,0,IF($O116&lt;=AE$2,($J116-(SUM($K116,SUM($Z116:AD116)))),IF($L116=$D$184,(($J116-$K116)/$P116),(($J116-SUM($Z116:AD116))*$Q116))*IF($V116&lt;=AE$2,(DATEDIF(AD$2,$V116,"D")/365),IF($G116&gt;AD$2,(DATEDIF($G116,AE$2,"D")/365),1)))))))</f>
        <v>0</v>
      </c>
      <c r="AF116" s="53">
        <f>IF($V116&lt;=AE$2,0,IF($O116&lt;=AE$2,0,IF($G116&gt;=AF$2,0,IF($K116&gt;=$J116,0,IF($O116&lt;=AF$2,($J116-(SUM($K116,SUM($Z116:AE116)))),IF($L116=$D$184,(($J116-$K116)/$P116),(($J116-SUM($Z116:AE116))*$Q116))*IF($V116&lt;=AF$2,(DATEDIF(AE$2,$V116,"D")/365),IF($G116&gt;AE$2,(DATEDIF($G116,AF$2,"D")/365),1)))))))</f>
        <v>0</v>
      </c>
      <c r="AG116" s="53">
        <f>IF($V116&lt;=AF$2,0,IF($O116&lt;=AF$2,0,IF($G116&gt;=AG$2,0,IF($K116&gt;=$J116,0,IF($O116&lt;=AG$2,($J116-(SUM($K116,SUM($Z116:AF116)))),IF($L116=$D$184,(($J116-$K116)/$P116),(($J116-SUM($Z116:AF116))*$Q116))*IF($V116&lt;=AG$2,(DATEDIF(AF$2,$V116,"D")/365),IF($G116&gt;AF$2,(DATEDIF($G116,AG$2,"D")/365),1)))))))</f>
        <v>0</v>
      </c>
      <c r="AH116" s="53">
        <f>IF($V116&lt;=AG$2,0,IF($O116&lt;=AG$2,0,IF($G116&gt;=AH$2,0,IF($K116&gt;=$J116,0,IF($O116&lt;=AH$2,($J116-(SUM($K116,SUM($Z116:AG116)))),IF($L116=$D$184,(($J116-$K116)/$P116),(($J116-SUM($Z116:AG116))*$Q116))*IF($V116&lt;=AH$2,(DATEDIF(AG$2,$V116,"D")/365),IF($G116&gt;AG$2,(DATEDIF($G116,AH$2,"D")/365),1)))))))</f>
        <v>0</v>
      </c>
      <c r="AI116" s="53">
        <f>IF($V116&lt;=AH$2,0,IF($O116&lt;=AH$2,0,IF($G116&gt;=AI$2,0,IF($K116&gt;=$J116,0,IF($O116&lt;=AI$2,($J116-(SUM($K116,SUM($Z116:AH116)))),IF($L116=$D$184,(($J116-$K116)/$P116),(($J116-SUM($Z116:AH116))*$Q116))*IF($V116&lt;=AI$2,(DATEDIF(AH$2,$V116,"D")/365),IF($G116&gt;AH$2,(DATEDIF($G116,AI$2,"D")/365),1)))))))</f>
        <v>0</v>
      </c>
      <c r="AJ116" s="53">
        <f>IF($V116&lt;=AI$2,0,IF($O116&lt;=AI$2,0,IF($G116&gt;=AJ$2,0,IF($K116&gt;=$J116,0,IF($O116&lt;=AJ$2,($J116-(SUM($K116,SUM($Z116:AI116)))),IF($L116=$D$184,(($J116-$K116)/$P116),(($J116-SUM($Z116:AI116))*$Q116))*IF($V116&lt;=AJ$2,(DATEDIF(AI$2,$V116,"D")/365),IF($G116&gt;AI$2,(DATEDIF($G116,AJ$2,"D")/365),1)))))))</f>
        <v>0</v>
      </c>
      <c r="AK116" s="53">
        <f>IF($V116&lt;=AJ$2,0,IF($O116&lt;=AJ$2,0,IF($G116&gt;=AK$2,0,IF($K116&gt;=$J116,0,IF($O116&lt;=AK$2,($J116-(SUM($K116,SUM($Z116:AJ116)))),IF($L116=$D$184,(($J116-$K116)/$P116),(($J116-SUM($Z116:AJ116))*$Q116))*IF($V116&lt;=AK$2,(DATEDIF(AJ$2,$V116,"D")/365),IF($G116&gt;AJ$2,(DATEDIF($G116,AK$2,"D")/365),1)))))))</f>
        <v>0</v>
      </c>
      <c r="AL116" s="53">
        <f>IF($V116&lt;=AK$2,0,IF($O116&lt;=AK$2,0,IF($G116&gt;=AL$2,0,IF($K116&gt;=$J116,0,IF($O116&lt;=AL$2,($J116-(SUM($K116,SUM($Z116:AK116)))),IF($L116=$D$184,(($J116-$K116)/$P116),(($J116-SUM($Z116:AK116))*$Q116))*IF($V116&lt;=AL$2,(DATEDIF(AK$2,$V116,"D")/365),IF($G116&gt;AK$2,(DATEDIF($G116,AL$2,"D")/365),1)))))))</f>
        <v>0</v>
      </c>
      <c r="AM116" s="53">
        <f>IF($V116&lt;=AL$2,0,IF($O116&lt;=AL$2,0,IF($G116&gt;=AM$2,0,IF($K116&gt;=$J116,0,IF($O116&lt;=AM$2,($J116-(SUM($K116,SUM($Z116:AL116)))),IF($L116=$D$184,(($J116-$K116)/$P116),(($J116-SUM($Z116:AL116))*$Q116))*IF($V116&lt;=AM$2,(DATEDIF(AL$2,$V116,"D")/365),IF($G116&gt;AL$2,(DATEDIF($G116,AM$2,"D")/365),1)))))))</f>
        <v>0</v>
      </c>
      <c r="AN116" s="53">
        <f>IF($V116&lt;=AM$2,0,IF($O116&lt;=AM$2,0,IF($G116&gt;=AN$2,0,IF($K116&gt;=$J116,0,IF($O116&lt;=AN$2,($J116-(SUM($K116,SUM($Z116:AM116)))),IF($L116=$D$184,(($J116-$K116)/$P116),(($J116-SUM($Z116:AM116))*$Q116))*IF($V116&lt;=AN$2,(DATEDIF(AM$2,$V116,"D")/365),IF($G116&gt;AM$2,(DATEDIF($G116,AN$2,"D")/365),1)))))))</f>
        <v>0</v>
      </c>
      <c r="AO116" s="53">
        <f>IF($V116&lt;=AN$2,0,IF($O116&lt;=AN$2,0,IF($G116&gt;=AO$2,0,IF($K116&gt;=$J116,0,IF($O116&lt;=AO$2,($J116-(SUM($K116,SUM($Z116:AN116)))),IF($L116=$D$184,(($J116-$K116)/$P116),(($J116-SUM($Z116:AN116))*$Q116))*IF($V116&lt;=AO$2,(DATEDIF(AN$2,$V116,"D")/365),IF($G116&gt;AN$2,(DATEDIF($G116,AO$2,"D")/365),1)))))))</f>
        <v>0</v>
      </c>
      <c r="AP116" s="53">
        <f>IF($V116&lt;=AO$2,0,IF($O116&lt;=AO$2,0,IF($G116&gt;=AP$2,0,IF($K116&gt;=$J116,0,IF($O116&lt;=AP$2,($J116-(SUM($K116,SUM($Z116:AO116)))),IF($L116=$D$184,(($J116-$K116)/$P116),(($J116-SUM($Z116:AO116))*$Q116))*IF($V116&lt;=AP$2,(DATEDIF(AO$2,$V116,"D")/365),IF($G116&gt;AO$2,(DATEDIF($G116,AP$2,"D")/365),1)))))))</f>
        <v>0</v>
      </c>
      <c r="AQ116" s="53">
        <f>IF($V116&lt;=AP$2,0,IF($O116&lt;=AP$2,0,IF($G116&gt;=AQ$2,0,IF($K116&gt;=$J116,0,IF($O116&lt;=AQ$2,($J116-(SUM($K116,SUM($Z116:AP116)))),IF($L116=$D$184,(($J116-$K116)/$P116),(($J116-SUM($Z116:AP116))*$Q116))*IF($V116&lt;=AQ$2,(DATEDIF(AP$2,$V116,"D")/365),IF($G116&gt;AP$2,(DATEDIF($G116,AQ$2,"D")/365),1)))))))</f>
        <v>0</v>
      </c>
      <c r="AR116" s="53">
        <f>IF($V116&lt;=AQ$2,0,IF($O116&lt;=AQ$2,0,IF($G116&gt;=AR$2,0,IF($K116&gt;=$J116,0,IF($O116&lt;=AR$2,($J116-(SUM($K116,SUM($Z116:AQ116)))),IF($L116=$D$184,(($J116-$K116)/$P116),(($J116-SUM($Z116:AQ116))*$Q116))*IF($V116&lt;=AR$2,(DATEDIF(AQ$2,$V116,"D")/365),IF($G116&gt;AQ$2,(DATEDIF($G116,AR$2,"D")/365),1)))))))</f>
        <v>0</v>
      </c>
      <c r="AS116" s="53">
        <f>IF($V116&lt;=AR$2,0,IF($O116&lt;=AR$2,0,IF($G116&gt;=AS$2,0,IF($K116&gt;=$J116,0,IF($O116&lt;=AS$2,($J116-(SUM($K116,SUM($Z116:AR116)))),IF($L116=$D$184,(($J116-$K116)/$P116),(($J116-SUM($Z116:AR116))*$Q116))*IF($V116&lt;=AS$2,(DATEDIF(AR$2,$V116,"D")/365),IF($G116&gt;AR$2,(DATEDIF($G116,AS$2,"D")/365),1)))))))</f>
        <v>0</v>
      </c>
      <c r="AT116" s="53">
        <f>IF($V116&lt;=AS$2,0,IF($O116&lt;=AS$2,0,IF($G116&gt;=AT$2,0,IF($K116&gt;=$J116,0,IF($O116&lt;=AT$2,($J116-(SUM($K116,SUM($Z116:AS116)))),IF($L116=$D$184,(($J116-$K116)/$P116),(($J116-SUM($Z116:AS116))*$Q116))*IF($V116&lt;=AT$2,(DATEDIF(AS$2,$V116,"D")/365),IF($G116&gt;AS$2,(DATEDIF($G116,AT$2,"D")/365),1)))))))</f>
        <v>0</v>
      </c>
      <c r="AU116" s="53">
        <f>IF($V116&lt;=AT$2,0,IF($O116&lt;=AT$2,0,IF($G116&gt;=AU$2,0,IF($K116&gt;=$J116,0,IF($O116&lt;=AU$2,($J116-(SUM($K116,SUM($Z116:AT116)))),IF($L116=$D$184,(($J116-$K116)/$P116),(($J116-SUM($Z116:AT116))*$Q116))*IF($V116&lt;=AU$2,(DATEDIF(AT$2,$V116,"D")/365),IF($G116&gt;AT$2,(DATEDIF($G116,AU$2,"D")/365),1)))))))</f>
        <v>0</v>
      </c>
      <c r="AV116" s="53">
        <f>IF($V116&lt;=AU$2,0,IF($O116&lt;=AU$2,0,IF($G116&gt;=AV$2,0,IF($K116&gt;=$J116,0,IF($O116&lt;=AV$2,($J116-(SUM($K116,SUM($Z116:AU116)))),IF($L116=$D$184,(($J116-$K116)/$P116),(($J116-SUM($Z116:AU116))*$Q116))*IF($V116&lt;=AV$2,(DATEDIF(AU$2,$V116,"D")/365),IF($G116&gt;AU$2,(DATEDIF($G116,AV$2,"D")/365),1)))))))</f>
        <v>0</v>
      </c>
      <c r="AW116" s="53">
        <f>IF($V116&lt;=AV$2,0,IF($O116&lt;=AV$2,0,IF($G116&gt;=AW$2,0,IF($K116&gt;=$J116,0,IF($O116&lt;=AW$2,($J116-(SUM($K116,SUM($Z116:AV116)))),IF($L116=$D$184,(($J116-$K116)/$P116),(($J116-SUM($Z116:AV116))*$Q116))*IF($V116&lt;=AW$2,(DATEDIF(AV$2,$V116,"D")/365),IF($G116&gt;AV$2,(DATEDIF($G116,AW$2,"D")/365),1)))))))</f>
        <v>0</v>
      </c>
      <c r="AX116" s="53">
        <f>IF($V116&lt;=AW$2,0,IF($O116&lt;=AW$2,0,IF($G116&gt;=AX$2,0,IF($K116&gt;=$J116,0,IF($O116&lt;=AX$2,($J116-(SUM($K116,SUM($Z116:AW116)))),IF($L116=$D$184,(($J116-$K116)/$P116),(($J116-SUM($Z116:AW116))*$Q116))*IF($V116&lt;=AX$2,(DATEDIF(AW$2,$V116,"D")/365),IF($G116&gt;AW$2,(DATEDIF($G116,AX$2,"D")/365),1)))))))</f>
        <v>0</v>
      </c>
      <c r="AY116" s="53">
        <f>IF($V116&lt;=AX$2,0,IF($O116&lt;=AX$2,0,IF($G116&gt;=AY$2,0,IF($K116&gt;=$J116,0,IF($O116&lt;=AY$2,($J116-(SUM($K116,SUM($Z116:AX116)))),IF($L116=$D$184,(($J116-$K116)/$P116),(($J116-SUM($Z116:AX116))*$Q116))*IF($V116&lt;=AY$2,(DATEDIF(AX$2,$V116,"D")/365),IF($G116&gt;AX$2,(DATEDIF($G116,AY$2,"D")/365),1)))))))</f>
        <v>0</v>
      </c>
      <c r="AZ116" s="52"/>
      <c r="BA116" s="52"/>
      <c r="BB116" s="126">
        <f>IF($V116&lt;=BB$2,0,IF($G116&gt;=BB$2,0,IF($G116&gt;$W$3,(J116-Z116),IF($G116&lt;=$W$3,J116-SUM(W116,$Z116:Z116),0))))</f>
        <v>0</v>
      </c>
      <c r="BC116" s="53">
        <f t="shared" ref="BC116:BR137" si="332">IF($V116&lt;=BC$2,0,IF($G116&gt;=BC$2,0,IF($G116&gt;=BB$2,$J116-AA116,BB116-AA116)))</f>
        <v>0</v>
      </c>
      <c r="BD116" s="52">
        <f t="shared" si="332"/>
        <v>0</v>
      </c>
      <c r="BE116" s="53">
        <f t="shared" si="332"/>
        <v>0</v>
      </c>
      <c r="BF116" s="52">
        <f t="shared" si="332"/>
        <v>0</v>
      </c>
      <c r="BG116" s="53">
        <f t="shared" si="332"/>
        <v>0</v>
      </c>
      <c r="BH116" s="52">
        <f t="shared" si="332"/>
        <v>0</v>
      </c>
      <c r="BI116" s="53">
        <f t="shared" si="332"/>
        <v>0</v>
      </c>
      <c r="BJ116" s="52">
        <f t="shared" si="332"/>
        <v>0</v>
      </c>
      <c r="BK116" s="53">
        <f t="shared" si="332"/>
        <v>0</v>
      </c>
      <c r="BL116" s="52">
        <f t="shared" si="332"/>
        <v>0</v>
      </c>
      <c r="BM116" s="53">
        <f t="shared" si="332"/>
        <v>0</v>
      </c>
      <c r="BN116" s="52">
        <f t="shared" si="332"/>
        <v>0</v>
      </c>
      <c r="BO116" s="53">
        <f t="shared" si="332"/>
        <v>0</v>
      </c>
      <c r="BP116" s="52">
        <f t="shared" si="332"/>
        <v>0</v>
      </c>
      <c r="BQ116" s="53">
        <f t="shared" si="332"/>
        <v>0</v>
      </c>
      <c r="BR116" s="52">
        <f t="shared" si="142"/>
        <v>0</v>
      </c>
      <c r="BS116" s="53">
        <f t="shared" si="142"/>
        <v>0</v>
      </c>
      <c r="BT116" s="52">
        <f t="shared" si="142"/>
        <v>0</v>
      </c>
      <c r="BU116" s="53">
        <f t="shared" si="142"/>
        <v>0</v>
      </c>
      <c r="BV116" s="52">
        <f t="shared" ref="BV116:CA150" si="333">IF($V116&lt;=BV$2,0,IF($G116&gt;=BV$2,0,IF($G116&gt;=BU$2,$J116-AT116,BU116-AT116)))</f>
        <v>0</v>
      </c>
      <c r="BW116" s="53">
        <f t="shared" si="333"/>
        <v>0</v>
      </c>
      <c r="BX116" s="52">
        <f t="shared" si="333"/>
        <v>0</v>
      </c>
      <c r="BY116" s="53">
        <f t="shared" si="333"/>
        <v>0</v>
      </c>
      <c r="BZ116" s="52">
        <f t="shared" si="333"/>
        <v>0</v>
      </c>
      <c r="CA116" s="53">
        <f t="shared" si="333"/>
        <v>0</v>
      </c>
    </row>
    <row r="117" spans="1:79" s="74" customFormat="1">
      <c r="A117" s="20">
        <v>116</v>
      </c>
      <c r="B117" s="20" t="s">
        <v>121</v>
      </c>
      <c r="C117" s="20" t="s">
        <v>153</v>
      </c>
      <c r="D117" s="2">
        <v>1985</v>
      </c>
      <c r="E117" s="3">
        <v>4</v>
      </c>
      <c r="F117" s="2">
        <v>1</v>
      </c>
      <c r="G117" s="55">
        <f t="shared" si="139"/>
        <v>31137</v>
      </c>
      <c r="H117" s="4">
        <v>0</v>
      </c>
      <c r="I117" s="1">
        <v>0</v>
      </c>
      <c r="J117" s="51">
        <f t="shared" si="140"/>
        <v>0</v>
      </c>
      <c r="K117" s="54">
        <f t="shared" si="141"/>
        <v>0</v>
      </c>
      <c r="L117" s="4" t="s">
        <v>96</v>
      </c>
      <c r="M117" s="54">
        <f t="shared" si="331"/>
        <v>10</v>
      </c>
      <c r="N117" s="53">
        <f t="shared" si="322"/>
        <v>10</v>
      </c>
      <c r="O117" s="55">
        <f t="shared" si="323"/>
        <v>34789</v>
      </c>
      <c r="P117" s="53">
        <f t="shared" si="324"/>
        <v>0</v>
      </c>
      <c r="Q117" s="119">
        <f t="shared" si="325"/>
        <v>0</v>
      </c>
      <c r="R117" s="45" t="s">
        <v>130</v>
      </c>
      <c r="S117" s="138">
        <v>17</v>
      </c>
      <c r="T117" s="139">
        <v>4</v>
      </c>
      <c r="U117" s="138">
        <v>2035</v>
      </c>
      <c r="V117" s="55">
        <f t="shared" si="326"/>
        <v>54878</v>
      </c>
      <c r="W117" s="53">
        <f t="shared" si="327"/>
        <v>0</v>
      </c>
      <c r="X117" s="53">
        <f t="shared" si="328"/>
        <v>0</v>
      </c>
      <c r="Y117" s="53">
        <f t="shared" si="329"/>
        <v>0</v>
      </c>
      <c r="Z117" s="53">
        <f t="shared" si="330"/>
        <v>0</v>
      </c>
      <c r="AA117" s="53">
        <f>IF($V117&lt;=Z$2,0,IF($O117&lt;=Z$2,0,IF($G117&gt;=AA$2,0,IF($K117&gt;=$J117,0,IF($O117&lt;=AA$2,($J117-(SUM($K117,SUM($Z117:Z117)))),IF($L117=$D$184,(($J117-$K117)/$P117),(($J117-SUM($Z117:Z117))*$Q117))*IF($V117&lt;=AA$2,(DATEDIF(Z$2,$V117,"D")/365),IF($G117&gt;Z$2,(DATEDIF($G117,AA$2,"D")/365),1)))))))</f>
        <v>0</v>
      </c>
      <c r="AB117" s="53">
        <f>IF($V117&lt;=AA$2,0,IF($O117&lt;=AA$2,0,IF($G117&gt;=AB$2,0,IF($K117&gt;=$J117,0,IF($O117&lt;=AB$2,($J117-(SUM($K117,SUM($Z117:AA117)))),IF($L117=$D$184,(($J117-$K117)/$P117),(($J117-SUM($Z117:AA117))*$Q117))*IF($V117&lt;=AB$2,(DATEDIF(AA$2,$V117,"D")/365),IF($G117&gt;AA$2,(DATEDIF($G117,AB$2,"D")/365),1)))))))</f>
        <v>0</v>
      </c>
      <c r="AC117" s="53">
        <f>IF($V117&lt;=AB$2,0,IF($O117&lt;=AB$2,0,IF($G117&gt;=AC$2,0,IF($K117&gt;=$J117,0,IF($O117&lt;=AC$2,($J117-(SUM($K117,SUM($Z117:AB117)))),IF($L117=$D$184,(($J117-$K117)/$P117),(($J117-SUM($Z117:AB117))*$Q117))*IF($V117&lt;=AC$2,(DATEDIF(AB$2,$V117,"D")/365),IF($G117&gt;AB$2,(DATEDIF($G117,AC$2,"D")/365),1)))))))</f>
        <v>0</v>
      </c>
      <c r="AD117" s="53">
        <f>IF($V117&lt;=AC$2,0,IF($O117&lt;=AC$2,0,IF($G117&gt;=AD$2,0,IF($K117&gt;=$J117,0,IF($O117&lt;=AD$2,($J117-(SUM($K117,SUM($Z117:AC117)))),IF($L117=$D$184,(($J117-$K117)/$P117),(($J117-SUM($Z117:AC117))*$Q117))*IF($V117&lt;=AD$2,(DATEDIF(AC$2,$V117,"D")/365),IF($G117&gt;AC$2,(DATEDIF($G117,AD$2,"D")/365),1)))))))</f>
        <v>0</v>
      </c>
      <c r="AE117" s="53">
        <f>IF($V117&lt;=AD$2,0,IF($O117&lt;=AD$2,0,IF($G117&gt;=AE$2,0,IF($K117&gt;=$J117,0,IF($O117&lt;=AE$2,($J117-(SUM($K117,SUM($Z117:AD117)))),IF($L117=$D$184,(($J117-$K117)/$P117),(($J117-SUM($Z117:AD117))*$Q117))*IF($V117&lt;=AE$2,(DATEDIF(AD$2,$V117,"D")/365),IF($G117&gt;AD$2,(DATEDIF($G117,AE$2,"D")/365),1)))))))</f>
        <v>0</v>
      </c>
      <c r="AF117" s="53">
        <f>IF($V117&lt;=AE$2,0,IF($O117&lt;=AE$2,0,IF($G117&gt;=AF$2,0,IF($K117&gt;=$J117,0,IF($O117&lt;=AF$2,($J117-(SUM($K117,SUM($Z117:AE117)))),IF($L117=$D$184,(($J117-$K117)/$P117),(($J117-SUM($Z117:AE117))*$Q117))*IF($V117&lt;=AF$2,(DATEDIF(AE$2,$V117,"D")/365),IF($G117&gt;AE$2,(DATEDIF($G117,AF$2,"D")/365),1)))))))</f>
        <v>0</v>
      </c>
      <c r="AG117" s="53">
        <f>IF($V117&lt;=AF$2,0,IF($O117&lt;=AF$2,0,IF($G117&gt;=AG$2,0,IF($K117&gt;=$J117,0,IF($O117&lt;=AG$2,($J117-(SUM($K117,SUM($Z117:AF117)))),IF($L117=$D$184,(($J117-$K117)/$P117),(($J117-SUM($Z117:AF117))*$Q117))*IF($V117&lt;=AG$2,(DATEDIF(AF$2,$V117,"D")/365),IF($G117&gt;AF$2,(DATEDIF($G117,AG$2,"D")/365),1)))))))</f>
        <v>0</v>
      </c>
      <c r="AH117" s="53">
        <f>IF($V117&lt;=AG$2,0,IF($O117&lt;=AG$2,0,IF($G117&gt;=AH$2,0,IF($K117&gt;=$J117,0,IF($O117&lt;=AH$2,($J117-(SUM($K117,SUM($Z117:AG117)))),IF($L117=$D$184,(($J117-$K117)/$P117),(($J117-SUM($Z117:AG117))*$Q117))*IF($V117&lt;=AH$2,(DATEDIF(AG$2,$V117,"D")/365),IF($G117&gt;AG$2,(DATEDIF($G117,AH$2,"D")/365),1)))))))</f>
        <v>0</v>
      </c>
      <c r="AI117" s="53">
        <f>IF($V117&lt;=AH$2,0,IF($O117&lt;=AH$2,0,IF($G117&gt;=AI$2,0,IF($K117&gt;=$J117,0,IF($O117&lt;=AI$2,($J117-(SUM($K117,SUM($Z117:AH117)))),IF($L117=$D$184,(($J117-$K117)/$P117),(($J117-SUM($Z117:AH117))*$Q117))*IF($V117&lt;=AI$2,(DATEDIF(AH$2,$V117,"D")/365),IF($G117&gt;AH$2,(DATEDIF($G117,AI$2,"D")/365),1)))))))</f>
        <v>0</v>
      </c>
      <c r="AJ117" s="53">
        <f>IF($V117&lt;=AI$2,0,IF($O117&lt;=AI$2,0,IF($G117&gt;=AJ$2,0,IF($K117&gt;=$J117,0,IF($O117&lt;=AJ$2,($J117-(SUM($K117,SUM($Z117:AI117)))),IF($L117=$D$184,(($J117-$K117)/$P117),(($J117-SUM($Z117:AI117))*$Q117))*IF($V117&lt;=AJ$2,(DATEDIF(AI$2,$V117,"D")/365),IF($G117&gt;AI$2,(DATEDIF($G117,AJ$2,"D")/365),1)))))))</f>
        <v>0</v>
      </c>
      <c r="AK117" s="53">
        <f>IF($V117&lt;=AJ$2,0,IF($O117&lt;=AJ$2,0,IF($G117&gt;=AK$2,0,IF($K117&gt;=$J117,0,IF($O117&lt;=AK$2,($J117-(SUM($K117,SUM($Z117:AJ117)))),IF($L117=$D$184,(($J117-$K117)/$P117),(($J117-SUM($Z117:AJ117))*$Q117))*IF($V117&lt;=AK$2,(DATEDIF(AJ$2,$V117,"D")/365),IF($G117&gt;AJ$2,(DATEDIF($G117,AK$2,"D")/365),1)))))))</f>
        <v>0</v>
      </c>
      <c r="AL117" s="53">
        <f>IF($V117&lt;=AK$2,0,IF($O117&lt;=AK$2,0,IF($G117&gt;=AL$2,0,IF($K117&gt;=$J117,0,IF($O117&lt;=AL$2,($J117-(SUM($K117,SUM($Z117:AK117)))),IF($L117=$D$184,(($J117-$K117)/$P117),(($J117-SUM($Z117:AK117))*$Q117))*IF($V117&lt;=AL$2,(DATEDIF(AK$2,$V117,"D")/365),IF($G117&gt;AK$2,(DATEDIF($G117,AL$2,"D")/365),1)))))))</f>
        <v>0</v>
      </c>
      <c r="AM117" s="53">
        <f>IF($V117&lt;=AL$2,0,IF($O117&lt;=AL$2,0,IF($G117&gt;=AM$2,0,IF($K117&gt;=$J117,0,IF($O117&lt;=AM$2,($J117-(SUM($K117,SUM($Z117:AL117)))),IF($L117=$D$184,(($J117-$K117)/$P117),(($J117-SUM($Z117:AL117))*$Q117))*IF($V117&lt;=AM$2,(DATEDIF(AL$2,$V117,"D")/365),IF($G117&gt;AL$2,(DATEDIF($G117,AM$2,"D")/365),1)))))))</f>
        <v>0</v>
      </c>
      <c r="AN117" s="53">
        <f>IF($V117&lt;=AM$2,0,IF($O117&lt;=AM$2,0,IF($G117&gt;=AN$2,0,IF($K117&gt;=$J117,0,IF($O117&lt;=AN$2,($J117-(SUM($K117,SUM($Z117:AM117)))),IF($L117=$D$184,(($J117-$K117)/$P117),(($J117-SUM($Z117:AM117))*$Q117))*IF($V117&lt;=AN$2,(DATEDIF(AM$2,$V117,"D")/365),IF($G117&gt;AM$2,(DATEDIF($G117,AN$2,"D")/365),1)))))))</f>
        <v>0</v>
      </c>
      <c r="AO117" s="53">
        <f>IF($V117&lt;=AN$2,0,IF($O117&lt;=AN$2,0,IF($G117&gt;=AO$2,0,IF($K117&gt;=$J117,0,IF($O117&lt;=AO$2,($J117-(SUM($K117,SUM($Z117:AN117)))),IF($L117=$D$184,(($J117-$K117)/$P117),(($J117-SUM($Z117:AN117))*$Q117))*IF($V117&lt;=AO$2,(DATEDIF(AN$2,$V117,"D")/365),IF($G117&gt;AN$2,(DATEDIF($G117,AO$2,"D")/365),1)))))))</f>
        <v>0</v>
      </c>
      <c r="AP117" s="53">
        <f>IF($V117&lt;=AO$2,0,IF($O117&lt;=AO$2,0,IF($G117&gt;=AP$2,0,IF($K117&gt;=$J117,0,IF($O117&lt;=AP$2,($J117-(SUM($K117,SUM($Z117:AO117)))),IF($L117=$D$184,(($J117-$K117)/$P117),(($J117-SUM($Z117:AO117))*$Q117))*IF($V117&lt;=AP$2,(DATEDIF(AO$2,$V117,"D")/365),IF($G117&gt;AO$2,(DATEDIF($G117,AP$2,"D")/365),1)))))))</f>
        <v>0</v>
      </c>
      <c r="AQ117" s="53">
        <f>IF($V117&lt;=AP$2,0,IF($O117&lt;=AP$2,0,IF($G117&gt;=AQ$2,0,IF($K117&gt;=$J117,0,IF($O117&lt;=AQ$2,($J117-(SUM($K117,SUM($Z117:AP117)))),IF($L117=$D$184,(($J117-$K117)/$P117),(($J117-SUM($Z117:AP117))*$Q117))*IF($V117&lt;=AQ$2,(DATEDIF(AP$2,$V117,"D")/365),IF($G117&gt;AP$2,(DATEDIF($G117,AQ$2,"D")/365),1)))))))</f>
        <v>0</v>
      </c>
      <c r="AR117" s="53">
        <f>IF($V117&lt;=AQ$2,0,IF($O117&lt;=AQ$2,0,IF($G117&gt;=AR$2,0,IF($K117&gt;=$J117,0,IF($O117&lt;=AR$2,($J117-(SUM($K117,SUM($Z117:AQ117)))),IF($L117=$D$184,(($J117-$K117)/$P117),(($J117-SUM($Z117:AQ117))*$Q117))*IF($V117&lt;=AR$2,(DATEDIF(AQ$2,$V117,"D")/365),IF($G117&gt;AQ$2,(DATEDIF($G117,AR$2,"D")/365),1)))))))</f>
        <v>0</v>
      </c>
      <c r="AS117" s="53">
        <f>IF($V117&lt;=AR$2,0,IF($O117&lt;=AR$2,0,IF($G117&gt;=AS$2,0,IF($K117&gt;=$J117,0,IF($O117&lt;=AS$2,($J117-(SUM($K117,SUM($Z117:AR117)))),IF($L117=$D$184,(($J117-$K117)/$P117),(($J117-SUM($Z117:AR117))*$Q117))*IF($V117&lt;=AS$2,(DATEDIF(AR$2,$V117,"D")/365),IF($G117&gt;AR$2,(DATEDIF($G117,AS$2,"D")/365),1)))))))</f>
        <v>0</v>
      </c>
      <c r="AT117" s="53">
        <f>IF($V117&lt;=AS$2,0,IF($O117&lt;=AS$2,0,IF($G117&gt;=AT$2,0,IF($K117&gt;=$J117,0,IF($O117&lt;=AT$2,($J117-(SUM($K117,SUM($Z117:AS117)))),IF($L117=$D$184,(($J117-$K117)/$P117),(($J117-SUM($Z117:AS117))*$Q117))*IF($V117&lt;=AT$2,(DATEDIF(AS$2,$V117,"D")/365),IF($G117&gt;AS$2,(DATEDIF($G117,AT$2,"D")/365),1)))))))</f>
        <v>0</v>
      </c>
      <c r="AU117" s="53">
        <f>IF($V117&lt;=AT$2,0,IF($O117&lt;=AT$2,0,IF($G117&gt;=AU$2,0,IF($K117&gt;=$J117,0,IF($O117&lt;=AU$2,($J117-(SUM($K117,SUM($Z117:AT117)))),IF($L117=$D$184,(($J117-$K117)/$P117),(($J117-SUM($Z117:AT117))*$Q117))*IF($V117&lt;=AU$2,(DATEDIF(AT$2,$V117,"D")/365),IF($G117&gt;AT$2,(DATEDIF($G117,AU$2,"D")/365),1)))))))</f>
        <v>0</v>
      </c>
      <c r="AV117" s="53">
        <f>IF($V117&lt;=AU$2,0,IF($O117&lt;=AU$2,0,IF($G117&gt;=AV$2,0,IF($K117&gt;=$J117,0,IF($O117&lt;=AV$2,($J117-(SUM($K117,SUM($Z117:AU117)))),IF($L117=$D$184,(($J117-$K117)/$P117),(($J117-SUM($Z117:AU117))*$Q117))*IF($V117&lt;=AV$2,(DATEDIF(AU$2,$V117,"D")/365),IF($G117&gt;AU$2,(DATEDIF($G117,AV$2,"D")/365),1)))))))</f>
        <v>0</v>
      </c>
      <c r="AW117" s="53">
        <f>IF($V117&lt;=AV$2,0,IF($O117&lt;=AV$2,0,IF($G117&gt;=AW$2,0,IF($K117&gt;=$J117,0,IF($O117&lt;=AW$2,($J117-(SUM($K117,SUM($Z117:AV117)))),IF($L117=$D$184,(($J117-$K117)/$P117),(($J117-SUM($Z117:AV117))*$Q117))*IF($V117&lt;=AW$2,(DATEDIF(AV$2,$V117,"D")/365),IF($G117&gt;AV$2,(DATEDIF($G117,AW$2,"D")/365),1)))))))</f>
        <v>0</v>
      </c>
      <c r="AX117" s="53">
        <f>IF($V117&lt;=AW$2,0,IF($O117&lt;=AW$2,0,IF($G117&gt;=AX$2,0,IF($K117&gt;=$J117,0,IF($O117&lt;=AX$2,($J117-(SUM($K117,SUM($Z117:AW117)))),IF($L117=$D$184,(($J117-$K117)/$P117),(($J117-SUM($Z117:AW117))*$Q117))*IF($V117&lt;=AX$2,(DATEDIF(AW$2,$V117,"D")/365),IF($G117&gt;AW$2,(DATEDIF($G117,AX$2,"D")/365),1)))))))</f>
        <v>0</v>
      </c>
      <c r="AY117" s="53">
        <f>IF($V117&lt;=AX$2,0,IF($O117&lt;=AX$2,0,IF($G117&gt;=AY$2,0,IF($K117&gt;=$J117,0,IF($O117&lt;=AY$2,($J117-(SUM($K117,SUM($Z117:AX117)))),IF($L117=$D$184,(($J117-$K117)/$P117),(($J117-SUM($Z117:AX117))*$Q117))*IF($V117&lt;=AY$2,(DATEDIF(AX$2,$V117,"D")/365),IF($G117&gt;AX$2,(DATEDIF($G117,AY$2,"D")/365),1)))))))</f>
        <v>0</v>
      </c>
      <c r="AZ117" s="52"/>
      <c r="BA117" s="52"/>
      <c r="BB117" s="126">
        <f>IF($V117&lt;=BB$2,0,IF($G117&gt;=BB$2,0,IF($G117&gt;$W$3,(J117-Z117),IF($G117&lt;=$W$3,J117-SUM(W117,$Z117:Z117),0))))</f>
        <v>0</v>
      </c>
      <c r="BC117" s="53">
        <f t="shared" si="332"/>
        <v>0</v>
      </c>
      <c r="BD117" s="52">
        <f t="shared" si="332"/>
        <v>0</v>
      </c>
      <c r="BE117" s="53">
        <f t="shared" si="332"/>
        <v>0</v>
      </c>
      <c r="BF117" s="52">
        <f t="shared" si="332"/>
        <v>0</v>
      </c>
      <c r="BG117" s="53">
        <f t="shared" si="332"/>
        <v>0</v>
      </c>
      <c r="BH117" s="52">
        <f t="shared" si="332"/>
        <v>0</v>
      </c>
      <c r="BI117" s="53">
        <f t="shared" si="332"/>
        <v>0</v>
      </c>
      <c r="BJ117" s="52">
        <f t="shared" si="332"/>
        <v>0</v>
      </c>
      <c r="BK117" s="53">
        <f t="shared" si="332"/>
        <v>0</v>
      </c>
      <c r="BL117" s="52">
        <f t="shared" si="332"/>
        <v>0</v>
      </c>
      <c r="BM117" s="53">
        <f t="shared" si="332"/>
        <v>0</v>
      </c>
      <c r="BN117" s="52">
        <f t="shared" si="332"/>
        <v>0</v>
      </c>
      <c r="BO117" s="53">
        <f t="shared" si="332"/>
        <v>0</v>
      </c>
      <c r="BP117" s="52">
        <f t="shared" si="332"/>
        <v>0</v>
      </c>
      <c r="BQ117" s="53">
        <f t="shared" si="332"/>
        <v>0</v>
      </c>
      <c r="BR117" s="52">
        <f t="shared" si="332"/>
        <v>0</v>
      </c>
      <c r="BS117" s="53">
        <f t="shared" ref="BS117:BU150" si="334">IF($V117&lt;=BS$2,0,IF($G117&gt;=BS$2,0,IF($G117&gt;=BR$2,$J117-AQ117,BR117-AQ117)))</f>
        <v>0</v>
      </c>
      <c r="BT117" s="52">
        <f t="shared" si="334"/>
        <v>0</v>
      </c>
      <c r="BU117" s="53">
        <f t="shared" si="334"/>
        <v>0</v>
      </c>
      <c r="BV117" s="52">
        <f t="shared" si="333"/>
        <v>0</v>
      </c>
      <c r="BW117" s="53">
        <f t="shared" si="333"/>
        <v>0</v>
      </c>
      <c r="BX117" s="52">
        <f t="shared" si="333"/>
        <v>0</v>
      </c>
      <c r="BY117" s="53">
        <f t="shared" si="333"/>
        <v>0</v>
      </c>
      <c r="BZ117" s="52">
        <f t="shared" si="333"/>
        <v>0</v>
      </c>
      <c r="CA117" s="53">
        <f t="shared" si="333"/>
        <v>0</v>
      </c>
    </row>
    <row r="118" spans="1:79" s="74" customFormat="1">
      <c r="A118" s="20">
        <v>117</v>
      </c>
      <c r="B118" s="20" t="s">
        <v>121</v>
      </c>
      <c r="C118" s="20" t="s">
        <v>153</v>
      </c>
      <c r="D118" s="2">
        <v>1985</v>
      </c>
      <c r="E118" s="3">
        <v>4</v>
      </c>
      <c r="F118" s="2">
        <v>1</v>
      </c>
      <c r="G118" s="55">
        <f t="shared" si="139"/>
        <v>31137</v>
      </c>
      <c r="H118" s="4">
        <v>0</v>
      </c>
      <c r="I118" s="1">
        <v>0</v>
      </c>
      <c r="J118" s="51">
        <f t="shared" si="140"/>
        <v>0</v>
      </c>
      <c r="K118" s="54">
        <f t="shared" si="141"/>
        <v>0</v>
      </c>
      <c r="L118" s="4" t="s">
        <v>96</v>
      </c>
      <c r="M118" s="54">
        <f t="shared" si="331"/>
        <v>10</v>
      </c>
      <c r="N118" s="53">
        <f t="shared" si="322"/>
        <v>10</v>
      </c>
      <c r="O118" s="55">
        <f t="shared" si="323"/>
        <v>34789</v>
      </c>
      <c r="P118" s="53">
        <f t="shared" si="324"/>
        <v>0</v>
      </c>
      <c r="Q118" s="119">
        <f t="shared" si="325"/>
        <v>0</v>
      </c>
      <c r="R118" s="45" t="s">
        <v>130</v>
      </c>
      <c r="S118" s="138">
        <v>17</v>
      </c>
      <c r="T118" s="139">
        <v>4</v>
      </c>
      <c r="U118" s="138">
        <v>2035</v>
      </c>
      <c r="V118" s="55">
        <f t="shared" si="326"/>
        <v>54878</v>
      </c>
      <c r="W118" s="53">
        <f t="shared" si="327"/>
        <v>0</v>
      </c>
      <c r="X118" s="53">
        <f t="shared" si="328"/>
        <v>0</v>
      </c>
      <c r="Y118" s="53">
        <f t="shared" si="329"/>
        <v>0</v>
      </c>
      <c r="Z118" s="53">
        <f t="shared" si="330"/>
        <v>0</v>
      </c>
      <c r="AA118" s="53">
        <f>IF($V118&lt;=Z$2,0,IF($O118&lt;=Z$2,0,IF($G118&gt;=AA$2,0,IF($K118&gt;=$J118,0,IF($O118&lt;=AA$2,($J118-(SUM($K118,SUM($Z118:Z118)))),IF($L118=$D$184,(($J118-$K118)/$P118),(($J118-SUM($Z118:Z118))*$Q118))*IF($V118&lt;=AA$2,(DATEDIF(Z$2,$V118,"D")/365),IF($G118&gt;Z$2,(DATEDIF($G118,AA$2,"D")/365),1)))))))</f>
        <v>0</v>
      </c>
      <c r="AB118" s="53">
        <f>IF($V118&lt;=AA$2,0,IF($O118&lt;=AA$2,0,IF($G118&gt;=AB$2,0,IF($K118&gt;=$J118,0,IF($O118&lt;=AB$2,($J118-(SUM($K118,SUM($Z118:AA118)))),IF($L118=$D$184,(($J118-$K118)/$P118),(($J118-SUM($Z118:AA118))*$Q118))*IF($V118&lt;=AB$2,(DATEDIF(AA$2,$V118,"D")/365),IF($G118&gt;AA$2,(DATEDIF($G118,AB$2,"D")/365),1)))))))</f>
        <v>0</v>
      </c>
      <c r="AC118" s="53">
        <f>IF($V118&lt;=AB$2,0,IF($O118&lt;=AB$2,0,IF($G118&gt;=AC$2,0,IF($K118&gt;=$J118,0,IF($O118&lt;=AC$2,($J118-(SUM($K118,SUM($Z118:AB118)))),IF($L118=$D$184,(($J118-$K118)/$P118),(($J118-SUM($Z118:AB118))*$Q118))*IF($V118&lt;=AC$2,(DATEDIF(AB$2,$V118,"D")/365),IF($G118&gt;AB$2,(DATEDIF($G118,AC$2,"D")/365),1)))))))</f>
        <v>0</v>
      </c>
      <c r="AD118" s="53">
        <f>IF($V118&lt;=AC$2,0,IF($O118&lt;=AC$2,0,IF($G118&gt;=AD$2,0,IF($K118&gt;=$J118,0,IF($O118&lt;=AD$2,($J118-(SUM($K118,SUM($Z118:AC118)))),IF($L118=$D$184,(($J118-$K118)/$P118),(($J118-SUM($Z118:AC118))*$Q118))*IF($V118&lt;=AD$2,(DATEDIF(AC$2,$V118,"D")/365),IF($G118&gt;AC$2,(DATEDIF($G118,AD$2,"D")/365),1)))))))</f>
        <v>0</v>
      </c>
      <c r="AE118" s="53">
        <f>IF($V118&lt;=AD$2,0,IF($O118&lt;=AD$2,0,IF($G118&gt;=AE$2,0,IF($K118&gt;=$J118,0,IF($O118&lt;=AE$2,($J118-(SUM($K118,SUM($Z118:AD118)))),IF($L118=$D$184,(($J118-$K118)/$P118),(($J118-SUM($Z118:AD118))*$Q118))*IF($V118&lt;=AE$2,(DATEDIF(AD$2,$V118,"D")/365),IF($G118&gt;AD$2,(DATEDIF($G118,AE$2,"D")/365),1)))))))</f>
        <v>0</v>
      </c>
      <c r="AF118" s="53">
        <f>IF($V118&lt;=AE$2,0,IF($O118&lt;=AE$2,0,IF($G118&gt;=AF$2,0,IF($K118&gt;=$J118,0,IF($O118&lt;=AF$2,($J118-(SUM($K118,SUM($Z118:AE118)))),IF($L118=$D$184,(($J118-$K118)/$P118),(($J118-SUM($Z118:AE118))*$Q118))*IF($V118&lt;=AF$2,(DATEDIF(AE$2,$V118,"D")/365),IF($G118&gt;AE$2,(DATEDIF($G118,AF$2,"D")/365),1)))))))</f>
        <v>0</v>
      </c>
      <c r="AG118" s="53">
        <f>IF($V118&lt;=AF$2,0,IF($O118&lt;=AF$2,0,IF($G118&gt;=AG$2,0,IF($K118&gt;=$J118,0,IF($O118&lt;=AG$2,($J118-(SUM($K118,SUM($Z118:AF118)))),IF($L118=$D$184,(($J118-$K118)/$P118),(($J118-SUM($Z118:AF118))*$Q118))*IF($V118&lt;=AG$2,(DATEDIF(AF$2,$V118,"D")/365),IF($G118&gt;AF$2,(DATEDIF($G118,AG$2,"D")/365),1)))))))</f>
        <v>0</v>
      </c>
      <c r="AH118" s="53">
        <f>IF($V118&lt;=AG$2,0,IF($O118&lt;=AG$2,0,IF($G118&gt;=AH$2,0,IF($K118&gt;=$J118,0,IF($O118&lt;=AH$2,($J118-(SUM($K118,SUM($Z118:AG118)))),IF($L118=$D$184,(($J118-$K118)/$P118),(($J118-SUM($Z118:AG118))*$Q118))*IF($V118&lt;=AH$2,(DATEDIF(AG$2,$V118,"D")/365),IF($G118&gt;AG$2,(DATEDIF($G118,AH$2,"D")/365),1)))))))</f>
        <v>0</v>
      </c>
      <c r="AI118" s="53">
        <f>IF($V118&lt;=AH$2,0,IF($O118&lt;=AH$2,0,IF($G118&gt;=AI$2,0,IF($K118&gt;=$J118,0,IF($O118&lt;=AI$2,($J118-(SUM($K118,SUM($Z118:AH118)))),IF($L118=$D$184,(($J118-$K118)/$P118),(($J118-SUM($Z118:AH118))*$Q118))*IF($V118&lt;=AI$2,(DATEDIF(AH$2,$V118,"D")/365),IF($G118&gt;AH$2,(DATEDIF($G118,AI$2,"D")/365),1)))))))</f>
        <v>0</v>
      </c>
      <c r="AJ118" s="53">
        <f>IF($V118&lt;=AI$2,0,IF($O118&lt;=AI$2,0,IF($G118&gt;=AJ$2,0,IF($K118&gt;=$J118,0,IF($O118&lt;=AJ$2,($J118-(SUM($K118,SUM($Z118:AI118)))),IF($L118=$D$184,(($J118-$K118)/$P118),(($J118-SUM($Z118:AI118))*$Q118))*IF($V118&lt;=AJ$2,(DATEDIF(AI$2,$V118,"D")/365),IF($G118&gt;AI$2,(DATEDIF($G118,AJ$2,"D")/365),1)))))))</f>
        <v>0</v>
      </c>
      <c r="AK118" s="53">
        <f>IF($V118&lt;=AJ$2,0,IF($O118&lt;=AJ$2,0,IF($G118&gt;=AK$2,0,IF($K118&gt;=$J118,0,IF($O118&lt;=AK$2,($J118-(SUM($K118,SUM($Z118:AJ118)))),IF($L118=$D$184,(($J118-$K118)/$P118),(($J118-SUM($Z118:AJ118))*$Q118))*IF($V118&lt;=AK$2,(DATEDIF(AJ$2,$V118,"D")/365),IF($G118&gt;AJ$2,(DATEDIF($G118,AK$2,"D")/365),1)))))))</f>
        <v>0</v>
      </c>
      <c r="AL118" s="53">
        <f>IF($V118&lt;=AK$2,0,IF($O118&lt;=AK$2,0,IF($G118&gt;=AL$2,0,IF($K118&gt;=$J118,0,IF($O118&lt;=AL$2,($J118-(SUM($K118,SUM($Z118:AK118)))),IF($L118=$D$184,(($J118-$K118)/$P118),(($J118-SUM($Z118:AK118))*$Q118))*IF($V118&lt;=AL$2,(DATEDIF(AK$2,$V118,"D")/365),IF($G118&gt;AK$2,(DATEDIF($G118,AL$2,"D")/365),1)))))))</f>
        <v>0</v>
      </c>
      <c r="AM118" s="53">
        <f>IF($V118&lt;=AL$2,0,IF($O118&lt;=AL$2,0,IF($G118&gt;=AM$2,0,IF($K118&gt;=$J118,0,IF($O118&lt;=AM$2,($J118-(SUM($K118,SUM($Z118:AL118)))),IF($L118=$D$184,(($J118-$K118)/$P118),(($J118-SUM($Z118:AL118))*$Q118))*IF($V118&lt;=AM$2,(DATEDIF(AL$2,$V118,"D")/365),IF($G118&gt;AL$2,(DATEDIF($G118,AM$2,"D")/365),1)))))))</f>
        <v>0</v>
      </c>
      <c r="AN118" s="53">
        <f>IF($V118&lt;=AM$2,0,IF($O118&lt;=AM$2,0,IF($G118&gt;=AN$2,0,IF($K118&gt;=$J118,0,IF($O118&lt;=AN$2,($J118-(SUM($K118,SUM($Z118:AM118)))),IF($L118=$D$184,(($J118-$K118)/$P118),(($J118-SUM($Z118:AM118))*$Q118))*IF($V118&lt;=AN$2,(DATEDIF(AM$2,$V118,"D")/365),IF($G118&gt;AM$2,(DATEDIF($G118,AN$2,"D")/365),1)))))))</f>
        <v>0</v>
      </c>
      <c r="AO118" s="53">
        <f>IF($V118&lt;=AN$2,0,IF($O118&lt;=AN$2,0,IF($G118&gt;=AO$2,0,IF($K118&gt;=$J118,0,IF($O118&lt;=AO$2,($J118-(SUM($K118,SUM($Z118:AN118)))),IF($L118=$D$184,(($J118-$K118)/$P118),(($J118-SUM($Z118:AN118))*$Q118))*IF($V118&lt;=AO$2,(DATEDIF(AN$2,$V118,"D")/365),IF($G118&gt;AN$2,(DATEDIF($G118,AO$2,"D")/365),1)))))))</f>
        <v>0</v>
      </c>
      <c r="AP118" s="53">
        <f>IF($V118&lt;=AO$2,0,IF($O118&lt;=AO$2,0,IF($G118&gt;=AP$2,0,IF($K118&gt;=$J118,0,IF($O118&lt;=AP$2,($J118-(SUM($K118,SUM($Z118:AO118)))),IF($L118=$D$184,(($J118-$K118)/$P118),(($J118-SUM($Z118:AO118))*$Q118))*IF($V118&lt;=AP$2,(DATEDIF(AO$2,$V118,"D")/365),IF($G118&gt;AO$2,(DATEDIF($G118,AP$2,"D")/365),1)))))))</f>
        <v>0</v>
      </c>
      <c r="AQ118" s="53">
        <f>IF($V118&lt;=AP$2,0,IF($O118&lt;=AP$2,0,IF($G118&gt;=AQ$2,0,IF($K118&gt;=$J118,0,IF($O118&lt;=AQ$2,($J118-(SUM($K118,SUM($Z118:AP118)))),IF($L118=$D$184,(($J118-$K118)/$P118),(($J118-SUM($Z118:AP118))*$Q118))*IF($V118&lt;=AQ$2,(DATEDIF(AP$2,$V118,"D")/365),IF($G118&gt;AP$2,(DATEDIF($G118,AQ$2,"D")/365),1)))))))</f>
        <v>0</v>
      </c>
      <c r="AR118" s="53">
        <f>IF($V118&lt;=AQ$2,0,IF($O118&lt;=AQ$2,0,IF($G118&gt;=AR$2,0,IF($K118&gt;=$J118,0,IF($O118&lt;=AR$2,($J118-(SUM($K118,SUM($Z118:AQ118)))),IF($L118=$D$184,(($J118-$K118)/$P118),(($J118-SUM($Z118:AQ118))*$Q118))*IF($V118&lt;=AR$2,(DATEDIF(AQ$2,$V118,"D")/365),IF($G118&gt;AQ$2,(DATEDIF($G118,AR$2,"D")/365),1)))))))</f>
        <v>0</v>
      </c>
      <c r="AS118" s="53">
        <f>IF($V118&lt;=AR$2,0,IF($O118&lt;=AR$2,0,IF($G118&gt;=AS$2,0,IF($K118&gt;=$J118,0,IF($O118&lt;=AS$2,($J118-(SUM($K118,SUM($Z118:AR118)))),IF($L118=$D$184,(($J118-$K118)/$P118),(($J118-SUM($Z118:AR118))*$Q118))*IF($V118&lt;=AS$2,(DATEDIF(AR$2,$V118,"D")/365),IF($G118&gt;AR$2,(DATEDIF($G118,AS$2,"D")/365),1)))))))</f>
        <v>0</v>
      </c>
      <c r="AT118" s="53">
        <f>IF($V118&lt;=AS$2,0,IF($O118&lt;=AS$2,0,IF($G118&gt;=AT$2,0,IF($K118&gt;=$J118,0,IF($O118&lt;=AT$2,($J118-(SUM($K118,SUM($Z118:AS118)))),IF($L118=$D$184,(($J118-$K118)/$P118),(($J118-SUM($Z118:AS118))*$Q118))*IF($V118&lt;=AT$2,(DATEDIF(AS$2,$V118,"D")/365),IF($G118&gt;AS$2,(DATEDIF($G118,AT$2,"D")/365),1)))))))</f>
        <v>0</v>
      </c>
      <c r="AU118" s="53">
        <f>IF($V118&lt;=AT$2,0,IF($O118&lt;=AT$2,0,IF($G118&gt;=AU$2,0,IF($K118&gt;=$J118,0,IF($O118&lt;=AU$2,($J118-(SUM($K118,SUM($Z118:AT118)))),IF($L118=$D$184,(($J118-$K118)/$P118),(($J118-SUM($Z118:AT118))*$Q118))*IF($V118&lt;=AU$2,(DATEDIF(AT$2,$V118,"D")/365),IF($G118&gt;AT$2,(DATEDIF($G118,AU$2,"D")/365),1)))))))</f>
        <v>0</v>
      </c>
      <c r="AV118" s="53">
        <f>IF($V118&lt;=AU$2,0,IF($O118&lt;=AU$2,0,IF($G118&gt;=AV$2,0,IF($K118&gt;=$J118,0,IF($O118&lt;=AV$2,($J118-(SUM($K118,SUM($Z118:AU118)))),IF($L118=$D$184,(($J118-$K118)/$P118),(($J118-SUM($Z118:AU118))*$Q118))*IF($V118&lt;=AV$2,(DATEDIF(AU$2,$V118,"D")/365),IF($G118&gt;AU$2,(DATEDIF($G118,AV$2,"D")/365),1)))))))</f>
        <v>0</v>
      </c>
      <c r="AW118" s="53">
        <f>IF($V118&lt;=AV$2,0,IF($O118&lt;=AV$2,0,IF($G118&gt;=AW$2,0,IF($K118&gt;=$J118,0,IF($O118&lt;=AW$2,($J118-(SUM($K118,SUM($Z118:AV118)))),IF($L118=$D$184,(($J118-$K118)/$P118),(($J118-SUM($Z118:AV118))*$Q118))*IF($V118&lt;=AW$2,(DATEDIF(AV$2,$V118,"D")/365),IF($G118&gt;AV$2,(DATEDIF($G118,AW$2,"D")/365),1)))))))</f>
        <v>0</v>
      </c>
      <c r="AX118" s="53">
        <f>IF($V118&lt;=AW$2,0,IF($O118&lt;=AW$2,0,IF($G118&gt;=AX$2,0,IF($K118&gt;=$J118,0,IF($O118&lt;=AX$2,($J118-(SUM($K118,SUM($Z118:AW118)))),IF($L118=$D$184,(($J118-$K118)/$P118),(($J118-SUM($Z118:AW118))*$Q118))*IF($V118&lt;=AX$2,(DATEDIF(AW$2,$V118,"D")/365),IF($G118&gt;AW$2,(DATEDIF($G118,AX$2,"D")/365),1)))))))</f>
        <v>0</v>
      </c>
      <c r="AY118" s="53">
        <f>IF($V118&lt;=AX$2,0,IF($O118&lt;=AX$2,0,IF($G118&gt;=AY$2,0,IF($K118&gt;=$J118,0,IF($O118&lt;=AY$2,($J118-(SUM($K118,SUM($Z118:AX118)))),IF($L118=$D$184,(($J118-$K118)/$P118),(($J118-SUM($Z118:AX118))*$Q118))*IF($V118&lt;=AY$2,(DATEDIF(AX$2,$V118,"D")/365),IF($G118&gt;AX$2,(DATEDIF($G118,AY$2,"D")/365),1)))))))</f>
        <v>0</v>
      </c>
      <c r="AZ118" s="52"/>
      <c r="BA118" s="52"/>
      <c r="BB118" s="126">
        <f>IF($V118&lt;=BB$2,0,IF($G118&gt;=BB$2,0,IF($G118&gt;$W$3,(J118-Z118),IF($G118&lt;=$W$3,J118-SUM(W118,$Z118:Z118),0))))</f>
        <v>0</v>
      </c>
      <c r="BC118" s="53">
        <f t="shared" si="332"/>
        <v>0</v>
      </c>
      <c r="BD118" s="52">
        <f t="shared" si="332"/>
        <v>0</v>
      </c>
      <c r="BE118" s="53">
        <f t="shared" si="332"/>
        <v>0</v>
      </c>
      <c r="BF118" s="52">
        <f t="shared" si="332"/>
        <v>0</v>
      </c>
      <c r="BG118" s="53">
        <f t="shared" si="332"/>
        <v>0</v>
      </c>
      <c r="BH118" s="52">
        <f t="shared" si="332"/>
        <v>0</v>
      </c>
      <c r="BI118" s="53">
        <f t="shared" si="332"/>
        <v>0</v>
      </c>
      <c r="BJ118" s="52">
        <f t="shared" si="332"/>
        <v>0</v>
      </c>
      <c r="BK118" s="53">
        <f t="shared" si="332"/>
        <v>0</v>
      </c>
      <c r="BL118" s="52">
        <f t="shared" si="332"/>
        <v>0</v>
      </c>
      <c r="BM118" s="53">
        <f t="shared" si="332"/>
        <v>0</v>
      </c>
      <c r="BN118" s="52">
        <f t="shared" si="332"/>
        <v>0</v>
      </c>
      <c r="BO118" s="53">
        <f t="shared" si="332"/>
        <v>0</v>
      </c>
      <c r="BP118" s="52">
        <f t="shared" si="332"/>
        <v>0</v>
      </c>
      <c r="BQ118" s="53">
        <f t="shared" si="332"/>
        <v>0</v>
      </c>
      <c r="BR118" s="52">
        <f t="shared" si="332"/>
        <v>0</v>
      </c>
      <c r="BS118" s="53">
        <f t="shared" si="334"/>
        <v>0</v>
      </c>
      <c r="BT118" s="52">
        <f t="shared" si="334"/>
        <v>0</v>
      </c>
      <c r="BU118" s="53">
        <f t="shared" si="334"/>
        <v>0</v>
      </c>
      <c r="BV118" s="52">
        <f t="shared" si="333"/>
        <v>0</v>
      </c>
      <c r="BW118" s="53">
        <f t="shared" si="333"/>
        <v>0</v>
      </c>
      <c r="BX118" s="52">
        <f t="shared" si="333"/>
        <v>0</v>
      </c>
      <c r="BY118" s="53">
        <f t="shared" si="333"/>
        <v>0</v>
      </c>
      <c r="BZ118" s="52">
        <f t="shared" si="333"/>
        <v>0</v>
      </c>
      <c r="CA118" s="53">
        <f t="shared" si="333"/>
        <v>0</v>
      </c>
    </row>
    <row r="119" spans="1:79" s="74" customFormat="1">
      <c r="A119" s="20">
        <v>118</v>
      </c>
      <c r="B119" s="20" t="s">
        <v>121</v>
      </c>
      <c r="C119" s="20" t="s">
        <v>153</v>
      </c>
      <c r="D119" s="2">
        <v>1985</v>
      </c>
      <c r="E119" s="3">
        <v>4</v>
      </c>
      <c r="F119" s="2">
        <v>1</v>
      </c>
      <c r="G119" s="55">
        <f t="shared" si="139"/>
        <v>31137</v>
      </c>
      <c r="H119" s="4">
        <v>0</v>
      </c>
      <c r="I119" s="1">
        <v>0</v>
      </c>
      <c r="J119" s="51">
        <f t="shared" si="140"/>
        <v>0</v>
      </c>
      <c r="K119" s="54">
        <f t="shared" si="141"/>
        <v>0</v>
      </c>
      <c r="L119" s="4" t="s">
        <v>96</v>
      </c>
      <c r="M119" s="54">
        <f t="shared" si="331"/>
        <v>10</v>
      </c>
      <c r="N119" s="53">
        <f t="shared" si="322"/>
        <v>10</v>
      </c>
      <c r="O119" s="55">
        <f t="shared" si="323"/>
        <v>34789</v>
      </c>
      <c r="P119" s="53">
        <f t="shared" si="324"/>
        <v>0</v>
      </c>
      <c r="Q119" s="119">
        <f t="shared" si="325"/>
        <v>0</v>
      </c>
      <c r="R119" s="45" t="s">
        <v>130</v>
      </c>
      <c r="S119" s="138">
        <v>17</v>
      </c>
      <c r="T119" s="139">
        <v>4</v>
      </c>
      <c r="U119" s="138">
        <v>2035</v>
      </c>
      <c r="V119" s="55">
        <f t="shared" si="326"/>
        <v>54878</v>
      </c>
      <c r="W119" s="53">
        <f t="shared" si="327"/>
        <v>0</v>
      </c>
      <c r="X119" s="53">
        <f t="shared" si="328"/>
        <v>0</v>
      </c>
      <c r="Y119" s="53">
        <f t="shared" si="329"/>
        <v>0</v>
      </c>
      <c r="Z119" s="53">
        <f t="shared" si="330"/>
        <v>0</v>
      </c>
      <c r="AA119" s="53">
        <f>IF($V119&lt;=Z$2,0,IF($O119&lt;=Z$2,0,IF($G119&gt;=AA$2,0,IF($K119&gt;=$J119,0,IF($O119&lt;=AA$2,($J119-(SUM($K119,SUM($Z119:Z119)))),IF($L119=$D$184,(($J119-$K119)/$P119),(($J119-SUM($Z119:Z119))*$Q119))*IF($V119&lt;=AA$2,(DATEDIF(Z$2,$V119,"D")/365),IF($G119&gt;Z$2,(DATEDIF($G119,AA$2,"D")/365),1)))))))</f>
        <v>0</v>
      </c>
      <c r="AB119" s="53">
        <f>IF($V119&lt;=AA$2,0,IF($O119&lt;=AA$2,0,IF($G119&gt;=AB$2,0,IF($K119&gt;=$J119,0,IF($O119&lt;=AB$2,($J119-(SUM($K119,SUM($Z119:AA119)))),IF($L119=$D$184,(($J119-$K119)/$P119),(($J119-SUM($Z119:AA119))*$Q119))*IF($V119&lt;=AB$2,(DATEDIF(AA$2,$V119,"D")/365),IF($G119&gt;AA$2,(DATEDIF($G119,AB$2,"D")/365),1)))))))</f>
        <v>0</v>
      </c>
      <c r="AC119" s="53">
        <f>IF($V119&lt;=AB$2,0,IF($O119&lt;=AB$2,0,IF($G119&gt;=AC$2,0,IF($K119&gt;=$J119,0,IF($O119&lt;=AC$2,($J119-(SUM($K119,SUM($Z119:AB119)))),IF($L119=$D$184,(($J119-$K119)/$P119),(($J119-SUM($Z119:AB119))*$Q119))*IF($V119&lt;=AC$2,(DATEDIF(AB$2,$V119,"D")/365),IF($G119&gt;AB$2,(DATEDIF($G119,AC$2,"D")/365),1)))))))</f>
        <v>0</v>
      </c>
      <c r="AD119" s="53">
        <f>IF($V119&lt;=AC$2,0,IF($O119&lt;=AC$2,0,IF($G119&gt;=AD$2,0,IF($K119&gt;=$J119,0,IF($O119&lt;=AD$2,($J119-(SUM($K119,SUM($Z119:AC119)))),IF($L119=$D$184,(($J119-$K119)/$P119),(($J119-SUM($Z119:AC119))*$Q119))*IF($V119&lt;=AD$2,(DATEDIF(AC$2,$V119,"D")/365),IF($G119&gt;AC$2,(DATEDIF($G119,AD$2,"D")/365),1)))))))</f>
        <v>0</v>
      </c>
      <c r="AE119" s="53">
        <f>IF($V119&lt;=AD$2,0,IF($O119&lt;=AD$2,0,IF($G119&gt;=AE$2,0,IF($K119&gt;=$J119,0,IF($O119&lt;=AE$2,($J119-(SUM($K119,SUM($Z119:AD119)))),IF($L119=$D$184,(($J119-$K119)/$P119),(($J119-SUM($Z119:AD119))*$Q119))*IF($V119&lt;=AE$2,(DATEDIF(AD$2,$V119,"D")/365),IF($G119&gt;AD$2,(DATEDIF($G119,AE$2,"D")/365),1)))))))</f>
        <v>0</v>
      </c>
      <c r="AF119" s="53">
        <f>IF($V119&lt;=AE$2,0,IF($O119&lt;=AE$2,0,IF($G119&gt;=AF$2,0,IF($K119&gt;=$J119,0,IF($O119&lt;=AF$2,($J119-(SUM($K119,SUM($Z119:AE119)))),IF($L119=$D$184,(($J119-$K119)/$P119),(($J119-SUM($Z119:AE119))*$Q119))*IF($V119&lt;=AF$2,(DATEDIF(AE$2,$V119,"D")/365),IF($G119&gt;AE$2,(DATEDIF($G119,AF$2,"D")/365),1)))))))</f>
        <v>0</v>
      </c>
      <c r="AG119" s="53">
        <f>IF($V119&lt;=AF$2,0,IF($O119&lt;=AF$2,0,IF($G119&gt;=AG$2,0,IF($K119&gt;=$J119,0,IF($O119&lt;=AG$2,($J119-(SUM($K119,SUM($Z119:AF119)))),IF($L119=$D$184,(($J119-$K119)/$P119),(($J119-SUM($Z119:AF119))*$Q119))*IF($V119&lt;=AG$2,(DATEDIF(AF$2,$V119,"D")/365),IF($G119&gt;AF$2,(DATEDIF($G119,AG$2,"D")/365),1)))))))</f>
        <v>0</v>
      </c>
      <c r="AH119" s="53">
        <f>IF($V119&lt;=AG$2,0,IF($O119&lt;=AG$2,0,IF($G119&gt;=AH$2,0,IF($K119&gt;=$J119,0,IF($O119&lt;=AH$2,($J119-(SUM($K119,SUM($Z119:AG119)))),IF($L119=$D$184,(($J119-$K119)/$P119),(($J119-SUM($Z119:AG119))*$Q119))*IF($V119&lt;=AH$2,(DATEDIF(AG$2,$V119,"D")/365),IF($G119&gt;AG$2,(DATEDIF($G119,AH$2,"D")/365),1)))))))</f>
        <v>0</v>
      </c>
      <c r="AI119" s="53">
        <f>IF($V119&lt;=AH$2,0,IF($O119&lt;=AH$2,0,IF($G119&gt;=AI$2,0,IF($K119&gt;=$J119,0,IF($O119&lt;=AI$2,($J119-(SUM($K119,SUM($Z119:AH119)))),IF($L119=$D$184,(($J119-$K119)/$P119),(($J119-SUM($Z119:AH119))*$Q119))*IF($V119&lt;=AI$2,(DATEDIF(AH$2,$V119,"D")/365),IF($G119&gt;AH$2,(DATEDIF($G119,AI$2,"D")/365),1)))))))</f>
        <v>0</v>
      </c>
      <c r="AJ119" s="53">
        <f>IF($V119&lt;=AI$2,0,IF($O119&lt;=AI$2,0,IF($G119&gt;=AJ$2,0,IF($K119&gt;=$J119,0,IF($O119&lt;=AJ$2,($J119-(SUM($K119,SUM($Z119:AI119)))),IF($L119=$D$184,(($J119-$K119)/$P119),(($J119-SUM($Z119:AI119))*$Q119))*IF($V119&lt;=AJ$2,(DATEDIF(AI$2,$V119,"D")/365),IF($G119&gt;AI$2,(DATEDIF($G119,AJ$2,"D")/365),1)))))))</f>
        <v>0</v>
      </c>
      <c r="AK119" s="53">
        <f>IF($V119&lt;=AJ$2,0,IF($O119&lt;=AJ$2,0,IF($G119&gt;=AK$2,0,IF($K119&gt;=$J119,0,IF($O119&lt;=AK$2,($J119-(SUM($K119,SUM($Z119:AJ119)))),IF($L119=$D$184,(($J119-$K119)/$P119),(($J119-SUM($Z119:AJ119))*$Q119))*IF($V119&lt;=AK$2,(DATEDIF(AJ$2,$V119,"D")/365),IF($G119&gt;AJ$2,(DATEDIF($G119,AK$2,"D")/365),1)))))))</f>
        <v>0</v>
      </c>
      <c r="AL119" s="53">
        <f>IF($V119&lt;=AK$2,0,IF($O119&lt;=AK$2,0,IF($G119&gt;=AL$2,0,IF($K119&gt;=$J119,0,IF($O119&lt;=AL$2,($J119-(SUM($K119,SUM($Z119:AK119)))),IF($L119=$D$184,(($J119-$K119)/$P119),(($J119-SUM($Z119:AK119))*$Q119))*IF($V119&lt;=AL$2,(DATEDIF(AK$2,$V119,"D")/365),IF($G119&gt;AK$2,(DATEDIF($G119,AL$2,"D")/365),1)))))))</f>
        <v>0</v>
      </c>
      <c r="AM119" s="53">
        <f>IF($V119&lt;=AL$2,0,IF($O119&lt;=AL$2,0,IF($G119&gt;=AM$2,0,IF($K119&gt;=$J119,0,IF($O119&lt;=AM$2,($J119-(SUM($K119,SUM($Z119:AL119)))),IF($L119=$D$184,(($J119-$K119)/$P119),(($J119-SUM($Z119:AL119))*$Q119))*IF($V119&lt;=AM$2,(DATEDIF(AL$2,$V119,"D")/365),IF($G119&gt;AL$2,(DATEDIF($G119,AM$2,"D")/365),1)))))))</f>
        <v>0</v>
      </c>
      <c r="AN119" s="53">
        <f>IF($V119&lt;=AM$2,0,IF($O119&lt;=AM$2,0,IF($G119&gt;=AN$2,0,IF($K119&gt;=$J119,0,IF($O119&lt;=AN$2,($J119-(SUM($K119,SUM($Z119:AM119)))),IF($L119=$D$184,(($J119-$K119)/$P119),(($J119-SUM($Z119:AM119))*$Q119))*IF($V119&lt;=AN$2,(DATEDIF(AM$2,$V119,"D")/365),IF($G119&gt;AM$2,(DATEDIF($G119,AN$2,"D")/365),1)))))))</f>
        <v>0</v>
      </c>
      <c r="AO119" s="53">
        <f>IF($V119&lt;=AN$2,0,IF($O119&lt;=AN$2,0,IF($G119&gt;=AO$2,0,IF($K119&gt;=$J119,0,IF($O119&lt;=AO$2,($J119-(SUM($K119,SUM($Z119:AN119)))),IF($L119=$D$184,(($J119-$K119)/$P119),(($J119-SUM($Z119:AN119))*$Q119))*IF($V119&lt;=AO$2,(DATEDIF(AN$2,$V119,"D")/365),IF($G119&gt;AN$2,(DATEDIF($G119,AO$2,"D")/365),1)))))))</f>
        <v>0</v>
      </c>
      <c r="AP119" s="53">
        <f>IF($V119&lt;=AO$2,0,IF($O119&lt;=AO$2,0,IF($G119&gt;=AP$2,0,IF($K119&gt;=$J119,0,IF($O119&lt;=AP$2,($J119-(SUM($K119,SUM($Z119:AO119)))),IF($L119=$D$184,(($J119-$K119)/$P119),(($J119-SUM($Z119:AO119))*$Q119))*IF($V119&lt;=AP$2,(DATEDIF(AO$2,$V119,"D")/365),IF($G119&gt;AO$2,(DATEDIF($G119,AP$2,"D")/365),1)))))))</f>
        <v>0</v>
      </c>
      <c r="AQ119" s="53">
        <f>IF($V119&lt;=AP$2,0,IF($O119&lt;=AP$2,0,IF($G119&gt;=AQ$2,0,IF($K119&gt;=$J119,0,IF($O119&lt;=AQ$2,($J119-(SUM($K119,SUM($Z119:AP119)))),IF($L119=$D$184,(($J119-$K119)/$P119),(($J119-SUM($Z119:AP119))*$Q119))*IF($V119&lt;=AQ$2,(DATEDIF(AP$2,$V119,"D")/365),IF($G119&gt;AP$2,(DATEDIF($G119,AQ$2,"D")/365),1)))))))</f>
        <v>0</v>
      </c>
      <c r="AR119" s="53">
        <f>IF($V119&lt;=AQ$2,0,IF($O119&lt;=AQ$2,0,IF($G119&gt;=AR$2,0,IF($K119&gt;=$J119,0,IF($O119&lt;=AR$2,($J119-(SUM($K119,SUM($Z119:AQ119)))),IF($L119=$D$184,(($J119-$K119)/$P119),(($J119-SUM($Z119:AQ119))*$Q119))*IF($V119&lt;=AR$2,(DATEDIF(AQ$2,$V119,"D")/365),IF($G119&gt;AQ$2,(DATEDIF($G119,AR$2,"D")/365),1)))))))</f>
        <v>0</v>
      </c>
      <c r="AS119" s="53">
        <f>IF($V119&lt;=AR$2,0,IF($O119&lt;=AR$2,0,IF($G119&gt;=AS$2,0,IF($K119&gt;=$J119,0,IF($O119&lt;=AS$2,($J119-(SUM($K119,SUM($Z119:AR119)))),IF($L119=$D$184,(($J119-$K119)/$P119),(($J119-SUM($Z119:AR119))*$Q119))*IF($V119&lt;=AS$2,(DATEDIF(AR$2,$V119,"D")/365),IF($G119&gt;AR$2,(DATEDIF($G119,AS$2,"D")/365),1)))))))</f>
        <v>0</v>
      </c>
      <c r="AT119" s="53">
        <f>IF($V119&lt;=AS$2,0,IF($O119&lt;=AS$2,0,IF($G119&gt;=AT$2,0,IF($K119&gt;=$J119,0,IF($O119&lt;=AT$2,($J119-(SUM($K119,SUM($Z119:AS119)))),IF($L119=$D$184,(($J119-$K119)/$P119),(($J119-SUM($Z119:AS119))*$Q119))*IF($V119&lt;=AT$2,(DATEDIF(AS$2,$V119,"D")/365),IF($G119&gt;AS$2,(DATEDIF($G119,AT$2,"D")/365),1)))))))</f>
        <v>0</v>
      </c>
      <c r="AU119" s="53">
        <f>IF($V119&lt;=AT$2,0,IF($O119&lt;=AT$2,0,IF($G119&gt;=AU$2,0,IF($K119&gt;=$J119,0,IF($O119&lt;=AU$2,($J119-(SUM($K119,SUM($Z119:AT119)))),IF($L119=$D$184,(($J119-$K119)/$P119),(($J119-SUM($Z119:AT119))*$Q119))*IF($V119&lt;=AU$2,(DATEDIF(AT$2,$V119,"D")/365),IF($G119&gt;AT$2,(DATEDIF($G119,AU$2,"D")/365),1)))))))</f>
        <v>0</v>
      </c>
      <c r="AV119" s="53">
        <f>IF($V119&lt;=AU$2,0,IF($O119&lt;=AU$2,0,IF($G119&gt;=AV$2,0,IF($K119&gt;=$J119,0,IF($O119&lt;=AV$2,($J119-(SUM($K119,SUM($Z119:AU119)))),IF($L119=$D$184,(($J119-$K119)/$P119),(($J119-SUM($Z119:AU119))*$Q119))*IF($V119&lt;=AV$2,(DATEDIF(AU$2,$V119,"D")/365),IF($G119&gt;AU$2,(DATEDIF($G119,AV$2,"D")/365),1)))))))</f>
        <v>0</v>
      </c>
      <c r="AW119" s="53">
        <f>IF($V119&lt;=AV$2,0,IF($O119&lt;=AV$2,0,IF($G119&gt;=AW$2,0,IF($K119&gt;=$J119,0,IF($O119&lt;=AW$2,($J119-(SUM($K119,SUM($Z119:AV119)))),IF($L119=$D$184,(($J119-$K119)/$P119),(($J119-SUM($Z119:AV119))*$Q119))*IF($V119&lt;=AW$2,(DATEDIF(AV$2,$V119,"D")/365),IF($G119&gt;AV$2,(DATEDIF($G119,AW$2,"D")/365),1)))))))</f>
        <v>0</v>
      </c>
      <c r="AX119" s="53">
        <f>IF($V119&lt;=AW$2,0,IF($O119&lt;=AW$2,0,IF($G119&gt;=AX$2,0,IF($K119&gt;=$J119,0,IF($O119&lt;=AX$2,($J119-(SUM($K119,SUM($Z119:AW119)))),IF($L119=$D$184,(($J119-$K119)/$P119),(($J119-SUM($Z119:AW119))*$Q119))*IF($V119&lt;=AX$2,(DATEDIF(AW$2,$V119,"D")/365),IF($G119&gt;AW$2,(DATEDIF($G119,AX$2,"D")/365),1)))))))</f>
        <v>0</v>
      </c>
      <c r="AY119" s="53">
        <f>IF($V119&lt;=AX$2,0,IF($O119&lt;=AX$2,0,IF($G119&gt;=AY$2,0,IF($K119&gt;=$J119,0,IF($O119&lt;=AY$2,($J119-(SUM($K119,SUM($Z119:AX119)))),IF($L119=$D$184,(($J119-$K119)/$P119),(($J119-SUM($Z119:AX119))*$Q119))*IF($V119&lt;=AY$2,(DATEDIF(AX$2,$V119,"D")/365),IF($G119&gt;AX$2,(DATEDIF($G119,AY$2,"D")/365),1)))))))</f>
        <v>0</v>
      </c>
      <c r="AZ119" s="52"/>
      <c r="BA119" s="52"/>
      <c r="BB119" s="126">
        <f>IF($V119&lt;=BB$2,0,IF($G119&gt;=BB$2,0,IF($G119&gt;$W$3,(J119-Z119),IF($G119&lt;=$W$3,J119-SUM(W119,$Z119:Z119),0))))</f>
        <v>0</v>
      </c>
      <c r="BC119" s="53">
        <f t="shared" si="332"/>
        <v>0</v>
      </c>
      <c r="BD119" s="52">
        <f t="shared" si="332"/>
        <v>0</v>
      </c>
      <c r="BE119" s="53">
        <f t="shared" si="332"/>
        <v>0</v>
      </c>
      <c r="BF119" s="52">
        <f t="shared" si="332"/>
        <v>0</v>
      </c>
      <c r="BG119" s="53">
        <f t="shared" si="332"/>
        <v>0</v>
      </c>
      <c r="BH119" s="52">
        <f t="shared" si="332"/>
        <v>0</v>
      </c>
      <c r="BI119" s="53">
        <f t="shared" si="332"/>
        <v>0</v>
      </c>
      <c r="BJ119" s="52">
        <f t="shared" si="332"/>
        <v>0</v>
      </c>
      <c r="BK119" s="53">
        <f t="shared" si="332"/>
        <v>0</v>
      </c>
      <c r="BL119" s="52">
        <f t="shared" si="332"/>
        <v>0</v>
      </c>
      <c r="BM119" s="53">
        <f t="shared" si="332"/>
        <v>0</v>
      </c>
      <c r="BN119" s="52">
        <f t="shared" si="332"/>
        <v>0</v>
      </c>
      <c r="BO119" s="53">
        <f t="shared" si="332"/>
        <v>0</v>
      </c>
      <c r="BP119" s="52">
        <f t="shared" si="332"/>
        <v>0</v>
      </c>
      <c r="BQ119" s="53">
        <f t="shared" si="332"/>
        <v>0</v>
      </c>
      <c r="BR119" s="52">
        <f t="shared" si="332"/>
        <v>0</v>
      </c>
      <c r="BS119" s="53">
        <f t="shared" si="334"/>
        <v>0</v>
      </c>
      <c r="BT119" s="52">
        <f t="shared" si="334"/>
        <v>0</v>
      </c>
      <c r="BU119" s="53">
        <f t="shared" si="334"/>
        <v>0</v>
      </c>
      <c r="BV119" s="52">
        <f t="shared" si="333"/>
        <v>0</v>
      </c>
      <c r="BW119" s="53">
        <f t="shared" si="333"/>
        <v>0</v>
      </c>
      <c r="BX119" s="52">
        <f t="shared" si="333"/>
        <v>0</v>
      </c>
      <c r="BY119" s="53">
        <f t="shared" si="333"/>
        <v>0</v>
      </c>
      <c r="BZ119" s="52">
        <f t="shared" si="333"/>
        <v>0</v>
      </c>
      <c r="CA119" s="53">
        <f t="shared" si="333"/>
        <v>0</v>
      </c>
    </row>
    <row r="120" spans="1:79" s="74" customFormat="1">
      <c r="A120" s="20">
        <v>119</v>
      </c>
      <c r="B120" s="20" t="s">
        <v>121</v>
      </c>
      <c r="C120" s="20" t="s">
        <v>153</v>
      </c>
      <c r="D120" s="2">
        <v>1985</v>
      </c>
      <c r="E120" s="3">
        <v>4</v>
      </c>
      <c r="F120" s="2">
        <v>1</v>
      </c>
      <c r="G120" s="55">
        <f t="shared" si="139"/>
        <v>31137</v>
      </c>
      <c r="H120" s="4">
        <v>0</v>
      </c>
      <c r="I120" s="1">
        <v>0</v>
      </c>
      <c r="J120" s="51">
        <f t="shared" si="140"/>
        <v>0</v>
      </c>
      <c r="K120" s="54">
        <f t="shared" si="141"/>
        <v>0</v>
      </c>
      <c r="L120" s="4" t="s">
        <v>96</v>
      </c>
      <c r="M120" s="54">
        <f t="shared" si="331"/>
        <v>10</v>
      </c>
      <c r="N120" s="53">
        <f t="shared" si="322"/>
        <v>10</v>
      </c>
      <c r="O120" s="55">
        <f t="shared" si="323"/>
        <v>34789</v>
      </c>
      <c r="P120" s="53">
        <f t="shared" si="324"/>
        <v>0</v>
      </c>
      <c r="Q120" s="119">
        <f t="shared" si="325"/>
        <v>0</v>
      </c>
      <c r="R120" s="45" t="s">
        <v>130</v>
      </c>
      <c r="S120" s="138">
        <v>17</v>
      </c>
      <c r="T120" s="139">
        <v>4</v>
      </c>
      <c r="U120" s="138">
        <v>2035</v>
      </c>
      <c r="V120" s="55">
        <f t="shared" si="326"/>
        <v>54878</v>
      </c>
      <c r="W120" s="53">
        <f t="shared" si="327"/>
        <v>0</v>
      </c>
      <c r="X120" s="53">
        <f t="shared" si="328"/>
        <v>0</v>
      </c>
      <c r="Y120" s="53">
        <f t="shared" si="329"/>
        <v>0</v>
      </c>
      <c r="Z120" s="53">
        <f t="shared" si="330"/>
        <v>0</v>
      </c>
      <c r="AA120" s="53">
        <f>IF($V120&lt;=Z$2,0,IF($O120&lt;=Z$2,0,IF($G120&gt;=AA$2,0,IF($K120&gt;=$J120,0,IF($O120&lt;=AA$2,($J120-(SUM($K120,SUM($Z120:Z120)))),IF($L120=$D$184,(($J120-$K120)/$P120),(($J120-SUM($Z120:Z120))*$Q120))*IF($V120&lt;=AA$2,(DATEDIF(Z$2,$V120,"D")/365),IF($G120&gt;Z$2,(DATEDIF($G120,AA$2,"D")/365),1)))))))</f>
        <v>0</v>
      </c>
      <c r="AB120" s="53">
        <f>IF($V120&lt;=AA$2,0,IF($O120&lt;=AA$2,0,IF($G120&gt;=AB$2,0,IF($K120&gt;=$J120,0,IF($O120&lt;=AB$2,($J120-(SUM($K120,SUM($Z120:AA120)))),IF($L120=$D$184,(($J120-$K120)/$P120),(($J120-SUM($Z120:AA120))*$Q120))*IF($V120&lt;=AB$2,(DATEDIF(AA$2,$V120,"D")/365),IF($G120&gt;AA$2,(DATEDIF($G120,AB$2,"D")/365),1)))))))</f>
        <v>0</v>
      </c>
      <c r="AC120" s="53">
        <f>IF($V120&lt;=AB$2,0,IF($O120&lt;=AB$2,0,IF($G120&gt;=AC$2,0,IF($K120&gt;=$J120,0,IF($O120&lt;=AC$2,($J120-(SUM($K120,SUM($Z120:AB120)))),IF($L120=$D$184,(($J120-$K120)/$P120),(($J120-SUM($Z120:AB120))*$Q120))*IF($V120&lt;=AC$2,(DATEDIF(AB$2,$V120,"D")/365),IF($G120&gt;AB$2,(DATEDIF($G120,AC$2,"D")/365),1)))))))</f>
        <v>0</v>
      </c>
      <c r="AD120" s="53">
        <f>IF($V120&lt;=AC$2,0,IF($O120&lt;=AC$2,0,IF($G120&gt;=AD$2,0,IF($K120&gt;=$J120,0,IF($O120&lt;=AD$2,($J120-(SUM($K120,SUM($Z120:AC120)))),IF($L120=$D$184,(($J120-$K120)/$P120),(($J120-SUM($Z120:AC120))*$Q120))*IF($V120&lt;=AD$2,(DATEDIF(AC$2,$V120,"D")/365),IF($G120&gt;AC$2,(DATEDIF($G120,AD$2,"D")/365),1)))))))</f>
        <v>0</v>
      </c>
      <c r="AE120" s="53">
        <f>IF($V120&lt;=AD$2,0,IF($O120&lt;=AD$2,0,IF($G120&gt;=AE$2,0,IF($K120&gt;=$J120,0,IF($O120&lt;=AE$2,($J120-(SUM($K120,SUM($Z120:AD120)))),IF($L120=$D$184,(($J120-$K120)/$P120),(($J120-SUM($Z120:AD120))*$Q120))*IF($V120&lt;=AE$2,(DATEDIF(AD$2,$V120,"D")/365),IF($G120&gt;AD$2,(DATEDIF($G120,AE$2,"D")/365),1)))))))</f>
        <v>0</v>
      </c>
      <c r="AF120" s="53">
        <f>IF($V120&lt;=AE$2,0,IF($O120&lt;=AE$2,0,IF($G120&gt;=AF$2,0,IF($K120&gt;=$J120,0,IF($O120&lt;=AF$2,($J120-(SUM($K120,SUM($Z120:AE120)))),IF($L120=$D$184,(($J120-$K120)/$P120),(($J120-SUM($Z120:AE120))*$Q120))*IF($V120&lt;=AF$2,(DATEDIF(AE$2,$V120,"D")/365),IF($G120&gt;AE$2,(DATEDIF($G120,AF$2,"D")/365),1)))))))</f>
        <v>0</v>
      </c>
      <c r="AG120" s="53">
        <f>IF($V120&lt;=AF$2,0,IF($O120&lt;=AF$2,0,IF($G120&gt;=AG$2,0,IF($K120&gt;=$J120,0,IF($O120&lt;=AG$2,($J120-(SUM($K120,SUM($Z120:AF120)))),IF($L120=$D$184,(($J120-$K120)/$P120),(($J120-SUM($Z120:AF120))*$Q120))*IF($V120&lt;=AG$2,(DATEDIF(AF$2,$V120,"D")/365),IF($G120&gt;AF$2,(DATEDIF($G120,AG$2,"D")/365),1)))))))</f>
        <v>0</v>
      </c>
      <c r="AH120" s="53">
        <f>IF($V120&lt;=AG$2,0,IF($O120&lt;=AG$2,0,IF($G120&gt;=AH$2,0,IF($K120&gt;=$J120,0,IF($O120&lt;=AH$2,($J120-(SUM($K120,SUM($Z120:AG120)))),IF($L120=$D$184,(($J120-$K120)/$P120),(($J120-SUM($Z120:AG120))*$Q120))*IF($V120&lt;=AH$2,(DATEDIF(AG$2,$V120,"D")/365),IF($G120&gt;AG$2,(DATEDIF($G120,AH$2,"D")/365),1)))))))</f>
        <v>0</v>
      </c>
      <c r="AI120" s="53">
        <f>IF($V120&lt;=AH$2,0,IF($O120&lt;=AH$2,0,IF($G120&gt;=AI$2,0,IF($K120&gt;=$J120,0,IF($O120&lt;=AI$2,($J120-(SUM($K120,SUM($Z120:AH120)))),IF($L120=$D$184,(($J120-$K120)/$P120),(($J120-SUM($Z120:AH120))*$Q120))*IF($V120&lt;=AI$2,(DATEDIF(AH$2,$V120,"D")/365),IF($G120&gt;AH$2,(DATEDIF($G120,AI$2,"D")/365),1)))))))</f>
        <v>0</v>
      </c>
      <c r="AJ120" s="53">
        <f>IF($V120&lt;=AI$2,0,IF($O120&lt;=AI$2,0,IF($G120&gt;=AJ$2,0,IF($K120&gt;=$J120,0,IF($O120&lt;=AJ$2,($J120-(SUM($K120,SUM($Z120:AI120)))),IF($L120=$D$184,(($J120-$K120)/$P120),(($J120-SUM($Z120:AI120))*$Q120))*IF($V120&lt;=AJ$2,(DATEDIF(AI$2,$V120,"D")/365),IF($G120&gt;AI$2,(DATEDIF($G120,AJ$2,"D")/365),1)))))))</f>
        <v>0</v>
      </c>
      <c r="AK120" s="53">
        <f>IF($V120&lt;=AJ$2,0,IF($O120&lt;=AJ$2,0,IF($G120&gt;=AK$2,0,IF($K120&gt;=$J120,0,IF($O120&lt;=AK$2,($J120-(SUM($K120,SUM($Z120:AJ120)))),IF($L120=$D$184,(($J120-$K120)/$P120),(($J120-SUM($Z120:AJ120))*$Q120))*IF($V120&lt;=AK$2,(DATEDIF(AJ$2,$V120,"D")/365),IF($G120&gt;AJ$2,(DATEDIF($G120,AK$2,"D")/365),1)))))))</f>
        <v>0</v>
      </c>
      <c r="AL120" s="53">
        <f>IF($V120&lt;=AK$2,0,IF($O120&lt;=AK$2,0,IF($G120&gt;=AL$2,0,IF($K120&gt;=$J120,0,IF($O120&lt;=AL$2,($J120-(SUM($K120,SUM($Z120:AK120)))),IF($L120=$D$184,(($J120-$K120)/$P120),(($J120-SUM($Z120:AK120))*$Q120))*IF($V120&lt;=AL$2,(DATEDIF(AK$2,$V120,"D")/365),IF($G120&gt;AK$2,(DATEDIF($G120,AL$2,"D")/365),1)))))))</f>
        <v>0</v>
      </c>
      <c r="AM120" s="53">
        <f>IF($V120&lt;=AL$2,0,IF($O120&lt;=AL$2,0,IF($G120&gt;=AM$2,0,IF($K120&gt;=$J120,0,IF($O120&lt;=AM$2,($J120-(SUM($K120,SUM($Z120:AL120)))),IF($L120=$D$184,(($J120-$K120)/$P120),(($J120-SUM($Z120:AL120))*$Q120))*IF($V120&lt;=AM$2,(DATEDIF(AL$2,$V120,"D")/365),IF($G120&gt;AL$2,(DATEDIF($G120,AM$2,"D")/365),1)))))))</f>
        <v>0</v>
      </c>
      <c r="AN120" s="53">
        <f>IF($V120&lt;=AM$2,0,IF($O120&lt;=AM$2,0,IF($G120&gt;=AN$2,0,IF($K120&gt;=$J120,0,IF($O120&lt;=AN$2,($J120-(SUM($K120,SUM($Z120:AM120)))),IF($L120=$D$184,(($J120-$K120)/$P120),(($J120-SUM($Z120:AM120))*$Q120))*IF($V120&lt;=AN$2,(DATEDIF(AM$2,$V120,"D")/365),IF($G120&gt;AM$2,(DATEDIF($G120,AN$2,"D")/365),1)))))))</f>
        <v>0</v>
      </c>
      <c r="AO120" s="53">
        <f>IF($V120&lt;=AN$2,0,IF($O120&lt;=AN$2,0,IF($G120&gt;=AO$2,0,IF($K120&gt;=$J120,0,IF($O120&lt;=AO$2,($J120-(SUM($K120,SUM($Z120:AN120)))),IF($L120=$D$184,(($J120-$K120)/$P120),(($J120-SUM($Z120:AN120))*$Q120))*IF($V120&lt;=AO$2,(DATEDIF(AN$2,$V120,"D")/365),IF($G120&gt;AN$2,(DATEDIF($G120,AO$2,"D")/365),1)))))))</f>
        <v>0</v>
      </c>
      <c r="AP120" s="53">
        <f>IF($V120&lt;=AO$2,0,IF($O120&lt;=AO$2,0,IF($G120&gt;=AP$2,0,IF($K120&gt;=$J120,0,IF($O120&lt;=AP$2,($J120-(SUM($K120,SUM($Z120:AO120)))),IF($L120=$D$184,(($J120-$K120)/$P120),(($J120-SUM($Z120:AO120))*$Q120))*IF($V120&lt;=AP$2,(DATEDIF(AO$2,$V120,"D")/365),IF($G120&gt;AO$2,(DATEDIF($G120,AP$2,"D")/365),1)))))))</f>
        <v>0</v>
      </c>
      <c r="AQ120" s="53">
        <f>IF($V120&lt;=AP$2,0,IF($O120&lt;=AP$2,0,IF($G120&gt;=AQ$2,0,IF($K120&gt;=$J120,0,IF($O120&lt;=AQ$2,($J120-(SUM($K120,SUM($Z120:AP120)))),IF($L120=$D$184,(($J120-$K120)/$P120),(($J120-SUM($Z120:AP120))*$Q120))*IF($V120&lt;=AQ$2,(DATEDIF(AP$2,$V120,"D")/365),IF($G120&gt;AP$2,(DATEDIF($G120,AQ$2,"D")/365),1)))))))</f>
        <v>0</v>
      </c>
      <c r="AR120" s="53">
        <f>IF($V120&lt;=AQ$2,0,IF($O120&lt;=AQ$2,0,IF($G120&gt;=AR$2,0,IF($K120&gt;=$J120,0,IF($O120&lt;=AR$2,($J120-(SUM($K120,SUM($Z120:AQ120)))),IF($L120=$D$184,(($J120-$K120)/$P120),(($J120-SUM($Z120:AQ120))*$Q120))*IF($V120&lt;=AR$2,(DATEDIF(AQ$2,$V120,"D")/365),IF($G120&gt;AQ$2,(DATEDIF($G120,AR$2,"D")/365),1)))))))</f>
        <v>0</v>
      </c>
      <c r="AS120" s="53">
        <f>IF($V120&lt;=AR$2,0,IF($O120&lt;=AR$2,0,IF($G120&gt;=AS$2,0,IF($K120&gt;=$J120,0,IF($O120&lt;=AS$2,($J120-(SUM($K120,SUM($Z120:AR120)))),IF($L120=$D$184,(($J120-$K120)/$P120),(($J120-SUM($Z120:AR120))*$Q120))*IF($V120&lt;=AS$2,(DATEDIF(AR$2,$V120,"D")/365),IF($G120&gt;AR$2,(DATEDIF($G120,AS$2,"D")/365),1)))))))</f>
        <v>0</v>
      </c>
      <c r="AT120" s="53">
        <f>IF($V120&lt;=AS$2,0,IF($O120&lt;=AS$2,0,IF($G120&gt;=AT$2,0,IF($K120&gt;=$J120,0,IF($O120&lt;=AT$2,($J120-(SUM($K120,SUM($Z120:AS120)))),IF($L120=$D$184,(($J120-$K120)/$P120),(($J120-SUM($Z120:AS120))*$Q120))*IF($V120&lt;=AT$2,(DATEDIF(AS$2,$V120,"D")/365),IF($G120&gt;AS$2,(DATEDIF($G120,AT$2,"D")/365),1)))))))</f>
        <v>0</v>
      </c>
      <c r="AU120" s="53">
        <f>IF($V120&lt;=AT$2,0,IF($O120&lt;=AT$2,0,IF($G120&gt;=AU$2,0,IF($K120&gt;=$J120,0,IF($O120&lt;=AU$2,($J120-(SUM($K120,SUM($Z120:AT120)))),IF($L120=$D$184,(($J120-$K120)/$P120),(($J120-SUM($Z120:AT120))*$Q120))*IF($V120&lt;=AU$2,(DATEDIF(AT$2,$V120,"D")/365),IF($G120&gt;AT$2,(DATEDIF($G120,AU$2,"D")/365),1)))))))</f>
        <v>0</v>
      </c>
      <c r="AV120" s="53">
        <f>IF($V120&lt;=AU$2,0,IF($O120&lt;=AU$2,0,IF($G120&gt;=AV$2,0,IF($K120&gt;=$J120,0,IF($O120&lt;=AV$2,($J120-(SUM($K120,SUM($Z120:AU120)))),IF($L120=$D$184,(($J120-$K120)/$P120),(($J120-SUM($Z120:AU120))*$Q120))*IF($V120&lt;=AV$2,(DATEDIF(AU$2,$V120,"D")/365),IF($G120&gt;AU$2,(DATEDIF($G120,AV$2,"D")/365),1)))))))</f>
        <v>0</v>
      </c>
      <c r="AW120" s="53">
        <f>IF($V120&lt;=AV$2,0,IF($O120&lt;=AV$2,0,IF($G120&gt;=AW$2,0,IF($K120&gt;=$J120,0,IF($O120&lt;=AW$2,($J120-(SUM($K120,SUM($Z120:AV120)))),IF($L120=$D$184,(($J120-$K120)/$P120),(($J120-SUM($Z120:AV120))*$Q120))*IF($V120&lt;=AW$2,(DATEDIF(AV$2,$V120,"D")/365),IF($G120&gt;AV$2,(DATEDIF($G120,AW$2,"D")/365),1)))))))</f>
        <v>0</v>
      </c>
      <c r="AX120" s="53">
        <f>IF($V120&lt;=AW$2,0,IF($O120&lt;=AW$2,0,IF($G120&gt;=AX$2,0,IF($K120&gt;=$J120,0,IF($O120&lt;=AX$2,($J120-(SUM($K120,SUM($Z120:AW120)))),IF($L120=$D$184,(($J120-$K120)/$P120),(($J120-SUM($Z120:AW120))*$Q120))*IF($V120&lt;=AX$2,(DATEDIF(AW$2,$V120,"D")/365),IF($G120&gt;AW$2,(DATEDIF($G120,AX$2,"D")/365),1)))))))</f>
        <v>0</v>
      </c>
      <c r="AY120" s="53">
        <f>IF($V120&lt;=AX$2,0,IF($O120&lt;=AX$2,0,IF($G120&gt;=AY$2,0,IF($K120&gt;=$J120,0,IF($O120&lt;=AY$2,($J120-(SUM($K120,SUM($Z120:AX120)))),IF($L120=$D$184,(($J120-$K120)/$P120),(($J120-SUM($Z120:AX120))*$Q120))*IF($V120&lt;=AY$2,(DATEDIF(AX$2,$V120,"D")/365),IF($G120&gt;AX$2,(DATEDIF($G120,AY$2,"D")/365),1)))))))</f>
        <v>0</v>
      </c>
      <c r="AZ120" s="52"/>
      <c r="BA120" s="52"/>
      <c r="BB120" s="126">
        <f>IF($V120&lt;=BB$2,0,IF($G120&gt;=BB$2,0,IF($G120&gt;$W$3,(J120-Z120),IF($G120&lt;=$W$3,J120-SUM(W120,$Z120:Z120),0))))</f>
        <v>0</v>
      </c>
      <c r="BC120" s="53">
        <f t="shared" si="332"/>
        <v>0</v>
      </c>
      <c r="BD120" s="52">
        <f t="shared" si="332"/>
        <v>0</v>
      </c>
      <c r="BE120" s="53">
        <f t="shared" si="332"/>
        <v>0</v>
      </c>
      <c r="BF120" s="52">
        <f t="shared" si="332"/>
        <v>0</v>
      </c>
      <c r="BG120" s="53">
        <f t="shared" si="332"/>
        <v>0</v>
      </c>
      <c r="BH120" s="52">
        <f t="shared" si="332"/>
        <v>0</v>
      </c>
      <c r="BI120" s="53">
        <f t="shared" si="332"/>
        <v>0</v>
      </c>
      <c r="BJ120" s="52">
        <f t="shared" si="332"/>
        <v>0</v>
      </c>
      <c r="BK120" s="53">
        <f t="shared" si="332"/>
        <v>0</v>
      </c>
      <c r="BL120" s="52">
        <f t="shared" si="332"/>
        <v>0</v>
      </c>
      <c r="BM120" s="53">
        <f t="shared" si="332"/>
        <v>0</v>
      </c>
      <c r="BN120" s="52">
        <f t="shared" si="332"/>
        <v>0</v>
      </c>
      <c r="BO120" s="53">
        <f t="shared" si="332"/>
        <v>0</v>
      </c>
      <c r="BP120" s="52">
        <f t="shared" si="332"/>
        <v>0</v>
      </c>
      <c r="BQ120" s="53">
        <f t="shared" si="332"/>
        <v>0</v>
      </c>
      <c r="BR120" s="52">
        <f t="shared" si="332"/>
        <v>0</v>
      </c>
      <c r="BS120" s="53">
        <f t="shared" si="334"/>
        <v>0</v>
      </c>
      <c r="BT120" s="52">
        <f t="shared" si="334"/>
        <v>0</v>
      </c>
      <c r="BU120" s="53">
        <f t="shared" si="334"/>
        <v>0</v>
      </c>
      <c r="BV120" s="52">
        <f t="shared" si="333"/>
        <v>0</v>
      </c>
      <c r="BW120" s="53">
        <f t="shared" si="333"/>
        <v>0</v>
      </c>
      <c r="BX120" s="52">
        <f t="shared" si="333"/>
        <v>0</v>
      </c>
      <c r="BY120" s="53">
        <f t="shared" si="333"/>
        <v>0</v>
      </c>
      <c r="BZ120" s="52">
        <f t="shared" si="333"/>
        <v>0</v>
      </c>
      <c r="CA120" s="53">
        <f t="shared" si="333"/>
        <v>0</v>
      </c>
    </row>
    <row r="121" spans="1:79" s="74" customFormat="1">
      <c r="A121" s="20">
        <v>120</v>
      </c>
      <c r="B121" s="20" t="s">
        <v>121</v>
      </c>
      <c r="C121" s="20" t="s">
        <v>153</v>
      </c>
      <c r="D121" s="2">
        <v>1985</v>
      </c>
      <c r="E121" s="3">
        <v>4</v>
      </c>
      <c r="F121" s="2">
        <v>1</v>
      </c>
      <c r="G121" s="55">
        <f t="shared" si="139"/>
        <v>31137</v>
      </c>
      <c r="H121" s="4">
        <v>0</v>
      </c>
      <c r="I121" s="1">
        <v>0</v>
      </c>
      <c r="J121" s="51">
        <f t="shared" si="140"/>
        <v>0</v>
      </c>
      <c r="K121" s="54">
        <f t="shared" si="141"/>
        <v>0</v>
      </c>
      <c r="L121" s="4" t="s">
        <v>96</v>
      </c>
      <c r="M121" s="54">
        <f t="shared" si="331"/>
        <v>10</v>
      </c>
      <c r="N121" s="53">
        <f t="shared" si="322"/>
        <v>10</v>
      </c>
      <c r="O121" s="55">
        <f t="shared" si="323"/>
        <v>34789</v>
      </c>
      <c r="P121" s="53">
        <f t="shared" si="324"/>
        <v>0</v>
      </c>
      <c r="Q121" s="119">
        <f t="shared" si="325"/>
        <v>0</v>
      </c>
      <c r="R121" s="45" t="s">
        <v>130</v>
      </c>
      <c r="S121" s="138">
        <v>17</v>
      </c>
      <c r="T121" s="139">
        <v>4</v>
      </c>
      <c r="U121" s="138">
        <v>2035</v>
      </c>
      <c r="V121" s="55">
        <f t="shared" si="326"/>
        <v>54878</v>
      </c>
      <c r="W121" s="53">
        <f t="shared" si="327"/>
        <v>0</v>
      </c>
      <c r="X121" s="53">
        <f t="shared" si="328"/>
        <v>0</v>
      </c>
      <c r="Y121" s="53">
        <f t="shared" si="329"/>
        <v>0</v>
      </c>
      <c r="Z121" s="53">
        <f t="shared" si="330"/>
        <v>0</v>
      </c>
      <c r="AA121" s="53">
        <f>IF($V121&lt;=Z$2,0,IF($O121&lt;=Z$2,0,IF($G121&gt;=AA$2,0,IF($K121&gt;=$J121,0,IF($O121&lt;=AA$2,($J121-(SUM($K121,SUM($Z121:Z121)))),IF($L121=$D$184,(($J121-$K121)/$P121),(($J121-SUM($Z121:Z121))*$Q121))*IF($V121&lt;=AA$2,(DATEDIF(Z$2,$V121,"D")/365),IF($G121&gt;Z$2,(DATEDIF($G121,AA$2,"D")/365),1)))))))</f>
        <v>0</v>
      </c>
      <c r="AB121" s="53">
        <f>IF($V121&lt;=AA$2,0,IF($O121&lt;=AA$2,0,IF($G121&gt;=AB$2,0,IF($K121&gt;=$J121,0,IF($O121&lt;=AB$2,($J121-(SUM($K121,SUM($Z121:AA121)))),IF($L121=$D$184,(($J121-$K121)/$P121),(($J121-SUM($Z121:AA121))*$Q121))*IF($V121&lt;=AB$2,(DATEDIF(AA$2,$V121,"D")/365),IF($G121&gt;AA$2,(DATEDIF($G121,AB$2,"D")/365),1)))))))</f>
        <v>0</v>
      </c>
      <c r="AC121" s="53">
        <f>IF($V121&lt;=AB$2,0,IF($O121&lt;=AB$2,0,IF($G121&gt;=AC$2,0,IF($K121&gt;=$J121,0,IF($O121&lt;=AC$2,($J121-(SUM($K121,SUM($Z121:AB121)))),IF($L121=$D$184,(($J121-$K121)/$P121),(($J121-SUM($Z121:AB121))*$Q121))*IF($V121&lt;=AC$2,(DATEDIF(AB$2,$V121,"D")/365),IF($G121&gt;AB$2,(DATEDIF($G121,AC$2,"D")/365),1)))))))</f>
        <v>0</v>
      </c>
      <c r="AD121" s="53">
        <f>IF($V121&lt;=AC$2,0,IF($O121&lt;=AC$2,0,IF($G121&gt;=AD$2,0,IF($K121&gt;=$J121,0,IF($O121&lt;=AD$2,($J121-(SUM($K121,SUM($Z121:AC121)))),IF($L121=$D$184,(($J121-$K121)/$P121),(($J121-SUM($Z121:AC121))*$Q121))*IF($V121&lt;=AD$2,(DATEDIF(AC$2,$V121,"D")/365),IF($G121&gt;AC$2,(DATEDIF($G121,AD$2,"D")/365),1)))))))</f>
        <v>0</v>
      </c>
      <c r="AE121" s="53">
        <f>IF($V121&lt;=AD$2,0,IF($O121&lt;=AD$2,0,IF($G121&gt;=AE$2,0,IF($K121&gt;=$J121,0,IF($O121&lt;=AE$2,($J121-(SUM($K121,SUM($Z121:AD121)))),IF($L121=$D$184,(($J121-$K121)/$P121),(($J121-SUM($Z121:AD121))*$Q121))*IF($V121&lt;=AE$2,(DATEDIF(AD$2,$V121,"D")/365),IF($G121&gt;AD$2,(DATEDIF($G121,AE$2,"D")/365),1)))))))</f>
        <v>0</v>
      </c>
      <c r="AF121" s="53">
        <f>IF($V121&lt;=AE$2,0,IF($O121&lt;=AE$2,0,IF($G121&gt;=AF$2,0,IF($K121&gt;=$J121,0,IF($O121&lt;=AF$2,($J121-(SUM($K121,SUM($Z121:AE121)))),IF($L121=$D$184,(($J121-$K121)/$P121),(($J121-SUM($Z121:AE121))*$Q121))*IF($V121&lt;=AF$2,(DATEDIF(AE$2,$V121,"D")/365),IF($G121&gt;AE$2,(DATEDIF($G121,AF$2,"D")/365),1)))))))</f>
        <v>0</v>
      </c>
      <c r="AG121" s="53">
        <f>IF($V121&lt;=AF$2,0,IF($O121&lt;=AF$2,0,IF($G121&gt;=AG$2,0,IF($K121&gt;=$J121,0,IF($O121&lt;=AG$2,($J121-(SUM($K121,SUM($Z121:AF121)))),IF($L121=$D$184,(($J121-$K121)/$P121),(($J121-SUM($Z121:AF121))*$Q121))*IF($V121&lt;=AG$2,(DATEDIF(AF$2,$V121,"D")/365),IF($G121&gt;AF$2,(DATEDIF($G121,AG$2,"D")/365),1)))))))</f>
        <v>0</v>
      </c>
      <c r="AH121" s="53">
        <f>IF($V121&lt;=AG$2,0,IF($O121&lt;=AG$2,0,IF($G121&gt;=AH$2,0,IF($K121&gt;=$J121,0,IF($O121&lt;=AH$2,($J121-(SUM($K121,SUM($Z121:AG121)))),IF($L121=$D$184,(($J121-$K121)/$P121),(($J121-SUM($Z121:AG121))*$Q121))*IF($V121&lt;=AH$2,(DATEDIF(AG$2,$V121,"D")/365),IF($G121&gt;AG$2,(DATEDIF($G121,AH$2,"D")/365),1)))))))</f>
        <v>0</v>
      </c>
      <c r="AI121" s="53">
        <f>IF($V121&lt;=AH$2,0,IF($O121&lt;=AH$2,0,IF($G121&gt;=AI$2,0,IF($K121&gt;=$J121,0,IF($O121&lt;=AI$2,($J121-(SUM($K121,SUM($Z121:AH121)))),IF($L121=$D$184,(($J121-$K121)/$P121),(($J121-SUM($Z121:AH121))*$Q121))*IF($V121&lt;=AI$2,(DATEDIF(AH$2,$V121,"D")/365),IF($G121&gt;AH$2,(DATEDIF($G121,AI$2,"D")/365),1)))))))</f>
        <v>0</v>
      </c>
      <c r="AJ121" s="53">
        <f>IF($V121&lt;=AI$2,0,IF($O121&lt;=AI$2,0,IF($G121&gt;=AJ$2,0,IF($K121&gt;=$J121,0,IF($O121&lt;=AJ$2,($J121-(SUM($K121,SUM($Z121:AI121)))),IF($L121=$D$184,(($J121-$K121)/$P121),(($J121-SUM($Z121:AI121))*$Q121))*IF($V121&lt;=AJ$2,(DATEDIF(AI$2,$V121,"D")/365),IF($G121&gt;AI$2,(DATEDIF($G121,AJ$2,"D")/365),1)))))))</f>
        <v>0</v>
      </c>
      <c r="AK121" s="53">
        <f>IF($V121&lt;=AJ$2,0,IF($O121&lt;=AJ$2,0,IF($G121&gt;=AK$2,0,IF($K121&gt;=$J121,0,IF($O121&lt;=AK$2,($J121-(SUM($K121,SUM($Z121:AJ121)))),IF($L121=$D$184,(($J121-$K121)/$P121),(($J121-SUM($Z121:AJ121))*$Q121))*IF($V121&lt;=AK$2,(DATEDIF(AJ$2,$V121,"D")/365),IF($G121&gt;AJ$2,(DATEDIF($G121,AK$2,"D")/365),1)))))))</f>
        <v>0</v>
      </c>
      <c r="AL121" s="53">
        <f>IF($V121&lt;=AK$2,0,IF($O121&lt;=AK$2,0,IF($G121&gt;=AL$2,0,IF($K121&gt;=$J121,0,IF($O121&lt;=AL$2,($J121-(SUM($K121,SUM($Z121:AK121)))),IF($L121=$D$184,(($J121-$K121)/$P121),(($J121-SUM($Z121:AK121))*$Q121))*IF($V121&lt;=AL$2,(DATEDIF(AK$2,$V121,"D")/365),IF($G121&gt;AK$2,(DATEDIF($G121,AL$2,"D")/365),1)))))))</f>
        <v>0</v>
      </c>
      <c r="AM121" s="53">
        <f>IF($V121&lt;=AL$2,0,IF($O121&lt;=AL$2,0,IF($G121&gt;=AM$2,0,IF($K121&gt;=$J121,0,IF($O121&lt;=AM$2,($J121-(SUM($K121,SUM($Z121:AL121)))),IF($L121=$D$184,(($J121-$K121)/$P121),(($J121-SUM($Z121:AL121))*$Q121))*IF($V121&lt;=AM$2,(DATEDIF(AL$2,$V121,"D")/365),IF($G121&gt;AL$2,(DATEDIF($G121,AM$2,"D")/365),1)))))))</f>
        <v>0</v>
      </c>
      <c r="AN121" s="53">
        <f>IF($V121&lt;=AM$2,0,IF($O121&lt;=AM$2,0,IF($G121&gt;=AN$2,0,IF($K121&gt;=$J121,0,IF($O121&lt;=AN$2,($J121-(SUM($K121,SUM($Z121:AM121)))),IF($L121=$D$184,(($J121-$K121)/$P121),(($J121-SUM($Z121:AM121))*$Q121))*IF($V121&lt;=AN$2,(DATEDIF(AM$2,$V121,"D")/365),IF($G121&gt;AM$2,(DATEDIF($G121,AN$2,"D")/365),1)))))))</f>
        <v>0</v>
      </c>
      <c r="AO121" s="53">
        <f>IF($V121&lt;=AN$2,0,IF($O121&lt;=AN$2,0,IF($G121&gt;=AO$2,0,IF($K121&gt;=$J121,0,IF($O121&lt;=AO$2,($J121-(SUM($K121,SUM($Z121:AN121)))),IF($L121=$D$184,(($J121-$K121)/$P121),(($J121-SUM($Z121:AN121))*$Q121))*IF($V121&lt;=AO$2,(DATEDIF(AN$2,$V121,"D")/365),IF($G121&gt;AN$2,(DATEDIF($G121,AO$2,"D")/365),1)))))))</f>
        <v>0</v>
      </c>
      <c r="AP121" s="53">
        <f>IF($V121&lt;=AO$2,0,IF($O121&lt;=AO$2,0,IF($G121&gt;=AP$2,0,IF($K121&gt;=$J121,0,IF($O121&lt;=AP$2,($J121-(SUM($K121,SUM($Z121:AO121)))),IF($L121=$D$184,(($J121-$K121)/$P121),(($J121-SUM($Z121:AO121))*$Q121))*IF($V121&lt;=AP$2,(DATEDIF(AO$2,$V121,"D")/365),IF($G121&gt;AO$2,(DATEDIF($G121,AP$2,"D")/365),1)))))))</f>
        <v>0</v>
      </c>
      <c r="AQ121" s="53">
        <f>IF($V121&lt;=AP$2,0,IF($O121&lt;=AP$2,0,IF($G121&gt;=AQ$2,0,IF($K121&gt;=$J121,0,IF($O121&lt;=AQ$2,($J121-(SUM($K121,SUM($Z121:AP121)))),IF($L121=$D$184,(($J121-$K121)/$P121),(($J121-SUM($Z121:AP121))*$Q121))*IF($V121&lt;=AQ$2,(DATEDIF(AP$2,$V121,"D")/365),IF($G121&gt;AP$2,(DATEDIF($G121,AQ$2,"D")/365),1)))))))</f>
        <v>0</v>
      </c>
      <c r="AR121" s="53">
        <f>IF($V121&lt;=AQ$2,0,IF($O121&lt;=AQ$2,0,IF($G121&gt;=AR$2,0,IF($K121&gt;=$J121,0,IF($O121&lt;=AR$2,($J121-(SUM($K121,SUM($Z121:AQ121)))),IF($L121=$D$184,(($J121-$K121)/$P121),(($J121-SUM($Z121:AQ121))*$Q121))*IF($V121&lt;=AR$2,(DATEDIF(AQ$2,$V121,"D")/365),IF($G121&gt;AQ$2,(DATEDIF($G121,AR$2,"D")/365),1)))))))</f>
        <v>0</v>
      </c>
      <c r="AS121" s="53">
        <f>IF($V121&lt;=AR$2,0,IF($O121&lt;=AR$2,0,IF($G121&gt;=AS$2,0,IF($K121&gt;=$J121,0,IF($O121&lt;=AS$2,($J121-(SUM($K121,SUM($Z121:AR121)))),IF($L121=$D$184,(($J121-$K121)/$P121),(($J121-SUM($Z121:AR121))*$Q121))*IF($V121&lt;=AS$2,(DATEDIF(AR$2,$V121,"D")/365),IF($G121&gt;AR$2,(DATEDIF($G121,AS$2,"D")/365),1)))))))</f>
        <v>0</v>
      </c>
      <c r="AT121" s="53">
        <f>IF($V121&lt;=AS$2,0,IF($O121&lt;=AS$2,0,IF($G121&gt;=AT$2,0,IF($K121&gt;=$J121,0,IF($O121&lt;=AT$2,($J121-(SUM($K121,SUM($Z121:AS121)))),IF($L121=$D$184,(($J121-$K121)/$P121),(($J121-SUM($Z121:AS121))*$Q121))*IF($V121&lt;=AT$2,(DATEDIF(AS$2,$V121,"D")/365),IF($G121&gt;AS$2,(DATEDIF($G121,AT$2,"D")/365),1)))))))</f>
        <v>0</v>
      </c>
      <c r="AU121" s="53">
        <f>IF($V121&lt;=AT$2,0,IF($O121&lt;=AT$2,0,IF($G121&gt;=AU$2,0,IF($K121&gt;=$J121,0,IF($O121&lt;=AU$2,($J121-(SUM($K121,SUM($Z121:AT121)))),IF($L121=$D$184,(($J121-$K121)/$P121),(($J121-SUM($Z121:AT121))*$Q121))*IF($V121&lt;=AU$2,(DATEDIF(AT$2,$V121,"D")/365),IF($G121&gt;AT$2,(DATEDIF($G121,AU$2,"D")/365),1)))))))</f>
        <v>0</v>
      </c>
      <c r="AV121" s="53">
        <f>IF($V121&lt;=AU$2,0,IF($O121&lt;=AU$2,0,IF($G121&gt;=AV$2,0,IF($K121&gt;=$J121,0,IF($O121&lt;=AV$2,($J121-(SUM($K121,SUM($Z121:AU121)))),IF($L121=$D$184,(($J121-$K121)/$P121),(($J121-SUM($Z121:AU121))*$Q121))*IF($V121&lt;=AV$2,(DATEDIF(AU$2,$V121,"D")/365),IF($G121&gt;AU$2,(DATEDIF($G121,AV$2,"D")/365),1)))))))</f>
        <v>0</v>
      </c>
      <c r="AW121" s="53">
        <f>IF($V121&lt;=AV$2,0,IF($O121&lt;=AV$2,0,IF($G121&gt;=AW$2,0,IF($K121&gt;=$J121,0,IF($O121&lt;=AW$2,($J121-(SUM($K121,SUM($Z121:AV121)))),IF($L121=$D$184,(($J121-$K121)/$P121),(($J121-SUM($Z121:AV121))*$Q121))*IF($V121&lt;=AW$2,(DATEDIF(AV$2,$V121,"D")/365),IF($G121&gt;AV$2,(DATEDIF($G121,AW$2,"D")/365),1)))))))</f>
        <v>0</v>
      </c>
      <c r="AX121" s="53">
        <f>IF($V121&lt;=AW$2,0,IF($O121&lt;=AW$2,0,IF($G121&gt;=AX$2,0,IF($K121&gt;=$J121,0,IF($O121&lt;=AX$2,($J121-(SUM($K121,SUM($Z121:AW121)))),IF($L121=$D$184,(($J121-$K121)/$P121),(($J121-SUM($Z121:AW121))*$Q121))*IF($V121&lt;=AX$2,(DATEDIF(AW$2,$V121,"D")/365),IF($G121&gt;AW$2,(DATEDIF($G121,AX$2,"D")/365),1)))))))</f>
        <v>0</v>
      </c>
      <c r="AY121" s="53">
        <f>IF($V121&lt;=AX$2,0,IF($O121&lt;=AX$2,0,IF($G121&gt;=AY$2,0,IF($K121&gt;=$J121,0,IF($O121&lt;=AY$2,($J121-(SUM($K121,SUM($Z121:AX121)))),IF($L121=$D$184,(($J121-$K121)/$P121),(($J121-SUM($Z121:AX121))*$Q121))*IF($V121&lt;=AY$2,(DATEDIF(AX$2,$V121,"D")/365),IF($G121&gt;AX$2,(DATEDIF($G121,AY$2,"D")/365),1)))))))</f>
        <v>0</v>
      </c>
      <c r="AZ121" s="52"/>
      <c r="BA121" s="52"/>
      <c r="BB121" s="126">
        <f>IF($V121&lt;=BB$2,0,IF($G121&gt;=BB$2,0,IF($G121&gt;$W$3,(J121-Z121),IF($G121&lt;=$W$3,J121-SUM(W121,$Z121:Z121),0))))</f>
        <v>0</v>
      </c>
      <c r="BC121" s="53">
        <f t="shared" si="332"/>
        <v>0</v>
      </c>
      <c r="BD121" s="52">
        <f t="shared" si="332"/>
        <v>0</v>
      </c>
      <c r="BE121" s="53">
        <f t="shared" si="332"/>
        <v>0</v>
      </c>
      <c r="BF121" s="52">
        <f t="shared" si="332"/>
        <v>0</v>
      </c>
      <c r="BG121" s="53">
        <f t="shared" si="332"/>
        <v>0</v>
      </c>
      <c r="BH121" s="52">
        <f t="shared" si="332"/>
        <v>0</v>
      </c>
      <c r="BI121" s="53">
        <f t="shared" si="332"/>
        <v>0</v>
      </c>
      <c r="BJ121" s="52">
        <f t="shared" si="332"/>
        <v>0</v>
      </c>
      <c r="BK121" s="53">
        <f t="shared" si="332"/>
        <v>0</v>
      </c>
      <c r="BL121" s="52">
        <f t="shared" si="332"/>
        <v>0</v>
      </c>
      <c r="BM121" s="53">
        <f t="shared" si="332"/>
        <v>0</v>
      </c>
      <c r="BN121" s="52">
        <f t="shared" si="332"/>
        <v>0</v>
      </c>
      <c r="BO121" s="53">
        <f t="shared" si="332"/>
        <v>0</v>
      </c>
      <c r="BP121" s="52">
        <f t="shared" si="332"/>
        <v>0</v>
      </c>
      <c r="BQ121" s="53">
        <f t="shared" si="332"/>
        <v>0</v>
      </c>
      <c r="BR121" s="52">
        <f t="shared" si="332"/>
        <v>0</v>
      </c>
      <c r="BS121" s="53">
        <f t="shared" si="334"/>
        <v>0</v>
      </c>
      <c r="BT121" s="52">
        <f t="shared" si="334"/>
        <v>0</v>
      </c>
      <c r="BU121" s="53">
        <f t="shared" si="334"/>
        <v>0</v>
      </c>
      <c r="BV121" s="52">
        <f t="shared" si="333"/>
        <v>0</v>
      </c>
      <c r="BW121" s="53">
        <f t="shared" si="333"/>
        <v>0</v>
      </c>
      <c r="BX121" s="52">
        <f t="shared" si="333"/>
        <v>0</v>
      </c>
      <c r="BY121" s="53">
        <f t="shared" si="333"/>
        <v>0</v>
      </c>
      <c r="BZ121" s="52">
        <f t="shared" si="333"/>
        <v>0</v>
      </c>
      <c r="CA121" s="53">
        <f t="shared" si="333"/>
        <v>0</v>
      </c>
    </row>
    <row r="122" spans="1:79" s="74" customFormat="1">
      <c r="A122" s="20">
        <v>121</v>
      </c>
      <c r="B122" s="20" t="s">
        <v>121</v>
      </c>
      <c r="C122" s="20" t="s">
        <v>153</v>
      </c>
      <c r="D122" s="2">
        <v>1985</v>
      </c>
      <c r="E122" s="3">
        <v>4</v>
      </c>
      <c r="F122" s="2">
        <v>1</v>
      </c>
      <c r="G122" s="55">
        <f t="shared" si="139"/>
        <v>31137</v>
      </c>
      <c r="H122" s="4">
        <v>0</v>
      </c>
      <c r="I122" s="1">
        <v>0</v>
      </c>
      <c r="J122" s="51">
        <f t="shared" si="140"/>
        <v>0</v>
      </c>
      <c r="K122" s="54">
        <f t="shared" si="141"/>
        <v>0</v>
      </c>
      <c r="L122" s="4" t="s">
        <v>96</v>
      </c>
      <c r="M122" s="54">
        <f t="shared" si="331"/>
        <v>10</v>
      </c>
      <c r="N122" s="53">
        <f t="shared" si="322"/>
        <v>10</v>
      </c>
      <c r="O122" s="55">
        <f t="shared" si="323"/>
        <v>34789</v>
      </c>
      <c r="P122" s="53">
        <f t="shared" si="324"/>
        <v>0</v>
      </c>
      <c r="Q122" s="119">
        <f t="shared" si="325"/>
        <v>0</v>
      </c>
      <c r="R122" s="45" t="s">
        <v>130</v>
      </c>
      <c r="S122" s="138">
        <v>17</v>
      </c>
      <c r="T122" s="139">
        <v>4</v>
      </c>
      <c r="U122" s="138">
        <v>2035</v>
      </c>
      <c r="V122" s="55">
        <f t="shared" si="326"/>
        <v>54878</v>
      </c>
      <c r="W122" s="53">
        <f t="shared" si="327"/>
        <v>0</v>
      </c>
      <c r="X122" s="53">
        <f t="shared" si="328"/>
        <v>0</v>
      </c>
      <c r="Y122" s="53">
        <f t="shared" si="329"/>
        <v>0</v>
      </c>
      <c r="Z122" s="53">
        <f t="shared" si="330"/>
        <v>0</v>
      </c>
      <c r="AA122" s="53">
        <f>IF($V122&lt;=Z$2,0,IF($O122&lt;=Z$2,0,IF($G122&gt;=AA$2,0,IF($K122&gt;=$J122,0,IF($O122&lt;=AA$2,($J122-(SUM($K122,SUM($Z122:Z122)))),IF($L122=$D$184,(($J122-$K122)/$P122),(($J122-SUM($Z122:Z122))*$Q122))*IF($V122&lt;=AA$2,(DATEDIF(Z$2,$V122,"D")/365),IF($G122&gt;Z$2,(DATEDIF($G122,AA$2,"D")/365),1)))))))</f>
        <v>0</v>
      </c>
      <c r="AB122" s="53">
        <f>IF($V122&lt;=AA$2,0,IF($O122&lt;=AA$2,0,IF($G122&gt;=AB$2,0,IF($K122&gt;=$J122,0,IF($O122&lt;=AB$2,($J122-(SUM($K122,SUM($Z122:AA122)))),IF($L122=$D$184,(($J122-$K122)/$P122),(($J122-SUM($Z122:AA122))*$Q122))*IF($V122&lt;=AB$2,(DATEDIF(AA$2,$V122,"D")/365),IF($G122&gt;AA$2,(DATEDIF($G122,AB$2,"D")/365),1)))))))</f>
        <v>0</v>
      </c>
      <c r="AC122" s="53">
        <f>IF($V122&lt;=AB$2,0,IF($O122&lt;=AB$2,0,IF($G122&gt;=AC$2,0,IF($K122&gt;=$J122,0,IF($O122&lt;=AC$2,($J122-(SUM($K122,SUM($Z122:AB122)))),IF($L122=$D$184,(($J122-$K122)/$P122),(($J122-SUM($Z122:AB122))*$Q122))*IF($V122&lt;=AC$2,(DATEDIF(AB$2,$V122,"D")/365),IF($G122&gt;AB$2,(DATEDIF($G122,AC$2,"D")/365),1)))))))</f>
        <v>0</v>
      </c>
      <c r="AD122" s="53">
        <f>IF($V122&lt;=AC$2,0,IF($O122&lt;=AC$2,0,IF($G122&gt;=AD$2,0,IF($K122&gt;=$J122,0,IF($O122&lt;=AD$2,($J122-(SUM($K122,SUM($Z122:AC122)))),IF($L122=$D$184,(($J122-$K122)/$P122),(($J122-SUM($Z122:AC122))*$Q122))*IF($V122&lt;=AD$2,(DATEDIF(AC$2,$V122,"D")/365),IF($G122&gt;AC$2,(DATEDIF($G122,AD$2,"D")/365),1)))))))</f>
        <v>0</v>
      </c>
      <c r="AE122" s="53">
        <f>IF($V122&lt;=AD$2,0,IF($O122&lt;=AD$2,0,IF($G122&gt;=AE$2,0,IF($K122&gt;=$J122,0,IF($O122&lt;=AE$2,($J122-(SUM($K122,SUM($Z122:AD122)))),IF($L122=$D$184,(($J122-$K122)/$P122),(($J122-SUM($Z122:AD122))*$Q122))*IF($V122&lt;=AE$2,(DATEDIF(AD$2,$V122,"D")/365),IF($G122&gt;AD$2,(DATEDIF($G122,AE$2,"D")/365),1)))))))</f>
        <v>0</v>
      </c>
      <c r="AF122" s="53">
        <f>IF($V122&lt;=AE$2,0,IF($O122&lt;=AE$2,0,IF($G122&gt;=AF$2,0,IF($K122&gt;=$J122,0,IF($O122&lt;=AF$2,($J122-(SUM($K122,SUM($Z122:AE122)))),IF($L122=$D$184,(($J122-$K122)/$P122),(($J122-SUM($Z122:AE122))*$Q122))*IF($V122&lt;=AF$2,(DATEDIF(AE$2,$V122,"D")/365),IF($G122&gt;AE$2,(DATEDIF($G122,AF$2,"D")/365),1)))))))</f>
        <v>0</v>
      </c>
      <c r="AG122" s="53">
        <f>IF($V122&lt;=AF$2,0,IF($O122&lt;=AF$2,0,IF($G122&gt;=AG$2,0,IF($K122&gt;=$J122,0,IF($O122&lt;=AG$2,($J122-(SUM($K122,SUM($Z122:AF122)))),IF($L122=$D$184,(($J122-$K122)/$P122),(($J122-SUM($Z122:AF122))*$Q122))*IF($V122&lt;=AG$2,(DATEDIF(AF$2,$V122,"D")/365),IF($G122&gt;AF$2,(DATEDIF($G122,AG$2,"D")/365),1)))))))</f>
        <v>0</v>
      </c>
      <c r="AH122" s="53">
        <f>IF($V122&lt;=AG$2,0,IF($O122&lt;=AG$2,0,IF($G122&gt;=AH$2,0,IF($K122&gt;=$J122,0,IF($O122&lt;=AH$2,($J122-(SUM($K122,SUM($Z122:AG122)))),IF($L122=$D$184,(($J122-$K122)/$P122),(($J122-SUM($Z122:AG122))*$Q122))*IF($V122&lt;=AH$2,(DATEDIF(AG$2,$V122,"D")/365),IF($G122&gt;AG$2,(DATEDIF($G122,AH$2,"D")/365),1)))))))</f>
        <v>0</v>
      </c>
      <c r="AI122" s="53">
        <f>IF($V122&lt;=AH$2,0,IF($O122&lt;=AH$2,0,IF($G122&gt;=AI$2,0,IF($K122&gt;=$J122,0,IF($O122&lt;=AI$2,($J122-(SUM($K122,SUM($Z122:AH122)))),IF($L122=$D$184,(($J122-$K122)/$P122),(($J122-SUM($Z122:AH122))*$Q122))*IF($V122&lt;=AI$2,(DATEDIF(AH$2,$V122,"D")/365),IF($G122&gt;AH$2,(DATEDIF($G122,AI$2,"D")/365),1)))))))</f>
        <v>0</v>
      </c>
      <c r="AJ122" s="53">
        <f>IF($V122&lt;=AI$2,0,IF($O122&lt;=AI$2,0,IF($G122&gt;=AJ$2,0,IF($K122&gt;=$J122,0,IF($O122&lt;=AJ$2,($J122-(SUM($K122,SUM($Z122:AI122)))),IF($L122=$D$184,(($J122-$K122)/$P122),(($J122-SUM($Z122:AI122))*$Q122))*IF($V122&lt;=AJ$2,(DATEDIF(AI$2,$V122,"D")/365),IF($G122&gt;AI$2,(DATEDIF($G122,AJ$2,"D")/365),1)))))))</f>
        <v>0</v>
      </c>
      <c r="AK122" s="53">
        <f>IF($V122&lt;=AJ$2,0,IF($O122&lt;=AJ$2,0,IF($G122&gt;=AK$2,0,IF($K122&gt;=$J122,0,IF($O122&lt;=AK$2,($J122-(SUM($K122,SUM($Z122:AJ122)))),IF($L122=$D$184,(($J122-$K122)/$P122),(($J122-SUM($Z122:AJ122))*$Q122))*IF($V122&lt;=AK$2,(DATEDIF(AJ$2,$V122,"D")/365),IF($G122&gt;AJ$2,(DATEDIF($G122,AK$2,"D")/365),1)))))))</f>
        <v>0</v>
      </c>
      <c r="AL122" s="53">
        <f>IF($V122&lt;=AK$2,0,IF($O122&lt;=AK$2,0,IF($G122&gt;=AL$2,0,IF($K122&gt;=$J122,0,IF($O122&lt;=AL$2,($J122-(SUM($K122,SUM($Z122:AK122)))),IF($L122=$D$184,(($J122-$K122)/$P122),(($J122-SUM($Z122:AK122))*$Q122))*IF($V122&lt;=AL$2,(DATEDIF(AK$2,$V122,"D")/365),IF($G122&gt;AK$2,(DATEDIF($G122,AL$2,"D")/365),1)))))))</f>
        <v>0</v>
      </c>
      <c r="AM122" s="53">
        <f>IF($V122&lt;=AL$2,0,IF($O122&lt;=AL$2,0,IF($G122&gt;=AM$2,0,IF($K122&gt;=$J122,0,IF($O122&lt;=AM$2,($J122-(SUM($K122,SUM($Z122:AL122)))),IF($L122=$D$184,(($J122-$K122)/$P122),(($J122-SUM($Z122:AL122))*$Q122))*IF($V122&lt;=AM$2,(DATEDIF(AL$2,$V122,"D")/365),IF($G122&gt;AL$2,(DATEDIF($G122,AM$2,"D")/365),1)))))))</f>
        <v>0</v>
      </c>
      <c r="AN122" s="53">
        <f>IF($V122&lt;=AM$2,0,IF($O122&lt;=AM$2,0,IF($G122&gt;=AN$2,0,IF($K122&gt;=$J122,0,IF($O122&lt;=AN$2,($J122-(SUM($K122,SUM($Z122:AM122)))),IF($L122=$D$184,(($J122-$K122)/$P122),(($J122-SUM($Z122:AM122))*$Q122))*IF($V122&lt;=AN$2,(DATEDIF(AM$2,$V122,"D")/365),IF($G122&gt;AM$2,(DATEDIF($G122,AN$2,"D")/365),1)))))))</f>
        <v>0</v>
      </c>
      <c r="AO122" s="53">
        <f>IF($V122&lt;=AN$2,0,IF($O122&lt;=AN$2,0,IF($G122&gt;=AO$2,0,IF($K122&gt;=$J122,0,IF($O122&lt;=AO$2,($J122-(SUM($K122,SUM($Z122:AN122)))),IF($L122=$D$184,(($J122-$K122)/$P122),(($J122-SUM($Z122:AN122))*$Q122))*IF($V122&lt;=AO$2,(DATEDIF(AN$2,$V122,"D")/365),IF($G122&gt;AN$2,(DATEDIF($G122,AO$2,"D")/365),1)))))))</f>
        <v>0</v>
      </c>
      <c r="AP122" s="53">
        <f>IF($V122&lt;=AO$2,0,IF($O122&lt;=AO$2,0,IF($G122&gt;=AP$2,0,IF($K122&gt;=$J122,0,IF($O122&lt;=AP$2,($J122-(SUM($K122,SUM($Z122:AO122)))),IF($L122=$D$184,(($J122-$K122)/$P122),(($J122-SUM($Z122:AO122))*$Q122))*IF($V122&lt;=AP$2,(DATEDIF(AO$2,$V122,"D")/365),IF($G122&gt;AO$2,(DATEDIF($G122,AP$2,"D")/365),1)))))))</f>
        <v>0</v>
      </c>
      <c r="AQ122" s="53">
        <f>IF($V122&lt;=AP$2,0,IF($O122&lt;=AP$2,0,IF($G122&gt;=AQ$2,0,IF($K122&gt;=$J122,0,IF($O122&lt;=AQ$2,($J122-(SUM($K122,SUM($Z122:AP122)))),IF($L122=$D$184,(($J122-$K122)/$P122),(($J122-SUM($Z122:AP122))*$Q122))*IF($V122&lt;=AQ$2,(DATEDIF(AP$2,$V122,"D")/365),IF($G122&gt;AP$2,(DATEDIF($G122,AQ$2,"D")/365),1)))))))</f>
        <v>0</v>
      </c>
      <c r="AR122" s="53">
        <f>IF($V122&lt;=AQ$2,0,IF($O122&lt;=AQ$2,0,IF($G122&gt;=AR$2,0,IF($K122&gt;=$J122,0,IF($O122&lt;=AR$2,($J122-(SUM($K122,SUM($Z122:AQ122)))),IF($L122=$D$184,(($J122-$K122)/$P122),(($J122-SUM($Z122:AQ122))*$Q122))*IF($V122&lt;=AR$2,(DATEDIF(AQ$2,$V122,"D")/365),IF($G122&gt;AQ$2,(DATEDIF($G122,AR$2,"D")/365),1)))))))</f>
        <v>0</v>
      </c>
      <c r="AS122" s="53">
        <f>IF($V122&lt;=AR$2,0,IF($O122&lt;=AR$2,0,IF($G122&gt;=AS$2,0,IF($K122&gt;=$J122,0,IF($O122&lt;=AS$2,($J122-(SUM($K122,SUM($Z122:AR122)))),IF($L122=$D$184,(($J122-$K122)/$P122),(($J122-SUM($Z122:AR122))*$Q122))*IF($V122&lt;=AS$2,(DATEDIF(AR$2,$V122,"D")/365),IF($G122&gt;AR$2,(DATEDIF($G122,AS$2,"D")/365),1)))))))</f>
        <v>0</v>
      </c>
      <c r="AT122" s="53">
        <f>IF($V122&lt;=AS$2,0,IF($O122&lt;=AS$2,0,IF($G122&gt;=AT$2,0,IF($K122&gt;=$J122,0,IF($O122&lt;=AT$2,($J122-(SUM($K122,SUM($Z122:AS122)))),IF($L122=$D$184,(($J122-$K122)/$P122),(($J122-SUM($Z122:AS122))*$Q122))*IF($V122&lt;=AT$2,(DATEDIF(AS$2,$V122,"D")/365),IF($G122&gt;AS$2,(DATEDIF($G122,AT$2,"D")/365),1)))))))</f>
        <v>0</v>
      </c>
      <c r="AU122" s="53">
        <f>IF($V122&lt;=AT$2,0,IF($O122&lt;=AT$2,0,IF($G122&gt;=AU$2,0,IF($K122&gt;=$J122,0,IF($O122&lt;=AU$2,($J122-(SUM($K122,SUM($Z122:AT122)))),IF($L122=$D$184,(($J122-$K122)/$P122),(($J122-SUM($Z122:AT122))*$Q122))*IF($V122&lt;=AU$2,(DATEDIF(AT$2,$V122,"D")/365),IF($G122&gt;AT$2,(DATEDIF($G122,AU$2,"D")/365),1)))))))</f>
        <v>0</v>
      </c>
      <c r="AV122" s="53">
        <f>IF($V122&lt;=AU$2,0,IF($O122&lt;=AU$2,0,IF($G122&gt;=AV$2,0,IF($K122&gt;=$J122,0,IF($O122&lt;=AV$2,($J122-(SUM($K122,SUM($Z122:AU122)))),IF($L122=$D$184,(($J122-$K122)/$P122),(($J122-SUM($Z122:AU122))*$Q122))*IF($V122&lt;=AV$2,(DATEDIF(AU$2,$V122,"D")/365),IF($G122&gt;AU$2,(DATEDIF($G122,AV$2,"D")/365),1)))))))</f>
        <v>0</v>
      </c>
      <c r="AW122" s="53">
        <f>IF($V122&lt;=AV$2,0,IF($O122&lt;=AV$2,0,IF($G122&gt;=AW$2,0,IF($K122&gt;=$J122,0,IF($O122&lt;=AW$2,($J122-(SUM($K122,SUM($Z122:AV122)))),IF($L122=$D$184,(($J122-$K122)/$P122),(($J122-SUM($Z122:AV122))*$Q122))*IF($V122&lt;=AW$2,(DATEDIF(AV$2,$V122,"D")/365),IF($G122&gt;AV$2,(DATEDIF($G122,AW$2,"D")/365),1)))))))</f>
        <v>0</v>
      </c>
      <c r="AX122" s="53">
        <f>IF($V122&lt;=AW$2,0,IF($O122&lt;=AW$2,0,IF($G122&gt;=AX$2,0,IF($K122&gt;=$J122,0,IF($O122&lt;=AX$2,($J122-(SUM($K122,SUM($Z122:AW122)))),IF($L122=$D$184,(($J122-$K122)/$P122),(($J122-SUM($Z122:AW122))*$Q122))*IF($V122&lt;=AX$2,(DATEDIF(AW$2,$V122,"D")/365),IF($G122&gt;AW$2,(DATEDIF($G122,AX$2,"D")/365),1)))))))</f>
        <v>0</v>
      </c>
      <c r="AY122" s="53">
        <f>IF($V122&lt;=AX$2,0,IF($O122&lt;=AX$2,0,IF($G122&gt;=AY$2,0,IF($K122&gt;=$J122,0,IF($O122&lt;=AY$2,($J122-(SUM($K122,SUM($Z122:AX122)))),IF($L122=$D$184,(($J122-$K122)/$P122),(($J122-SUM($Z122:AX122))*$Q122))*IF($V122&lt;=AY$2,(DATEDIF(AX$2,$V122,"D")/365),IF($G122&gt;AX$2,(DATEDIF($G122,AY$2,"D")/365),1)))))))</f>
        <v>0</v>
      </c>
      <c r="AZ122" s="52"/>
      <c r="BA122" s="52"/>
      <c r="BB122" s="126">
        <f>IF($V122&lt;=BB$2,0,IF($G122&gt;=BB$2,0,IF($G122&gt;$W$3,(J122-Z122),IF($G122&lt;=$W$3,J122-SUM(W122,$Z122:Z122),0))))</f>
        <v>0</v>
      </c>
      <c r="BC122" s="53">
        <f t="shared" ref="BC122" si="335">IF($V122&lt;=BC$2,0,IF($G122&gt;=BC$2,0,IF($G122&gt;=BB$2,$J122-AA122,BB122-AA122)))</f>
        <v>0</v>
      </c>
      <c r="BD122" s="52">
        <f t="shared" ref="BD122" si="336">IF($V122&lt;=BD$2,0,IF($G122&gt;=BD$2,0,IF($G122&gt;=BC$2,$J122-AB122,BC122-AB122)))</f>
        <v>0</v>
      </c>
      <c r="BE122" s="53">
        <f t="shared" ref="BE122" si="337">IF($V122&lt;=BE$2,0,IF($G122&gt;=BE$2,0,IF($G122&gt;=BD$2,$J122-AC122,BD122-AC122)))</f>
        <v>0</v>
      </c>
      <c r="BF122" s="52">
        <f t="shared" ref="BF122" si="338">IF($V122&lt;=BF$2,0,IF($G122&gt;=BF$2,0,IF($G122&gt;=BE$2,$J122-AD122,BE122-AD122)))</f>
        <v>0</v>
      </c>
      <c r="BG122" s="53">
        <f t="shared" ref="BG122" si="339">IF($V122&lt;=BG$2,0,IF($G122&gt;=BG$2,0,IF($G122&gt;=BF$2,$J122-AE122,BF122-AE122)))</f>
        <v>0</v>
      </c>
      <c r="BH122" s="52">
        <f t="shared" ref="BH122" si="340">IF($V122&lt;=BH$2,0,IF($G122&gt;=BH$2,0,IF($G122&gt;=BG$2,$J122-AF122,BG122-AF122)))</f>
        <v>0</v>
      </c>
      <c r="BI122" s="53">
        <f t="shared" ref="BI122" si="341">IF($V122&lt;=BI$2,0,IF($G122&gt;=BI$2,0,IF($G122&gt;=BH$2,$J122-AG122,BH122-AG122)))</f>
        <v>0</v>
      </c>
      <c r="BJ122" s="52">
        <f t="shared" ref="BJ122" si="342">IF($V122&lt;=BJ$2,0,IF($G122&gt;=BJ$2,0,IF($G122&gt;=BI$2,$J122-AH122,BI122-AH122)))</f>
        <v>0</v>
      </c>
      <c r="BK122" s="53">
        <f t="shared" ref="BK122" si="343">IF($V122&lt;=BK$2,0,IF($G122&gt;=BK$2,0,IF($G122&gt;=BJ$2,$J122-AI122,BJ122-AI122)))</f>
        <v>0</v>
      </c>
      <c r="BL122" s="52">
        <f t="shared" ref="BL122" si="344">IF($V122&lt;=BL$2,0,IF($G122&gt;=BL$2,0,IF($G122&gt;=BK$2,$J122-AJ122,BK122-AJ122)))</f>
        <v>0</v>
      </c>
      <c r="BM122" s="53">
        <f t="shared" ref="BM122" si="345">IF($V122&lt;=BM$2,0,IF($G122&gt;=BM$2,0,IF($G122&gt;=BL$2,$J122-AK122,BL122-AK122)))</f>
        <v>0</v>
      </c>
      <c r="BN122" s="52">
        <f t="shared" ref="BN122" si="346">IF($V122&lt;=BN$2,0,IF($G122&gt;=BN$2,0,IF($G122&gt;=BM$2,$J122-AL122,BM122-AL122)))</f>
        <v>0</v>
      </c>
      <c r="BO122" s="53">
        <f t="shared" ref="BO122" si="347">IF($V122&lt;=BO$2,0,IF($G122&gt;=BO$2,0,IF($G122&gt;=BN$2,$J122-AM122,BN122-AM122)))</f>
        <v>0</v>
      </c>
      <c r="BP122" s="52">
        <f t="shared" ref="BP122" si="348">IF($V122&lt;=BP$2,0,IF($G122&gt;=BP$2,0,IF($G122&gt;=BO$2,$J122-AN122,BO122-AN122)))</f>
        <v>0</v>
      </c>
      <c r="BQ122" s="53">
        <f t="shared" ref="BQ122" si="349">IF($V122&lt;=BQ$2,0,IF($G122&gt;=BQ$2,0,IF($G122&gt;=BP$2,$J122-AO122,BP122-AO122)))</f>
        <v>0</v>
      </c>
      <c r="BR122" s="52">
        <f t="shared" ref="BR122" si="350">IF($V122&lt;=BR$2,0,IF($G122&gt;=BR$2,0,IF($G122&gt;=BQ$2,$J122-AP122,BQ122-AP122)))</f>
        <v>0</v>
      </c>
      <c r="BS122" s="53">
        <f t="shared" si="334"/>
        <v>0</v>
      </c>
      <c r="BT122" s="52">
        <f t="shared" si="334"/>
        <v>0</v>
      </c>
      <c r="BU122" s="53">
        <f t="shared" si="334"/>
        <v>0</v>
      </c>
      <c r="BV122" s="52">
        <f t="shared" si="333"/>
        <v>0</v>
      </c>
      <c r="BW122" s="53">
        <f t="shared" si="333"/>
        <v>0</v>
      </c>
      <c r="BX122" s="52">
        <f t="shared" si="333"/>
        <v>0</v>
      </c>
      <c r="BY122" s="53">
        <f t="shared" si="333"/>
        <v>0</v>
      </c>
      <c r="BZ122" s="52">
        <f t="shared" si="333"/>
        <v>0</v>
      </c>
      <c r="CA122" s="53">
        <f t="shared" si="333"/>
        <v>0</v>
      </c>
    </row>
    <row r="123" spans="1:79" s="74" customFormat="1">
      <c r="A123" s="20">
        <v>122</v>
      </c>
      <c r="B123" s="20" t="s">
        <v>121</v>
      </c>
      <c r="C123" s="20" t="s">
        <v>153</v>
      </c>
      <c r="D123" s="2">
        <v>1985</v>
      </c>
      <c r="E123" s="3">
        <v>4</v>
      </c>
      <c r="F123" s="2">
        <v>1</v>
      </c>
      <c r="G123" s="55">
        <f t="shared" ref="G123:G127" si="351">DATE(D123,E123,F123)-1</f>
        <v>31137</v>
      </c>
      <c r="H123" s="4">
        <v>0</v>
      </c>
      <c r="I123" s="1">
        <v>0</v>
      </c>
      <c r="J123" s="51">
        <f t="shared" ref="J123:J127" si="352">H123-I123</f>
        <v>0</v>
      </c>
      <c r="K123" s="54">
        <f t="shared" ref="K123:K127" si="353">H123*0.05</f>
        <v>0</v>
      </c>
      <c r="L123" s="4" t="s">
        <v>96</v>
      </c>
      <c r="M123" s="54">
        <f t="shared" ref="M123:M127" si="354">VLOOKUP(B123,$B$184:$C$283,2,FALSE)</f>
        <v>10</v>
      </c>
      <c r="N123" s="53">
        <f t="shared" ref="N123:N127" si="355">IF(O123&gt;$W$3,IF(G123&lt;$W$3,DATEDIF(G123,$W$3,"D")/365,0),M123)</f>
        <v>10</v>
      </c>
      <c r="O123" s="55">
        <f t="shared" ref="O123:O127" si="356">DATE(D123+M123,E123,F123-1)</f>
        <v>34789</v>
      </c>
      <c r="P123" s="53">
        <f t="shared" ref="P123:P127" si="357">IF($O123&gt;$W$5,M123-N123,0)</f>
        <v>0</v>
      </c>
      <c r="Q123" s="119">
        <f t="shared" ref="Q123:Q127" si="358">ROUND(IF(J123&gt;K123,IF(P123&gt;0,(1-((K123/J123)^(1/P123))),0),0),4)</f>
        <v>0</v>
      </c>
      <c r="R123" s="45" t="s">
        <v>130</v>
      </c>
      <c r="S123" s="138">
        <v>17</v>
      </c>
      <c r="T123" s="139">
        <v>4</v>
      </c>
      <c r="U123" s="138">
        <v>2035</v>
      </c>
      <c r="V123" s="55">
        <f t="shared" si="326"/>
        <v>54878</v>
      </c>
      <c r="W123" s="53">
        <f t="shared" ref="W123:W127" si="359">IF($W$3&gt;=$O123,(J123-K123),0)</f>
        <v>0</v>
      </c>
      <c r="X123" s="53">
        <f t="shared" ref="X123:X127" si="360">HLOOKUP(X$2,$Z$2:$AY$150,A123,FALSE)</f>
        <v>0</v>
      </c>
      <c r="Y123" s="53">
        <f t="shared" ref="Y123:Y127" si="361">HLOOKUP($Y$2,$BB$2:$CA$150,A123,FALSE)</f>
        <v>0</v>
      </c>
      <c r="Z123" s="53">
        <f t="shared" ref="Z123:Z127" si="362">IF($O123&lt;=$W$3,0,IF($G123&gt;=Z$2,0,IF($K123&gt;=$J123,0,IF($P123&lt;=1,$J123-$K123,IF($L123=$D$184,(($J123-$K123)/$P123),($J123*Q123))*IF($V123&lt;=Z$2,(DATEDIF($W$3,$V123,"D")/365),IF($G123&gt;$W$3,(DATEDIF($G123,$Z$2,"D")/365),1))))))</f>
        <v>0</v>
      </c>
      <c r="AA123" s="53">
        <f>IF($V123&lt;=Z$2,0,IF($O123&lt;=Z$2,0,IF($G123&gt;=AA$2,0,IF($K123&gt;=$J123,0,IF($O123&lt;=AA$2,($J123-(SUM($K123,SUM($Z123:Z123)))),IF($L123=$D$184,(($J123-$K123)/$P123),(($J123-SUM($Z123:Z123))*$Q123))*IF($V123&lt;=AA$2,(DATEDIF(Z$2,$V123,"D")/365),IF($G123&gt;Z$2,(DATEDIF($G123,AA$2,"D")/365),1)))))))</f>
        <v>0</v>
      </c>
      <c r="AB123" s="53">
        <f>IF($V123&lt;=AA$2,0,IF($O123&lt;=AA$2,0,IF($G123&gt;=AB$2,0,IF($K123&gt;=$J123,0,IF($O123&lt;=AB$2,($J123-(SUM($K123,SUM($Z123:AA123)))),IF($L123=$D$184,(($J123-$K123)/$P123),(($J123-SUM($Z123:AA123))*$Q123))*IF($V123&lt;=AB$2,(DATEDIF(AA$2,$V123,"D")/365),IF($G123&gt;AA$2,(DATEDIF($G123,AB$2,"D")/365),1)))))))</f>
        <v>0</v>
      </c>
      <c r="AC123" s="53">
        <f>IF($V123&lt;=AB$2,0,IF($O123&lt;=AB$2,0,IF($G123&gt;=AC$2,0,IF($K123&gt;=$J123,0,IF($O123&lt;=AC$2,($J123-(SUM($K123,SUM($Z123:AB123)))),IF($L123=$D$184,(($J123-$K123)/$P123),(($J123-SUM($Z123:AB123))*$Q123))*IF($V123&lt;=AC$2,(DATEDIF(AB$2,$V123,"D")/365),IF($G123&gt;AB$2,(DATEDIF($G123,AC$2,"D")/365),1)))))))</f>
        <v>0</v>
      </c>
      <c r="AD123" s="53">
        <f>IF($V123&lt;=AC$2,0,IF($O123&lt;=AC$2,0,IF($G123&gt;=AD$2,0,IF($K123&gt;=$J123,0,IF($O123&lt;=AD$2,($J123-(SUM($K123,SUM($Z123:AC123)))),IF($L123=$D$184,(($J123-$K123)/$P123),(($J123-SUM($Z123:AC123))*$Q123))*IF($V123&lt;=AD$2,(DATEDIF(AC$2,$V123,"D")/365),IF($G123&gt;AC$2,(DATEDIF($G123,AD$2,"D")/365),1)))))))</f>
        <v>0</v>
      </c>
      <c r="AE123" s="53">
        <f>IF($V123&lt;=AD$2,0,IF($O123&lt;=AD$2,0,IF($G123&gt;=AE$2,0,IF($K123&gt;=$J123,0,IF($O123&lt;=AE$2,($J123-(SUM($K123,SUM($Z123:AD123)))),IF($L123=$D$184,(($J123-$K123)/$P123),(($J123-SUM($Z123:AD123))*$Q123))*IF($V123&lt;=AE$2,(DATEDIF(AD$2,$V123,"D")/365),IF($G123&gt;AD$2,(DATEDIF($G123,AE$2,"D")/365),1)))))))</f>
        <v>0</v>
      </c>
      <c r="AF123" s="53">
        <f>IF($V123&lt;=AE$2,0,IF($O123&lt;=AE$2,0,IF($G123&gt;=AF$2,0,IF($K123&gt;=$J123,0,IF($O123&lt;=AF$2,($J123-(SUM($K123,SUM($Z123:AE123)))),IF($L123=$D$184,(($J123-$K123)/$P123),(($J123-SUM($Z123:AE123))*$Q123))*IF($V123&lt;=AF$2,(DATEDIF(AE$2,$V123,"D")/365),IF($G123&gt;AE$2,(DATEDIF($G123,AF$2,"D")/365),1)))))))</f>
        <v>0</v>
      </c>
      <c r="AG123" s="53">
        <f>IF($V123&lt;=AF$2,0,IF($O123&lt;=AF$2,0,IF($G123&gt;=AG$2,0,IF($K123&gt;=$J123,0,IF($O123&lt;=AG$2,($J123-(SUM($K123,SUM($Z123:AF123)))),IF($L123=$D$184,(($J123-$K123)/$P123),(($J123-SUM($Z123:AF123))*$Q123))*IF($V123&lt;=AG$2,(DATEDIF(AF$2,$V123,"D")/365),IF($G123&gt;AF$2,(DATEDIF($G123,AG$2,"D")/365),1)))))))</f>
        <v>0</v>
      </c>
      <c r="AH123" s="53">
        <f>IF($V123&lt;=AG$2,0,IF($O123&lt;=AG$2,0,IF($G123&gt;=AH$2,0,IF($K123&gt;=$J123,0,IF($O123&lt;=AH$2,($J123-(SUM($K123,SUM($Z123:AG123)))),IF($L123=$D$184,(($J123-$K123)/$P123),(($J123-SUM($Z123:AG123))*$Q123))*IF($V123&lt;=AH$2,(DATEDIF(AG$2,$V123,"D")/365),IF($G123&gt;AG$2,(DATEDIF($G123,AH$2,"D")/365),1)))))))</f>
        <v>0</v>
      </c>
      <c r="AI123" s="53">
        <f>IF($V123&lt;=AH$2,0,IF($O123&lt;=AH$2,0,IF($G123&gt;=AI$2,0,IF($K123&gt;=$J123,0,IF($O123&lt;=AI$2,($J123-(SUM($K123,SUM($Z123:AH123)))),IF($L123=$D$184,(($J123-$K123)/$P123),(($J123-SUM($Z123:AH123))*$Q123))*IF($V123&lt;=AI$2,(DATEDIF(AH$2,$V123,"D")/365),IF($G123&gt;AH$2,(DATEDIF($G123,AI$2,"D")/365),1)))))))</f>
        <v>0</v>
      </c>
      <c r="AJ123" s="53">
        <f>IF($V123&lt;=AI$2,0,IF($O123&lt;=AI$2,0,IF($G123&gt;=AJ$2,0,IF($K123&gt;=$J123,0,IF($O123&lt;=AJ$2,($J123-(SUM($K123,SUM($Z123:AI123)))),IF($L123=$D$184,(($J123-$K123)/$P123),(($J123-SUM($Z123:AI123))*$Q123))*IF($V123&lt;=AJ$2,(DATEDIF(AI$2,$V123,"D")/365),IF($G123&gt;AI$2,(DATEDIF($G123,AJ$2,"D")/365),1)))))))</f>
        <v>0</v>
      </c>
      <c r="AK123" s="53">
        <f>IF($V123&lt;=AJ$2,0,IF($O123&lt;=AJ$2,0,IF($G123&gt;=AK$2,0,IF($K123&gt;=$J123,0,IF($O123&lt;=AK$2,($J123-(SUM($K123,SUM($Z123:AJ123)))),IF($L123=$D$184,(($J123-$K123)/$P123),(($J123-SUM($Z123:AJ123))*$Q123))*IF($V123&lt;=AK$2,(DATEDIF(AJ$2,$V123,"D")/365),IF($G123&gt;AJ$2,(DATEDIF($G123,AK$2,"D")/365),1)))))))</f>
        <v>0</v>
      </c>
      <c r="AL123" s="53">
        <f>IF($V123&lt;=AK$2,0,IF($O123&lt;=AK$2,0,IF($G123&gt;=AL$2,0,IF($K123&gt;=$J123,0,IF($O123&lt;=AL$2,($J123-(SUM($K123,SUM($Z123:AK123)))),IF($L123=$D$184,(($J123-$K123)/$P123),(($J123-SUM($Z123:AK123))*$Q123))*IF($V123&lt;=AL$2,(DATEDIF(AK$2,$V123,"D")/365),IF($G123&gt;AK$2,(DATEDIF($G123,AL$2,"D")/365),1)))))))</f>
        <v>0</v>
      </c>
      <c r="AM123" s="53">
        <f>IF($V123&lt;=AL$2,0,IF($O123&lt;=AL$2,0,IF($G123&gt;=AM$2,0,IF($K123&gt;=$J123,0,IF($O123&lt;=AM$2,($J123-(SUM($K123,SUM($Z123:AL123)))),IF($L123=$D$184,(($J123-$K123)/$P123),(($J123-SUM($Z123:AL123))*$Q123))*IF($V123&lt;=AM$2,(DATEDIF(AL$2,$V123,"D")/365),IF($G123&gt;AL$2,(DATEDIF($G123,AM$2,"D")/365),1)))))))</f>
        <v>0</v>
      </c>
      <c r="AN123" s="53">
        <f>IF($V123&lt;=AM$2,0,IF($O123&lt;=AM$2,0,IF($G123&gt;=AN$2,0,IF($K123&gt;=$J123,0,IF($O123&lt;=AN$2,($J123-(SUM($K123,SUM($Z123:AM123)))),IF($L123=$D$184,(($J123-$K123)/$P123),(($J123-SUM($Z123:AM123))*$Q123))*IF($V123&lt;=AN$2,(DATEDIF(AM$2,$V123,"D")/365),IF($G123&gt;AM$2,(DATEDIF($G123,AN$2,"D")/365),1)))))))</f>
        <v>0</v>
      </c>
      <c r="AO123" s="53">
        <f>IF($V123&lt;=AN$2,0,IF($O123&lt;=AN$2,0,IF($G123&gt;=AO$2,0,IF($K123&gt;=$J123,0,IF($O123&lt;=AO$2,($J123-(SUM($K123,SUM($Z123:AN123)))),IF($L123=$D$184,(($J123-$K123)/$P123),(($J123-SUM($Z123:AN123))*$Q123))*IF($V123&lt;=AO$2,(DATEDIF(AN$2,$V123,"D")/365),IF($G123&gt;AN$2,(DATEDIF($G123,AO$2,"D")/365),1)))))))</f>
        <v>0</v>
      </c>
      <c r="AP123" s="53">
        <f>IF($V123&lt;=AO$2,0,IF($O123&lt;=AO$2,0,IF($G123&gt;=AP$2,0,IF($K123&gt;=$J123,0,IF($O123&lt;=AP$2,($J123-(SUM($K123,SUM($Z123:AO123)))),IF($L123=$D$184,(($J123-$K123)/$P123),(($J123-SUM($Z123:AO123))*$Q123))*IF($V123&lt;=AP$2,(DATEDIF(AO$2,$V123,"D")/365),IF($G123&gt;AO$2,(DATEDIF($G123,AP$2,"D")/365),1)))))))</f>
        <v>0</v>
      </c>
      <c r="AQ123" s="53">
        <f>IF($V123&lt;=AP$2,0,IF($O123&lt;=AP$2,0,IF($G123&gt;=AQ$2,0,IF($K123&gt;=$J123,0,IF($O123&lt;=AQ$2,($J123-(SUM($K123,SUM($Z123:AP123)))),IF($L123=$D$184,(($J123-$K123)/$P123),(($J123-SUM($Z123:AP123))*$Q123))*IF($V123&lt;=AQ$2,(DATEDIF(AP$2,$V123,"D")/365),IF($G123&gt;AP$2,(DATEDIF($G123,AQ$2,"D")/365),1)))))))</f>
        <v>0</v>
      </c>
      <c r="AR123" s="53">
        <f>IF($V123&lt;=AQ$2,0,IF($O123&lt;=AQ$2,0,IF($G123&gt;=AR$2,0,IF($K123&gt;=$J123,0,IF($O123&lt;=AR$2,($J123-(SUM($K123,SUM($Z123:AQ123)))),IF($L123=$D$184,(($J123-$K123)/$P123),(($J123-SUM($Z123:AQ123))*$Q123))*IF($V123&lt;=AR$2,(DATEDIF(AQ$2,$V123,"D")/365),IF($G123&gt;AQ$2,(DATEDIF($G123,AR$2,"D")/365),1)))))))</f>
        <v>0</v>
      </c>
      <c r="AS123" s="53">
        <f>IF($V123&lt;=AR$2,0,IF($O123&lt;=AR$2,0,IF($G123&gt;=AS$2,0,IF($K123&gt;=$J123,0,IF($O123&lt;=AS$2,($J123-(SUM($K123,SUM($Z123:AR123)))),IF($L123=$D$184,(($J123-$K123)/$P123),(($J123-SUM($Z123:AR123))*$Q123))*IF($V123&lt;=AS$2,(DATEDIF(AR$2,$V123,"D")/365),IF($G123&gt;AR$2,(DATEDIF($G123,AS$2,"D")/365),1)))))))</f>
        <v>0</v>
      </c>
      <c r="AT123" s="53">
        <f>IF($V123&lt;=AS$2,0,IF($O123&lt;=AS$2,0,IF($G123&gt;=AT$2,0,IF($K123&gt;=$J123,0,IF($O123&lt;=AT$2,($J123-(SUM($K123,SUM($Z123:AS123)))),IF($L123=$D$184,(($J123-$K123)/$P123),(($J123-SUM($Z123:AS123))*$Q123))*IF($V123&lt;=AT$2,(DATEDIF(AS$2,$V123,"D")/365),IF($G123&gt;AS$2,(DATEDIF($G123,AT$2,"D")/365),1)))))))</f>
        <v>0</v>
      </c>
      <c r="AU123" s="53">
        <f>IF($V123&lt;=AT$2,0,IF($O123&lt;=AT$2,0,IF($G123&gt;=AU$2,0,IF($K123&gt;=$J123,0,IF($O123&lt;=AU$2,($J123-(SUM($K123,SUM($Z123:AT123)))),IF($L123=$D$184,(($J123-$K123)/$P123),(($J123-SUM($Z123:AT123))*$Q123))*IF($V123&lt;=AU$2,(DATEDIF(AT$2,$V123,"D")/365),IF($G123&gt;AT$2,(DATEDIF($G123,AU$2,"D")/365),1)))))))</f>
        <v>0</v>
      </c>
      <c r="AV123" s="53">
        <f>IF($V123&lt;=AU$2,0,IF($O123&lt;=AU$2,0,IF($G123&gt;=AV$2,0,IF($K123&gt;=$J123,0,IF($O123&lt;=AV$2,($J123-(SUM($K123,SUM($Z123:AU123)))),IF($L123=$D$184,(($J123-$K123)/$P123),(($J123-SUM($Z123:AU123))*$Q123))*IF($V123&lt;=AV$2,(DATEDIF(AU$2,$V123,"D")/365),IF($G123&gt;AU$2,(DATEDIF($G123,AV$2,"D")/365),1)))))))</f>
        <v>0</v>
      </c>
      <c r="AW123" s="53">
        <f>IF($V123&lt;=AV$2,0,IF($O123&lt;=AV$2,0,IF($G123&gt;=AW$2,0,IF($K123&gt;=$J123,0,IF($O123&lt;=AW$2,($J123-(SUM($K123,SUM($Z123:AV123)))),IF($L123=$D$184,(($J123-$K123)/$P123),(($J123-SUM($Z123:AV123))*$Q123))*IF($V123&lt;=AW$2,(DATEDIF(AV$2,$V123,"D")/365),IF($G123&gt;AV$2,(DATEDIF($G123,AW$2,"D")/365),1)))))))</f>
        <v>0</v>
      </c>
      <c r="AX123" s="53">
        <f>IF($V123&lt;=AW$2,0,IF($O123&lt;=AW$2,0,IF($G123&gt;=AX$2,0,IF($K123&gt;=$J123,0,IF($O123&lt;=AX$2,($J123-(SUM($K123,SUM($Z123:AW123)))),IF($L123=$D$184,(($J123-$K123)/$P123),(($J123-SUM($Z123:AW123))*$Q123))*IF($V123&lt;=AX$2,(DATEDIF(AW$2,$V123,"D")/365),IF($G123&gt;AW$2,(DATEDIF($G123,AX$2,"D")/365),1)))))))</f>
        <v>0</v>
      </c>
      <c r="AY123" s="53">
        <f>IF($V123&lt;=AX$2,0,IF($O123&lt;=AX$2,0,IF($G123&gt;=AY$2,0,IF($K123&gt;=$J123,0,IF($O123&lt;=AY$2,($J123-(SUM($K123,SUM($Z123:AX123)))),IF($L123=$D$184,(($J123-$K123)/$P123),(($J123-SUM($Z123:AX123))*$Q123))*IF($V123&lt;=AY$2,(DATEDIF(AX$2,$V123,"D")/365),IF($G123&gt;AX$2,(DATEDIF($G123,AY$2,"D")/365),1)))))))</f>
        <v>0</v>
      </c>
      <c r="AZ123" s="52"/>
      <c r="BA123" s="52"/>
      <c r="BB123" s="126">
        <f>IF($V123&lt;=BB$2,0,IF($G123&gt;=BB$2,0,IF($G123&gt;$W$3,(J123-Z123),IF($G123&lt;=$W$3,J123-SUM(W123,$Z123:Z123),0))))</f>
        <v>0</v>
      </c>
      <c r="BC123" s="53">
        <f t="shared" ref="BC123:BC127" si="363">IF($V123&lt;=BC$2,0,IF($G123&gt;=BC$2,0,IF($G123&gt;=BB$2,$J123-AA123,BB123-AA123)))</f>
        <v>0</v>
      </c>
      <c r="BD123" s="52">
        <f t="shared" ref="BD123:BD127" si="364">IF($V123&lt;=BD$2,0,IF($G123&gt;=BD$2,0,IF($G123&gt;=BC$2,$J123-AB123,BC123-AB123)))</f>
        <v>0</v>
      </c>
      <c r="BE123" s="53">
        <f t="shared" ref="BE123:BE127" si="365">IF($V123&lt;=BE$2,0,IF($G123&gt;=BE$2,0,IF($G123&gt;=BD$2,$J123-AC123,BD123-AC123)))</f>
        <v>0</v>
      </c>
      <c r="BF123" s="52">
        <f t="shared" ref="BF123:BF127" si="366">IF($V123&lt;=BF$2,0,IF($G123&gt;=BF$2,0,IF($G123&gt;=BE$2,$J123-AD123,BE123-AD123)))</f>
        <v>0</v>
      </c>
      <c r="BG123" s="53">
        <f t="shared" ref="BG123:BG127" si="367">IF($V123&lt;=BG$2,0,IF($G123&gt;=BG$2,0,IF($G123&gt;=BF$2,$J123-AE123,BF123-AE123)))</f>
        <v>0</v>
      </c>
      <c r="BH123" s="52">
        <f t="shared" ref="BH123:BH127" si="368">IF($V123&lt;=BH$2,0,IF($G123&gt;=BH$2,0,IF($G123&gt;=BG$2,$J123-AF123,BG123-AF123)))</f>
        <v>0</v>
      </c>
      <c r="BI123" s="53">
        <f t="shared" ref="BI123:BI127" si="369">IF($V123&lt;=BI$2,0,IF($G123&gt;=BI$2,0,IF($G123&gt;=BH$2,$J123-AG123,BH123-AG123)))</f>
        <v>0</v>
      </c>
      <c r="BJ123" s="52">
        <f t="shared" ref="BJ123:BJ127" si="370">IF($V123&lt;=BJ$2,0,IF($G123&gt;=BJ$2,0,IF($G123&gt;=BI$2,$J123-AH123,BI123-AH123)))</f>
        <v>0</v>
      </c>
      <c r="BK123" s="53">
        <f t="shared" ref="BK123:BK127" si="371">IF($V123&lt;=BK$2,0,IF($G123&gt;=BK$2,0,IF($G123&gt;=BJ$2,$J123-AI123,BJ123-AI123)))</f>
        <v>0</v>
      </c>
      <c r="BL123" s="52">
        <f t="shared" ref="BL123:BL127" si="372">IF($V123&lt;=BL$2,0,IF($G123&gt;=BL$2,0,IF($G123&gt;=BK$2,$J123-AJ123,BK123-AJ123)))</f>
        <v>0</v>
      </c>
      <c r="BM123" s="53">
        <f t="shared" ref="BM123:BM127" si="373">IF($V123&lt;=BM$2,0,IF($G123&gt;=BM$2,0,IF($G123&gt;=BL$2,$J123-AK123,BL123-AK123)))</f>
        <v>0</v>
      </c>
      <c r="BN123" s="52">
        <f t="shared" ref="BN123:BN127" si="374">IF($V123&lt;=BN$2,0,IF($G123&gt;=BN$2,0,IF($G123&gt;=BM$2,$J123-AL123,BM123-AL123)))</f>
        <v>0</v>
      </c>
      <c r="BO123" s="53">
        <f t="shared" ref="BO123:BO127" si="375">IF($V123&lt;=BO$2,0,IF($G123&gt;=BO$2,0,IF($G123&gt;=BN$2,$J123-AM123,BN123-AM123)))</f>
        <v>0</v>
      </c>
      <c r="BP123" s="52">
        <f t="shared" ref="BP123:BP127" si="376">IF($V123&lt;=BP$2,0,IF($G123&gt;=BP$2,0,IF($G123&gt;=BO$2,$J123-AN123,BO123-AN123)))</f>
        <v>0</v>
      </c>
      <c r="BQ123" s="53">
        <f t="shared" ref="BQ123:BQ127" si="377">IF($V123&lt;=BQ$2,0,IF($G123&gt;=BQ$2,0,IF($G123&gt;=BP$2,$J123-AO123,BP123-AO123)))</f>
        <v>0</v>
      </c>
      <c r="BR123" s="52">
        <f t="shared" ref="BR123:BR127" si="378">IF($V123&lt;=BR$2,0,IF($G123&gt;=BR$2,0,IF($G123&gt;=BQ$2,$J123-AP123,BQ123-AP123)))</f>
        <v>0</v>
      </c>
      <c r="BS123" s="53">
        <f t="shared" ref="BS123:BS127" si="379">IF($V123&lt;=BS$2,0,IF($G123&gt;=BS$2,0,IF($G123&gt;=BR$2,$J123-AQ123,BR123-AQ123)))</f>
        <v>0</v>
      </c>
      <c r="BT123" s="52">
        <f t="shared" ref="BT123:BT127" si="380">IF($V123&lt;=BT$2,0,IF($G123&gt;=BT$2,0,IF($G123&gt;=BS$2,$J123-AR123,BS123-AR123)))</f>
        <v>0</v>
      </c>
      <c r="BU123" s="53">
        <f t="shared" ref="BU123:BU127" si="381">IF($V123&lt;=BU$2,0,IF($G123&gt;=BU$2,0,IF($G123&gt;=BT$2,$J123-AS123,BT123-AS123)))</f>
        <v>0</v>
      </c>
      <c r="BV123" s="52">
        <f t="shared" ref="BV123:BV127" si="382">IF($V123&lt;=BV$2,0,IF($G123&gt;=BV$2,0,IF($G123&gt;=BU$2,$J123-AT123,BU123-AT123)))</f>
        <v>0</v>
      </c>
      <c r="BW123" s="53">
        <f t="shared" ref="BW123:BW127" si="383">IF($V123&lt;=BW$2,0,IF($G123&gt;=BW$2,0,IF($G123&gt;=BV$2,$J123-AU123,BV123-AU123)))</f>
        <v>0</v>
      </c>
      <c r="BX123" s="52">
        <f t="shared" ref="BX123:BX127" si="384">IF($V123&lt;=BX$2,0,IF($G123&gt;=BX$2,0,IF($G123&gt;=BW$2,$J123-AV123,BW123-AV123)))</f>
        <v>0</v>
      </c>
      <c r="BY123" s="53">
        <f t="shared" ref="BY123:BY127" si="385">IF($V123&lt;=BY$2,0,IF($G123&gt;=BY$2,0,IF($G123&gt;=BX$2,$J123-AW123,BX123-AW123)))</f>
        <v>0</v>
      </c>
      <c r="BZ123" s="52">
        <f t="shared" ref="BZ123:BZ127" si="386">IF($V123&lt;=BZ$2,0,IF($G123&gt;=BZ$2,0,IF($G123&gt;=BY$2,$J123-AX123,BY123-AX123)))</f>
        <v>0</v>
      </c>
      <c r="CA123" s="53">
        <f t="shared" ref="CA123:CA127" si="387">IF($V123&lt;=CA$2,0,IF($G123&gt;=CA$2,0,IF($G123&gt;=BZ$2,$J123-AY123,BZ123-AY123)))</f>
        <v>0</v>
      </c>
    </row>
    <row r="124" spans="1:79" s="74" customFormat="1">
      <c r="A124" s="20">
        <v>123</v>
      </c>
      <c r="B124" s="20" t="s">
        <v>121</v>
      </c>
      <c r="C124" s="20" t="s">
        <v>153</v>
      </c>
      <c r="D124" s="2">
        <v>1985</v>
      </c>
      <c r="E124" s="3">
        <v>4</v>
      </c>
      <c r="F124" s="2">
        <v>1</v>
      </c>
      <c r="G124" s="55">
        <f t="shared" si="351"/>
        <v>31137</v>
      </c>
      <c r="H124" s="4">
        <v>0</v>
      </c>
      <c r="I124" s="1">
        <v>0</v>
      </c>
      <c r="J124" s="51">
        <f t="shared" si="352"/>
        <v>0</v>
      </c>
      <c r="K124" s="54">
        <f t="shared" si="353"/>
        <v>0</v>
      </c>
      <c r="L124" s="4" t="s">
        <v>96</v>
      </c>
      <c r="M124" s="54">
        <f t="shared" si="354"/>
        <v>10</v>
      </c>
      <c r="N124" s="53">
        <f t="shared" si="355"/>
        <v>10</v>
      </c>
      <c r="O124" s="55">
        <f t="shared" si="356"/>
        <v>34789</v>
      </c>
      <c r="P124" s="53">
        <f t="shared" si="357"/>
        <v>0</v>
      </c>
      <c r="Q124" s="119">
        <f t="shared" si="358"/>
        <v>0</v>
      </c>
      <c r="R124" s="45" t="s">
        <v>130</v>
      </c>
      <c r="S124" s="138">
        <v>17</v>
      </c>
      <c r="T124" s="139">
        <v>4</v>
      </c>
      <c r="U124" s="138">
        <v>2035</v>
      </c>
      <c r="V124" s="55">
        <f t="shared" si="326"/>
        <v>54878</v>
      </c>
      <c r="W124" s="53">
        <f t="shared" si="359"/>
        <v>0</v>
      </c>
      <c r="X124" s="53">
        <f t="shared" si="360"/>
        <v>0</v>
      </c>
      <c r="Y124" s="53">
        <f t="shared" si="361"/>
        <v>0</v>
      </c>
      <c r="Z124" s="53">
        <f t="shared" si="362"/>
        <v>0</v>
      </c>
      <c r="AA124" s="53">
        <f>IF($V124&lt;=Z$2,0,IF($O124&lt;=Z$2,0,IF($G124&gt;=AA$2,0,IF($K124&gt;=$J124,0,IF($O124&lt;=AA$2,($J124-(SUM($K124,SUM($Z124:Z124)))),IF($L124=$D$184,(($J124-$K124)/$P124),(($J124-SUM($Z124:Z124))*$Q124))*IF($V124&lt;=AA$2,(DATEDIF(Z$2,$V124,"D")/365),IF($G124&gt;Z$2,(DATEDIF($G124,AA$2,"D")/365),1)))))))</f>
        <v>0</v>
      </c>
      <c r="AB124" s="53">
        <f>IF($V124&lt;=AA$2,0,IF($O124&lt;=AA$2,0,IF($G124&gt;=AB$2,0,IF($K124&gt;=$J124,0,IF($O124&lt;=AB$2,($J124-(SUM($K124,SUM($Z124:AA124)))),IF($L124=$D$184,(($J124-$K124)/$P124),(($J124-SUM($Z124:AA124))*$Q124))*IF($V124&lt;=AB$2,(DATEDIF(AA$2,$V124,"D")/365),IF($G124&gt;AA$2,(DATEDIF($G124,AB$2,"D")/365),1)))))))</f>
        <v>0</v>
      </c>
      <c r="AC124" s="53">
        <f>IF($V124&lt;=AB$2,0,IF($O124&lt;=AB$2,0,IF($G124&gt;=AC$2,0,IF($K124&gt;=$J124,0,IF($O124&lt;=AC$2,($J124-(SUM($K124,SUM($Z124:AB124)))),IF($L124=$D$184,(($J124-$K124)/$P124),(($J124-SUM($Z124:AB124))*$Q124))*IF($V124&lt;=AC$2,(DATEDIF(AB$2,$V124,"D")/365),IF($G124&gt;AB$2,(DATEDIF($G124,AC$2,"D")/365),1)))))))</f>
        <v>0</v>
      </c>
      <c r="AD124" s="53">
        <f>IF($V124&lt;=AC$2,0,IF($O124&lt;=AC$2,0,IF($G124&gt;=AD$2,0,IF($K124&gt;=$J124,0,IF($O124&lt;=AD$2,($J124-(SUM($K124,SUM($Z124:AC124)))),IF($L124=$D$184,(($J124-$K124)/$P124),(($J124-SUM($Z124:AC124))*$Q124))*IF($V124&lt;=AD$2,(DATEDIF(AC$2,$V124,"D")/365),IF($G124&gt;AC$2,(DATEDIF($G124,AD$2,"D")/365),1)))))))</f>
        <v>0</v>
      </c>
      <c r="AE124" s="53">
        <f>IF($V124&lt;=AD$2,0,IF($O124&lt;=AD$2,0,IF($G124&gt;=AE$2,0,IF($K124&gt;=$J124,0,IF($O124&lt;=AE$2,($J124-(SUM($K124,SUM($Z124:AD124)))),IF($L124=$D$184,(($J124-$K124)/$P124),(($J124-SUM($Z124:AD124))*$Q124))*IF($V124&lt;=AE$2,(DATEDIF(AD$2,$V124,"D")/365),IF($G124&gt;AD$2,(DATEDIF($G124,AE$2,"D")/365),1)))))))</f>
        <v>0</v>
      </c>
      <c r="AF124" s="53">
        <f>IF($V124&lt;=AE$2,0,IF($O124&lt;=AE$2,0,IF($G124&gt;=AF$2,0,IF($K124&gt;=$J124,0,IF($O124&lt;=AF$2,($J124-(SUM($K124,SUM($Z124:AE124)))),IF($L124=$D$184,(($J124-$K124)/$P124),(($J124-SUM($Z124:AE124))*$Q124))*IF($V124&lt;=AF$2,(DATEDIF(AE$2,$V124,"D")/365),IF($G124&gt;AE$2,(DATEDIF($G124,AF$2,"D")/365),1)))))))</f>
        <v>0</v>
      </c>
      <c r="AG124" s="53">
        <f>IF($V124&lt;=AF$2,0,IF($O124&lt;=AF$2,0,IF($G124&gt;=AG$2,0,IF($K124&gt;=$J124,0,IF($O124&lt;=AG$2,($J124-(SUM($K124,SUM($Z124:AF124)))),IF($L124=$D$184,(($J124-$K124)/$P124),(($J124-SUM($Z124:AF124))*$Q124))*IF($V124&lt;=AG$2,(DATEDIF(AF$2,$V124,"D")/365),IF($G124&gt;AF$2,(DATEDIF($G124,AG$2,"D")/365),1)))))))</f>
        <v>0</v>
      </c>
      <c r="AH124" s="53">
        <f>IF($V124&lt;=AG$2,0,IF($O124&lt;=AG$2,0,IF($G124&gt;=AH$2,0,IF($K124&gt;=$J124,0,IF($O124&lt;=AH$2,($J124-(SUM($K124,SUM($Z124:AG124)))),IF($L124=$D$184,(($J124-$K124)/$P124),(($J124-SUM($Z124:AG124))*$Q124))*IF($V124&lt;=AH$2,(DATEDIF(AG$2,$V124,"D")/365),IF($G124&gt;AG$2,(DATEDIF($G124,AH$2,"D")/365),1)))))))</f>
        <v>0</v>
      </c>
      <c r="AI124" s="53">
        <f>IF($V124&lt;=AH$2,0,IF($O124&lt;=AH$2,0,IF($G124&gt;=AI$2,0,IF($K124&gt;=$J124,0,IF($O124&lt;=AI$2,($J124-(SUM($K124,SUM($Z124:AH124)))),IF($L124=$D$184,(($J124-$K124)/$P124),(($J124-SUM($Z124:AH124))*$Q124))*IF($V124&lt;=AI$2,(DATEDIF(AH$2,$V124,"D")/365),IF($G124&gt;AH$2,(DATEDIF($G124,AI$2,"D")/365),1)))))))</f>
        <v>0</v>
      </c>
      <c r="AJ124" s="53">
        <f>IF($V124&lt;=AI$2,0,IF($O124&lt;=AI$2,0,IF($G124&gt;=AJ$2,0,IF($K124&gt;=$J124,0,IF($O124&lt;=AJ$2,($J124-(SUM($K124,SUM($Z124:AI124)))),IF($L124=$D$184,(($J124-$K124)/$P124),(($J124-SUM($Z124:AI124))*$Q124))*IF($V124&lt;=AJ$2,(DATEDIF(AI$2,$V124,"D")/365),IF($G124&gt;AI$2,(DATEDIF($G124,AJ$2,"D")/365),1)))))))</f>
        <v>0</v>
      </c>
      <c r="AK124" s="53">
        <f>IF($V124&lt;=AJ$2,0,IF($O124&lt;=AJ$2,0,IF($G124&gt;=AK$2,0,IF($K124&gt;=$J124,0,IF($O124&lt;=AK$2,($J124-(SUM($K124,SUM($Z124:AJ124)))),IF($L124=$D$184,(($J124-$K124)/$P124),(($J124-SUM($Z124:AJ124))*$Q124))*IF($V124&lt;=AK$2,(DATEDIF(AJ$2,$V124,"D")/365),IF($G124&gt;AJ$2,(DATEDIF($G124,AK$2,"D")/365),1)))))))</f>
        <v>0</v>
      </c>
      <c r="AL124" s="53">
        <f>IF($V124&lt;=AK$2,0,IF($O124&lt;=AK$2,0,IF($G124&gt;=AL$2,0,IF($K124&gt;=$J124,0,IF($O124&lt;=AL$2,($J124-(SUM($K124,SUM($Z124:AK124)))),IF($L124=$D$184,(($J124-$K124)/$P124),(($J124-SUM($Z124:AK124))*$Q124))*IF($V124&lt;=AL$2,(DATEDIF(AK$2,$V124,"D")/365),IF($G124&gt;AK$2,(DATEDIF($G124,AL$2,"D")/365),1)))))))</f>
        <v>0</v>
      </c>
      <c r="AM124" s="53">
        <f>IF($V124&lt;=AL$2,0,IF($O124&lt;=AL$2,0,IF($G124&gt;=AM$2,0,IF($K124&gt;=$J124,0,IF($O124&lt;=AM$2,($J124-(SUM($K124,SUM($Z124:AL124)))),IF($L124=$D$184,(($J124-$K124)/$P124),(($J124-SUM($Z124:AL124))*$Q124))*IF($V124&lt;=AM$2,(DATEDIF(AL$2,$V124,"D")/365),IF($G124&gt;AL$2,(DATEDIF($G124,AM$2,"D")/365),1)))))))</f>
        <v>0</v>
      </c>
      <c r="AN124" s="53">
        <f>IF($V124&lt;=AM$2,0,IF($O124&lt;=AM$2,0,IF($G124&gt;=AN$2,0,IF($K124&gt;=$J124,0,IF($O124&lt;=AN$2,($J124-(SUM($K124,SUM($Z124:AM124)))),IF($L124=$D$184,(($J124-$K124)/$P124),(($J124-SUM($Z124:AM124))*$Q124))*IF($V124&lt;=AN$2,(DATEDIF(AM$2,$V124,"D")/365),IF($G124&gt;AM$2,(DATEDIF($G124,AN$2,"D")/365),1)))))))</f>
        <v>0</v>
      </c>
      <c r="AO124" s="53">
        <f>IF($V124&lt;=AN$2,0,IF($O124&lt;=AN$2,0,IF($G124&gt;=AO$2,0,IF($K124&gt;=$J124,0,IF($O124&lt;=AO$2,($J124-(SUM($K124,SUM($Z124:AN124)))),IF($L124=$D$184,(($J124-$K124)/$P124),(($J124-SUM($Z124:AN124))*$Q124))*IF($V124&lt;=AO$2,(DATEDIF(AN$2,$V124,"D")/365),IF($G124&gt;AN$2,(DATEDIF($G124,AO$2,"D")/365),1)))))))</f>
        <v>0</v>
      </c>
      <c r="AP124" s="53">
        <f>IF($V124&lt;=AO$2,0,IF($O124&lt;=AO$2,0,IF($G124&gt;=AP$2,0,IF($K124&gt;=$J124,0,IF($O124&lt;=AP$2,($J124-(SUM($K124,SUM($Z124:AO124)))),IF($L124=$D$184,(($J124-$K124)/$P124),(($J124-SUM($Z124:AO124))*$Q124))*IF($V124&lt;=AP$2,(DATEDIF(AO$2,$V124,"D")/365),IF($G124&gt;AO$2,(DATEDIF($G124,AP$2,"D")/365),1)))))))</f>
        <v>0</v>
      </c>
      <c r="AQ124" s="53">
        <f>IF($V124&lt;=AP$2,0,IF($O124&lt;=AP$2,0,IF($G124&gt;=AQ$2,0,IF($K124&gt;=$J124,0,IF($O124&lt;=AQ$2,($J124-(SUM($K124,SUM($Z124:AP124)))),IF($L124=$D$184,(($J124-$K124)/$P124),(($J124-SUM($Z124:AP124))*$Q124))*IF($V124&lt;=AQ$2,(DATEDIF(AP$2,$V124,"D")/365),IF($G124&gt;AP$2,(DATEDIF($G124,AQ$2,"D")/365),1)))))))</f>
        <v>0</v>
      </c>
      <c r="AR124" s="53">
        <f>IF($V124&lt;=AQ$2,0,IF($O124&lt;=AQ$2,0,IF($G124&gt;=AR$2,0,IF($K124&gt;=$J124,0,IF($O124&lt;=AR$2,($J124-(SUM($K124,SUM($Z124:AQ124)))),IF($L124=$D$184,(($J124-$K124)/$P124),(($J124-SUM($Z124:AQ124))*$Q124))*IF($V124&lt;=AR$2,(DATEDIF(AQ$2,$V124,"D")/365),IF($G124&gt;AQ$2,(DATEDIF($G124,AR$2,"D")/365),1)))))))</f>
        <v>0</v>
      </c>
      <c r="AS124" s="53">
        <f>IF($V124&lt;=AR$2,0,IF($O124&lt;=AR$2,0,IF($G124&gt;=AS$2,0,IF($K124&gt;=$J124,0,IF($O124&lt;=AS$2,($J124-(SUM($K124,SUM($Z124:AR124)))),IF($L124=$D$184,(($J124-$K124)/$P124),(($J124-SUM($Z124:AR124))*$Q124))*IF($V124&lt;=AS$2,(DATEDIF(AR$2,$V124,"D")/365),IF($G124&gt;AR$2,(DATEDIF($G124,AS$2,"D")/365),1)))))))</f>
        <v>0</v>
      </c>
      <c r="AT124" s="53">
        <f>IF($V124&lt;=AS$2,0,IF($O124&lt;=AS$2,0,IF($G124&gt;=AT$2,0,IF($K124&gt;=$J124,0,IF($O124&lt;=AT$2,($J124-(SUM($K124,SUM($Z124:AS124)))),IF($L124=$D$184,(($J124-$K124)/$P124),(($J124-SUM($Z124:AS124))*$Q124))*IF($V124&lt;=AT$2,(DATEDIF(AS$2,$V124,"D")/365),IF($G124&gt;AS$2,(DATEDIF($G124,AT$2,"D")/365),1)))))))</f>
        <v>0</v>
      </c>
      <c r="AU124" s="53">
        <f>IF($V124&lt;=AT$2,0,IF($O124&lt;=AT$2,0,IF($G124&gt;=AU$2,0,IF($K124&gt;=$J124,0,IF($O124&lt;=AU$2,($J124-(SUM($K124,SUM($Z124:AT124)))),IF($L124=$D$184,(($J124-$K124)/$P124),(($J124-SUM($Z124:AT124))*$Q124))*IF($V124&lt;=AU$2,(DATEDIF(AT$2,$V124,"D")/365),IF($G124&gt;AT$2,(DATEDIF($G124,AU$2,"D")/365),1)))))))</f>
        <v>0</v>
      </c>
      <c r="AV124" s="53">
        <f>IF($V124&lt;=AU$2,0,IF($O124&lt;=AU$2,0,IF($G124&gt;=AV$2,0,IF($K124&gt;=$J124,0,IF($O124&lt;=AV$2,($J124-(SUM($K124,SUM($Z124:AU124)))),IF($L124=$D$184,(($J124-$K124)/$P124),(($J124-SUM($Z124:AU124))*$Q124))*IF($V124&lt;=AV$2,(DATEDIF(AU$2,$V124,"D")/365),IF($G124&gt;AU$2,(DATEDIF($G124,AV$2,"D")/365),1)))))))</f>
        <v>0</v>
      </c>
      <c r="AW124" s="53">
        <f>IF($V124&lt;=AV$2,0,IF($O124&lt;=AV$2,0,IF($G124&gt;=AW$2,0,IF($K124&gt;=$J124,0,IF($O124&lt;=AW$2,($J124-(SUM($K124,SUM($Z124:AV124)))),IF($L124=$D$184,(($J124-$K124)/$P124),(($J124-SUM($Z124:AV124))*$Q124))*IF($V124&lt;=AW$2,(DATEDIF(AV$2,$V124,"D")/365),IF($G124&gt;AV$2,(DATEDIF($G124,AW$2,"D")/365),1)))))))</f>
        <v>0</v>
      </c>
      <c r="AX124" s="53">
        <f>IF($V124&lt;=AW$2,0,IF($O124&lt;=AW$2,0,IF($G124&gt;=AX$2,0,IF($K124&gt;=$J124,0,IF($O124&lt;=AX$2,($J124-(SUM($K124,SUM($Z124:AW124)))),IF($L124=$D$184,(($J124-$K124)/$P124),(($J124-SUM($Z124:AW124))*$Q124))*IF($V124&lt;=AX$2,(DATEDIF(AW$2,$V124,"D")/365),IF($G124&gt;AW$2,(DATEDIF($G124,AX$2,"D")/365),1)))))))</f>
        <v>0</v>
      </c>
      <c r="AY124" s="53">
        <f>IF($V124&lt;=AX$2,0,IF($O124&lt;=AX$2,0,IF($G124&gt;=AY$2,0,IF($K124&gt;=$J124,0,IF($O124&lt;=AY$2,($J124-(SUM($K124,SUM($Z124:AX124)))),IF($L124=$D$184,(($J124-$K124)/$P124),(($J124-SUM($Z124:AX124))*$Q124))*IF($V124&lt;=AY$2,(DATEDIF(AX$2,$V124,"D")/365),IF($G124&gt;AX$2,(DATEDIF($G124,AY$2,"D")/365),1)))))))</f>
        <v>0</v>
      </c>
      <c r="AZ124" s="52"/>
      <c r="BA124" s="52"/>
      <c r="BB124" s="126">
        <f>IF($V124&lt;=BB$2,0,IF($G124&gt;=BB$2,0,IF($G124&gt;$W$3,(J124-Z124),IF($G124&lt;=$W$3,J124-SUM(W124,$Z124:Z124),0))))</f>
        <v>0</v>
      </c>
      <c r="BC124" s="53">
        <f t="shared" si="363"/>
        <v>0</v>
      </c>
      <c r="BD124" s="52">
        <f t="shared" si="364"/>
        <v>0</v>
      </c>
      <c r="BE124" s="53">
        <f t="shared" si="365"/>
        <v>0</v>
      </c>
      <c r="BF124" s="52">
        <f t="shared" si="366"/>
        <v>0</v>
      </c>
      <c r="BG124" s="53">
        <f t="shared" si="367"/>
        <v>0</v>
      </c>
      <c r="BH124" s="52">
        <f t="shared" si="368"/>
        <v>0</v>
      </c>
      <c r="BI124" s="53">
        <f t="shared" si="369"/>
        <v>0</v>
      </c>
      <c r="BJ124" s="52">
        <f t="shared" si="370"/>
        <v>0</v>
      </c>
      <c r="BK124" s="53">
        <f t="shared" si="371"/>
        <v>0</v>
      </c>
      <c r="BL124" s="52">
        <f t="shared" si="372"/>
        <v>0</v>
      </c>
      <c r="BM124" s="53">
        <f t="shared" si="373"/>
        <v>0</v>
      </c>
      <c r="BN124" s="52">
        <f t="shared" si="374"/>
        <v>0</v>
      </c>
      <c r="BO124" s="53">
        <f t="shared" si="375"/>
        <v>0</v>
      </c>
      <c r="BP124" s="52">
        <f t="shared" si="376"/>
        <v>0</v>
      </c>
      <c r="BQ124" s="53">
        <f t="shared" si="377"/>
        <v>0</v>
      </c>
      <c r="BR124" s="52">
        <f t="shared" si="378"/>
        <v>0</v>
      </c>
      <c r="BS124" s="53">
        <f t="shared" si="379"/>
        <v>0</v>
      </c>
      <c r="BT124" s="52">
        <f t="shared" si="380"/>
        <v>0</v>
      </c>
      <c r="BU124" s="53">
        <f t="shared" si="381"/>
        <v>0</v>
      </c>
      <c r="BV124" s="52">
        <f t="shared" si="382"/>
        <v>0</v>
      </c>
      <c r="BW124" s="53">
        <f t="shared" si="383"/>
        <v>0</v>
      </c>
      <c r="BX124" s="52">
        <f t="shared" si="384"/>
        <v>0</v>
      </c>
      <c r="BY124" s="53">
        <f t="shared" si="385"/>
        <v>0</v>
      </c>
      <c r="BZ124" s="52">
        <f t="shared" si="386"/>
        <v>0</v>
      </c>
      <c r="CA124" s="53">
        <f t="shared" si="387"/>
        <v>0</v>
      </c>
    </row>
    <row r="125" spans="1:79" s="74" customFormat="1">
      <c r="A125" s="20">
        <v>124</v>
      </c>
      <c r="B125" s="20" t="s">
        <v>121</v>
      </c>
      <c r="C125" s="20" t="s">
        <v>153</v>
      </c>
      <c r="D125" s="2">
        <v>1985</v>
      </c>
      <c r="E125" s="3">
        <v>4</v>
      </c>
      <c r="F125" s="2">
        <v>1</v>
      </c>
      <c r="G125" s="55">
        <f t="shared" si="351"/>
        <v>31137</v>
      </c>
      <c r="H125" s="4">
        <v>0</v>
      </c>
      <c r="I125" s="1">
        <v>0</v>
      </c>
      <c r="J125" s="51">
        <f t="shared" si="352"/>
        <v>0</v>
      </c>
      <c r="K125" s="54">
        <f t="shared" si="353"/>
        <v>0</v>
      </c>
      <c r="L125" s="4" t="s">
        <v>96</v>
      </c>
      <c r="M125" s="54">
        <f t="shared" si="354"/>
        <v>10</v>
      </c>
      <c r="N125" s="53">
        <f t="shared" si="355"/>
        <v>10</v>
      </c>
      <c r="O125" s="55">
        <f t="shared" si="356"/>
        <v>34789</v>
      </c>
      <c r="P125" s="53">
        <f t="shared" si="357"/>
        <v>0</v>
      </c>
      <c r="Q125" s="119">
        <f t="shared" si="358"/>
        <v>0</v>
      </c>
      <c r="R125" s="45" t="s">
        <v>130</v>
      </c>
      <c r="S125" s="138">
        <v>17</v>
      </c>
      <c r="T125" s="139">
        <v>4</v>
      </c>
      <c r="U125" s="138">
        <v>2035</v>
      </c>
      <c r="V125" s="55">
        <f t="shared" si="326"/>
        <v>54878</v>
      </c>
      <c r="W125" s="53">
        <f t="shared" si="359"/>
        <v>0</v>
      </c>
      <c r="X125" s="53">
        <f t="shared" si="360"/>
        <v>0</v>
      </c>
      <c r="Y125" s="53">
        <f t="shared" si="361"/>
        <v>0</v>
      </c>
      <c r="Z125" s="53">
        <f t="shared" si="362"/>
        <v>0</v>
      </c>
      <c r="AA125" s="53">
        <f>IF($V125&lt;=Z$2,0,IF($O125&lt;=Z$2,0,IF($G125&gt;=AA$2,0,IF($K125&gt;=$J125,0,IF($O125&lt;=AA$2,($J125-(SUM($K125,SUM($Z125:Z125)))),IF($L125=$D$184,(($J125-$K125)/$P125),(($J125-SUM($Z125:Z125))*$Q125))*IF($V125&lt;=AA$2,(DATEDIF(Z$2,$V125,"D")/365),IF($G125&gt;Z$2,(DATEDIF($G125,AA$2,"D")/365),1)))))))</f>
        <v>0</v>
      </c>
      <c r="AB125" s="53">
        <f>IF($V125&lt;=AA$2,0,IF($O125&lt;=AA$2,0,IF($G125&gt;=AB$2,0,IF($K125&gt;=$J125,0,IF($O125&lt;=AB$2,($J125-(SUM($K125,SUM($Z125:AA125)))),IF($L125=$D$184,(($J125-$K125)/$P125),(($J125-SUM($Z125:AA125))*$Q125))*IF($V125&lt;=AB$2,(DATEDIF(AA$2,$V125,"D")/365),IF($G125&gt;AA$2,(DATEDIF($G125,AB$2,"D")/365),1)))))))</f>
        <v>0</v>
      </c>
      <c r="AC125" s="53">
        <f>IF($V125&lt;=AB$2,0,IF($O125&lt;=AB$2,0,IF($G125&gt;=AC$2,0,IF($K125&gt;=$J125,0,IF($O125&lt;=AC$2,($J125-(SUM($K125,SUM($Z125:AB125)))),IF($L125=$D$184,(($J125-$K125)/$P125),(($J125-SUM($Z125:AB125))*$Q125))*IF($V125&lt;=AC$2,(DATEDIF(AB$2,$V125,"D")/365),IF($G125&gt;AB$2,(DATEDIF($G125,AC$2,"D")/365),1)))))))</f>
        <v>0</v>
      </c>
      <c r="AD125" s="53">
        <f>IF($V125&lt;=AC$2,0,IF($O125&lt;=AC$2,0,IF($G125&gt;=AD$2,0,IF($K125&gt;=$J125,0,IF($O125&lt;=AD$2,($J125-(SUM($K125,SUM($Z125:AC125)))),IF($L125=$D$184,(($J125-$K125)/$P125),(($J125-SUM($Z125:AC125))*$Q125))*IF($V125&lt;=AD$2,(DATEDIF(AC$2,$V125,"D")/365),IF($G125&gt;AC$2,(DATEDIF($G125,AD$2,"D")/365),1)))))))</f>
        <v>0</v>
      </c>
      <c r="AE125" s="53">
        <f>IF($V125&lt;=AD$2,0,IF($O125&lt;=AD$2,0,IF($G125&gt;=AE$2,0,IF($K125&gt;=$J125,0,IF($O125&lt;=AE$2,($J125-(SUM($K125,SUM($Z125:AD125)))),IF($L125=$D$184,(($J125-$K125)/$P125),(($J125-SUM($Z125:AD125))*$Q125))*IF($V125&lt;=AE$2,(DATEDIF(AD$2,$V125,"D")/365),IF($G125&gt;AD$2,(DATEDIF($G125,AE$2,"D")/365),1)))))))</f>
        <v>0</v>
      </c>
      <c r="AF125" s="53">
        <f>IF($V125&lt;=AE$2,0,IF($O125&lt;=AE$2,0,IF($G125&gt;=AF$2,0,IF($K125&gt;=$J125,0,IF($O125&lt;=AF$2,($J125-(SUM($K125,SUM($Z125:AE125)))),IF($L125=$D$184,(($J125-$K125)/$P125),(($J125-SUM($Z125:AE125))*$Q125))*IF($V125&lt;=AF$2,(DATEDIF(AE$2,$V125,"D")/365),IF($G125&gt;AE$2,(DATEDIF($G125,AF$2,"D")/365),1)))))))</f>
        <v>0</v>
      </c>
      <c r="AG125" s="53">
        <f>IF($V125&lt;=AF$2,0,IF($O125&lt;=AF$2,0,IF($G125&gt;=AG$2,0,IF($K125&gt;=$J125,0,IF($O125&lt;=AG$2,($J125-(SUM($K125,SUM($Z125:AF125)))),IF($L125=$D$184,(($J125-$K125)/$P125),(($J125-SUM($Z125:AF125))*$Q125))*IF($V125&lt;=AG$2,(DATEDIF(AF$2,$V125,"D")/365),IF($G125&gt;AF$2,(DATEDIF($G125,AG$2,"D")/365),1)))))))</f>
        <v>0</v>
      </c>
      <c r="AH125" s="53">
        <f>IF($V125&lt;=AG$2,0,IF($O125&lt;=AG$2,0,IF($G125&gt;=AH$2,0,IF($K125&gt;=$J125,0,IF($O125&lt;=AH$2,($J125-(SUM($K125,SUM($Z125:AG125)))),IF($L125=$D$184,(($J125-$K125)/$P125),(($J125-SUM($Z125:AG125))*$Q125))*IF($V125&lt;=AH$2,(DATEDIF(AG$2,$V125,"D")/365),IF($G125&gt;AG$2,(DATEDIF($G125,AH$2,"D")/365),1)))))))</f>
        <v>0</v>
      </c>
      <c r="AI125" s="53">
        <f>IF($V125&lt;=AH$2,0,IF($O125&lt;=AH$2,0,IF($G125&gt;=AI$2,0,IF($K125&gt;=$J125,0,IF($O125&lt;=AI$2,($J125-(SUM($K125,SUM($Z125:AH125)))),IF($L125=$D$184,(($J125-$K125)/$P125),(($J125-SUM($Z125:AH125))*$Q125))*IF($V125&lt;=AI$2,(DATEDIF(AH$2,$V125,"D")/365),IF($G125&gt;AH$2,(DATEDIF($G125,AI$2,"D")/365),1)))))))</f>
        <v>0</v>
      </c>
      <c r="AJ125" s="53">
        <f>IF($V125&lt;=AI$2,0,IF($O125&lt;=AI$2,0,IF($G125&gt;=AJ$2,0,IF($K125&gt;=$J125,0,IF($O125&lt;=AJ$2,($J125-(SUM($K125,SUM($Z125:AI125)))),IF($L125=$D$184,(($J125-$K125)/$P125),(($J125-SUM($Z125:AI125))*$Q125))*IF($V125&lt;=AJ$2,(DATEDIF(AI$2,$V125,"D")/365),IF($G125&gt;AI$2,(DATEDIF($G125,AJ$2,"D")/365),1)))))))</f>
        <v>0</v>
      </c>
      <c r="AK125" s="53">
        <f>IF($V125&lt;=AJ$2,0,IF($O125&lt;=AJ$2,0,IF($G125&gt;=AK$2,0,IF($K125&gt;=$J125,0,IF($O125&lt;=AK$2,($J125-(SUM($K125,SUM($Z125:AJ125)))),IF($L125=$D$184,(($J125-$K125)/$P125),(($J125-SUM($Z125:AJ125))*$Q125))*IF($V125&lt;=AK$2,(DATEDIF(AJ$2,$V125,"D")/365),IF($G125&gt;AJ$2,(DATEDIF($G125,AK$2,"D")/365),1)))))))</f>
        <v>0</v>
      </c>
      <c r="AL125" s="53">
        <f>IF($V125&lt;=AK$2,0,IF($O125&lt;=AK$2,0,IF($G125&gt;=AL$2,0,IF($K125&gt;=$J125,0,IF($O125&lt;=AL$2,($J125-(SUM($K125,SUM($Z125:AK125)))),IF($L125=$D$184,(($J125-$K125)/$P125),(($J125-SUM($Z125:AK125))*$Q125))*IF($V125&lt;=AL$2,(DATEDIF(AK$2,$V125,"D")/365),IF($G125&gt;AK$2,(DATEDIF($G125,AL$2,"D")/365),1)))))))</f>
        <v>0</v>
      </c>
      <c r="AM125" s="53">
        <f>IF($V125&lt;=AL$2,0,IF($O125&lt;=AL$2,0,IF($G125&gt;=AM$2,0,IF($K125&gt;=$J125,0,IF($O125&lt;=AM$2,($J125-(SUM($K125,SUM($Z125:AL125)))),IF($L125=$D$184,(($J125-$K125)/$P125),(($J125-SUM($Z125:AL125))*$Q125))*IF($V125&lt;=AM$2,(DATEDIF(AL$2,$V125,"D")/365),IF($G125&gt;AL$2,(DATEDIF($G125,AM$2,"D")/365),1)))))))</f>
        <v>0</v>
      </c>
      <c r="AN125" s="53">
        <f>IF($V125&lt;=AM$2,0,IF($O125&lt;=AM$2,0,IF($G125&gt;=AN$2,0,IF($K125&gt;=$J125,0,IF($O125&lt;=AN$2,($J125-(SUM($K125,SUM($Z125:AM125)))),IF($L125=$D$184,(($J125-$K125)/$P125),(($J125-SUM($Z125:AM125))*$Q125))*IF($V125&lt;=AN$2,(DATEDIF(AM$2,$V125,"D")/365),IF($G125&gt;AM$2,(DATEDIF($G125,AN$2,"D")/365),1)))))))</f>
        <v>0</v>
      </c>
      <c r="AO125" s="53">
        <f>IF($V125&lt;=AN$2,0,IF($O125&lt;=AN$2,0,IF($G125&gt;=AO$2,0,IF($K125&gt;=$J125,0,IF($O125&lt;=AO$2,($J125-(SUM($K125,SUM($Z125:AN125)))),IF($L125=$D$184,(($J125-$K125)/$P125),(($J125-SUM($Z125:AN125))*$Q125))*IF($V125&lt;=AO$2,(DATEDIF(AN$2,$V125,"D")/365),IF($G125&gt;AN$2,(DATEDIF($G125,AO$2,"D")/365),1)))))))</f>
        <v>0</v>
      </c>
      <c r="AP125" s="53">
        <f>IF($V125&lt;=AO$2,0,IF($O125&lt;=AO$2,0,IF($G125&gt;=AP$2,0,IF($K125&gt;=$J125,0,IF($O125&lt;=AP$2,($J125-(SUM($K125,SUM($Z125:AO125)))),IF($L125=$D$184,(($J125-$K125)/$P125),(($J125-SUM($Z125:AO125))*$Q125))*IF($V125&lt;=AP$2,(DATEDIF(AO$2,$V125,"D")/365),IF($G125&gt;AO$2,(DATEDIF($G125,AP$2,"D")/365),1)))))))</f>
        <v>0</v>
      </c>
      <c r="AQ125" s="53">
        <f>IF($V125&lt;=AP$2,0,IF($O125&lt;=AP$2,0,IF($G125&gt;=AQ$2,0,IF($K125&gt;=$J125,0,IF($O125&lt;=AQ$2,($J125-(SUM($K125,SUM($Z125:AP125)))),IF($L125=$D$184,(($J125-$K125)/$P125),(($J125-SUM($Z125:AP125))*$Q125))*IF($V125&lt;=AQ$2,(DATEDIF(AP$2,$V125,"D")/365),IF($G125&gt;AP$2,(DATEDIF($G125,AQ$2,"D")/365),1)))))))</f>
        <v>0</v>
      </c>
      <c r="AR125" s="53">
        <f>IF($V125&lt;=AQ$2,0,IF($O125&lt;=AQ$2,0,IF($G125&gt;=AR$2,0,IF($K125&gt;=$J125,0,IF($O125&lt;=AR$2,($J125-(SUM($K125,SUM($Z125:AQ125)))),IF($L125=$D$184,(($J125-$K125)/$P125),(($J125-SUM($Z125:AQ125))*$Q125))*IF($V125&lt;=AR$2,(DATEDIF(AQ$2,$V125,"D")/365),IF($G125&gt;AQ$2,(DATEDIF($G125,AR$2,"D")/365),1)))))))</f>
        <v>0</v>
      </c>
      <c r="AS125" s="53">
        <f>IF($V125&lt;=AR$2,0,IF($O125&lt;=AR$2,0,IF($G125&gt;=AS$2,0,IF($K125&gt;=$J125,0,IF($O125&lt;=AS$2,($J125-(SUM($K125,SUM($Z125:AR125)))),IF($L125=$D$184,(($J125-$K125)/$P125),(($J125-SUM($Z125:AR125))*$Q125))*IF($V125&lt;=AS$2,(DATEDIF(AR$2,$V125,"D")/365),IF($G125&gt;AR$2,(DATEDIF($G125,AS$2,"D")/365),1)))))))</f>
        <v>0</v>
      </c>
      <c r="AT125" s="53">
        <f>IF($V125&lt;=AS$2,0,IF($O125&lt;=AS$2,0,IF($G125&gt;=AT$2,0,IF($K125&gt;=$J125,0,IF($O125&lt;=AT$2,($J125-(SUM($K125,SUM($Z125:AS125)))),IF($L125=$D$184,(($J125-$K125)/$P125),(($J125-SUM($Z125:AS125))*$Q125))*IF($V125&lt;=AT$2,(DATEDIF(AS$2,$V125,"D")/365),IF($G125&gt;AS$2,(DATEDIF($G125,AT$2,"D")/365),1)))))))</f>
        <v>0</v>
      </c>
      <c r="AU125" s="53">
        <f>IF($V125&lt;=AT$2,0,IF($O125&lt;=AT$2,0,IF($G125&gt;=AU$2,0,IF($K125&gt;=$J125,0,IF($O125&lt;=AU$2,($J125-(SUM($K125,SUM($Z125:AT125)))),IF($L125=$D$184,(($J125-$K125)/$P125),(($J125-SUM($Z125:AT125))*$Q125))*IF($V125&lt;=AU$2,(DATEDIF(AT$2,$V125,"D")/365),IF($G125&gt;AT$2,(DATEDIF($G125,AU$2,"D")/365),1)))))))</f>
        <v>0</v>
      </c>
      <c r="AV125" s="53">
        <f>IF($V125&lt;=AU$2,0,IF($O125&lt;=AU$2,0,IF($G125&gt;=AV$2,0,IF($K125&gt;=$J125,0,IF($O125&lt;=AV$2,($J125-(SUM($K125,SUM($Z125:AU125)))),IF($L125=$D$184,(($J125-$K125)/$P125),(($J125-SUM($Z125:AU125))*$Q125))*IF($V125&lt;=AV$2,(DATEDIF(AU$2,$V125,"D")/365),IF($G125&gt;AU$2,(DATEDIF($G125,AV$2,"D")/365),1)))))))</f>
        <v>0</v>
      </c>
      <c r="AW125" s="53">
        <f>IF($V125&lt;=AV$2,0,IF($O125&lt;=AV$2,0,IF($G125&gt;=AW$2,0,IF($K125&gt;=$J125,0,IF($O125&lt;=AW$2,($J125-(SUM($K125,SUM($Z125:AV125)))),IF($L125=$D$184,(($J125-$K125)/$P125),(($J125-SUM($Z125:AV125))*$Q125))*IF($V125&lt;=AW$2,(DATEDIF(AV$2,$V125,"D")/365),IF($G125&gt;AV$2,(DATEDIF($G125,AW$2,"D")/365),1)))))))</f>
        <v>0</v>
      </c>
      <c r="AX125" s="53">
        <f>IF($V125&lt;=AW$2,0,IF($O125&lt;=AW$2,0,IF($G125&gt;=AX$2,0,IF($K125&gt;=$J125,0,IF($O125&lt;=AX$2,($J125-(SUM($K125,SUM($Z125:AW125)))),IF($L125=$D$184,(($J125-$K125)/$P125),(($J125-SUM($Z125:AW125))*$Q125))*IF($V125&lt;=AX$2,(DATEDIF(AW$2,$V125,"D")/365),IF($G125&gt;AW$2,(DATEDIF($G125,AX$2,"D")/365),1)))))))</f>
        <v>0</v>
      </c>
      <c r="AY125" s="53">
        <f>IF($V125&lt;=AX$2,0,IF($O125&lt;=AX$2,0,IF($G125&gt;=AY$2,0,IF($K125&gt;=$J125,0,IF($O125&lt;=AY$2,($J125-(SUM($K125,SUM($Z125:AX125)))),IF($L125=$D$184,(($J125-$K125)/$P125),(($J125-SUM($Z125:AX125))*$Q125))*IF($V125&lt;=AY$2,(DATEDIF(AX$2,$V125,"D")/365),IF($G125&gt;AX$2,(DATEDIF($G125,AY$2,"D")/365),1)))))))</f>
        <v>0</v>
      </c>
      <c r="AZ125" s="52"/>
      <c r="BA125" s="52"/>
      <c r="BB125" s="126">
        <f>IF($V125&lt;=BB$2,0,IF($G125&gt;=BB$2,0,IF($G125&gt;$W$3,(J125-Z125),IF($G125&lt;=$W$3,J125-SUM(W125,$Z125:Z125),0))))</f>
        <v>0</v>
      </c>
      <c r="BC125" s="53">
        <f t="shared" si="363"/>
        <v>0</v>
      </c>
      <c r="BD125" s="52">
        <f t="shared" si="364"/>
        <v>0</v>
      </c>
      <c r="BE125" s="53">
        <f t="shared" si="365"/>
        <v>0</v>
      </c>
      <c r="BF125" s="52">
        <f t="shared" si="366"/>
        <v>0</v>
      </c>
      <c r="BG125" s="53">
        <f t="shared" si="367"/>
        <v>0</v>
      </c>
      <c r="BH125" s="52">
        <f t="shared" si="368"/>
        <v>0</v>
      </c>
      <c r="BI125" s="53">
        <f t="shared" si="369"/>
        <v>0</v>
      </c>
      <c r="BJ125" s="52">
        <f t="shared" si="370"/>
        <v>0</v>
      </c>
      <c r="BK125" s="53">
        <f t="shared" si="371"/>
        <v>0</v>
      </c>
      <c r="BL125" s="52">
        <f t="shared" si="372"/>
        <v>0</v>
      </c>
      <c r="BM125" s="53">
        <f t="shared" si="373"/>
        <v>0</v>
      </c>
      <c r="BN125" s="52">
        <f t="shared" si="374"/>
        <v>0</v>
      </c>
      <c r="BO125" s="53">
        <f t="shared" si="375"/>
        <v>0</v>
      </c>
      <c r="BP125" s="52">
        <f t="shared" si="376"/>
        <v>0</v>
      </c>
      <c r="BQ125" s="53">
        <f t="shared" si="377"/>
        <v>0</v>
      </c>
      <c r="BR125" s="52">
        <f t="shared" si="378"/>
        <v>0</v>
      </c>
      <c r="BS125" s="53">
        <f t="shared" si="379"/>
        <v>0</v>
      </c>
      <c r="BT125" s="52">
        <f t="shared" si="380"/>
        <v>0</v>
      </c>
      <c r="BU125" s="53">
        <f t="shared" si="381"/>
        <v>0</v>
      </c>
      <c r="BV125" s="52">
        <f t="shared" si="382"/>
        <v>0</v>
      </c>
      <c r="BW125" s="53">
        <f t="shared" si="383"/>
        <v>0</v>
      </c>
      <c r="BX125" s="52">
        <f t="shared" si="384"/>
        <v>0</v>
      </c>
      <c r="BY125" s="53">
        <f t="shared" si="385"/>
        <v>0</v>
      </c>
      <c r="BZ125" s="52">
        <f t="shared" si="386"/>
        <v>0</v>
      </c>
      <c r="CA125" s="53">
        <f t="shared" si="387"/>
        <v>0</v>
      </c>
    </row>
    <row r="126" spans="1:79" s="74" customFormat="1">
      <c r="A126" s="20">
        <v>125</v>
      </c>
      <c r="B126" s="20" t="s">
        <v>121</v>
      </c>
      <c r="C126" s="20" t="s">
        <v>153</v>
      </c>
      <c r="D126" s="2">
        <v>1985</v>
      </c>
      <c r="E126" s="3">
        <v>4</v>
      </c>
      <c r="F126" s="2">
        <v>1</v>
      </c>
      <c r="G126" s="55">
        <f t="shared" si="351"/>
        <v>31137</v>
      </c>
      <c r="H126" s="4">
        <v>0</v>
      </c>
      <c r="I126" s="1">
        <v>0</v>
      </c>
      <c r="J126" s="51">
        <f t="shared" si="352"/>
        <v>0</v>
      </c>
      <c r="K126" s="54">
        <f t="shared" si="353"/>
        <v>0</v>
      </c>
      <c r="L126" s="4" t="s">
        <v>96</v>
      </c>
      <c r="M126" s="54">
        <f t="shared" si="354"/>
        <v>10</v>
      </c>
      <c r="N126" s="53">
        <f t="shared" si="355"/>
        <v>10</v>
      </c>
      <c r="O126" s="55">
        <f t="shared" si="356"/>
        <v>34789</v>
      </c>
      <c r="P126" s="53">
        <f t="shared" si="357"/>
        <v>0</v>
      </c>
      <c r="Q126" s="119">
        <f t="shared" si="358"/>
        <v>0</v>
      </c>
      <c r="R126" s="45" t="s">
        <v>130</v>
      </c>
      <c r="S126" s="138">
        <v>17</v>
      </c>
      <c r="T126" s="139">
        <v>4</v>
      </c>
      <c r="U126" s="138">
        <v>2035</v>
      </c>
      <c r="V126" s="55">
        <f t="shared" si="326"/>
        <v>54878</v>
      </c>
      <c r="W126" s="53">
        <f t="shared" si="359"/>
        <v>0</v>
      </c>
      <c r="X126" s="53">
        <f t="shared" si="360"/>
        <v>0</v>
      </c>
      <c r="Y126" s="53">
        <f t="shared" si="361"/>
        <v>0</v>
      </c>
      <c r="Z126" s="53">
        <f t="shared" si="362"/>
        <v>0</v>
      </c>
      <c r="AA126" s="53">
        <f>IF($V126&lt;=Z$2,0,IF($O126&lt;=Z$2,0,IF($G126&gt;=AA$2,0,IF($K126&gt;=$J126,0,IF($O126&lt;=AA$2,($J126-(SUM($K126,SUM($Z126:Z126)))),IF($L126=$D$184,(($J126-$K126)/$P126),(($J126-SUM($Z126:Z126))*$Q126))*IF($V126&lt;=AA$2,(DATEDIF(Z$2,$V126,"D")/365),IF($G126&gt;Z$2,(DATEDIF($G126,AA$2,"D")/365),1)))))))</f>
        <v>0</v>
      </c>
      <c r="AB126" s="53">
        <f>IF($V126&lt;=AA$2,0,IF($O126&lt;=AA$2,0,IF($G126&gt;=AB$2,0,IF($K126&gt;=$J126,0,IF($O126&lt;=AB$2,($J126-(SUM($K126,SUM($Z126:AA126)))),IF($L126=$D$184,(($J126-$K126)/$P126),(($J126-SUM($Z126:AA126))*$Q126))*IF($V126&lt;=AB$2,(DATEDIF(AA$2,$V126,"D")/365),IF($G126&gt;AA$2,(DATEDIF($G126,AB$2,"D")/365),1)))))))</f>
        <v>0</v>
      </c>
      <c r="AC126" s="53">
        <f>IF($V126&lt;=AB$2,0,IF($O126&lt;=AB$2,0,IF($G126&gt;=AC$2,0,IF($K126&gt;=$J126,0,IF($O126&lt;=AC$2,($J126-(SUM($K126,SUM($Z126:AB126)))),IF($L126=$D$184,(($J126-$K126)/$P126),(($J126-SUM($Z126:AB126))*$Q126))*IF($V126&lt;=AC$2,(DATEDIF(AB$2,$V126,"D")/365),IF($G126&gt;AB$2,(DATEDIF($G126,AC$2,"D")/365),1)))))))</f>
        <v>0</v>
      </c>
      <c r="AD126" s="53">
        <f>IF($V126&lt;=AC$2,0,IF($O126&lt;=AC$2,0,IF($G126&gt;=AD$2,0,IF($K126&gt;=$J126,0,IF($O126&lt;=AD$2,($J126-(SUM($K126,SUM($Z126:AC126)))),IF($L126=$D$184,(($J126-$K126)/$P126),(($J126-SUM($Z126:AC126))*$Q126))*IF($V126&lt;=AD$2,(DATEDIF(AC$2,$V126,"D")/365),IF($G126&gt;AC$2,(DATEDIF($G126,AD$2,"D")/365),1)))))))</f>
        <v>0</v>
      </c>
      <c r="AE126" s="53">
        <f>IF($V126&lt;=AD$2,0,IF($O126&lt;=AD$2,0,IF($G126&gt;=AE$2,0,IF($K126&gt;=$J126,0,IF($O126&lt;=AE$2,($J126-(SUM($K126,SUM($Z126:AD126)))),IF($L126=$D$184,(($J126-$K126)/$P126),(($J126-SUM($Z126:AD126))*$Q126))*IF($V126&lt;=AE$2,(DATEDIF(AD$2,$V126,"D")/365),IF($G126&gt;AD$2,(DATEDIF($G126,AE$2,"D")/365),1)))))))</f>
        <v>0</v>
      </c>
      <c r="AF126" s="53">
        <f>IF($V126&lt;=AE$2,0,IF($O126&lt;=AE$2,0,IF($G126&gt;=AF$2,0,IF($K126&gt;=$J126,0,IF($O126&lt;=AF$2,($J126-(SUM($K126,SUM($Z126:AE126)))),IF($L126=$D$184,(($J126-$K126)/$P126),(($J126-SUM($Z126:AE126))*$Q126))*IF($V126&lt;=AF$2,(DATEDIF(AE$2,$V126,"D")/365),IF($G126&gt;AE$2,(DATEDIF($G126,AF$2,"D")/365),1)))))))</f>
        <v>0</v>
      </c>
      <c r="AG126" s="53">
        <f>IF($V126&lt;=AF$2,0,IF($O126&lt;=AF$2,0,IF($G126&gt;=AG$2,0,IF($K126&gt;=$J126,0,IF($O126&lt;=AG$2,($J126-(SUM($K126,SUM($Z126:AF126)))),IF($L126=$D$184,(($J126-$K126)/$P126),(($J126-SUM($Z126:AF126))*$Q126))*IF($V126&lt;=AG$2,(DATEDIF(AF$2,$V126,"D")/365),IF($G126&gt;AF$2,(DATEDIF($G126,AG$2,"D")/365),1)))))))</f>
        <v>0</v>
      </c>
      <c r="AH126" s="53">
        <f>IF($V126&lt;=AG$2,0,IF($O126&lt;=AG$2,0,IF($G126&gt;=AH$2,0,IF($K126&gt;=$J126,0,IF($O126&lt;=AH$2,($J126-(SUM($K126,SUM($Z126:AG126)))),IF($L126=$D$184,(($J126-$K126)/$P126),(($J126-SUM($Z126:AG126))*$Q126))*IF($V126&lt;=AH$2,(DATEDIF(AG$2,$V126,"D")/365),IF($G126&gt;AG$2,(DATEDIF($G126,AH$2,"D")/365),1)))))))</f>
        <v>0</v>
      </c>
      <c r="AI126" s="53">
        <f>IF($V126&lt;=AH$2,0,IF($O126&lt;=AH$2,0,IF($G126&gt;=AI$2,0,IF($K126&gt;=$J126,0,IF($O126&lt;=AI$2,($J126-(SUM($K126,SUM($Z126:AH126)))),IF($L126=$D$184,(($J126-$K126)/$P126),(($J126-SUM($Z126:AH126))*$Q126))*IF($V126&lt;=AI$2,(DATEDIF(AH$2,$V126,"D")/365),IF($G126&gt;AH$2,(DATEDIF($G126,AI$2,"D")/365),1)))))))</f>
        <v>0</v>
      </c>
      <c r="AJ126" s="53">
        <f>IF($V126&lt;=AI$2,0,IF($O126&lt;=AI$2,0,IF($G126&gt;=AJ$2,0,IF($K126&gt;=$J126,0,IF($O126&lt;=AJ$2,($J126-(SUM($K126,SUM($Z126:AI126)))),IF($L126=$D$184,(($J126-$K126)/$P126),(($J126-SUM($Z126:AI126))*$Q126))*IF($V126&lt;=AJ$2,(DATEDIF(AI$2,$V126,"D")/365),IF($G126&gt;AI$2,(DATEDIF($G126,AJ$2,"D")/365),1)))))))</f>
        <v>0</v>
      </c>
      <c r="AK126" s="53">
        <f>IF($V126&lt;=AJ$2,0,IF($O126&lt;=AJ$2,0,IF($G126&gt;=AK$2,0,IF($K126&gt;=$J126,0,IF($O126&lt;=AK$2,($J126-(SUM($K126,SUM($Z126:AJ126)))),IF($L126=$D$184,(($J126-$K126)/$P126),(($J126-SUM($Z126:AJ126))*$Q126))*IF($V126&lt;=AK$2,(DATEDIF(AJ$2,$V126,"D")/365),IF($G126&gt;AJ$2,(DATEDIF($G126,AK$2,"D")/365),1)))))))</f>
        <v>0</v>
      </c>
      <c r="AL126" s="53">
        <f>IF($V126&lt;=AK$2,0,IF($O126&lt;=AK$2,0,IF($G126&gt;=AL$2,0,IF($K126&gt;=$J126,0,IF($O126&lt;=AL$2,($J126-(SUM($K126,SUM($Z126:AK126)))),IF($L126=$D$184,(($J126-$K126)/$P126),(($J126-SUM($Z126:AK126))*$Q126))*IF($V126&lt;=AL$2,(DATEDIF(AK$2,$V126,"D")/365),IF($G126&gt;AK$2,(DATEDIF($G126,AL$2,"D")/365),1)))))))</f>
        <v>0</v>
      </c>
      <c r="AM126" s="53">
        <f>IF($V126&lt;=AL$2,0,IF($O126&lt;=AL$2,0,IF($G126&gt;=AM$2,0,IF($K126&gt;=$J126,0,IF($O126&lt;=AM$2,($J126-(SUM($K126,SUM($Z126:AL126)))),IF($L126=$D$184,(($J126-$K126)/$P126),(($J126-SUM($Z126:AL126))*$Q126))*IF($V126&lt;=AM$2,(DATEDIF(AL$2,$V126,"D")/365),IF($G126&gt;AL$2,(DATEDIF($G126,AM$2,"D")/365),1)))))))</f>
        <v>0</v>
      </c>
      <c r="AN126" s="53">
        <f>IF($V126&lt;=AM$2,0,IF($O126&lt;=AM$2,0,IF($G126&gt;=AN$2,0,IF($K126&gt;=$J126,0,IF($O126&lt;=AN$2,($J126-(SUM($K126,SUM($Z126:AM126)))),IF($L126=$D$184,(($J126-$K126)/$P126),(($J126-SUM($Z126:AM126))*$Q126))*IF($V126&lt;=AN$2,(DATEDIF(AM$2,$V126,"D")/365),IF($G126&gt;AM$2,(DATEDIF($G126,AN$2,"D")/365),1)))))))</f>
        <v>0</v>
      </c>
      <c r="AO126" s="53">
        <f>IF($V126&lt;=AN$2,0,IF($O126&lt;=AN$2,0,IF($G126&gt;=AO$2,0,IF($K126&gt;=$J126,0,IF($O126&lt;=AO$2,($J126-(SUM($K126,SUM($Z126:AN126)))),IF($L126=$D$184,(($J126-$K126)/$P126),(($J126-SUM($Z126:AN126))*$Q126))*IF($V126&lt;=AO$2,(DATEDIF(AN$2,$V126,"D")/365),IF($G126&gt;AN$2,(DATEDIF($G126,AO$2,"D")/365),1)))))))</f>
        <v>0</v>
      </c>
      <c r="AP126" s="53">
        <f>IF($V126&lt;=AO$2,0,IF($O126&lt;=AO$2,0,IF($G126&gt;=AP$2,0,IF($K126&gt;=$J126,0,IF($O126&lt;=AP$2,($J126-(SUM($K126,SUM($Z126:AO126)))),IF($L126=$D$184,(($J126-$K126)/$P126),(($J126-SUM($Z126:AO126))*$Q126))*IF($V126&lt;=AP$2,(DATEDIF(AO$2,$V126,"D")/365),IF($G126&gt;AO$2,(DATEDIF($G126,AP$2,"D")/365),1)))))))</f>
        <v>0</v>
      </c>
      <c r="AQ126" s="53">
        <f>IF($V126&lt;=AP$2,0,IF($O126&lt;=AP$2,0,IF($G126&gt;=AQ$2,0,IF($K126&gt;=$J126,0,IF($O126&lt;=AQ$2,($J126-(SUM($K126,SUM($Z126:AP126)))),IF($L126=$D$184,(($J126-$K126)/$P126),(($J126-SUM($Z126:AP126))*$Q126))*IF($V126&lt;=AQ$2,(DATEDIF(AP$2,$V126,"D")/365),IF($G126&gt;AP$2,(DATEDIF($G126,AQ$2,"D")/365),1)))))))</f>
        <v>0</v>
      </c>
      <c r="AR126" s="53">
        <f>IF($V126&lt;=AQ$2,0,IF($O126&lt;=AQ$2,0,IF($G126&gt;=AR$2,0,IF($K126&gt;=$J126,0,IF($O126&lt;=AR$2,($J126-(SUM($K126,SUM($Z126:AQ126)))),IF($L126=$D$184,(($J126-$K126)/$P126),(($J126-SUM($Z126:AQ126))*$Q126))*IF($V126&lt;=AR$2,(DATEDIF(AQ$2,$V126,"D")/365),IF($G126&gt;AQ$2,(DATEDIF($G126,AR$2,"D")/365),1)))))))</f>
        <v>0</v>
      </c>
      <c r="AS126" s="53">
        <f>IF($V126&lt;=AR$2,0,IF($O126&lt;=AR$2,0,IF($G126&gt;=AS$2,0,IF($K126&gt;=$J126,0,IF($O126&lt;=AS$2,($J126-(SUM($K126,SUM($Z126:AR126)))),IF($L126=$D$184,(($J126-$K126)/$P126),(($J126-SUM($Z126:AR126))*$Q126))*IF($V126&lt;=AS$2,(DATEDIF(AR$2,$V126,"D")/365),IF($G126&gt;AR$2,(DATEDIF($G126,AS$2,"D")/365),1)))))))</f>
        <v>0</v>
      </c>
      <c r="AT126" s="53">
        <f>IF($V126&lt;=AS$2,0,IF($O126&lt;=AS$2,0,IF($G126&gt;=AT$2,0,IF($K126&gt;=$J126,0,IF($O126&lt;=AT$2,($J126-(SUM($K126,SUM($Z126:AS126)))),IF($L126=$D$184,(($J126-$K126)/$P126),(($J126-SUM($Z126:AS126))*$Q126))*IF($V126&lt;=AT$2,(DATEDIF(AS$2,$V126,"D")/365),IF($G126&gt;AS$2,(DATEDIF($G126,AT$2,"D")/365),1)))))))</f>
        <v>0</v>
      </c>
      <c r="AU126" s="53">
        <f>IF($V126&lt;=AT$2,0,IF($O126&lt;=AT$2,0,IF($G126&gt;=AU$2,0,IF($K126&gt;=$J126,0,IF($O126&lt;=AU$2,($J126-(SUM($K126,SUM($Z126:AT126)))),IF($L126=$D$184,(($J126-$K126)/$P126),(($J126-SUM($Z126:AT126))*$Q126))*IF($V126&lt;=AU$2,(DATEDIF(AT$2,$V126,"D")/365),IF($G126&gt;AT$2,(DATEDIF($G126,AU$2,"D")/365),1)))))))</f>
        <v>0</v>
      </c>
      <c r="AV126" s="53">
        <f>IF($V126&lt;=AU$2,0,IF($O126&lt;=AU$2,0,IF($G126&gt;=AV$2,0,IF($K126&gt;=$J126,0,IF($O126&lt;=AV$2,($J126-(SUM($K126,SUM($Z126:AU126)))),IF($L126=$D$184,(($J126-$K126)/$P126),(($J126-SUM($Z126:AU126))*$Q126))*IF($V126&lt;=AV$2,(DATEDIF(AU$2,$V126,"D")/365),IF($G126&gt;AU$2,(DATEDIF($G126,AV$2,"D")/365),1)))))))</f>
        <v>0</v>
      </c>
      <c r="AW126" s="53">
        <f>IF($V126&lt;=AV$2,0,IF($O126&lt;=AV$2,0,IF($G126&gt;=AW$2,0,IF($K126&gt;=$J126,0,IF($O126&lt;=AW$2,($J126-(SUM($K126,SUM($Z126:AV126)))),IF($L126=$D$184,(($J126-$K126)/$P126),(($J126-SUM($Z126:AV126))*$Q126))*IF($V126&lt;=AW$2,(DATEDIF(AV$2,$V126,"D")/365),IF($G126&gt;AV$2,(DATEDIF($G126,AW$2,"D")/365),1)))))))</f>
        <v>0</v>
      </c>
      <c r="AX126" s="53">
        <f>IF($V126&lt;=AW$2,0,IF($O126&lt;=AW$2,0,IF($G126&gt;=AX$2,0,IF($K126&gt;=$J126,0,IF($O126&lt;=AX$2,($J126-(SUM($K126,SUM($Z126:AW126)))),IF($L126=$D$184,(($J126-$K126)/$P126),(($J126-SUM($Z126:AW126))*$Q126))*IF($V126&lt;=AX$2,(DATEDIF(AW$2,$V126,"D")/365),IF($G126&gt;AW$2,(DATEDIF($G126,AX$2,"D")/365),1)))))))</f>
        <v>0</v>
      </c>
      <c r="AY126" s="53">
        <f>IF($V126&lt;=AX$2,0,IF($O126&lt;=AX$2,0,IF($G126&gt;=AY$2,0,IF($K126&gt;=$J126,0,IF($O126&lt;=AY$2,($J126-(SUM($K126,SUM($Z126:AX126)))),IF($L126=$D$184,(($J126-$K126)/$P126),(($J126-SUM($Z126:AX126))*$Q126))*IF($V126&lt;=AY$2,(DATEDIF(AX$2,$V126,"D")/365),IF($G126&gt;AX$2,(DATEDIF($G126,AY$2,"D")/365),1)))))))</f>
        <v>0</v>
      </c>
      <c r="AZ126" s="52"/>
      <c r="BA126" s="52"/>
      <c r="BB126" s="126">
        <f>IF($V126&lt;=BB$2,0,IF($G126&gt;=BB$2,0,IF($G126&gt;$W$3,(J126-Z126),IF($G126&lt;=$W$3,J126-SUM(W126,$Z126:Z126),0))))</f>
        <v>0</v>
      </c>
      <c r="BC126" s="53">
        <f t="shared" si="363"/>
        <v>0</v>
      </c>
      <c r="BD126" s="52">
        <f t="shared" si="364"/>
        <v>0</v>
      </c>
      <c r="BE126" s="53">
        <f t="shared" si="365"/>
        <v>0</v>
      </c>
      <c r="BF126" s="52">
        <f t="shared" si="366"/>
        <v>0</v>
      </c>
      <c r="BG126" s="53">
        <f t="shared" si="367"/>
        <v>0</v>
      </c>
      <c r="BH126" s="52">
        <f t="shared" si="368"/>
        <v>0</v>
      </c>
      <c r="BI126" s="53">
        <f t="shared" si="369"/>
        <v>0</v>
      </c>
      <c r="BJ126" s="52">
        <f t="shared" si="370"/>
        <v>0</v>
      </c>
      <c r="BK126" s="53">
        <f t="shared" si="371"/>
        <v>0</v>
      </c>
      <c r="BL126" s="52">
        <f t="shared" si="372"/>
        <v>0</v>
      </c>
      <c r="BM126" s="53">
        <f t="shared" si="373"/>
        <v>0</v>
      </c>
      <c r="BN126" s="52">
        <f t="shared" si="374"/>
        <v>0</v>
      </c>
      <c r="BO126" s="53">
        <f t="shared" si="375"/>
        <v>0</v>
      </c>
      <c r="BP126" s="52">
        <f t="shared" si="376"/>
        <v>0</v>
      </c>
      <c r="BQ126" s="53">
        <f t="shared" si="377"/>
        <v>0</v>
      </c>
      <c r="BR126" s="52">
        <f t="shared" si="378"/>
        <v>0</v>
      </c>
      <c r="BS126" s="53">
        <f t="shared" si="379"/>
        <v>0</v>
      </c>
      <c r="BT126" s="52">
        <f t="shared" si="380"/>
        <v>0</v>
      </c>
      <c r="BU126" s="53">
        <f t="shared" si="381"/>
        <v>0</v>
      </c>
      <c r="BV126" s="52">
        <f t="shared" si="382"/>
        <v>0</v>
      </c>
      <c r="BW126" s="53">
        <f t="shared" si="383"/>
        <v>0</v>
      </c>
      <c r="BX126" s="52">
        <f t="shared" si="384"/>
        <v>0</v>
      </c>
      <c r="BY126" s="53">
        <f t="shared" si="385"/>
        <v>0</v>
      </c>
      <c r="BZ126" s="52">
        <f t="shared" si="386"/>
        <v>0</v>
      </c>
      <c r="CA126" s="53">
        <f t="shared" si="387"/>
        <v>0</v>
      </c>
    </row>
    <row r="127" spans="1:79" s="74" customFormat="1">
      <c r="A127" s="20">
        <v>126</v>
      </c>
      <c r="B127" s="20" t="s">
        <v>121</v>
      </c>
      <c r="C127" s="20" t="s">
        <v>153</v>
      </c>
      <c r="D127" s="2">
        <v>1985</v>
      </c>
      <c r="E127" s="3">
        <v>4</v>
      </c>
      <c r="F127" s="2">
        <v>1</v>
      </c>
      <c r="G127" s="55">
        <f t="shared" si="351"/>
        <v>31137</v>
      </c>
      <c r="H127" s="4">
        <v>0</v>
      </c>
      <c r="I127" s="1">
        <v>0</v>
      </c>
      <c r="J127" s="51">
        <f t="shared" si="352"/>
        <v>0</v>
      </c>
      <c r="K127" s="54">
        <f t="shared" si="353"/>
        <v>0</v>
      </c>
      <c r="L127" s="4" t="s">
        <v>96</v>
      </c>
      <c r="M127" s="54">
        <f t="shared" si="354"/>
        <v>10</v>
      </c>
      <c r="N127" s="53">
        <f t="shared" si="355"/>
        <v>10</v>
      </c>
      <c r="O127" s="55">
        <f t="shared" si="356"/>
        <v>34789</v>
      </c>
      <c r="P127" s="53">
        <f t="shared" si="357"/>
        <v>0</v>
      </c>
      <c r="Q127" s="119">
        <f t="shared" si="358"/>
        <v>0</v>
      </c>
      <c r="R127" s="45" t="s">
        <v>130</v>
      </c>
      <c r="S127" s="138">
        <v>17</v>
      </c>
      <c r="T127" s="139">
        <v>4</v>
      </c>
      <c r="U127" s="138">
        <v>2035</v>
      </c>
      <c r="V127" s="55">
        <f t="shared" si="326"/>
        <v>54878</v>
      </c>
      <c r="W127" s="53">
        <f t="shared" si="359"/>
        <v>0</v>
      </c>
      <c r="X127" s="53">
        <f t="shared" si="360"/>
        <v>0</v>
      </c>
      <c r="Y127" s="53">
        <f t="shared" si="361"/>
        <v>0</v>
      </c>
      <c r="Z127" s="53">
        <f t="shared" si="362"/>
        <v>0</v>
      </c>
      <c r="AA127" s="53">
        <f>IF($V127&lt;=Z$2,0,IF($O127&lt;=Z$2,0,IF($G127&gt;=AA$2,0,IF($K127&gt;=$J127,0,IF($O127&lt;=AA$2,($J127-(SUM($K127,SUM($Z127:Z127)))),IF($L127=$D$184,(($J127-$K127)/$P127),(($J127-SUM($Z127:Z127))*$Q127))*IF($V127&lt;=AA$2,(DATEDIF(Z$2,$V127,"D")/365),IF($G127&gt;Z$2,(DATEDIF($G127,AA$2,"D")/365),1)))))))</f>
        <v>0</v>
      </c>
      <c r="AB127" s="53">
        <f>IF($V127&lt;=AA$2,0,IF($O127&lt;=AA$2,0,IF($G127&gt;=AB$2,0,IF($K127&gt;=$J127,0,IF($O127&lt;=AB$2,($J127-(SUM($K127,SUM($Z127:AA127)))),IF($L127=$D$184,(($J127-$K127)/$P127),(($J127-SUM($Z127:AA127))*$Q127))*IF($V127&lt;=AB$2,(DATEDIF(AA$2,$V127,"D")/365),IF($G127&gt;AA$2,(DATEDIF($G127,AB$2,"D")/365),1)))))))</f>
        <v>0</v>
      </c>
      <c r="AC127" s="53">
        <f>IF($V127&lt;=AB$2,0,IF($O127&lt;=AB$2,0,IF($G127&gt;=AC$2,0,IF($K127&gt;=$J127,0,IF($O127&lt;=AC$2,($J127-(SUM($K127,SUM($Z127:AB127)))),IF($L127=$D$184,(($J127-$K127)/$P127),(($J127-SUM($Z127:AB127))*$Q127))*IF($V127&lt;=AC$2,(DATEDIF(AB$2,$V127,"D")/365),IF($G127&gt;AB$2,(DATEDIF($G127,AC$2,"D")/365),1)))))))</f>
        <v>0</v>
      </c>
      <c r="AD127" s="53">
        <f>IF($V127&lt;=AC$2,0,IF($O127&lt;=AC$2,0,IF($G127&gt;=AD$2,0,IF($K127&gt;=$J127,0,IF($O127&lt;=AD$2,($J127-(SUM($K127,SUM($Z127:AC127)))),IF($L127=$D$184,(($J127-$K127)/$P127),(($J127-SUM($Z127:AC127))*$Q127))*IF($V127&lt;=AD$2,(DATEDIF(AC$2,$V127,"D")/365),IF($G127&gt;AC$2,(DATEDIF($G127,AD$2,"D")/365),1)))))))</f>
        <v>0</v>
      </c>
      <c r="AE127" s="53">
        <f>IF($V127&lt;=AD$2,0,IF($O127&lt;=AD$2,0,IF($G127&gt;=AE$2,0,IF($K127&gt;=$J127,0,IF($O127&lt;=AE$2,($J127-(SUM($K127,SUM($Z127:AD127)))),IF($L127=$D$184,(($J127-$K127)/$P127),(($J127-SUM($Z127:AD127))*$Q127))*IF($V127&lt;=AE$2,(DATEDIF(AD$2,$V127,"D")/365),IF($G127&gt;AD$2,(DATEDIF($G127,AE$2,"D")/365),1)))))))</f>
        <v>0</v>
      </c>
      <c r="AF127" s="53">
        <f>IF($V127&lt;=AE$2,0,IF($O127&lt;=AE$2,0,IF($G127&gt;=AF$2,0,IF($K127&gt;=$J127,0,IF($O127&lt;=AF$2,($J127-(SUM($K127,SUM($Z127:AE127)))),IF($L127=$D$184,(($J127-$K127)/$P127),(($J127-SUM($Z127:AE127))*$Q127))*IF($V127&lt;=AF$2,(DATEDIF(AE$2,$V127,"D")/365),IF($G127&gt;AE$2,(DATEDIF($G127,AF$2,"D")/365),1)))))))</f>
        <v>0</v>
      </c>
      <c r="AG127" s="53">
        <f>IF($V127&lt;=AF$2,0,IF($O127&lt;=AF$2,0,IF($G127&gt;=AG$2,0,IF($K127&gt;=$J127,0,IF($O127&lt;=AG$2,($J127-(SUM($K127,SUM($Z127:AF127)))),IF($L127=$D$184,(($J127-$K127)/$P127),(($J127-SUM($Z127:AF127))*$Q127))*IF($V127&lt;=AG$2,(DATEDIF(AF$2,$V127,"D")/365),IF($G127&gt;AF$2,(DATEDIF($G127,AG$2,"D")/365),1)))))))</f>
        <v>0</v>
      </c>
      <c r="AH127" s="53">
        <f>IF($V127&lt;=AG$2,0,IF($O127&lt;=AG$2,0,IF($G127&gt;=AH$2,0,IF($K127&gt;=$J127,0,IF($O127&lt;=AH$2,($J127-(SUM($K127,SUM($Z127:AG127)))),IF($L127=$D$184,(($J127-$K127)/$P127),(($J127-SUM($Z127:AG127))*$Q127))*IF($V127&lt;=AH$2,(DATEDIF(AG$2,$V127,"D")/365),IF($G127&gt;AG$2,(DATEDIF($G127,AH$2,"D")/365),1)))))))</f>
        <v>0</v>
      </c>
      <c r="AI127" s="53">
        <f>IF($V127&lt;=AH$2,0,IF($O127&lt;=AH$2,0,IF($G127&gt;=AI$2,0,IF($K127&gt;=$J127,0,IF($O127&lt;=AI$2,($J127-(SUM($K127,SUM($Z127:AH127)))),IF($L127=$D$184,(($J127-$K127)/$P127),(($J127-SUM($Z127:AH127))*$Q127))*IF($V127&lt;=AI$2,(DATEDIF(AH$2,$V127,"D")/365),IF($G127&gt;AH$2,(DATEDIF($G127,AI$2,"D")/365),1)))))))</f>
        <v>0</v>
      </c>
      <c r="AJ127" s="53">
        <f>IF($V127&lt;=AI$2,0,IF($O127&lt;=AI$2,0,IF($G127&gt;=AJ$2,0,IF($K127&gt;=$J127,0,IF($O127&lt;=AJ$2,($J127-(SUM($K127,SUM($Z127:AI127)))),IF($L127=$D$184,(($J127-$K127)/$P127),(($J127-SUM($Z127:AI127))*$Q127))*IF($V127&lt;=AJ$2,(DATEDIF(AI$2,$V127,"D")/365),IF($G127&gt;AI$2,(DATEDIF($G127,AJ$2,"D")/365),1)))))))</f>
        <v>0</v>
      </c>
      <c r="AK127" s="53">
        <f>IF($V127&lt;=AJ$2,0,IF($O127&lt;=AJ$2,0,IF($G127&gt;=AK$2,0,IF($K127&gt;=$J127,0,IF($O127&lt;=AK$2,($J127-(SUM($K127,SUM($Z127:AJ127)))),IF($L127=$D$184,(($J127-$K127)/$P127),(($J127-SUM($Z127:AJ127))*$Q127))*IF($V127&lt;=AK$2,(DATEDIF(AJ$2,$V127,"D")/365),IF($G127&gt;AJ$2,(DATEDIF($G127,AK$2,"D")/365),1)))))))</f>
        <v>0</v>
      </c>
      <c r="AL127" s="53">
        <f>IF($V127&lt;=AK$2,0,IF($O127&lt;=AK$2,0,IF($G127&gt;=AL$2,0,IF($K127&gt;=$J127,0,IF($O127&lt;=AL$2,($J127-(SUM($K127,SUM($Z127:AK127)))),IF($L127=$D$184,(($J127-$K127)/$P127),(($J127-SUM($Z127:AK127))*$Q127))*IF($V127&lt;=AL$2,(DATEDIF(AK$2,$V127,"D")/365),IF($G127&gt;AK$2,(DATEDIF($G127,AL$2,"D")/365),1)))))))</f>
        <v>0</v>
      </c>
      <c r="AM127" s="53">
        <f>IF($V127&lt;=AL$2,0,IF($O127&lt;=AL$2,0,IF($G127&gt;=AM$2,0,IF($K127&gt;=$J127,0,IF($O127&lt;=AM$2,($J127-(SUM($K127,SUM($Z127:AL127)))),IF($L127=$D$184,(($J127-$K127)/$P127),(($J127-SUM($Z127:AL127))*$Q127))*IF($V127&lt;=AM$2,(DATEDIF(AL$2,$V127,"D")/365),IF($G127&gt;AL$2,(DATEDIF($G127,AM$2,"D")/365),1)))))))</f>
        <v>0</v>
      </c>
      <c r="AN127" s="53">
        <f>IF($V127&lt;=AM$2,0,IF($O127&lt;=AM$2,0,IF($G127&gt;=AN$2,0,IF($K127&gt;=$J127,0,IF($O127&lt;=AN$2,($J127-(SUM($K127,SUM($Z127:AM127)))),IF($L127=$D$184,(($J127-$K127)/$P127),(($J127-SUM($Z127:AM127))*$Q127))*IF($V127&lt;=AN$2,(DATEDIF(AM$2,$V127,"D")/365),IF($G127&gt;AM$2,(DATEDIF($G127,AN$2,"D")/365),1)))))))</f>
        <v>0</v>
      </c>
      <c r="AO127" s="53">
        <f>IF($V127&lt;=AN$2,0,IF($O127&lt;=AN$2,0,IF($G127&gt;=AO$2,0,IF($K127&gt;=$J127,0,IF($O127&lt;=AO$2,($J127-(SUM($K127,SUM($Z127:AN127)))),IF($L127=$D$184,(($J127-$K127)/$P127),(($J127-SUM($Z127:AN127))*$Q127))*IF($V127&lt;=AO$2,(DATEDIF(AN$2,$V127,"D")/365),IF($G127&gt;AN$2,(DATEDIF($G127,AO$2,"D")/365),1)))))))</f>
        <v>0</v>
      </c>
      <c r="AP127" s="53">
        <f>IF($V127&lt;=AO$2,0,IF($O127&lt;=AO$2,0,IF($G127&gt;=AP$2,0,IF($K127&gt;=$J127,0,IF($O127&lt;=AP$2,($J127-(SUM($K127,SUM($Z127:AO127)))),IF($L127=$D$184,(($J127-$K127)/$P127),(($J127-SUM($Z127:AO127))*$Q127))*IF($V127&lt;=AP$2,(DATEDIF(AO$2,$V127,"D")/365),IF($G127&gt;AO$2,(DATEDIF($G127,AP$2,"D")/365),1)))))))</f>
        <v>0</v>
      </c>
      <c r="AQ127" s="53">
        <f>IF($V127&lt;=AP$2,0,IF($O127&lt;=AP$2,0,IF($G127&gt;=AQ$2,0,IF($K127&gt;=$J127,0,IF($O127&lt;=AQ$2,($J127-(SUM($K127,SUM($Z127:AP127)))),IF($L127=$D$184,(($J127-$K127)/$P127),(($J127-SUM($Z127:AP127))*$Q127))*IF($V127&lt;=AQ$2,(DATEDIF(AP$2,$V127,"D")/365),IF($G127&gt;AP$2,(DATEDIF($G127,AQ$2,"D")/365),1)))))))</f>
        <v>0</v>
      </c>
      <c r="AR127" s="53">
        <f>IF($V127&lt;=AQ$2,0,IF($O127&lt;=AQ$2,0,IF($G127&gt;=AR$2,0,IF($K127&gt;=$J127,0,IF($O127&lt;=AR$2,($J127-(SUM($K127,SUM($Z127:AQ127)))),IF($L127=$D$184,(($J127-$K127)/$P127),(($J127-SUM($Z127:AQ127))*$Q127))*IF($V127&lt;=AR$2,(DATEDIF(AQ$2,$V127,"D")/365),IF($G127&gt;AQ$2,(DATEDIF($G127,AR$2,"D")/365),1)))))))</f>
        <v>0</v>
      </c>
      <c r="AS127" s="53">
        <f>IF($V127&lt;=AR$2,0,IF($O127&lt;=AR$2,0,IF($G127&gt;=AS$2,0,IF($K127&gt;=$J127,0,IF($O127&lt;=AS$2,($J127-(SUM($K127,SUM($Z127:AR127)))),IF($L127=$D$184,(($J127-$K127)/$P127),(($J127-SUM($Z127:AR127))*$Q127))*IF($V127&lt;=AS$2,(DATEDIF(AR$2,$V127,"D")/365),IF($G127&gt;AR$2,(DATEDIF($G127,AS$2,"D")/365),1)))))))</f>
        <v>0</v>
      </c>
      <c r="AT127" s="53">
        <f>IF($V127&lt;=AS$2,0,IF($O127&lt;=AS$2,0,IF($G127&gt;=AT$2,0,IF($K127&gt;=$J127,0,IF($O127&lt;=AT$2,($J127-(SUM($K127,SUM($Z127:AS127)))),IF($L127=$D$184,(($J127-$K127)/$P127),(($J127-SUM($Z127:AS127))*$Q127))*IF($V127&lt;=AT$2,(DATEDIF(AS$2,$V127,"D")/365),IF($G127&gt;AS$2,(DATEDIF($G127,AT$2,"D")/365),1)))))))</f>
        <v>0</v>
      </c>
      <c r="AU127" s="53">
        <f>IF($V127&lt;=AT$2,0,IF($O127&lt;=AT$2,0,IF($G127&gt;=AU$2,0,IF($K127&gt;=$J127,0,IF($O127&lt;=AU$2,($J127-(SUM($K127,SUM($Z127:AT127)))),IF($L127=$D$184,(($J127-$K127)/$P127),(($J127-SUM($Z127:AT127))*$Q127))*IF($V127&lt;=AU$2,(DATEDIF(AT$2,$V127,"D")/365),IF($G127&gt;AT$2,(DATEDIF($G127,AU$2,"D")/365),1)))))))</f>
        <v>0</v>
      </c>
      <c r="AV127" s="53">
        <f>IF($V127&lt;=AU$2,0,IF($O127&lt;=AU$2,0,IF($G127&gt;=AV$2,0,IF($K127&gt;=$J127,0,IF($O127&lt;=AV$2,($J127-(SUM($K127,SUM($Z127:AU127)))),IF($L127=$D$184,(($J127-$K127)/$P127),(($J127-SUM($Z127:AU127))*$Q127))*IF($V127&lt;=AV$2,(DATEDIF(AU$2,$V127,"D")/365),IF($G127&gt;AU$2,(DATEDIF($G127,AV$2,"D")/365),1)))))))</f>
        <v>0</v>
      </c>
      <c r="AW127" s="53">
        <f>IF($V127&lt;=AV$2,0,IF($O127&lt;=AV$2,0,IF($G127&gt;=AW$2,0,IF($K127&gt;=$J127,0,IF($O127&lt;=AW$2,($J127-(SUM($K127,SUM($Z127:AV127)))),IF($L127=$D$184,(($J127-$K127)/$P127),(($J127-SUM($Z127:AV127))*$Q127))*IF($V127&lt;=AW$2,(DATEDIF(AV$2,$V127,"D")/365),IF($G127&gt;AV$2,(DATEDIF($G127,AW$2,"D")/365),1)))))))</f>
        <v>0</v>
      </c>
      <c r="AX127" s="53">
        <f>IF($V127&lt;=AW$2,0,IF($O127&lt;=AW$2,0,IF($G127&gt;=AX$2,0,IF($K127&gt;=$J127,0,IF($O127&lt;=AX$2,($J127-(SUM($K127,SUM($Z127:AW127)))),IF($L127=$D$184,(($J127-$K127)/$P127),(($J127-SUM($Z127:AW127))*$Q127))*IF($V127&lt;=AX$2,(DATEDIF(AW$2,$V127,"D")/365),IF($G127&gt;AW$2,(DATEDIF($G127,AX$2,"D")/365),1)))))))</f>
        <v>0</v>
      </c>
      <c r="AY127" s="53">
        <f>IF($V127&lt;=AX$2,0,IF($O127&lt;=AX$2,0,IF($G127&gt;=AY$2,0,IF($K127&gt;=$J127,0,IF($O127&lt;=AY$2,($J127-(SUM($K127,SUM($Z127:AX127)))),IF($L127=$D$184,(($J127-$K127)/$P127),(($J127-SUM($Z127:AX127))*$Q127))*IF($V127&lt;=AY$2,(DATEDIF(AX$2,$V127,"D")/365),IF($G127&gt;AX$2,(DATEDIF($G127,AY$2,"D")/365),1)))))))</f>
        <v>0</v>
      </c>
      <c r="AZ127" s="52"/>
      <c r="BA127" s="52"/>
      <c r="BB127" s="126">
        <f>IF($V127&lt;=BB$2,0,IF($G127&gt;=BB$2,0,IF($G127&gt;$W$3,(J127-Z127),IF($G127&lt;=$W$3,J127-SUM(W127,$Z127:Z127),0))))</f>
        <v>0</v>
      </c>
      <c r="BC127" s="53">
        <f t="shared" si="363"/>
        <v>0</v>
      </c>
      <c r="BD127" s="52">
        <f t="shared" si="364"/>
        <v>0</v>
      </c>
      <c r="BE127" s="53">
        <f t="shared" si="365"/>
        <v>0</v>
      </c>
      <c r="BF127" s="52">
        <f t="shared" si="366"/>
        <v>0</v>
      </c>
      <c r="BG127" s="53">
        <f t="shared" si="367"/>
        <v>0</v>
      </c>
      <c r="BH127" s="52">
        <f t="shared" si="368"/>
        <v>0</v>
      </c>
      <c r="BI127" s="53">
        <f t="shared" si="369"/>
        <v>0</v>
      </c>
      <c r="BJ127" s="52">
        <f t="shared" si="370"/>
        <v>0</v>
      </c>
      <c r="BK127" s="53">
        <f t="shared" si="371"/>
        <v>0</v>
      </c>
      <c r="BL127" s="52">
        <f t="shared" si="372"/>
        <v>0</v>
      </c>
      <c r="BM127" s="53">
        <f t="shared" si="373"/>
        <v>0</v>
      </c>
      <c r="BN127" s="52">
        <f t="shared" si="374"/>
        <v>0</v>
      </c>
      <c r="BO127" s="53">
        <f t="shared" si="375"/>
        <v>0</v>
      </c>
      <c r="BP127" s="52">
        <f t="shared" si="376"/>
        <v>0</v>
      </c>
      <c r="BQ127" s="53">
        <f t="shared" si="377"/>
        <v>0</v>
      </c>
      <c r="BR127" s="52">
        <f t="shared" si="378"/>
        <v>0</v>
      </c>
      <c r="BS127" s="53">
        <f t="shared" si="379"/>
        <v>0</v>
      </c>
      <c r="BT127" s="52">
        <f t="shared" si="380"/>
        <v>0</v>
      </c>
      <c r="BU127" s="53">
        <f t="shared" si="381"/>
        <v>0</v>
      </c>
      <c r="BV127" s="52">
        <f t="shared" si="382"/>
        <v>0</v>
      </c>
      <c r="BW127" s="53">
        <f t="shared" si="383"/>
        <v>0</v>
      </c>
      <c r="BX127" s="52">
        <f t="shared" si="384"/>
        <v>0</v>
      </c>
      <c r="BY127" s="53">
        <f t="shared" si="385"/>
        <v>0</v>
      </c>
      <c r="BZ127" s="52">
        <f t="shared" si="386"/>
        <v>0</v>
      </c>
      <c r="CA127" s="53">
        <f t="shared" si="387"/>
        <v>0</v>
      </c>
    </row>
    <row r="128" spans="1:79" s="74" customFormat="1">
      <c r="A128" s="20">
        <v>127</v>
      </c>
      <c r="B128" s="20" t="s">
        <v>121</v>
      </c>
      <c r="C128" s="20" t="s">
        <v>153</v>
      </c>
      <c r="D128" s="2">
        <v>1985</v>
      </c>
      <c r="E128" s="3">
        <v>4</v>
      </c>
      <c r="F128" s="2">
        <v>1</v>
      </c>
      <c r="G128" s="55">
        <f t="shared" si="139"/>
        <v>31137</v>
      </c>
      <c r="H128" s="4">
        <v>0</v>
      </c>
      <c r="I128" s="1">
        <v>0</v>
      </c>
      <c r="J128" s="51">
        <f t="shared" si="140"/>
        <v>0</v>
      </c>
      <c r="K128" s="54">
        <f t="shared" si="141"/>
        <v>0</v>
      </c>
      <c r="L128" s="4" t="s">
        <v>96</v>
      </c>
      <c r="M128" s="54">
        <f t="shared" si="331"/>
        <v>10</v>
      </c>
      <c r="N128" s="53">
        <f t="shared" si="322"/>
        <v>10</v>
      </c>
      <c r="O128" s="55">
        <f t="shared" si="323"/>
        <v>34789</v>
      </c>
      <c r="P128" s="53">
        <f t="shared" si="324"/>
        <v>0</v>
      </c>
      <c r="Q128" s="119">
        <f t="shared" si="325"/>
        <v>0</v>
      </c>
      <c r="R128" s="45" t="s">
        <v>130</v>
      </c>
      <c r="S128" s="138">
        <v>17</v>
      </c>
      <c r="T128" s="139">
        <v>4</v>
      </c>
      <c r="U128" s="138">
        <v>2035</v>
      </c>
      <c r="V128" s="55">
        <f t="shared" si="326"/>
        <v>54878</v>
      </c>
      <c r="W128" s="53">
        <f t="shared" si="327"/>
        <v>0</v>
      </c>
      <c r="X128" s="53">
        <f t="shared" si="328"/>
        <v>0</v>
      </c>
      <c r="Y128" s="53">
        <f t="shared" si="329"/>
        <v>0</v>
      </c>
      <c r="Z128" s="53">
        <f t="shared" si="330"/>
        <v>0</v>
      </c>
      <c r="AA128" s="53">
        <f>IF($V128&lt;=Z$2,0,IF($O128&lt;=Z$2,0,IF($G128&gt;=AA$2,0,IF($K128&gt;=$J128,0,IF($O128&lt;=AA$2,($J128-(SUM($K128,SUM($Z128:Z128)))),IF($L128=$D$184,(($J128-$K128)/$P128),(($J128-SUM($Z128:Z128))*$Q128))*IF($V128&lt;=AA$2,(DATEDIF(Z$2,$V128,"D")/365),IF($G128&gt;Z$2,(DATEDIF($G128,AA$2,"D")/365),1)))))))</f>
        <v>0</v>
      </c>
      <c r="AB128" s="53">
        <f>IF($V128&lt;=AA$2,0,IF($O128&lt;=AA$2,0,IF($G128&gt;=AB$2,0,IF($K128&gt;=$J128,0,IF($O128&lt;=AB$2,($J128-(SUM($K128,SUM($Z128:AA128)))),IF($L128=$D$184,(($J128-$K128)/$P128),(($J128-SUM($Z128:AA128))*$Q128))*IF($V128&lt;=AB$2,(DATEDIF(AA$2,$V128,"D")/365),IF($G128&gt;AA$2,(DATEDIF($G128,AB$2,"D")/365),1)))))))</f>
        <v>0</v>
      </c>
      <c r="AC128" s="53">
        <f>IF($V128&lt;=AB$2,0,IF($O128&lt;=AB$2,0,IF($G128&gt;=AC$2,0,IF($K128&gt;=$J128,0,IF($O128&lt;=AC$2,($J128-(SUM($K128,SUM($Z128:AB128)))),IF($L128=$D$184,(($J128-$K128)/$P128),(($J128-SUM($Z128:AB128))*$Q128))*IF($V128&lt;=AC$2,(DATEDIF(AB$2,$V128,"D")/365),IF($G128&gt;AB$2,(DATEDIF($G128,AC$2,"D")/365),1)))))))</f>
        <v>0</v>
      </c>
      <c r="AD128" s="53">
        <f>IF($V128&lt;=AC$2,0,IF($O128&lt;=AC$2,0,IF($G128&gt;=AD$2,0,IF($K128&gt;=$J128,0,IF($O128&lt;=AD$2,($J128-(SUM($K128,SUM($Z128:AC128)))),IF($L128=$D$184,(($J128-$K128)/$P128),(($J128-SUM($Z128:AC128))*$Q128))*IF($V128&lt;=AD$2,(DATEDIF(AC$2,$V128,"D")/365),IF($G128&gt;AC$2,(DATEDIF($G128,AD$2,"D")/365),1)))))))</f>
        <v>0</v>
      </c>
      <c r="AE128" s="53">
        <f>IF($V128&lt;=AD$2,0,IF($O128&lt;=AD$2,0,IF($G128&gt;=AE$2,0,IF($K128&gt;=$J128,0,IF($O128&lt;=AE$2,($J128-(SUM($K128,SUM($Z128:AD128)))),IF($L128=$D$184,(($J128-$K128)/$P128),(($J128-SUM($Z128:AD128))*$Q128))*IF($V128&lt;=AE$2,(DATEDIF(AD$2,$V128,"D")/365),IF($G128&gt;AD$2,(DATEDIF($G128,AE$2,"D")/365),1)))))))</f>
        <v>0</v>
      </c>
      <c r="AF128" s="53">
        <f>IF($V128&lt;=AE$2,0,IF($O128&lt;=AE$2,0,IF($G128&gt;=AF$2,0,IF($K128&gt;=$J128,0,IF($O128&lt;=AF$2,($J128-(SUM($K128,SUM($Z128:AE128)))),IF($L128=$D$184,(($J128-$K128)/$P128),(($J128-SUM($Z128:AE128))*$Q128))*IF($V128&lt;=AF$2,(DATEDIF(AE$2,$V128,"D")/365),IF($G128&gt;AE$2,(DATEDIF($G128,AF$2,"D")/365),1)))))))</f>
        <v>0</v>
      </c>
      <c r="AG128" s="53">
        <f>IF($V128&lt;=AF$2,0,IF($O128&lt;=AF$2,0,IF($G128&gt;=AG$2,0,IF($K128&gt;=$J128,0,IF($O128&lt;=AG$2,($J128-(SUM($K128,SUM($Z128:AF128)))),IF($L128=$D$184,(($J128-$K128)/$P128),(($J128-SUM($Z128:AF128))*$Q128))*IF($V128&lt;=AG$2,(DATEDIF(AF$2,$V128,"D")/365),IF($G128&gt;AF$2,(DATEDIF($G128,AG$2,"D")/365),1)))))))</f>
        <v>0</v>
      </c>
      <c r="AH128" s="53">
        <f>IF($V128&lt;=AG$2,0,IF($O128&lt;=AG$2,0,IF($G128&gt;=AH$2,0,IF($K128&gt;=$J128,0,IF($O128&lt;=AH$2,($J128-(SUM($K128,SUM($Z128:AG128)))),IF($L128=$D$184,(($J128-$K128)/$P128),(($J128-SUM($Z128:AG128))*$Q128))*IF($V128&lt;=AH$2,(DATEDIF(AG$2,$V128,"D")/365),IF($G128&gt;AG$2,(DATEDIF($G128,AH$2,"D")/365),1)))))))</f>
        <v>0</v>
      </c>
      <c r="AI128" s="53">
        <f>IF($V128&lt;=AH$2,0,IF($O128&lt;=AH$2,0,IF($G128&gt;=AI$2,0,IF($K128&gt;=$J128,0,IF($O128&lt;=AI$2,($J128-(SUM($K128,SUM($Z128:AH128)))),IF($L128=$D$184,(($J128-$K128)/$P128),(($J128-SUM($Z128:AH128))*$Q128))*IF($V128&lt;=AI$2,(DATEDIF(AH$2,$V128,"D")/365),IF($G128&gt;AH$2,(DATEDIF($G128,AI$2,"D")/365),1)))))))</f>
        <v>0</v>
      </c>
      <c r="AJ128" s="53">
        <f>IF($V128&lt;=AI$2,0,IF($O128&lt;=AI$2,0,IF($G128&gt;=AJ$2,0,IF($K128&gt;=$J128,0,IF($O128&lt;=AJ$2,($J128-(SUM($K128,SUM($Z128:AI128)))),IF($L128=$D$184,(($J128-$K128)/$P128),(($J128-SUM($Z128:AI128))*$Q128))*IF($V128&lt;=AJ$2,(DATEDIF(AI$2,$V128,"D")/365),IF($G128&gt;AI$2,(DATEDIF($G128,AJ$2,"D")/365),1)))))))</f>
        <v>0</v>
      </c>
      <c r="AK128" s="53">
        <f>IF($V128&lt;=AJ$2,0,IF($O128&lt;=AJ$2,0,IF($G128&gt;=AK$2,0,IF($K128&gt;=$J128,0,IF($O128&lt;=AK$2,($J128-(SUM($K128,SUM($Z128:AJ128)))),IF($L128=$D$184,(($J128-$K128)/$P128),(($J128-SUM($Z128:AJ128))*$Q128))*IF($V128&lt;=AK$2,(DATEDIF(AJ$2,$V128,"D")/365),IF($G128&gt;AJ$2,(DATEDIF($G128,AK$2,"D")/365),1)))))))</f>
        <v>0</v>
      </c>
      <c r="AL128" s="53">
        <f>IF($V128&lt;=AK$2,0,IF($O128&lt;=AK$2,0,IF($G128&gt;=AL$2,0,IF($K128&gt;=$J128,0,IF($O128&lt;=AL$2,($J128-(SUM($K128,SUM($Z128:AK128)))),IF($L128=$D$184,(($J128-$K128)/$P128),(($J128-SUM($Z128:AK128))*$Q128))*IF($V128&lt;=AL$2,(DATEDIF(AK$2,$V128,"D")/365),IF($G128&gt;AK$2,(DATEDIF($G128,AL$2,"D")/365),1)))))))</f>
        <v>0</v>
      </c>
      <c r="AM128" s="53">
        <f>IF($V128&lt;=AL$2,0,IF($O128&lt;=AL$2,0,IF($G128&gt;=AM$2,0,IF($K128&gt;=$J128,0,IF($O128&lt;=AM$2,($J128-(SUM($K128,SUM($Z128:AL128)))),IF($L128=$D$184,(($J128-$K128)/$P128),(($J128-SUM($Z128:AL128))*$Q128))*IF($V128&lt;=AM$2,(DATEDIF(AL$2,$V128,"D")/365),IF($G128&gt;AL$2,(DATEDIF($G128,AM$2,"D")/365),1)))))))</f>
        <v>0</v>
      </c>
      <c r="AN128" s="53">
        <f>IF($V128&lt;=AM$2,0,IF($O128&lt;=AM$2,0,IF($G128&gt;=AN$2,0,IF($K128&gt;=$J128,0,IF($O128&lt;=AN$2,($J128-(SUM($K128,SUM($Z128:AM128)))),IF($L128=$D$184,(($J128-$K128)/$P128),(($J128-SUM($Z128:AM128))*$Q128))*IF($V128&lt;=AN$2,(DATEDIF(AM$2,$V128,"D")/365),IF($G128&gt;AM$2,(DATEDIF($G128,AN$2,"D")/365),1)))))))</f>
        <v>0</v>
      </c>
      <c r="AO128" s="53">
        <f>IF($V128&lt;=AN$2,0,IF($O128&lt;=AN$2,0,IF($G128&gt;=AO$2,0,IF($K128&gt;=$J128,0,IF($O128&lt;=AO$2,($J128-(SUM($K128,SUM($Z128:AN128)))),IF($L128=$D$184,(($J128-$K128)/$P128),(($J128-SUM($Z128:AN128))*$Q128))*IF($V128&lt;=AO$2,(DATEDIF(AN$2,$V128,"D")/365),IF($G128&gt;AN$2,(DATEDIF($G128,AO$2,"D")/365),1)))))))</f>
        <v>0</v>
      </c>
      <c r="AP128" s="53">
        <f>IF($V128&lt;=AO$2,0,IF($O128&lt;=AO$2,0,IF($G128&gt;=AP$2,0,IF($K128&gt;=$J128,0,IF($O128&lt;=AP$2,($J128-(SUM($K128,SUM($Z128:AO128)))),IF($L128=$D$184,(($J128-$K128)/$P128),(($J128-SUM($Z128:AO128))*$Q128))*IF($V128&lt;=AP$2,(DATEDIF(AO$2,$V128,"D")/365),IF($G128&gt;AO$2,(DATEDIF($G128,AP$2,"D")/365),1)))))))</f>
        <v>0</v>
      </c>
      <c r="AQ128" s="53">
        <f>IF($V128&lt;=AP$2,0,IF($O128&lt;=AP$2,0,IF($G128&gt;=AQ$2,0,IF($K128&gt;=$J128,0,IF($O128&lt;=AQ$2,($J128-(SUM($K128,SUM($Z128:AP128)))),IF($L128=$D$184,(($J128-$K128)/$P128),(($J128-SUM($Z128:AP128))*$Q128))*IF($V128&lt;=AQ$2,(DATEDIF(AP$2,$V128,"D")/365),IF($G128&gt;AP$2,(DATEDIF($G128,AQ$2,"D")/365),1)))))))</f>
        <v>0</v>
      </c>
      <c r="AR128" s="53">
        <f>IF($V128&lt;=AQ$2,0,IF($O128&lt;=AQ$2,0,IF($G128&gt;=AR$2,0,IF($K128&gt;=$J128,0,IF($O128&lt;=AR$2,($J128-(SUM($K128,SUM($Z128:AQ128)))),IF($L128=$D$184,(($J128-$K128)/$P128),(($J128-SUM($Z128:AQ128))*$Q128))*IF($V128&lt;=AR$2,(DATEDIF(AQ$2,$V128,"D")/365),IF($G128&gt;AQ$2,(DATEDIF($G128,AR$2,"D")/365),1)))))))</f>
        <v>0</v>
      </c>
      <c r="AS128" s="53">
        <f>IF($V128&lt;=AR$2,0,IF($O128&lt;=AR$2,0,IF($G128&gt;=AS$2,0,IF($K128&gt;=$J128,0,IF($O128&lt;=AS$2,($J128-(SUM($K128,SUM($Z128:AR128)))),IF($L128=$D$184,(($J128-$K128)/$P128),(($J128-SUM($Z128:AR128))*$Q128))*IF($V128&lt;=AS$2,(DATEDIF(AR$2,$V128,"D")/365),IF($G128&gt;AR$2,(DATEDIF($G128,AS$2,"D")/365),1)))))))</f>
        <v>0</v>
      </c>
      <c r="AT128" s="53">
        <f>IF($V128&lt;=AS$2,0,IF($O128&lt;=AS$2,0,IF($G128&gt;=AT$2,0,IF($K128&gt;=$J128,0,IF($O128&lt;=AT$2,($J128-(SUM($K128,SUM($Z128:AS128)))),IF($L128=$D$184,(($J128-$K128)/$P128),(($J128-SUM($Z128:AS128))*$Q128))*IF($V128&lt;=AT$2,(DATEDIF(AS$2,$V128,"D")/365),IF($G128&gt;AS$2,(DATEDIF($G128,AT$2,"D")/365),1)))))))</f>
        <v>0</v>
      </c>
      <c r="AU128" s="53">
        <f>IF($V128&lt;=AT$2,0,IF($O128&lt;=AT$2,0,IF($G128&gt;=AU$2,0,IF($K128&gt;=$J128,0,IF($O128&lt;=AU$2,($J128-(SUM($K128,SUM($Z128:AT128)))),IF($L128=$D$184,(($J128-$K128)/$P128),(($J128-SUM($Z128:AT128))*$Q128))*IF($V128&lt;=AU$2,(DATEDIF(AT$2,$V128,"D")/365),IF($G128&gt;AT$2,(DATEDIF($G128,AU$2,"D")/365),1)))))))</f>
        <v>0</v>
      </c>
      <c r="AV128" s="53">
        <f>IF($V128&lt;=AU$2,0,IF($O128&lt;=AU$2,0,IF($G128&gt;=AV$2,0,IF($K128&gt;=$J128,0,IF($O128&lt;=AV$2,($J128-(SUM($K128,SUM($Z128:AU128)))),IF($L128=$D$184,(($J128-$K128)/$P128),(($J128-SUM($Z128:AU128))*$Q128))*IF($V128&lt;=AV$2,(DATEDIF(AU$2,$V128,"D")/365),IF($G128&gt;AU$2,(DATEDIF($G128,AV$2,"D")/365),1)))))))</f>
        <v>0</v>
      </c>
      <c r="AW128" s="53">
        <f>IF($V128&lt;=AV$2,0,IF($O128&lt;=AV$2,0,IF($G128&gt;=AW$2,0,IF($K128&gt;=$J128,0,IF($O128&lt;=AW$2,($J128-(SUM($K128,SUM($Z128:AV128)))),IF($L128=$D$184,(($J128-$K128)/$P128),(($J128-SUM($Z128:AV128))*$Q128))*IF($V128&lt;=AW$2,(DATEDIF(AV$2,$V128,"D")/365),IF($G128&gt;AV$2,(DATEDIF($G128,AW$2,"D")/365),1)))))))</f>
        <v>0</v>
      </c>
      <c r="AX128" s="53">
        <f>IF($V128&lt;=AW$2,0,IF($O128&lt;=AW$2,0,IF($G128&gt;=AX$2,0,IF($K128&gt;=$J128,0,IF($O128&lt;=AX$2,($J128-(SUM($K128,SUM($Z128:AW128)))),IF($L128=$D$184,(($J128-$K128)/$P128),(($J128-SUM($Z128:AW128))*$Q128))*IF($V128&lt;=AX$2,(DATEDIF(AW$2,$V128,"D")/365),IF($G128&gt;AW$2,(DATEDIF($G128,AX$2,"D")/365),1)))))))</f>
        <v>0</v>
      </c>
      <c r="AY128" s="53">
        <f>IF($V128&lt;=AX$2,0,IF($O128&lt;=AX$2,0,IF($G128&gt;=AY$2,0,IF($K128&gt;=$J128,0,IF($O128&lt;=AY$2,($J128-(SUM($K128,SUM($Z128:AX128)))),IF($L128=$D$184,(($J128-$K128)/$P128),(($J128-SUM($Z128:AX128))*$Q128))*IF($V128&lt;=AY$2,(DATEDIF(AX$2,$V128,"D")/365),IF($G128&gt;AX$2,(DATEDIF($G128,AY$2,"D")/365),1)))))))</f>
        <v>0</v>
      </c>
      <c r="AZ128" s="52"/>
      <c r="BA128" s="52"/>
      <c r="BB128" s="126">
        <f>IF($V128&lt;=BB$2,0,IF($G128&gt;=BB$2,0,IF($G128&gt;$W$3,(J128-Z128),IF($G128&lt;=$W$3,J128-SUM(W128,$Z128:Z128),0))))</f>
        <v>0</v>
      </c>
      <c r="BC128" s="53">
        <f t="shared" si="332"/>
        <v>0</v>
      </c>
      <c r="BD128" s="52">
        <f t="shared" si="332"/>
        <v>0</v>
      </c>
      <c r="BE128" s="53">
        <f t="shared" si="332"/>
        <v>0</v>
      </c>
      <c r="BF128" s="52">
        <f t="shared" si="332"/>
        <v>0</v>
      </c>
      <c r="BG128" s="53">
        <f t="shared" si="332"/>
        <v>0</v>
      </c>
      <c r="BH128" s="52">
        <f t="shared" si="332"/>
        <v>0</v>
      </c>
      <c r="BI128" s="53">
        <f t="shared" si="332"/>
        <v>0</v>
      </c>
      <c r="BJ128" s="52">
        <f t="shared" si="332"/>
        <v>0</v>
      </c>
      <c r="BK128" s="53">
        <f t="shared" si="332"/>
        <v>0</v>
      </c>
      <c r="BL128" s="52">
        <f t="shared" si="332"/>
        <v>0</v>
      </c>
      <c r="BM128" s="53">
        <f t="shared" si="332"/>
        <v>0</v>
      </c>
      <c r="BN128" s="52">
        <f t="shared" si="332"/>
        <v>0</v>
      </c>
      <c r="BO128" s="53">
        <f t="shared" si="332"/>
        <v>0</v>
      </c>
      <c r="BP128" s="52">
        <f t="shared" si="332"/>
        <v>0</v>
      </c>
      <c r="BQ128" s="53">
        <f t="shared" si="332"/>
        <v>0</v>
      </c>
      <c r="BR128" s="52">
        <f t="shared" si="332"/>
        <v>0</v>
      </c>
      <c r="BS128" s="53">
        <f t="shared" si="334"/>
        <v>0</v>
      </c>
      <c r="BT128" s="52">
        <f t="shared" si="334"/>
        <v>0</v>
      </c>
      <c r="BU128" s="53">
        <f t="shared" si="334"/>
        <v>0</v>
      </c>
      <c r="BV128" s="52">
        <f t="shared" si="333"/>
        <v>0</v>
      </c>
      <c r="BW128" s="53">
        <f t="shared" si="333"/>
        <v>0</v>
      </c>
      <c r="BX128" s="52">
        <f t="shared" si="333"/>
        <v>0</v>
      </c>
      <c r="BY128" s="53">
        <f t="shared" si="333"/>
        <v>0</v>
      </c>
      <c r="BZ128" s="52">
        <f t="shared" si="333"/>
        <v>0</v>
      </c>
      <c r="CA128" s="53">
        <f t="shared" si="333"/>
        <v>0</v>
      </c>
    </row>
    <row r="129" spans="1:79" s="74" customFormat="1">
      <c r="A129" s="20">
        <v>128</v>
      </c>
      <c r="B129" s="20" t="s">
        <v>121</v>
      </c>
      <c r="C129" s="20" t="s">
        <v>153</v>
      </c>
      <c r="D129" s="2">
        <v>1985</v>
      </c>
      <c r="E129" s="3">
        <v>4</v>
      </c>
      <c r="F129" s="2">
        <v>1</v>
      </c>
      <c r="G129" s="55">
        <f t="shared" si="139"/>
        <v>31137</v>
      </c>
      <c r="H129" s="4">
        <v>0</v>
      </c>
      <c r="I129" s="1">
        <v>0</v>
      </c>
      <c r="J129" s="51">
        <f t="shared" si="140"/>
        <v>0</v>
      </c>
      <c r="K129" s="54">
        <f t="shared" si="141"/>
        <v>0</v>
      </c>
      <c r="L129" s="4" t="s">
        <v>96</v>
      </c>
      <c r="M129" s="54">
        <f t="shared" si="331"/>
        <v>10</v>
      </c>
      <c r="N129" s="53">
        <f t="shared" si="322"/>
        <v>10</v>
      </c>
      <c r="O129" s="55">
        <f t="shared" si="323"/>
        <v>34789</v>
      </c>
      <c r="P129" s="53">
        <f t="shared" si="324"/>
        <v>0</v>
      </c>
      <c r="Q129" s="119">
        <f t="shared" si="325"/>
        <v>0</v>
      </c>
      <c r="R129" s="45" t="s">
        <v>130</v>
      </c>
      <c r="S129" s="138">
        <v>17</v>
      </c>
      <c r="T129" s="139">
        <v>4</v>
      </c>
      <c r="U129" s="138">
        <v>2035</v>
      </c>
      <c r="V129" s="55">
        <f t="shared" si="326"/>
        <v>54878</v>
      </c>
      <c r="W129" s="53">
        <f t="shared" si="327"/>
        <v>0</v>
      </c>
      <c r="X129" s="53">
        <f t="shared" si="328"/>
        <v>0</v>
      </c>
      <c r="Y129" s="53">
        <f t="shared" si="329"/>
        <v>0</v>
      </c>
      <c r="Z129" s="53">
        <f t="shared" si="330"/>
        <v>0</v>
      </c>
      <c r="AA129" s="53">
        <f>IF($V129&lt;=Z$2,0,IF($O129&lt;=Z$2,0,IF($G129&gt;=AA$2,0,IF($K129&gt;=$J129,0,IF($O129&lt;=AA$2,($J129-(SUM($K129,SUM($Z129:Z129)))),IF($L129=$D$184,(($J129-$K129)/$P129),(($J129-SUM($Z129:Z129))*$Q129))*IF($V129&lt;=AA$2,(DATEDIF(Z$2,$V129,"D")/365),IF($G129&gt;Z$2,(DATEDIF($G129,AA$2,"D")/365),1)))))))</f>
        <v>0</v>
      </c>
      <c r="AB129" s="53">
        <f>IF($V129&lt;=AA$2,0,IF($O129&lt;=AA$2,0,IF($G129&gt;=AB$2,0,IF($K129&gt;=$J129,0,IF($O129&lt;=AB$2,($J129-(SUM($K129,SUM($Z129:AA129)))),IF($L129=$D$184,(($J129-$K129)/$P129),(($J129-SUM($Z129:AA129))*$Q129))*IF($V129&lt;=AB$2,(DATEDIF(AA$2,$V129,"D")/365),IF($G129&gt;AA$2,(DATEDIF($G129,AB$2,"D")/365),1)))))))</f>
        <v>0</v>
      </c>
      <c r="AC129" s="53">
        <f>IF($V129&lt;=AB$2,0,IF($O129&lt;=AB$2,0,IF($G129&gt;=AC$2,0,IF($K129&gt;=$J129,0,IF($O129&lt;=AC$2,($J129-(SUM($K129,SUM($Z129:AB129)))),IF($L129=$D$184,(($J129-$K129)/$P129),(($J129-SUM($Z129:AB129))*$Q129))*IF($V129&lt;=AC$2,(DATEDIF(AB$2,$V129,"D")/365),IF($G129&gt;AB$2,(DATEDIF($G129,AC$2,"D")/365),1)))))))</f>
        <v>0</v>
      </c>
      <c r="AD129" s="53">
        <f>IF($V129&lt;=AC$2,0,IF($O129&lt;=AC$2,0,IF($G129&gt;=AD$2,0,IF($K129&gt;=$J129,0,IF($O129&lt;=AD$2,($J129-(SUM($K129,SUM($Z129:AC129)))),IF($L129=$D$184,(($J129-$K129)/$P129),(($J129-SUM($Z129:AC129))*$Q129))*IF($V129&lt;=AD$2,(DATEDIF(AC$2,$V129,"D")/365),IF($G129&gt;AC$2,(DATEDIF($G129,AD$2,"D")/365),1)))))))</f>
        <v>0</v>
      </c>
      <c r="AE129" s="53">
        <f>IF($V129&lt;=AD$2,0,IF($O129&lt;=AD$2,0,IF($G129&gt;=AE$2,0,IF($K129&gt;=$J129,0,IF($O129&lt;=AE$2,($J129-(SUM($K129,SUM($Z129:AD129)))),IF($L129=$D$184,(($J129-$K129)/$P129),(($J129-SUM($Z129:AD129))*$Q129))*IF($V129&lt;=AE$2,(DATEDIF(AD$2,$V129,"D")/365),IF($G129&gt;AD$2,(DATEDIF($G129,AE$2,"D")/365),1)))))))</f>
        <v>0</v>
      </c>
      <c r="AF129" s="53">
        <f>IF($V129&lt;=AE$2,0,IF($O129&lt;=AE$2,0,IF($G129&gt;=AF$2,0,IF($K129&gt;=$J129,0,IF($O129&lt;=AF$2,($J129-(SUM($K129,SUM($Z129:AE129)))),IF($L129=$D$184,(($J129-$K129)/$P129),(($J129-SUM($Z129:AE129))*$Q129))*IF($V129&lt;=AF$2,(DATEDIF(AE$2,$V129,"D")/365),IF($G129&gt;AE$2,(DATEDIF($G129,AF$2,"D")/365),1)))))))</f>
        <v>0</v>
      </c>
      <c r="AG129" s="53">
        <f>IF($V129&lt;=AF$2,0,IF($O129&lt;=AF$2,0,IF($G129&gt;=AG$2,0,IF($K129&gt;=$J129,0,IF($O129&lt;=AG$2,($J129-(SUM($K129,SUM($Z129:AF129)))),IF($L129=$D$184,(($J129-$K129)/$P129),(($J129-SUM($Z129:AF129))*$Q129))*IF($V129&lt;=AG$2,(DATEDIF(AF$2,$V129,"D")/365),IF($G129&gt;AF$2,(DATEDIF($G129,AG$2,"D")/365),1)))))))</f>
        <v>0</v>
      </c>
      <c r="AH129" s="53">
        <f>IF($V129&lt;=AG$2,0,IF($O129&lt;=AG$2,0,IF($G129&gt;=AH$2,0,IF($K129&gt;=$J129,0,IF($O129&lt;=AH$2,($J129-(SUM($K129,SUM($Z129:AG129)))),IF($L129=$D$184,(($J129-$K129)/$P129),(($J129-SUM($Z129:AG129))*$Q129))*IF($V129&lt;=AH$2,(DATEDIF(AG$2,$V129,"D")/365),IF($G129&gt;AG$2,(DATEDIF($G129,AH$2,"D")/365),1)))))))</f>
        <v>0</v>
      </c>
      <c r="AI129" s="53">
        <f>IF($V129&lt;=AH$2,0,IF($O129&lt;=AH$2,0,IF($G129&gt;=AI$2,0,IF($K129&gt;=$J129,0,IF($O129&lt;=AI$2,($J129-(SUM($K129,SUM($Z129:AH129)))),IF($L129=$D$184,(($J129-$K129)/$P129),(($J129-SUM($Z129:AH129))*$Q129))*IF($V129&lt;=AI$2,(DATEDIF(AH$2,$V129,"D")/365),IF($G129&gt;AH$2,(DATEDIF($G129,AI$2,"D")/365),1)))))))</f>
        <v>0</v>
      </c>
      <c r="AJ129" s="53">
        <f>IF($V129&lt;=AI$2,0,IF($O129&lt;=AI$2,0,IF($G129&gt;=AJ$2,0,IF($K129&gt;=$J129,0,IF($O129&lt;=AJ$2,($J129-(SUM($K129,SUM($Z129:AI129)))),IF($L129=$D$184,(($J129-$K129)/$P129),(($J129-SUM($Z129:AI129))*$Q129))*IF($V129&lt;=AJ$2,(DATEDIF(AI$2,$V129,"D")/365),IF($G129&gt;AI$2,(DATEDIF($G129,AJ$2,"D")/365),1)))))))</f>
        <v>0</v>
      </c>
      <c r="AK129" s="53">
        <f>IF($V129&lt;=AJ$2,0,IF($O129&lt;=AJ$2,0,IF($G129&gt;=AK$2,0,IF($K129&gt;=$J129,0,IF($O129&lt;=AK$2,($J129-(SUM($K129,SUM($Z129:AJ129)))),IF($L129=$D$184,(($J129-$K129)/$P129),(($J129-SUM($Z129:AJ129))*$Q129))*IF($V129&lt;=AK$2,(DATEDIF(AJ$2,$V129,"D")/365),IF($G129&gt;AJ$2,(DATEDIF($G129,AK$2,"D")/365),1)))))))</f>
        <v>0</v>
      </c>
      <c r="AL129" s="53">
        <f>IF($V129&lt;=AK$2,0,IF($O129&lt;=AK$2,0,IF($G129&gt;=AL$2,0,IF($K129&gt;=$J129,0,IF($O129&lt;=AL$2,($J129-(SUM($K129,SUM($Z129:AK129)))),IF($L129=$D$184,(($J129-$K129)/$P129),(($J129-SUM($Z129:AK129))*$Q129))*IF($V129&lt;=AL$2,(DATEDIF(AK$2,$V129,"D")/365),IF($G129&gt;AK$2,(DATEDIF($G129,AL$2,"D")/365),1)))))))</f>
        <v>0</v>
      </c>
      <c r="AM129" s="53">
        <f>IF($V129&lt;=AL$2,0,IF($O129&lt;=AL$2,0,IF($G129&gt;=AM$2,0,IF($K129&gt;=$J129,0,IF($O129&lt;=AM$2,($J129-(SUM($K129,SUM($Z129:AL129)))),IF($L129=$D$184,(($J129-$K129)/$P129),(($J129-SUM($Z129:AL129))*$Q129))*IF($V129&lt;=AM$2,(DATEDIF(AL$2,$V129,"D")/365),IF($G129&gt;AL$2,(DATEDIF($G129,AM$2,"D")/365),1)))))))</f>
        <v>0</v>
      </c>
      <c r="AN129" s="53">
        <f>IF($V129&lt;=AM$2,0,IF($O129&lt;=AM$2,0,IF($G129&gt;=AN$2,0,IF($K129&gt;=$J129,0,IF($O129&lt;=AN$2,($J129-(SUM($K129,SUM($Z129:AM129)))),IF($L129=$D$184,(($J129-$K129)/$P129),(($J129-SUM($Z129:AM129))*$Q129))*IF($V129&lt;=AN$2,(DATEDIF(AM$2,$V129,"D")/365),IF($G129&gt;AM$2,(DATEDIF($G129,AN$2,"D")/365),1)))))))</f>
        <v>0</v>
      </c>
      <c r="AO129" s="53">
        <f>IF($V129&lt;=AN$2,0,IF($O129&lt;=AN$2,0,IF($G129&gt;=AO$2,0,IF($K129&gt;=$J129,0,IF($O129&lt;=AO$2,($J129-(SUM($K129,SUM($Z129:AN129)))),IF($L129=$D$184,(($J129-$K129)/$P129),(($J129-SUM($Z129:AN129))*$Q129))*IF($V129&lt;=AO$2,(DATEDIF(AN$2,$V129,"D")/365),IF($G129&gt;AN$2,(DATEDIF($G129,AO$2,"D")/365),1)))))))</f>
        <v>0</v>
      </c>
      <c r="AP129" s="53">
        <f>IF($V129&lt;=AO$2,0,IF($O129&lt;=AO$2,0,IF($G129&gt;=AP$2,0,IF($K129&gt;=$J129,0,IF($O129&lt;=AP$2,($J129-(SUM($K129,SUM($Z129:AO129)))),IF($L129=$D$184,(($J129-$K129)/$P129),(($J129-SUM($Z129:AO129))*$Q129))*IF($V129&lt;=AP$2,(DATEDIF(AO$2,$V129,"D")/365),IF($G129&gt;AO$2,(DATEDIF($G129,AP$2,"D")/365),1)))))))</f>
        <v>0</v>
      </c>
      <c r="AQ129" s="53">
        <f>IF($V129&lt;=AP$2,0,IF($O129&lt;=AP$2,0,IF($G129&gt;=AQ$2,0,IF($K129&gt;=$J129,0,IF($O129&lt;=AQ$2,($J129-(SUM($K129,SUM($Z129:AP129)))),IF($L129=$D$184,(($J129-$K129)/$P129),(($J129-SUM($Z129:AP129))*$Q129))*IF($V129&lt;=AQ$2,(DATEDIF(AP$2,$V129,"D")/365),IF($G129&gt;AP$2,(DATEDIF($G129,AQ$2,"D")/365),1)))))))</f>
        <v>0</v>
      </c>
      <c r="AR129" s="53">
        <f>IF($V129&lt;=AQ$2,0,IF($O129&lt;=AQ$2,0,IF($G129&gt;=AR$2,0,IF($K129&gt;=$J129,0,IF($O129&lt;=AR$2,($J129-(SUM($K129,SUM($Z129:AQ129)))),IF($L129=$D$184,(($J129-$K129)/$P129),(($J129-SUM($Z129:AQ129))*$Q129))*IF($V129&lt;=AR$2,(DATEDIF(AQ$2,$V129,"D")/365),IF($G129&gt;AQ$2,(DATEDIF($G129,AR$2,"D")/365),1)))))))</f>
        <v>0</v>
      </c>
      <c r="AS129" s="53">
        <f>IF($V129&lt;=AR$2,0,IF($O129&lt;=AR$2,0,IF($G129&gt;=AS$2,0,IF($K129&gt;=$J129,0,IF($O129&lt;=AS$2,($J129-(SUM($K129,SUM($Z129:AR129)))),IF($L129=$D$184,(($J129-$K129)/$P129),(($J129-SUM($Z129:AR129))*$Q129))*IF($V129&lt;=AS$2,(DATEDIF(AR$2,$V129,"D")/365),IF($G129&gt;AR$2,(DATEDIF($G129,AS$2,"D")/365),1)))))))</f>
        <v>0</v>
      </c>
      <c r="AT129" s="53">
        <f>IF($V129&lt;=AS$2,0,IF($O129&lt;=AS$2,0,IF($G129&gt;=AT$2,0,IF($K129&gt;=$J129,0,IF($O129&lt;=AT$2,($J129-(SUM($K129,SUM($Z129:AS129)))),IF($L129=$D$184,(($J129-$K129)/$P129),(($J129-SUM($Z129:AS129))*$Q129))*IF($V129&lt;=AT$2,(DATEDIF(AS$2,$V129,"D")/365),IF($G129&gt;AS$2,(DATEDIF($G129,AT$2,"D")/365),1)))))))</f>
        <v>0</v>
      </c>
      <c r="AU129" s="53">
        <f>IF($V129&lt;=AT$2,0,IF($O129&lt;=AT$2,0,IF($G129&gt;=AU$2,0,IF($K129&gt;=$J129,0,IF($O129&lt;=AU$2,($J129-(SUM($K129,SUM($Z129:AT129)))),IF($L129=$D$184,(($J129-$K129)/$P129),(($J129-SUM($Z129:AT129))*$Q129))*IF($V129&lt;=AU$2,(DATEDIF(AT$2,$V129,"D")/365),IF($G129&gt;AT$2,(DATEDIF($G129,AU$2,"D")/365),1)))))))</f>
        <v>0</v>
      </c>
      <c r="AV129" s="53">
        <f>IF($V129&lt;=AU$2,0,IF($O129&lt;=AU$2,0,IF($G129&gt;=AV$2,0,IF($K129&gt;=$J129,0,IF($O129&lt;=AV$2,($J129-(SUM($K129,SUM($Z129:AU129)))),IF($L129=$D$184,(($J129-$K129)/$P129),(($J129-SUM($Z129:AU129))*$Q129))*IF($V129&lt;=AV$2,(DATEDIF(AU$2,$V129,"D")/365),IF($G129&gt;AU$2,(DATEDIF($G129,AV$2,"D")/365),1)))))))</f>
        <v>0</v>
      </c>
      <c r="AW129" s="53">
        <f>IF($V129&lt;=AV$2,0,IF($O129&lt;=AV$2,0,IF($G129&gt;=AW$2,0,IF($K129&gt;=$J129,0,IF($O129&lt;=AW$2,($J129-(SUM($K129,SUM($Z129:AV129)))),IF($L129=$D$184,(($J129-$K129)/$P129),(($J129-SUM($Z129:AV129))*$Q129))*IF($V129&lt;=AW$2,(DATEDIF(AV$2,$V129,"D")/365),IF($G129&gt;AV$2,(DATEDIF($G129,AW$2,"D")/365),1)))))))</f>
        <v>0</v>
      </c>
      <c r="AX129" s="53">
        <f>IF($V129&lt;=AW$2,0,IF($O129&lt;=AW$2,0,IF($G129&gt;=AX$2,0,IF($K129&gt;=$J129,0,IF($O129&lt;=AX$2,($J129-(SUM($K129,SUM($Z129:AW129)))),IF($L129=$D$184,(($J129-$K129)/$P129),(($J129-SUM($Z129:AW129))*$Q129))*IF($V129&lt;=AX$2,(DATEDIF(AW$2,$V129,"D")/365),IF($G129&gt;AW$2,(DATEDIF($G129,AX$2,"D")/365),1)))))))</f>
        <v>0</v>
      </c>
      <c r="AY129" s="53">
        <f>IF($V129&lt;=AX$2,0,IF($O129&lt;=AX$2,0,IF($G129&gt;=AY$2,0,IF($K129&gt;=$J129,0,IF($O129&lt;=AY$2,($J129-(SUM($K129,SUM($Z129:AX129)))),IF($L129=$D$184,(($J129-$K129)/$P129),(($J129-SUM($Z129:AX129))*$Q129))*IF($V129&lt;=AY$2,(DATEDIF(AX$2,$V129,"D")/365),IF($G129&gt;AX$2,(DATEDIF($G129,AY$2,"D")/365),1)))))))</f>
        <v>0</v>
      </c>
      <c r="AZ129" s="52"/>
      <c r="BA129" s="52"/>
      <c r="BB129" s="126">
        <f>IF($V129&lt;=BB$2,0,IF($G129&gt;=BB$2,0,IF($G129&gt;$W$3,(J129-Z129),IF($G129&lt;=$W$3,J129-SUM(W129,$Z129:Z129),0))))</f>
        <v>0</v>
      </c>
      <c r="BC129" s="53">
        <f t="shared" si="332"/>
        <v>0</v>
      </c>
      <c r="BD129" s="52">
        <f t="shared" si="332"/>
        <v>0</v>
      </c>
      <c r="BE129" s="53">
        <f t="shared" si="332"/>
        <v>0</v>
      </c>
      <c r="BF129" s="52">
        <f t="shared" si="332"/>
        <v>0</v>
      </c>
      <c r="BG129" s="53">
        <f t="shared" si="332"/>
        <v>0</v>
      </c>
      <c r="BH129" s="52">
        <f t="shared" si="332"/>
        <v>0</v>
      </c>
      <c r="BI129" s="53">
        <f t="shared" si="332"/>
        <v>0</v>
      </c>
      <c r="BJ129" s="52">
        <f t="shared" si="332"/>
        <v>0</v>
      </c>
      <c r="BK129" s="53">
        <f t="shared" si="332"/>
        <v>0</v>
      </c>
      <c r="BL129" s="52">
        <f t="shared" si="332"/>
        <v>0</v>
      </c>
      <c r="BM129" s="53">
        <f t="shared" si="332"/>
        <v>0</v>
      </c>
      <c r="BN129" s="52">
        <f t="shared" si="332"/>
        <v>0</v>
      </c>
      <c r="BO129" s="53">
        <f t="shared" si="332"/>
        <v>0</v>
      </c>
      <c r="BP129" s="52">
        <f t="shared" si="332"/>
        <v>0</v>
      </c>
      <c r="BQ129" s="53">
        <f t="shared" si="332"/>
        <v>0</v>
      </c>
      <c r="BR129" s="52">
        <f t="shared" si="332"/>
        <v>0</v>
      </c>
      <c r="BS129" s="53">
        <f t="shared" si="334"/>
        <v>0</v>
      </c>
      <c r="BT129" s="52">
        <f t="shared" si="334"/>
        <v>0</v>
      </c>
      <c r="BU129" s="53">
        <f t="shared" si="334"/>
        <v>0</v>
      </c>
      <c r="BV129" s="52">
        <f t="shared" si="333"/>
        <v>0</v>
      </c>
      <c r="BW129" s="53">
        <f t="shared" si="333"/>
        <v>0</v>
      </c>
      <c r="BX129" s="52">
        <f t="shared" si="333"/>
        <v>0</v>
      </c>
      <c r="BY129" s="53">
        <f t="shared" si="333"/>
        <v>0</v>
      </c>
      <c r="BZ129" s="52">
        <f t="shared" si="333"/>
        <v>0</v>
      </c>
      <c r="CA129" s="53">
        <f t="shared" si="333"/>
        <v>0</v>
      </c>
    </row>
    <row r="130" spans="1:79" s="74" customFormat="1">
      <c r="A130" s="20">
        <v>129</v>
      </c>
      <c r="B130" s="20" t="s">
        <v>121</v>
      </c>
      <c r="C130" s="20" t="s">
        <v>153</v>
      </c>
      <c r="D130" s="2">
        <v>1985</v>
      </c>
      <c r="E130" s="3">
        <v>4</v>
      </c>
      <c r="F130" s="2">
        <v>1</v>
      </c>
      <c r="G130" s="55">
        <f t="shared" si="139"/>
        <v>31137</v>
      </c>
      <c r="H130" s="4">
        <v>0</v>
      </c>
      <c r="I130" s="1">
        <v>0</v>
      </c>
      <c r="J130" s="51">
        <f t="shared" si="140"/>
        <v>0</v>
      </c>
      <c r="K130" s="54">
        <f t="shared" si="141"/>
        <v>0</v>
      </c>
      <c r="L130" s="4" t="s">
        <v>96</v>
      </c>
      <c r="M130" s="54">
        <f t="shared" si="331"/>
        <v>10</v>
      </c>
      <c r="N130" s="53">
        <f t="shared" si="322"/>
        <v>10</v>
      </c>
      <c r="O130" s="55">
        <f t="shared" si="323"/>
        <v>34789</v>
      </c>
      <c r="P130" s="53">
        <f t="shared" si="324"/>
        <v>0</v>
      </c>
      <c r="Q130" s="119">
        <f t="shared" si="325"/>
        <v>0</v>
      </c>
      <c r="R130" s="45" t="s">
        <v>130</v>
      </c>
      <c r="S130" s="138">
        <v>17</v>
      </c>
      <c r="T130" s="139">
        <v>4</v>
      </c>
      <c r="U130" s="138">
        <v>2035</v>
      </c>
      <c r="V130" s="55">
        <f t="shared" si="326"/>
        <v>54878</v>
      </c>
      <c r="W130" s="53">
        <f t="shared" si="327"/>
        <v>0</v>
      </c>
      <c r="X130" s="53">
        <f t="shared" si="328"/>
        <v>0</v>
      </c>
      <c r="Y130" s="53">
        <f t="shared" si="329"/>
        <v>0</v>
      </c>
      <c r="Z130" s="53">
        <f t="shared" si="330"/>
        <v>0</v>
      </c>
      <c r="AA130" s="53">
        <f>IF($V130&lt;=Z$2,0,IF($O130&lt;=Z$2,0,IF($G130&gt;=AA$2,0,IF($K130&gt;=$J130,0,IF($O130&lt;=AA$2,($J130-(SUM($K130,SUM($Z130:Z130)))),IF($L130=$D$184,(($J130-$K130)/$P130),(($J130-SUM($Z130:Z130))*$Q130))*IF($V130&lt;=AA$2,(DATEDIF(Z$2,$V130,"D")/365),IF($G130&gt;Z$2,(DATEDIF($G130,AA$2,"D")/365),1)))))))</f>
        <v>0</v>
      </c>
      <c r="AB130" s="53">
        <f>IF($V130&lt;=AA$2,0,IF($O130&lt;=AA$2,0,IF($G130&gt;=AB$2,0,IF($K130&gt;=$J130,0,IF($O130&lt;=AB$2,($J130-(SUM($K130,SUM($Z130:AA130)))),IF($L130=$D$184,(($J130-$K130)/$P130),(($J130-SUM($Z130:AA130))*$Q130))*IF($V130&lt;=AB$2,(DATEDIF(AA$2,$V130,"D")/365),IF($G130&gt;AA$2,(DATEDIF($G130,AB$2,"D")/365),1)))))))</f>
        <v>0</v>
      </c>
      <c r="AC130" s="53">
        <f>IF($V130&lt;=AB$2,0,IF($O130&lt;=AB$2,0,IF($G130&gt;=AC$2,0,IF($K130&gt;=$J130,0,IF($O130&lt;=AC$2,($J130-(SUM($K130,SUM($Z130:AB130)))),IF($L130=$D$184,(($J130-$K130)/$P130),(($J130-SUM($Z130:AB130))*$Q130))*IF($V130&lt;=AC$2,(DATEDIF(AB$2,$V130,"D")/365),IF($G130&gt;AB$2,(DATEDIF($G130,AC$2,"D")/365),1)))))))</f>
        <v>0</v>
      </c>
      <c r="AD130" s="53">
        <f>IF($V130&lt;=AC$2,0,IF($O130&lt;=AC$2,0,IF($G130&gt;=AD$2,0,IF($K130&gt;=$J130,0,IF($O130&lt;=AD$2,($J130-(SUM($K130,SUM($Z130:AC130)))),IF($L130=$D$184,(($J130-$K130)/$P130),(($J130-SUM($Z130:AC130))*$Q130))*IF($V130&lt;=AD$2,(DATEDIF(AC$2,$V130,"D")/365),IF($G130&gt;AC$2,(DATEDIF($G130,AD$2,"D")/365),1)))))))</f>
        <v>0</v>
      </c>
      <c r="AE130" s="53">
        <f>IF($V130&lt;=AD$2,0,IF($O130&lt;=AD$2,0,IF($G130&gt;=AE$2,0,IF($K130&gt;=$J130,0,IF($O130&lt;=AE$2,($J130-(SUM($K130,SUM($Z130:AD130)))),IF($L130=$D$184,(($J130-$K130)/$P130),(($J130-SUM($Z130:AD130))*$Q130))*IF($V130&lt;=AE$2,(DATEDIF(AD$2,$V130,"D")/365),IF($G130&gt;AD$2,(DATEDIF($G130,AE$2,"D")/365),1)))))))</f>
        <v>0</v>
      </c>
      <c r="AF130" s="53">
        <f>IF($V130&lt;=AE$2,0,IF($O130&lt;=AE$2,0,IF($G130&gt;=AF$2,0,IF($K130&gt;=$J130,0,IF($O130&lt;=AF$2,($J130-(SUM($K130,SUM($Z130:AE130)))),IF($L130=$D$184,(($J130-$K130)/$P130),(($J130-SUM($Z130:AE130))*$Q130))*IF($V130&lt;=AF$2,(DATEDIF(AE$2,$V130,"D")/365),IF($G130&gt;AE$2,(DATEDIF($G130,AF$2,"D")/365),1)))))))</f>
        <v>0</v>
      </c>
      <c r="AG130" s="53">
        <f>IF($V130&lt;=AF$2,0,IF($O130&lt;=AF$2,0,IF($G130&gt;=AG$2,0,IF($K130&gt;=$J130,0,IF($O130&lt;=AG$2,($J130-(SUM($K130,SUM($Z130:AF130)))),IF($L130=$D$184,(($J130-$K130)/$P130),(($J130-SUM($Z130:AF130))*$Q130))*IF($V130&lt;=AG$2,(DATEDIF(AF$2,$V130,"D")/365),IF($G130&gt;AF$2,(DATEDIF($G130,AG$2,"D")/365),1)))))))</f>
        <v>0</v>
      </c>
      <c r="AH130" s="53">
        <f>IF($V130&lt;=AG$2,0,IF($O130&lt;=AG$2,0,IF($G130&gt;=AH$2,0,IF($K130&gt;=$J130,0,IF($O130&lt;=AH$2,($J130-(SUM($K130,SUM($Z130:AG130)))),IF($L130=$D$184,(($J130-$K130)/$P130),(($J130-SUM($Z130:AG130))*$Q130))*IF($V130&lt;=AH$2,(DATEDIF(AG$2,$V130,"D")/365),IF($G130&gt;AG$2,(DATEDIF($G130,AH$2,"D")/365),1)))))))</f>
        <v>0</v>
      </c>
      <c r="AI130" s="53">
        <f>IF($V130&lt;=AH$2,0,IF($O130&lt;=AH$2,0,IF($G130&gt;=AI$2,0,IF($K130&gt;=$J130,0,IF($O130&lt;=AI$2,($J130-(SUM($K130,SUM($Z130:AH130)))),IF($L130=$D$184,(($J130-$K130)/$P130),(($J130-SUM($Z130:AH130))*$Q130))*IF($V130&lt;=AI$2,(DATEDIF(AH$2,$V130,"D")/365),IF($G130&gt;AH$2,(DATEDIF($G130,AI$2,"D")/365),1)))))))</f>
        <v>0</v>
      </c>
      <c r="AJ130" s="53">
        <f>IF($V130&lt;=AI$2,0,IF($O130&lt;=AI$2,0,IF($G130&gt;=AJ$2,0,IF($K130&gt;=$J130,0,IF($O130&lt;=AJ$2,($J130-(SUM($K130,SUM($Z130:AI130)))),IF($L130=$D$184,(($J130-$K130)/$P130),(($J130-SUM($Z130:AI130))*$Q130))*IF($V130&lt;=AJ$2,(DATEDIF(AI$2,$V130,"D")/365),IF($G130&gt;AI$2,(DATEDIF($G130,AJ$2,"D")/365),1)))))))</f>
        <v>0</v>
      </c>
      <c r="AK130" s="53">
        <f>IF($V130&lt;=AJ$2,0,IF($O130&lt;=AJ$2,0,IF($G130&gt;=AK$2,0,IF($K130&gt;=$J130,0,IF($O130&lt;=AK$2,($J130-(SUM($K130,SUM($Z130:AJ130)))),IF($L130=$D$184,(($J130-$K130)/$P130),(($J130-SUM($Z130:AJ130))*$Q130))*IF($V130&lt;=AK$2,(DATEDIF(AJ$2,$V130,"D")/365),IF($G130&gt;AJ$2,(DATEDIF($G130,AK$2,"D")/365),1)))))))</f>
        <v>0</v>
      </c>
      <c r="AL130" s="53">
        <f>IF($V130&lt;=AK$2,0,IF($O130&lt;=AK$2,0,IF($G130&gt;=AL$2,0,IF($K130&gt;=$J130,0,IF($O130&lt;=AL$2,($J130-(SUM($K130,SUM($Z130:AK130)))),IF($L130=$D$184,(($J130-$K130)/$P130),(($J130-SUM($Z130:AK130))*$Q130))*IF($V130&lt;=AL$2,(DATEDIF(AK$2,$V130,"D")/365),IF($G130&gt;AK$2,(DATEDIF($G130,AL$2,"D")/365),1)))))))</f>
        <v>0</v>
      </c>
      <c r="AM130" s="53">
        <f>IF($V130&lt;=AL$2,0,IF($O130&lt;=AL$2,0,IF($G130&gt;=AM$2,0,IF($K130&gt;=$J130,0,IF($O130&lt;=AM$2,($J130-(SUM($K130,SUM($Z130:AL130)))),IF($L130=$D$184,(($J130-$K130)/$P130),(($J130-SUM($Z130:AL130))*$Q130))*IF($V130&lt;=AM$2,(DATEDIF(AL$2,$V130,"D")/365),IF($G130&gt;AL$2,(DATEDIF($G130,AM$2,"D")/365),1)))))))</f>
        <v>0</v>
      </c>
      <c r="AN130" s="53">
        <f>IF($V130&lt;=AM$2,0,IF($O130&lt;=AM$2,0,IF($G130&gt;=AN$2,0,IF($K130&gt;=$J130,0,IF($O130&lt;=AN$2,($J130-(SUM($K130,SUM($Z130:AM130)))),IF($L130=$D$184,(($J130-$K130)/$P130),(($J130-SUM($Z130:AM130))*$Q130))*IF($V130&lt;=AN$2,(DATEDIF(AM$2,$V130,"D")/365),IF($G130&gt;AM$2,(DATEDIF($G130,AN$2,"D")/365),1)))))))</f>
        <v>0</v>
      </c>
      <c r="AO130" s="53">
        <f>IF($V130&lt;=AN$2,0,IF($O130&lt;=AN$2,0,IF($G130&gt;=AO$2,0,IF($K130&gt;=$J130,0,IF($O130&lt;=AO$2,($J130-(SUM($K130,SUM($Z130:AN130)))),IF($L130=$D$184,(($J130-$K130)/$P130),(($J130-SUM($Z130:AN130))*$Q130))*IF($V130&lt;=AO$2,(DATEDIF(AN$2,$V130,"D")/365),IF($G130&gt;AN$2,(DATEDIF($G130,AO$2,"D")/365),1)))))))</f>
        <v>0</v>
      </c>
      <c r="AP130" s="53">
        <f>IF($V130&lt;=AO$2,0,IF($O130&lt;=AO$2,0,IF($G130&gt;=AP$2,0,IF($K130&gt;=$J130,0,IF($O130&lt;=AP$2,($J130-(SUM($K130,SUM($Z130:AO130)))),IF($L130=$D$184,(($J130-$K130)/$P130),(($J130-SUM($Z130:AO130))*$Q130))*IF($V130&lt;=AP$2,(DATEDIF(AO$2,$V130,"D")/365),IF($G130&gt;AO$2,(DATEDIF($G130,AP$2,"D")/365),1)))))))</f>
        <v>0</v>
      </c>
      <c r="AQ130" s="53">
        <f>IF($V130&lt;=AP$2,0,IF($O130&lt;=AP$2,0,IF($G130&gt;=AQ$2,0,IF($K130&gt;=$J130,0,IF($O130&lt;=AQ$2,($J130-(SUM($K130,SUM($Z130:AP130)))),IF($L130=$D$184,(($J130-$K130)/$P130),(($J130-SUM($Z130:AP130))*$Q130))*IF($V130&lt;=AQ$2,(DATEDIF(AP$2,$V130,"D")/365),IF($G130&gt;AP$2,(DATEDIF($G130,AQ$2,"D")/365),1)))))))</f>
        <v>0</v>
      </c>
      <c r="AR130" s="53">
        <f>IF($V130&lt;=AQ$2,0,IF($O130&lt;=AQ$2,0,IF($G130&gt;=AR$2,0,IF($K130&gt;=$J130,0,IF($O130&lt;=AR$2,($J130-(SUM($K130,SUM($Z130:AQ130)))),IF($L130=$D$184,(($J130-$K130)/$P130),(($J130-SUM($Z130:AQ130))*$Q130))*IF($V130&lt;=AR$2,(DATEDIF(AQ$2,$V130,"D")/365),IF($G130&gt;AQ$2,(DATEDIF($G130,AR$2,"D")/365),1)))))))</f>
        <v>0</v>
      </c>
      <c r="AS130" s="53">
        <f>IF($V130&lt;=AR$2,0,IF($O130&lt;=AR$2,0,IF($G130&gt;=AS$2,0,IF($K130&gt;=$J130,0,IF($O130&lt;=AS$2,($J130-(SUM($K130,SUM($Z130:AR130)))),IF($L130=$D$184,(($J130-$K130)/$P130),(($J130-SUM($Z130:AR130))*$Q130))*IF($V130&lt;=AS$2,(DATEDIF(AR$2,$V130,"D")/365),IF($G130&gt;AR$2,(DATEDIF($G130,AS$2,"D")/365),1)))))))</f>
        <v>0</v>
      </c>
      <c r="AT130" s="53">
        <f>IF($V130&lt;=AS$2,0,IF($O130&lt;=AS$2,0,IF($G130&gt;=AT$2,0,IF($K130&gt;=$J130,0,IF($O130&lt;=AT$2,($J130-(SUM($K130,SUM($Z130:AS130)))),IF($L130=$D$184,(($J130-$K130)/$P130),(($J130-SUM($Z130:AS130))*$Q130))*IF($V130&lt;=AT$2,(DATEDIF(AS$2,$V130,"D")/365),IF($G130&gt;AS$2,(DATEDIF($G130,AT$2,"D")/365),1)))))))</f>
        <v>0</v>
      </c>
      <c r="AU130" s="53">
        <f>IF($V130&lt;=AT$2,0,IF($O130&lt;=AT$2,0,IF($G130&gt;=AU$2,0,IF($K130&gt;=$J130,0,IF($O130&lt;=AU$2,($J130-(SUM($K130,SUM($Z130:AT130)))),IF($L130=$D$184,(($J130-$K130)/$P130),(($J130-SUM($Z130:AT130))*$Q130))*IF($V130&lt;=AU$2,(DATEDIF(AT$2,$V130,"D")/365),IF($G130&gt;AT$2,(DATEDIF($G130,AU$2,"D")/365),1)))))))</f>
        <v>0</v>
      </c>
      <c r="AV130" s="53">
        <f>IF($V130&lt;=AU$2,0,IF($O130&lt;=AU$2,0,IF($G130&gt;=AV$2,0,IF($K130&gt;=$J130,0,IF($O130&lt;=AV$2,($J130-(SUM($K130,SUM($Z130:AU130)))),IF($L130=$D$184,(($J130-$K130)/$P130),(($J130-SUM($Z130:AU130))*$Q130))*IF($V130&lt;=AV$2,(DATEDIF(AU$2,$V130,"D")/365),IF($G130&gt;AU$2,(DATEDIF($G130,AV$2,"D")/365),1)))))))</f>
        <v>0</v>
      </c>
      <c r="AW130" s="53">
        <f>IF($V130&lt;=AV$2,0,IF($O130&lt;=AV$2,0,IF($G130&gt;=AW$2,0,IF($K130&gt;=$J130,0,IF($O130&lt;=AW$2,($J130-(SUM($K130,SUM($Z130:AV130)))),IF($L130=$D$184,(($J130-$K130)/$P130),(($J130-SUM($Z130:AV130))*$Q130))*IF($V130&lt;=AW$2,(DATEDIF(AV$2,$V130,"D")/365),IF($G130&gt;AV$2,(DATEDIF($G130,AW$2,"D")/365),1)))))))</f>
        <v>0</v>
      </c>
      <c r="AX130" s="53">
        <f>IF($V130&lt;=AW$2,0,IF($O130&lt;=AW$2,0,IF($G130&gt;=AX$2,0,IF($K130&gt;=$J130,0,IF($O130&lt;=AX$2,($J130-(SUM($K130,SUM($Z130:AW130)))),IF($L130=$D$184,(($J130-$K130)/$P130),(($J130-SUM($Z130:AW130))*$Q130))*IF($V130&lt;=AX$2,(DATEDIF(AW$2,$V130,"D")/365),IF($G130&gt;AW$2,(DATEDIF($G130,AX$2,"D")/365),1)))))))</f>
        <v>0</v>
      </c>
      <c r="AY130" s="53">
        <f>IF($V130&lt;=AX$2,0,IF($O130&lt;=AX$2,0,IF($G130&gt;=AY$2,0,IF($K130&gt;=$J130,0,IF($O130&lt;=AY$2,($J130-(SUM($K130,SUM($Z130:AX130)))),IF($L130=$D$184,(($J130-$K130)/$P130),(($J130-SUM($Z130:AX130))*$Q130))*IF($V130&lt;=AY$2,(DATEDIF(AX$2,$V130,"D")/365),IF($G130&gt;AX$2,(DATEDIF($G130,AY$2,"D")/365),1)))))))</f>
        <v>0</v>
      </c>
      <c r="AZ130" s="52"/>
      <c r="BA130" s="52"/>
      <c r="BB130" s="126">
        <f>IF($V130&lt;=BB$2,0,IF($G130&gt;=BB$2,0,IF($G130&gt;$W$3,(J130-Z130),IF($G130&lt;=$W$3,J130-SUM(W130,$Z130:Z130),0))))</f>
        <v>0</v>
      </c>
      <c r="BC130" s="53">
        <f t="shared" si="332"/>
        <v>0</v>
      </c>
      <c r="BD130" s="52">
        <f t="shared" si="332"/>
        <v>0</v>
      </c>
      <c r="BE130" s="53">
        <f t="shared" si="332"/>
        <v>0</v>
      </c>
      <c r="BF130" s="52">
        <f t="shared" si="332"/>
        <v>0</v>
      </c>
      <c r="BG130" s="53">
        <f t="shared" si="332"/>
        <v>0</v>
      </c>
      <c r="BH130" s="52">
        <f t="shared" si="332"/>
        <v>0</v>
      </c>
      <c r="BI130" s="53">
        <f t="shared" si="332"/>
        <v>0</v>
      </c>
      <c r="BJ130" s="52">
        <f t="shared" si="332"/>
        <v>0</v>
      </c>
      <c r="BK130" s="53">
        <f t="shared" si="332"/>
        <v>0</v>
      </c>
      <c r="BL130" s="52">
        <f t="shared" si="332"/>
        <v>0</v>
      </c>
      <c r="BM130" s="53">
        <f t="shared" si="332"/>
        <v>0</v>
      </c>
      <c r="BN130" s="52">
        <f t="shared" si="332"/>
        <v>0</v>
      </c>
      <c r="BO130" s="53">
        <f t="shared" si="332"/>
        <v>0</v>
      </c>
      <c r="BP130" s="52">
        <f t="shared" si="332"/>
        <v>0</v>
      </c>
      <c r="BQ130" s="53">
        <f t="shared" si="332"/>
        <v>0</v>
      </c>
      <c r="BR130" s="52">
        <f t="shared" si="332"/>
        <v>0</v>
      </c>
      <c r="BS130" s="53">
        <f t="shared" si="334"/>
        <v>0</v>
      </c>
      <c r="BT130" s="52">
        <f t="shared" si="334"/>
        <v>0</v>
      </c>
      <c r="BU130" s="53">
        <f t="shared" si="334"/>
        <v>0</v>
      </c>
      <c r="BV130" s="52">
        <f t="shared" si="333"/>
        <v>0</v>
      </c>
      <c r="BW130" s="53">
        <f t="shared" si="333"/>
        <v>0</v>
      </c>
      <c r="BX130" s="52">
        <f t="shared" si="333"/>
        <v>0</v>
      </c>
      <c r="BY130" s="53">
        <f t="shared" si="333"/>
        <v>0</v>
      </c>
      <c r="BZ130" s="52">
        <f t="shared" si="333"/>
        <v>0</v>
      </c>
      <c r="CA130" s="53">
        <f t="shared" si="333"/>
        <v>0</v>
      </c>
    </row>
    <row r="131" spans="1:79" s="74" customFormat="1">
      <c r="A131" s="20">
        <v>130</v>
      </c>
      <c r="B131" s="20" t="s">
        <v>121</v>
      </c>
      <c r="C131" s="20" t="s">
        <v>153</v>
      </c>
      <c r="D131" s="2">
        <v>1985</v>
      </c>
      <c r="E131" s="3">
        <v>4</v>
      </c>
      <c r="F131" s="2">
        <v>1</v>
      </c>
      <c r="G131" s="55">
        <f t="shared" si="139"/>
        <v>31137</v>
      </c>
      <c r="H131" s="4">
        <v>0</v>
      </c>
      <c r="I131" s="1">
        <v>0</v>
      </c>
      <c r="J131" s="51">
        <f t="shared" si="140"/>
        <v>0</v>
      </c>
      <c r="K131" s="54">
        <f t="shared" si="141"/>
        <v>0</v>
      </c>
      <c r="L131" s="4" t="s">
        <v>96</v>
      </c>
      <c r="M131" s="54">
        <f t="shared" si="331"/>
        <v>10</v>
      </c>
      <c r="N131" s="53">
        <f t="shared" si="322"/>
        <v>10</v>
      </c>
      <c r="O131" s="55">
        <f t="shared" si="323"/>
        <v>34789</v>
      </c>
      <c r="P131" s="53">
        <f t="shared" si="324"/>
        <v>0</v>
      </c>
      <c r="Q131" s="119">
        <f t="shared" si="325"/>
        <v>0</v>
      </c>
      <c r="R131" s="45" t="s">
        <v>130</v>
      </c>
      <c r="S131" s="138">
        <v>17</v>
      </c>
      <c r="T131" s="139">
        <v>4</v>
      </c>
      <c r="U131" s="138">
        <v>2035</v>
      </c>
      <c r="V131" s="55">
        <f t="shared" si="326"/>
        <v>54878</v>
      </c>
      <c r="W131" s="53">
        <f t="shared" si="327"/>
        <v>0</v>
      </c>
      <c r="X131" s="53">
        <f t="shared" si="328"/>
        <v>0</v>
      </c>
      <c r="Y131" s="53">
        <f t="shared" si="329"/>
        <v>0</v>
      </c>
      <c r="Z131" s="53">
        <f t="shared" si="330"/>
        <v>0</v>
      </c>
      <c r="AA131" s="53">
        <f>IF($V131&lt;=Z$2,0,IF($O131&lt;=Z$2,0,IF($G131&gt;=AA$2,0,IF($K131&gt;=$J131,0,IF($O131&lt;=AA$2,($J131-(SUM($K131,SUM($Z131:Z131)))),IF($L131=$D$184,(($J131-$K131)/$P131),(($J131-SUM($Z131:Z131))*$Q131))*IF($V131&lt;=AA$2,(DATEDIF(Z$2,$V131,"D")/365),IF($G131&gt;Z$2,(DATEDIF($G131,AA$2,"D")/365),1)))))))</f>
        <v>0</v>
      </c>
      <c r="AB131" s="53">
        <f>IF($V131&lt;=AA$2,0,IF($O131&lt;=AA$2,0,IF($G131&gt;=AB$2,0,IF($K131&gt;=$J131,0,IF($O131&lt;=AB$2,($J131-(SUM($K131,SUM($Z131:AA131)))),IF($L131=$D$184,(($J131-$K131)/$P131),(($J131-SUM($Z131:AA131))*$Q131))*IF($V131&lt;=AB$2,(DATEDIF(AA$2,$V131,"D")/365),IF($G131&gt;AA$2,(DATEDIF($G131,AB$2,"D")/365),1)))))))</f>
        <v>0</v>
      </c>
      <c r="AC131" s="53">
        <f>IF($V131&lt;=AB$2,0,IF($O131&lt;=AB$2,0,IF($G131&gt;=AC$2,0,IF($K131&gt;=$J131,0,IF($O131&lt;=AC$2,($J131-(SUM($K131,SUM($Z131:AB131)))),IF($L131=$D$184,(($J131-$K131)/$P131),(($J131-SUM($Z131:AB131))*$Q131))*IF($V131&lt;=AC$2,(DATEDIF(AB$2,$V131,"D")/365),IF($G131&gt;AB$2,(DATEDIF($G131,AC$2,"D")/365),1)))))))</f>
        <v>0</v>
      </c>
      <c r="AD131" s="53">
        <f>IF($V131&lt;=AC$2,0,IF($O131&lt;=AC$2,0,IF($G131&gt;=AD$2,0,IF($K131&gt;=$J131,0,IF($O131&lt;=AD$2,($J131-(SUM($K131,SUM($Z131:AC131)))),IF($L131=$D$184,(($J131-$K131)/$P131),(($J131-SUM($Z131:AC131))*$Q131))*IF($V131&lt;=AD$2,(DATEDIF(AC$2,$V131,"D")/365),IF($G131&gt;AC$2,(DATEDIF($G131,AD$2,"D")/365),1)))))))</f>
        <v>0</v>
      </c>
      <c r="AE131" s="53">
        <f>IF($V131&lt;=AD$2,0,IF($O131&lt;=AD$2,0,IF($G131&gt;=AE$2,0,IF($K131&gt;=$J131,0,IF($O131&lt;=AE$2,($J131-(SUM($K131,SUM($Z131:AD131)))),IF($L131=$D$184,(($J131-$K131)/$P131),(($J131-SUM($Z131:AD131))*$Q131))*IF($V131&lt;=AE$2,(DATEDIF(AD$2,$V131,"D")/365),IF($G131&gt;AD$2,(DATEDIF($G131,AE$2,"D")/365),1)))))))</f>
        <v>0</v>
      </c>
      <c r="AF131" s="53">
        <f>IF($V131&lt;=AE$2,0,IF($O131&lt;=AE$2,0,IF($G131&gt;=AF$2,0,IF($K131&gt;=$J131,0,IF($O131&lt;=AF$2,($J131-(SUM($K131,SUM($Z131:AE131)))),IF($L131=$D$184,(($J131-$K131)/$P131),(($J131-SUM($Z131:AE131))*$Q131))*IF($V131&lt;=AF$2,(DATEDIF(AE$2,$V131,"D")/365),IF($G131&gt;AE$2,(DATEDIF($G131,AF$2,"D")/365),1)))))))</f>
        <v>0</v>
      </c>
      <c r="AG131" s="53">
        <f>IF($V131&lt;=AF$2,0,IF($O131&lt;=AF$2,0,IF($G131&gt;=AG$2,0,IF($K131&gt;=$J131,0,IF($O131&lt;=AG$2,($J131-(SUM($K131,SUM($Z131:AF131)))),IF($L131=$D$184,(($J131-$K131)/$P131),(($J131-SUM($Z131:AF131))*$Q131))*IF($V131&lt;=AG$2,(DATEDIF(AF$2,$V131,"D")/365),IF($G131&gt;AF$2,(DATEDIF($G131,AG$2,"D")/365),1)))))))</f>
        <v>0</v>
      </c>
      <c r="AH131" s="53">
        <f>IF($V131&lt;=AG$2,0,IF($O131&lt;=AG$2,0,IF($G131&gt;=AH$2,0,IF($K131&gt;=$J131,0,IF($O131&lt;=AH$2,($J131-(SUM($K131,SUM($Z131:AG131)))),IF($L131=$D$184,(($J131-$K131)/$P131),(($J131-SUM($Z131:AG131))*$Q131))*IF($V131&lt;=AH$2,(DATEDIF(AG$2,$V131,"D")/365),IF($G131&gt;AG$2,(DATEDIF($G131,AH$2,"D")/365),1)))))))</f>
        <v>0</v>
      </c>
      <c r="AI131" s="53">
        <f>IF($V131&lt;=AH$2,0,IF($O131&lt;=AH$2,0,IF($G131&gt;=AI$2,0,IF($K131&gt;=$J131,0,IF($O131&lt;=AI$2,($J131-(SUM($K131,SUM($Z131:AH131)))),IF($L131=$D$184,(($J131-$K131)/$P131),(($J131-SUM($Z131:AH131))*$Q131))*IF($V131&lt;=AI$2,(DATEDIF(AH$2,$V131,"D")/365),IF($G131&gt;AH$2,(DATEDIF($G131,AI$2,"D")/365),1)))))))</f>
        <v>0</v>
      </c>
      <c r="AJ131" s="53">
        <f>IF($V131&lt;=AI$2,0,IF($O131&lt;=AI$2,0,IF($G131&gt;=AJ$2,0,IF($K131&gt;=$J131,0,IF($O131&lt;=AJ$2,($J131-(SUM($K131,SUM($Z131:AI131)))),IF($L131=$D$184,(($J131-$K131)/$P131),(($J131-SUM($Z131:AI131))*$Q131))*IF($V131&lt;=AJ$2,(DATEDIF(AI$2,$V131,"D")/365),IF($G131&gt;AI$2,(DATEDIF($G131,AJ$2,"D")/365),1)))))))</f>
        <v>0</v>
      </c>
      <c r="AK131" s="53">
        <f>IF($V131&lt;=AJ$2,0,IF($O131&lt;=AJ$2,0,IF($G131&gt;=AK$2,0,IF($K131&gt;=$J131,0,IF($O131&lt;=AK$2,($J131-(SUM($K131,SUM($Z131:AJ131)))),IF($L131=$D$184,(($J131-$K131)/$P131),(($J131-SUM($Z131:AJ131))*$Q131))*IF($V131&lt;=AK$2,(DATEDIF(AJ$2,$V131,"D")/365),IF($G131&gt;AJ$2,(DATEDIF($G131,AK$2,"D")/365),1)))))))</f>
        <v>0</v>
      </c>
      <c r="AL131" s="53">
        <f>IF($V131&lt;=AK$2,0,IF($O131&lt;=AK$2,0,IF($G131&gt;=AL$2,0,IF($K131&gt;=$J131,0,IF($O131&lt;=AL$2,($J131-(SUM($K131,SUM($Z131:AK131)))),IF($L131=$D$184,(($J131-$K131)/$P131),(($J131-SUM($Z131:AK131))*$Q131))*IF($V131&lt;=AL$2,(DATEDIF(AK$2,$V131,"D")/365),IF($G131&gt;AK$2,(DATEDIF($G131,AL$2,"D")/365),1)))))))</f>
        <v>0</v>
      </c>
      <c r="AM131" s="53">
        <f>IF($V131&lt;=AL$2,0,IF($O131&lt;=AL$2,0,IF($G131&gt;=AM$2,0,IF($K131&gt;=$J131,0,IF($O131&lt;=AM$2,($J131-(SUM($K131,SUM($Z131:AL131)))),IF($L131=$D$184,(($J131-$K131)/$P131),(($J131-SUM($Z131:AL131))*$Q131))*IF($V131&lt;=AM$2,(DATEDIF(AL$2,$V131,"D")/365),IF($G131&gt;AL$2,(DATEDIF($G131,AM$2,"D")/365),1)))))))</f>
        <v>0</v>
      </c>
      <c r="AN131" s="53">
        <f>IF($V131&lt;=AM$2,0,IF($O131&lt;=AM$2,0,IF($G131&gt;=AN$2,0,IF($K131&gt;=$J131,0,IF($O131&lt;=AN$2,($J131-(SUM($K131,SUM($Z131:AM131)))),IF($L131=$D$184,(($J131-$K131)/$P131),(($J131-SUM($Z131:AM131))*$Q131))*IF($V131&lt;=AN$2,(DATEDIF(AM$2,$V131,"D")/365),IF($G131&gt;AM$2,(DATEDIF($G131,AN$2,"D")/365),1)))))))</f>
        <v>0</v>
      </c>
      <c r="AO131" s="53">
        <f>IF($V131&lt;=AN$2,0,IF($O131&lt;=AN$2,0,IF($G131&gt;=AO$2,0,IF($K131&gt;=$J131,0,IF($O131&lt;=AO$2,($J131-(SUM($K131,SUM($Z131:AN131)))),IF($L131=$D$184,(($J131-$K131)/$P131),(($J131-SUM($Z131:AN131))*$Q131))*IF($V131&lt;=AO$2,(DATEDIF(AN$2,$V131,"D")/365),IF($G131&gt;AN$2,(DATEDIF($G131,AO$2,"D")/365),1)))))))</f>
        <v>0</v>
      </c>
      <c r="AP131" s="53">
        <f>IF($V131&lt;=AO$2,0,IF($O131&lt;=AO$2,0,IF($G131&gt;=AP$2,0,IF($K131&gt;=$J131,0,IF($O131&lt;=AP$2,($J131-(SUM($K131,SUM($Z131:AO131)))),IF($L131=$D$184,(($J131-$K131)/$P131),(($J131-SUM($Z131:AO131))*$Q131))*IF($V131&lt;=AP$2,(DATEDIF(AO$2,$V131,"D")/365),IF($G131&gt;AO$2,(DATEDIF($G131,AP$2,"D")/365),1)))))))</f>
        <v>0</v>
      </c>
      <c r="AQ131" s="53">
        <f>IF($V131&lt;=AP$2,0,IF($O131&lt;=AP$2,0,IF($G131&gt;=AQ$2,0,IF($K131&gt;=$J131,0,IF($O131&lt;=AQ$2,($J131-(SUM($K131,SUM($Z131:AP131)))),IF($L131=$D$184,(($J131-$K131)/$P131),(($J131-SUM($Z131:AP131))*$Q131))*IF($V131&lt;=AQ$2,(DATEDIF(AP$2,$V131,"D")/365),IF($G131&gt;AP$2,(DATEDIF($G131,AQ$2,"D")/365),1)))))))</f>
        <v>0</v>
      </c>
      <c r="AR131" s="53">
        <f>IF($V131&lt;=AQ$2,0,IF($O131&lt;=AQ$2,0,IF($G131&gt;=AR$2,0,IF($K131&gt;=$J131,0,IF($O131&lt;=AR$2,($J131-(SUM($K131,SUM($Z131:AQ131)))),IF($L131=$D$184,(($J131-$K131)/$P131),(($J131-SUM($Z131:AQ131))*$Q131))*IF($V131&lt;=AR$2,(DATEDIF(AQ$2,$V131,"D")/365),IF($G131&gt;AQ$2,(DATEDIF($G131,AR$2,"D")/365),1)))))))</f>
        <v>0</v>
      </c>
      <c r="AS131" s="53">
        <f>IF($V131&lt;=AR$2,0,IF($O131&lt;=AR$2,0,IF($G131&gt;=AS$2,0,IF($K131&gt;=$J131,0,IF($O131&lt;=AS$2,($J131-(SUM($K131,SUM($Z131:AR131)))),IF($L131=$D$184,(($J131-$K131)/$P131),(($J131-SUM($Z131:AR131))*$Q131))*IF($V131&lt;=AS$2,(DATEDIF(AR$2,$V131,"D")/365),IF($G131&gt;AR$2,(DATEDIF($G131,AS$2,"D")/365),1)))))))</f>
        <v>0</v>
      </c>
      <c r="AT131" s="53">
        <f>IF($V131&lt;=AS$2,0,IF($O131&lt;=AS$2,0,IF($G131&gt;=AT$2,0,IF($K131&gt;=$J131,0,IF($O131&lt;=AT$2,($J131-(SUM($K131,SUM($Z131:AS131)))),IF($L131=$D$184,(($J131-$K131)/$P131),(($J131-SUM($Z131:AS131))*$Q131))*IF($V131&lt;=AT$2,(DATEDIF(AS$2,$V131,"D")/365),IF($G131&gt;AS$2,(DATEDIF($G131,AT$2,"D")/365),1)))))))</f>
        <v>0</v>
      </c>
      <c r="AU131" s="53">
        <f>IF($V131&lt;=AT$2,0,IF($O131&lt;=AT$2,0,IF($G131&gt;=AU$2,0,IF($K131&gt;=$J131,0,IF($O131&lt;=AU$2,($J131-(SUM($K131,SUM($Z131:AT131)))),IF($L131=$D$184,(($J131-$K131)/$P131),(($J131-SUM($Z131:AT131))*$Q131))*IF($V131&lt;=AU$2,(DATEDIF(AT$2,$V131,"D")/365),IF($G131&gt;AT$2,(DATEDIF($G131,AU$2,"D")/365),1)))))))</f>
        <v>0</v>
      </c>
      <c r="AV131" s="53">
        <f>IF($V131&lt;=AU$2,0,IF($O131&lt;=AU$2,0,IF($G131&gt;=AV$2,0,IF($K131&gt;=$J131,0,IF($O131&lt;=AV$2,($J131-(SUM($K131,SUM($Z131:AU131)))),IF($L131=$D$184,(($J131-$K131)/$P131),(($J131-SUM($Z131:AU131))*$Q131))*IF($V131&lt;=AV$2,(DATEDIF(AU$2,$V131,"D")/365),IF($G131&gt;AU$2,(DATEDIF($G131,AV$2,"D")/365),1)))))))</f>
        <v>0</v>
      </c>
      <c r="AW131" s="53">
        <f>IF($V131&lt;=AV$2,0,IF($O131&lt;=AV$2,0,IF($G131&gt;=AW$2,0,IF($K131&gt;=$J131,0,IF($O131&lt;=AW$2,($J131-(SUM($K131,SUM($Z131:AV131)))),IF($L131=$D$184,(($J131-$K131)/$P131),(($J131-SUM($Z131:AV131))*$Q131))*IF($V131&lt;=AW$2,(DATEDIF(AV$2,$V131,"D")/365),IF($G131&gt;AV$2,(DATEDIF($G131,AW$2,"D")/365),1)))))))</f>
        <v>0</v>
      </c>
      <c r="AX131" s="53">
        <f>IF($V131&lt;=AW$2,0,IF($O131&lt;=AW$2,0,IF($G131&gt;=AX$2,0,IF($K131&gt;=$J131,0,IF($O131&lt;=AX$2,($J131-(SUM($K131,SUM($Z131:AW131)))),IF($L131=$D$184,(($J131-$K131)/$P131),(($J131-SUM($Z131:AW131))*$Q131))*IF($V131&lt;=AX$2,(DATEDIF(AW$2,$V131,"D")/365),IF($G131&gt;AW$2,(DATEDIF($G131,AX$2,"D")/365),1)))))))</f>
        <v>0</v>
      </c>
      <c r="AY131" s="53">
        <f>IF($V131&lt;=AX$2,0,IF($O131&lt;=AX$2,0,IF($G131&gt;=AY$2,0,IF($K131&gt;=$J131,0,IF($O131&lt;=AY$2,($J131-(SUM($K131,SUM($Z131:AX131)))),IF($L131=$D$184,(($J131-$K131)/$P131),(($J131-SUM($Z131:AX131))*$Q131))*IF($V131&lt;=AY$2,(DATEDIF(AX$2,$V131,"D")/365),IF($G131&gt;AX$2,(DATEDIF($G131,AY$2,"D")/365),1)))))))</f>
        <v>0</v>
      </c>
      <c r="AZ131" s="52"/>
      <c r="BA131" s="52"/>
      <c r="BB131" s="126">
        <f>IF($V131&lt;=BB$2,0,IF($G131&gt;=BB$2,0,IF($G131&gt;$W$3,(J131-Z131),IF($G131&lt;=$W$3,J131-SUM(W131,$Z131:Z131),0))))</f>
        <v>0</v>
      </c>
      <c r="BC131" s="53">
        <f t="shared" si="332"/>
        <v>0</v>
      </c>
      <c r="BD131" s="52">
        <f t="shared" si="332"/>
        <v>0</v>
      </c>
      <c r="BE131" s="53">
        <f t="shared" si="332"/>
        <v>0</v>
      </c>
      <c r="BF131" s="52">
        <f t="shared" si="332"/>
        <v>0</v>
      </c>
      <c r="BG131" s="53">
        <f t="shared" si="332"/>
        <v>0</v>
      </c>
      <c r="BH131" s="52">
        <f t="shared" si="332"/>
        <v>0</v>
      </c>
      <c r="BI131" s="53">
        <f t="shared" si="332"/>
        <v>0</v>
      </c>
      <c r="BJ131" s="52">
        <f t="shared" si="332"/>
        <v>0</v>
      </c>
      <c r="BK131" s="53">
        <f t="shared" si="332"/>
        <v>0</v>
      </c>
      <c r="BL131" s="52">
        <f t="shared" si="332"/>
        <v>0</v>
      </c>
      <c r="BM131" s="53">
        <f t="shared" si="332"/>
        <v>0</v>
      </c>
      <c r="BN131" s="52">
        <f t="shared" si="332"/>
        <v>0</v>
      </c>
      <c r="BO131" s="53">
        <f t="shared" si="332"/>
        <v>0</v>
      </c>
      <c r="BP131" s="52">
        <f t="shared" si="332"/>
        <v>0</v>
      </c>
      <c r="BQ131" s="53">
        <f t="shared" si="332"/>
        <v>0</v>
      </c>
      <c r="BR131" s="52">
        <f t="shared" si="332"/>
        <v>0</v>
      </c>
      <c r="BS131" s="53">
        <f t="shared" si="334"/>
        <v>0</v>
      </c>
      <c r="BT131" s="52">
        <f t="shared" si="334"/>
        <v>0</v>
      </c>
      <c r="BU131" s="53">
        <f t="shared" si="334"/>
        <v>0</v>
      </c>
      <c r="BV131" s="52">
        <f t="shared" si="333"/>
        <v>0</v>
      </c>
      <c r="BW131" s="53">
        <f t="shared" si="333"/>
        <v>0</v>
      </c>
      <c r="BX131" s="52">
        <f t="shared" si="333"/>
        <v>0</v>
      </c>
      <c r="BY131" s="53">
        <f t="shared" si="333"/>
        <v>0</v>
      </c>
      <c r="BZ131" s="52">
        <f t="shared" si="333"/>
        <v>0</v>
      </c>
      <c r="CA131" s="53">
        <f t="shared" si="333"/>
        <v>0</v>
      </c>
    </row>
    <row r="132" spans="1:79" s="74" customFormat="1">
      <c r="A132" s="20">
        <v>131</v>
      </c>
      <c r="B132" s="20" t="s">
        <v>121</v>
      </c>
      <c r="C132" s="20" t="s">
        <v>153</v>
      </c>
      <c r="D132" s="2">
        <v>1985</v>
      </c>
      <c r="E132" s="3">
        <v>4</v>
      </c>
      <c r="F132" s="2">
        <v>1</v>
      </c>
      <c r="G132" s="55">
        <f t="shared" si="139"/>
        <v>31137</v>
      </c>
      <c r="H132" s="4">
        <v>0</v>
      </c>
      <c r="I132" s="1">
        <v>0</v>
      </c>
      <c r="J132" s="51">
        <f t="shared" si="140"/>
        <v>0</v>
      </c>
      <c r="K132" s="54">
        <f t="shared" si="141"/>
        <v>0</v>
      </c>
      <c r="L132" s="4" t="s">
        <v>96</v>
      </c>
      <c r="M132" s="54">
        <f t="shared" si="331"/>
        <v>10</v>
      </c>
      <c r="N132" s="53">
        <f t="shared" si="322"/>
        <v>10</v>
      </c>
      <c r="O132" s="55">
        <f t="shared" si="323"/>
        <v>34789</v>
      </c>
      <c r="P132" s="53">
        <f t="shared" si="324"/>
        <v>0</v>
      </c>
      <c r="Q132" s="119">
        <f t="shared" si="325"/>
        <v>0</v>
      </c>
      <c r="R132" s="45" t="s">
        <v>130</v>
      </c>
      <c r="S132" s="138">
        <v>17</v>
      </c>
      <c r="T132" s="139">
        <v>4</v>
      </c>
      <c r="U132" s="138">
        <v>2035</v>
      </c>
      <c r="V132" s="55">
        <f t="shared" si="326"/>
        <v>54878</v>
      </c>
      <c r="W132" s="53">
        <f t="shared" si="327"/>
        <v>0</v>
      </c>
      <c r="X132" s="53">
        <f t="shared" si="328"/>
        <v>0</v>
      </c>
      <c r="Y132" s="53">
        <f t="shared" si="329"/>
        <v>0</v>
      </c>
      <c r="Z132" s="53">
        <f t="shared" si="330"/>
        <v>0</v>
      </c>
      <c r="AA132" s="53">
        <f>IF($V132&lt;=Z$2,0,IF($O132&lt;=Z$2,0,IF($G132&gt;=AA$2,0,IF($K132&gt;=$J132,0,IF($O132&lt;=AA$2,($J132-(SUM($K132,SUM($Z132:Z132)))),IF($L132=$D$184,(($J132-$K132)/$P132),(($J132-SUM($Z132:Z132))*$Q132))*IF($V132&lt;=AA$2,(DATEDIF(Z$2,$V132,"D")/365),IF($G132&gt;Z$2,(DATEDIF($G132,AA$2,"D")/365),1)))))))</f>
        <v>0</v>
      </c>
      <c r="AB132" s="53">
        <f>IF($V132&lt;=AA$2,0,IF($O132&lt;=AA$2,0,IF($G132&gt;=AB$2,0,IF($K132&gt;=$J132,0,IF($O132&lt;=AB$2,($J132-(SUM($K132,SUM($Z132:AA132)))),IF($L132=$D$184,(($J132-$K132)/$P132),(($J132-SUM($Z132:AA132))*$Q132))*IF($V132&lt;=AB$2,(DATEDIF(AA$2,$V132,"D")/365),IF($G132&gt;AA$2,(DATEDIF($G132,AB$2,"D")/365),1)))))))</f>
        <v>0</v>
      </c>
      <c r="AC132" s="53">
        <f>IF($V132&lt;=AB$2,0,IF($O132&lt;=AB$2,0,IF($G132&gt;=AC$2,0,IF($K132&gt;=$J132,0,IF($O132&lt;=AC$2,($J132-(SUM($K132,SUM($Z132:AB132)))),IF($L132=$D$184,(($J132-$K132)/$P132),(($J132-SUM($Z132:AB132))*$Q132))*IF($V132&lt;=AC$2,(DATEDIF(AB$2,$V132,"D")/365),IF($G132&gt;AB$2,(DATEDIF($G132,AC$2,"D")/365),1)))))))</f>
        <v>0</v>
      </c>
      <c r="AD132" s="53">
        <f>IF($V132&lt;=AC$2,0,IF($O132&lt;=AC$2,0,IF($G132&gt;=AD$2,0,IF($K132&gt;=$J132,0,IF($O132&lt;=AD$2,($J132-(SUM($K132,SUM($Z132:AC132)))),IF($L132=$D$184,(($J132-$K132)/$P132),(($J132-SUM($Z132:AC132))*$Q132))*IF($V132&lt;=AD$2,(DATEDIF(AC$2,$V132,"D")/365),IF($G132&gt;AC$2,(DATEDIF($G132,AD$2,"D")/365),1)))))))</f>
        <v>0</v>
      </c>
      <c r="AE132" s="53">
        <f>IF($V132&lt;=AD$2,0,IF($O132&lt;=AD$2,0,IF($G132&gt;=AE$2,0,IF($K132&gt;=$J132,0,IF($O132&lt;=AE$2,($J132-(SUM($K132,SUM($Z132:AD132)))),IF($L132=$D$184,(($J132-$K132)/$P132),(($J132-SUM($Z132:AD132))*$Q132))*IF($V132&lt;=AE$2,(DATEDIF(AD$2,$V132,"D")/365),IF($G132&gt;AD$2,(DATEDIF($G132,AE$2,"D")/365),1)))))))</f>
        <v>0</v>
      </c>
      <c r="AF132" s="53">
        <f>IF($V132&lt;=AE$2,0,IF($O132&lt;=AE$2,0,IF($G132&gt;=AF$2,0,IF($K132&gt;=$J132,0,IF($O132&lt;=AF$2,($J132-(SUM($K132,SUM($Z132:AE132)))),IF($L132=$D$184,(($J132-$K132)/$P132),(($J132-SUM($Z132:AE132))*$Q132))*IF($V132&lt;=AF$2,(DATEDIF(AE$2,$V132,"D")/365),IF($G132&gt;AE$2,(DATEDIF($G132,AF$2,"D")/365),1)))))))</f>
        <v>0</v>
      </c>
      <c r="AG132" s="53">
        <f>IF($V132&lt;=AF$2,0,IF($O132&lt;=AF$2,0,IF($G132&gt;=AG$2,0,IF($K132&gt;=$J132,0,IF($O132&lt;=AG$2,($J132-(SUM($K132,SUM($Z132:AF132)))),IF($L132=$D$184,(($J132-$K132)/$P132),(($J132-SUM($Z132:AF132))*$Q132))*IF($V132&lt;=AG$2,(DATEDIF(AF$2,$V132,"D")/365),IF($G132&gt;AF$2,(DATEDIF($G132,AG$2,"D")/365),1)))))))</f>
        <v>0</v>
      </c>
      <c r="AH132" s="53">
        <f>IF($V132&lt;=AG$2,0,IF($O132&lt;=AG$2,0,IF($G132&gt;=AH$2,0,IF($K132&gt;=$J132,0,IF($O132&lt;=AH$2,($J132-(SUM($K132,SUM($Z132:AG132)))),IF($L132=$D$184,(($J132-$K132)/$P132),(($J132-SUM($Z132:AG132))*$Q132))*IF($V132&lt;=AH$2,(DATEDIF(AG$2,$V132,"D")/365),IF($G132&gt;AG$2,(DATEDIF($G132,AH$2,"D")/365),1)))))))</f>
        <v>0</v>
      </c>
      <c r="AI132" s="53">
        <f>IF($V132&lt;=AH$2,0,IF($O132&lt;=AH$2,0,IF($G132&gt;=AI$2,0,IF($K132&gt;=$J132,0,IF($O132&lt;=AI$2,($J132-(SUM($K132,SUM($Z132:AH132)))),IF($L132=$D$184,(($J132-$K132)/$P132),(($J132-SUM($Z132:AH132))*$Q132))*IF($V132&lt;=AI$2,(DATEDIF(AH$2,$V132,"D")/365),IF($G132&gt;AH$2,(DATEDIF($G132,AI$2,"D")/365),1)))))))</f>
        <v>0</v>
      </c>
      <c r="AJ132" s="53">
        <f>IF($V132&lt;=AI$2,0,IF($O132&lt;=AI$2,0,IF($G132&gt;=AJ$2,0,IF($K132&gt;=$J132,0,IF($O132&lt;=AJ$2,($J132-(SUM($K132,SUM($Z132:AI132)))),IF($L132=$D$184,(($J132-$K132)/$P132),(($J132-SUM($Z132:AI132))*$Q132))*IF($V132&lt;=AJ$2,(DATEDIF(AI$2,$V132,"D")/365),IF($G132&gt;AI$2,(DATEDIF($G132,AJ$2,"D")/365),1)))))))</f>
        <v>0</v>
      </c>
      <c r="AK132" s="53">
        <f>IF($V132&lt;=AJ$2,0,IF($O132&lt;=AJ$2,0,IF($G132&gt;=AK$2,0,IF($K132&gt;=$J132,0,IF($O132&lt;=AK$2,($J132-(SUM($K132,SUM($Z132:AJ132)))),IF($L132=$D$184,(($J132-$K132)/$P132),(($J132-SUM($Z132:AJ132))*$Q132))*IF($V132&lt;=AK$2,(DATEDIF(AJ$2,$V132,"D")/365),IF($G132&gt;AJ$2,(DATEDIF($G132,AK$2,"D")/365),1)))))))</f>
        <v>0</v>
      </c>
      <c r="AL132" s="53">
        <f>IF($V132&lt;=AK$2,0,IF($O132&lt;=AK$2,0,IF($G132&gt;=AL$2,0,IF($K132&gt;=$J132,0,IF($O132&lt;=AL$2,($J132-(SUM($K132,SUM($Z132:AK132)))),IF($L132=$D$184,(($J132-$K132)/$P132),(($J132-SUM($Z132:AK132))*$Q132))*IF($V132&lt;=AL$2,(DATEDIF(AK$2,$V132,"D")/365),IF($G132&gt;AK$2,(DATEDIF($G132,AL$2,"D")/365),1)))))))</f>
        <v>0</v>
      </c>
      <c r="AM132" s="53">
        <f>IF($V132&lt;=AL$2,0,IF($O132&lt;=AL$2,0,IF($G132&gt;=AM$2,0,IF($K132&gt;=$J132,0,IF($O132&lt;=AM$2,($J132-(SUM($K132,SUM($Z132:AL132)))),IF($L132=$D$184,(($J132-$K132)/$P132),(($J132-SUM($Z132:AL132))*$Q132))*IF($V132&lt;=AM$2,(DATEDIF(AL$2,$V132,"D")/365),IF($G132&gt;AL$2,(DATEDIF($G132,AM$2,"D")/365),1)))))))</f>
        <v>0</v>
      </c>
      <c r="AN132" s="53">
        <f>IF($V132&lt;=AM$2,0,IF($O132&lt;=AM$2,0,IF($G132&gt;=AN$2,0,IF($K132&gt;=$J132,0,IF($O132&lt;=AN$2,($J132-(SUM($K132,SUM($Z132:AM132)))),IF($L132=$D$184,(($J132-$K132)/$P132),(($J132-SUM($Z132:AM132))*$Q132))*IF($V132&lt;=AN$2,(DATEDIF(AM$2,$V132,"D")/365),IF($G132&gt;AM$2,(DATEDIF($G132,AN$2,"D")/365),1)))))))</f>
        <v>0</v>
      </c>
      <c r="AO132" s="53">
        <f>IF($V132&lt;=AN$2,0,IF($O132&lt;=AN$2,0,IF($G132&gt;=AO$2,0,IF($K132&gt;=$J132,0,IF($O132&lt;=AO$2,($J132-(SUM($K132,SUM($Z132:AN132)))),IF($L132=$D$184,(($J132-$K132)/$P132),(($J132-SUM($Z132:AN132))*$Q132))*IF($V132&lt;=AO$2,(DATEDIF(AN$2,$V132,"D")/365),IF($G132&gt;AN$2,(DATEDIF($G132,AO$2,"D")/365),1)))))))</f>
        <v>0</v>
      </c>
      <c r="AP132" s="53">
        <f>IF($V132&lt;=AO$2,0,IF($O132&lt;=AO$2,0,IF($G132&gt;=AP$2,0,IF($K132&gt;=$J132,0,IF($O132&lt;=AP$2,($J132-(SUM($K132,SUM($Z132:AO132)))),IF($L132=$D$184,(($J132-$K132)/$P132),(($J132-SUM($Z132:AO132))*$Q132))*IF($V132&lt;=AP$2,(DATEDIF(AO$2,$V132,"D")/365),IF($G132&gt;AO$2,(DATEDIF($G132,AP$2,"D")/365),1)))))))</f>
        <v>0</v>
      </c>
      <c r="AQ132" s="53">
        <f>IF($V132&lt;=AP$2,0,IF($O132&lt;=AP$2,0,IF($G132&gt;=AQ$2,0,IF($K132&gt;=$J132,0,IF($O132&lt;=AQ$2,($J132-(SUM($K132,SUM($Z132:AP132)))),IF($L132=$D$184,(($J132-$K132)/$P132),(($J132-SUM($Z132:AP132))*$Q132))*IF($V132&lt;=AQ$2,(DATEDIF(AP$2,$V132,"D")/365),IF($G132&gt;AP$2,(DATEDIF($G132,AQ$2,"D")/365),1)))))))</f>
        <v>0</v>
      </c>
      <c r="AR132" s="53">
        <f>IF($V132&lt;=AQ$2,0,IF($O132&lt;=AQ$2,0,IF($G132&gt;=AR$2,0,IF($K132&gt;=$J132,0,IF($O132&lt;=AR$2,($J132-(SUM($K132,SUM($Z132:AQ132)))),IF($L132=$D$184,(($J132-$K132)/$P132),(($J132-SUM($Z132:AQ132))*$Q132))*IF($V132&lt;=AR$2,(DATEDIF(AQ$2,$V132,"D")/365),IF($G132&gt;AQ$2,(DATEDIF($G132,AR$2,"D")/365),1)))))))</f>
        <v>0</v>
      </c>
      <c r="AS132" s="53">
        <f>IF($V132&lt;=AR$2,0,IF($O132&lt;=AR$2,0,IF($G132&gt;=AS$2,0,IF($K132&gt;=$J132,0,IF($O132&lt;=AS$2,($J132-(SUM($K132,SUM($Z132:AR132)))),IF($L132=$D$184,(($J132-$K132)/$P132),(($J132-SUM($Z132:AR132))*$Q132))*IF($V132&lt;=AS$2,(DATEDIF(AR$2,$V132,"D")/365),IF($G132&gt;AR$2,(DATEDIF($G132,AS$2,"D")/365),1)))))))</f>
        <v>0</v>
      </c>
      <c r="AT132" s="53">
        <f>IF($V132&lt;=AS$2,0,IF($O132&lt;=AS$2,0,IF($G132&gt;=AT$2,0,IF($K132&gt;=$J132,0,IF($O132&lt;=AT$2,($J132-(SUM($K132,SUM($Z132:AS132)))),IF($L132=$D$184,(($J132-$K132)/$P132),(($J132-SUM($Z132:AS132))*$Q132))*IF($V132&lt;=AT$2,(DATEDIF(AS$2,$V132,"D")/365),IF($G132&gt;AS$2,(DATEDIF($G132,AT$2,"D")/365),1)))))))</f>
        <v>0</v>
      </c>
      <c r="AU132" s="53">
        <f>IF($V132&lt;=AT$2,0,IF($O132&lt;=AT$2,0,IF($G132&gt;=AU$2,0,IF($K132&gt;=$J132,0,IF($O132&lt;=AU$2,($J132-(SUM($K132,SUM($Z132:AT132)))),IF($L132=$D$184,(($J132-$K132)/$P132),(($J132-SUM($Z132:AT132))*$Q132))*IF($V132&lt;=AU$2,(DATEDIF(AT$2,$V132,"D")/365),IF($G132&gt;AT$2,(DATEDIF($G132,AU$2,"D")/365),1)))))))</f>
        <v>0</v>
      </c>
      <c r="AV132" s="53">
        <f>IF($V132&lt;=AU$2,0,IF($O132&lt;=AU$2,0,IF($G132&gt;=AV$2,0,IF($K132&gt;=$J132,0,IF($O132&lt;=AV$2,($J132-(SUM($K132,SUM($Z132:AU132)))),IF($L132=$D$184,(($J132-$K132)/$P132),(($J132-SUM($Z132:AU132))*$Q132))*IF($V132&lt;=AV$2,(DATEDIF(AU$2,$V132,"D")/365),IF($G132&gt;AU$2,(DATEDIF($G132,AV$2,"D")/365),1)))))))</f>
        <v>0</v>
      </c>
      <c r="AW132" s="53">
        <f>IF($V132&lt;=AV$2,0,IF($O132&lt;=AV$2,0,IF($G132&gt;=AW$2,0,IF($K132&gt;=$J132,0,IF($O132&lt;=AW$2,($J132-(SUM($K132,SUM($Z132:AV132)))),IF($L132=$D$184,(($J132-$K132)/$P132),(($J132-SUM($Z132:AV132))*$Q132))*IF($V132&lt;=AW$2,(DATEDIF(AV$2,$V132,"D")/365),IF($G132&gt;AV$2,(DATEDIF($G132,AW$2,"D")/365),1)))))))</f>
        <v>0</v>
      </c>
      <c r="AX132" s="53">
        <f>IF($V132&lt;=AW$2,0,IF($O132&lt;=AW$2,0,IF($G132&gt;=AX$2,0,IF($K132&gt;=$J132,0,IF($O132&lt;=AX$2,($J132-(SUM($K132,SUM($Z132:AW132)))),IF($L132=$D$184,(($J132-$K132)/$P132),(($J132-SUM($Z132:AW132))*$Q132))*IF($V132&lt;=AX$2,(DATEDIF(AW$2,$V132,"D")/365),IF($G132&gt;AW$2,(DATEDIF($G132,AX$2,"D")/365),1)))))))</f>
        <v>0</v>
      </c>
      <c r="AY132" s="53">
        <f>IF($V132&lt;=AX$2,0,IF($O132&lt;=AX$2,0,IF($G132&gt;=AY$2,0,IF($K132&gt;=$J132,0,IF($O132&lt;=AY$2,($J132-(SUM($K132,SUM($Z132:AX132)))),IF($L132=$D$184,(($J132-$K132)/$P132),(($J132-SUM($Z132:AX132))*$Q132))*IF($V132&lt;=AY$2,(DATEDIF(AX$2,$V132,"D")/365),IF($G132&gt;AX$2,(DATEDIF($G132,AY$2,"D")/365),1)))))))</f>
        <v>0</v>
      </c>
      <c r="AZ132" s="52"/>
      <c r="BA132" s="52"/>
      <c r="BB132" s="126">
        <f>IF($V132&lt;=BB$2,0,IF($G132&gt;=BB$2,0,IF($G132&gt;$W$3,(J132-Z132),IF($G132&lt;=$W$3,J132-SUM(W132,$Z132:Z132),0))))</f>
        <v>0</v>
      </c>
      <c r="BC132" s="53">
        <f t="shared" si="332"/>
        <v>0</v>
      </c>
      <c r="BD132" s="52">
        <f t="shared" si="332"/>
        <v>0</v>
      </c>
      <c r="BE132" s="53">
        <f t="shared" si="332"/>
        <v>0</v>
      </c>
      <c r="BF132" s="52">
        <f t="shared" si="332"/>
        <v>0</v>
      </c>
      <c r="BG132" s="53">
        <f t="shared" si="332"/>
        <v>0</v>
      </c>
      <c r="BH132" s="52">
        <f t="shared" si="332"/>
        <v>0</v>
      </c>
      <c r="BI132" s="53">
        <f t="shared" si="332"/>
        <v>0</v>
      </c>
      <c r="BJ132" s="52">
        <f t="shared" si="332"/>
        <v>0</v>
      </c>
      <c r="BK132" s="53">
        <f t="shared" si="332"/>
        <v>0</v>
      </c>
      <c r="BL132" s="52">
        <f t="shared" si="332"/>
        <v>0</v>
      </c>
      <c r="BM132" s="53">
        <f t="shared" si="332"/>
        <v>0</v>
      </c>
      <c r="BN132" s="52">
        <f t="shared" si="332"/>
        <v>0</v>
      </c>
      <c r="BO132" s="53">
        <f t="shared" si="332"/>
        <v>0</v>
      </c>
      <c r="BP132" s="52">
        <f t="shared" si="332"/>
        <v>0</v>
      </c>
      <c r="BQ132" s="53">
        <f t="shared" si="332"/>
        <v>0</v>
      </c>
      <c r="BR132" s="52">
        <f t="shared" si="332"/>
        <v>0</v>
      </c>
      <c r="BS132" s="53">
        <f t="shared" si="334"/>
        <v>0</v>
      </c>
      <c r="BT132" s="52">
        <f t="shared" si="334"/>
        <v>0</v>
      </c>
      <c r="BU132" s="53">
        <f t="shared" si="334"/>
        <v>0</v>
      </c>
      <c r="BV132" s="52">
        <f t="shared" si="333"/>
        <v>0</v>
      </c>
      <c r="BW132" s="53">
        <f t="shared" si="333"/>
        <v>0</v>
      </c>
      <c r="BX132" s="52">
        <f t="shared" si="333"/>
        <v>0</v>
      </c>
      <c r="BY132" s="53">
        <f t="shared" si="333"/>
        <v>0</v>
      </c>
      <c r="BZ132" s="52">
        <f t="shared" si="333"/>
        <v>0</v>
      </c>
      <c r="CA132" s="53">
        <f t="shared" si="333"/>
        <v>0</v>
      </c>
    </row>
    <row r="133" spans="1:79" s="74" customFormat="1">
      <c r="A133" s="20">
        <v>132</v>
      </c>
      <c r="B133" s="20" t="s">
        <v>121</v>
      </c>
      <c r="C133" s="20" t="s">
        <v>153</v>
      </c>
      <c r="D133" s="2">
        <v>1985</v>
      </c>
      <c r="E133" s="3">
        <v>4</v>
      </c>
      <c r="F133" s="2">
        <v>1</v>
      </c>
      <c r="G133" s="55">
        <f t="shared" si="139"/>
        <v>31137</v>
      </c>
      <c r="H133" s="4">
        <v>0</v>
      </c>
      <c r="I133" s="1">
        <v>0</v>
      </c>
      <c r="J133" s="51">
        <f t="shared" si="140"/>
        <v>0</v>
      </c>
      <c r="K133" s="54">
        <f t="shared" si="141"/>
        <v>0</v>
      </c>
      <c r="L133" s="4" t="s">
        <v>96</v>
      </c>
      <c r="M133" s="54">
        <f t="shared" si="331"/>
        <v>10</v>
      </c>
      <c r="N133" s="53">
        <f t="shared" si="322"/>
        <v>10</v>
      </c>
      <c r="O133" s="55">
        <f t="shared" si="323"/>
        <v>34789</v>
      </c>
      <c r="P133" s="53">
        <f t="shared" si="324"/>
        <v>0</v>
      </c>
      <c r="Q133" s="119">
        <f t="shared" si="325"/>
        <v>0</v>
      </c>
      <c r="R133" s="45" t="s">
        <v>130</v>
      </c>
      <c r="S133" s="138">
        <v>17</v>
      </c>
      <c r="T133" s="139">
        <v>4</v>
      </c>
      <c r="U133" s="138">
        <v>2035</v>
      </c>
      <c r="V133" s="55">
        <f t="shared" si="326"/>
        <v>54878</v>
      </c>
      <c r="W133" s="53">
        <f t="shared" si="327"/>
        <v>0</v>
      </c>
      <c r="X133" s="53">
        <f t="shared" si="328"/>
        <v>0</v>
      </c>
      <c r="Y133" s="53">
        <f t="shared" si="329"/>
        <v>0</v>
      </c>
      <c r="Z133" s="53">
        <f t="shared" si="330"/>
        <v>0</v>
      </c>
      <c r="AA133" s="53">
        <f>IF($V133&lt;=Z$2,0,IF($O133&lt;=Z$2,0,IF($G133&gt;=AA$2,0,IF($K133&gt;=$J133,0,IF($O133&lt;=AA$2,($J133-(SUM($K133,SUM($Z133:Z133)))),IF($L133=$D$184,(($J133-$K133)/$P133),(($J133-SUM($Z133:Z133))*$Q133))*IF($V133&lt;=AA$2,(DATEDIF(Z$2,$V133,"D")/365),IF($G133&gt;Z$2,(DATEDIF($G133,AA$2,"D")/365),1)))))))</f>
        <v>0</v>
      </c>
      <c r="AB133" s="53">
        <f>IF($V133&lt;=AA$2,0,IF($O133&lt;=AA$2,0,IF($G133&gt;=AB$2,0,IF($K133&gt;=$J133,0,IF($O133&lt;=AB$2,($J133-(SUM($K133,SUM($Z133:AA133)))),IF($L133=$D$184,(($J133-$K133)/$P133),(($J133-SUM($Z133:AA133))*$Q133))*IF($V133&lt;=AB$2,(DATEDIF(AA$2,$V133,"D")/365),IF($G133&gt;AA$2,(DATEDIF($G133,AB$2,"D")/365),1)))))))</f>
        <v>0</v>
      </c>
      <c r="AC133" s="53">
        <f>IF($V133&lt;=AB$2,0,IF($O133&lt;=AB$2,0,IF($G133&gt;=AC$2,0,IF($K133&gt;=$J133,0,IF($O133&lt;=AC$2,($J133-(SUM($K133,SUM($Z133:AB133)))),IF($L133=$D$184,(($J133-$K133)/$P133),(($J133-SUM($Z133:AB133))*$Q133))*IF($V133&lt;=AC$2,(DATEDIF(AB$2,$V133,"D")/365),IF($G133&gt;AB$2,(DATEDIF($G133,AC$2,"D")/365),1)))))))</f>
        <v>0</v>
      </c>
      <c r="AD133" s="53">
        <f>IF($V133&lt;=AC$2,0,IF($O133&lt;=AC$2,0,IF($G133&gt;=AD$2,0,IF($K133&gt;=$J133,0,IF($O133&lt;=AD$2,($J133-(SUM($K133,SUM($Z133:AC133)))),IF($L133=$D$184,(($J133-$K133)/$P133),(($J133-SUM($Z133:AC133))*$Q133))*IF($V133&lt;=AD$2,(DATEDIF(AC$2,$V133,"D")/365),IF($G133&gt;AC$2,(DATEDIF($G133,AD$2,"D")/365),1)))))))</f>
        <v>0</v>
      </c>
      <c r="AE133" s="53">
        <f>IF($V133&lt;=AD$2,0,IF($O133&lt;=AD$2,0,IF($G133&gt;=AE$2,0,IF($K133&gt;=$J133,0,IF($O133&lt;=AE$2,($J133-(SUM($K133,SUM($Z133:AD133)))),IF($L133=$D$184,(($J133-$K133)/$P133),(($J133-SUM($Z133:AD133))*$Q133))*IF($V133&lt;=AE$2,(DATEDIF(AD$2,$V133,"D")/365),IF($G133&gt;AD$2,(DATEDIF($G133,AE$2,"D")/365),1)))))))</f>
        <v>0</v>
      </c>
      <c r="AF133" s="53">
        <f>IF($V133&lt;=AE$2,0,IF($O133&lt;=AE$2,0,IF($G133&gt;=AF$2,0,IF($K133&gt;=$J133,0,IF($O133&lt;=AF$2,($J133-(SUM($K133,SUM($Z133:AE133)))),IF($L133=$D$184,(($J133-$K133)/$P133),(($J133-SUM($Z133:AE133))*$Q133))*IF($V133&lt;=AF$2,(DATEDIF(AE$2,$V133,"D")/365),IF($G133&gt;AE$2,(DATEDIF($G133,AF$2,"D")/365),1)))))))</f>
        <v>0</v>
      </c>
      <c r="AG133" s="53">
        <f>IF($V133&lt;=AF$2,0,IF($O133&lt;=AF$2,0,IF($G133&gt;=AG$2,0,IF($K133&gt;=$J133,0,IF($O133&lt;=AG$2,($J133-(SUM($K133,SUM($Z133:AF133)))),IF($L133=$D$184,(($J133-$K133)/$P133),(($J133-SUM($Z133:AF133))*$Q133))*IF($V133&lt;=AG$2,(DATEDIF(AF$2,$V133,"D")/365),IF($G133&gt;AF$2,(DATEDIF($G133,AG$2,"D")/365),1)))))))</f>
        <v>0</v>
      </c>
      <c r="AH133" s="53">
        <f>IF($V133&lt;=AG$2,0,IF($O133&lt;=AG$2,0,IF($G133&gt;=AH$2,0,IF($K133&gt;=$J133,0,IF($O133&lt;=AH$2,($J133-(SUM($K133,SUM($Z133:AG133)))),IF($L133=$D$184,(($J133-$K133)/$P133),(($J133-SUM($Z133:AG133))*$Q133))*IF($V133&lt;=AH$2,(DATEDIF(AG$2,$V133,"D")/365),IF($G133&gt;AG$2,(DATEDIF($G133,AH$2,"D")/365),1)))))))</f>
        <v>0</v>
      </c>
      <c r="AI133" s="53">
        <f>IF($V133&lt;=AH$2,0,IF($O133&lt;=AH$2,0,IF($G133&gt;=AI$2,0,IF($K133&gt;=$J133,0,IF($O133&lt;=AI$2,($J133-(SUM($K133,SUM($Z133:AH133)))),IF($L133=$D$184,(($J133-$K133)/$P133),(($J133-SUM($Z133:AH133))*$Q133))*IF($V133&lt;=AI$2,(DATEDIF(AH$2,$V133,"D")/365),IF($G133&gt;AH$2,(DATEDIF($G133,AI$2,"D")/365),1)))))))</f>
        <v>0</v>
      </c>
      <c r="AJ133" s="53">
        <f>IF($V133&lt;=AI$2,0,IF($O133&lt;=AI$2,0,IF($G133&gt;=AJ$2,0,IF($K133&gt;=$J133,0,IF($O133&lt;=AJ$2,($J133-(SUM($K133,SUM($Z133:AI133)))),IF($L133=$D$184,(($J133-$K133)/$P133),(($J133-SUM($Z133:AI133))*$Q133))*IF($V133&lt;=AJ$2,(DATEDIF(AI$2,$V133,"D")/365),IF($G133&gt;AI$2,(DATEDIF($G133,AJ$2,"D")/365),1)))))))</f>
        <v>0</v>
      </c>
      <c r="AK133" s="53">
        <f>IF($V133&lt;=AJ$2,0,IF($O133&lt;=AJ$2,0,IF($G133&gt;=AK$2,0,IF($K133&gt;=$J133,0,IF($O133&lt;=AK$2,($J133-(SUM($K133,SUM($Z133:AJ133)))),IF($L133=$D$184,(($J133-$K133)/$P133),(($J133-SUM($Z133:AJ133))*$Q133))*IF($V133&lt;=AK$2,(DATEDIF(AJ$2,$V133,"D")/365),IF($G133&gt;AJ$2,(DATEDIF($G133,AK$2,"D")/365),1)))))))</f>
        <v>0</v>
      </c>
      <c r="AL133" s="53">
        <f>IF($V133&lt;=AK$2,0,IF($O133&lt;=AK$2,0,IF($G133&gt;=AL$2,0,IF($K133&gt;=$J133,0,IF($O133&lt;=AL$2,($J133-(SUM($K133,SUM($Z133:AK133)))),IF($L133=$D$184,(($J133-$K133)/$P133),(($J133-SUM($Z133:AK133))*$Q133))*IF($V133&lt;=AL$2,(DATEDIF(AK$2,$V133,"D")/365),IF($G133&gt;AK$2,(DATEDIF($G133,AL$2,"D")/365),1)))))))</f>
        <v>0</v>
      </c>
      <c r="AM133" s="53">
        <f>IF($V133&lt;=AL$2,0,IF($O133&lt;=AL$2,0,IF($G133&gt;=AM$2,0,IF($K133&gt;=$J133,0,IF($O133&lt;=AM$2,($J133-(SUM($K133,SUM($Z133:AL133)))),IF($L133=$D$184,(($J133-$K133)/$P133),(($J133-SUM($Z133:AL133))*$Q133))*IF($V133&lt;=AM$2,(DATEDIF(AL$2,$V133,"D")/365),IF($G133&gt;AL$2,(DATEDIF($G133,AM$2,"D")/365),1)))))))</f>
        <v>0</v>
      </c>
      <c r="AN133" s="53">
        <f>IF($V133&lt;=AM$2,0,IF($O133&lt;=AM$2,0,IF($G133&gt;=AN$2,0,IF($K133&gt;=$J133,0,IF($O133&lt;=AN$2,($J133-(SUM($K133,SUM($Z133:AM133)))),IF($L133=$D$184,(($J133-$K133)/$P133),(($J133-SUM($Z133:AM133))*$Q133))*IF($V133&lt;=AN$2,(DATEDIF(AM$2,$V133,"D")/365),IF($G133&gt;AM$2,(DATEDIF($G133,AN$2,"D")/365),1)))))))</f>
        <v>0</v>
      </c>
      <c r="AO133" s="53">
        <f>IF($V133&lt;=AN$2,0,IF($O133&lt;=AN$2,0,IF($G133&gt;=AO$2,0,IF($K133&gt;=$J133,0,IF($O133&lt;=AO$2,($J133-(SUM($K133,SUM($Z133:AN133)))),IF($L133=$D$184,(($J133-$K133)/$P133),(($J133-SUM($Z133:AN133))*$Q133))*IF($V133&lt;=AO$2,(DATEDIF(AN$2,$V133,"D")/365),IF($G133&gt;AN$2,(DATEDIF($G133,AO$2,"D")/365),1)))))))</f>
        <v>0</v>
      </c>
      <c r="AP133" s="53">
        <f>IF($V133&lt;=AO$2,0,IF($O133&lt;=AO$2,0,IF($G133&gt;=AP$2,0,IF($K133&gt;=$J133,0,IF($O133&lt;=AP$2,($J133-(SUM($K133,SUM($Z133:AO133)))),IF($L133=$D$184,(($J133-$K133)/$P133),(($J133-SUM($Z133:AO133))*$Q133))*IF($V133&lt;=AP$2,(DATEDIF(AO$2,$V133,"D")/365),IF($G133&gt;AO$2,(DATEDIF($G133,AP$2,"D")/365),1)))))))</f>
        <v>0</v>
      </c>
      <c r="AQ133" s="53">
        <f>IF($V133&lt;=AP$2,0,IF($O133&lt;=AP$2,0,IF($G133&gt;=AQ$2,0,IF($K133&gt;=$J133,0,IF($O133&lt;=AQ$2,($J133-(SUM($K133,SUM($Z133:AP133)))),IF($L133=$D$184,(($J133-$K133)/$P133),(($J133-SUM($Z133:AP133))*$Q133))*IF($V133&lt;=AQ$2,(DATEDIF(AP$2,$V133,"D")/365),IF($G133&gt;AP$2,(DATEDIF($G133,AQ$2,"D")/365),1)))))))</f>
        <v>0</v>
      </c>
      <c r="AR133" s="53">
        <f>IF($V133&lt;=AQ$2,0,IF($O133&lt;=AQ$2,0,IF($G133&gt;=AR$2,0,IF($K133&gt;=$J133,0,IF($O133&lt;=AR$2,($J133-(SUM($K133,SUM($Z133:AQ133)))),IF($L133=$D$184,(($J133-$K133)/$P133),(($J133-SUM($Z133:AQ133))*$Q133))*IF($V133&lt;=AR$2,(DATEDIF(AQ$2,$V133,"D")/365),IF($G133&gt;AQ$2,(DATEDIF($G133,AR$2,"D")/365),1)))))))</f>
        <v>0</v>
      </c>
      <c r="AS133" s="53">
        <f>IF($V133&lt;=AR$2,0,IF($O133&lt;=AR$2,0,IF($G133&gt;=AS$2,0,IF($K133&gt;=$J133,0,IF($O133&lt;=AS$2,($J133-(SUM($K133,SUM($Z133:AR133)))),IF($L133=$D$184,(($J133-$K133)/$P133),(($J133-SUM($Z133:AR133))*$Q133))*IF($V133&lt;=AS$2,(DATEDIF(AR$2,$V133,"D")/365),IF($G133&gt;AR$2,(DATEDIF($G133,AS$2,"D")/365),1)))))))</f>
        <v>0</v>
      </c>
      <c r="AT133" s="53">
        <f>IF($V133&lt;=AS$2,0,IF($O133&lt;=AS$2,0,IF($G133&gt;=AT$2,0,IF($K133&gt;=$J133,0,IF($O133&lt;=AT$2,($J133-(SUM($K133,SUM($Z133:AS133)))),IF($L133=$D$184,(($J133-$K133)/$P133),(($J133-SUM($Z133:AS133))*$Q133))*IF($V133&lt;=AT$2,(DATEDIF(AS$2,$V133,"D")/365),IF($G133&gt;AS$2,(DATEDIF($G133,AT$2,"D")/365),1)))))))</f>
        <v>0</v>
      </c>
      <c r="AU133" s="53">
        <f>IF($V133&lt;=AT$2,0,IF($O133&lt;=AT$2,0,IF($G133&gt;=AU$2,0,IF($K133&gt;=$J133,0,IF($O133&lt;=AU$2,($J133-(SUM($K133,SUM($Z133:AT133)))),IF($L133=$D$184,(($J133-$K133)/$P133),(($J133-SUM($Z133:AT133))*$Q133))*IF($V133&lt;=AU$2,(DATEDIF(AT$2,$V133,"D")/365),IF($G133&gt;AT$2,(DATEDIF($G133,AU$2,"D")/365),1)))))))</f>
        <v>0</v>
      </c>
      <c r="AV133" s="53">
        <f>IF($V133&lt;=AU$2,0,IF($O133&lt;=AU$2,0,IF($G133&gt;=AV$2,0,IF($K133&gt;=$J133,0,IF($O133&lt;=AV$2,($J133-(SUM($K133,SUM($Z133:AU133)))),IF($L133=$D$184,(($J133-$K133)/$P133),(($J133-SUM($Z133:AU133))*$Q133))*IF($V133&lt;=AV$2,(DATEDIF(AU$2,$V133,"D")/365),IF($G133&gt;AU$2,(DATEDIF($G133,AV$2,"D")/365),1)))))))</f>
        <v>0</v>
      </c>
      <c r="AW133" s="53">
        <f>IF($V133&lt;=AV$2,0,IF($O133&lt;=AV$2,0,IF($G133&gt;=AW$2,0,IF($K133&gt;=$J133,0,IF($O133&lt;=AW$2,($J133-(SUM($K133,SUM($Z133:AV133)))),IF($L133=$D$184,(($J133-$K133)/$P133),(($J133-SUM($Z133:AV133))*$Q133))*IF($V133&lt;=AW$2,(DATEDIF(AV$2,$V133,"D")/365),IF($G133&gt;AV$2,(DATEDIF($G133,AW$2,"D")/365),1)))))))</f>
        <v>0</v>
      </c>
      <c r="AX133" s="53">
        <f>IF($V133&lt;=AW$2,0,IF($O133&lt;=AW$2,0,IF($G133&gt;=AX$2,0,IF($K133&gt;=$J133,0,IF($O133&lt;=AX$2,($J133-(SUM($K133,SUM($Z133:AW133)))),IF($L133=$D$184,(($J133-$K133)/$P133),(($J133-SUM($Z133:AW133))*$Q133))*IF($V133&lt;=AX$2,(DATEDIF(AW$2,$V133,"D")/365),IF($G133&gt;AW$2,(DATEDIF($G133,AX$2,"D")/365),1)))))))</f>
        <v>0</v>
      </c>
      <c r="AY133" s="53">
        <f>IF($V133&lt;=AX$2,0,IF($O133&lt;=AX$2,0,IF($G133&gt;=AY$2,0,IF($K133&gt;=$J133,0,IF($O133&lt;=AY$2,($J133-(SUM($K133,SUM($Z133:AX133)))),IF($L133=$D$184,(($J133-$K133)/$P133),(($J133-SUM($Z133:AX133))*$Q133))*IF($V133&lt;=AY$2,(DATEDIF(AX$2,$V133,"D")/365),IF($G133&gt;AX$2,(DATEDIF($G133,AY$2,"D")/365),1)))))))</f>
        <v>0</v>
      </c>
      <c r="AZ133" s="52"/>
      <c r="BA133" s="52"/>
      <c r="BB133" s="126">
        <f>IF($V133&lt;=BB$2,0,IF($G133&gt;=BB$2,0,IF($G133&gt;$W$3,(J133-Z133),IF($G133&lt;=$W$3,J133-SUM(W133,$Z133:Z133),0))))</f>
        <v>0</v>
      </c>
      <c r="BC133" s="53">
        <f t="shared" si="332"/>
        <v>0</v>
      </c>
      <c r="BD133" s="52">
        <f t="shared" si="332"/>
        <v>0</v>
      </c>
      <c r="BE133" s="53">
        <f t="shared" si="332"/>
        <v>0</v>
      </c>
      <c r="BF133" s="52">
        <f t="shared" si="332"/>
        <v>0</v>
      </c>
      <c r="BG133" s="53">
        <f t="shared" si="332"/>
        <v>0</v>
      </c>
      <c r="BH133" s="52">
        <f t="shared" si="332"/>
        <v>0</v>
      </c>
      <c r="BI133" s="53">
        <f t="shared" si="332"/>
        <v>0</v>
      </c>
      <c r="BJ133" s="52">
        <f t="shared" si="332"/>
        <v>0</v>
      </c>
      <c r="BK133" s="53">
        <f t="shared" si="332"/>
        <v>0</v>
      </c>
      <c r="BL133" s="52">
        <f t="shared" si="332"/>
        <v>0</v>
      </c>
      <c r="BM133" s="53">
        <f t="shared" si="332"/>
        <v>0</v>
      </c>
      <c r="BN133" s="52">
        <f t="shared" si="332"/>
        <v>0</v>
      </c>
      <c r="BO133" s="53">
        <f t="shared" si="332"/>
        <v>0</v>
      </c>
      <c r="BP133" s="52">
        <f t="shared" si="332"/>
        <v>0</v>
      </c>
      <c r="BQ133" s="53">
        <f t="shared" si="332"/>
        <v>0</v>
      </c>
      <c r="BR133" s="52">
        <f t="shared" si="332"/>
        <v>0</v>
      </c>
      <c r="BS133" s="53">
        <f t="shared" si="334"/>
        <v>0</v>
      </c>
      <c r="BT133" s="52">
        <f t="shared" si="334"/>
        <v>0</v>
      </c>
      <c r="BU133" s="53">
        <f t="shared" si="334"/>
        <v>0</v>
      </c>
      <c r="BV133" s="52">
        <f t="shared" si="333"/>
        <v>0</v>
      </c>
      <c r="BW133" s="53">
        <f t="shared" si="333"/>
        <v>0</v>
      </c>
      <c r="BX133" s="52">
        <f t="shared" si="333"/>
        <v>0</v>
      </c>
      <c r="BY133" s="53">
        <f t="shared" si="333"/>
        <v>0</v>
      </c>
      <c r="BZ133" s="52">
        <f t="shared" si="333"/>
        <v>0</v>
      </c>
      <c r="CA133" s="53">
        <f t="shared" si="333"/>
        <v>0</v>
      </c>
    </row>
    <row r="134" spans="1:79" s="74" customFormat="1">
      <c r="A134" s="20">
        <v>133</v>
      </c>
      <c r="B134" s="20" t="s">
        <v>121</v>
      </c>
      <c r="C134" s="20" t="s">
        <v>153</v>
      </c>
      <c r="D134" s="2">
        <v>1985</v>
      </c>
      <c r="E134" s="3">
        <v>4</v>
      </c>
      <c r="F134" s="2">
        <v>1</v>
      </c>
      <c r="G134" s="55">
        <f t="shared" si="139"/>
        <v>31137</v>
      </c>
      <c r="H134" s="4">
        <v>0</v>
      </c>
      <c r="I134" s="1">
        <v>0</v>
      </c>
      <c r="J134" s="51">
        <f t="shared" si="140"/>
        <v>0</v>
      </c>
      <c r="K134" s="54">
        <f t="shared" si="141"/>
        <v>0</v>
      </c>
      <c r="L134" s="4" t="s">
        <v>96</v>
      </c>
      <c r="M134" s="54">
        <f t="shared" si="331"/>
        <v>10</v>
      </c>
      <c r="N134" s="53">
        <f t="shared" si="322"/>
        <v>10</v>
      </c>
      <c r="O134" s="55">
        <f t="shared" si="323"/>
        <v>34789</v>
      </c>
      <c r="P134" s="53">
        <f t="shared" si="324"/>
        <v>0</v>
      </c>
      <c r="Q134" s="119">
        <f t="shared" si="325"/>
        <v>0</v>
      </c>
      <c r="R134" s="45" t="s">
        <v>130</v>
      </c>
      <c r="S134" s="138">
        <v>17</v>
      </c>
      <c r="T134" s="139">
        <v>4</v>
      </c>
      <c r="U134" s="138">
        <v>2035</v>
      </c>
      <c r="V134" s="55">
        <f t="shared" si="326"/>
        <v>54878</v>
      </c>
      <c r="W134" s="53">
        <f t="shared" si="327"/>
        <v>0</v>
      </c>
      <c r="X134" s="53">
        <f t="shared" si="328"/>
        <v>0</v>
      </c>
      <c r="Y134" s="53">
        <f t="shared" si="329"/>
        <v>0</v>
      </c>
      <c r="Z134" s="53">
        <f t="shared" si="330"/>
        <v>0</v>
      </c>
      <c r="AA134" s="53">
        <f>IF($V134&lt;=Z$2,0,IF($O134&lt;=Z$2,0,IF($G134&gt;=AA$2,0,IF($K134&gt;=$J134,0,IF($O134&lt;=AA$2,($J134-(SUM($K134,SUM($Z134:Z134)))),IF($L134=$D$184,(($J134-$K134)/$P134),(($J134-SUM($Z134:Z134))*$Q134))*IF($V134&lt;=AA$2,(DATEDIF(Z$2,$V134,"D")/365),IF($G134&gt;Z$2,(DATEDIF($G134,AA$2,"D")/365),1)))))))</f>
        <v>0</v>
      </c>
      <c r="AB134" s="53">
        <f>IF($V134&lt;=AA$2,0,IF($O134&lt;=AA$2,0,IF($G134&gt;=AB$2,0,IF($K134&gt;=$J134,0,IF($O134&lt;=AB$2,($J134-(SUM($K134,SUM($Z134:AA134)))),IF($L134=$D$184,(($J134-$K134)/$P134),(($J134-SUM($Z134:AA134))*$Q134))*IF($V134&lt;=AB$2,(DATEDIF(AA$2,$V134,"D")/365),IF($G134&gt;AA$2,(DATEDIF($G134,AB$2,"D")/365),1)))))))</f>
        <v>0</v>
      </c>
      <c r="AC134" s="53">
        <f>IF($V134&lt;=AB$2,0,IF($O134&lt;=AB$2,0,IF($G134&gt;=AC$2,0,IF($K134&gt;=$J134,0,IF($O134&lt;=AC$2,($J134-(SUM($K134,SUM($Z134:AB134)))),IF($L134=$D$184,(($J134-$K134)/$P134),(($J134-SUM($Z134:AB134))*$Q134))*IF($V134&lt;=AC$2,(DATEDIF(AB$2,$V134,"D")/365),IF($G134&gt;AB$2,(DATEDIF($G134,AC$2,"D")/365),1)))))))</f>
        <v>0</v>
      </c>
      <c r="AD134" s="53">
        <f>IF($V134&lt;=AC$2,0,IF($O134&lt;=AC$2,0,IF($G134&gt;=AD$2,0,IF($K134&gt;=$J134,0,IF($O134&lt;=AD$2,($J134-(SUM($K134,SUM($Z134:AC134)))),IF($L134=$D$184,(($J134-$K134)/$P134),(($J134-SUM($Z134:AC134))*$Q134))*IF($V134&lt;=AD$2,(DATEDIF(AC$2,$V134,"D")/365),IF($G134&gt;AC$2,(DATEDIF($G134,AD$2,"D")/365),1)))))))</f>
        <v>0</v>
      </c>
      <c r="AE134" s="53">
        <f>IF($V134&lt;=AD$2,0,IF($O134&lt;=AD$2,0,IF($G134&gt;=AE$2,0,IF($K134&gt;=$J134,0,IF($O134&lt;=AE$2,($J134-(SUM($K134,SUM($Z134:AD134)))),IF($L134=$D$184,(($J134-$K134)/$P134),(($J134-SUM($Z134:AD134))*$Q134))*IF($V134&lt;=AE$2,(DATEDIF(AD$2,$V134,"D")/365),IF($G134&gt;AD$2,(DATEDIF($G134,AE$2,"D")/365),1)))))))</f>
        <v>0</v>
      </c>
      <c r="AF134" s="53">
        <f>IF($V134&lt;=AE$2,0,IF($O134&lt;=AE$2,0,IF($G134&gt;=AF$2,0,IF($K134&gt;=$J134,0,IF($O134&lt;=AF$2,($J134-(SUM($K134,SUM($Z134:AE134)))),IF($L134=$D$184,(($J134-$K134)/$P134),(($J134-SUM($Z134:AE134))*$Q134))*IF($V134&lt;=AF$2,(DATEDIF(AE$2,$V134,"D")/365),IF($G134&gt;AE$2,(DATEDIF($G134,AF$2,"D")/365),1)))))))</f>
        <v>0</v>
      </c>
      <c r="AG134" s="53">
        <f>IF($V134&lt;=AF$2,0,IF($O134&lt;=AF$2,0,IF($G134&gt;=AG$2,0,IF($K134&gt;=$J134,0,IF($O134&lt;=AG$2,($J134-(SUM($K134,SUM($Z134:AF134)))),IF($L134=$D$184,(($J134-$K134)/$P134),(($J134-SUM($Z134:AF134))*$Q134))*IF($V134&lt;=AG$2,(DATEDIF(AF$2,$V134,"D")/365),IF($G134&gt;AF$2,(DATEDIF($G134,AG$2,"D")/365),1)))))))</f>
        <v>0</v>
      </c>
      <c r="AH134" s="53">
        <f>IF($V134&lt;=AG$2,0,IF($O134&lt;=AG$2,0,IF($G134&gt;=AH$2,0,IF($K134&gt;=$J134,0,IF($O134&lt;=AH$2,($J134-(SUM($K134,SUM($Z134:AG134)))),IF($L134=$D$184,(($J134-$K134)/$P134),(($J134-SUM($Z134:AG134))*$Q134))*IF($V134&lt;=AH$2,(DATEDIF(AG$2,$V134,"D")/365),IF($G134&gt;AG$2,(DATEDIF($G134,AH$2,"D")/365),1)))))))</f>
        <v>0</v>
      </c>
      <c r="AI134" s="53">
        <f>IF($V134&lt;=AH$2,0,IF($O134&lt;=AH$2,0,IF($G134&gt;=AI$2,0,IF($K134&gt;=$J134,0,IF($O134&lt;=AI$2,($J134-(SUM($K134,SUM($Z134:AH134)))),IF($L134=$D$184,(($J134-$K134)/$P134),(($J134-SUM($Z134:AH134))*$Q134))*IF($V134&lt;=AI$2,(DATEDIF(AH$2,$V134,"D")/365),IF($G134&gt;AH$2,(DATEDIF($G134,AI$2,"D")/365),1)))))))</f>
        <v>0</v>
      </c>
      <c r="AJ134" s="53">
        <f>IF($V134&lt;=AI$2,0,IF($O134&lt;=AI$2,0,IF($G134&gt;=AJ$2,0,IF($K134&gt;=$J134,0,IF($O134&lt;=AJ$2,($J134-(SUM($K134,SUM($Z134:AI134)))),IF($L134=$D$184,(($J134-$K134)/$P134),(($J134-SUM($Z134:AI134))*$Q134))*IF($V134&lt;=AJ$2,(DATEDIF(AI$2,$V134,"D")/365),IF($G134&gt;AI$2,(DATEDIF($G134,AJ$2,"D")/365),1)))))))</f>
        <v>0</v>
      </c>
      <c r="AK134" s="53">
        <f>IF($V134&lt;=AJ$2,0,IF($O134&lt;=AJ$2,0,IF($G134&gt;=AK$2,0,IF($K134&gt;=$J134,0,IF($O134&lt;=AK$2,($J134-(SUM($K134,SUM($Z134:AJ134)))),IF($L134=$D$184,(($J134-$K134)/$P134),(($J134-SUM($Z134:AJ134))*$Q134))*IF($V134&lt;=AK$2,(DATEDIF(AJ$2,$V134,"D")/365),IF($G134&gt;AJ$2,(DATEDIF($G134,AK$2,"D")/365),1)))))))</f>
        <v>0</v>
      </c>
      <c r="AL134" s="53">
        <f>IF($V134&lt;=AK$2,0,IF($O134&lt;=AK$2,0,IF($G134&gt;=AL$2,0,IF($K134&gt;=$J134,0,IF($O134&lt;=AL$2,($J134-(SUM($K134,SUM($Z134:AK134)))),IF($L134=$D$184,(($J134-$K134)/$P134),(($J134-SUM($Z134:AK134))*$Q134))*IF($V134&lt;=AL$2,(DATEDIF(AK$2,$V134,"D")/365),IF($G134&gt;AK$2,(DATEDIF($G134,AL$2,"D")/365),1)))))))</f>
        <v>0</v>
      </c>
      <c r="AM134" s="53">
        <f>IF($V134&lt;=AL$2,0,IF($O134&lt;=AL$2,0,IF($G134&gt;=AM$2,0,IF($K134&gt;=$J134,0,IF($O134&lt;=AM$2,($J134-(SUM($K134,SUM($Z134:AL134)))),IF($L134=$D$184,(($J134-$K134)/$P134),(($J134-SUM($Z134:AL134))*$Q134))*IF($V134&lt;=AM$2,(DATEDIF(AL$2,$V134,"D")/365),IF($G134&gt;AL$2,(DATEDIF($G134,AM$2,"D")/365),1)))))))</f>
        <v>0</v>
      </c>
      <c r="AN134" s="53">
        <f>IF($V134&lt;=AM$2,0,IF($O134&lt;=AM$2,0,IF($G134&gt;=AN$2,0,IF($K134&gt;=$J134,0,IF($O134&lt;=AN$2,($J134-(SUM($K134,SUM($Z134:AM134)))),IF($L134=$D$184,(($J134-$K134)/$P134),(($J134-SUM($Z134:AM134))*$Q134))*IF($V134&lt;=AN$2,(DATEDIF(AM$2,$V134,"D")/365),IF($G134&gt;AM$2,(DATEDIF($G134,AN$2,"D")/365),1)))))))</f>
        <v>0</v>
      </c>
      <c r="AO134" s="53">
        <f>IF($V134&lt;=AN$2,0,IF($O134&lt;=AN$2,0,IF($G134&gt;=AO$2,0,IF($K134&gt;=$J134,0,IF($O134&lt;=AO$2,($J134-(SUM($K134,SUM($Z134:AN134)))),IF($L134=$D$184,(($J134-$K134)/$P134),(($J134-SUM($Z134:AN134))*$Q134))*IF($V134&lt;=AO$2,(DATEDIF(AN$2,$V134,"D")/365),IF($G134&gt;AN$2,(DATEDIF($G134,AO$2,"D")/365),1)))))))</f>
        <v>0</v>
      </c>
      <c r="AP134" s="53">
        <f>IF($V134&lt;=AO$2,0,IF($O134&lt;=AO$2,0,IF($G134&gt;=AP$2,0,IF($K134&gt;=$J134,0,IF($O134&lt;=AP$2,($J134-(SUM($K134,SUM($Z134:AO134)))),IF($L134=$D$184,(($J134-$K134)/$P134),(($J134-SUM($Z134:AO134))*$Q134))*IF($V134&lt;=AP$2,(DATEDIF(AO$2,$V134,"D")/365),IF($G134&gt;AO$2,(DATEDIF($G134,AP$2,"D")/365),1)))))))</f>
        <v>0</v>
      </c>
      <c r="AQ134" s="53">
        <f>IF($V134&lt;=AP$2,0,IF($O134&lt;=AP$2,0,IF($G134&gt;=AQ$2,0,IF($K134&gt;=$J134,0,IF($O134&lt;=AQ$2,($J134-(SUM($K134,SUM($Z134:AP134)))),IF($L134=$D$184,(($J134-$K134)/$P134),(($J134-SUM($Z134:AP134))*$Q134))*IF($V134&lt;=AQ$2,(DATEDIF(AP$2,$V134,"D")/365),IF($G134&gt;AP$2,(DATEDIF($G134,AQ$2,"D")/365),1)))))))</f>
        <v>0</v>
      </c>
      <c r="AR134" s="53">
        <f>IF($V134&lt;=AQ$2,0,IF($O134&lt;=AQ$2,0,IF($G134&gt;=AR$2,0,IF($K134&gt;=$J134,0,IF($O134&lt;=AR$2,($J134-(SUM($K134,SUM($Z134:AQ134)))),IF($L134=$D$184,(($J134-$K134)/$P134),(($J134-SUM($Z134:AQ134))*$Q134))*IF($V134&lt;=AR$2,(DATEDIF(AQ$2,$V134,"D")/365),IF($G134&gt;AQ$2,(DATEDIF($G134,AR$2,"D")/365),1)))))))</f>
        <v>0</v>
      </c>
      <c r="AS134" s="53">
        <f>IF($V134&lt;=AR$2,0,IF($O134&lt;=AR$2,0,IF($G134&gt;=AS$2,0,IF($K134&gt;=$J134,0,IF($O134&lt;=AS$2,($J134-(SUM($K134,SUM($Z134:AR134)))),IF($L134=$D$184,(($J134-$K134)/$P134),(($J134-SUM($Z134:AR134))*$Q134))*IF($V134&lt;=AS$2,(DATEDIF(AR$2,$V134,"D")/365),IF($G134&gt;AR$2,(DATEDIF($G134,AS$2,"D")/365),1)))))))</f>
        <v>0</v>
      </c>
      <c r="AT134" s="53">
        <f>IF($V134&lt;=AS$2,0,IF($O134&lt;=AS$2,0,IF($G134&gt;=AT$2,0,IF($K134&gt;=$J134,0,IF($O134&lt;=AT$2,($J134-(SUM($K134,SUM($Z134:AS134)))),IF($L134=$D$184,(($J134-$K134)/$P134),(($J134-SUM($Z134:AS134))*$Q134))*IF($V134&lt;=AT$2,(DATEDIF(AS$2,$V134,"D")/365),IF($G134&gt;AS$2,(DATEDIF($G134,AT$2,"D")/365),1)))))))</f>
        <v>0</v>
      </c>
      <c r="AU134" s="53">
        <f>IF($V134&lt;=AT$2,0,IF($O134&lt;=AT$2,0,IF($G134&gt;=AU$2,0,IF($K134&gt;=$J134,0,IF($O134&lt;=AU$2,($J134-(SUM($K134,SUM($Z134:AT134)))),IF($L134=$D$184,(($J134-$K134)/$P134),(($J134-SUM($Z134:AT134))*$Q134))*IF($V134&lt;=AU$2,(DATEDIF(AT$2,$V134,"D")/365),IF($G134&gt;AT$2,(DATEDIF($G134,AU$2,"D")/365),1)))))))</f>
        <v>0</v>
      </c>
      <c r="AV134" s="53">
        <f>IF($V134&lt;=AU$2,0,IF($O134&lt;=AU$2,0,IF($G134&gt;=AV$2,0,IF($K134&gt;=$J134,0,IF($O134&lt;=AV$2,($J134-(SUM($K134,SUM($Z134:AU134)))),IF($L134=$D$184,(($J134-$K134)/$P134),(($J134-SUM($Z134:AU134))*$Q134))*IF($V134&lt;=AV$2,(DATEDIF(AU$2,$V134,"D")/365),IF($G134&gt;AU$2,(DATEDIF($G134,AV$2,"D")/365),1)))))))</f>
        <v>0</v>
      </c>
      <c r="AW134" s="53">
        <f>IF($V134&lt;=AV$2,0,IF($O134&lt;=AV$2,0,IF($G134&gt;=AW$2,0,IF($K134&gt;=$J134,0,IF($O134&lt;=AW$2,($J134-(SUM($K134,SUM($Z134:AV134)))),IF($L134=$D$184,(($J134-$K134)/$P134),(($J134-SUM($Z134:AV134))*$Q134))*IF($V134&lt;=AW$2,(DATEDIF(AV$2,$V134,"D")/365),IF($G134&gt;AV$2,(DATEDIF($G134,AW$2,"D")/365),1)))))))</f>
        <v>0</v>
      </c>
      <c r="AX134" s="53">
        <f>IF($V134&lt;=AW$2,0,IF($O134&lt;=AW$2,0,IF($G134&gt;=AX$2,0,IF($K134&gt;=$J134,0,IF($O134&lt;=AX$2,($J134-(SUM($K134,SUM($Z134:AW134)))),IF($L134=$D$184,(($J134-$K134)/$P134),(($J134-SUM($Z134:AW134))*$Q134))*IF($V134&lt;=AX$2,(DATEDIF(AW$2,$V134,"D")/365),IF($G134&gt;AW$2,(DATEDIF($G134,AX$2,"D")/365),1)))))))</f>
        <v>0</v>
      </c>
      <c r="AY134" s="53">
        <f>IF($V134&lt;=AX$2,0,IF($O134&lt;=AX$2,0,IF($G134&gt;=AY$2,0,IF($K134&gt;=$J134,0,IF($O134&lt;=AY$2,($J134-(SUM($K134,SUM($Z134:AX134)))),IF($L134=$D$184,(($J134-$K134)/$P134),(($J134-SUM($Z134:AX134))*$Q134))*IF($V134&lt;=AY$2,(DATEDIF(AX$2,$V134,"D")/365),IF($G134&gt;AX$2,(DATEDIF($G134,AY$2,"D")/365),1)))))))</f>
        <v>0</v>
      </c>
      <c r="AZ134" s="52"/>
      <c r="BA134" s="52"/>
      <c r="BB134" s="126">
        <f>IF($V134&lt;=BB$2,0,IF($G134&gt;=BB$2,0,IF($G134&gt;$W$3,(J134-Z134),IF($G134&lt;=$W$3,J134-SUM(W134,$Z134:Z134),0))))</f>
        <v>0</v>
      </c>
      <c r="BC134" s="53">
        <f t="shared" si="332"/>
        <v>0</v>
      </c>
      <c r="BD134" s="52">
        <f t="shared" si="332"/>
        <v>0</v>
      </c>
      <c r="BE134" s="53">
        <f t="shared" si="332"/>
        <v>0</v>
      </c>
      <c r="BF134" s="52">
        <f t="shared" si="332"/>
        <v>0</v>
      </c>
      <c r="BG134" s="53">
        <f t="shared" si="332"/>
        <v>0</v>
      </c>
      <c r="BH134" s="52">
        <f t="shared" si="332"/>
        <v>0</v>
      </c>
      <c r="BI134" s="53">
        <f t="shared" si="332"/>
        <v>0</v>
      </c>
      <c r="BJ134" s="52">
        <f t="shared" si="332"/>
        <v>0</v>
      </c>
      <c r="BK134" s="53">
        <f t="shared" si="332"/>
        <v>0</v>
      </c>
      <c r="BL134" s="52">
        <f t="shared" si="332"/>
        <v>0</v>
      </c>
      <c r="BM134" s="53">
        <f t="shared" si="332"/>
        <v>0</v>
      </c>
      <c r="BN134" s="52">
        <f t="shared" si="332"/>
        <v>0</v>
      </c>
      <c r="BO134" s="53">
        <f t="shared" si="332"/>
        <v>0</v>
      </c>
      <c r="BP134" s="52">
        <f t="shared" si="332"/>
        <v>0</v>
      </c>
      <c r="BQ134" s="53">
        <f t="shared" si="332"/>
        <v>0</v>
      </c>
      <c r="BR134" s="52">
        <f t="shared" si="332"/>
        <v>0</v>
      </c>
      <c r="BS134" s="53">
        <f t="shared" si="334"/>
        <v>0</v>
      </c>
      <c r="BT134" s="52">
        <f t="shared" si="334"/>
        <v>0</v>
      </c>
      <c r="BU134" s="53">
        <f t="shared" si="334"/>
        <v>0</v>
      </c>
      <c r="BV134" s="52">
        <f t="shared" si="333"/>
        <v>0</v>
      </c>
      <c r="BW134" s="53">
        <f t="shared" si="333"/>
        <v>0</v>
      </c>
      <c r="BX134" s="52">
        <f t="shared" si="333"/>
        <v>0</v>
      </c>
      <c r="BY134" s="53">
        <f t="shared" si="333"/>
        <v>0</v>
      </c>
      <c r="BZ134" s="52">
        <f t="shared" si="333"/>
        <v>0</v>
      </c>
      <c r="CA134" s="53">
        <f t="shared" si="333"/>
        <v>0</v>
      </c>
    </row>
    <row r="135" spans="1:79" s="74" customFormat="1">
      <c r="A135" s="20">
        <v>134</v>
      </c>
      <c r="B135" s="20" t="s">
        <v>121</v>
      </c>
      <c r="C135" s="20" t="s">
        <v>153</v>
      </c>
      <c r="D135" s="2">
        <v>1985</v>
      </c>
      <c r="E135" s="3">
        <v>4</v>
      </c>
      <c r="F135" s="2">
        <v>1</v>
      </c>
      <c r="G135" s="55">
        <f t="shared" si="139"/>
        <v>31137</v>
      </c>
      <c r="H135" s="4">
        <v>0</v>
      </c>
      <c r="I135" s="1">
        <v>0</v>
      </c>
      <c r="J135" s="51">
        <f t="shared" si="140"/>
        <v>0</v>
      </c>
      <c r="K135" s="54">
        <f t="shared" si="141"/>
        <v>0</v>
      </c>
      <c r="L135" s="4" t="s">
        <v>96</v>
      </c>
      <c r="M135" s="54">
        <f t="shared" si="331"/>
        <v>10</v>
      </c>
      <c r="N135" s="53">
        <f t="shared" si="322"/>
        <v>10</v>
      </c>
      <c r="O135" s="55">
        <f t="shared" si="323"/>
        <v>34789</v>
      </c>
      <c r="P135" s="53">
        <f t="shared" si="324"/>
        <v>0</v>
      </c>
      <c r="Q135" s="119">
        <f t="shared" si="325"/>
        <v>0</v>
      </c>
      <c r="R135" s="45" t="s">
        <v>130</v>
      </c>
      <c r="S135" s="138">
        <v>17</v>
      </c>
      <c r="T135" s="139">
        <v>4</v>
      </c>
      <c r="U135" s="138">
        <v>2035</v>
      </c>
      <c r="V135" s="55">
        <f t="shared" si="326"/>
        <v>54878</v>
      </c>
      <c r="W135" s="53">
        <f t="shared" si="327"/>
        <v>0</v>
      </c>
      <c r="X135" s="53">
        <f t="shared" si="328"/>
        <v>0</v>
      </c>
      <c r="Y135" s="53">
        <f t="shared" si="329"/>
        <v>0</v>
      </c>
      <c r="Z135" s="53">
        <f t="shared" si="330"/>
        <v>0</v>
      </c>
      <c r="AA135" s="53">
        <f>IF($V135&lt;=Z$2,0,IF($O135&lt;=Z$2,0,IF($G135&gt;=AA$2,0,IF($K135&gt;=$J135,0,IF($O135&lt;=AA$2,($J135-(SUM($K135,SUM($Z135:Z135)))),IF($L135=$D$184,(($J135-$K135)/$P135),(($J135-SUM($Z135:Z135))*$Q135))*IF($V135&lt;=AA$2,(DATEDIF(Z$2,$V135,"D")/365),IF($G135&gt;Z$2,(DATEDIF($G135,AA$2,"D")/365),1)))))))</f>
        <v>0</v>
      </c>
      <c r="AB135" s="53">
        <f>IF($V135&lt;=AA$2,0,IF($O135&lt;=AA$2,0,IF($G135&gt;=AB$2,0,IF($K135&gt;=$J135,0,IF($O135&lt;=AB$2,($J135-(SUM($K135,SUM($Z135:AA135)))),IF($L135=$D$184,(($J135-$K135)/$P135),(($J135-SUM($Z135:AA135))*$Q135))*IF($V135&lt;=AB$2,(DATEDIF(AA$2,$V135,"D")/365),IF($G135&gt;AA$2,(DATEDIF($G135,AB$2,"D")/365),1)))))))</f>
        <v>0</v>
      </c>
      <c r="AC135" s="53">
        <f>IF($V135&lt;=AB$2,0,IF($O135&lt;=AB$2,0,IF($G135&gt;=AC$2,0,IF($K135&gt;=$J135,0,IF($O135&lt;=AC$2,($J135-(SUM($K135,SUM($Z135:AB135)))),IF($L135=$D$184,(($J135-$K135)/$P135),(($J135-SUM($Z135:AB135))*$Q135))*IF($V135&lt;=AC$2,(DATEDIF(AB$2,$V135,"D")/365),IF($G135&gt;AB$2,(DATEDIF($G135,AC$2,"D")/365),1)))))))</f>
        <v>0</v>
      </c>
      <c r="AD135" s="53">
        <f>IF($V135&lt;=AC$2,0,IF($O135&lt;=AC$2,0,IF($G135&gt;=AD$2,0,IF($K135&gt;=$J135,0,IF($O135&lt;=AD$2,($J135-(SUM($K135,SUM($Z135:AC135)))),IF($L135=$D$184,(($J135-$K135)/$P135),(($J135-SUM($Z135:AC135))*$Q135))*IF($V135&lt;=AD$2,(DATEDIF(AC$2,$V135,"D")/365),IF($G135&gt;AC$2,(DATEDIF($G135,AD$2,"D")/365),1)))))))</f>
        <v>0</v>
      </c>
      <c r="AE135" s="53">
        <f>IF($V135&lt;=AD$2,0,IF($O135&lt;=AD$2,0,IF($G135&gt;=AE$2,0,IF($K135&gt;=$J135,0,IF($O135&lt;=AE$2,($J135-(SUM($K135,SUM($Z135:AD135)))),IF($L135=$D$184,(($J135-$K135)/$P135),(($J135-SUM($Z135:AD135))*$Q135))*IF($V135&lt;=AE$2,(DATEDIF(AD$2,$V135,"D")/365),IF($G135&gt;AD$2,(DATEDIF($G135,AE$2,"D")/365),1)))))))</f>
        <v>0</v>
      </c>
      <c r="AF135" s="53">
        <f>IF($V135&lt;=AE$2,0,IF($O135&lt;=AE$2,0,IF($G135&gt;=AF$2,0,IF($K135&gt;=$J135,0,IF($O135&lt;=AF$2,($J135-(SUM($K135,SUM($Z135:AE135)))),IF($L135=$D$184,(($J135-$K135)/$P135),(($J135-SUM($Z135:AE135))*$Q135))*IF($V135&lt;=AF$2,(DATEDIF(AE$2,$V135,"D")/365),IF($G135&gt;AE$2,(DATEDIF($G135,AF$2,"D")/365),1)))))))</f>
        <v>0</v>
      </c>
      <c r="AG135" s="53">
        <f>IF($V135&lt;=AF$2,0,IF($O135&lt;=AF$2,0,IF($G135&gt;=AG$2,0,IF($K135&gt;=$J135,0,IF($O135&lt;=AG$2,($J135-(SUM($K135,SUM($Z135:AF135)))),IF($L135=$D$184,(($J135-$K135)/$P135),(($J135-SUM($Z135:AF135))*$Q135))*IF($V135&lt;=AG$2,(DATEDIF(AF$2,$V135,"D")/365),IF($G135&gt;AF$2,(DATEDIF($G135,AG$2,"D")/365),1)))))))</f>
        <v>0</v>
      </c>
      <c r="AH135" s="53">
        <f>IF($V135&lt;=AG$2,0,IF($O135&lt;=AG$2,0,IF($G135&gt;=AH$2,0,IF($K135&gt;=$J135,0,IF($O135&lt;=AH$2,($J135-(SUM($K135,SUM($Z135:AG135)))),IF($L135=$D$184,(($J135-$K135)/$P135),(($J135-SUM($Z135:AG135))*$Q135))*IF($V135&lt;=AH$2,(DATEDIF(AG$2,$V135,"D")/365),IF($G135&gt;AG$2,(DATEDIF($G135,AH$2,"D")/365),1)))))))</f>
        <v>0</v>
      </c>
      <c r="AI135" s="53">
        <f>IF($V135&lt;=AH$2,0,IF($O135&lt;=AH$2,0,IF($G135&gt;=AI$2,0,IF($K135&gt;=$J135,0,IF($O135&lt;=AI$2,($J135-(SUM($K135,SUM($Z135:AH135)))),IF($L135=$D$184,(($J135-$K135)/$P135),(($J135-SUM($Z135:AH135))*$Q135))*IF($V135&lt;=AI$2,(DATEDIF(AH$2,$V135,"D")/365),IF($G135&gt;AH$2,(DATEDIF($G135,AI$2,"D")/365),1)))))))</f>
        <v>0</v>
      </c>
      <c r="AJ135" s="53">
        <f>IF($V135&lt;=AI$2,0,IF($O135&lt;=AI$2,0,IF($G135&gt;=AJ$2,0,IF($K135&gt;=$J135,0,IF($O135&lt;=AJ$2,($J135-(SUM($K135,SUM($Z135:AI135)))),IF($L135=$D$184,(($J135-$K135)/$P135),(($J135-SUM($Z135:AI135))*$Q135))*IF($V135&lt;=AJ$2,(DATEDIF(AI$2,$V135,"D")/365),IF($G135&gt;AI$2,(DATEDIF($G135,AJ$2,"D")/365),1)))))))</f>
        <v>0</v>
      </c>
      <c r="AK135" s="53">
        <f>IF($V135&lt;=AJ$2,0,IF($O135&lt;=AJ$2,0,IF($G135&gt;=AK$2,0,IF($K135&gt;=$J135,0,IF($O135&lt;=AK$2,($J135-(SUM($K135,SUM($Z135:AJ135)))),IF($L135=$D$184,(($J135-$K135)/$P135),(($J135-SUM($Z135:AJ135))*$Q135))*IF($V135&lt;=AK$2,(DATEDIF(AJ$2,$V135,"D")/365),IF($G135&gt;AJ$2,(DATEDIF($G135,AK$2,"D")/365),1)))))))</f>
        <v>0</v>
      </c>
      <c r="AL135" s="53">
        <f>IF($V135&lt;=AK$2,0,IF($O135&lt;=AK$2,0,IF($G135&gt;=AL$2,0,IF($K135&gt;=$J135,0,IF($O135&lt;=AL$2,($J135-(SUM($K135,SUM($Z135:AK135)))),IF($L135=$D$184,(($J135-$K135)/$P135),(($J135-SUM($Z135:AK135))*$Q135))*IF($V135&lt;=AL$2,(DATEDIF(AK$2,$V135,"D")/365),IF($G135&gt;AK$2,(DATEDIF($G135,AL$2,"D")/365),1)))))))</f>
        <v>0</v>
      </c>
      <c r="AM135" s="53">
        <f>IF($V135&lt;=AL$2,0,IF($O135&lt;=AL$2,0,IF($G135&gt;=AM$2,0,IF($K135&gt;=$J135,0,IF($O135&lt;=AM$2,($J135-(SUM($K135,SUM($Z135:AL135)))),IF($L135=$D$184,(($J135-$K135)/$P135),(($J135-SUM($Z135:AL135))*$Q135))*IF($V135&lt;=AM$2,(DATEDIF(AL$2,$V135,"D")/365),IF($G135&gt;AL$2,(DATEDIF($G135,AM$2,"D")/365),1)))))))</f>
        <v>0</v>
      </c>
      <c r="AN135" s="53">
        <f>IF($V135&lt;=AM$2,0,IF($O135&lt;=AM$2,0,IF($G135&gt;=AN$2,0,IF($K135&gt;=$J135,0,IF($O135&lt;=AN$2,($J135-(SUM($K135,SUM($Z135:AM135)))),IF($L135=$D$184,(($J135-$K135)/$P135),(($J135-SUM($Z135:AM135))*$Q135))*IF($V135&lt;=AN$2,(DATEDIF(AM$2,$V135,"D")/365),IF($G135&gt;AM$2,(DATEDIF($G135,AN$2,"D")/365),1)))))))</f>
        <v>0</v>
      </c>
      <c r="AO135" s="53">
        <f>IF($V135&lt;=AN$2,0,IF($O135&lt;=AN$2,0,IF($G135&gt;=AO$2,0,IF($K135&gt;=$J135,0,IF($O135&lt;=AO$2,($J135-(SUM($K135,SUM($Z135:AN135)))),IF($L135=$D$184,(($J135-$K135)/$P135),(($J135-SUM($Z135:AN135))*$Q135))*IF($V135&lt;=AO$2,(DATEDIF(AN$2,$V135,"D")/365),IF($G135&gt;AN$2,(DATEDIF($G135,AO$2,"D")/365),1)))))))</f>
        <v>0</v>
      </c>
      <c r="AP135" s="53">
        <f>IF($V135&lt;=AO$2,0,IF($O135&lt;=AO$2,0,IF($G135&gt;=AP$2,0,IF($K135&gt;=$J135,0,IF($O135&lt;=AP$2,($J135-(SUM($K135,SUM($Z135:AO135)))),IF($L135=$D$184,(($J135-$K135)/$P135),(($J135-SUM($Z135:AO135))*$Q135))*IF($V135&lt;=AP$2,(DATEDIF(AO$2,$V135,"D")/365),IF($G135&gt;AO$2,(DATEDIF($G135,AP$2,"D")/365),1)))))))</f>
        <v>0</v>
      </c>
      <c r="AQ135" s="53">
        <f>IF($V135&lt;=AP$2,0,IF($O135&lt;=AP$2,0,IF($G135&gt;=AQ$2,0,IF($K135&gt;=$J135,0,IF($O135&lt;=AQ$2,($J135-(SUM($K135,SUM($Z135:AP135)))),IF($L135=$D$184,(($J135-$K135)/$P135),(($J135-SUM($Z135:AP135))*$Q135))*IF($V135&lt;=AQ$2,(DATEDIF(AP$2,$V135,"D")/365),IF($G135&gt;AP$2,(DATEDIF($G135,AQ$2,"D")/365),1)))))))</f>
        <v>0</v>
      </c>
      <c r="AR135" s="53">
        <f>IF($V135&lt;=AQ$2,0,IF($O135&lt;=AQ$2,0,IF($G135&gt;=AR$2,0,IF($K135&gt;=$J135,0,IF($O135&lt;=AR$2,($J135-(SUM($K135,SUM($Z135:AQ135)))),IF($L135=$D$184,(($J135-$K135)/$P135),(($J135-SUM($Z135:AQ135))*$Q135))*IF($V135&lt;=AR$2,(DATEDIF(AQ$2,$V135,"D")/365),IF($G135&gt;AQ$2,(DATEDIF($G135,AR$2,"D")/365),1)))))))</f>
        <v>0</v>
      </c>
      <c r="AS135" s="53">
        <f>IF($V135&lt;=AR$2,0,IF($O135&lt;=AR$2,0,IF($G135&gt;=AS$2,0,IF($K135&gt;=$J135,0,IF($O135&lt;=AS$2,($J135-(SUM($K135,SUM($Z135:AR135)))),IF($L135=$D$184,(($J135-$K135)/$P135),(($J135-SUM($Z135:AR135))*$Q135))*IF($V135&lt;=AS$2,(DATEDIF(AR$2,$V135,"D")/365),IF($G135&gt;AR$2,(DATEDIF($G135,AS$2,"D")/365),1)))))))</f>
        <v>0</v>
      </c>
      <c r="AT135" s="53">
        <f>IF($V135&lt;=AS$2,0,IF($O135&lt;=AS$2,0,IF($G135&gt;=AT$2,0,IF($K135&gt;=$J135,0,IF($O135&lt;=AT$2,($J135-(SUM($K135,SUM($Z135:AS135)))),IF($L135=$D$184,(($J135-$K135)/$P135),(($J135-SUM($Z135:AS135))*$Q135))*IF($V135&lt;=AT$2,(DATEDIF(AS$2,$V135,"D")/365),IF($G135&gt;AS$2,(DATEDIF($G135,AT$2,"D")/365),1)))))))</f>
        <v>0</v>
      </c>
      <c r="AU135" s="53">
        <f>IF($V135&lt;=AT$2,0,IF($O135&lt;=AT$2,0,IF($G135&gt;=AU$2,0,IF($K135&gt;=$J135,0,IF($O135&lt;=AU$2,($J135-(SUM($K135,SUM($Z135:AT135)))),IF($L135=$D$184,(($J135-$K135)/$P135),(($J135-SUM($Z135:AT135))*$Q135))*IF($V135&lt;=AU$2,(DATEDIF(AT$2,$V135,"D")/365),IF($G135&gt;AT$2,(DATEDIF($G135,AU$2,"D")/365),1)))))))</f>
        <v>0</v>
      </c>
      <c r="AV135" s="53">
        <f>IF($V135&lt;=AU$2,0,IF($O135&lt;=AU$2,0,IF($G135&gt;=AV$2,0,IF($K135&gt;=$J135,0,IF($O135&lt;=AV$2,($J135-(SUM($K135,SUM($Z135:AU135)))),IF($L135=$D$184,(($J135-$K135)/$P135),(($J135-SUM($Z135:AU135))*$Q135))*IF($V135&lt;=AV$2,(DATEDIF(AU$2,$V135,"D")/365),IF($G135&gt;AU$2,(DATEDIF($G135,AV$2,"D")/365),1)))))))</f>
        <v>0</v>
      </c>
      <c r="AW135" s="53">
        <f>IF($V135&lt;=AV$2,0,IF($O135&lt;=AV$2,0,IF($G135&gt;=AW$2,0,IF($K135&gt;=$J135,0,IF($O135&lt;=AW$2,($J135-(SUM($K135,SUM($Z135:AV135)))),IF($L135=$D$184,(($J135-$K135)/$P135),(($J135-SUM($Z135:AV135))*$Q135))*IF($V135&lt;=AW$2,(DATEDIF(AV$2,$V135,"D")/365),IF($G135&gt;AV$2,(DATEDIF($G135,AW$2,"D")/365),1)))))))</f>
        <v>0</v>
      </c>
      <c r="AX135" s="53">
        <f>IF($V135&lt;=AW$2,0,IF($O135&lt;=AW$2,0,IF($G135&gt;=AX$2,0,IF($K135&gt;=$J135,0,IF($O135&lt;=AX$2,($J135-(SUM($K135,SUM($Z135:AW135)))),IF($L135=$D$184,(($J135-$K135)/$P135),(($J135-SUM($Z135:AW135))*$Q135))*IF($V135&lt;=AX$2,(DATEDIF(AW$2,$V135,"D")/365),IF($G135&gt;AW$2,(DATEDIF($G135,AX$2,"D")/365),1)))))))</f>
        <v>0</v>
      </c>
      <c r="AY135" s="53">
        <f>IF($V135&lt;=AX$2,0,IF($O135&lt;=AX$2,0,IF($G135&gt;=AY$2,0,IF($K135&gt;=$J135,0,IF($O135&lt;=AY$2,($J135-(SUM($K135,SUM($Z135:AX135)))),IF($L135=$D$184,(($J135-$K135)/$P135),(($J135-SUM($Z135:AX135))*$Q135))*IF($V135&lt;=AY$2,(DATEDIF(AX$2,$V135,"D")/365),IF($G135&gt;AX$2,(DATEDIF($G135,AY$2,"D")/365),1)))))))</f>
        <v>0</v>
      </c>
      <c r="AZ135" s="52"/>
      <c r="BA135" s="52"/>
      <c r="BB135" s="126">
        <f>IF($V135&lt;=BB$2,0,IF($G135&gt;=BB$2,0,IF($G135&gt;$W$3,(J135-Z135),IF($G135&lt;=$W$3,J135-SUM(W135,$Z135:Z135),0))))</f>
        <v>0</v>
      </c>
      <c r="BC135" s="53">
        <f t="shared" si="332"/>
        <v>0</v>
      </c>
      <c r="BD135" s="52">
        <f t="shared" si="332"/>
        <v>0</v>
      </c>
      <c r="BE135" s="53">
        <f t="shared" si="332"/>
        <v>0</v>
      </c>
      <c r="BF135" s="52">
        <f t="shared" si="332"/>
        <v>0</v>
      </c>
      <c r="BG135" s="53">
        <f t="shared" si="332"/>
        <v>0</v>
      </c>
      <c r="BH135" s="52">
        <f t="shared" si="332"/>
        <v>0</v>
      </c>
      <c r="BI135" s="53">
        <f t="shared" si="332"/>
        <v>0</v>
      </c>
      <c r="BJ135" s="52">
        <f t="shared" si="332"/>
        <v>0</v>
      </c>
      <c r="BK135" s="53">
        <f t="shared" si="332"/>
        <v>0</v>
      </c>
      <c r="BL135" s="52">
        <f t="shared" si="332"/>
        <v>0</v>
      </c>
      <c r="BM135" s="53">
        <f t="shared" si="332"/>
        <v>0</v>
      </c>
      <c r="BN135" s="52">
        <f t="shared" si="332"/>
        <v>0</v>
      </c>
      <c r="BO135" s="53">
        <f t="shared" si="332"/>
        <v>0</v>
      </c>
      <c r="BP135" s="52">
        <f t="shared" si="332"/>
        <v>0</v>
      </c>
      <c r="BQ135" s="53">
        <f t="shared" si="332"/>
        <v>0</v>
      </c>
      <c r="BR135" s="52">
        <f t="shared" si="332"/>
        <v>0</v>
      </c>
      <c r="BS135" s="53">
        <f t="shared" si="334"/>
        <v>0</v>
      </c>
      <c r="BT135" s="52">
        <f t="shared" si="334"/>
        <v>0</v>
      </c>
      <c r="BU135" s="53">
        <f t="shared" si="334"/>
        <v>0</v>
      </c>
      <c r="BV135" s="52">
        <f t="shared" si="333"/>
        <v>0</v>
      </c>
      <c r="BW135" s="53">
        <f t="shared" si="333"/>
        <v>0</v>
      </c>
      <c r="BX135" s="52">
        <f t="shared" si="333"/>
        <v>0</v>
      </c>
      <c r="BY135" s="53">
        <f t="shared" si="333"/>
        <v>0</v>
      </c>
      <c r="BZ135" s="52">
        <f t="shared" si="333"/>
        <v>0</v>
      </c>
      <c r="CA135" s="53">
        <f t="shared" si="333"/>
        <v>0</v>
      </c>
    </row>
    <row r="136" spans="1:79" s="74" customFormat="1">
      <c r="A136" s="20">
        <v>135</v>
      </c>
      <c r="B136" s="20" t="s">
        <v>121</v>
      </c>
      <c r="C136" s="20" t="s">
        <v>153</v>
      </c>
      <c r="D136" s="2">
        <v>1985</v>
      </c>
      <c r="E136" s="3">
        <v>4</v>
      </c>
      <c r="F136" s="2">
        <v>1</v>
      </c>
      <c r="G136" s="55">
        <f t="shared" si="139"/>
        <v>31137</v>
      </c>
      <c r="H136" s="4">
        <v>0</v>
      </c>
      <c r="I136" s="1">
        <v>0</v>
      </c>
      <c r="J136" s="51">
        <f t="shared" si="140"/>
        <v>0</v>
      </c>
      <c r="K136" s="54">
        <f t="shared" si="141"/>
        <v>0</v>
      </c>
      <c r="L136" s="4" t="s">
        <v>96</v>
      </c>
      <c r="M136" s="54">
        <f t="shared" si="331"/>
        <v>10</v>
      </c>
      <c r="N136" s="53">
        <f t="shared" si="322"/>
        <v>10</v>
      </c>
      <c r="O136" s="55">
        <f t="shared" si="323"/>
        <v>34789</v>
      </c>
      <c r="P136" s="53">
        <f t="shared" si="324"/>
        <v>0</v>
      </c>
      <c r="Q136" s="119">
        <f t="shared" si="325"/>
        <v>0</v>
      </c>
      <c r="R136" s="45" t="s">
        <v>130</v>
      </c>
      <c r="S136" s="138">
        <v>17</v>
      </c>
      <c r="T136" s="139">
        <v>4</v>
      </c>
      <c r="U136" s="138">
        <v>2035</v>
      </c>
      <c r="V136" s="55">
        <f t="shared" si="326"/>
        <v>54878</v>
      </c>
      <c r="W136" s="53">
        <f t="shared" si="327"/>
        <v>0</v>
      </c>
      <c r="X136" s="53">
        <f t="shared" si="328"/>
        <v>0</v>
      </c>
      <c r="Y136" s="53">
        <f t="shared" si="329"/>
        <v>0</v>
      </c>
      <c r="Z136" s="53">
        <f t="shared" si="330"/>
        <v>0</v>
      </c>
      <c r="AA136" s="53">
        <f>IF($V136&lt;=Z$2,0,IF($O136&lt;=Z$2,0,IF($G136&gt;=AA$2,0,IF($K136&gt;=$J136,0,IF($O136&lt;=AA$2,($J136-(SUM($K136,SUM($Z136:Z136)))),IF($L136=$D$184,(($J136-$K136)/$P136),(($J136-SUM($Z136:Z136))*$Q136))*IF($V136&lt;=AA$2,(DATEDIF(Z$2,$V136,"D")/365),IF($G136&gt;Z$2,(DATEDIF($G136,AA$2,"D")/365),1)))))))</f>
        <v>0</v>
      </c>
      <c r="AB136" s="53">
        <f>IF($V136&lt;=AA$2,0,IF($O136&lt;=AA$2,0,IF($G136&gt;=AB$2,0,IF($K136&gt;=$J136,0,IF($O136&lt;=AB$2,($J136-(SUM($K136,SUM($Z136:AA136)))),IF($L136=$D$184,(($J136-$K136)/$P136),(($J136-SUM($Z136:AA136))*$Q136))*IF($V136&lt;=AB$2,(DATEDIF(AA$2,$V136,"D")/365),IF($G136&gt;AA$2,(DATEDIF($G136,AB$2,"D")/365),1)))))))</f>
        <v>0</v>
      </c>
      <c r="AC136" s="53">
        <f>IF($V136&lt;=AB$2,0,IF($O136&lt;=AB$2,0,IF($G136&gt;=AC$2,0,IF($K136&gt;=$J136,0,IF($O136&lt;=AC$2,($J136-(SUM($K136,SUM($Z136:AB136)))),IF($L136=$D$184,(($J136-$K136)/$P136),(($J136-SUM($Z136:AB136))*$Q136))*IF($V136&lt;=AC$2,(DATEDIF(AB$2,$V136,"D")/365),IF($G136&gt;AB$2,(DATEDIF($G136,AC$2,"D")/365),1)))))))</f>
        <v>0</v>
      </c>
      <c r="AD136" s="53">
        <f>IF($V136&lt;=AC$2,0,IF($O136&lt;=AC$2,0,IF($G136&gt;=AD$2,0,IF($K136&gt;=$J136,0,IF($O136&lt;=AD$2,($J136-(SUM($K136,SUM($Z136:AC136)))),IF($L136=$D$184,(($J136-$K136)/$P136),(($J136-SUM($Z136:AC136))*$Q136))*IF($V136&lt;=AD$2,(DATEDIF(AC$2,$V136,"D")/365),IF($G136&gt;AC$2,(DATEDIF($G136,AD$2,"D")/365),1)))))))</f>
        <v>0</v>
      </c>
      <c r="AE136" s="53">
        <f>IF($V136&lt;=AD$2,0,IF($O136&lt;=AD$2,0,IF($G136&gt;=AE$2,0,IF($K136&gt;=$J136,0,IF($O136&lt;=AE$2,($J136-(SUM($K136,SUM($Z136:AD136)))),IF($L136=$D$184,(($J136-$K136)/$P136),(($J136-SUM($Z136:AD136))*$Q136))*IF($V136&lt;=AE$2,(DATEDIF(AD$2,$V136,"D")/365),IF($G136&gt;AD$2,(DATEDIF($G136,AE$2,"D")/365),1)))))))</f>
        <v>0</v>
      </c>
      <c r="AF136" s="53">
        <f>IF($V136&lt;=AE$2,0,IF($O136&lt;=AE$2,0,IF($G136&gt;=AF$2,0,IF($K136&gt;=$J136,0,IF($O136&lt;=AF$2,($J136-(SUM($K136,SUM($Z136:AE136)))),IF($L136=$D$184,(($J136-$K136)/$P136),(($J136-SUM($Z136:AE136))*$Q136))*IF($V136&lt;=AF$2,(DATEDIF(AE$2,$V136,"D")/365),IF($G136&gt;AE$2,(DATEDIF($G136,AF$2,"D")/365),1)))))))</f>
        <v>0</v>
      </c>
      <c r="AG136" s="53">
        <f>IF($V136&lt;=AF$2,0,IF($O136&lt;=AF$2,0,IF($G136&gt;=AG$2,0,IF($K136&gt;=$J136,0,IF($O136&lt;=AG$2,($J136-(SUM($K136,SUM($Z136:AF136)))),IF($L136=$D$184,(($J136-$K136)/$P136),(($J136-SUM($Z136:AF136))*$Q136))*IF($V136&lt;=AG$2,(DATEDIF(AF$2,$V136,"D")/365),IF($G136&gt;AF$2,(DATEDIF($G136,AG$2,"D")/365),1)))))))</f>
        <v>0</v>
      </c>
      <c r="AH136" s="53">
        <f>IF($V136&lt;=AG$2,0,IF($O136&lt;=AG$2,0,IF($G136&gt;=AH$2,0,IF($K136&gt;=$J136,0,IF($O136&lt;=AH$2,($J136-(SUM($K136,SUM($Z136:AG136)))),IF($L136=$D$184,(($J136-$K136)/$P136),(($J136-SUM($Z136:AG136))*$Q136))*IF($V136&lt;=AH$2,(DATEDIF(AG$2,$V136,"D")/365),IF($G136&gt;AG$2,(DATEDIF($G136,AH$2,"D")/365),1)))))))</f>
        <v>0</v>
      </c>
      <c r="AI136" s="53">
        <f>IF($V136&lt;=AH$2,0,IF($O136&lt;=AH$2,0,IF($G136&gt;=AI$2,0,IF($K136&gt;=$J136,0,IF($O136&lt;=AI$2,($J136-(SUM($K136,SUM($Z136:AH136)))),IF($L136=$D$184,(($J136-$K136)/$P136),(($J136-SUM($Z136:AH136))*$Q136))*IF($V136&lt;=AI$2,(DATEDIF(AH$2,$V136,"D")/365),IF($G136&gt;AH$2,(DATEDIF($G136,AI$2,"D")/365),1)))))))</f>
        <v>0</v>
      </c>
      <c r="AJ136" s="53">
        <f>IF($V136&lt;=AI$2,0,IF($O136&lt;=AI$2,0,IF($G136&gt;=AJ$2,0,IF($K136&gt;=$J136,0,IF($O136&lt;=AJ$2,($J136-(SUM($K136,SUM($Z136:AI136)))),IF($L136=$D$184,(($J136-$K136)/$P136),(($J136-SUM($Z136:AI136))*$Q136))*IF($V136&lt;=AJ$2,(DATEDIF(AI$2,$V136,"D")/365),IF($G136&gt;AI$2,(DATEDIF($G136,AJ$2,"D")/365),1)))))))</f>
        <v>0</v>
      </c>
      <c r="AK136" s="53">
        <f>IF($V136&lt;=AJ$2,0,IF($O136&lt;=AJ$2,0,IF($G136&gt;=AK$2,0,IF($K136&gt;=$J136,0,IF($O136&lt;=AK$2,($J136-(SUM($K136,SUM($Z136:AJ136)))),IF($L136=$D$184,(($J136-$K136)/$P136),(($J136-SUM($Z136:AJ136))*$Q136))*IF($V136&lt;=AK$2,(DATEDIF(AJ$2,$V136,"D")/365),IF($G136&gt;AJ$2,(DATEDIF($G136,AK$2,"D")/365),1)))))))</f>
        <v>0</v>
      </c>
      <c r="AL136" s="53">
        <f>IF($V136&lt;=AK$2,0,IF($O136&lt;=AK$2,0,IF($G136&gt;=AL$2,0,IF($K136&gt;=$J136,0,IF($O136&lt;=AL$2,($J136-(SUM($K136,SUM($Z136:AK136)))),IF($L136=$D$184,(($J136-$K136)/$P136),(($J136-SUM($Z136:AK136))*$Q136))*IF($V136&lt;=AL$2,(DATEDIF(AK$2,$V136,"D")/365),IF($G136&gt;AK$2,(DATEDIF($G136,AL$2,"D")/365),1)))))))</f>
        <v>0</v>
      </c>
      <c r="AM136" s="53">
        <f>IF($V136&lt;=AL$2,0,IF($O136&lt;=AL$2,0,IF($G136&gt;=AM$2,0,IF($K136&gt;=$J136,0,IF($O136&lt;=AM$2,($J136-(SUM($K136,SUM($Z136:AL136)))),IF($L136=$D$184,(($J136-$K136)/$P136),(($J136-SUM($Z136:AL136))*$Q136))*IF($V136&lt;=AM$2,(DATEDIF(AL$2,$V136,"D")/365),IF($G136&gt;AL$2,(DATEDIF($G136,AM$2,"D")/365),1)))))))</f>
        <v>0</v>
      </c>
      <c r="AN136" s="53">
        <f>IF($V136&lt;=AM$2,0,IF($O136&lt;=AM$2,0,IF($G136&gt;=AN$2,0,IF($K136&gt;=$J136,0,IF($O136&lt;=AN$2,($J136-(SUM($K136,SUM($Z136:AM136)))),IF($L136=$D$184,(($J136-$K136)/$P136),(($J136-SUM($Z136:AM136))*$Q136))*IF($V136&lt;=AN$2,(DATEDIF(AM$2,$V136,"D")/365),IF($G136&gt;AM$2,(DATEDIF($G136,AN$2,"D")/365),1)))))))</f>
        <v>0</v>
      </c>
      <c r="AO136" s="53">
        <f>IF($V136&lt;=AN$2,0,IF($O136&lt;=AN$2,0,IF($G136&gt;=AO$2,0,IF($K136&gt;=$J136,0,IF($O136&lt;=AO$2,($J136-(SUM($K136,SUM($Z136:AN136)))),IF($L136=$D$184,(($J136-$K136)/$P136),(($J136-SUM($Z136:AN136))*$Q136))*IF($V136&lt;=AO$2,(DATEDIF(AN$2,$V136,"D")/365),IF($G136&gt;AN$2,(DATEDIF($G136,AO$2,"D")/365),1)))))))</f>
        <v>0</v>
      </c>
      <c r="AP136" s="53">
        <f>IF($V136&lt;=AO$2,0,IF($O136&lt;=AO$2,0,IF($G136&gt;=AP$2,0,IF($K136&gt;=$J136,0,IF($O136&lt;=AP$2,($J136-(SUM($K136,SUM($Z136:AO136)))),IF($L136=$D$184,(($J136-$K136)/$P136),(($J136-SUM($Z136:AO136))*$Q136))*IF($V136&lt;=AP$2,(DATEDIF(AO$2,$V136,"D")/365),IF($G136&gt;AO$2,(DATEDIF($G136,AP$2,"D")/365),1)))))))</f>
        <v>0</v>
      </c>
      <c r="AQ136" s="53">
        <f>IF($V136&lt;=AP$2,0,IF($O136&lt;=AP$2,0,IF($G136&gt;=AQ$2,0,IF($K136&gt;=$J136,0,IF($O136&lt;=AQ$2,($J136-(SUM($K136,SUM($Z136:AP136)))),IF($L136=$D$184,(($J136-$K136)/$P136),(($J136-SUM($Z136:AP136))*$Q136))*IF($V136&lt;=AQ$2,(DATEDIF(AP$2,$V136,"D")/365),IF($G136&gt;AP$2,(DATEDIF($G136,AQ$2,"D")/365),1)))))))</f>
        <v>0</v>
      </c>
      <c r="AR136" s="53">
        <f>IF($V136&lt;=AQ$2,0,IF($O136&lt;=AQ$2,0,IF($G136&gt;=AR$2,0,IF($K136&gt;=$J136,0,IF($O136&lt;=AR$2,($J136-(SUM($K136,SUM($Z136:AQ136)))),IF($L136=$D$184,(($J136-$K136)/$P136),(($J136-SUM($Z136:AQ136))*$Q136))*IF($V136&lt;=AR$2,(DATEDIF(AQ$2,$V136,"D")/365),IF($G136&gt;AQ$2,(DATEDIF($G136,AR$2,"D")/365),1)))))))</f>
        <v>0</v>
      </c>
      <c r="AS136" s="53">
        <f>IF($V136&lt;=AR$2,0,IF($O136&lt;=AR$2,0,IF($G136&gt;=AS$2,0,IF($K136&gt;=$J136,0,IF($O136&lt;=AS$2,($J136-(SUM($K136,SUM($Z136:AR136)))),IF($L136=$D$184,(($J136-$K136)/$P136),(($J136-SUM($Z136:AR136))*$Q136))*IF($V136&lt;=AS$2,(DATEDIF(AR$2,$V136,"D")/365),IF($G136&gt;AR$2,(DATEDIF($G136,AS$2,"D")/365),1)))))))</f>
        <v>0</v>
      </c>
      <c r="AT136" s="53">
        <f>IF($V136&lt;=AS$2,0,IF($O136&lt;=AS$2,0,IF($G136&gt;=AT$2,0,IF($K136&gt;=$J136,0,IF($O136&lt;=AT$2,($J136-(SUM($K136,SUM($Z136:AS136)))),IF($L136=$D$184,(($J136-$K136)/$P136),(($J136-SUM($Z136:AS136))*$Q136))*IF($V136&lt;=AT$2,(DATEDIF(AS$2,$V136,"D")/365),IF($G136&gt;AS$2,(DATEDIF($G136,AT$2,"D")/365),1)))))))</f>
        <v>0</v>
      </c>
      <c r="AU136" s="53">
        <f>IF($V136&lt;=AT$2,0,IF($O136&lt;=AT$2,0,IF($G136&gt;=AU$2,0,IF($K136&gt;=$J136,0,IF($O136&lt;=AU$2,($J136-(SUM($K136,SUM($Z136:AT136)))),IF($L136=$D$184,(($J136-$K136)/$P136),(($J136-SUM($Z136:AT136))*$Q136))*IF($V136&lt;=AU$2,(DATEDIF(AT$2,$V136,"D")/365),IF($G136&gt;AT$2,(DATEDIF($G136,AU$2,"D")/365),1)))))))</f>
        <v>0</v>
      </c>
      <c r="AV136" s="53">
        <f>IF($V136&lt;=AU$2,0,IF($O136&lt;=AU$2,0,IF($G136&gt;=AV$2,0,IF($K136&gt;=$J136,0,IF($O136&lt;=AV$2,($J136-(SUM($K136,SUM($Z136:AU136)))),IF($L136=$D$184,(($J136-$K136)/$P136),(($J136-SUM($Z136:AU136))*$Q136))*IF($V136&lt;=AV$2,(DATEDIF(AU$2,$V136,"D")/365),IF($G136&gt;AU$2,(DATEDIF($G136,AV$2,"D")/365),1)))))))</f>
        <v>0</v>
      </c>
      <c r="AW136" s="53">
        <f>IF($V136&lt;=AV$2,0,IF($O136&lt;=AV$2,0,IF($G136&gt;=AW$2,0,IF($K136&gt;=$J136,0,IF($O136&lt;=AW$2,($J136-(SUM($K136,SUM($Z136:AV136)))),IF($L136=$D$184,(($J136-$K136)/$P136),(($J136-SUM($Z136:AV136))*$Q136))*IF($V136&lt;=AW$2,(DATEDIF(AV$2,$V136,"D")/365),IF($G136&gt;AV$2,(DATEDIF($G136,AW$2,"D")/365),1)))))))</f>
        <v>0</v>
      </c>
      <c r="AX136" s="53">
        <f>IF($V136&lt;=AW$2,0,IF($O136&lt;=AW$2,0,IF($G136&gt;=AX$2,0,IF($K136&gt;=$J136,0,IF($O136&lt;=AX$2,($J136-(SUM($K136,SUM($Z136:AW136)))),IF($L136=$D$184,(($J136-$K136)/$P136),(($J136-SUM($Z136:AW136))*$Q136))*IF($V136&lt;=AX$2,(DATEDIF(AW$2,$V136,"D")/365),IF($G136&gt;AW$2,(DATEDIF($G136,AX$2,"D")/365),1)))))))</f>
        <v>0</v>
      </c>
      <c r="AY136" s="53">
        <f>IF($V136&lt;=AX$2,0,IF($O136&lt;=AX$2,0,IF($G136&gt;=AY$2,0,IF($K136&gt;=$J136,0,IF($O136&lt;=AY$2,($J136-(SUM($K136,SUM($Z136:AX136)))),IF($L136=$D$184,(($J136-$K136)/$P136),(($J136-SUM($Z136:AX136))*$Q136))*IF($V136&lt;=AY$2,(DATEDIF(AX$2,$V136,"D")/365),IF($G136&gt;AX$2,(DATEDIF($G136,AY$2,"D")/365),1)))))))</f>
        <v>0</v>
      </c>
      <c r="AZ136" s="52"/>
      <c r="BA136" s="52"/>
      <c r="BB136" s="126">
        <f>IF($V136&lt;=BB$2,0,IF($G136&gt;=BB$2,0,IF($G136&gt;$W$3,(J136-Z136),IF($G136&lt;=$W$3,J136-SUM(W136,$Z136:Z136),0))))</f>
        <v>0</v>
      </c>
      <c r="BC136" s="53">
        <f t="shared" si="332"/>
        <v>0</v>
      </c>
      <c r="BD136" s="52">
        <f t="shared" si="332"/>
        <v>0</v>
      </c>
      <c r="BE136" s="53">
        <f t="shared" si="332"/>
        <v>0</v>
      </c>
      <c r="BF136" s="52">
        <f t="shared" si="332"/>
        <v>0</v>
      </c>
      <c r="BG136" s="53">
        <f t="shared" si="332"/>
        <v>0</v>
      </c>
      <c r="BH136" s="52">
        <f t="shared" si="332"/>
        <v>0</v>
      </c>
      <c r="BI136" s="53">
        <f t="shared" si="332"/>
        <v>0</v>
      </c>
      <c r="BJ136" s="52">
        <f t="shared" si="332"/>
        <v>0</v>
      </c>
      <c r="BK136" s="53">
        <f t="shared" si="332"/>
        <v>0</v>
      </c>
      <c r="BL136" s="52">
        <f t="shared" si="332"/>
        <v>0</v>
      </c>
      <c r="BM136" s="53">
        <f t="shared" si="332"/>
        <v>0</v>
      </c>
      <c r="BN136" s="52">
        <f t="shared" si="332"/>
        <v>0</v>
      </c>
      <c r="BO136" s="53">
        <f t="shared" si="332"/>
        <v>0</v>
      </c>
      <c r="BP136" s="52">
        <f t="shared" si="332"/>
        <v>0</v>
      </c>
      <c r="BQ136" s="53">
        <f t="shared" si="332"/>
        <v>0</v>
      </c>
      <c r="BR136" s="52">
        <f t="shared" si="332"/>
        <v>0</v>
      </c>
      <c r="BS136" s="53">
        <f t="shared" si="334"/>
        <v>0</v>
      </c>
      <c r="BT136" s="52">
        <f t="shared" si="334"/>
        <v>0</v>
      </c>
      <c r="BU136" s="53">
        <f t="shared" si="334"/>
        <v>0</v>
      </c>
      <c r="BV136" s="52">
        <f t="shared" si="333"/>
        <v>0</v>
      </c>
      <c r="BW136" s="53">
        <f t="shared" si="333"/>
        <v>0</v>
      </c>
      <c r="BX136" s="52">
        <f t="shared" si="333"/>
        <v>0</v>
      </c>
      <c r="BY136" s="53">
        <f t="shared" si="333"/>
        <v>0</v>
      </c>
      <c r="BZ136" s="52">
        <f t="shared" si="333"/>
        <v>0</v>
      </c>
      <c r="CA136" s="53">
        <f t="shared" si="333"/>
        <v>0</v>
      </c>
    </row>
    <row r="137" spans="1:79" s="74" customFormat="1">
      <c r="A137" s="20">
        <v>136</v>
      </c>
      <c r="B137" s="20" t="s">
        <v>121</v>
      </c>
      <c r="C137" s="20" t="s">
        <v>153</v>
      </c>
      <c r="D137" s="2">
        <v>1985</v>
      </c>
      <c r="E137" s="3">
        <v>4</v>
      </c>
      <c r="F137" s="2">
        <v>1</v>
      </c>
      <c r="G137" s="55">
        <f t="shared" si="139"/>
        <v>31137</v>
      </c>
      <c r="H137" s="4">
        <v>0</v>
      </c>
      <c r="I137" s="1">
        <v>0</v>
      </c>
      <c r="J137" s="51">
        <f t="shared" si="140"/>
        <v>0</v>
      </c>
      <c r="K137" s="54">
        <f t="shared" si="141"/>
        <v>0</v>
      </c>
      <c r="L137" s="4" t="s">
        <v>96</v>
      </c>
      <c r="M137" s="54">
        <f t="shared" si="331"/>
        <v>10</v>
      </c>
      <c r="N137" s="53">
        <f t="shared" si="322"/>
        <v>10</v>
      </c>
      <c r="O137" s="55">
        <f t="shared" si="323"/>
        <v>34789</v>
      </c>
      <c r="P137" s="53">
        <f t="shared" si="324"/>
        <v>0</v>
      </c>
      <c r="Q137" s="119">
        <f t="shared" si="325"/>
        <v>0</v>
      </c>
      <c r="R137" s="45" t="s">
        <v>130</v>
      </c>
      <c r="S137" s="138">
        <v>17</v>
      </c>
      <c r="T137" s="139">
        <v>4</v>
      </c>
      <c r="U137" s="138">
        <v>2035</v>
      </c>
      <c r="V137" s="55">
        <f t="shared" si="326"/>
        <v>54878</v>
      </c>
      <c r="W137" s="53">
        <f t="shared" si="327"/>
        <v>0</v>
      </c>
      <c r="X137" s="53">
        <f t="shared" si="328"/>
        <v>0</v>
      </c>
      <c r="Y137" s="53">
        <f t="shared" si="329"/>
        <v>0</v>
      </c>
      <c r="Z137" s="53">
        <f t="shared" si="330"/>
        <v>0</v>
      </c>
      <c r="AA137" s="53">
        <f>IF($V137&lt;=Z$2,0,IF($O137&lt;=Z$2,0,IF($G137&gt;=AA$2,0,IF($K137&gt;=$J137,0,IF($O137&lt;=AA$2,($J137-(SUM($K137,SUM($Z137:Z137)))),IF($L137=$D$184,(($J137-$K137)/$P137),(($J137-SUM($Z137:Z137))*$Q137))*IF($V137&lt;=AA$2,(DATEDIF(Z$2,$V137,"D")/365),IF($G137&gt;Z$2,(DATEDIF($G137,AA$2,"D")/365),1)))))))</f>
        <v>0</v>
      </c>
      <c r="AB137" s="53">
        <f>IF($V137&lt;=AA$2,0,IF($O137&lt;=AA$2,0,IF($G137&gt;=AB$2,0,IF($K137&gt;=$J137,0,IF($O137&lt;=AB$2,($J137-(SUM($K137,SUM($Z137:AA137)))),IF($L137=$D$184,(($J137-$K137)/$P137),(($J137-SUM($Z137:AA137))*$Q137))*IF($V137&lt;=AB$2,(DATEDIF(AA$2,$V137,"D")/365),IF($G137&gt;AA$2,(DATEDIF($G137,AB$2,"D")/365),1)))))))</f>
        <v>0</v>
      </c>
      <c r="AC137" s="53">
        <f>IF($V137&lt;=AB$2,0,IF($O137&lt;=AB$2,0,IF($G137&gt;=AC$2,0,IF($K137&gt;=$J137,0,IF($O137&lt;=AC$2,($J137-(SUM($K137,SUM($Z137:AB137)))),IF($L137=$D$184,(($J137-$K137)/$P137),(($J137-SUM($Z137:AB137))*$Q137))*IF($V137&lt;=AC$2,(DATEDIF(AB$2,$V137,"D")/365),IF($G137&gt;AB$2,(DATEDIF($G137,AC$2,"D")/365),1)))))))</f>
        <v>0</v>
      </c>
      <c r="AD137" s="53">
        <f>IF($V137&lt;=AC$2,0,IF($O137&lt;=AC$2,0,IF($G137&gt;=AD$2,0,IF($K137&gt;=$J137,0,IF($O137&lt;=AD$2,($J137-(SUM($K137,SUM($Z137:AC137)))),IF($L137=$D$184,(($J137-$K137)/$P137),(($J137-SUM($Z137:AC137))*$Q137))*IF($V137&lt;=AD$2,(DATEDIF(AC$2,$V137,"D")/365),IF($G137&gt;AC$2,(DATEDIF($G137,AD$2,"D")/365),1)))))))</f>
        <v>0</v>
      </c>
      <c r="AE137" s="53">
        <f>IF($V137&lt;=AD$2,0,IF($O137&lt;=AD$2,0,IF($G137&gt;=AE$2,0,IF($K137&gt;=$J137,0,IF($O137&lt;=AE$2,($J137-(SUM($K137,SUM($Z137:AD137)))),IF($L137=$D$184,(($J137-$K137)/$P137),(($J137-SUM($Z137:AD137))*$Q137))*IF($V137&lt;=AE$2,(DATEDIF(AD$2,$V137,"D")/365),IF($G137&gt;AD$2,(DATEDIF($G137,AE$2,"D")/365),1)))))))</f>
        <v>0</v>
      </c>
      <c r="AF137" s="53">
        <f>IF($V137&lt;=AE$2,0,IF($O137&lt;=AE$2,0,IF($G137&gt;=AF$2,0,IF($K137&gt;=$J137,0,IF($O137&lt;=AF$2,($J137-(SUM($K137,SUM($Z137:AE137)))),IF($L137=$D$184,(($J137-$K137)/$P137),(($J137-SUM($Z137:AE137))*$Q137))*IF($V137&lt;=AF$2,(DATEDIF(AE$2,$V137,"D")/365),IF($G137&gt;AE$2,(DATEDIF($G137,AF$2,"D")/365),1)))))))</f>
        <v>0</v>
      </c>
      <c r="AG137" s="53">
        <f>IF($V137&lt;=AF$2,0,IF($O137&lt;=AF$2,0,IF($G137&gt;=AG$2,0,IF($K137&gt;=$J137,0,IF($O137&lt;=AG$2,($J137-(SUM($K137,SUM($Z137:AF137)))),IF($L137=$D$184,(($J137-$K137)/$P137),(($J137-SUM($Z137:AF137))*$Q137))*IF($V137&lt;=AG$2,(DATEDIF(AF$2,$V137,"D")/365),IF($G137&gt;AF$2,(DATEDIF($G137,AG$2,"D")/365),1)))))))</f>
        <v>0</v>
      </c>
      <c r="AH137" s="53">
        <f>IF($V137&lt;=AG$2,0,IF($O137&lt;=AG$2,0,IF($G137&gt;=AH$2,0,IF($K137&gt;=$J137,0,IF($O137&lt;=AH$2,($J137-(SUM($K137,SUM($Z137:AG137)))),IF($L137=$D$184,(($J137-$K137)/$P137),(($J137-SUM($Z137:AG137))*$Q137))*IF($V137&lt;=AH$2,(DATEDIF(AG$2,$V137,"D")/365),IF($G137&gt;AG$2,(DATEDIF($G137,AH$2,"D")/365),1)))))))</f>
        <v>0</v>
      </c>
      <c r="AI137" s="53">
        <f>IF($V137&lt;=AH$2,0,IF($O137&lt;=AH$2,0,IF($G137&gt;=AI$2,0,IF($K137&gt;=$J137,0,IF($O137&lt;=AI$2,($J137-(SUM($K137,SUM($Z137:AH137)))),IF($L137=$D$184,(($J137-$K137)/$P137),(($J137-SUM($Z137:AH137))*$Q137))*IF($V137&lt;=AI$2,(DATEDIF(AH$2,$V137,"D")/365),IF($G137&gt;AH$2,(DATEDIF($G137,AI$2,"D")/365),1)))))))</f>
        <v>0</v>
      </c>
      <c r="AJ137" s="53">
        <f>IF($V137&lt;=AI$2,0,IF($O137&lt;=AI$2,0,IF($G137&gt;=AJ$2,0,IF($K137&gt;=$J137,0,IF($O137&lt;=AJ$2,($J137-(SUM($K137,SUM($Z137:AI137)))),IF($L137=$D$184,(($J137-$K137)/$P137),(($J137-SUM($Z137:AI137))*$Q137))*IF($V137&lt;=AJ$2,(DATEDIF(AI$2,$V137,"D")/365),IF($G137&gt;AI$2,(DATEDIF($G137,AJ$2,"D")/365),1)))))))</f>
        <v>0</v>
      </c>
      <c r="AK137" s="53">
        <f>IF($V137&lt;=AJ$2,0,IF($O137&lt;=AJ$2,0,IF($G137&gt;=AK$2,0,IF($K137&gt;=$J137,0,IF($O137&lt;=AK$2,($J137-(SUM($K137,SUM($Z137:AJ137)))),IF($L137=$D$184,(($J137-$K137)/$P137),(($J137-SUM($Z137:AJ137))*$Q137))*IF($V137&lt;=AK$2,(DATEDIF(AJ$2,$V137,"D")/365),IF($G137&gt;AJ$2,(DATEDIF($G137,AK$2,"D")/365),1)))))))</f>
        <v>0</v>
      </c>
      <c r="AL137" s="53">
        <f>IF($V137&lt;=AK$2,0,IF($O137&lt;=AK$2,0,IF($G137&gt;=AL$2,0,IF($K137&gt;=$J137,0,IF($O137&lt;=AL$2,($J137-(SUM($K137,SUM($Z137:AK137)))),IF($L137=$D$184,(($J137-$K137)/$P137),(($J137-SUM($Z137:AK137))*$Q137))*IF($V137&lt;=AL$2,(DATEDIF(AK$2,$V137,"D")/365),IF($G137&gt;AK$2,(DATEDIF($G137,AL$2,"D")/365),1)))))))</f>
        <v>0</v>
      </c>
      <c r="AM137" s="53">
        <f>IF($V137&lt;=AL$2,0,IF($O137&lt;=AL$2,0,IF($G137&gt;=AM$2,0,IF($K137&gt;=$J137,0,IF($O137&lt;=AM$2,($J137-(SUM($K137,SUM($Z137:AL137)))),IF($L137=$D$184,(($J137-$K137)/$P137),(($J137-SUM($Z137:AL137))*$Q137))*IF($V137&lt;=AM$2,(DATEDIF(AL$2,$V137,"D")/365),IF($G137&gt;AL$2,(DATEDIF($G137,AM$2,"D")/365),1)))))))</f>
        <v>0</v>
      </c>
      <c r="AN137" s="53">
        <f>IF($V137&lt;=AM$2,0,IF($O137&lt;=AM$2,0,IF($G137&gt;=AN$2,0,IF($K137&gt;=$J137,0,IF($O137&lt;=AN$2,($J137-(SUM($K137,SUM($Z137:AM137)))),IF($L137=$D$184,(($J137-$K137)/$P137),(($J137-SUM($Z137:AM137))*$Q137))*IF($V137&lt;=AN$2,(DATEDIF(AM$2,$V137,"D")/365),IF($G137&gt;AM$2,(DATEDIF($G137,AN$2,"D")/365),1)))))))</f>
        <v>0</v>
      </c>
      <c r="AO137" s="53">
        <f>IF($V137&lt;=AN$2,0,IF($O137&lt;=AN$2,0,IF($G137&gt;=AO$2,0,IF($K137&gt;=$J137,0,IF($O137&lt;=AO$2,($J137-(SUM($K137,SUM($Z137:AN137)))),IF($L137=$D$184,(($J137-$K137)/$P137),(($J137-SUM($Z137:AN137))*$Q137))*IF($V137&lt;=AO$2,(DATEDIF(AN$2,$V137,"D")/365),IF($G137&gt;AN$2,(DATEDIF($G137,AO$2,"D")/365),1)))))))</f>
        <v>0</v>
      </c>
      <c r="AP137" s="53">
        <f>IF($V137&lt;=AO$2,0,IF($O137&lt;=AO$2,0,IF($G137&gt;=AP$2,0,IF($K137&gt;=$J137,0,IF($O137&lt;=AP$2,($J137-(SUM($K137,SUM($Z137:AO137)))),IF($L137=$D$184,(($J137-$K137)/$P137),(($J137-SUM($Z137:AO137))*$Q137))*IF($V137&lt;=AP$2,(DATEDIF(AO$2,$V137,"D")/365),IF($G137&gt;AO$2,(DATEDIF($G137,AP$2,"D")/365),1)))))))</f>
        <v>0</v>
      </c>
      <c r="AQ137" s="53">
        <f>IF($V137&lt;=AP$2,0,IF($O137&lt;=AP$2,0,IF($G137&gt;=AQ$2,0,IF($K137&gt;=$J137,0,IF($O137&lt;=AQ$2,($J137-(SUM($K137,SUM($Z137:AP137)))),IF($L137=$D$184,(($J137-$K137)/$P137),(($J137-SUM($Z137:AP137))*$Q137))*IF($V137&lt;=AQ$2,(DATEDIF(AP$2,$V137,"D")/365),IF($G137&gt;AP$2,(DATEDIF($G137,AQ$2,"D")/365),1)))))))</f>
        <v>0</v>
      </c>
      <c r="AR137" s="53">
        <f>IF($V137&lt;=AQ$2,0,IF($O137&lt;=AQ$2,0,IF($G137&gt;=AR$2,0,IF($K137&gt;=$J137,0,IF($O137&lt;=AR$2,($J137-(SUM($K137,SUM($Z137:AQ137)))),IF($L137=$D$184,(($J137-$K137)/$P137),(($J137-SUM($Z137:AQ137))*$Q137))*IF($V137&lt;=AR$2,(DATEDIF(AQ$2,$V137,"D")/365),IF($G137&gt;AQ$2,(DATEDIF($G137,AR$2,"D")/365),1)))))))</f>
        <v>0</v>
      </c>
      <c r="AS137" s="53">
        <f>IF($V137&lt;=AR$2,0,IF($O137&lt;=AR$2,0,IF($G137&gt;=AS$2,0,IF($K137&gt;=$J137,0,IF($O137&lt;=AS$2,($J137-(SUM($K137,SUM($Z137:AR137)))),IF($L137=$D$184,(($J137-$K137)/$P137),(($J137-SUM($Z137:AR137))*$Q137))*IF($V137&lt;=AS$2,(DATEDIF(AR$2,$V137,"D")/365),IF($G137&gt;AR$2,(DATEDIF($G137,AS$2,"D")/365),1)))))))</f>
        <v>0</v>
      </c>
      <c r="AT137" s="53">
        <f>IF($V137&lt;=AS$2,0,IF($O137&lt;=AS$2,0,IF($G137&gt;=AT$2,0,IF($K137&gt;=$J137,0,IF($O137&lt;=AT$2,($J137-(SUM($K137,SUM($Z137:AS137)))),IF($L137=$D$184,(($J137-$K137)/$P137),(($J137-SUM($Z137:AS137))*$Q137))*IF($V137&lt;=AT$2,(DATEDIF(AS$2,$V137,"D")/365),IF($G137&gt;AS$2,(DATEDIF($G137,AT$2,"D")/365),1)))))))</f>
        <v>0</v>
      </c>
      <c r="AU137" s="53">
        <f>IF($V137&lt;=AT$2,0,IF($O137&lt;=AT$2,0,IF($G137&gt;=AU$2,0,IF($K137&gt;=$J137,0,IF($O137&lt;=AU$2,($J137-(SUM($K137,SUM($Z137:AT137)))),IF($L137=$D$184,(($J137-$K137)/$P137),(($J137-SUM($Z137:AT137))*$Q137))*IF($V137&lt;=AU$2,(DATEDIF(AT$2,$V137,"D")/365),IF($G137&gt;AT$2,(DATEDIF($G137,AU$2,"D")/365),1)))))))</f>
        <v>0</v>
      </c>
      <c r="AV137" s="53">
        <f>IF($V137&lt;=AU$2,0,IF($O137&lt;=AU$2,0,IF($G137&gt;=AV$2,0,IF($K137&gt;=$J137,0,IF($O137&lt;=AV$2,($J137-(SUM($K137,SUM($Z137:AU137)))),IF($L137=$D$184,(($J137-$K137)/$P137),(($J137-SUM($Z137:AU137))*$Q137))*IF($V137&lt;=AV$2,(DATEDIF(AU$2,$V137,"D")/365),IF($G137&gt;AU$2,(DATEDIF($G137,AV$2,"D")/365),1)))))))</f>
        <v>0</v>
      </c>
      <c r="AW137" s="53">
        <f>IF($V137&lt;=AV$2,0,IF($O137&lt;=AV$2,0,IF($G137&gt;=AW$2,0,IF($K137&gt;=$J137,0,IF($O137&lt;=AW$2,($J137-(SUM($K137,SUM($Z137:AV137)))),IF($L137=$D$184,(($J137-$K137)/$P137),(($J137-SUM($Z137:AV137))*$Q137))*IF($V137&lt;=AW$2,(DATEDIF(AV$2,$V137,"D")/365),IF($G137&gt;AV$2,(DATEDIF($G137,AW$2,"D")/365),1)))))))</f>
        <v>0</v>
      </c>
      <c r="AX137" s="53">
        <f>IF($V137&lt;=AW$2,0,IF($O137&lt;=AW$2,0,IF($G137&gt;=AX$2,0,IF($K137&gt;=$J137,0,IF($O137&lt;=AX$2,($J137-(SUM($K137,SUM($Z137:AW137)))),IF($L137=$D$184,(($J137-$K137)/$P137),(($J137-SUM($Z137:AW137))*$Q137))*IF($V137&lt;=AX$2,(DATEDIF(AW$2,$V137,"D")/365),IF($G137&gt;AW$2,(DATEDIF($G137,AX$2,"D")/365),1)))))))</f>
        <v>0</v>
      </c>
      <c r="AY137" s="53">
        <f>IF($V137&lt;=AX$2,0,IF($O137&lt;=AX$2,0,IF($G137&gt;=AY$2,0,IF($K137&gt;=$J137,0,IF($O137&lt;=AY$2,($J137-(SUM($K137,SUM($Z137:AX137)))),IF($L137=$D$184,(($J137-$K137)/$P137),(($J137-SUM($Z137:AX137))*$Q137))*IF($V137&lt;=AY$2,(DATEDIF(AX$2,$V137,"D")/365),IF($G137&gt;AX$2,(DATEDIF($G137,AY$2,"D")/365),1)))))))</f>
        <v>0</v>
      </c>
      <c r="AZ137" s="52"/>
      <c r="BA137" s="52"/>
      <c r="BB137" s="126">
        <f>IF($V137&lt;=BB$2,0,IF($G137&gt;=BB$2,0,IF($G137&gt;$W$3,(J137-Z137),IF($G137&lt;=$W$3,J137-SUM(W137,$Z137:Z137),0))))</f>
        <v>0</v>
      </c>
      <c r="BC137" s="53">
        <f t="shared" si="332"/>
        <v>0</v>
      </c>
      <c r="BD137" s="52">
        <f t="shared" si="332"/>
        <v>0</v>
      </c>
      <c r="BE137" s="53">
        <f t="shared" si="332"/>
        <v>0</v>
      </c>
      <c r="BF137" s="52">
        <f t="shared" si="332"/>
        <v>0</v>
      </c>
      <c r="BG137" s="53">
        <f t="shared" si="332"/>
        <v>0</v>
      </c>
      <c r="BH137" s="52">
        <f t="shared" si="332"/>
        <v>0</v>
      </c>
      <c r="BI137" s="53">
        <f t="shared" si="332"/>
        <v>0</v>
      </c>
      <c r="BJ137" s="52">
        <f t="shared" si="332"/>
        <v>0</v>
      </c>
      <c r="BK137" s="53">
        <f t="shared" si="332"/>
        <v>0</v>
      </c>
      <c r="BL137" s="52">
        <f t="shared" si="332"/>
        <v>0</v>
      </c>
      <c r="BM137" s="53">
        <f t="shared" si="332"/>
        <v>0</v>
      </c>
      <c r="BN137" s="52">
        <f t="shared" si="332"/>
        <v>0</v>
      </c>
      <c r="BO137" s="53">
        <f t="shared" si="332"/>
        <v>0</v>
      </c>
      <c r="BP137" s="52">
        <f t="shared" si="332"/>
        <v>0</v>
      </c>
      <c r="BQ137" s="53">
        <f t="shared" si="332"/>
        <v>0</v>
      </c>
      <c r="BR137" s="52">
        <f t="shared" si="332"/>
        <v>0</v>
      </c>
      <c r="BS137" s="53">
        <f t="shared" si="334"/>
        <v>0</v>
      </c>
      <c r="BT137" s="52">
        <f t="shared" si="334"/>
        <v>0</v>
      </c>
      <c r="BU137" s="53">
        <f t="shared" si="334"/>
        <v>0</v>
      </c>
      <c r="BV137" s="52">
        <f t="shared" si="333"/>
        <v>0</v>
      </c>
      <c r="BW137" s="53">
        <f t="shared" si="333"/>
        <v>0</v>
      </c>
      <c r="BX137" s="52">
        <f t="shared" si="333"/>
        <v>0</v>
      </c>
      <c r="BY137" s="53">
        <f t="shared" si="333"/>
        <v>0</v>
      </c>
      <c r="BZ137" s="52">
        <f t="shared" si="333"/>
        <v>0</v>
      </c>
      <c r="CA137" s="53">
        <f t="shared" si="333"/>
        <v>0</v>
      </c>
    </row>
    <row r="138" spans="1:79" s="74" customFormat="1">
      <c r="A138" s="20">
        <v>137</v>
      </c>
      <c r="B138" s="20" t="s">
        <v>121</v>
      </c>
      <c r="C138" s="20" t="s">
        <v>153</v>
      </c>
      <c r="D138" s="2">
        <v>1985</v>
      </c>
      <c r="E138" s="3">
        <v>4</v>
      </c>
      <c r="F138" s="2">
        <v>1</v>
      </c>
      <c r="G138" s="55">
        <f t="shared" si="139"/>
        <v>31137</v>
      </c>
      <c r="H138" s="4">
        <v>0</v>
      </c>
      <c r="I138" s="1">
        <v>0</v>
      </c>
      <c r="J138" s="51">
        <f t="shared" si="140"/>
        <v>0</v>
      </c>
      <c r="K138" s="54">
        <f t="shared" si="141"/>
        <v>0</v>
      </c>
      <c r="L138" s="4" t="s">
        <v>96</v>
      </c>
      <c r="M138" s="54">
        <f t="shared" si="331"/>
        <v>10</v>
      </c>
      <c r="N138" s="53">
        <f t="shared" si="322"/>
        <v>10</v>
      </c>
      <c r="O138" s="55">
        <f t="shared" si="323"/>
        <v>34789</v>
      </c>
      <c r="P138" s="53">
        <f t="shared" si="324"/>
        <v>0</v>
      </c>
      <c r="Q138" s="119">
        <f t="shared" si="325"/>
        <v>0</v>
      </c>
      <c r="R138" s="45" t="s">
        <v>130</v>
      </c>
      <c r="S138" s="138">
        <v>17</v>
      </c>
      <c r="T138" s="139">
        <v>4</v>
      </c>
      <c r="U138" s="138">
        <v>2035</v>
      </c>
      <c r="V138" s="55">
        <f t="shared" si="326"/>
        <v>54878</v>
      </c>
      <c r="W138" s="53">
        <f t="shared" si="327"/>
        <v>0</v>
      </c>
      <c r="X138" s="53">
        <f t="shared" si="328"/>
        <v>0</v>
      </c>
      <c r="Y138" s="53">
        <f t="shared" si="329"/>
        <v>0</v>
      </c>
      <c r="Z138" s="53">
        <f t="shared" si="330"/>
        <v>0</v>
      </c>
      <c r="AA138" s="53">
        <f>IF($V138&lt;=Z$2,0,IF($O138&lt;=Z$2,0,IF($G138&gt;=AA$2,0,IF($K138&gt;=$J138,0,IF($O138&lt;=AA$2,($J138-(SUM($K138,SUM($Z138:Z138)))),IF($L138=$D$184,(($J138-$K138)/$P138),(($J138-SUM($Z138:Z138))*$Q138))*IF($V138&lt;=AA$2,(DATEDIF(Z$2,$V138,"D")/365),IF($G138&gt;Z$2,(DATEDIF($G138,AA$2,"D")/365),1)))))))</f>
        <v>0</v>
      </c>
      <c r="AB138" s="53">
        <f>IF($V138&lt;=AA$2,0,IF($O138&lt;=AA$2,0,IF($G138&gt;=AB$2,0,IF($K138&gt;=$J138,0,IF($O138&lt;=AB$2,($J138-(SUM($K138,SUM($Z138:AA138)))),IF($L138=$D$184,(($J138-$K138)/$P138),(($J138-SUM($Z138:AA138))*$Q138))*IF($V138&lt;=AB$2,(DATEDIF(AA$2,$V138,"D")/365),IF($G138&gt;AA$2,(DATEDIF($G138,AB$2,"D")/365),1)))))))</f>
        <v>0</v>
      </c>
      <c r="AC138" s="53">
        <f>IF($V138&lt;=AB$2,0,IF($O138&lt;=AB$2,0,IF($G138&gt;=AC$2,0,IF($K138&gt;=$J138,0,IF($O138&lt;=AC$2,($J138-(SUM($K138,SUM($Z138:AB138)))),IF($L138=$D$184,(($J138-$K138)/$P138),(($J138-SUM($Z138:AB138))*$Q138))*IF($V138&lt;=AC$2,(DATEDIF(AB$2,$V138,"D")/365),IF($G138&gt;AB$2,(DATEDIF($G138,AC$2,"D")/365),1)))))))</f>
        <v>0</v>
      </c>
      <c r="AD138" s="53">
        <f>IF($V138&lt;=AC$2,0,IF($O138&lt;=AC$2,0,IF($G138&gt;=AD$2,0,IF($K138&gt;=$J138,0,IF($O138&lt;=AD$2,($J138-(SUM($K138,SUM($Z138:AC138)))),IF($L138=$D$184,(($J138-$K138)/$P138),(($J138-SUM($Z138:AC138))*$Q138))*IF($V138&lt;=AD$2,(DATEDIF(AC$2,$V138,"D")/365),IF($G138&gt;AC$2,(DATEDIF($G138,AD$2,"D")/365),1)))))))</f>
        <v>0</v>
      </c>
      <c r="AE138" s="53">
        <f>IF($V138&lt;=AD$2,0,IF($O138&lt;=AD$2,0,IF($G138&gt;=AE$2,0,IF($K138&gt;=$J138,0,IF($O138&lt;=AE$2,($J138-(SUM($K138,SUM($Z138:AD138)))),IF($L138=$D$184,(($J138-$K138)/$P138),(($J138-SUM($Z138:AD138))*$Q138))*IF($V138&lt;=AE$2,(DATEDIF(AD$2,$V138,"D")/365),IF($G138&gt;AD$2,(DATEDIF($G138,AE$2,"D")/365),1)))))))</f>
        <v>0</v>
      </c>
      <c r="AF138" s="53">
        <f>IF($V138&lt;=AE$2,0,IF($O138&lt;=AE$2,0,IF($G138&gt;=AF$2,0,IF($K138&gt;=$J138,0,IF($O138&lt;=AF$2,($J138-(SUM($K138,SUM($Z138:AE138)))),IF($L138=$D$184,(($J138-$K138)/$P138),(($J138-SUM($Z138:AE138))*$Q138))*IF($V138&lt;=AF$2,(DATEDIF(AE$2,$V138,"D")/365),IF($G138&gt;AE$2,(DATEDIF($G138,AF$2,"D")/365),1)))))))</f>
        <v>0</v>
      </c>
      <c r="AG138" s="53">
        <f>IF($V138&lt;=AF$2,0,IF($O138&lt;=AF$2,0,IF($G138&gt;=AG$2,0,IF($K138&gt;=$J138,0,IF($O138&lt;=AG$2,($J138-(SUM($K138,SUM($Z138:AF138)))),IF($L138=$D$184,(($J138-$K138)/$P138),(($J138-SUM($Z138:AF138))*$Q138))*IF($V138&lt;=AG$2,(DATEDIF(AF$2,$V138,"D")/365),IF($G138&gt;AF$2,(DATEDIF($G138,AG$2,"D")/365),1)))))))</f>
        <v>0</v>
      </c>
      <c r="AH138" s="53">
        <f>IF($V138&lt;=AG$2,0,IF($O138&lt;=AG$2,0,IF($G138&gt;=AH$2,0,IF($K138&gt;=$J138,0,IF($O138&lt;=AH$2,($J138-(SUM($K138,SUM($Z138:AG138)))),IF($L138=$D$184,(($J138-$K138)/$P138),(($J138-SUM($Z138:AG138))*$Q138))*IF($V138&lt;=AH$2,(DATEDIF(AG$2,$V138,"D")/365),IF($G138&gt;AG$2,(DATEDIF($G138,AH$2,"D")/365),1)))))))</f>
        <v>0</v>
      </c>
      <c r="AI138" s="53">
        <f>IF($V138&lt;=AH$2,0,IF($O138&lt;=AH$2,0,IF($G138&gt;=AI$2,0,IF($K138&gt;=$J138,0,IF($O138&lt;=AI$2,($J138-(SUM($K138,SUM($Z138:AH138)))),IF($L138=$D$184,(($J138-$K138)/$P138),(($J138-SUM($Z138:AH138))*$Q138))*IF($V138&lt;=AI$2,(DATEDIF(AH$2,$V138,"D")/365),IF($G138&gt;AH$2,(DATEDIF($G138,AI$2,"D")/365),1)))))))</f>
        <v>0</v>
      </c>
      <c r="AJ138" s="53">
        <f>IF($V138&lt;=AI$2,0,IF($O138&lt;=AI$2,0,IF($G138&gt;=AJ$2,0,IF($K138&gt;=$J138,0,IF($O138&lt;=AJ$2,($J138-(SUM($K138,SUM($Z138:AI138)))),IF($L138=$D$184,(($J138-$K138)/$P138),(($J138-SUM($Z138:AI138))*$Q138))*IF($V138&lt;=AJ$2,(DATEDIF(AI$2,$V138,"D")/365),IF($G138&gt;AI$2,(DATEDIF($G138,AJ$2,"D")/365),1)))))))</f>
        <v>0</v>
      </c>
      <c r="AK138" s="53">
        <f>IF($V138&lt;=AJ$2,0,IF($O138&lt;=AJ$2,0,IF($G138&gt;=AK$2,0,IF($K138&gt;=$J138,0,IF($O138&lt;=AK$2,($J138-(SUM($K138,SUM($Z138:AJ138)))),IF($L138=$D$184,(($J138-$K138)/$P138),(($J138-SUM($Z138:AJ138))*$Q138))*IF($V138&lt;=AK$2,(DATEDIF(AJ$2,$V138,"D")/365),IF($G138&gt;AJ$2,(DATEDIF($G138,AK$2,"D")/365),1)))))))</f>
        <v>0</v>
      </c>
      <c r="AL138" s="53">
        <f>IF($V138&lt;=AK$2,0,IF($O138&lt;=AK$2,0,IF($G138&gt;=AL$2,0,IF($K138&gt;=$J138,0,IF($O138&lt;=AL$2,($J138-(SUM($K138,SUM($Z138:AK138)))),IF($L138=$D$184,(($J138-$K138)/$P138),(($J138-SUM($Z138:AK138))*$Q138))*IF($V138&lt;=AL$2,(DATEDIF(AK$2,$V138,"D")/365),IF($G138&gt;AK$2,(DATEDIF($G138,AL$2,"D")/365),1)))))))</f>
        <v>0</v>
      </c>
      <c r="AM138" s="53">
        <f>IF($V138&lt;=AL$2,0,IF($O138&lt;=AL$2,0,IF($G138&gt;=AM$2,0,IF($K138&gt;=$J138,0,IF($O138&lt;=AM$2,($J138-(SUM($K138,SUM($Z138:AL138)))),IF($L138=$D$184,(($J138-$K138)/$P138),(($J138-SUM($Z138:AL138))*$Q138))*IF($V138&lt;=AM$2,(DATEDIF(AL$2,$V138,"D")/365),IF($G138&gt;AL$2,(DATEDIF($G138,AM$2,"D")/365),1)))))))</f>
        <v>0</v>
      </c>
      <c r="AN138" s="53">
        <f>IF($V138&lt;=AM$2,0,IF($O138&lt;=AM$2,0,IF($G138&gt;=AN$2,0,IF($K138&gt;=$J138,0,IF($O138&lt;=AN$2,($J138-(SUM($K138,SUM($Z138:AM138)))),IF($L138=$D$184,(($J138-$K138)/$P138),(($J138-SUM($Z138:AM138))*$Q138))*IF($V138&lt;=AN$2,(DATEDIF(AM$2,$V138,"D")/365),IF($G138&gt;AM$2,(DATEDIF($G138,AN$2,"D")/365),1)))))))</f>
        <v>0</v>
      </c>
      <c r="AO138" s="53">
        <f>IF($V138&lt;=AN$2,0,IF($O138&lt;=AN$2,0,IF($G138&gt;=AO$2,0,IF($K138&gt;=$J138,0,IF($O138&lt;=AO$2,($J138-(SUM($K138,SUM($Z138:AN138)))),IF($L138=$D$184,(($J138-$K138)/$P138),(($J138-SUM($Z138:AN138))*$Q138))*IF($V138&lt;=AO$2,(DATEDIF(AN$2,$V138,"D")/365),IF($G138&gt;AN$2,(DATEDIF($G138,AO$2,"D")/365),1)))))))</f>
        <v>0</v>
      </c>
      <c r="AP138" s="53">
        <f>IF($V138&lt;=AO$2,0,IF($O138&lt;=AO$2,0,IF($G138&gt;=AP$2,0,IF($K138&gt;=$J138,0,IF($O138&lt;=AP$2,($J138-(SUM($K138,SUM($Z138:AO138)))),IF($L138=$D$184,(($J138-$K138)/$P138),(($J138-SUM($Z138:AO138))*$Q138))*IF($V138&lt;=AP$2,(DATEDIF(AO$2,$V138,"D")/365),IF($G138&gt;AO$2,(DATEDIF($G138,AP$2,"D")/365),1)))))))</f>
        <v>0</v>
      </c>
      <c r="AQ138" s="53">
        <f>IF($V138&lt;=AP$2,0,IF($O138&lt;=AP$2,0,IF($G138&gt;=AQ$2,0,IF($K138&gt;=$J138,0,IF($O138&lt;=AQ$2,($J138-(SUM($K138,SUM($Z138:AP138)))),IF($L138=$D$184,(($J138-$K138)/$P138),(($J138-SUM($Z138:AP138))*$Q138))*IF($V138&lt;=AQ$2,(DATEDIF(AP$2,$V138,"D")/365),IF($G138&gt;AP$2,(DATEDIF($G138,AQ$2,"D")/365),1)))))))</f>
        <v>0</v>
      </c>
      <c r="AR138" s="53">
        <f>IF($V138&lt;=AQ$2,0,IF($O138&lt;=AQ$2,0,IF($G138&gt;=AR$2,0,IF($K138&gt;=$J138,0,IF($O138&lt;=AR$2,($J138-(SUM($K138,SUM($Z138:AQ138)))),IF($L138=$D$184,(($J138-$K138)/$P138),(($J138-SUM($Z138:AQ138))*$Q138))*IF($V138&lt;=AR$2,(DATEDIF(AQ$2,$V138,"D")/365),IF($G138&gt;AQ$2,(DATEDIF($G138,AR$2,"D")/365),1)))))))</f>
        <v>0</v>
      </c>
      <c r="AS138" s="53">
        <f>IF($V138&lt;=AR$2,0,IF($O138&lt;=AR$2,0,IF($G138&gt;=AS$2,0,IF($K138&gt;=$J138,0,IF($O138&lt;=AS$2,($J138-(SUM($K138,SUM($Z138:AR138)))),IF($L138=$D$184,(($J138-$K138)/$P138),(($J138-SUM($Z138:AR138))*$Q138))*IF($V138&lt;=AS$2,(DATEDIF(AR$2,$V138,"D")/365),IF($G138&gt;AR$2,(DATEDIF($G138,AS$2,"D")/365),1)))))))</f>
        <v>0</v>
      </c>
      <c r="AT138" s="53">
        <f>IF($V138&lt;=AS$2,0,IF($O138&lt;=AS$2,0,IF($G138&gt;=AT$2,0,IF($K138&gt;=$J138,0,IF($O138&lt;=AT$2,($J138-(SUM($K138,SUM($Z138:AS138)))),IF($L138=$D$184,(($J138-$K138)/$P138),(($J138-SUM($Z138:AS138))*$Q138))*IF($V138&lt;=AT$2,(DATEDIF(AS$2,$V138,"D")/365),IF($G138&gt;AS$2,(DATEDIF($G138,AT$2,"D")/365),1)))))))</f>
        <v>0</v>
      </c>
      <c r="AU138" s="53">
        <f>IF($V138&lt;=AT$2,0,IF($O138&lt;=AT$2,0,IF($G138&gt;=AU$2,0,IF($K138&gt;=$J138,0,IF($O138&lt;=AU$2,($J138-(SUM($K138,SUM($Z138:AT138)))),IF($L138=$D$184,(($J138-$K138)/$P138),(($J138-SUM($Z138:AT138))*$Q138))*IF($V138&lt;=AU$2,(DATEDIF(AT$2,$V138,"D")/365),IF($G138&gt;AT$2,(DATEDIF($G138,AU$2,"D")/365),1)))))))</f>
        <v>0</v>
      </c>
      <c r="AV138" s="53">
        <f>IF($V138&lt;=AU$2,0,IF($O138&lt;=AU$2,0,IF($G138&gt;=AV$2,0,IF($K138&gt;=$J138,0,IF($O138&lt;=AV$2,($J138-(SUM($K138,SUM($Z138:AU138)))),IF($L138=$D$184,(($J138-$K138)/$P138),(($J138-SUM($Z138:AU138))*$Q138))*IF($V138&lt;=AV$2,(DATEDIF(AU$2,$V138,"D")/365),IF($G138&gt;AU$2,(DATEDIF($G138,AV$2,"D")/365),1)))))))</f>
        <v>0</v>
      </c>
      <c r="AW138" s="53">
        <f>IF($V138&lt;=AV$2,0,IF($O138&lt;=AV$2,0,IF($G138&gt;=AW$2,0,IF($K138&gt;=$J138,0,IF($O138&lt;=AW$2,($J138-(SUM($K138,SUM($Z138:AV138)))),IF($L138=$D$184,(($J138-$K138)/$P138),(($J138-SUM($Z138:AV138))*$Q138))*IF($V138&lt;=AW$2,(DATEDIF(AV$2,$V138,"D")/365),IF($G138&gt;AV$2,(DATEDIF($G138,AW$2,"D")/365),1)))))))</f>
        <v>0</v>
      </c>
      <c r="AX138" s="53">
        <f>IF($V138&lt;=AW$2,0,IF($O138&lt;=AW$2,0,IF($G138&gt;=AX$2,0,IF($K138&gt;=$J138,0,IF($O138&lt;=AX$2,($J138-(SUM($K138,SUM($Z138:AW138)))),IF($L138=$D$184,(($J138-$K138)/$P138),(($J138-SUM($Z138:AW138))*$Q138))*IF($V138&lt;=AX$2,(DATEDIF(AW$2,$V138,"D")/365),IF($G138&gt;AW$2,(DATEDIF($G138,AX$2,"D")/365),1)))))))</f>
        <v>0</v>
      </c>
      <c r="AY138" s="53">
        <f>IF($V138&lt;=AX$2,0,IF($O138&lt;=AX$2,0,IF($G138&gt;=AY$2,0,IF($K138&gt;=$J138,0,IF($O138&lt;=AY$2,($J138-(SUM($K138,SUM($Z138:AX138)))),IF($L138=$D$184,(($J138-$K138)/$P138),(($J138-SUM($Z138:AX138))*$Q138))*IF($V138&lt;=AY$2,(DATEDIF(AX$2,$V138,"D")/365),IF($G138&gt;AX$2,(DATEDIF($G138,AY$2,"D")/365),1)))))))</f>
        <v>0</v>
      </c>
      <c r="AZ138" s="52"/>
      <c r="BA138" s="52"/>
      <c r="BB138" s="126">
        <f>IF($V138&lt;=BB$2,0,IF($G138&gt;=BB$2,0,IF($G138&gt;$W$3,(J138-Z138),IF($G138&lt;=$W$3,J138-SUM(W138,$Z138:Z138),0))))</f>
        <v>0</v>
      </c>
      <c r="BC138" s="53">
        <f t="shared" ref="BC138:BR150" si="388">IF($V138&lt;=BC$2,0,IF($G138&gt;=BC$2,0,IF($G138&gt;=BB$2,$J138-AA138,BB138-AA138)))</f>
        <v>0</v>
      </c>
      <c r="BD138" s="52">
        <f t="shared" si="388"/>
        <v>0</v>
      </c>
      <c r="BE138" s="53">
        <f t="shared" si="388"/>
        <v>0</v>
      </c>
      <c r="BF138" s="52">
        <f t="shared" si="388"/>
        <v>0</v>
      </c>
      <c r="BG138" s="53">
        <f t="shared" si="388"/>
        <v>0</v>
      </c>
      <c r="BH138" s="52">
        <f t="shared" si="388"/>
        <v>0</v>
      </c>
      <c r="BI138" s="53">
        <f t="shared" si="388"/>
        <v>0</v>
      </c>
      <c r="BJ138" s="52">
        <f t="shared" si="388"/>
        <v>0</v>
      </c>
      <c r="BK138" s="53">
        <f t="shared" si="388"/>
        <v>0</v>
      </c>
      <c r="BL138" s="52">
        <f t="shared" si="388"/>
        <v>0</v>
      </c>
      <c r="BM138" s="53">
        <f t="shared" si="388"/>
        <v>0</v>
      </c>
      <c r="BN138" s="52">
        <f t="shared" si="388"/>
        <v>0</v>
      </c>
      <c r="BO138" s="53">
        <f t="shared" si="388"/>
        <v>0</v>
      </c>
      <c r="BP138" s="52">
        <f t="shared" si="388"/>
        <v>0</v>
      </c>
      <c r="BQ138" s="53">
        <f t="shared" si="388"/>
        <v>0</v>
      </c>
      <c r="BR138" s="52">
        <f t="shared" si="388"/>
        <v>0</v>
      </c>
      <c r="BS138" s="53">
        <f t="shared" si="334"/>
        <v>0</v>
      </c>
      <c r="BT138" s="52">
        <f t="shared" si="334"/>
        <v>0</v>
      </c>
      <c r="BU138" s="53">
        <f t="shared" si="334"/>
        <v>0</v>
      </c>
      <c r="BV138" s="52">
        <f t="shared" si="333"/>
        <v>0</v>
      </c>
      <c r="BW138" s="53">
        <f t="shared" si="333"/>
        <v>0</v>
      </c>
      <c r="BX138" s="52">
        <f t="shared" si="333"/>
        <v>0</v>
      </c>
      <c r="BY138" s="53">
        <f t="shared" si="333"/>
        <v>0</v>
      </c>
      <c r="BZ138" s="52">
        <f t="shared" si="333"/>
        <v>0</v>
      </c>
      <c r="CA138" s="53">
        <f t="shared" si="333"/>
        <v>0</v>
      </c>
    </row>
    <row r="139" spans="1:79" s="74" customFormat="1">
      <c r="A139" s="20">
        <v>138</v>
      </c>
      <c r="B139" s="20" t="s">
        <v>121</v>
      </c>
      <c r="C139" s="20" t="s">
        <v>153</v>
      </c>
      <c r="D139" s="2">
        <v>1985</v>
      </c>
      <c r="E139" s="3">
        <v>4</v>
      </c>
      <c r="F139" s="2">
        <v>1</v>
      </c>
      <c r="G139" s="55">
        <f t="shared" si="139"/>
        <v>31137</v>
      </c>
      <c r="H139" s="4">
        <v>0</v>
      </c>
      <c r="I139" s="1">
        <v>0</v>
      </c>
      <c r="J139" s="51">
        <f t="shared" si="140"/>
        <v>0</v>
      </c>
      <c r="K139" s="54">
        <f t="shared" si="141"/>
        <v>0</v>
      </c>
      <c r="L139" s="4" t="s">
        <v>96</v>
      </c>
      <c r="M139" s="54">
        <f t="shared" si="331"/>
        <v>10</v>
      </c>
      <c r="N139" s="53">
        <f t="shared" si="322"/>
        <v>10</v>
      </c>
      <c r="O139" s="55">
        <f t="shared" si="323"/>
        <v>34789</v>
      </c>
      <c r="P139" s="53">
        <f t="shared" si="324"/>
        <v>0</v>
      </c>
      <c r="Q139" s="119">
        <f t="shared" si="325"/>
        <v>0</v>
      </c>
      <c r="R139" s="45" t="s">
        <v>130</v>
      </c>
      <c r="S139" s="138">
        <v>17</v>
      </c>
      <c r="T139" s="139">
        <v>4</v>
      </c>
      <c r="U139" s="138">
        <v>2035</v>
      </c>
      <c r="V139" s="55">
        <f t="shared" si="326"/>
        <v>54878</v>
      </c>
      <c r="W139" s="53">
        <f t="shared" si="327"/>
        <v>0</v>
      </c>
      <c r="X139" s="53">
        <f t="shared" si="328"/>
        <v>0</v>
      </c>
      <c r="Y139" s="53">
        <f t="shared" si="329"/>
        <v>0</v>
      </c>
      <c r="Z139" s="53">
        <f t="shared" si="330"/>
        <v>0</v>
      </c>
      <c r="AA139" s="53">
        <f>IF($V139&lt;=Z$2,0,IF($O139&lt;=Z$2,0,IF($G139&gt;=AA$2,0,IF($K139&gt;=$J139,0,IF($O139&lt;=AA$2,($J139-(SUM($K139,SUM($Z139:Z139)))),IF($L139=$D$184,(($J139-$K139)/$P139),(($J139-SUM($Z139:Z139))*$Q139))*IF($V139&lt;=AA$2,(DATEDIF(Z$2,$V139,"D")/365),IF($G139&gt;Z$2,(DATEDIF($G139,AA$2,"D")/365),1)))))))</f>
        <v>0</v>
      </c>
      <c r="AB139" s="53">
        <f>IF($V139&lt;=AA$2,0,IF($O139&lt;=AA$2,0,IF($G139&gt;=AB$2,0,IF($K139&gt;=$J139,0,IF($O139&lt;=AB$2,($J139-(SUM($K139,SUM($Z139:AA139)))),IF($L139=$D$184,(($J139-$K139)/$P139),(($J139-SUM($Z139:AA139))*$Q139))*IF($V139&lt;=AB$2,(DATEDIF(AA$2,$V139,"D")/365),IF($G139&gt;AA$2,(DATEDIF($G139,AB$2,"D")/365),1)))))))</f>
        <v>0</v>
      </c>
      <c r="AC139" s="53">
        <f>IF($V139&lt;=AB$2,0,IF($O139&lt;=AB$2,0,IF($G139&gt;=AC$2,0,IF($K139&gt;=$J139,0,IF($O139&lt;=AC$2,($J139-(SUM($K139,SUM($Z139:AB139)))),IF($L139=$D$184,(($J139-$K139)/$P139),(($J139-SUM($Z139:AB139))*$Q139))*IF($V139&lt;=AC$2,(DATEDIF(AB$2,$V139,"D")/365),IF($G139&gt;AB$2,(DATEDIF($G139,AC$2,"D")/365),1)))))))</f>
        <v>0</v>
      </c>
      <c r="AD139" s="53">
        <f>IF($V139&lt;=AC$2,0,IF($O139&lt;=AC$2,0,IF($G139&gt;=AD$2,0,IF($K139&gt;=$J139,0,IF($O139&lt;=AD$2,($J139-(SUM($K139,SUM($Z139:AC139)))),IF($L139=$D$184,(($J139-$K139)/$P139),(($J139-SUM($Z139:AC139))*$Q139))*IF($V139&lt;=AD$2,(DATEDIF(AC$2,$V139,"D")/365),IF($G139&gt;AC$2,(DATEDIF($G139,AD$2,"D")/365),1)))))))</f>
        <v>0</v>
      </c>
      <c r="AE139" s="53">
        <f>IF($V139&lt;=AD$2,0,IF($O139&lt;=AD$2,0,IF($G139&gt;=AE$2,0,IF($K139&gt;=$J139,0,IF($O139&lt;=AE$2,($J139-(SUM($K139,SUM($Z139:AD139)))),IF($L139=$D$184,(($J139-$K139)/$P139),(($J139-SUM($Z139:AD139))*$Q139))*IF($V139&lt;=AE$2,(DATEDIF(AD$2,$V139,"D")/365),IF($G139&gt;AD$2,(DATEDIF($G139,AE$2,"D")/365),1)))))))</f>
        <v>0</v>
      </c>
      <c r="AF139" s="53">
        <f>IF($V139&lt;=AE$2,0,IF($O139&lt;=AE$2,0,IF($G139&gt;=AF$2,0,IF($K139&gt;=$J139,0,IF($O139&lt;=AF$2,($J139-(SUM($K139,SUM($Z139:AE139)))),IF($L139=$D$184,(($J139-$K139)/$P139),(($J139-SUM($Z139:AE139))*$Q139))*IF($V139&lt;=AF$2,(DATEDIF(AE$2,$V139,"D")/365),IF($G139&gt;AE$2,(DATEDIF($G139,AF$2,"D")/365),1)))))))</f>
        <v>0</v>
      </c>
      <c r="AG139" s="53">
        <f>IF($V139&lt;=AF$2,0,IF($O139&lt;=AF$2,0,IF($G139&gt;=AG$2,0,IF($K139&gt;=$J139,0,IF($O139&lt;=AG$2,($J139-(SUM($K139,SUM($Z139:AF139)))),IF($L139=$D$184,(($J139-$K139)/$P139),(($J139-SUM($Z139:AF139))*$Q139))*IF($V139&lt;=AG$2,(DATEDIF(AF$2,$V139,"D")/365),IF($G139&gt;AF$2,(DATEDIF($G139,AG$2,"D")/365),1)))))))</f>
        <v>0</v>
      </c>
      <c r="AH139" s="53">
        <f>IF($V139&lt;=AG$2,0,IF($O139&lt;=AG$2,0,IF($G139&gt;=AH$2,0,IF($K139&gt;=$J139,0,IF($O139&lt;=AH$2,($J139-(SUM($K139,SUM($Z139:AG139)))),IF($L139=$D$184,(($J139-$K139)/$P139),(($J139-SUM($Z139:AG139))*$Q139))*IF($V139&lt;=AH$2,(DATEDIF(AG$2,$V139,"D")/365),IF($G139&gt;AG$2,(DATEDIF($G139,AH$2,"D")/365),1)))))))</f>
        <v>0</v>
      </c>
      <c r="AI139" s="53">
        <f>IF($V139&lt;=AH$2,0,IF($O139&lt;=AH$2,0,IF($G139&gt;=AI$2,0,IF($K139&gt;=$J139,0,IF($O139&lt;=AI$2,($J139-(SUM($K139,SUM($Z139:AH139)))),IF($L139=$D$184,(($J139-$K139)/$P139),(($J139-SUM($Z139:AH139))*$Q139))*IF($V139&lt;=AI$2,(DATEDIF(AH$2,$V139,"D")/365),IF($G139&gt;AH$2,(DATEDIF($G139,AI$2,"D")/365),1)))))))</f>
        <v>0</v>
      </c>
      <c r="AJ139" s="53">
        <f>IF($V139&lt;=AI$2,0,IF($O139&lt;=AI$2,0,IF($G139&gt;=AJ$2,0,IF($K139&gt;=$J139,0,IF($O139&lt;=AJ$2,($J139-(SUM($K139,SUM($Z139:AI139)))),IF($L139=$D$184,(($J139-$K139)/$P139),(($J139-SUM($Z139:AI139))*$Q139))*IF($V139&lt;=AJ$2,(DATEDIF(AI$2,$V139,"D")/365),IF($G139&gt;AI$2,(DATEDIF($G139,AJ$2,"D")/365),1)))))))</f>
        <v>0</v>
      </c>
      <c r="AK139" s="53">
        <f>IF($V139&lt;=AJ$2,0,IF($O139&lt;=AJ$2,0,IF($G139&gt;=AK$2,0,IF($K139&gt;=$J139,0,IF($O139&lt;=AK$2,($J139-(SUM($K139,SUM($Z139:AJ139)))),IF($L139=$D$184,(($J139-$K139)/$P139),(($J139-SUM($Z139:AJ139))*$Q139))*IF($V139&lt;=AK$2,(DATEDIF(AJ$2,$V139,"D")/365),IF($G139&gt;AJ$2,(DATEDIF($G139,AK$2,"D")/365),1)))))))</f>
        <v>0</v>
      </c>
      <c r="AL139" s="53">
        <f>IF($V139&lt;=AK$2,0,IF($O139&lt;=AK$2,0,IF($G139&gt;=AL$2,0,IF($K139&gt;=$J139,0,IF($O139&lt;=AL$2,($J139-(SUM($K139,SUM($Z139:AK139)))),IF($L139=$D$184,(($J139-$K139)/$P139),(($J139-SUM($Z139:AK139))*$Q139))*IF($V139&lt;=AL$2,(DATEDIF(AK$2,$V139,"D")/365),IF($G139&gt;AK$2,(DATEDIF($G139,AL$2,"D")/365),1)))))))</f>
        <v>0</v>
      </c>
      <c r="AM139" s="53">
        <f>IF($V139&lt;=AL$2,0,IF($O139&lt;=AL$2,0,IF($G139&gt;=AM$2,0,IF($K139&gt;=$J139,0,IF($O139&lt;=AM$2,($J139-(SUM($K139,SUM($Z139:AL139)))),IF($L139=$D$184,(($J139-$K139)/$P139),(($J139-SUM($Z139:AL139))*$Q139))*IF($V139&lt;=AM$2,(DATEDIF(AL$2,$V139,"D")/365),IF($G139&gt;AL$2,(DATEDIF($G139,AM$2,"D")/365),1)))))))</f>
        <v>0</v>
      </c>
      <c r="AN139" s="53">
        <f>IF($V139&lt;=AM$2,0,IF($O139&lt;=AM$2,0,IF($G139&gt;=AN$2,0,IF($K139&gt;=$J139,0,IF($O139&lt;=AN$2,($J139-(SUM($K139,SUM($Z139:AM139)))),IF($L139=$D$184,(($J139-$K139)/$P139),(($J139-SUM($Z139:AM139))*$Q139))*IF($V139&lt;=AN$2,(DATEDIF(AM$2,$V139,"D")/365),IF($G139&gt;AM$2,(DATEDIF($G139,AN$2,"D")/365),1)))))))</f>
        <v>0</v>
      </c>
      <c r="AO139" s="53">
        <f>IF($V139&lt;=AN$2,0,IF($O139&lt;=AN$2,0,IF($G139&gt;=AO$2,0,IF($K139&gt;=$J139,0,IF($O139&lt;=AO$2,($J139-(SUM($K139,SUM($Z139:AN139)))),IF($L139=$D$184,(($J139-$K139)/$P139),(($J139-SUM($Z139:AN139))*$Q139))*IF($V139&lt;=AO$2,(DATEDIF(AN$2,$V139,"D")/365),IF($G139&gt;AN$2,(DATEDIF($G139,AO$2,"D")/365),1)))))))</f>
        <v>0</v>
      </c>
      <c r="AP139" s="53">
        <f>IF($V139&lt;=AO$2,0,IF($O139&lt;=AO$2,0,IF($G139&gt;=AP$2,0,IF($K139&gt;=$J139,0,IF($O139&lt;=AP$2,($J139-(SUM($K139,SUM($Z139:AO139)))),IF($L139=$D$184,(($J139-$K139)/$P139),(($J139-SUM($Z139:AO139))*$Q139))*IF($V139&lt;=AP$2,(DATEDIF(AO$2,$V139,"D")/365),IF($G139&gt;AO$2,(DATEDIF($G139,AP$2,"D")/365),1)))))))</f>
        <v>0</v>
      </c>
      <c r="AQ139" s="53">
        <f>IF($V139&lt;=AP$2,0,IF($O139&lt;=AP$2,0,IF($G139&gt;=AQ$2,0,IF($K139&gt;=$J139,0,IF($O139&lt;=AQ$2,($J139-(SUM($K139,SUM($Z139:AP139)))),IF($L139=$D$184,(($J139-$K139)/$P139),(($J139-SUM($Z139:AP139))*$Q139))*IF($V139&lt;=AQ$2,(DATEDIF(AP$2,$V139,"D")/365),IF($G139&gt;AP$2,(DATEDIF($G139,AQ$2,"D")/365),1)))))))</f>
        <v>0</v>
      </c>
      <c r="AR139" s="53">
        <f>IF($V139&lt;=AQ$2,0,IF($O139&lt;=AQ$2,0,IF($G139&gt;=AR$2,0,IF($K139&gt;=$J139,0,IF($O139&lt;=AR$2,($J139-(SUM($K139,SUM($Z139:AQ139)))),IF($L139=$D$184,(($J139-$K139)/$P139),(($J139-SUM($Z139:AQ139))*$Q139))*IF($V139&lt;=AR$2,(DATEDIF(AQ$2,$V139,"D")/365),IF($G139&gt;AQ$2,(DATEDIF($G139,AR$2,"D")/365),1)))))))</f>
        <v>0</v>
      </c>
      <c r="AS139" s="53">
        <f>IF($V139&lt;=AR$2,0,IF($O139&lt;=AR$2,0,IF($G139&gt;=AS$2,0,IF($K139&gt;=$J139,0,IF($O139&lt;=AS$2,($J139-(SUM($K139,SUM($Z139:AR139)))),IF($L139=$D$184,(($J139-$K139)/$P139),(($J139-SUM($Z139:AR139))*$Q139))*IF($V139&lt;=AS$2,(DATEDIF(AR$2,$V139,"D")/365),IF($G139&gt;AR$2,(DATEDIF($G139,AS$2,"D")/365),1)))))))</f>
        <v>0</v>
      </c>
      <c r="AT139" s="53">
        <f>IF($V139&lt;=AS$2,0,IF($O139&lt;=AS$2,0,IF($G139&gt;=AT$2,0,IF($K139&gt;=$J139,0,IF($O139&lt;=AT$2,($J139-(SUM($K139,SUM($Z139:AS139)))),IF($L139=$D$184,(($J139-$K139)/$P139),(($J139-SUM($Z139:AS139))*$Q139))*IF($V139&lt;=AT$2,(DATEDIF(AS$2,$V139,"D")/365),IF($G139&gt;AS$2,(DATEDIF($G139,AT$2,"D")/365),1)))))))</f>
        <v>0</v>
      </c>
      <c r="AU139" s="53">
        <f>IF($V139&lt;=AT$2,0,IF($O139&lt;=AT$2,0,IF($G139&gt;=AU$2,0,IF($K139&gt;=$J139,0,IF($O139&lt;=AU$2,($J139-(SUM($K139,SUM($Z139:AT139)))),IF($L139=$D$184,(($J139-$K139)/$P139),(($J139-SUM($Z139:AT139))*$Q139))*IF($V139&lt;=AU$2,(DATEDIF(AT$2,$V139,"D")/365),IF($G139&gt;AT$2,(DATEDIF($G139,AU$2,"D")/365),1)))))))</f>
        <v>0</v>
      </c>
      <c r="AV139" s="53">
        <f>IF($V139&lt;=AU$2,0,IF($O139&lt;=AU$2,0,IF($G139&gt;=AV$2,0,IF($K139&gt;=$J139,0,IF($O139&lt;=AV$2,($J139-(SUM($K139,SUM($Z139:AU139)))),IF($L139=$D$184,(($J139-$K139)/$P139),(($J139-SUM($Z139:AU139))*$Q139))*IF($V139&lt;=AV$2,(DATEDIF(AU$2,$V139,"D")/365),IF($G139&gt;AU$2,(DATEDIF($G139,AV$2,"D")/365),1)))))))</f>
        <v>0</v>
      </c>
      <c r="AW139" s="53">
        <f>IF($V139&lt;=AV$2,0,IF($O139&lt;=AV$2,0,IF($G139&gt;=AW$2,0,IF($K139&gt;=$J139,0,IF($O139&lt;=AW$2,($J139-(SUM($K139,SUM($Z139:AV139)))),IF($L139=$D$184,(($J139-$K139)/$P139),(($J139-SUM($Z139:AV139))*$Q139))*IF($V139&lt;=AW$2,(DATEDIF(AV$2,$V139,"D")/365),IF($G139&gt;AV$2,(DATEDIF($G139,AW$2,"D")/365),1)))))))</f>
        <v>0</v>
      </c>
      <c r="AX139" s="53">
        <f>IF($V139&lt;=AW$2,0,IF($O139&lt;=AW$2,0,IF($G139&gt;=AX$2,0,IF($K139&gt;=$J139,0,IF($O139&lt;=AX$2,($J139-(SUM($K139,SUM($Z139:AW139)))),IF($L139=$D$184,(($J139-$K139)/$P139),(($J139-SUM($Z139:AW139))*$Q139))*IF($V139&lt;=AX$2,(DATEDIF(AW$2,$V139,"D")/365),IF($G139&gt;AW$2,(DATEDIF($G139,AX$2,"D")/365),1)))))))</f>
        <v>0</v>
      </c>
      <c r="AY139" s="53">
        <f>IF($V139&lt;=AX$2,0,IF($O139&lt;=AX$2,0,IF($G139&gt;=AY$2,0,IF($K139&gt;=$J139,0,IF($O139&lt;=AY$2,($J139-(SUM($K139,SUM($Z139:AX139)))),IF($L139=$D$184,(($J139-$K139)/$P139),(($J139-SUM($Z139:AX139))*$Q139))*IF($V139&lt;=AY$2,(DATEDIF(AX$2,$V139,"D")/365),IF($G139&gt;AX$2,(DATEDIF($G139,AY$2,"D")/365),1)))))))</f>
        <v>0</v>
      </c>
      <c r="AZ139" s="52"/>
      <c r="BA139" s="52"/>
      <c r="BB139" s="126">
        <f>IF($V139&lt;=BB$2,0,IF($G139&gt;=BB$2,0,IF($G139&gt;$W$3,(J139-Z139),IF($G139&lt;=$W$3,J139-SUM(W139,$Z139:Z139),0))))</f>
        <v>0</v>
      </c>
      <c r="BC139" s="53">
        <f t="shared" si="388"/>
        <v>0</v>
      </c>
      <c r="BD139" s="52">
        <f t="shared" si="388"/>
        <v>0</v>
      </c>
      <c r="BE139" s="53">
        <f t="shared" si="388"/>
        <v>0</v>
      </c>
      <c r="BF139" s="52">
        <f t="shared" si="388"/>
        <v>0</v>
      </c>
      <c r="BG139" s="53">
        <f t="shared" si="388"/>
        <v>0</v>
      </c>
      <c r="BH139" s="52">
        <f t="shared" si="388"/>
        <v>0</v>
      </c>
      <c r="BI139" s="53">
        <f t="shared" si="388"/>
        <v>0</v>
      </c>
      <c r="BJ139" s="52">
        <f t="shared" si="388"/>
        <v>0</v>
      </c>
      <c r="BK139" s="53">
        <f t="shared" si="388"/>
        <v>0</v>
      </c>
      <c r="BL139" s="52">
        <f t="shared" si="388"/>
        <v>0</v>
      </c>
      <c r="BM139" s="53">
        <f t="shared" si="388"/>
        <v>0</v>
      </c>
      <c r="BN139" s="52">
        <f t="shared" si="388"/>
        <v>0</v>
      </c>
      <c r="BO139" s="53">
        <f t="shared" si="388"/>
        <v>0</v>
      </c>
      <c r="BP139" s="52">
        <f t="shared" si="388"/>
        <v>0</v>
      </c>
      <c r="BQ139" s="53">
        <f t="shared" si="388"/>
        <v>0</v>
      </c>
      <c r="BR139" s="52">
        <f t="shared" si="388"/>
        <v>0</v>
      </c>
      <c r="BS139" s="53">
        <f t="shared" si="334"/>
        <v>0</v>
      </c>
      <c r="BT139" s="52">
        <f t="shared" si="334"/>
        <v>0</v>
      </c>
      <c r="BU139" s="53">
        <f t="shared" si="334"/>
        <v>0</v>
      </c>
      <c r="BV139" s="52">
        <f t="shared" si="333"/>
        <v>0</v>
      </c>
      <c r="BW139" s="53">
        <f t="shared" si="333"/>
        <v>0</v>
      </c>
      <c r="BX139" s="52">
        <f t="shared" si="333"/>
        <v>0</v>
      </c>
      <c r="BY139" s="53">
        <f t="shared" si="333"/>
        <v>0</v>
      </c>
      <c r="BZ139" s="52">
        <f t="shared" si="333"/>
        <v>0</v>
      </c>
      <c r="CA139" s="53">
        <f t="shared" si="333"/>
        <v>0</v>
      </c>
    </row>
    <row r="140" spans="1:79" s="74" customFormat="1">
      <c r="A140" s="20">
        <v>139</v>
      </c>
      <c r="B140" s="20" t="s">
        <v>121</v>
      </c>
      <c r="C140" s="20" t="s">
        <v>153</v>
      </c>
      <c r="D140" s="2">
        <v>1985</v>
      </c>
      <c r="E140" s="3">
        <v>4</v>
      </c>
      <c r="F140" s="2">
        <v>1</v>
      </c>
      <c r="G140" s="55">
        <f t="shared" si="139"/>
        <v>31137</v>
      </c>
      <c r="H140" s="4">
        <v>0</v>
      </c>
      <c r="I140" s="1">
        <v>0</v>
      </c>
      <c r="J140" s="51">
        <f t="shared" si="140"/>
        <v>0</v>
      </c>
      <c r="K140" s="54">
        <f t="shared" si="141"/>
        <v>0</v>
      </c>
      <c r="L140" s="4" t="s">
        <v>96</v>
      </c>
      <c r="M140" s="54">
        <f t="shared" si="331"/>
        <v>10</v>
      </c>
      <c r="N140" s="53">
        <f t="shared" si="322"/>
        <v>10</v>
      </c>
      <c r="O140" s="55">
        <f t="shared" si="323"/>
        <v>34789</v>
      </c>
      <c r="P140" s="53">
        <f t="shared" si="324"/>
        <v>0</v>
      </c>
      <c r="Q140" s="119">
        <f t="shared" si="325"/>
        <v>0</v>
      </c>
      <c r="R140" s="45" t="s">
        <v>130</v>
      </c>
      <c r="S140" s="138">
        <v>17</v>
      </c>
      <c r="T140" s="139">
        <v>4</v>
      </c>
      <c r="U140" s="138">
        <v>2035</v>
      </c>
      <c r="V140" s="55">
        <f t="shared" si="326"/>
        <v>54878</v>
      </c>
      <c r="W140" s="53">
        <f t="shared" si="327"/>
        <v>0</v>
      </c>
      <c r="X140" s="53">
        <f t="shared" si="328"/>
        <v>0</v>
      </c>
      <c r="Y140" s="53">
        <f t="shared" si="329"/>
        <v>0</v>
      </c>
      <c r="Z140" s="53">
        <f t="shared" si="330"/>
        <v>0</v>
      </c>
      <c r="AA140" s="53">
        <f>IF($V140&lt;=Z$2,0,IF($O140&lt;=Z$2,0,IF($G140&gt;=AA$2,0,IF($K140&gt;=$J140,0,IF($O140&lt;=AA$2,($J140-(SUM($K140,SUM($Z140:Z140)))),IF($L140=$D$184,(($J140-$K140)/$P140),(($J140-SUM($Z140:Z140))*$Q140))*IF($V140&lt;=AA$2,(DATEDIF(Z$2,$V140,"D")/365),IF($G140&gt;Z$2,(DATEDIF($G140,AA$2,"D")/365),1)))))))</f>
        <v>0</v>
      </c>
      <c r="AB140" s="53">
        <f>IF($V140&lt;=AA$2,0,IF($O140&lt;=AA$2,0,IF($G140&gt;=AB$2,0,IF($K140&gt;=$J140,0,IF($O140&lt;=AB$2,($J140-(SUM($K140,SUM($Z140:AA140)))),IF($L140=$D$184,(($J140-$K140)/$P140),(($J140-SUM($Z140:AA140))*$Q140))*IF($V140&lt;=AB$2,(DATEDIF(AA$2,$V140,"D")/365),IF($G140&gt;AA$2,(DATEDIF($G140,AB$2,"D")/365),1)))))))</f>
        <v>0</v>
      </c>
      <c r="AC140" s="53">
        <f>IF($V140&lt;=AB$2,0,IF($O140&lt;=AB$2,0,IF($G140&gt;=AC$2,0,IF($K140&gt;=$J140,0,IF($O140&lt;=AC$2,($J140-(SUM($K140,SUM($Z140:AB140)))),IF($L140=$D$184,(($J140-$K140)/$P140),(($J140-SUM($Z140:AB140))*$Q140))*IF($V140&lt;=AC$2,(DATEDIF(AB$2,$V140,"D")/365),IF($G140&gt;AB$2,(DATEDIF($G140,AC$2,"D")/365),1)))))))</f>
        <v>0</v>
      </c>
      <c r="AD140" s="53">
        <f>IF($V140&lt;=AC$2,0,IF($O140&lt;=AC$2,0,IF($G140&gt;=AD$2,0,IF($K140&gt;=$J140,0,IF($O140&lt;=AD$2,($J140-(SUM($K140,SUM($Z140:AC140)))),IF($L140=$D$184,(($J140-$K140)/$P140),(($J140-SUM($Z140:AC140))*$Q140))*IF($V140&lt;=AD$2,(DATEDIF(AC$2,$V140,"D")/365),IF($G140&gt;AC$2,(DATEDIF($G140,AD$2,"D")/365),1)))))))</f>
        <v>0</v>
      </c>
      <c r="AE140" s="53">
        <f>IF($V140&lt;=AD$2,0,IF($O140&lt;=AD$2,0,IF($G140&gt;=AE$2,0,IF($K140&gt;=$J140,0,IF($O140&lt;=AE$2,($J140-(SUM($K140,SUM($Z140:AD140)))),IF($L140=$D$184,(($J140-$K140)/$P140),(($J140-SUM($Z140:AD140))*$Q140))*IF($V140&lt;=AE$2,(DATEDIF(AD$2,$V140,"D")/365),IF($G140&gt;AD$2,(DATEDIF($G140,AE$2,"D")/365),1)))))))</f>
        <v>0</v>
      </c>
      <c r="AF140" s="53">
        <f>IF($V140&lt;=AE$2,0,IF($O140&lt;=AE$2,0,IF($G140&gt;=AF$2,0,IF($K140&gt;=$J140,0,IF($O140&lt;=AF$2,($J140-(SUM($K140,SUM($Z140:AE140)))),IF($L140=$D$184,(($J140-$K140)/$P140),(($J140-SUM($Z140:AE140))*$Q140))*IF($V140&lt;=AF$2,(DATEDIF(AE$2,$V140,"D")/365),IF($G140&gt;AE$2,(DATEDIF($G140,AF$2,"D")/365),1)))))))</f>
        <v>0</v>
      </c>
      <c r="AG140" s="53">
        <f>IF($V140&lt;=AF$2,0,IF($O140&lt;=AF$2,0,IF($G140&gt;=AG$2,0,IF($K140&gt;=$J140,0,IF($O140&lt;=AG$2,($J140-(SUM($K140,SUM($Z140:AF140)))),IF($L140=$D$184,(($J140-$K140)/$P140),(($J140-SUM($Z140:AF140))*$Q140))*IF($V140&lt;=AG$2,(DATEDIF(AF$2,$V140,"D")/365),IF($G140&gt;AF$2,(DATEDIF($G140,AG$2,"D")/365),1)))))))</f>
        <v>0</v>
      </c>
      <c r="AH140" s="53">
        <f>IF($V140&lt;=AG$2,0,IF($O140&lt;=AG$2,0,IF($G140&gt;=AH$2,0,IF($K140&gt;=$J140,0,IF($O140&lt;=AH$2,($J140-(SUM($K140,SUM($Z140:AG140)))),IF($L140=$D$184,(($J140-$K140)/$P140),(($J140-SUM($Z140:AG140))*$Q140))*IF($V140&lt;=AH$2,(DATEDIF(AG$2,$V140,"D")/365),IF($G140&gt;AG$2,(DATEDIF($G140,AH$2,"D")/365),1)))))))</f>
        <v>0</v>
      </c>
      <c r="AI140" s="53">
        <f>IF($V140&lt;=AH$2,0,IF($O140&lt;=AH$2,0,IF($G140&gt;=AI$2,0,IF($K140&gt;=$J140,0,IF($O140&lt;=AI$2,($J140-(SUM($K140,SUM($Z140:AH140)))),IF($L140=$D$184,(($J140-$K140)/$P140),(($J140-SUM($Z140:AH140))*$Q140))*IF($V140&lt;=AI$2,(DATEDIF(AH$2,$V140,"D")/365),IF($G140&gt;AH$2,(DATEDIF($G140,AI$2,"D")/365),1)))))))</f>
        <v>0</v>
      </c>
      <c r="AJ140" s="53">
        <f>IF($V140&lt;=AI$2,0,IF($O140&lt;=AI$2,0,IF($G140&gt;=AJ$2,0,IF($K140&gt;=$J140,0,IF($O140&lt;=AJ$2,($J140-(SUM($K140,SUM($Z140:AI140)))),IF($L140=$D$184,(($J140-$K140)/$P140),(($J140-SUM($Z140:AI140))*$Q140))*IF($V140&lt;=AJ$2,(DATEDIF(AI$2,$V140,"D")/365),IF($G140&gt;AI$2,(DATEDIF($G140,AJ$2,"D")/365),1)))))))</f>
        <v>0</v>
      </c>
      <c r="AK140" s="53">
        <f>IF($V140&lt;=AJ$2,0,IF($O140&lt;=AJ$2,0,IF($G140&gt;=AK$2,0,IF($K140&gt;=$J140,0,IF($O140&lt;=AK$2,($J140-(SUM($K140,SUM($Z140:AJ140)))),IF($L140=$D$184,(($J140-$K140)/$P140),(($J140-SUM($Z140:AJ140))*$Q140))*IF($V140&lt;=AK$2,(DATEDIF(AJ$2,$V140,"D")/365),IF($G140&gt;AJ$2,(DATEDIF($G140,AK$2,"D")/365),1)))))))</f>
        <v>0</v>
      </c>
      <c r="AL140" s="53">
        <f>IF($V140&lt;=AK$2,0,IF($O140&lt;=AK$2,0,IF($G140&gt;=AL$2,0,IF($K140&gt;=$J140,0,IF($O140&lt;=AL$2,($J140-(SUM($K140,SUM($Z140:AK140)))),IF($L140=$D$184,(($J140-$K140)/$P140),(($J140-SUM($Z140:AK140))*$Q140))*IF($V140&lt;=AL$2,(DATEDIF(AK$2,$V140,"D")/365),IF($G140&gt;AK$2,(DATEDIF($G140,AL$2,"D")/365),1)))))))</f>
        <v>0</v>
      </c>
      <c r="AM140" s="53">
        <f>IF($V140&lt;=AL$2,0,IF($O140&lt;=AL$2,0,IF($G140&gt;=AM$2,0,IF($K140&gt;=$J140,0,IF($O140&lt;=AM$2,($J140-(SUM($K140,SUM($Z140:AL140)))),IF($L140=$D$184,(($J140-$K140)/$P140),(($J140-SUM($Z140:AL140))*$Q140))*IF($V140&lt;=AM$2,(DATEDIF(AL$2,$V140,"D")/365),IF($G140&gt;AL$2,(DATEDIF($G140,AM$2,"D")/365),1)))))))</f>
        <v>0</v>
      </c>
      <c r="AN140" s="53">
        <f>IF($V140&lt;=AM$2,0,IF($O140&lt;=AM$2,0,IF($G140&gt;=AN$2,0,IF($K140&gt;=$J140,0,IF($O140&lt;=AN$2,($J140-(SUM($K140,SUM($Z140:AM140)))),IF($L140=$D$184,(($J140-$K140)/$P140),(($J140-SUM($Z140:AM140))*$Q140))*IF($V140&lt;=AN$2,(DATEDIF(AM$2,$V140,"D")/365),IF($G140&gt;AM$2,(DATEDIF($G140,AN$2,"D")/365),1)))))))</f>
        <v>0</v>
      </c>
      <c r="AO140" s="53">
        <f>IF($V140&lt;=AN$2,0,IF($O140&lt;=AN$2,0,IF($G140&gt;=AO$2,0,IF($K140&gt;=$J140,0,IF($O140&lt;=AO$2,($J140-(SUM($K140,SUM($Z140:AN140)))),IF($L140=$D$184,(($J140-$K140)/$P140),(($J140-SUM($Z140:AN140))*$Q140))*IF($V140&lt;=AO$2,(DATEDIF(AN$2,$V140,"D")/365),IF($G140&gt;AN$2,(DATEDIF($G140,AO$2,"D")/365),1)))))))</f>
        <v>0</v>
      </c>
      <c r="AP140" s="53">
        <f>IF($V140&lt;=AO$2,0,IF($O140&lt;=AO$2,0,IF($G140&gt;=AP$2,0,IF($K140&gt;=$J140,0,IF($O140&lt;=AP$2,($J140-(SUM($K140,SUM($Z140:AO140)))),IF($L140=$D$184,(($J140-$K140)/$P140),(($J140-SUM($Z140:AO140))*$Q140))*IF($V140&lt;=AP$2,(DATEDIF(AO$2,$V140,"D")/365),IF($G140&gt;AO$2,(DATEDIF($G140,AP$2,"D")/365),1)))))))</f>
        <v>0</v>
      </c>
      <c r="AQ140" s="53">
        <f>IF($V140&lt;=AP$2,0,IF($O140&lt;=AP$2,0,IF($G140&gt;=AQ$2,0,IF($K140&gt;=$J140,0,IF($O140&lt;=AQ$2,($J140-(SUM($K140,SUM($Z140:AP140)))),IF($L140=$D$184,(($J140-$K140)/$P140),(($J140-SUM($Z140:AP140))*$Q140))*IF($V140&lt;=AQ$2,(DATEDIF(AP$2,$V140,"D")/365),IF($G140&gt;AP$2,(DATEDIF($G140,AQ$2,"D")/365),1)))))))</f>
        <v>0</v>
      </c>
      <c r="AR140" s="53">
        <f>IF($V140&lt;=AQ$2,0,IF($O140&lt;=AQ$2,0,IF($G140&gt;=AR$2,0,IF($K140&gt;=$J140,0,IF($O140&lt;=AR$2,($J140-(SUM($K140,SUM($Z140:AQ140)))),IF($L140=$D$184,(($J140-$K140)/$P140),(($J140-SUM($Z140:AQ140))*$Q140))*IF($V140&lt;=AR$2,(DATEDIF(AQ$2,$V140,"D")/365),IF($G140&gt;AQ$2,(DATEDIF($G140,AR$2,"D")/365),1)))))))</f>
        <v>0</v>
      </c>
      <c r="AS140" s="53">
        <f>IF($V140&lt;=AR$2,0,IF($O140&lt;=AR$2,0,IF($G140&gt;=AS$2,0,IF($K140&gt;=$J140,0,IF($O140&lt;=AS$2,($J140-(SUM($K140,SUM($Z140:AR140)))),IF($L140=$D$184,(($J140-$K140)/$P140),(($J140-SUM($Z140:AR140))*$Q140))*IF($V140&lt;=AS$2,(DATEDIF(AR$2,$V140,"D")/365),IF($G140&gt;AR$2,(DATEDIF($G140,AS$2,"D")/365),1)))))))</f>
        <v>0</v>
      </c>
      <c r="AT140" s="53">
        <f>IF($V140&lt;=AS$2,0,IF($O140&lt;=AS$2,0,IF($G140&gt;=AT$2,0,IF($K140&gt;=$J140,0,IF($O140&lt;=AT$2,($J140-(SUM($K140,SUM($Z140:AS140)))),IF($L140=$D$184,(($J140-$K140)/$P140),(($J140-SUM($Z140:AS140))*$Q140))*IF($V140&lt;=AT$2,(DATEDIF(AS$2,$V140,"D")/365),IF($G140&gt;AS$2,(DATEDIF($G140,AT$2,"D")/365),1)))))))</f>
        <v>0</v>
      </c>
      <c r="AU140" s="53">
        <f>IF($V140&lt;=AT$2,0,IF($O140&lt;=AT$2,0,IF($G140&gt;=AU$2,0,IF($K140&gt;=$J140,0,IF($O140&lt;=AU$2,($J140-(SUM($K140,SUM($Z140:AT140)))),IF($L140=$D$184,(($J140-$K140)/$P140),(($J140-SUM($Z140:AT140))*$Q140))*IF($V140&lt;=AU$2,(DATEDIF(AT$2,$V140,"D")/365),IF($G140&gt;AT$2,(DATEDIF($G140,AU$2,"D")/365),1)))))))</f>
        <v>0</v>
      </c>
      <c r="AV140" s="53">
        <f>IF($V140&lt;=AU$2,0,IF($O140&lt;=AU$2,0,IF($G140&gt;=AV$2,0,IF($K140&gt;=$J140,0,IF($O140&lt;=AV$2,($J140-(SUM($K140,SUM($Z140:AU140)))),IF($L140=$D$184,(($J140-$K140)/$P140),(($J140-SUM($Z140:AU140))*$Q140))*IF($V140&lt;=AV$2,(DATEDIF(AU$2,$V140,"D")/365),IF($G140&gt;AU$2,(DATEDIF($G140,AV$2,"D")/365),1)))))))</f>
        <v>0</v>
      </c>
      <c r="AW140" s="53">
        <f>IF($V140&lt;=AV$2,0,IF($O140&lt;=AV$2,0,IF($G140&gt;=AW$2,0,IF($K140&gt;=$J140,0,IF($O140&lt;=AW$2,($J140-(SUM($K140,SUM($Z140:AV140)))),IF($L140=$D$184,(($J140-$K140)/$P140),(($J140-SUM($Z140:AV140))*$Q140))*IF($V140&lt;=AW$2,(DATEDIF(AV$2,$V140,"D")/365),IF($G140&gt;AV$2,(DATEDIF($G140,AW$2,"D")/365),1)))))))</f>
        <v>0</v>
      </c>
      <c r="AX140" s="53">
        <f>IF($V140&lt;=AW$2,0,IF($O140&lt;=AW$2,0,IF($G140&gt;=AX$2,0,IF($K140&gt;=$J140,0,IF($O140&lt;=AX$2,($J140-(SUM($K140,SUM($Z140:AW140)))),IF($L140=$D$184,(($J140-$K140)/$P140),(($J140-SUM($Z140:AW140))*$Q140))*IF($V140&lt;=AX$2,(DATEDIF(AW$2,$V140,"D")/365),IF($G140&gt;AW$2,(DATEDIF($G140,AX$2,"D")/365),1)))))))</f>
        <v>0</v>
      </c>
      <c r="AY140" s="53">
        <f>IF($V140&lt;=AX$2,0,IF($O140&lt;=AX$2,0,IF($G140&gt;=AY$2,0,IF($K140&gt;=$J140,0,IF($O140&lt;=AY$2,($J140-(SUM($K140,SUM($Z140:AX140)))),IF($L140=$D$184,(($J140-$K140)/$P140),(($J140-SUM($Z140:AX140))*$Q140))*IF($V140&lt;=AY$2,(DATEDIF(AX$2,$V140,"D")/365),IF($G140&gt;AX$2,(DATEDIF($G140,AY$2,"D")/365),1)))))))</f>
        <v>0</v>
      </c>
      <c r="AZ140" s="52"/>
      <c r="BA140" s="52"/>
      <c r="BB140" s="126">
        <f>IF($V140&lt;=BB$2,0,IF($G140&gt;=BB$2,0,IF($G140&gt;$W$3,(J140-Z140),IF($G140&lt;=$W$3,J140-SUM(W140,$Z140:Z140),0))))</f>
        <v>0</v>
      </c>
      <c r="BC140" s="53">
        <f t="shared" si="388"/>
        <v>0</v>
      </c>
      <c r="BD140" s="52">
        <f t="shared" si="388"/>
        <v>0</v>
      </c>
      <c r="BE140" s="53">
        <f t="shared" si="388"/>
        <v>0</v>
      </c>
      <c r="BF140" s="52">
        <f t="shared" si="388"/>
        <v>0</v>
      </c>
      <c r="BG140" s="53">
        <f t="shared" si="388"/>
        <v>0</v>
      </c>
      <c r="BH140" s="52">
        <f t="shared" si="388"/>
        <v>0</v>
      </c>
      <c r="BI140" s="53">
        <f t="shared" si="388"/>
        <v>0</v>
      </c>
      <c r="BJ140" s="52">
        <f t="shared" si="388"/>
        <v>0</v>
      </c>
      <c r="BK140" s="53">
        <f t="shared" si="388"/>
        <v>0</v>
      </c>
      <c r="BL140" s="52">
        <f t="shared" si="388"/>
        <v>0</v>
      </c>
      <c r="BM140" s="53">
        <f t="shared" si="388"/>
        <v>0</v>
      </c>
      <c r="BN140" s="52">
        <f t="shared" si="388"/>
        <v>0</v>
      </c>
      <c r="BO140" s="53">
        <f t="shared" si="388"/>
        <v>0</v>
      </c>
      <c r="BP140" s="52">
        <f t="shared" si="388"/>
        <v>0</v>
      </c>
      <c r="BQ140" s="53">
        <f t="shared" si="388"/>
        <v>0</v>
      </c>
      <c r="BR140" s="52">
        <f t="shared" si="388"/>
        <v>0</v>
      </c>
      <c r="BS140" s="53">
        <f t="shared" si="334"/>
        <v>0</v>
      </c>
      <c r="BT140" s="52">
        <f t="shared" si="334"/>
        <v>0</v>
      </c>
      <c r="BU140" s="53">
        <f t="shared" si="334"/>
        <v>0</v>
      </c>
      <c r="BV140" s="52">
        <f t="shared" si="333"/>
        <v>0</v>
      </c>
      <c r="BW140" s="53">
        <f t="shared" si="333"/>
        <v>0</v>
      </c>
      <c r="BX140" s="52">
        <f t="shared" si="333"/>
        <v>0</v>
      </c>
      <c r="BY140" s="53">
        <f t="shared" si="333"/>
        <v>0</v>
      </c>
      <c r="BZ140" s="52">
        <f t="shared" si="333"/>
        <v>0</v>
      </c>
      <c r="CA140" s="53">
        <f t="shared" si="333"/>
        <v>0</v>
      </c>
    </row>
    <row r="141" spans="1:79" s="74" customFormat="1">
      <c r="A141" s="20">
        <v>140</v>
      </c>
      <c r="B141" s="20" t="s">
        <v>121</v>
      </c>
      <c r="C141" s="20" t="s">
        <v>153</v>
      </c>
      <c r="D141" s="2">
        <v>1985</v>
      </c>
      <c r="E141" s="3">
        <v>4</v>
      </c>
      <c r="F141" s="2">
        <v>1</v>
      </c>
      <c r="G141" s="55">
        <f t="shared" si="139"/>
        <v>31137</v>
      </c>
      <c r="H141" s="4">
        <v>0</v>
      </c>
      <c r="I141" s="1">
        <v>0</v>
      </c>
      <c r="J141" s="51">
        <f t="shared" si="140"/>
        <v>0</v>
      </c>
      <c r="K141" s="54">
        <f t="shared" si="141"/>
        <v>0</v>
      </c>
      <c r="L141" s="4" t="s">
        <v>96</v>
      </c>
      <c r="M141" s="54">
        <f t="shared" si="331"/>
        <v>10</v>
      </c>
      <c r="N141" s="53">
        <f t="shared" si="322"/>
        <v>10</v>
      </c>
      <c r="O141" s="55">
        <f t="shared" si="323"/>
        <v>34789</v>
      </c>
      <c r="P141" s="53">
        <f t="shared" si="324"/>
        <v>0</v>
      </c>
      <c r="Q141" s="119">
        <f t="shared" si="325"/>
        <v>0</v>
      </c>
      <c r="R141" s="45" t="s">
        <v>130</v>
      </c>
      <c r="S141" s="138">
        <v>17</v>
      </c>
      <c r="T141" s="139">
        <v>4</v>
      </c>
      <c r="U141" s="138">
        <v>2035</v>
      </c>
      <c r="V141" s="55">
        <f t="shared" si="326"/>
        <v>54878</v>
      </c>
      <c r="W141" s="53">
        <f t="shared" si="327"/>
        <v>0</v>
      </c>
      <c r="X141" s="53">
        <f t="shared" si="328"/>
        <v>0</v>
      </c>
      <c r="Y141" s="53">
        <f t="shared" si="329"/>
        <v>0</v>
      </c>
      <c r="Z141" s="53">
        <f t="shared" si="330"/>
        <v>0</v>
      </c>
      <c r="AA141" s="53">
        <f>IF($V141&lt;=Z$2,0,IF($O141&lt;=Z$2,0,IF($G141&gt;=AA$2,0,IF($K141&gt;=$J141,0,IF($O141&lt;=AA$2,($J141-(SUM($K141,SUM($Z141:Z141)))),IF($L141=$D$184,(($J141-$K141)/$P141),(($J141-SUM($Z141:Z141))*$Q141))*IF($V141&lt;=AA$2,(DATEDIF(Z$2,$V141,"D")/365),IF($G141&gt;Z$2,(DATEDIF($G141,AA$2,"D")/365),1)))))))</f>
        <v>0</v>
      </c>
      <c r="AB141" s="53">
        <f>IF($V141&lt;=AA$2,0,IF($O141&lt;=AA$2,0,IF($G141&gt;=AB$2,0,IF($K141&gt;=$J141,0,IF($O141&lt;=AB$2,($J141-(SUM($K141,SUM($Z141:AA141)))),IF($L141=$D$184,(($J141-$K141)/$P141),(($J141-SUM($Z141:AA141))*$Q141))*IF($V141&lt;=AB$2,(DATEDIF(AA$2,$V141,"D")/365),IF($G141&gt;AA$2,(DATEDIF($G141,AB$2,"D")/365),1)))))))</f>
        <v>0</v>
      </c>
      <c r="AC141" s="53">
        <f>IF($V141&lt;=AB$2,0,IF($O141&lt;=AB$2,0,IF($G141&gt;=AC$2,0,IF($K141&gt;=$J141,0,IF($O141&lt;=AC$2,($J141-(SUM($K141,SUM($Z141:AB141)))),IF($L141=$D$184,(($J141-$K141)/$P141),(($J141-SUM($Z141:AB141))*$Q141))*IF($V141&lt;=AC$2,(DATEDIF(AB$2,$V141,"D")/365),IF($G141&gt;AB$2,(DATEDIF($G141,AC$2,"D")/365),1)))))))</f>
        <v>0</v>
      </c>
      <c r="AD141" s="53">
        <f>IF($V141&lt;=AC$2,0,IF($O141&lt;=AC$2,0,IF($G141&gt;=AD$2,0,IF($K141&gt;=$J141,0,IF($O141&lt;=AD$2,($J141-(SUM($K141,SUM($Z141:AC141)))),IF($L141=$D$184,(($J141-$K141)/$P141),(($J141-SUM($Z141:AC141))*$Q141))*IF($V141&lt;=AD$2,(DATEDIF(AC$2,$V141,"D")/365),IF($G141&gt;AC$2,(DATEDIF($G141,AD$2,"D")/365),1)))))))</f>
        <v>0</v>
      </c>
      <c r="AE141" s="53">
        <f>IF($V141&lt;=AD$2,0,IF($O141&lt;=AD$2,0,IF($G141&gt;=AE$2,0,IF($K141&gt;=$J141,0,IF($O141&lt;=AE$2,($J141-(SUM($K141,SUM($Z141:AD141)))),IF($L141=$D$184,(($J141-$K141)/$P141),(($J141-SUM($Z141:AD141))*$Q141))*IF($V141&lt;=AE$2,(DATEDIF(AD$2,$V141,"D")/365),IF($G141&gt;AD$2,(DATEDIF($G141,AE$2,"D")/365),1)))))))</f>
        <v>0</v>
      </c>
      <c r="AF141" s="53">
        <f>IF($V141&lt;=AE$2,0,IF($O141&lt;=AE$2,0,IF($G141&gt;=AF$2,0,IF($K141&gt;=$J141,0,IF($O141&lt;=AF$2,($J141-(SUM($K141,SUM($Z141:AE141)))),IF($L141=$D$184,(($J141-$K141)/$P141),(($J141-SUM($Z141:AE141))*$Q141))*IF($V141&lt;=AF$2,(DATEDIF(AE$2,$V141,"D")/365),IF($G141&gt;AE$2,(DATEDIF($G141,AF$2,"D")/365),1)))))))</f>
        <v>0</v>
      </c>
      <c r="AG141" s="53">
        <f>IF($V141&lt;=AF$2,0,IF($O141&lt;=AF$2,0,IF($G141&gt;=AG$2,0,IF($K141&gt;=$J141,0,IF($O141&lt;=AG$2,($J141-(SUM($K141,SUM($Z141:AF141)))),IF($L141=$D$184,(($J141-$K141)/$P141),(($J141-SUM($Z141:AF141))*$Q141))*IF($V141&lt;=AG$2,(DATEDIF(AF$2,$V141,"D")/365),IF($G141&gt;AF$2,(DATEDIF($G141,AG$2,"D")/365),1)))))))</f>
        <v>0</v>
      </c>
      <c r="AH141" s="53">
        <f>IF($V141&lt;=AG$2,0,IF($O141&lt;=AG$2,0,IF($G141&gt;=AH$2,0,IF($K141&gt;=$J141,0,IF($O141&lt;=AH$2,($J141-(SUM($K141,SUM($Z141:AG141)))),IF($L141=$D$184,(($J141-$K141)/$P141),(($J141-SUM($Z141:AG141))*$Q141))*IF($V141&lt;=AH$2,(DATEDIF(AG$2,$V141,"D")/365),IF($G141&gt;AG$2,(DATEDIF($G141,AH$2,"D")/365),1)))))))</f>
        <v>0</v>
      </c>
      <c r="AI141" s="53">
        <f>IF($V141&lt;=AH$2,0,IF($O141&lt;=AH$2,0,IF($G141&gt;=AI$2,0,IF($K141&gt;=$J141,0,IF($O141&lt;=AI$2,($J141-(SUM($K141,SUM($Z141:AH141)))),IF($L141=$D$184,(($J141-$K141)/$P141),(($J141-SUM($Z141:AH141))*$Q141))*IF($V141&lt;=AI$2,(DATEDIF(AH$2,$V141,"D")/365),IF($G141&gt;AH$2,(DATEDIF($G141,AI$2,"D")/365),1)))))))</f>
        <v>0</v>
      </c>
      <c r="AJ141" s="53">
        <f>IF($V141&lt;=AI$2,0,IF($O141&lt;=AI$2,0,IF($G141&gt;=AJ$2,0,IF($K141&gt;=$J141,0,IF($O141&lt;=AJ$2,($J141-(SUM($K141,SUM($Z141:AI141)))),IF($L141=$D$184,(($J141-$K141)/$P141),(($J141-SUM($Z141:AI141))*$Q141))*IF($V141&lt;=AJ$2,(DATEDIF(AI$2,$V141,"D")/365),IF($G141&gt;AI$2,(DATEDIF($G141,AJ$2,"D")/365),1)))))))</f>
        <v>0</v>
      </c>
      <c r="AK141" s="53">
        <f>IF($V141&lt;=AJ$2,0,IF($O141&lt;=AJ$2,0,IF($G141&gt;=AK$2,0,IF($K141&gt;=$J141,0,IF($O141&lt;=AK$2,($J141-(SUM($K141,SUM($Z141:AJ141)))),IF($L141=$D$184,(($J141-$K141)/$P141),(($J141-SUM($Z141:AJ141))*$Q141))*IF($V141&lt;=AK$2,(DATEDIF(AJ$2,$V141,"D")/365),IF($G141&gt;AJ$2,(DATEDIF($G141,AK$2,"D")/365),1)))))))</f>
        <v>0</v>
      </c>
      <c r="AL141" s="53">
        <f>IF($V141&lt;=AK$2,0,IF($O141&lt;=AK$2,0,IF($G141&gt;=AL$2,0,IF($K141&gt;=$J141,0,IF($O141&lt;=AL$2,($J141-(SUM($K141,SUM($Z141:AK141)))),IF($L141=$D$184,(($J141-$K141)/$P141),(($J141-SUM($Z141:AK141))*$Q141))*IF($V141&lt;=AL$2,(DATEDIF(AK$2,$V141,"D")/365),IF($G141&gt;AK$2,(DATEDIF($G141,AL$2,"D")/365),1)))))))</f>
        <v>0</v>
      </c>
      <c r="AM141" s="53">
        <f>IF($V141&lt;=AL$2,0,IF($O141&lt;=AL$2,0,IF($G141&gt;=AM$2,0,IF($K141&gt;=$J141,0,IF($O141&lt;=AM$2,($J141-(SUM($K141,SUM($Z141:AL141)))),IF($L141=$D$184,(($J141-$K141)/$P141),(($J141-SUM($Z141:AL141))*$Q141))*IF($V141&lt;=AM$2,(DATEDIF(AL$2,$V141,"D")/365),IF($G141&gt;AL$2,(DATEDIF($G141,AM$2,"D")/365),1)))))))</f>
        <v>0</v>
      </c>
      <c r="AN141" s="53">
        <f>IF($V141&lt;=AM$2,0,IF($O141&lt;=AM$2,0,IF($G141&gt;=AN$2,0,IF($K141&gt;=$J141,0,IF($O141&lt;=AN$2,($J141-(SUM($K141,SUM($Z141:AM141)))),IF($L141=$D$184,(($J141-$K141)/$P141),(($J141-SUM($Z141:AM141))*$Q141))*IF($V141&lt;=AN$2,(DATEDIF(AM$2,$V141,"D")/365),IF($G141&gt;AM$2,(DATEDIF($G141,AN$2,"D")/365),1)))))))</f>
        <v>0</v>
      </c>
      <c r="AO141" s="53">
        <f>IF($V141&lt;=AN$2,0,IF($O141&lt;=AN$2,0,IF($G141&gt;=AO$2,0,IF($K141&gt;=$J141,0,IF($O141&lt;=AO$2,($J141-(SUM($K141,SUM($Z141:AN141)))),IF($L141=$D$184,(($J141-$K141)/$P141),(($J141-SUM($Z141:AN141))*$Q141))*IF($V141&lt;=AO$2,(DATEDIF(AN$2,$V141,"D")/365),IF($G141&gt;AN$2,(DATEDIF($G141,AO$2,"D")/365),1)))))))</f>
        <v>0</v>
      </c>
      <c r="AP141" s="53">
        <f>IF($V141&lt;=AO$2,0,IF($O141&lt;=AO$2,0,IF($G141&gt;=AP$2,0,IF($K141&gt;=$J141,0,IF($O141&lt;=AP$2,($J141-(SUM($K141,SUM($Z141:AO141)))),IF($L141=$D$184,(($J141-$K141)/$P141),(($J141-SUM($Z141:AO141))*$Q141))*IF($V141&lt;=AP$2,(DATEDIF(AO$2,$V141,"D")/365),IF($G141&gt;AO$2,(DATEDIF($G141,AP$2,"D")/365),1)))))))</f>
        <v>0</v>
      </c>
      <c r="AQ141" s="53">
        <f>IF($V141&lt;=AP$2,0,IF($O141&lt;=AP$2,0,IF($G141&gt;=AQ$2,0,IF($K141&gt;=$J141,0,IF($O141&lt;=AQ$2,($J141-(SUM($K141,SUM($Z141:AP141)))),IF($L141=$D$184,(($J141-$K141)/$P141),(($J141-SUM($Z141:AP141))*$Q141))*IF($V141&lt;=AQ$2,(DATEDIF(AP$2,$V141,"D")/365),IF($G141&gt;AP$2,(DATEDIF($G141,AQ$2,"D")/365),1)))))))</f>
        <v>0</v>
      </c>
      <c r="AR141" s="53">
        <f>IF($V141&lt;=AQ$2,0,IF($O141&lt;=AQ$2,0,IF($G141&gt;=AR$2,0,IF($K141&gt;=$J141,0,IF($O141&lt;=AR$2,($J141-(SUM($K141,SUM($Z141:AQ141)))),IF($L141=$D$184,(($J141-$K141)/$P141),(($J141-SUM($Z141:AQ141))*$Q141))*IF($V141&lt;=AR$2,(DATEDIF(AQ$2,$V141,"D")/365),IF($G141&gt;AQ$2,(DATEDIF($G141,AR$2,"D")/365),1)))))))</f>
        <v>0</v>
      </c>
      <c r="AS141" s="53">
        <f>IF($V141&lt;=AR$2,0,IF($O141&lt;=AR$2,0,IF($G141&gt;=AS$2,0,IF($K141&gt;=$J141,0,IF($O141&lt;=AS$2,($J141-(SUM($K141,SUM($Z141:AR141)))),IF($L141=$D$184,(($J141-$K141)/$P141),(($J141-SUM($Z141:AR141))*$Q141))*IF($V141&lt;=AS$2,(DATEDIF(AR$2,$V141,"D")/365),IF($G141&gt;AR$2,(DATEDIF($G141,AS$2,"D")/365),1)))))))</f>
        <v>0</v>
      </c>
      <c r="AT141" s="53">
        <f>IF($V141&lt;=AS$2,0,IF($O141&lt;=AS$2,0,IF($G141&gt;=AT$2,0,IF($K141&gt;=$J141,0,IF($O141&lt;=AT$2,($J141-(SUM($K141,SUM($Z141:AS141)))),IF($L141=$D$184,(($J141-$K141)/$P141),(($J141-SUM($Z141:AS141))*$Q141))*IF($V141&lt;=AT$2,(DATEDIF(AS$2,$V141,"D")/365),IF($G141&gt;AS$2,(DATEDIF($G141,AT$2,"D")/365),1)))))))</f>
        <v>0</v>
      </c>
      <c r="AU141" s="53">
        <f>IF($V141&lt;=AT$2,0,IF($O141&lt;=AT$2,0,IF($G141&gt;=AU$2,0,IF($K141&gt;=$J141,0,IF($O141&lt;=AU$2,($J141-(SUM($K141,SUM($Z141:AT141)))),IF($L141=$D$184,(($J141-$K141)/$P141),(($J141-SUM($Z141:AT141))*$Q141))*IF($V141&lt;=AU$2,(DATEDIF(AT$2,$V141,"D")/365),IF($G141&gt;AT$2,(DATEDIF($G141,AU$2,"D")/365),1)))))))</f>
        <v>0</v>
      </c>
      <c r="AV141" s="53">
        <f>IF($V141&lt;=AU$2,0,IF($O141&lt;=AU$2,0,IF($G141&gt;=AV$2,0,IF($K141&gt;=$J141,0,IF($O141&lt;=AV$2,($J141-(SUM($K141,SUM($Z141:AU141)))),IF($L141=$D$184,(($J141-$K141)/$P141),(($J141-SUM($Z141:AU141))*$Q141))*IF($V141&lt;=AV$2,(DATEDIF(AU$2,$V141,"D")/365),IF($G141&gt;AU$2,(DATEDIF($G141,AV$2,"D")/365),1)))))))</f>
        <v>0</v>
      </c>
      <c r="AW141" s="53">
        <f>IF($V141&lt;=AV$2,0,IF($O141&lt;=AV$2,0,IF($G141&gt;=AW$2,0,IF($K141&gt;=$J141,0,IF($O141&lt;=AW$2,($J141-(SUM($K141,SUM($Z141:AV141)))),IF($L141=$D$184,(($J141-$K141)/$P141),(($J141-SUM($Z141:AV141))*$Q141))*IF($V141&lt;=AW$2,(DATEDIF(AV$2,$V141,"D")/365),IF($G141&gt;AV$2,(DATEDIF($G141,AW$2,"D")/365),1)))))))</f>
        <v>0</v>
      </c>
      <c r="AX141" s="53">
        <f>IF($V141&lt;=AW$2,0,IF($O141&lt;=AW$2,0,IF($G141&gt;=AX$2,0,IF($K141&gt;=$J141,0,IF($O141&lt;=AX$2,($J141-(SUM($K141,SUM($Z141:AW141)))),IF($L141=$D$184,(($J141-$K141)/$P141),(($J141-SUM($Z141:AW141))*$Q141))*IF($V141&lt;=AX$2,(DATEDIF(AW$2,$V141,"D")/365),IF($G141&gt;AW$2,(DATEDIF($G141,AX$2,"D")/365),1)))))))</f>
        <v>0</v>
      </c>
      <c r="AY141" s="53">
        <f>IF($V141&lt;=AX$2,0,IF($O141&lt;=AX$2,0,IF($G141&gt;=AY$2,0,IF($K141&gt;=$J141,0,IF($O141&lt;=AY$2,($J141-(SUM($K141,SUM($Z141:AX141)))),IF($L141=$D$184,(($J141-$K141)/$P141),(($J141-SUM($Z141:AX141))*$Q141))*IF($V141&lt;=AY$2,(DATEDIF(AX$2,$V141,"D")/365),IF($G141&gt;AX$2,(DATEDIF($G141,AY$2,"D")/365),1)))))))</f>
        <v>0</v>
      </c>
      <c r="AZ141" s="52"/>
      <c r="BA141" s="52"/>
      <c r="BB141" s="126">
        <f>IF($V141&lt;=BB$2,0,IF($G141&gt;=BB$2,0,IF($G141&gt;$W$3,(J141-Z141),IF($G141&lt;=$W$3,J141-SUM(W141,$Z141:Z141),0))))</f>
        <v>0</v>
      </c>
      <c r="BC141" s="53">
        <f t="shared" si="388"/>
        <v>0</v>
      </c>
      <c r="BD141" s="52">
        <f t="shared" si="388"/>
        <v>0</v>
      </c>
      <c r="BE141" s="53">
        <f t="shared" si="388"/>
        <v>0</v>
      </c>
      <c r="BF141" s="52">
        <f t="shared" si="388"/>
        <v>0</v>
      </c>
      <c r="BG141" s="53">
        <f t="shared" si="388"/>
        <v>0</v>
      </c>
      <c r="BH141" s="52">
        <f t="shared" si="388"/>
        <v>0</v>
      </c>
      <c r="BI141" s="53">
        <f t="shared" si="388"/>
        <v>0</v>
      </c>
      <c r="BJ141" s="52">
        <f t="shared" si="388"/>
        <v>0</v>
      </c>
      <c r="BK141" s="53">
        <f t="shared" si="388"/>
        <v>0</v>
      </c>
      <c r="BL141" s="52">
        <f t="shared" si="388"/>
        <v>0</v>
      </c>
      <c r="BM141" s="53">
        <f t="shared" si="388"/>
        <v>0</v>
      </c>
      <c r="BN141" s="52">
        <f t="shared" si="388"/>
        <v>0</v>
      </c>
      <c r="BO141" s="53">
        <f t="shared" si="388"/>
        <v>0</v>
      </c>
      <c r="BP141" s="52">
        <f t="shared" si="388"/>
        <v>0</v>
      </c>
      <c r="BQ141" s="53">
        <f t="shared" si="388"/>
        <v>0</v>
      </c>
      <c r="BR141" s="52">
        <f t="shared" si="388"/>
        <v>0</v>
      </c>
      <c r="BS141" s="53">
        <f t="shared" si="334"/>
        <v>0</v>
      </c>
      <c r="BT141" s="52">
        <f t="shared" si="334"/>
        <v>0</v>
      </c>
      <c r="BU141" s="53">
        <f t="shared" si="334"/>
        <v>0</v>
      </c>
      <c r="BV141" s="52">
        <f t="shared" si="333"/>
        <v>0</v>
      </c>
      <c r="BW141" s="53">
        <f t="shared" si="333"/>
        <v>0</v>
      </c>
      <c r="BX141" s="52">
        <f t="shared" si="333"/>
        <v>0</v>
      </c>
      <c r="BY141" s="53">
        <f t="shared" si="333"/>
        <v>0</v>
      </c>
      <c r="BZ141" s="52">
        <f t="shared" si="333"/>
        <v>0</v>
      </c>
      <c r="CA141" s="53">
        <f t="shared" si="333"/>
        <v>0</v>
      </c>
    </row>
    <row r="142" spans="1:79" s="74" customFormat="1">
      <c r="A142" s="20">
        <v>141</v>
      </c>
      <c r="B142" s="20" t="s">
        <v>5</v>
      </c>
      <c r="C142" s="20" t="s">
        <v>153</v>
      </c>
      <c r="D142" s="2">
        <v>1985</v>
      </c>
      <c r="E142" s="3">
        <v>4</v>
      </c>
      <c r="F142" s="2">
        <v>1</v>
      </c>
      <c r="G142" s="55">
        <f t="shared" si="139"/>
        <v>31137</v>
      </c>
      <c r="H142" s="4">
        <v>0</v>
      </c>
      <c r="I142" s="1">
        <v>0</v>
      </c>
      <c r="J142" s="51">
        <f t="shared" si="140"/>
        <v>0</v>
      </c>
      <c r="K142" s="54">
        <f t="shared" si="141"/>
        <v>0</v>
      </c>
      <c r="L142" s="4" t="s">
        <v>96</v>
      </c>
      <c r="M142" s="54">
        <f t="shared" si="331"/>
        <v>5</v>
      </c>
      <c r="N142" s="53">
        <f t="shared" si="322"/>
        <v>5</v>
      </c>
      <c r="O142" s="55">
        <f t="shared" si="323"/>
        <v>32963</v>
      </c>
      <c r="P142" s="53">
        <f t="shared" si="324"/>
        <v>0</v>
      </c>
      <c r="Q142" s="119">
        <f t="shared" si="325"/>
        <v>0</v>
      </c>
      <c r="R142" s="45" t="s">
        <v>130</v>
      </c>
      <c r="S142" s="138">
        <v>17</v>
      </c>
      <c r="T142" s="139">
        <v>4</v>
      </c>
      <c r="U142" s="138">
        <v>2035</v>
      </c>
      <c r="V142" s="55">
        <f t="shared" si="326"/>
        <v>54878</v>
      </c>
      <c r="W142" s="53">
        <f t="shared" si="327"/>
        <v>0</v>
      </c>
      <c r="X142" s="53">
        <f t="shared" si="328"/>
        <v>0</v>
      </c>
      <c r="Y142" s="53">
        <f t="shared" si="329"/>
        <v>0</v>
      </c>
      <c r="Z142" s="53">
        <f t="shared" si="330"/>
        <v>0</v>
      </c>
      <c r="AA142" s="53">
        <f>IF($V142&lt;=Z$2,0,IF($O142&lt;=Z$2,0,IF($G142&gt;=AA$2,0,IF($K142&gt;=$J142,0,IF($O142&lt;=AA$2,($J142-(SUM($K142,SUM($Z142:Z142)))),IF($L142=$D$184,(($J142-$K142)/$P142),(($J142-SUM($Z142:Z142))*$Q142))*IF($V142&lt;=AA$2,(DATEDIF(Z$2,$V142,"D")/365),IF($G142&gt;Z$2,(DATEDIF($G142,AA$2,"D")/365),1)))))))</f>
        <v>0</v>
      </c>
      <c r="AB142" s="53">
        <f>IF($V142&lt;=AA$2,0,IF($O142&lt;=AA$2,0,IF($G142&gt;=AB$2,0,IF($K142&gt;=$J142,0,IF($O142&lt;=AB$2,($J142-(SUM($K142,SUM($Z142:AA142)))),IF($L142=$D$184,(($J142-$K142)/$P142),(($J142-SUM($Z142:AA142))*$Q142))*IF($V142&lt;=AB$2,(DATEDIF(AA$2,$V142,"D")/365),IF($G142&gt;AA$2,(DATEDIF($G142,AB$2,"D")/365),1)))))))</f>
        <v>0</v>
      </c>
      <c r="AC142" s="53">
        <f>IF($V142&lt;=AB$2,0,IF($O142&lt;=AB$2,0,IF($G142&gt;=AC$2,0,IF($K142&gt;=$J142,0,IF($O142&lt;=AC$2,($J142-(SUM($K142,SUM($Z142:AB142)))),IF($L142=$D$184,(($J142-$K142)/$P142),(($J142-SUM($Z142:AB142))*$Q142))*IF($V142&lt;=AC$2,(DATEDIF(AB$2,$V142,"D")/365),IF($G142&gt;AB$2,(DATEDIF($G142,AC$2,"D")/365),1)))))))</f>
        <v>0</v>
      </c>
      <c r="AD142" s="53">
        <f>IF($V142&lt;=AC$2,0,IF($O142&lt;=AC$2,0,IF($G142&gt;=AD$2,0,IF($K142&gt;=$J142,0,IF($O142&lt;=AD$2,($J142-(SUM($K142,SUM($Z142:AC142)))),IF($L142=$D$184,(($J142-$K142)/$P142),(($J142-SUM($Z142:AC142))*$Q142))*IF($V142&lt;=AD$2,(DATEDIF(AC$2,$V142,"D")/365),IF($G142&gt;AC$2,(DATEDIF($G142,AD$2,"D")/365),1)))))))</f>
        <v>0</v>
      </c>
      <c r="AE142" s="53">
        <f>IF($V142&lt;=AD$2,0,IF($O142&lt;=AD$2,0,IF($G142&gt;=AE$2,0,IF($K142&gt;=$J142,0,IF($O142&lt;=AE$2,($J142-(SUM($K142,SUM($Z142:AD142)))),IF($L142=$D$184,(($J142-$K142)/$P142),(($J142-SUM($Z142:AD142))*$Q142))*IF($V142&lt;=AE$2,(DATEDIF(AD$2,$V142,"D")/365),IF($G142&gt;AD$2,(DATEDIF($G142,AE$2,"D")/365),1)))))))</f>
        <v>0</v>
      </c>
      <c r="AF142" s="53">
        <f>IF($V142&lt;=AE$2,0,IF($O142&lt;=AE$2,0,IF($G142&gt;=AF$2,0,IF($K142&gt;=$J142,0,IF($O142&lt;=AF$2,($J142-(SUM($K142,SUM($Z142:AE142)))),IF($L142=$D$184,(($J142-$K142)/$P142),(($J142-SUM($Z142:AE142))*$Q142))*IF($V142&lt;=AF$2,(DATEDIF(AE$2,$V142,"D")/365),IF($G142&gt;AE$2,(DATEDIF($G142,AF$2,"D")/365),1)))))))</f>
        <v>0</v>
      </c>
      <c r="AG142" s="53">
        <f>IF($V142&lt;=AF$2,0,IF($O142&lt;=AF$2,0,IF($G142&gt;=AG$2,0,IF($K142&gt;=$J142,0,IF($O142&lt;=AG$2,($J142-(SUM($K142,SUM($Z142:AF142)))),IF($L142=$D$184,(($J142-$K142)/$P142),(($J142-SUM($Z142:AF142))*$Q142))*IF($V142&lt;=AG$2,(DATEDIF(AF$2,$V142,"D")/365),IF($G142&gt;AF$2,(DATEDIF($G142,AG$2,"D")/365),1)))))))</f>
        <v>0</v>
      </c>
      <c r="AH142" s="53">
        <f>IF($V142&lt;=AG$2,0,IF($O142&lt;=AG$2,0,IF($G142&gt;=AH$2,0,IF($K142&gt;=$J142,0,IF($O142&lt;=AH$2,($J142-(SUM($K142,SUM($Z142:AG142)))),IF($L142=$D$184,(($J142-$K142)/$P142),(($J142-SUM($Z142:AG142))*$Q142))*IF($V142&lt;=AH$2,(DATEDIF(AG$2,$V142,"D")/365),IF($G142&gt;AG$2,(DATEDIF($G142,AH$2,"D")/365),1)))))))</f>
        <v>0</v>
      </c>
      <c r="AI142" s="53">
        <f>IF($V142&lt;=AH$2,0,IF($O142&lt;=AH$2,0,IF($G142&gt;=AI$2,0,IF($K142&gt;=$J142,0,IF($O142&lt;=AI$2,($J142-(SUM($K142,SUM($Z142:AH142)))),IF($L142=$D$184,(($J142-$K142)/$P142),(($J142-SUM($Z142:AH142))*$Q142))*IF($V142&lt;=AI$2,(DATEDIF(AH$2,$V142,"D")/365),IF($G142&gt;AH$2,(DATEDIF($G142,AI$2,"D")/365),1)))))))</f>
        <v>0</v>
      </c>
      <c r="AJ142" s="53">
        <f>IF($V142&lt;=AI$2,0,IF($O142&lt;=AI$2,0,IF($G142&gt;=AJ$2,0,IF($K142&gt;=$J142,0,IF($O142&lt;=AJ$2,($J142-(SUM($K142,SUM($Z142:AI142)))),IF($L142=$D$184,(($J142-$K142)/$P142),(($J142-SUM($Z142:AI142))*$Q142))*IF($V142&lt;=AJ$2,(DATEDIF(AI$2,$V142,"D")/365),IF($G142&gt;AI$2,(DATEDIF($G142,AJ$2,"D")/365),1)))))))</f>
        <v>0</v>
      </c>
      <c r="AK142" s="53">
        <f>IF($V142&lt;=AJ$2,0,IF($O142&lt;=AJ$2,0,IF($G142&gt;=AK$2,0,IF($K142&gt;=$J142,0,IF($O142&lt;=AK$2,($J142-(SUM($K142,SUM($Z142:AJ142)))),IF($L142=$D$184,(($J142-$K142)/$P142),(($J142-SUM($Z142:AJ142))*$Q142))*IF($V142&lt;=AK$2,(DATEDIF(AJ$2,$V142,"D")/365),IF($G142&gt;AJ$2,(DATEDIF($G142,AK$2,"D")/365),1)))))))</f>
        <v>0</v>
      </c>
      <c r="AL142" s="53">
        <f>IF($V142&lt;=AK$2,0,IF($O142&lt;=AK$2,0,IF($G142&gt;=AL$2,0,IF($K142&gt;=$J142,0,IF($O142&lt;=AL$2,($J142-(SUM($K142,SUM($Z142:AK142)))),IF($L142=$D$184,(($J142-$K142)/$P142),(($J142-SUM($Z142:AK142))*$Q142))*IF($V142&lt;=AL$2,(DATEDIF(AK$2,$V142,"D")/365),IF($G142&gt;AK$2,(DATEDIF($G142,AL$2,"D")/365),1)))))))</f>
        <v>0</v>
      </c>
      <c r="AM142" s="53">
        <f>IF($V142&lt;=AL$2,0,IF($O142&lt;=AL$2,0,IF($G142&gt;=AM$2,0,IF($K142&gt;=$J142,0,IF($O142&lt;=AM$2,($J142-(SUM($K142,SUM($Z142:AL142)))),IF($L142=$D$184,(($J142-$K142)/$P142),(($J142-SUM($Z142:AL142))*$Q142))*IF($V142&lt;=AM$2,(DATEDIF(AL$2,$V142,"D")/365),IF($G142&gt;AL$2,(DATEDIF($G142,AM$2,"D")/365),1)))))))</f>
        <v>0</v>
      </c>
      <c r="AN142" s="53">
        <f>IF($V142&lt;=AM$2,0,IF($O142&lt;=AM$2,0,IF($G142&gt;=AN$2,0,IF($K142&gt;=$J142,0,IF($O142&lt;=AN$2,($J142-(SUM($K142,SUM($Z142:AM142)))),IF($L142=$D$184,(($J142-$K142)/$P142),(($J142-SUM($Z142:AM142))*$Q142))*IF($V142&lt;=AN$2,(DATEDIF(AM$2,$V142,"D")/365),IF($G142&gt;AM$2,(DATEDIF($G142,AN$2,"D")/365),1)))))))</f>
        <v>0</v>
      </c>
      <c r="AO142" s="53">
        <f>IF($V142&lt;=AN$2,0,IF($O142&lt;=AN$2,0,IF($G142&gt;=AO$2,0,IF($K142&gt;=$J142,0,IF($O142&lt;=AO$2,($J142-(SUM($K142,SUM($Z142:AN142)))),IF($L142=$D$184,(($J142-$K142)/$P142),(($J142-SUM($Z142:AN142))*$Q142))*IF($V142&lt;=AO$2,(DATEDIF(AN$2,$V142,"D")/365),IF($G142&gt;AN$2,(DATEDIF($G142,AO$2,"D")/365),1)))))))</f>
        <v>0</v>
      </c>
      <c r="AP142" s="53">
        <f>IF($V142&lt;=AO$2,0,IF($O142&lt;=AO$2,0,IF($G142&gt;=AP$2,0,IF($K142&gt;=$J142,0,IF($O142&lt;=AP$2,($J142-(SUM($K142,SUM($Z142:AO142)))),IF($L142=$D$184,(($J142-$K142)/$P142),(($J142-SUM($Z142:AO142))*$Q142))*IF($V142&lt;=AP$2,(DATEDIF(AO$2,$V142,"D")/365),IF($G142&gt;AO$2,(DATEDIF($G142,AP$2,"D")/365),1)))))))</f>
        <v>0</v>
      </c>
      <c r="AQ142" s="53">
        <f>IF($V142&lt;=AP$2,0,IF($O142&lt;=AP$2,0,IF($G142&gt;=AQ$2,0,IF($K142&gt;=$J142,0,IF($O142&lt;=AQ$2,($J142-(SUM($K142,SUM($Z142:AP142)))),IF($L142=$D$184,(($J142-$K142)/$P142),(($J142-SUM($Z142:AP142))*$Q142))*IF($V142&lt;=AQ$2,(DATEDIF(AP$2,$V142,"D")/365),IF($G142&gt;AP$2,(DATEDIF($G142,AQ$2,"D")/365),1)))))))</f>
        <v>0</v>
      </c>
      <c r="AR142" s="53">
        <f>IF($V142&lt;=AQ$2,0,IF($O142&lt;=AQ$2,0,IF($G142&gt;=AR$2,0,IF($K142&gt;=$J142,0,IF($O142&lt;=AR$2,($J142-(SUM($K142,SUM($Z142:AQ142)))),IF($L142=$D$184,(($J142-$K142)/$P142),(($J142-SUM($Z142:AQ142))*$Q142))*IF($V142&lt;=AR$2,(DATEDIF(AQ$2,$V142,"D")/365),IF($G142&gt;AQ$2,(DATEDIF($G142,AR$2,"D")/365),1)))))))</f>
        <v>0</v>
      </c>
      <c r="AS142" s="53">
        <f>IF($V142&lt;=AR$2,0,IF($O142&lt;=AR$2,0,IF($G142&gt;=AS$2,0,IF($K142&gt;=$J142,0,IF($O142&lt;=AS$2,($J142-(SUM($K142,SUM($Z142:AR142)))),IF($L142=$D$184,(($J142-$K142)/$P142),(($J142-SUM($Z142:AR142))*$Q142))*IF($V142&lt;=AS$2,(DATEDIF(AR$2,$V142,"D")/365),IF($G142&gt;AR$2,(DATEDIF($G142,AS$2,"D")/365),1)))))))</f>
        <v>0</v>
      </c>
      <c r="AT142" s="53">
        <f>IF($V142&lt;=AS$2,0,IF($O142&lt;=AS$2,0,IF($G142&gt;=AT$2,0,IF($K142&gt;=$J142,0,IF($O142&lt;=AT$2,($J142-(SUM($K142,SUM($Z142:AS142)))),IF($L142=$D$184,(($J142-$K142)/$P142),(($J142-SUM($Z142:AS142))*$Q142))*IF($V142&lt;=AT$2,(DATEDIF(AS$2,$V142,"D")/365),IF($G142&gt;AS$2,(DATEDIF($G142,AT$2,"D")/365),1)))))))</f>
        <v>0</v>
      </c>
      <c r="AU142" s="53">
        <f>IF($V142&lt;=AT$2,0,IF($O142&lt;=AT$2,0,IF($G142&gt;=AU$2,0,IF($K142&gt;=$J142,0,IF($O142&lt;=AU$2,($J142-(SUM($K142,SUM($Z142:AT142)))),IF($L142=$D$184,(($J142-$K142)/$P142),(($J142-SUM($Z142:AT142))*$Q142))*IF($V142&lt;=AU$2,(DATEDIF(AT$2,$V142,"D")/365),IF($G142&gt;AT$2,(DATEDIF($G142,AU$2,"D")/365),1)))))))</f>
        <v>0</v>
      </c>
      <c r="AV142" s="53">
        <f>IF($V142&lt;=AU$2,0,IF($O142&lt;=AU$2,0,IF($G142&gt;=AV$2,0,IF($K142&gt;=$J142,0,IF($O142&lt;=AV$2,($J142-(SUM($K142,SUM($Z142:AU142)))),IF($L142=$D$184,(($J142-$K142)/$P142),(($J142-SUM($Z142:AU142))*$Q142))*IF($V142&lt;=AV$2,(DATEDIF(AU$2,$V142,"D")/365),IF($G142&gt;AU$2,(DATEDIF($G142,AV$2,"D")/365),1)))))))</f>
        <v>0</v>
      </c>
      <c r="AW142" s="53">
        <f>IF($V142&lt;=AV$2,0,IF($O142&lt;=AV$2,0,IF($G142&gt;=AW$2,0,IF($K142&gt;=$J142,0,IF($O142&lt;=AW$2,($J142-(SUM($K142,SUM($Z142:AV142)))),IF($L142=$D$184,(($J142-$K142)/$P142),(($J142-SUM($Z142:AV142))*$Q142))*IF($V142&lt;=AW$2,(DATEDIF(AV$2,$V142,"D")/365),IF($G142&gt;AV$2,(DATEDIF($G142,AW$2,"D")/365),1)))))))</f>
        <v>0</v>
      </c>
      <c r="AX142" s="53">
        <f>IF($V142&lt;=AW$2,0,IF($O142&lt;=AW$2,0,IF($G142&gt;=AX$2,0,IF($K142&gt;=$J142,0,IF($O142&lt;=AX$2,($J142-(SUM($K142,SUM($Z142:AW142)))),IF($L142=$D$184,(($J142-$K142)/$P142),(($J142-SUM($Z142:AW142))*$Q142))*IF($V142&lt;=AX$2,(DATEDIF(AW$2,$V142,"D")/365),IF($G142&gt;AW$2,(DATEDIF($G142,AX$2,"D")/365),1)))))))</f>
        <v>0</v>
      </c>
      <c r="AY142" s="53">
        <f>IF($V142&lt;=AX$2,0,IF($O142&lt;=AX$2,0,IF($G142&gt;=AY$2,0,IF($K142&gt;=$J142,0,IF($O142&lt;=AY$2,($J142-(SUM($K142,SUM($Z142:AX142)))),IF($L142=$D$184,(($J142-$K142)/$P142),(($J142-SUM($Z142:AX142))*$Q142))*IF($V142&lt;=AY$2,(DATEDIF(AX$2,$V142,"D")/365),IF($G142&gt;AX$2,(DATEDIF($G142,AY$2,"D")/365),1)))))))</f>
        <v>0</v>
      </c>
      <c r="AZ142" s="52"/>
      <c r="BA142" s="52"/>
      <c r="BB142" s="126">
        <f>IF($V142&lt;=BB$2,0,IF($G142&gt;=BB$2,0,IF($G142&gt;$W$3,(J142-Z142),IF($G142&lt;=$W$3,J142-SUM(W142,$Z142:Z142),0))))</f>
        <v>0</v>
      </c>
      <c r="BC142" s="53">
        <f t="shared" si="388"/>
        <v>0</v>
      </c>
      <c r="BD142" s="52">
        <f t="shared" si="388"/>
        <v>0</v>
      </c>
      <c r="BE142" s="53">
        <f t="shared" si="388"/>
        <v>0</v>
      </c>
      <c r="BF142" s="52">
        <f t="shared" si="388"/>
        <v>0</v>
      </c>
      <c r="BG142" s="53">
        <f t="shared" si="388"/>
        <v>0</v>
      </c>
      <c r="BH142" s="52">
        <f t="shared" si="388"/>
        <v>0</v>
      </c>
      <c r="BI142" s="53">
        <f t="shared" si="388"/>
        <v>0</v>
      </c>
      <c r="BJ142" s="52">
        <f t="shared" si="388"/>
        <v>0</v>
      </c>
      <c r="BK142" s="53">
        <f t="shared" si="388"/>
        <v>0</v>
      </c>
      <c r="BL142" s="52">
        <f t="shared" si="388"/>
        <v>0</v>
      </c>
      <c r="BM142" s="53">
        <f t="shared" si="388"/>
        <v>0</v>
      </c>
      <c r="BN142" s="52">
        <f t="shared" si="388"/>
        <v>0</v>
      </c>
      <c r="BO142" s="53">
        <f t="shared" si="388"/>
        <v>0</v>
      </c>
      <c r="BP142" s="52">
        <f t="shared" si="388"/>
        <v>0</v>
      </c>
      <c r="BQ142" s="53">
        <f t="shared" si="388"/>
        <v>0</v>
      </c>
      <c r="BR142" s="52">
        <f t="shared" si="388"/>
        <v>0</v>
      </c>
      <c r="BS142" s="53">
        <f t="shared" si="334"/>
        <v>0</v>
      </c>
      <c r="BT142" s="52">
        <f t="shared" si="334"/>
        <v>0</v>
      </c>
      <c r="BU142" s="53">
        <f t="shared" si="334"/>
        <v>0</v>
      </c>
      <c r="BV142" s="52">
        <f t="shared" si="333"/>
        <v>0</v>
      </c>
      <c r="BW142" s="53">
        <f t="shared" si="333"/>
        <v>0</v>
      </c>
      <c r="BX142" s="52">
        <f t="shared" si="333"/>
        <v>0</v>
      </c>
      <c r="BY142" s="53">
        <f t="shared" si="333"/>
        <v>0</v>
      </c>
      <c r="BZ142" s="52">
        <f t="shared" si="333"/>
        <v>0</v>
      </c>
      <c r="CA142" s="53">
        <f t="shared" si="333"/>
        <v>0</v>
      </c>
    </row>
    <row r="143" spans="1:79" s="74" customFormat="1">
      <c r="A143" s="20">
        <v>142</v>
      </c>
      <c r="B143" s="20" t="s">
        <v>5</v>
      </c>
      <c r="C143" s="20" t="s">
        <v>153</v>
      </c>
      <c r="D143" s="2">
        <v>1985</v>
      </c>
      <c r="E143" s="3">
        <v>4</v>
      </c>
      <c r="F143" s="2">
        <v>1</v>
      </c>
      <c r="G143" s="55">
        <f t="shared" si="139"/>
        <v>31137</v>
      </c>
      <c r="H143" s="4">
        <v>0</v>
      </c>
      <c r="I143" s="1">
        <v>0</v>
      </c>
      <c r="J143" s="51">
        <f t="shared" si="140"/>
        <v>0</v>
      </c>
      <c r="K143" s="54">
        <f t="shared" si="141"/>
        <v>0</v>
      </c>
      <c r="L143" s="4" t="s">
        <v>96</v>
      </c>
      <c r="M143" s="54">
        <f t="shared" si="331"/>
        <v>5</v>
      </c>
      <c r="N143" s="53">
        <f t="shared" si="322"/>
        <v>5</v>
      </c>
      <c r="O143" s="55">
        <f t="shared" si="323"/>
        <v>32963</v>
      </c>
      <c r="P143" s="53">
        <f t="shared" si="324"/>
        <v>0</v>
      </c>
      <c r="Q143" s="119">
        <f t="shared" si="325"/>
        <v>0</v>
      </c>
      <c r="R143" s="45" t="s">
        <v>130</v>
      </c>
      <c r="S143" s="138">
        <v>17</v>
      </c>
      <c r="T143" s="139">
        <v>4</v>
      </c>
      <c r="U143" s="138">
        <v>2035</v>
      </c>
      <c r="V143" s="55">
        <f t="shared" si="326"/>
        <v>54878</v>
      </c>
      <c r="W143" s="53">
        <f t="shared" si="327"/>
        <v>0</v>
      </c>
      <c r="X143" s="53">
        <f t="shared" si="328"/>
        <v>0</v>
      </c>
      <c r="Y143" s="53">
        <f t="shared" si="329"/>
        <v>0</v>
      </c>
      <c r="Z143" s="53">
        <f t="shared" si="330"/>
        <v>0</v>
      </c>
      <c r="AA143" s="53">
        <f>IF($V143&lt;=Z$2,0,IF($O143&lt;=Z$2,0,IF($G143&gt;=AA$2,0,IF($K143&gt;=$J143,0,IF($O143&lt;=AA$2,($J143-(SUM($K143,SUM($Z143:Z143)))),IF($L143=$D$184,(($J143-$K143)/$P143),(($J143-SUM($Z143:Z143))*$Q143))*IF($V143&lt;=AA$2,(DATEDIF(Z$2,$V143,"D")/365),IF($G143&gt;Z$2,(DATEDIF($G143,AA$2,"D")/365),1)))))))</f>
        <v>0</v>
      </c>
      <c r="AB143" s="53">
        <f>IF($V143&lt;=AA$2,0,IF($O143&lt;=AA$2,0,IF($G143&gt;=AB$2,0,IF($K143&gt;=$J143,0,IF($O143&lt;=AB$2,($J143-(SUM($K143,SUM($Z143:AA143)))),IF($L143=$D$184,(($J143-$K143)/$P143),(($J143-SUM($Z143:AA143))*$Q143))*IF($V143&lt;=AB$2,(DATEDIF(AA$2,$V143,"D")/365),IF($G143&gt;AA$2,(DATEDIF($G143,AB$2,"D")/365),1)))))))</f>
        <v>0</v>
      </c>
      <c r="AC143" s="53">
        <f>IF($V143&lt;=AB$2,0,IF($O143&lt;=AB$2,0,IF($G143&gt;=AC$2,0,IF($K143&gt;=$J143,0,IF($O143&lt;=AC$2,($J143-(SUM($K143,SUM($Z143:AB143)))),IF($L143=$D$184,(($J143-$K143)/$P143),(($J143-SUM($Z143:AB143))*$Q143))*IF($V143&lt;=AC$2,(DATEDIF(AB$2,$V143,"D")/365),IF($G143&gt;AB$2,(DATEDIF($G143,AC$2,"D")/365),1)))))))</f>
        <v>0</v>
      </c>
      <c r="AD143" s="53">
        <f>IF($V143&lt;=AC$2,0,IF($O143&lt;=AC$2,0,IF($G143&gt;=AD$2,0,IF($K143&gt;=$J143,0,IF($O143&lt;=AD$2,($J143-(SUM($K143,SUM($Z143:AC143)))),IF($L143=$D$184,(($J143-$K143)/$P143),(($J143-SUM($Z143:AC143))*$Q143))*IF($V143&lt;=AD$2,(DATEDIF(AC$2,$V143,"D")/365),IF($G143&gt;AC$2,(DATEDIF($G143,AD$2,"D")/365),1)))))))</f>
        <v>0</v>
      </c>
      <c r="AE143" s="53">
        <f>IF($V143&lt;=AD$2,0,IF($O143&lt;=AD$2,0,IF($G143&gt;=AE$2,0,IF($K143&gt;=$J143,0,IF($O143&lt;=AE$2,($J143-(SUM($K143,SUM($Z143:AD143)))),IF($L143=$D$184,(($J143-$K143)/$P143),(($J143-SUM($Z143:AD143))*$Q143))*IF($V143&lt;=AE$2,(DATEDIF(AD$2,$V143,"D")/365),IF($G143&gt;AD$2,(DATEDIF($G143,AE$2,"D")/365),1)))))))</f>
        <v>0</v>
      </c>
      <c r="AF143" s="53">
        <f>IF($V143&lt;=AE$2,0,IF($O143&lt;=AE$2,0,IF($G143&gt;=AF$2,0,IF($K143&gt;=$J143,0,IF($O143&lt;=AF$2,($J143-(SUM($K143,SUM($Z143:AE143)))),IF($L143=$D$184,(($J143-$K143)/$P143),(($J143-SUM($Z143:AE143))*$Q143))*IF($V143&lt;=AF$2,(DATEDIF(AE$2,$V143,"D")/365),IF($G143&gt;AE$2,(DATEDIF($G143,AF$2,"D")/365),1)))))))</f>
        <v>0</v>
      </c>
      <c r="AG143" s="53">
        <f>IF($V143&lt;=AF$2,0,IF($O143&lt;=AF$2,0,IF($G143&gt;=AG$2,0,IF($K143&gt;=$J143,0,IF($O143&lt;=AG$2,($J143-(SUM($K143,SUM($Z143:AF143)))),IF($L143=$D$184,(($J143-$K143)/$P143),(($J143-SUM($Z143:AF143))*$Q143))*IF($V143&lt;=AG$2,(DATEDIF(AF$2,$V143,"D")/365),IF($G143&gt;AF$2,(DATEDIF($G143,AG$2,"D")/365),1)))))))</f>
        <v>0</v>
      </c>
      <c r="AH143" s="53">
        <f>IF($V143&lt;=AG$2,0,IF($O143&lt;=AG$2,0,IF($G143&gt;=AH$2,0,IF($K143&gt;=$J143,0,IF($O143&lt;=AH$2,($J143-(SUM($K143,SUM($Z143:AG143)))),IF($L143=$D$184,(($J143-$K143)/$P143),(($J143-SUM($Z143:AG143))*$Q143))*IF($V143&lt;=AH$2,(DATEDIF(AG$2,$V143,"D")/365),IF($G143&gt;AG$2,(DATEDIF($G143,AH$2,"D")/365),1)))))))</f>
        <v>0</v>
      </c>
      <c r="AI143" s="53">
        <f>IF($V143&lt;=AH$2,0,IF($O143&lt;=AH$2,0,IF($G143&gt;=AI$2,0,IF($K143&gt;=$J143,0,IF($O143&lt;=AI$2,($J143-(SUM($K143,SUM($Z143:AH143)))),IF($L143=$D$184,(($J143-$K143)/$P143),(($J143-SUM($Z143:AH143))*$Q143))*IF($V143&lt;=AI$2,(DATEDIF(AH$2,$V143,"D")/365),IF($G143&gt;AH$2,(DATEDIF($G143,AI$2,"D")/365),1)))))))</f>
        <v>0</v>
      </c>
      <c r="AJ143" s="53">
        <f>IF($V143&lt;=AI$2,0,IF($O143&lt;=AI$2,0,IF($G143&gt;=AJ$2,0,IF($K143&gt;=$J143,0,IF($O143&lt;=AJ$2,($J143-(SUM($K143,SUM($Z143:AI143)))),IF($L143=$D$184,(($J143-$K143)/$P143),(($J143-SUM($Z143:AI143))*$Q143))*IF($V143&lt;=AJ$2,(DATEDIF(AI$2,$V143,"D")/365),IF($G143&gt;AI$2,(DATEDIF($G143,AJ$2,"D")/365),1)))))))</f>
        <v>0</v>
      </c>
      <c r="AK143" s="53">
        <f>IF($V143&lt;=AJ$2,0,IF($O143&lt;=AJ$2,0,IF($G143&gt;=AK$2,0,IF($K143&gt;=$J143,0,IF($O143&lt;=AK$2,($J143-(SUM($K143,SUM($Z143:AJ143)))),IF($L143=$D$184,(($J143-$K143)/$P143),(($J143-SUM($Z143:AJ143))*$Q143))*IF($V143&lt;=AK$2,(DATEDIF(AJ$2,$V143,"D")/365),IF($G143&gt;AJ$2,(DATEDIF($G143,AK$2,"D")/365),1)))))))</f>
        <v>0</v>
      </c>
      <c r="AL143" s="53">
        <f>IF($V143&lt;=AK$2,0,IF($O143&lt;=AK$2,0,IF($G143&gt;=AL$2,0,IF($K143&gt;=$J143,0,IF($O143&lt;=AL$2,($J143-(SUM($K143,SUM($Z143:AK143)))),IF($L143=$D$184,(($J143-$K143)/$P143),(($J143-SUM($Z143:AK143))*$Q143))*IF($V143&lt;=AL$2,(DATEDIF(AK$2,$V143,"D")/365),IF($G143&gt;AK$2,(DATEDIF($G143,AL$2,"D")/365),1)))))))</f>
        <v>0</v>
      </c>
      <c r="AM143" s="53">
        <f>IF($V143&lt;=AL$2,0,IF($O143&lt;=AL$2,0,IF($G143&gt;=AM$2,0,IF($K143&gt;=$J143,0,IF($O143&lt;=AM$2,($J143-(SUM($K143,SUM($Z143:AL143)))),IF($L143=$D$184,(($J143-$K143)/$P143),(($J143-SUM($Z143:AL143))*$Q143))*IF($V143&lt;=AM$2,(DATEDIF(AL$2,$V143,"D")/365),IF($G143&gt;AL$2,(DATEDIF($G143,AM$2,"D")/365),1)))))))</f>
        <v>0</v>
      </c>
      <c r="AN143" s="53">
        <f>IF($V143&lt;=AM$2,0,IF($O143&lt;=AM$2,0,IF($G143&gt;=AN$2,0,IF($K143&gt;=$J143,0,IF($O143&lt;=AN$2,($J143-(SUM($K143,SUM($Z143:AM143)))),IF($L143=$D$184,(($J143-$K143)/$P143),(($J143-SUM($Z143:AM143))*$Q143))*IF($V143&lt;=AN$2,(DATEDIF(AM$2,$V143,"D")/365),IF($G143&gt;AM$2,(DATEDIF($G143,AN$2,"D")/365),1)))))))</f>
        <v>0</v>
      </c>
      <c r="AO143" s="53">
        <f>IF($V143&lt;=AN$2,0,IF($O143&lt;=AN$2,0,IF($G143&gt;=AO$2,0,IF($K143&gt;=$J143,0,IF($O143&lt;=AO$2,($J143-(SUM($K143,SUM($Z143:AN143)))),IF($L143=$D$184,(($J143-$K143)/$P143),(($J143-SUM($Z143:AN143))*$Q143))*IF($V143&lt;=AO$2,(DATEDIF(AN$2,$V143,"D")/365),IF($G143&gt;AN$2,(DATEDIF($G143,AO$2,"D")/365),1)))))))</f>
        <v>0</v>
      </c>
      <c r="AP143" s="53">
        <f>IF($V143&lt;=AO$2,0,IF($O143&lt;=AO$2,0,IF($G143&gt;=AP$2,0,IF($K143&gt;=$J143,0,IF($O143&lt;=AP$2,($J143-(SUM($K143,SUM($Z143:AO143)))),IF($L143=$D$184,(($J143-$K143)/$P143),(($J143-SUM($Z143:AO143))*$Q143))*IF($V143&lt;=AP$2,(DATEDIF(AO$2,$V143,"D")/365),IF($G143&gt;AO$2,(DATEDIF($G143,AP$2,"D")/365),1)))))))</f>
        <v>0</v>
      </c>
      <c r="AQ143" s="53">
        <f>IF($V143&lt;=AP$2,0,IF($O143&lt;=AP$2,0,IF($G143&gt;=AQ$2,0,IF($K143&gt;=$J143,0,IF($O143&lt;=AQ$2,($J143-(SUM($K143,SUM($Z143:AP143)))),IF($L143=$D$184,(($J143-$K143)/$P143),(($J143-SUM($Z143:AP143))*$Q143))*IF($V143&lt;=AQ$2,(DATEDIF(AP$2,$V143,"D")/365),IF($G143&gt;AP$2,(DATEDIF($G143,AQ$2,"D")/365),1)))))))</f>
        <v>0</v>
      </c>
      <c r="AR143" s="53">
        <f>IF($V143&lt;=AQ$2,0,IF($O143&lt;=AQ$2,0,IF($G143&gt;=AR$2,0,IF($K143&gt;=$J143,0,IF($O143&lt;=AR$2,($J143-(SUM($K143,SUM($Z143:AQ143)))),IF($L143=$D$184,(($J143-$K143)/$P143),(($J143-SUM($Z143:AQ143))*$Q143))*IF($V143&lt;=AR$2,(DATEDIF(AQ$2,$V143,"D")/365),IF($G143&gt;AQ$2,(DATEDIF($G143,AR$2,"D")/365),1)))))))</f>
        <v>0</v>
      </c>
      <c r="AS143" s="53">
        <f>IF($V143&lt;=AR$2,0,IF($O143&lt;=AR$2,0,IF($G143&gt;=AS$2,0,IF($K143&gt;=$J143,0,IF($O143&lt;=AS$2,($J143-(SUM($K143,SUM($Z143:AR143)))),IF($L143=$D$184,(($J143-$K143)/$P143),(($J143-SUM($Z143:AR143))*$Q143))*IF($V143&lt;=AS$2,(DATEDIF(AR$2,$V143,"D")/365),IF($G143&gt;AR$2,(DATEDIF($G143,AS$2,"D")/365),1)))))))</f>
        <v>0</v>
      </c>
      <c r="AT143" s="53">
        <f>IF($V143&lt;=AS$2,0,IF($O143&lt;=AS$2,0,IF($G143&gt;=AT$2,0,IF($K143&gt;=$J143,0,IF($O143&lt;=AT$2,($J143-(SUM($K143,SUM($Z143:AS143)))),IF($L143=$D$184,(($J143-$K143)/$P143),(($J143-SUM($Z143:AS143))*$Q143))*IF($V143&lt;=AT$2,(DATEDIF(AS$2,$V143,"D")/365),IF($G143&gt;AS$2,(DATEDIF($G143,AT$2,"D")/365),1)))))))</f>
        <v>0</v>
      </c>
      <c r="AU143" s="53">
        <f>IF($V143&lt;=AT$2,0,IF($O143&lt;=AT$2,0,IF($G143&gt;=AU$2,0,IF($K143&gt;=$J143,0,IF($O143&lt;=AU$2,($J143-(SUM($K143,SUM($Z143:AT143)))),IF($L143=$D$184,(($J143-$K143)/$P143),(($J143-SUM($Z143:AT143))*$Q143))*IF($V143&lt;=AU$2,(DATEDIF(AT$2,$V143,"D")/365),IF($G143&gt;AT$2,(DATEDIF($G143,AU$2,"D")/365),1)))))))</f>
        <v>0</v>
      </c>
      <c r="AV143" s="53">
        <f>IF($V143&lt;=AU$2,0,IF($O143&lt;=AU$2,0,IF($G143&gt;=AV$2,0,IF($K143&gt;=$J143,0,IF($O143&lt;=AV$2,($J143-(SUM($K143,SUM($Z143:AU143)))),IF($L143=$D$184,(($J143-$K143)/$P143),(($J143-SUM($Z143:AU143))*$Q143))*IF($V143&lt;=AV$2,(DATEDIF(AU$2,$V143,"D")/365),IF($G143&gt;AU$2,(DATEDIF($G143,AV$2,"D")/365),1)))))))</f>
        <v>0</v>
      </c>
      <c r="AW143" s="53">
        <f>IF($V143&lt;=AV$2,0,IF($O143&lt;=AV$2,0,IF($G143&gt;=AW$2,0,IF($K143&gt;=$J143,0,IF($O143&lt;=AW$2,($J143-(SUM($K143,SUM($Z143:AV143)))),IF($L143=$D$184,(($J143-$K143)/$P143),(($J143-SUM($Z143:AV143))*$Q143))*IF($V143&lt;=AW$2,(DATEDIF(AV$2,$V143,"D")/365),IF($G143&gt;AV$2,(DATEDIF($G143,AW$2,"D")/365),1)))))))</f>
        <v>0</v>
      </c>
      <c r="AX143" s="53">
        <f>IF($V143&lt;=AW$2,0,IF($O143&lt;=AW$2,0,IF($G143&gt;=AX$2,0,IF($K143&gt;=$J143,0,IF($O143&lt;=AX$2,($J143-(SUM($K143,SUM($Z143:AW143)))),IF($L143=$D$184,(($J143-$K143)/$P143),(($J143-SUM($Z143:AW143))*$Q143))*IF($V143&lt;=AX$2,(DATEDIF(AW$2,$V143,"D")/365),IF($G143&gt;AW$2,(DATEDIF($G143,AX$2,"D")/365),1)))))))</f>
        <v>0</v>
      </c>
      <c r="AY143" s="53">
        <f>IF($V143&lt;=AX$2,0,IF($O143&lt;=AX$2,0,IF($G143&gt;=AY$2,0,IF($K143&gt;=$J143,0,IF($O143&lt;=AY$2,($J143-(SUM($K143,SUM($Z143:AX143)))),IF($L143=$D$184,(($J143-$K143)/$P143),(($J143-SUM($Z143:AX143))*$Q143))*IF($V143&lt;=AY$2,(DATEDIF(AX$2,$V143,"D")/365),IF($G143&gt;AX$2,(DATEDIF($G143,AY$2,"D")/365),1)))))))</f>
        <v>0</v>
      </c>
      <c r="AZ143" s="52"/>
      <c r="BA143" s="52"/>
      <c r="BB143" s="126">
        <f>IF($V143&lt;=BB$2,0,IF($G143&gt;=BB$2,0,IF($G143&gt;$W$3,(J143-Z143),IF($G143&lt;=$W$3,J143-SUM(W143,$Z143:Z143),0))))</f>
        <v>0</v>
      </c>
      <c r="BC143" s="53">
        <f t="shared" si="388"/>
        <v>0</v>
      </c>
      <c r="BD143" s="52">
        <f t="shared" si="388"/>
        <v>0</v>
      </c>
      <c r="BE143" s="53">
        <f t="shared" si="388"/>
        <v>0</v>
      </c>
      <c r="BF143" s="52">
        <f t="shared" si="388"/>
        <v>0</v>
      </c>
      <c r="BG143" s="53">
        <f t="shared" si="388"/>
        <v>0</v>
      </c>
      <c r="BH143" s="52">
        <f t="shared" si="388"/>
        <v>0</v>
      </c>
      <c r="BI143" s="53">
        <f t="shared" si="388"/>
        <v>0</v>
      </c>
      <c r="BJ143" s="52">
        <f t="shared" si="388"/>
        <v>0</v>
      </c>
      <c r="BK143" s="53">
        <f t="shared" si="388"/>
        <v>0</v>
      </c>
      <c r="BL143" s="52">
        <f t="shared" si="388"/>
        <v>0</v>
      </c>
      <c r="BM143" s="53">
        <f t="shared" si="388"/>
        <v>0</v>
      </c>
      <c r="BN143" s="52">
        <f t="shared" si="388"/>
        <v>0</v>
      </c>
      <c r="BO143" s="53">
        <f t="shared" si="388"/>
        <v>0</v>
      </c>
      <c r="BP143" s="52">
        <f t="shared" si="388"/>
        <v>0</v>
      </c>
      <c r="BQ143" s="53">
        <f t="shared" si="388"/>
        <v>0</v>
      </c>
      <c r="BR143" s="52">
        <f t="shared" si="388"/>
        <v>0</v>
      </c>
      <c r="BS143" s="53">
        <f t="shared" si="334"/>
        <v>0</v>
      </c>
      <c r="BT143" s="52">
        <f t="shared" si="334"/>
        <v>0</v>
      </c>
      <c r="BU143" s="53">
        <f t="shared" si="334"/>
        <v>0</v>
      </c>
      <c r="BV143" s="52">
        <f t="shared" si="333"/>
        <v>0</v>
      </c>
      <c r="BW143" s="53">
        <f t="shared" si="333"/>
        <v>0</v>
      </c>
      <c r="BX143" s="52">
        <f t="shared" si="333"/>
        <v>0</v>
      </c>
      <c r="BY143" s="53">
        <f t="shared" si="333"/>
        <v>0</v>
      </c>
      <c r="BZ143" s="52">
        <f t="shared" si="333"/>
        <v>0</v>
      </c>
      <c r="CA143" s="53">
        <f t="shared" si="333"/>
        <v>0</v>
      </c>
    </row>
    <row r="144" spans="1:79" s="74" customFormat="1">
      <c r="A144" s="20">
        <v>143</v>
      </c>
      <c r="B144" s="20" t="s">
        <v>4</v>
      </c>
      <c r="C144" s="20" t="s">
        <v>153</v>
      </c>
      <c r="D144" s="2">
        <v>1985</v>
      </c>
      <c r="E144" s="3">
        <v>4</v>
      </c>
      <c r="F144" s="2">
        <v>1</v>
      </c>
      <c r="G144" s="55">
        <f t="shared" si="139"/>
        <v>31137</v>
      </c>
      <c r="H144" s="4">
        <v>0</v>
      </c>
      <c r="I144" s="1">
        <v>0</v>
      </c>
      <c r="J144" s="51">
        <f t="shared" si="140"/>
        <v>0</v>
      </c>
      <c r="K144" s="54">
        <f t="shared" si="141"/>
        <v>0</v>
      </c>
      <c r="L144" s="4" t="s">
        <v>96</v>
      </c>
      <c r="M144" s="54">
        <f t="shared" si="331"/>
        <v>3</v>
      </c>
      <c r="N144" s="53">
        <f t="shared" si="322"/>
        <v>3</v>
      </c>
      <c r="O144" s="55">
        <f t="shared" si="323"/>
        <v>32233</v>
      </c>
      <c r="P144" s="53">
        <f t="shared" si="324"/>
        <v>0</v>
      </c>
      <c r="Q144" s="119">
        <f t="shared" si="325"/>
        <v>0</v>
      </c>
      <c r="R144" s="45" t="s">
        <v>130</v>
      </c>
      <c r="S144" s="138">
        <v>17</v>
      </c>
      <c r="T144" s="139">
        <v>4</v>
      </c>
      <c r="U144" s="138">
        <v>2035</v>
      </c>
      <c r="V144" s="55">
        <f t="shared" si="326"/>
        <v>54878</v>
      </c>
      <c r="W144" s="53">
        <f t="shared" si="327"/>
        <v>0</v>
      </c>
      <c r="X144" s="53">
        <f t="shared" si="328"/>
        <v>0</v>
      </c>
      <c r="Y144" s="53">
        <f t="shared" si="329"/>
        <v>0</v>
      </c>
      <c r="Z144" s="53">
        <f t="shared" si="330"/>
        <v>0</v>
      </c>
      <c r="AA144" s="53">
        <f>IF($V144&lt;=Z$2,0,IF($O144&lt;=Z$2,0,IF($G144&gt;=AA$2,0,IF($K144&gt;=$J144,0,IF($O144&lt;=AA$2,($J144-(SUM($K144,SUM($Z144:Z144)))),IF($L144=$D$184,(($J144-$K144)/$P144),(($J144-SUM($Z144:Z144))*$Q144))*IF($V144&lt;=AA$2,(DATEDIF(Z$2,$V144,"D")/365),IF($G144&gt;Z$2,(DATEDIF($G144,AA$2,"D")/365),1)))))))</f>
        <v>0</v>
      </c>
      <c r="AB144" s="53">
        <f>IF($V144&lt;=AA$2,0,IF($O144&lt;=AA$2,0,IF($G144&gt;=AB$2,0,IF($K144&gt;=$J144,0,IF($O144&lt;=AB$2,($J144-(SUM($K144,SUM($Z144:AA144)))),IF($L144=$D$184,(($J144-$K144)/$P144),(($J144-SUM($Z144:AA144))*$Q144))*IF($V144&lt;=AB$2,(DATEDIF(AA$2,$V144,"D")/365),IF($G144&gt;AA$2,(DATEDIF($G144,AB$2,"D")/365),1)))))))</f>
        <v>0</v>
      </c>
      <c r="AC144" s="53">
        <f>IF($V144&lt;=AB$2,0,IF($O144&lt;=AB$2,0,IF($G144&gt;=AC$2,0,IF($K144&gt;=$J144,0,IF($O144&lt;=AC$2,($J144-(SUM($K144,SUM($Z144:AB144)))),IF($L144=$D$184,(($J144-$K144)/$P144),(($J144-SUM($Z144:AB144))*$Q144))*IF($V144&lt;=AC$2,(DATEDIF(AB$2,$V144,"D")/365),IF($G144&gt;AB$2,(DATEDIF($G144,AC$2,"D")/365),1)))))))</f>
        <v>0</v>
      </c>
      <c r="AD144" s="53">
        <f>IF($V144&lt;=AC$2,0,IF($O144&lt;=AC$2,0,IF($G144&gt;=AD$2,0,IF($K144&gt;=$J144,0,IF($O144&lt;=AD$2,($J144-(SUM($K144,SUM($Z144:AC144)))),IF($L144=$D$184,(($J144-$K144)/$P144),(($J144-SUM($Z144:AC144))*$Q144))*IF($V144&lt;=AD$2,(DATEDIF(AC$2,$V144,"D")/365),IF($G144&gt;AC$2,(DATEDIF($G144,AD$2,"D")/365),1)))))))</f>
        <v>0</v>
      </c>
      <c r="AE144" s="53">
        <f>IF($V144&lt;=AD$2,0,IF($O144&lt;=AD$2,0,IF($G144&gt;=AE$2,0,IF($K144&gt;=$J144,0,IF($O144&lt;=AE$2,($J144-(SUM($K144,SUM($Z144:AD144)))),IF($L144=$D$184,(($J144-$K144)/$P144),(($J144-SUM($Z144:AD144))*$Q144))*IF($V144&lt;=AE$2,(DATEDIF(AD$2,$V144,"D")/365),IF($G144&gt;AD$2,(DATEDIF($G144,AE$2,"D")/365),1)))))))</f>
        <v>0</v>
      </c>
      <c r="AF144" s="53">
        <f>IF($V144&lt;=AE$2,0,IF($O144&lt;=AE$2,0,IF($G144&gt;=AF$2,0,IF($K144&gt;=$J144,0,IF($O144&lt;=AF$2,($J144-(SUM($K144,SUM($Z144:AE144)))),IF($L144=$D$184,(($J144-$K144)/$P144),(($J144-SUM($Z144:AE144))*$Q144))*IF($V144&lt;=AF$2,(DATEDIF(AE$2,$V144,"D")/365),IF($G144&gt;AE$2,(DATEDIF($G144,AF$2,"D")/365),1)))))))</f>
        <v>0</v>
      </c>
      <c r="AG144" s="53">
        <f>IF($V144&lt;=AF$2,0,IF($O144&lt;=AF$2,0,IF($G144&gt;=AG$2,0,IF($K144&gt;=$J144,0,IF($O144&lt;=AG$2,($J144-(SUM($K144,SUM($Z144:AF144)))),IF($L144=$D$184,(($J144-$K144)/$P144),(($J144-SUM($Z144:AF144))*$Q144))*IF($V144&lt;=AG$2,(DATEDIF(AF$2,$V144,"D")/365),IF($G144&gt;AF$2,(DATEDIF($G144,AG$2,"D")/365),1)))))))</f>
        <v>0</v>
      </c>
      <c r="AH144" s="53">
        <f>IF($V144&lt;=AG$2,0,IF($O144&lt;=AG$2,0,IF($G144&gt;=AH$2,0,IF($K144&gt;=$J144,0,IF($O144&lt;=AH$2,($J144-(SUM($K144,SUM($Z144:AG144)))),IF($L144=$D$184,(($J144-$K144)/$P144),(($J144-SUM($Z144:AG144))*$Q144))*IF($V144&lt;=AH$2,(DATEDIF(AG$2,$V144,"D")/365),IF($G144&gt;AG$2,(DATEDIF($G144,AH$2,"D")/365),1)))))))</f>
        <v>0</v>
      </c>
      <c r="AI144" s="53">
        <f>IF($V144&lt;=AH$2,0,IF($O144&lt;=AH$2,0,IF($G144&gt;=AI$2,0,IF($K144&gt;=$J144,0,IF($O144&lt;=AI$2,($J144-(SUM($K144,SUM($Z144:AH144)))),IF($L144=$D$184,(($J144-$K144)/$P144),(($J144-SUM($Z144:AH144))*$Q144))*IF($V144&lt;=AI$2,(DATEDIF(AH$2,$V144,"D")/365),IF($G144&gt;AH$2,(DATEDIF($G144,AI$2,"D")/365),1)))))))</f>
        <v>0</v>
      </c>
      <c r="AJ144" s="53">
        <f>IF($V144&lt;=AI$2,0,IF($O144&lt;=AI$2,0,IF($G144&gt;=AJ$2,0,IF($K144&gt;=$J144,0,IF($O144&lt;=AJ$2,($J144-(SUM($K144,SUM($Z144:AI144)))),IF($L144=$D$184,(($J144-$K144)/$P144),(($J144-SUM($Z144:AI144))*$Q144))*IF($V144&lt;=AJ$2,(DATEDIF(AI$2,$V144,"D")/365),IF($G144&gt;AI$2,(DATEDIF($G144,AJ$2,"D")/365),1)))))))</f>
        <v>0</v>
      </c>
      <c r="AK144" s="53">
        <f>IF($V144&lt;=AJ$2,0,IF($O144&lt;=AJ$2,0,IF($G144&gt;=AK$2,0,IF($K144&gt;=$J144,0,IF($O144&lt;=AK$2,($J144-(SUM($K144,SUM($Z144:AJ144)))),IF($L144=$D$184,(($J144-$K144)/$P144),(($J144-SUM($Z144:AJ144))*$Q144))*IF($V144&lt;=AK$2,(DATEDIF(AJ$2,$V144,"D")/365),IF($G144&gt;AJ$2,(DATEDIF($G144,AK$2,"D")/365),1)))))))</f>
        <v>0</v>
      </c>
      <c r="AL144" s="53">
        <f>IF($V144&lt;=AK$2,0,IF($O144&lt;=AK$2,0,IF($G144&gt;=AL$2,0,IF($K144&gt;=$J144,0,IF($O144&lt;=AL$2,($J144-(SUM($K144,SUM($Z144:AK144)))),IF($L144=$D$184,(($J144-$K144)/$P144),(($J144-SUM($Z144:AK144))*$Q144))*IF($V144&lt;=AL$2,(DATEDIF(AK$2,$V144,"D")/365),IF($G144&gt;AK$2,(DATEDIF($G144,AL$2,"D")/365),1)))))))</f>
        <v>0</v>
      </c>
      <c r="AM144" s="53">
        <f>IF($V144&lt;=AL$2,0,IF($O144&lt;=AL$2,0,IF($G144&gt;=AM$2,0,IF($K144&gt;=$J144,0,IF($O144&lt;=AM$2,($J144-(SUM($K144,SUM($Z144:AL144)))),IF($L144=$D$184,(($J144-$K144)/$P144),(($J144-SUM($Z144:AL144))*$Q144))*IF($V144&lt;=AM$2,(DATEDIF(AL$2,$V144,"D")/365),IF($G144&gt;AL$2,(DATEDIF($G144,AM$2,"D")/365),1)))))))</f>
        <v>0</v>
      </c>
      <c r="AN144" s="53">
        <f>IF($V144&lt;=AM$2,0,IF($O144&lt;=AM$2,0,IF($G144&gt;=AN$2,0,IF($K144&gt;=$J144,0,IF($O144&lt;=AN$2,($J144-(SUM($K144,SUM($Z144:AM144)))),IF($L144=$D$184,(($J144-$K144)/$P144),(($J144-SUM($Z144:AM144))*$Q144))*IF($V144&lt;=AN$2,(DATEDIF(AM$2,$V144,"D")/365),IF($G144&gt;AM$2,(DATEDIF($G144,AN$2,"D")/365),1)))))))</f>
        <v>0</v>
      </c>
      <c r="AO144" s="53">
        <f>IF($V144&lt;=AN$2,0,IF($O144&lt;=AN$2,0,IF($G144&gt;=AO$2,0,IF($K144&gt;=$J144,0,IF($O144&lt;=AO$2,($J144-(SUM($K144,SUM($Z144:AN144)))),IF($L144=$D$184,(($J144-$K144)/$P144),(($J144-SUM($Z144:AN144))*$Q144))*IF($V144&lt;=AO$2,(DATEDIF(AN$2,$V144,"D")/365),IF($G144&gt;AN$2,(DATEDIF($G144,AO$2,"D")/365),1)))))))</f>
        <v>0</v>
      </c>
      <c r="AP144" s="53">
        <f>IF($V144&lt;=AO$2,0,IF($O144&lt;=AO$2,0,IF($G144&gt;=AP$2,0,IF($K144&gt;=$J144,0,IF($O144&lt;=AP$2,($J144-(SUM($K144,SUM($Z144:AO144)))),IF($L144=$D$184,(($J144-$K144)/$P144),(($J144-SUM($Z144:AO144))*$Q144))*IF($V144&lt;=AP$2,(DATEDIF(AO$2,$V144,"D")/365),IF($G144&gt;AO$2,(DATEDIF($G144,AP$2,"D")/365),1)))))))</f>
        <v>0</v>
      </c>
      <c r="AQ144" s="53">
        <f>IF($V144&lt;=AP$2,0,IF($O144&lt;=AP$2,0,IF($G144&gt;=AQ$2,0,IF($K144&gt;=$J144,0,IF($O144&lt;=AQ$2,($J144-(SUM($K144,SUM($Z144:AP144)))),IF($L144=$D$184,(($J144-$K144)/$P144),(($J144-SUM($Z144:AP144))*$Q144))*IF($V144&lt;=AQ$2,(DATEDIF(AP$2,$V144,"D")/365),IF($G144&gt;AP$2,(DATEDIF($G144,AQ$2,"D")/365),1)))))))</f>
        <v>0</v>
      </c>
      <c r="AR144" s="53">
        <f>IF($V144&lt;=AQ$2,0,IF($O144&lt;=AQ$2,0,IF($G144&gt;=AR$2,0,IF($K144&gt;=$J144,0,IF($O144&lt;=AR$2,($J144-(SUM($K144,SUM($Z144:AQ144)))),IF($L144=$D$184,(($J144-$K144)/$P144),(($J144-SUM($Z144:AQ144))*$Q144))*IF($V144&lt;=AR$2,(DATEDIF(AQ$2,$V144,"D")/365),IF($G144&gt;AQ$2,(DATEDIF($G144,AR$2,"D")/365),1)))))))</f>
        <v>0</v>
      </c>
      <c r="AS144" s="53">
        <f>IF($V144&lt;=AR$2,0,IF($O144&lt;=AR$2,0,IF($G144&gt;=AS$2,0,IF($K144&gt;=$J144,0,IF($O144&lt;=AS$2,($J144-(SUM($K144,SUM($Z144:AR144)))),IF($L144=$D$184,(($J144-$K144)/$P144),(($J144-SUM($Z144:AR144))*$Q144))*IF($V144&lt;=AS$2,(DATEDIF(AR$2,$V144,"D")/365),IF($G144&gt;AR$2,(DATEDIF($G144,AS$2,"D")/365),1)))))))</f>
        <v>0</v>
      </c>
      <c r="AT144" s="53">
        <f>IF($V144&lt;=AS$2,0,IF($O144&lt;=AS$2,0,IF($G144&gt;=AT$2,0,IF($K144&gt;=$J144,0,IF($O144&lt;=AT$2,($J144-(SUM($K144,SUM($Z144:AS144)))),IF($L144=$D$184,(($J144-$K144)/$P144),(($J144-SUM($Z144:AS144))*$Q144))*IF($V144&lt;=AT$2,(DATEDIF(AS$2,$V144,"D")/365),IF($G144&gt;AS$2,(DATEDIF($G144,AT$2,"D")/365),1)))))))</f>
        <v>0</v>
      </c>
      <c r="AU144" s="53">
        <f>IF($V144&lt;=AT$2,0,IF($O144&lt;=AT$2,0,IF($G144&gt;=AU$2,0,IF($K144&gt;=$J144,0,IF($O144&lt;=AU$2,($J144-(SUM($K144,SUM($Z144:AT144)))),IF($L144=$D$184,(($J144-$K144)/$P144),(($J144-SUM($Z144:AT144))*$Q144))*IF($V144&lt;=AU$2,(DATEDIF(AT$2,$V144,"D")/365),IF($G144&gt;AT$2,(DATEDIF($G144,AU$2,"D")/365),1)))))))</f>
        <v>0</v>
      </c>
      <c r="AV144" s="53">
        <f>IF($V144&lt;=AU$2,0,IF($O144&lt;=AU$2,0,IF($G144&gt;=AV$2,0,IF($K144&gt;=$J144,0,IF($O144&lt;=AV$2,($J144-(SUM($K144,SUM($Z144:AU144)))),IF($L144=$D$184,(($J144-$K144)/$P144),(($J144-SUM($Z144:AU144))*$Q144))*IF($V144&lt;=AV$2,(DATEDIF(AU$2,$V144,"D")/365),IF($G144&gt;AU$2,(DATEDIF($G144,AV$2,"D")/365),1)))))))</f>
        <v>0</v>
      </c>
      <c r="AW144" s="53">
        <f>IF($V144&lt;=AV$2,0,IF($O144&lt;=AV$2,0,IF($G144&gt;=AW$2,0,IF($K144&gt;=$J144,0,IF($O144&lt;=AW$2,($J144-(SUM($K144,SUM($Z144:AV144)))),IF($L144=$D$184,(($J144-$K144)/$P144),(($J144-SUM($Z144:AV144))*$Q144))*IF($V144&lt;=AW$2,(DATEDIF(AV$2,$V144,"D")/365),IF($G144&gt;AV$2,(DATEDIF($G144,AW$2,"D")/365),1)))))))</f>
        <v>0</v>
      </c>
      <c r="AX144" s="53">
        <f>IF($V144&lt;=AW$2,0,IF($O144&lt;=AW$2,0,IF($G144&gt;=AX$2,0,IF($K144&gt;=$J144,0,IF($O144&lt;=AX$2,($J144-(SUM($K144,SUM($Z144:AW144)))),IF($L144=$D$184,(($J144-$K144)/$P144),(($J144-SUM($Z144:AW144))*$Q144))*IF($V144&lt;=AX$2,(DATEDIF(AW$2,$V144,"D")/365),IF($G144&gt;AW$2,(DATEDIF($G144,AX$2,"D")/365),1)))))))</f>
        <v>0</v>
      </c>
      <c r="AY144" s="53">
        <f>IF($V144&lt;=AX$2,0,IF($O144&lt;=AX$2,0,IF($G144&gt;=AY$2,0,IF($K144&gt;=$J144,0,IF($O144&lt;=AY$2,($J144-(SUM($K144,SUM($Z144:AX144)))),IF($L144=$D$184,(($J144-$K144)/$P144),(($J144-SUM($Z144:AX144))*$Q144))*IF($V144&lt;=AY$2,(DATEDIF(AX$2,$V144,"D")/365),IF($G144&gt;AX$2,(DATEDIF($G144,AY$2,"D")/365),1)))))))</f>
        <v>0</v>
      </c>
      <c r="AZ144" s="52"/>
      <c r="BA144" s="52"/>
      <c r="BB144" s="126">
        <f>IF($V144&lt;=BB$2,0,IF($G144&gt;=BB$2,0,IF($G144&gt;$W$3,(J144-Z144),IF($G144&lt;=$W$3,J144-SUM(W144,$Z144:Z144),0))))</f>
        <v>0</v>
      </c>
      <c r="BC144" s="53">
        <f t="shared" si="388"/>
        <v>0</v>
      </c>
      <c r="BD144" s="52">
        <f t="shared" si="388"/>
        <v>0</v>
      </c>
      <c r="BE144" s="53">
        <f t="shared" si="388"/>
        <v>0</v>
      </c>
      <c r="BF144" s="52">
        <f t="shared" si="388"/>
        <v>0</v>
      </c>
      <c r="BG144" s="53">
        <f t="shared" si="388"/>
        <v>0</v>
      </c>
      <c r="BH144" s="52">
        <f t="shared" si="388"/>
        <v>0</v>
      </c>
      <c r="BI144" s="53">
        <f t="shared" si="388"/>
        <v>0</v>
      </c>
      <c r="BJ144" s="52">
        <f t="shared" si="388"/>
        <v>0</v>
      </c>
      <c r="BK144" s="53">
        <f t="shared" si="388"/>
        <v>0</v>
      </c>
      <c r="BL144" s="52">
        <f t="shared" si="388"/>
        <v>0</v>
      </c>
      <c r="BM144" s="53">
        <f t="shared" si="388"/>
        <v>0</v>
      </c>
      <c r="BN144" s="52">
        <f t="shared" si="388"/>
        <v>0</v>
      </c>
      <c r="BO144" s="53">
        <f t="shared" si="388"/>
        <v>0</v>
      </c>
      <c r="BP144" s="52">
        <f t="shared" si="388"/>
        <v>0</v>
      </c>
      <c r="BQ144" s="53">
        <f t="shared" si="388"/>
        <v>0</v>
      </c>
      <c r="BR144" s="52">
        <f t="shared" si="388"/>
        <v>0</v>
      </c>
      <c r="BS144" s="53">
        <f t="shared" si="334"/>
        <v>0</v>
      </c>
      <c r="BT144" s="52">
        <f t="shared" si="334"/>
        <v>0</v>
      </c>
      <c r="BU144" s="53">
        <f t="shared" si="334"/>
        <v>0</v>
      </c>
      <c r="BV144" s="52">
        <f t="shared" si="333"/>
        <v>0</v>
      </c>
      <c r="BW144" s="53">
        <f t="shared" si="333"/>
        <v>0</v>
      </c>
      <c r="BX144" s="52">
        <f t="shared" si="333"/>
        <v>0</v>
      </c>
      <c r="BY144" s="53">
        <f t="shared" si="333"/>
        <v>0</v>
      </c>
      <c r="BZ144" s="52">
        <f t="shared" si="333"/>
        <v>0</v>
      </c>
      <c r="CA144" s="53">
        <f t="shared" si="333"/>
        <v>0</v>
      </c>
    </row>
    <row r="145" spans="1:79" s="74" customFormat="1">
      <c r="A145" s="20">
        <v>144</v>
      </c>
      <c r="B145" s="20" t="s">
        <v>4</v>
      </c>
      <c r="C145" s="20" t="s">
        <v>153</v>
      </c>
      <c r="D145" s="2">
        <v>1985</v>
      </c>
      <c r="E145" s="3">
        <v>4</v>
      </c>
      <c r="F145" s="2">
        <v>1</v>
      </c>
      <c r="G145" s="55">
        <f t="shared" si="139"/>
        <v>31137</v>
      </c>
      <c r="H145" s="4">
        <v>0</v>
      </c>
      <c r="I145" s="1">
        <v>0</v>
      </c>
      <c r="J145" s="51">
        <f t="shared" si="140"/>
        <v>0</v>
      </c>
      <c r="K145" s="54">
        <f t="shared" si="141"/>
        <v>0</v>
      </c>
      <c r="L145" s="4" t="s">
        <v>96</v>
      </c>
      <c r="M145" s="54">
        <f t="shared" si="331"/>
        <v>3</v>
      </c>
      <c r="N145" s="53">
        <f t="shared" si="322"/>
        <v>3</v>
      </c>
      <c r="O145" s="55">
        <f t="shared" si="323"/>
        <v>32233</v>
      </c>
      <c r="P145" s="53">
        <f t="shared" si="324"/>
        <v>0</v>
      </c>
      <c r="Q145" s="119">
        <f t="shared" si="325"/>
        <v>0</v>
      </c>
      <c r="R145" s="45" t="s">
        <v>130</v>
      </c>
      <c r="S145" s="138">
        <v>17</v>
      </c>
      <c r="T145" s="139">
        <v>4</v>
      </c>
      <c r="U145" s="138">
        <v>2035</v>
      </c>
      <c r="V145" s="55">
        <f t="shared" si="326"/>
        <v>54878</v>
      </c>
      <c r="W145" s="53">
        <f t="shared" si="327"/>
        <v>0</v>
      </c>
      <c r="X145" s="53">
        <f t="shared" si="328"/>
        <v>0</v>
      </c>
      <c r="Y145" s="53">
        <f t="shared" si="329"/>
        <v>0</v>
      </c>
      <c r="Z145" s="53">
        <f t="shared" si="330"/>
        <v>0</v>
      </c>
      <c r="AA145" s="53">
        <f>IF($V145&lt;=Z$2,0,IF($O145&lt;=Z$2,0,IF($G145&gt;=AA$2,0,IF($K145&gt;=$J145,0,IF($O145&lt;=AA$2,($J145-(SUM($K145,SUM($Z145:Z145)))),IF($L145=$D$184,(($J145-$K145)/$P145),(($J145-SUM($Z145:Z145))*$Q145))*IF($V145&lt;=AA$2,(DATEDIF(Z$2,$V145,"D")/365),IF($G145&gt;Z$2,(DATEDIF($G145,AA$2,"D")/365),1)))))))</f>
        <v>0</v>
      </c>
      <c r="AB145" s="53">
        <f>IF($V145&lt;=AA$2,0,IF($O145&lt;=AA$2,0,IF($G145&gt;=AB$2,0,IF($K145&gt;=$J145,0,IF($O145&lt;=AB$2,($J145-(SUM($K145,SUM($Z145:AA145)))),IF($L145=$D$184,(($J145-$K145)/$P145),(($J145-SUM($Z145:AA145))*$Q145))*IF($V145&lt;=AB$2,(DATEDIF(AA$2,$V145,"D")/365),IF($G145&gt;AA$2,(DATEDIF($G145,AB$2,"D")/365),1)))))))</f>
        <v>0</v>
      </c>
      <c r="AC145" s="53">
        <f>IF($V145&lt;=AB$2,0,IF($O145&lt;=AB$2,0,IF($G145&gt;=AC$2,0,IF($K145&gt;=$J145,0,IF($O145&lt;=AC$2,($J145-(SUM($K145,SUM($Z145:AB145)))),IF($L145=$D$184,(($J145-$K145)/$P145),(($J145-SUM($Z145:AB145))*$Q145))*IF($V145&lt;=AC$2,(DATEDIF(AB$2,$V145,"D")/365),IF($G145&gt;AB$2,(DATEDIF($G145,AC$2,"D")/365),1)))))))</f>
        <v>0</v>
      </c>
      <c r="AD145" s="53">
        <f>IF($V145&lt;=AC$2,0,IF($O145&lt;=AC$2,0,IF($G145&gt;=AD$2,0,IF($K145&gt;=$J145,0,IF($O145&lt;=AD$2,($J145-(SUM($K145,SUM($Z145:AC145)))),IF($L145=$D$184,(($J145-$K145)/$P145),(($J145-SUM($Z145:AC145))*$Q145))*IF($V145&lt;=AD$2,(DATEDIF(AC$2,$V145,"D")/365),IF($G145&gt;AC$2,(DATEDIF($G145,AD$2,"D")/365),1)))))))</f>
        <v>0</v>
      </c>
      <c r="AE145" s="53">
        <f>IF($V145&lt;=AD$2,0,IF($O145&lt;=AD$2,0,IF($G145&gt;=AE$2,0,IF($K145&gt;=$J145,0,IF($O145&lt;=AE$2,($J145-(SUM($K145,SUM($Z145:AD145)))),IF($L145=$D$184,(($J145-$K145)/$P145),(($J145-SUM($Z145:AD145))*$Q145))*IF($V145&lt;=AE$2,(DATEDIF(AD$2,$V145,"D")/365),IF($G145&gt;AD$2,(DATEDIF($G145,AE$2,"D")/365),1)))))))</f>
        <v>0</v>
      </c>
      <c r="AF145" s="53">
        <f>IF($V145&lt;=AE$2,0,IF($O145&lt;=AE$2,0,IF($G145&gt;=AF$2,0,IF($K145&gt;=$J145,0,IF($O145&lt;=AF$2,($J145-(SUM($K145,SUM($Z145:AE145)))),IF($L145=$D$184,(($J145-$K145)/$P145),(($J145-SUM($Z145:AE145))*$Q145))*IF($V145&lt;=AF$2,(DATEDIF(AE$2,$V145,"D")/365),IF($G145&gt;AE$2,(DATEDIF($G145,AF$2,"D")/365),1)))))))</f>
        <v>0</v>
      </c>
      <c r="AG145" s="53">
        <f>IF($V145&lt;=AF$2,0,IF($O145&lt;=AF$2,0,IF($G145&gt;=AG$2,0,IF($K145&gt;=$J145,0,IF($O145&lt;=AG$2,($J145-(SUM($K145,SUM($Z145:AF145)))),IF($L145=$D$184,(($J145-$K145)/$P145),(($J145-SUM($Z145:AF145))*$Q145))*IF($V145&lt;=AG$2,(DATEDIF(AF$2,$V145,"D")/365),IF($G145&gt;AF$2,(DATEDIF($G145,AG$2,"D")/365),1)))))))</f>
        <v>0</v>
      </c>
      <c r="AH145" s="53">
        <f>IF($V145&lt;=AG$2,0,IF($O145&lt;=AG$2,0,IF($G145&gt;=AH$2,0,IF($K145&gt;=$J145,0,IF($O145&lt;=AH$2,($J145-(SUM($K145,SUM($Z145:AG145)))),IF($L145=$D$184,(($J145-$K145)/$P145),(($J145-SUM($Z145:AG145))*$Q145))*IF($V145&lt;=AH$2,(DATEDIF(AG$2,$V145,"D")/365),IF($G145&gt;AG$2,(DATEDIF($G145,AH$2,"D")/365),1)))))))</f>
        <v>0</v>
      </c>
      <c r="AI145" s="53">
        <f>IF($V145&lt;=AH$2,0,IF($O145&lt;=AH$2,0,IF($G145&gt;=AI$2,0,IF($K145&gt;=$J145,0,IF($O145&lt;=AI$2,($J145-(SUM($K145,SUM($Z145:AH145)))),IF($L145=$D$184,(($J145-$K145)/$P145),(($J145-SUM($Z145:AH145))*$Q145))*IF($V145&lt;=AI$2,(DATEDIF(AH$2,$V145,"D")/365),IF($G145&gt;AH$2,(DATEDIF($G145,AI$2,"D")/365),1)))))))</f>
        <v>0</v>
      </c>
      <c r="AJ145" s="53">
        <f>IF($V145&lt;=AI$2,0,IF($O145&lt;=AI$2,0,IF($G145&gt;=AJ$2,0,IF($K145&gt;=$J145,0,IF($O145&lt;=AJ$2,($J145-(SUM($K145,SUM($Z145:AI145)))),IF($L145=$D$184,(($J145-$K145)/$P145),(($J145-SUM($Z145:AI145))*$Q145))*IF($V145&lt;=AJ$2,(DATEDIF(AI$2,$V145,"D")/365),IF($G145&gt;AI$2,(DATEDIF($G145,AJ$2,"D")/365),1)))))))</f>
        <v>0</v>
      </c>
      <c r="AK145" s="53">
        <f>IF($V145&lt;=AJ$2,0,IF($O145&lt;=AJ$2,0,IF($G145&gt;=AK$2,0,IF($K145&gt;=$J145,0,IF($O145&lt;=AK$2,($J145-(SUM($K145,SUM($Z145:AJ145)))),IF($L145=$D$184,(($J145-$K145)/$P145),(($J145-SUM($Z145:AJ145))*$Q145))*IF($V145&lt;=AK$2,(DATEDIF(AJ$2,$V145,"D")/365),IF($G145&gt;AJ$2,(DATEDIF($G145,AK$2,"D")/365),1)))))))</f>
        <v>0</v>
      </c>
      <c r="AL145" s="53">
        <f>IF($V145&lt;=AK$2,0,IF($O145&lt;=AK$2,0,IF($G145&gt;=AL$2,0,IF($K145&gt;=$J145,0,IF($O145&lt;=AL$2,($J145-(SUM($K145,SUM($Z145:AK145)))),IF($L145=$D$184,(($J145-$K145)/$P145),(($J145-SUM($Z145:AK145))*$Q145))*IF($V145&lt;=AL$2,(DATEDIF(AK$2,$V145,"D")/365),IF($G145&gt;AK$2,(DATEDIF($G145,AL$2,"D")/365),1)))))))</f>
        <v>0</v>
      </c>
      <c r="AM145" s="53">
        <f>IF($V145&lt;=AL$2,0,IF($O145&lt;=AL$2,0,IF($G145&gt;=AM$2,0,IF($K145&gt;=$J145,0,IF($O145&lt;=AM$2,($J145-(SUM($K145,SUM($Z145:AL145)))),IF($L145=$D$184,(($J145-$K145)/$P145),(($J145-SUM($Z145:AL145))*$Q145))*IF($V145&lt;=AM$2,(DATEDIF(AL$2,$V145,"D")/365),IF($G145&gt;AL$2,(DATEDIF($G145,AM$2,"D")/365),1)))))))</f>
        <v>0</v>
      </c>
      <c r="AN145" s="53">
        <f>IF($V145&lt;=AM$2,0,IF($O145&lt;=AM$2,0,IF($G145&gt;=AN$2,0,IF($K145&gt;=$J145,0,IF($O145&lt;=AN$2,($J145-(SUM($K145,SUM($Z145:AM145)))),IF($L145=$D$184,(($J145-$K145)/$P145),(($J145-SUM($Z145:AM145))*$Q145))*IF($V145&lt;=AN$2,(DATEDIF(AM$2,$V145,"D")/365),IF($G145&gt;AM$2,(DATEDIF($G145,AN$2,"D")/365),1)))))))</f>
        <v>0</v>
      </c>
      <c r="AO145" s="53">
        <f>IF($V145&lt;=AN$2,0,IF($O145&lt;=AN$2,0,IF($G145&gt;=AO$2,0,IF($K145&gt;=$J145,0,IF($O145&lt;=AO$2,($J145-(SUM($K145,SUM($Z145:AN145)))),IF($L145=$D$184,(($J145-$K145)/$P145),(($J145-SUM($Z145:AN145))*$Q145))*IF($V145&lt;=AO$2,(DATEDIF(AN$2,$V145,"D")/365),IF($G145&gt;AN$2,(DATEDIF($G145,AO$2,"D")/365),1)))))))</f>
        <v>0</v>
      </c>
      <c r="AP145" s="53">
        <f>IF($V145&lt;=AO$2,0,IF($O145&lt;=AO$2,0,IF($G145&gt;=AP$2,0,IF($K145&gt;=$J145,0,IF($O145&lt;=AP$2,($J145-(SUM($K145,SUM($Z145:AO145)))),IF($L145=$D$184,(($J145-$K145)/$P145),(($J145-SUM($Z145:AO145))*$Q145))*IF($V145&lt;=AP$2,(DATEDIF(AO$2,$V145,"D")/365),IF($G145&gt;AO$2,(DATEDIF($G145,AP$2,"D")/365),1)))))))</f>
        <v>0</v>
      </c>
      <c r="AQ145" s="53">
        <f>IF($V145&lt;=AP$2,0,IF($O145&lt;=AP$2,0,IF($G145&gt;=AQ$2,0,IF($K145&gt;=$J145,0,IF($O145&lt;=AQ$2,($J145-(SUM($K145,SUM($Z145:AP145)))),IF($L145=$D$184,(($J145-$K145)/$P145),(($J145-SUM($Z145:AP145))*$Q145))*IF($V145&lt;=AQ$2,(DATEDIF(AP$2,$V145,"D")/365),IF($G145&gt;AP$2,(DATEDIF($G145,AQ$2,"D")/365),1)))))))</f>
        <v>0</v>
      </c>
      <c r="AR145" s="53">
        <f>IF($V145&lt;=AQ$2,0,IF($O145&lt;=AQ$2,0,IF($G145&gt;=AR$2,0,IF($K145&gt;=$J145,0,IF($O145&lt;=AR$2,($J145-(SUM($K145,SUM($Z145:AQ145)))),IF($L145=$D$184,(($J145-$K145)/$P145),(($J145-SUM($Z145:AQ145))*$Q145))*IF($V145&lt;=AR$2,(DATEDIF(AQ$2,$V145,"D")/365),IF($G145&gt;AQ$2,(DATEDIF($G145,AR$2,"D")/365),1)))))))</f>
        <v>0</v>
      </c>
      <c r="AS145" s="53">
        <f>IF($V145&lt;=AR$2,0,IF($O145&lt;=AR$2,0,IF($G145&gt;=AS$2,0,IF($K145&gt;=$J145,0,IF($O145&lt;=AS$2,($J145-(SUM($K145,SUM($Z145:AR145)))),IF($L145=$D$184,(($J145-$K145)/$P145),(($J145-SUM($Z145:AR145))*$Q145))*IF($V145&lt;=AS$2,(DATEDIF(AR$2,$V145,"D")/365),IF($G145&gt;AR$2,(DATEDIF($G145,AS$2,"D")/365),1)))))))</f>
        <v>0</v>
      </c>
      <c r="AT145" s="53">
        <f>IF($V145&lt;=AS$2,0,IF($O145&lt;=AS$2,0,IF($G145&gt;=AT$2,0,IF($K145&gt;=$J145,0,IF($O145&lt;=AT$2,($J145-(SUM($K145,SUM($Z145:AS145)))),IF($L145=$D$184,(($J145-$K145)/$P145),(($J145-SUM($Z145:AS145))*$Q145))*IF($V145&lt;=AT$2,(DATEDIF(AS$2,$V145,"D")/365),IF($G145&gt;AS$2,(DATEDIF($G145,AT$2,"D")/365),1)))))))</f>
        <v>0</v>
      </c>
      <c r="AU145" s="53">
        <f>IF($V145&lt;=AT$2,0,IF($O145&lt;=AT$2,0,IF($G145&gt;=AU$2,0,IF($K145&gt;=$J145,0,IF($O145&lt;=AU$2,($J145-(SUM($K145,SUM($Z145:AT145)))),IF($L145=$D$184,(($J145-$K145)/$P145),(($J145-SUM($Z145:AT145))*$Q145))*IF($V145&lt;=AU$2,(DATEDIF(AT$2,$V145,"D")/365),IF($G145&gt;AT$2,(DATEDIF($G145,AU$2,"D")/365),1)))))))</f>
        <v>0</v>
      </c>
      <c r="AV145" s="53">
        <f>IF($V145&lt;=AU$2,0,IF($O145&lt;=AU$2,0,IF($G145&gt;=AV$2,0,IF($K145&gt;=$J145,0,IF($O145&lt;=AV$2,($J145-(SUM($K145,SUM($Z145:AU145)))),IF($L145=$D$184,(($J145-$K145)/$P145),(($J145-SUM($Z145:AU145))*$Q145))*IF($V145&lt;=AV$2,(DATEDIF(AU$2,$V145,"D")/365),IF($G145&gt;AU$2,(DATEDIF($G145,AV$2,"D")/365),1)))))))</f>
        <v>0</v>
      </c>
      <c r="AW145" s="53">
        <f>IF($V145&lt;=AV$2,0,IF($O145&lt;=AV$2,0,IF($G145&gt;=AW$2,0,IF($K145&gt;=$J145,0,IF($O145&lt;=AW$2,($J145-(SUM($K145,SUM($Z145:AV145)))),IF($L145=$D$184,(($J145-$K145)/$P145),(($J145-SUM($Z145:AV145))*$Q145))*IF($V145&lt;=AW$2,(DATEDIF(AV$2,$V145,"D")/365),IF($G145&gt;AV$2,(DATEDIF($G145,AW$2,"D")/365),1)))))))</f>
        <v>0</v>
      </c>
      <c r="AX145" s="53">
        <f>IF($V145&lt;=AW$2,0,IF($O145&lt;=AW$2,0,IF($G145&gt;=AX$2,0,IF($K145&gt;=$J145,0,IF($O145&lt;=AX$2,($J145-(SUM($K145,SUM($Z145:AW145)))),IF($L145=$D$184,(($J145-$K145)/$P145),(($J145-SUM($Z145:AW145))*$Q145))*IF($V145&lt;=AX$2,(DATEDIF(AW$2,$V145,"D")/365),IF($G145&gt;AW$2,(DATEDIF($G145,AX$2,"D")/365),1)))))))</f>
        <v>0</v>
      </c>
      <c r="AY145" s="53">
        <f>IF($V145&lt;=AX$2,0,IF($O145&lt;=AX$2,0,IF($G145&gt;=AY$2,0,IF($K145&gt;=$J145,0,IF($O145&lt;=AY$2,($J145-(SUM($K145,SUM($Z145:AX145)))),IF($L145=$D$184,(($J145-$K145)/$P145),(($J145-SUM($Z145:AX145))*$Q145))*IF($V145&lt;=AY$2,(DATEDIF(AX$2,$V145,"D")/365),IF($G145&gt;AX$2,(DATEDIF($G145,AY$2,"D")/365),1)))))))</f>
        <v>0</v>
      </c>
      <c r="AZ145" s="52"/>
      <c r="BA145" s="52"/>
      <c r="BB145" s="126">
        <f>IF($V145&lt;=BB$2,0,IF($G145&gt;=BB$2,0,IF($G145&gt;$W$3,(J145-Z145),IF($G145&lt;=$W$3,J145-SUM(W145,$Z145:Z145),0))))</f>
        <v>0</v>
      </c>
      <c r="BC145" s="53">
        <f t="shared" si="388"/>
        <v>0</v>
      </c>
      <c r="BD145" s="52">
        <f t="shared" si="388"/>
        <v>0</v>
      </c>
      <c r="BE145" s="53">
        <f t="shared" si="388"/>
        <v>0</v>
      </c>
      <c r="BF145" s="52">
        <f t="shared" si="388"/>
        <v>0</v>
      </c>
      <c r="BG145" s="53">
        <f t="shared" si="388"/>
        <v>0</v>
      </c>
      <c r="BH145" s="52">
        <f t="shared" si="388"/>
        <v>0</v>
      </c>
      <c r="BI145" s="53">
        <f t="shared" si="388"/>
        <v>0</v>
      </c>
      <c r="BJ145" s="52">
        <f t="shared" si="388"/>
        <v>0</v>
      </c>
      <c r="BK145" s="53">
        <f t="shared" si="388"/>
        <v>0</v>
      </c>
      <c r="BL145" s="52">
        <f t="shared" si="388"/>
        <v>0</v>
      </c>
      <c r="BM145" s="53">
        <f t="shared" si="388"/>
        <v>0</v>
      </c>
      <c r="BN145" s="52">
        <f t="shared" si="388"/>
        <v>0</v>
      </c>
      <c r="BO145" s="53">
        <f t="shared" si="388"/>
        <v>0</v>
      </c>
      <c r="BP145" s="52">
        <f t="shared" si="388"/>
        <v>0</v>
      </c>
      <c r="BQ145" s="53">
        <f t="shared" si="388"/>
        <v>0</v>
      </c>
      <c r="BR145" s="52">
        <f t="shared" si="388"/>
        <v>0</v>
      </c>
      <c r="BS145" s="53">
        <f t="shared" si="334"/>
        <v>0</v>
      </c>
      <c r="BT145" s="52">
        <f t="shared" si="334"/>
        <v>0</v>
      </c>
      <c r="BU145" s="53">
        <f t="shared" si="334"/>
        <v>0</v>
      </c>
      <c r="BV145" s="52">
        <f t="shared" si="333"/>
        <v>0</v>
      </c>
      <c r="BW145" s="53">
        <f t="shared" si="333"/>
        <v>0</v>
      </c>
      <c r="BX145" s="52">
        <f t="shared" si="333"/>
        <v>0</v>
      </c>
      <c r="BY145" s="53">
        <f t="shared" si="333"/>
        <v>0</v>
      </c>
      <c r="BZ145" s="52">
        <f t="shared" si="333"/>
        <v>0</v>
      </c>
      <c r="CA145" s="53">
        <f t="shared" si="333"/>
        <v>0</v>
      </c>
    </row>
    <row r="146" spans="1:79" s="74" customFormat="1">
      <c r="A146" s="20">
        <v>145</v>
      </c>
      <c r="B146" s="20" t="s">
        <v>4</v>
      </c>
      <c r="C146" s="20" t="s">
        <v>153</v>
      </c>
      <c r="D146" s="2">
        <v>1985</v>
      </c>
      <c r="E146" s="3">
        <v>4</v>
      </c>
      <c r="F146" s="2">
        <v>1</v>
      </c>
      <c r="G146" s="55">
        <f t="shared" si="139"/>
        <v>31137</v>
      </c>
      <c r="H146" s="4">
        <v>0</v>
      </c>
      <c r="I146" s="1">
        <v>0</v>
      </c>
      <c r="J146" s="51">
        <f t="shared" si="140"/>
        <v>0</v>
      </c>
      <c r="K146" s="54">
        <f t="shared" si="141"/>
        <v>0</v>
      </c>
      <c r="L146" s="4" t="s">
        <v>96</v>
      </c>
      <c r="M146" s="54">
        <f t="shared" si="331"/>
        <v>3</v>
      </c>
      <c r="N146" s="53">
        <f t="shared" si="322"/>
        <v>3</v>
      </c>
      <c r="O146" s="55">
        <f t="shared" si="323"/>
        <v>32233</v>
      </c>
      <c r="P146" s="53">
        <f t="shared" si="324"/>
        <v>0</v>
      </c>
      <c r="Q146" s="119">
        <f t="shared" si="325"/>
        <v>0</v>
      </c>
      <c r="R146" s="45" t="s">
        <v>130</v>
      </c>
      <c r="S146" s="138">
        <v>17</v>
      </c>
      <c r="T146" s="139">
        <v>4</v>
      </c>
      <c r="U146" s="138">
        <v>2035</v>
      </c>
      <c r="V146" s="55">
        <f t="shared" si="326"/>
        <v>54878</v>
      </c>
      <c r="W146" s="53">
        <f t="shared" si="327"/>
        <v>0</v>
      </c>
      <c r="X146" s="53">
        <f t="shared" si="328"/>
        <v>0</v>
      </c>
      <c r="Y146" s="53">
        <f t="shared" si="329"/>
        <v>0</v>
      </c>
      <c r="Z146" s="53">
        <f t="shared" si="330"/>
        <v>0</v>
      </c>
      <c r="AA146" s="53">
        <f>IF($V146&lt;=Z$2,0,IF($O146&lt;=Z$2,0,IF($G146&gt;=AA$2,0,IF($K146&gt;=$J146,0,IF($O146&lt;=AA$2,($J146-(SUM($K146,SUM($Z146:Z146)))),IF($L146=$D$184,(($J146-$K146)/$P146),(($J146-SUM($Z146:Z146))*$Q146))*IF($V146&lt;=AA$2,(DATEDIF(Z$2,$V146,"D")/365),IF($G146&gt;Z$2,(DATEDIF($G146,AA$2,"D")/365),1)))))))</f>
        <v>0</v>
      </c>
      <c r="AB146" s="53">
        <f>IF($V146&lt;=AA$2,0,IF($O146&lt;=AA$2,0,IF($G146&gt;=AB$2,0,IF($K146&gt;=$J146,0,IF($O146&lt;=AB$2,($J146-(SUM($K146,SUM($Z146:AA146)))),IF($L146=$D$184,(($J146-$K146)/$P146),(($J146-SUM($Z146:AA146))*$Q146))*IF($V146&lt;=AB$2,(DATEDIF(AA$2,$V146,"D")/365),IF($G146&gt;AA$2,(DATEDIF($G146,AB$2,"D")/365),1)))))))</f>
        <v>0</v>
      </c>
      <c r="AC146" s="53">
        <f>IF($V146&lt;=AB$2,0,IF($O146&lt;=AB$2,0,IF($G146&gt;=AC$2,0,IF($K146&gt;=$J146,0,IF($O146&lt;=AC$2,($J146-(SUM($K146,SUM($Z146:AB146)))),IF($L146=$D$184,(($J146-$K146)/$P146),(($J146-SUM($Z146:AB146))*$Q146))*IF($V146&lt;=AC$2,(DATEDIF(AB$2,$V146,"D")/365),IF($G146&gt;AB$2,(DATEDIF($G146,AC$2,"D")/365),1)))))))</f>
        <v>0</v>
      </c>
      <c r="AD146" s="53">
        <f>IF($V146&lt;=AC$2,0,IF($O146&lt;=AC$2,0,IF($G146&gt;=AD$2,0,IF($K146&gt;=$J146,0,IF($O146&lt;=AD$2,($J146-(SUM($K146,SUM($Z146:AC146)))),IF($L146=$D$184,(($J146-$K146)/$P146),(($J146-SUM($Z146:AC146))*$Q146))*IF($V146&lt;=AD$2,(DATEDIF(AC$2,$V146,"D")/365),IF($G146&gt;AC$2,(DATEDIF($G146,AD$2,"D")/365),1)))))))</f>
        <v>0</v>
      </c>
      <c r="AE146" s="53">
        <f>IF($V146&lt;=AD$2,0,IF($O146&lt;=AD$2,0,IF($G146&gt;=AE$2,0,IF($K146&gt;=$J146,0,IF($O146&lt;=AE$2,($J146-(SUM($K146,SUM($Z146:AD146)))),IF($L146=$D$184,(($J146-$K146)/$P146),(($J146-SUM($Z146:AD146))*$Q146))*IF($V146&lt;=AE$2,(DATEDIF(AD$2,$V146,"D")/365),IF($G146&gt;AD$2,(DATEDIF($G146,AE$2,"D")/365),1)))))))</f>
        <v>0</v>
      </c>
      <c r="AF146" s="53">
        <f>IF($V146&lt;=AE$2,0,IF($O146&lt;=AE$2,0,IF($G146&gt;=AF$2,0,IF($K146&gt;=$J146,0,IF($O146&lt;=AF$2,($J146-(SUM($K146,SUM($Z146:AE146)))),IF($L146=$D$184,(($J146-$K146)/$P146),(($J146-SUM($Z146:AE146))*$Q146))*IF($V146&lt;=AF$2,(DATEDIF(AE$2,$V146,"D")/365),IF($G146&gt;AE$2,(DATEDIF($G146,AF$2,"D")/365),1)))))))</f>
        <v>0</v>
      </c>
      <c r="AG146" s="53">
        <f>IF($V146&lt;=AF$2,0,IF($O146&lt;=AF$2,0,IF($G146&gt;=AG$2,0,IF($K146&gt;=$J146,0,IF($O146&lt;=AG$2,($J146-(SUM($K146,SUM($Z146:AF146)))),IF($L146=$D$184,(($J146-$K146)/$P146),(($J146-SUM($Z146:AF146))*$Q146))*IF($V146&lt;=AG$2,(DATEDIF(AF$2,$V146,"D")/365),IF($G146&gt;AF$2,(DATEDIF($G146,AG$2,"D")/365),1)))))))</f>
        <v>0</v>
      </c>
      <c r="AH146" s="53">
        <f>IF($V146&lt;=AG$2,0,IF($O146&lt;=AG$2,0,IF($G146&gt;=AH$2,0,IF($K146&gt;=$J146,0,IF($O146&lt;=AH$2,($J146-(SUM($K146,SUM($Z146:AG146)))),IF($L146=$D$184,(($J146-$K146)/$P146),(($J146-SUM($Z146:AG146))*$Q146))*IF($V146&lt;=AH$2,(DATEDIF(AG$2,$V146,"D")/365),IF($G146&gt;AG$2,(DATEDIF($G146,AH$2,"D")/365),1)))))))</f>
        <v>0</v>
      </c>
      <c r="AI146" s="53">
        <f>IF($V146&lt;=AH$2,0,IF($O146&lt;=AH$2,0,IF($G146&gt;=AI$2,0,IF($K146&gt;=$J146,0,IF($O146&lt;=AI$2,($J146-(SUM($K146,SUM($Z146:AH146)))),IF($L146=$D$184,(($J146-$K146)/$P146),(($J146-SUM($Z146:AH146))*$Q146))*IF($V146&lt;=AI$2,(DATEDIF(AH$2,$V146,"D")/365),IF($G146&gt;AH$2,(DATEDIF($G146,AI$2,"D")/365),1)))))))</f>
        <v>0</v>
      </c>
      <c r="AJ146" s="53">
        <f>IF($V146&lt;=AI$2,0,IF($O146&lt;=AI$2,0,IF($G146&gt;=AJ$2,0,IF($K146&gt;=$J146,0,IF($O146&lt;=AJ$2,($J146-(SUM($K146,SUM($Z146:AI146)))),IF($L146=$D$184,(($J146-$K146)/$P146),(($J146-SUM($Z146:AI146))*$Q146))*IF($V146&lt;=AJ$2,(DATEDIF(AI$2,$V146,"D")/365),IF($G146&gt;AI$2,(DATEDIF($G146,AJ$2,"D")/365),1)))))))</f>
        <v>0</v>
      </c>
      <c r="AK146" s="53">
        <f>IF($V146&lt;=AJ$2,0,IF($O146&lt;=AJ$2,0,IF($G146&gt;=AK$2,0,IF($K146&gt;=$J146,0,IF($O146&lt;=AK$2,($J146-(SUM($K146,SUM($Z146:AJ146)))),IF($L146=$D$184,(($J146-$K146)/$P146),(($J146-SUM($Z146:AJ146))*$Q146))*IF($V146&lt;=AK$2,(DATEDIF(AJ$2,$V146,"D")/365),IF($G146&gt;AJ$2,(DATEDIF($G146,AK$2,"D")/365),1)))))))</f>
        <v>0</v>
      </c>
      <c r="AL146" s="53">
        <f>IF($V146&lt;=AK$2,0,IF($O146&lt;=AK$2,0,IF($G146&gt;=AL$2,0,IF($K146&gt;=$J146,0,IF($O146&lt;=AL$2,($J146-(SUM($K146,SUM($Z146:AK146)))),IF($L146=$D$184,(($J146-$K146)/$P146),(($J146-SUM($Z146:AK146))*$Q146))*IF($V146&lt;=AL$2,(DATEDIF(AK$2,$V146,"D")/365),IF($G146&gt;AK$2,(DATEDIF($G146,AL$2,"D")/365),1)))))))</f>
        <v>0</v>
      </c>
      <c r="AM146" s="53">
        <f>IF($V146&lt;=AL$2,0,IF($O146&lt;=AL$2,0,IF($G146&gt;=AM$2,0,IF($K146&gt;=$J146,0,IF($O146&lt;=AM$2,($J146-(SUM($K146,SUM($Z146:AL146)))),IF($L146=$D$184,(($J146-$K146)/$P146),(($J146-SUM($Z146:AL146))*$Q146))*IF($V146&lt;=AM$2,(DATEDIF(AL$2,$V146,"D")/365),IF($G146&gt;AL$2,(DATEDIF($G146,AM$2,"D")/365),1)))))))</f>
        <v>0</v>
      </c>
      <c r="AN146" s="53">
        <f>IF($V146&lt;=AM$2,0,IF($O146&lt;=AM$2,0,IF($G146&gt;=AN$2,0,IF($K146&gt;=$J146,0,IF($O146&lt;=AN$2,($J146-(SUM($K146,SUM($Z146:AM146)))),IF($L146=$D$184,(($J146-$K146)/$P146),(($J146-SUM($Z146:AM146))*$Q146))*IF($V146&lt;=AN$2,(DATEDIF(AM$2,$V146,"D")/365),IF($G146&gt;AM$2,(DATEDIF($G146,AN$2,"D")/365),1)))))))</f>
        <v>0</v>
      </c>
      <c r="AO146" s="53">
        <f>IF($V146&lt;=AN$2,0,IF($O146&lt;=AN$2,0,IF($G146&gt;=AO$2,0,IF($K146&gt;=$J146,0,IF($O146&lt;=AO$2,($J146-(SUM($K146,SUM($Z146:AN146)))),IF($L146=$D$184,(($J146-$K146)/$P146),(($J146-SUM($Z146:AN146))*$Q146))*IF($V146&lt;=AO$2,(DATEDIF(AN$2,$V146,"D")/365),IF($G146&gt;AN$2,(DATEDIF($G146,AO$2,"D")/365),1)))))))</f>
        <v>0</v>
      </c>
      <c r="AP146" s="53">
        <f>IF($V146&lt;=AO$2,0,IF($O146&lt;=AO$2,0,IF($G146&gt;=AP$2,0,IF($K146&gt;=$J146,0,IF($O146&lt;=AP$2,($J146-(SUM($K146,SUM($Z146:AO146)))),IF($L146=$D$184,(($J146-$K146)/$P146),(($J146-SUM($Z146:AO146))*$Q146))*IF($V146&lt;=AP$2,(DATEDIF(AO$2,$V146,"D")/365),IF($G146&gt;AO$2,(DATEDIF($G146,AP$2,"D")/365),1)))))))</f>
        <v>0</v>
      </c>
      <c r="AQ146" s="53">
        <f>IF($V146&lt;=AP$2,0,IF($O146&lt;=AP$2,0,IF($G146&gt;=AQ$2,0,IF($K146&gt;=$J146,0,IF($O146&lt;=AQ$2,($J146-(SUM($K146,SUM($Z146:AP146)))),IF($L146=$D$184,(($J146-$K146)/$P146),(($J146-SUM($Z146:AP146))*$Q146))*IF($V146&lt;=AQ$2,(DATEDIF(AP$2,$V146,"D")/365),IF($G146&gt;AP$2,(DATEDIF($G146,AQ$2,"D")/365),1)))))))</f>
        <v>0</v>
      </c>
      <c r="AR146" s="53">
        <f>IF($V146&lt;=AQ$2,0,IF($O146&lt;=AQ$2,0,IF($G146&gt;=AR$2,0,IF($K146&gt;=$J146,0,IF($O146&lt;=AR$2,($J146-(SUM($K146,SUM($Z146:AQ146)))),IF($L146=$D$184,(($J146-$K146)/$P146),(($J146-SUM($Z146:AQ146))*$Q146))*IF($V146&lt;=AR$2,(DATEDIF(AQ$2,$V146,"D")/365),IF($G146&gt;AQ$2,(DATEDIF($G146,AR$2,"D")/365),1)))))))</f>
        <v>0</v>
      </c>
      <c r="AS146" s="53">
        <f>IF($V146&lt;=AR$2,0,IF($O146&lt;=AR$2,0,IF($G146&gt;=AS$2,0,IF($K146&gt;=$J146,0,IF($O146&lt;=AS$2,($J146-(SUM($K146,SUM($Z146:AR146)))),IF($L146=$D$184,(($J146-$K146)/$P146),(($J146-SUM($Z146:AR146))*$Q146))*IF($V146&lt;=AS$2,(DATEDIF(AR$2,$V146,"D")/365),IF($G146&gt;AR$2,(DATEDIF($G146,AS$2,"D")/365),1)))))))</f>
        <v>0</v>
      </c>
      <c r="AT146" s="53">
        <f>IF($V146&lt;=AS$2,0,IF($O146&lt;=AS$2,0,IF($G146&gt;=AT$2,0,IF($K146&gt;=$J146,0,IF($O146&lt;=AT$2,($J146-(SUM($K146,SUM($Z146:AS146)))),IF($L146=$D$184,(($J146-$K146)/$P146),(($J146-SUM($Z146:AS146))*$Q146))*IF($V146&lt;=AT$2,(DATEDIF(AS$2,$V146,"D")/365),IF($G146&gt;AS$2,(DATEDIF($G146,AT$2,"D")/365),1)))))))</f>
        <v>0</v>
      </c>
      <c r="AU146" s="53">
        <f>IF($V146&lt;=AT$2,0,IF($O146&lt;=AT$2,0,IF($G146&gt;=AU$2,0,IF($K146&gt;=$J146,0,IF($O146&lt;=AU$2,($J146-(SUM($K146,SUM($Z146:AT146)))),IF($L146=$D$184,(($J146-$K146)/$P146),(($J146-SUM($Z146:AT146))*$Q146))*IF($V146&lt;=AU$2,(DATEDIF(AT$2,$V146,"D")/365),IF($G146&gt;AT$2,(DATEDIF($G146,AU$2,"D")/365),1)))))))</f>
        <v>0</v>
      </c>
      <c r="AV146" s="53">
        <f>IF($V146&lt;=AU$2,0,IF($O146&lt;=AU$2,0,IF($G146&gt;=AV$2,0,IF($K146&gt;=$J146,0,IF($O146&lt;=AV$2,($J146-(SUM($K146,SUM($Z146:AU146)))),IF($L146=$D$184,(($J146-$K146)/$P146),(($J146-SUM($Z146:AU146))*$Q146))*IF($V146&lt;=AV$2,(DATEDIF(AU$2,$V146,"D")/365),IF($G146&gt;AU$2,(DATEDIF($G146,AV$2,"D")/365),1)))))))</f>
        <v>0</v>
      </c>
      <c r="AW146" s="53">
        <f>IF($V146&lt;=AV$2,0,IF($O146&lt;=AV$2,0,IF($G146&gt;=AW$2,0,IF($K146&gt;=$J146,0,IF($O146&lt;=AW$2,($J146-(SUM($K146,SUM($Z146:AV146)))),IF($L146=$D$184,(($J146-$K146)/$P146),(($J146-SUM($Z146:AV146))*$Q146))*IF($V146&lt;=AW$2,(DATEDIF(AV$2,$V146,"D")/365),IF($G146&gt;AV$2,(DATEDIF($G146,AW$2,"D")/365),1)))))))</f>
        <v>0</v>
      </c>
      <c r="AX146" s="53">
        <f>IF($V146&lt;=AW$2,0,IF($O146&lt;=AW$2,0,IF($G146&gt;=AX$2,0,IF($K146&gt;=$J146,0,IF($O146&lt;=AX$2,($J146-(SUM($K146,SUM($Z146:AW146)))),IF($L146=$D$184,(($J146-$K146)/$P146),(($J146-SUM($Z146:AW146))*$Q146))*IF($V146&lt;=AX$2,(DATEDIF(AW$2,$V146,"D")/365),IF($G146&gt;AW$2,(DATEDIF($G146,AX$2,"D")/365),1)))))))</f>
        <v>0</v>
      </c>
      <c r="AY146" s="53">
        <f>IF($V146&lt;=AX$2,0,IF($O146&lt;=AX$2,0,IF($G146&gt;=AY$2,0,IF($K146&gt;=$J146,0,IF($O146&lt;=AY$2,($J146-(SUM($K146,SUM($Z146:AX146)))),IF($L146=$D$184,(($J146-$K146)/$P146),(($J146-SUM($Z146:AX146))*$Q146))*IF($V146&lt;=AY$2,(DATEDIF(AX$2,$V146,"D")/365),IF($G146&gt;AX$2,(DATEDIF($G146,AY$2,"D")/365),1)))))))</f>
        <v>0</v>
      </c>
      <c r="AZ146" s="52"/>
      <c r="BA146" s="52"/>
      <c r="BB146" s="126">
        <f>IF($V146&lt;=BB$2,0,IF($G146&gt;=BB$2,0,IF($G146&gt;$W$3,(J146-Z146),IF($G146&lt;=$W$3,J146-SUM(W146,$Z146:Z146),0))))</f>
        <v>0</v>
      </c>
      <c r="BC146" s="53">
        <f t="shared" si="388"/>
        <v>0</v>
      </c>
      <c r="BD146" s="52">
        <f t="shared" si="388"/>
        <v>0</v>
      </c>
      <c r="BE146" s="53">
        <f t="shared" si="388"/>
        <v>0</v>
      </c>
      <c r="BF146" s="52">
        <f t="shared" si="388"/>
        <v>0</v>
      </c>
      <c r="BG146" s="53">
        <f t="shared" si="388"/>
        <v>0</v>
      </c>
      <c r="BH146" s="52">
        <f t="shared" si="388"/>
        <v>0</v>
      </c>
      <c r="BI146" s="53">
        <f t="shared" si="388"/>
        <v>0</v>
      </c>
      <c r="BJ146" s="52">
        <f t="shared" si="388"/>
        <v>0</v>
      </c>
      <c r="BK146" s="53">
        <f t="shared" si="388"/>
        <v>0</v>
      </c>
      <c r="BL146" s="52">
        <f t="shared" si="388"/>
        <v>0</v>
      </c>
      <c r="BM146" s="53">
        <f t="shared" si="388"/>
        <v>0</v>
      </c>
      <c r="BN146" s="52">
        <f t="shared" si="388"/>
        <v>0</v>
      </c>
      <c r="BO146" s="53">
        <f t="shared" si="388"/>
        <v>0</v>
      </c>
      <c r="BP146" s="52">
        <f t="shared" si="388"/>
        <v>0</v>
      </c>
      <c r="BQ146" s="53">
        <f t="shared" si="388"/>
        <v>0</v>
      </c>
      <c r="BR146" s="52">
        <f t="shared" si="388"/>
        <v>0</v>
      </c>
      <c r="BS146" s="53">
        <f t="shared" si="334"/>
        <v>0</v>
      </c>
      <c r="BT146" s="52">
        <f t="shared" si="334"/>
        <v>0</v>
      </c>
      <c r="BU146" s="53">
        <f t="shared" si="334"/>
        <v>0</v>
      </c>
      <c r="BV146" s="52">
        <f t="shared" si="333"/>
        <v>0</v>
      </c>
      <c r="BW146" s="53">
        <f t="shared" si="333"/>
        <v>0</v>
      </c>
      <c r="BX146" s="52">
        <f t="shared" si="333"/>
        <v>0</v>
      </c>
      <c r="BY146" s="53">
        <f t="shared" si="333"/>
        <v>0</v>
      </c>
      <c r="BZ146" s="52">
        <f t="shared" si="333"/>
        <v>0</v>
      </c>
      <c r="CA146" s="53">
        <f t="shared" si="333"/>
        <v>0</v>
      </c>
    </row>
    <row r="147" spans="1:79" s="74" customFormat="1">
      <c r="A147" s="20">
        <v>146</v>
      </c>
      <c r="B147" s="20" t="s">
        <v>4</v>
      </c>
      <c r="C147" s="20" t="s">
        <v>153</v>
      </c>
      <c r="D147" s="2">
        <v>1985</v>
      </c>
      <c r="E147" s="3">
        <v>4</v>
      </c>
      <c r="F147" s="2">
        <v>1</v>
      </c>
      <c r="G147" s="55">
        <f t="shared" si="139"/>
        <v>31137</v>
      </c>
      <c r="H147" s="4">
        <v>0</v>
      </c>
      <c r="I147" s="1">
        <v>0</v>
      </c>
      <c r="J147" s="51">
        <f t="shared" si="140"/>
        <v>0</v>
      </c>
      <c r="K147" s="54">
        <f t="shared" si="141"/>
        <v>0</v>
      </c>
      <c r="L147" s="4" t="s">
        <v>96</v>
      </c>
      <c r="M147" s="54">
        <f t="shared" si="331"/>
        <v>3</v>
      </c>
      <c r="N147" s="53">
        <f t="shared" si="322"/>
        <v>3</v>
      </c>
      <c r="O147" s="55">
        <f t="shared" si="323"/>
        <v>32233</v>
      </c>
      <c r="P147" s="53">
        <f t="shared" si="324"/>
        <v>0</v>
      </c>
      <c r="Q147" s="119">
        <f t="shared" si="325"/>
        <v>0</v>
      </c>
      <c r="R147" s="45" t="s">
        <v>130</v>
      </c>
      <c r="S147" s="138">
        <v>17</v>
      </c>
      <c r="T147" s="139">
        <v>4</v>
      </c>
      <c r="U147" s="138">
        <v>2035</v>
      </c>
      <c r="V147" s="55">
        <f t="shared" si="326"/>
        <v>54878</v>
      </c>
      <c r="W147" s="53">
        <f t="shared" si="327"/>
        <v>0</v>
      </c>
      <c r="X147" s="53">
        <f t="shared" si="328"/>
        <v>0</v>
      </c>
      <c r="Y147" s="53">
        <f t="shared" si="329"/>
        <v>0</v>
      </c>
      <c r="Z147" s="53">
        <f t="shared" si="330"/>
        <v>0</v>
      </c>
      <c r="AA147" s="53">
        <f>IF($V147&lt;=Z$2,0,IF($O147&lt;=Z$2,0,IF($G147&gt;=AA$2,0,IF($K147&gt;=$J147,0,IF($O147&lt;=AA$2,($J147-(SUM($K147,SUM($Z147:Z147)))),IF($L147=$D$184,(($J147-$K147)/$P147),(($J147-SUM($Z147:Z147))*$Q147))*IF($V147&lt;=AA$2,(DATEDIF(Z$2,$V147,"D")/365),IF($G147&gt;Z$2,(DATEDIF($G147,AA$2,"D")/365),1)))))))</f>
        <v>0</v>
      </c>
      <c r="AB147" s="53">
        <f>IF($V147&lt;=AA$2,0,IF($O147&lt;=AA$2,0,IF($G147&gt;=AB$2,0,IF($K147&gt;=$J147,0,IF($O147&lt;=AB$2,($J147-(SUM($K147,SUM($Z147:AA147)))),IF($L147=$D$184,(($J147-$K147)/$P147),(($J147-SUM($Z147:AA147))*$Q147))*IF($V147&lt;=AB$2,(DATEDIF(AA$2,$V147,"D")/365),IF($G147&gt;AA$2,(DATEDIF($G147,AB$2,"D")/365),1)))))))</f>
        <v>0</v>
      </c>
      <c r="AC147" s="53">
        <f>IF($V147&lt;=AB$2,0,IF($O147&lt;=AB$2,0,IF($G147&gt;=AC$2,0,IF($K147&gt;=$J147,0,IF($O147&lt;=AC$2,($J147-(SUM($K147,SUM($Z147:AB147)))),IF($L147=$D$184,(($J147-$K147)/$P147),(($J147-SUM($Z147:AB147))*$Q147))*IF($V147&lt;=AC$2,(DATEDIF(AB$2,$V147,"D")/365),IF($G147&gt;AB$2,(DATEDIF($G147,AC$2,"D")/365),1)))))))</f>
        <v>0</v>
      </c>
      <c r="AD147" s="53">
        <f>IF($V147&lt;=AC$2,0,IF($O147&lt;=AC$2,0,IF($G147&gt;=AD$2,0,IF($K147&gt;=$J147,0,IF($O147&lt;=AD$2,($J147-(SUM($K147,SUM($Z147:AC147)))),IF($L147=$D$184,(($J147-$K147)/$P147),(($J147-SUM($Z147:AC147))*$Q147))*IF($V147&lt;=AD$2,(DATEDIF(AC$2,$V147,"D")/365),IF($G147&gt;AC$2,(DATEDIF($G147,AD$2,"D")/365),1)))))))</f>
        <v>0</v>
      </c>
      <c r="AE147" s="53">
        <f>IF($V147&lt;=AD$2,0,IF($O147&lt;=AD$2,0,IF($G147&gt;=AE$2,0,IF($K147&gt;=$J147,0,IF($O147&lt;=AE$2,($J147-(SUM($K147,SUM($Z147:AD147)))),IF($L147=$D$184,(($J147-$K147)/$P147),(($J147-SUM($Z147:AD147))*$Q147))*IF($V147&lt;=AE$2,(DATEDIF(AD$2,$V147,"D")/365),IF($G147&gt;AD$2,(DATEDIF($G147,AE$2,"D")/365),1)))))))</f>
        <v>0</v>
      </c>
      <c r="AF147" s="53">
        <f>IF($V147&lt;=AE$2,0,IF($O147&lt;=AE$2,0,IF($G147&gt;=AF$2,0,IF($K147&gt;=$J147,0,IF($O147&lt;=AF$2,($J147-(SUM($K147,SUM($Z147:AE147)))),IF($L147=$D$184,(($J147-$K147)/$P147),(($J147-SUM($Z147:AE147))*$Q147))*IF($V147&lt;=AF$2,(DATEDIF(AE$2,$V147,"D")/365),IF($G147&gt;AE$2,(DATEDIF($G147,AF$2,"D")/365),1)))))))</f>
        <v>0</v>
      </c>
      <c r="AG147" s="53">
        <f>IF($V147&lt;=AF$2,0,IF($O147&lt;=AF$2,0,IF($G147&gt;=AG$2,0,IF($K147&gt;=$J147,0,IF($O147&lt;=AG$2,($J147-(SUM($K147,SUM($Z147:AF147)))),IF($L147=$D$184,(($J147-$K147)/$P147),(($J147-SUM($Z147:AF147))*$Q147))*IF($V147&lt;=AG$2,(DATEDIF(AF$2,$V147,"D")/365),IF($G147&gt;AF$2,(DATEDIF($G147,AG$2,"D")/365),1)))))))</f>
        <v>0</v>
      </c>
      <c r="AH147" s="53">
        <f>IF($V147&lt;=AG$2,0,IF($O147&lt;=AG$2,0,IF($G147&gt;=AH$2,0,IF($K147&gt;=$J147,0,IF($O147&lt;=AH$2,($J147-(SUM($K147,SUM($Z147:AG147)))),IF($L147=$D$184,(($J147-$K147)/$P147),(($J147-SUM($Z147:AG147))*$Q147))*IF($V147&lt;=AH$2,(DATEDIF(AG$2,$V147,"D")/365),IF($G147&gt;AG$2,(DATEDIF($G147,AH$2,"D")/365),1)))))))</f>
        <v>0</v>
      </c>
      <c r="AI147" s="53">
        <f>IF($V147&lt;=AH$2,0,IF($O147&lt;=AH$2,0,IF($G147&gt;=AI$2,0,IF($K147&gt;=$J147,0,IF($O147&lt;=AI$2,($J147-(SUM($K147,SUM($Z147:AH147)))),IF($L147=$D$184,(($J147-$K147)/$P147),(($J147-SUM($Z147:AH147))*$Q147))*IF($V147&lt;=AI$2,(DATEDIF(AH$2,$V147,"D")/365),IF($G147&gt;AH$2,(DATEDIF($G147,AI$2,"D")/365),1)))))))</f>
        <v>0</v>
      </c>
      <c r="AJ147" s="53">
        <f>IF($V147&lt;=AI$2,0,IF($O147&lt;=AI$2,0,IF($G147&gt;=AJ$2,0,IF($K147&gt;=$J147,0,IF($O147&lt;=AJ$2,($J147-(SUM($K147,SUM($Z147:AI147)))),IF($L147=$D$184,(($J147-$K147)/$P147),(($J147-SUM($Z147:AI147))*$Q147))*IF($V147&lt;=AJ$2,(DATEDIF(AI$2,$V147,"D")/365),IF($G147&gt;AI$2,(DATEDIF($G147,AJ$2,"D")/365),1)))))))</f>
        <v>0</v>
      </c>
      <c r="AK147" s="53">
        <f>IF($V147&lt;=AJ$2,0,IF($O147&lt;=AJ$2,0,IF($G147&gt;=AK$2,0,IF($K147&gt;=$J147,0,IF($O147&lt;=AK$2,($J147-(SUM($K147,SUM($Z147:AJ147)))),IF($L147=$D$184,(($J147-$K147)/$P147),(($J147-SUM($Z147:AJ147))*$Q147))*IF($V147&lt;=AK$2,(DATEDIF(AJ$2,$V147,"D")/365),IF($G147&gt;AJ$2,(DATEDIF($G147,AK$2,"D")/365),1)))))))</f>
        <v>0</v>
      </c>
      <c r="AL147" s="53">
        <f>IF($V147&lt;=AK$2,0,IF($O147&lt;=AK$2,0,IF($G147&gt;=AL$2,0,IF($K147&gt;=$J147,0,IF($O147&lt;=AL$2,($J147-(SUM($K147,SUM($Z147:AK147)))),IF($L147=$D$184,(($J147-$K147)/$P147),(($J147-SUM($Z147:AK147))*$Q147))*IF($V147&lt;=AL$2,(DATEDIF(AK$2,$V147,"D")/365),IF($G147&gt;AK$2,(DATEDIF($G147,AL$2,"D")/365),1)))))))</f>
        <v>0</v>
      </c>
      <c r="AM147" s="53">
        <f>IF($V147&lt;=AL$2,0,IF($O147&lt;=AL$2,0,IF($G147&gt;=AM$2,0,IF($K147&gt;=$J147,0,IF($O147&lt;=AM$2,($J147-(SUM($K147,SUM($Z147:AL147)))),IF($L147=$D$184,(($J147-$K147)/$P147),(($J147-SUM($Z147:AL147))*$Q147))*IF($V147&lt;=AM$2,(DATEDIF(AL$2,$V147,"D")/365),IF($G147&gt;AL$2,(DATEDIF($G147,AM$2,"D")/365),1)))))))</f>
        <v>0</v>
      </c>
      <c r="AN147" s="53">
        <f>IF($V147&lt;=AM$2,0,IF($O147&lt;=AM$2,0,IF($G147&gt;=AN$2,0,IF($K147&gt;=$J147,0,IF($O147&lt;=AN$2,($J147-(SUM($K147,SUM($Z147:AM147)))),IF($L147=$D$184,(($J147-$K147)/$P147),(($J147-SUM($Z147:AM147))*$Q147))*IF($V147&lt;=AN$2,(DATEDIF(AM$2,$V147,"D")/365),IF($G147&gt;AM$2,(DATEDIF($G147,AN$2,"D")/365),1)))))))</f>
        <v>0</v>
      </c>
      <c r="AO147" s="53">
        <f>IF($V147&lt;=AN$2,0,IF($O147&lt;=AN$2,0,IF($G147&gt;=AO$2,0,IF($K147&gt;=$J147,0,IF($O147&lt;=AO$2,($J147-(SUM($K147,SUM($Z147:AN147)))),IF($L147=$D$184,(($J147-$K147)/$P147),(($J147-SUM($Z147:AN147))*$Q147))*IF($V147&lt;=AO$2,(DATEDIF(AN$2,$V147,"D")/365),IF($G147&gt;AN$2,(DATEDIF($G147,AO$2,"D")/365),1)))))))</f>
        <v>0</v>
      </c>
      <c r="AP147" s="53">
        <f>IF($V147&lt;=AO$2,0,IF($O147&lt;=AO$2,0,IF($G147&gt;=AP$2,0,IF($K147&gt;=$J147,0,IF($O147&lt;=AP$2,($J147-(SUM($K147,SUM($Z147:AO147)))),IF($L147=$D$184,(($J147-$K147)/$P147),(($J147-SUM($Z147:AO147))*$Q147))*IF($V147&lt;=AP$2,(DATEDIF(AO$2,$V147,"D")/365),IF($G147&gt;AO$2,(DATEDIF($G147,AP$2,"D")/365),1)))))))</f>
        <v>0</v>
      </c>
      <c r="AQ147" s="53">
        <f>IF($V147&lt;=AP$2,0,IF($O147&lt;=AP$2,0,IF($G147&gt;=AQ$2,0,IF($K147&gt;=$J147,0,IF($O147&lt;=AQ$2,($J147-(SUM($K147,SUM($Z147:AP147)))),IF($L147=$D$184,(($J147-$K147)/$P147),(($J147-SUM($Z147:AP147))*$Q147))*IF($V147&lt;=AQ$2,(DATEDIF(AP$2,$V147,"D")/365),IF($G147&gt;AP$2,(DATEDIF($G147,AQ$2,"D")/365),1)))))))</f>
        <v>0</v>
      </c>
      <c r="AR147" s="53">
        <f>IF($V147&lt;=AQ$2,0,IF($O147&lt;=AQ$2,0,IF($G147&gt;=AR$2,0,IF($K147&gt;=$J147,0,IF($O147&lt;=AR$2,($J147-(SUM($K147,SUM($Z147:AQ147)))),IF($L147=$D$184,(($J147-$K147)/$P147),(($J147-SUM($Z147:AQ147))*$Q147))*IF($V147&lt;=AR$2,(DATEDIF(AQ$2,$V147,"D")/365),IF($G147&gt;AQ$2,(DATEDIF($G147,AR$2,"D")/365),1)))))))</f>
        <v>0</v>
      </c>
      <c r="AS147" s="53">
        <f>IF($V147&lt;=AR$2,0,IF($O147&lt;=AR$2,0,IF($G147&gt;=AS$2,0,IF($K147&gt;=$J147,0,IF($O147&lt;=AS$2,($J147-(SUM($K147,SUM($Z147:AR147)))),IF($L147=$D$184,(($J147-$K147)/$P147),(($J147-SUM($Z147:AR147))*$Q147))*IF($V147&lt;=AS$2,(DATEDIF(AR$2,$V147,"D")/365),IF($G147&gt;AR$2,(DATEDIF($G147,AS$2,"D")/365),1)))))))</f>
        <v>0</v>
      </c>
      <c r="AT147" s="53">
        <f>IF($V147&lt;=AS$2,0,IF($O147&lt;=AS$2,0,IF($G147&gt;=AT$2,0,IF($K147&gt;=$J147,0,IF($O147&lt;=AT$2,($J147-(SUM($K147,SUM($Z147:AS147)))),IF($L147=$D$184,(($J147-$K147)/$P147),(($J147-SUM($Z147:AS147))*$Q147))*IF($V147&lt;=AT$2,(DATEDIF(AS$2,$V147,"D")/365),IF($G147&gt;AS$2,(DATEDIF($G147,AT$2,"D")/365),1)))))))</f>
        <v>0</v>
      </c>
      <c r="AU147" s="53">
        <f>IF($V147&lt;=AT$2,0,IF($O147&lt;=AT$2,0,IF($G147&gt;=AU$2,0,IF($K147&gt;=$J147,0,IF($O147&lt;=AU$2,($J147-(SUM($K147,SUM($Z147:AT147)))),IF($L147=$D$184,(($J147-$K147)/$P147),(($J147-SUM($Z147:AT147))*$Q147))*IF($V147&lt;=AU$2,(DATEDIF(AT$2,$V147,"D")/365),IF($G147&gt;AT$2,(DATEDIF($G147,AU$2,"D")/365),1)))))))</f>
        <v>0</v>
      </c>
      <c r="AV147" s="53">
        <f>IF($V147&lt;=AU$2,0,IF($O147&lt;=AU$2,0,IF($G147&gt;=AV$2,0,IF($K147&gt;=$J147,0,IF($O147&lt;=AV$2,($J147-(SUM($K147,SUM($Z147:AU147)))),IF($L147=$D$184,(($J147-$K147)/$P147),(($J147-SUM($Z147:AU147))*$Q147))*IF($V147&lt;=AV$2,(DATEDIF(AU$2,$V147,"D")/365),IF($G147&gt;AU$2,(DATEDIF($G147,AV$2,"D")/365),1)))))))</f>
        <v>0</v>
      </c>
      <c r="AW147" s="53">
        <f>IF($V147&lt;=AV$2,0,IF($O147&lt;=AV$2,0,IF($G147&gt;=AW$2,0,IF($K147&gt;=$J147,0,IF($O147&lt;=AW$2,($J147-(SUM($K147,SUM($Z147:AV147)))),IF($L147=$D$184,(($J147-$K147)/$P147),(($J147-SUM($Z147:AV147))*$Q147))*IF($V147&lt;=AW$2,(DATEDIF(AV$2,$V147,"D")/365),IF($G147&gt;AV$2,(DATEDIF($G147,AW$2,"D")/365),1)))))))</f>
        <v>0</v>
      </c>
      <c r="AX147" s="53">
        <f>IF($V147&lt;=AW$2,0,IF($O147&lt;=AW$2,0,IF($G147&gt;=AX$2,0,IF($K147&gt;=$J147,0,IF($O147&lt;=AX$2,($J147-(SUM($K147,SUM($Z147:AW147)))),IF($L147=$D$184,(($J147-$K147)/$P147),(($J147-SUM($Z147:AW147))*$Q147))*IF($V147&lt;=AX$2,(DATEDIF(AW$2,$V147,"D")/365),IF($G147&gt;AW$2,(DATEDIF($G147,AX$2,"D")/365),1)))))))</f>
        <v>0</v>
      </c>
      <c r="AY147" s="53">
        <f>IF($V147&lt;=AX$2,0,IF($O147&lt;=AX$2,0,IF($G147&gt;=AY$2,0,IF($K147&gt;=$J147,0,IF($O147&lt;=AY$2,($J147-(SUM($K147,SUM($Z147:AX147)))),IF($L147=$D$184,(($J147-$K147)/$P147),(($J147-SUM($Z147:AX147))*$Q147))*IF($V147&lt;=AY$2,(DATEDIF(AX$2,$V147,"D")/365),IF($G147&gt;AX$2,(DATEDIF($G147,AY$2,"D")/365),1)))))))</f>
        <v>0</v>
      </c>
      <c r="AZ147" s="52"/>
      <c r="BA147" s="52"/>
      <c r="BB147" s="126">
        <f>IF($V147&lt;=BB$2,0,IF($G147&gt;=BB$2,0,IF($G147&gt;$W$3,(J147-Z147),IF($G147&lt;=$W$3,J147-SUM(W147,$Z147:Z147),0))))</f>
        <v>0</v>
      </c>
      <c r="BC147" s="53">
        <f t="shared" si="388"/>
        <v>0</v>
      </c>
      <c r="BD147" s="52">
        <f t="shared" si="388"/>
        <v>0</v>
      </c>
      <c r="BE147" s="53">
        <f t="shared" si="388"/>
        <v>0</v>
      </c>
      <c r="BF147" s="52">
        <f t="shared" si="388"/>
        <v>0</v>
      </c>
      <c r="BG147" s="53">
        <f t="shared" si="388"/>
        <v>0</v>
      </c>
      <c r="BH147" s="52">
        <f t="shared" si="388"/>
        <v>0</v>
      </c>
      <c r="BI147" s="53">
        <f t="shared" si="388"/>
        <v>0</v>
      </c>
      <c r="BJ147" s="52">
        <f t="shared" si="388"/>
        <v>0</v>
      </c>
      <c r="BK147" s="53">
        <f t="shared" si="388"/>
        <v>0</v>
      </c>
      <c r="BL147" s="52">
        <f t="shared" si="388"/>
        <v>0</v>
      </c>
      <c r="BM147" s="53">
        <f t="shared" si="388"/>
        <v>0</v>
      </c>
      <c r="BN147" s="52">
        <f t="shared" si="388"/>
        <v>0</v>
      </c>
      <c r="BO147" s="53">
        <f t="shared" si="388"/>
        <v>0</v>
      </c>
      <c r="BP147" s="52">
        <f t="shared" si="388"/>
        <v>0</v>
      </c>
      <c r="BQ147" s="53">
        <f t="shared" si="388"/>
        <v>0</v>
      </c>
      <c r="BR147" s="52">
        <f t="shared" si="388"/>
        <v>0</v>
      </c>
      <c r="BS147" s="53">
        <f t="shared" si="334"/>
        <v>0</v>
      </c>
      <c r="BT147" s="52">
        <f t="shared" si="334"/>
        <v>0</v>
      </c>
      <c r="BU147" s="53">
        <f t="shared" si="334"/>
        <v>0</v>
      </c>
      <c r="BV147" s="52">
        <f t="shared" si="333"/>
        <v>0</v>
      </c>
      <c r="BW147" s="53">
        <f t="shared" si="333"/>
        <v>0</v>
      </c>
      <c r="BX147" s="52">
        <f t="shared" si="333"/>
        <v>0</v>
      </c>
      <c r="BY147" s="53">
        <f t="shared" si="333"/>
        <v>0</v>
      </c>
      <c r="BZ147" s="52">
        <f t="shared" si="333"/>
        <v>0</v>
      </c>
      <c r="CA147" s="53">
        <f t="shared" si="333"/>
        <v>0</v>
      </c>
    </row>
    <row r="148" spans="1:79" s="74" customFormat="1">
      <c r="A148" s="20">
        <v>147</v>
      </c>
      <c r="B148" s="20" t="s">
        <v>4</v>
      </c>
      <c r="C148" s="20" t="s">
        <v>153</v>
      </c>
      <c r="D148" s="2">
        <v>1985</v>
      </c>
      <c r="E148" s="3">
        <v>4</v>
      </c>
      <c r="F148" s="2">
        <v>1</v>
      </c>
      <c r="G148" s="55">
        <f t="shared" si="139"/>
        <v>31137</v>
      </c>
      <c r="H148" s="4">
        <v>0</v>
      </c>
      <c r="I148" s="1">
        <v>0</v>
      </c>
      <c r="J148" s="51">
        <f t="shared" si="140"/>
        <v>0</v>
      </c>
      <c r="K148" s="54">
        <f t="shared" si="141"/>
        <v>0</v>
      </c>
      <c r="L148" s="4" t="s">
        <v>96</v>
      </c>
      <c r="M148" s="54">
        <f t="shared" si="331"/>
        <v>3</v>
      </c>
      <c r="N148" s="53">
        <f t="shared" si="322"/>
        <v>3</v>
      </c>
      <c r="O148" s="55">
        <f t="shared" si="323"/>
        <v>32233</v>
      </c>
      <c r="P148" s="53">
        <f t="shared" si="324"/>
        <v>0</v>
      </c>
      <c r="Q148" s="119">
        <f t="shared" si="325"/>
        <v>0</v>
      </c>
      <c r="R148" s="45" t="s">
        <v>130</v>
      </c>
      <c r="S148" s="138">
        <v>17</v>
      </c>
      <c r="T148" s="139">
        <v>4</v>
      </c>
      <c r="U148" s="138">
        <v>2035</v>
      </c>
      <c r="V148" s="55">
        <f t="shared" si="326"/>
        <v>54878</v>
      </c>
      <c r="W148" s="53">
        <f t="shared" si="327"/>
        <v>0</v>
      </c>
      <c r="X148" s="53">
        <f t="shared" si="328"/>
        <v>0</v>
      </c>
      <c r="Y148" s="53">
        <f t="shared" si="329"/>
        <v>0</v>
      </c>
      <c r="Z148" s="53">
        <f t="shared" si="330"/>
        <v>0</v>
      </c>
      <c r="AA148" s="53">
        <f>IF($V148&lt;=Z$2,0,IF($O148&lt;=Z$2,0,IF($G148&gt;=AA$2,0,IF($K148&gt;=$J148,0,IF($O148&lt;=AA$2,($J148-(SUM($K148,SUM($Z148:Z148)))),IF($L148=$D$184,(($J148-$K148)/$P148),(($J148-SUM($Z148:Z148))*$Q148))*IF($V148&lt;=AA$2,(DATEDIF(Z$2,$V148,"D")/365),IF($G148&gt;Z$2,(DATEDIF($G148,AA$2,"D")/365),1)))))))</f>
        <v>0</v>
      </c>
      <c r="AB148" s="53">
        <f>IF($V148&lt;=AA$2,0,IF($O148&lt;=AA$2,0,IF($G148&gt;=AB$2,0,IF($K148&gt;=$J148,0,IF($O148&lt;=AB$2,($J148-(SUM($K148,SUM($Z148:AA148)))),IF($L148=$D$184,(($J148-$K148)/$P148),(($J148-SUM($Z148:AA148))*$Q148))*IF($V148&lt;=AB$2,(DATEDIF(AA$2,$V148,"D")/365),IF($G148&gt;AA$2,(DATEDIF($G148,AB$2,"D")/365),1)))))))</f>
        <v>0</v>
      </c>
      <c r="AC148" s="53">
        <f>IF($V148&lt;=AB$2,0,IF($O148&lt;=AB$2,0,IF($G148&gt;=AC$2,0,IF($K148&gt;=$J148,0,IF($O148&lt;=AC$2,($J148-(SUM($K148,SUM($Z148:AB148)))),IF($L148=$D$184,(($J148-$K148)/$P148),(($J148-SUM($Z148:AB148))*$Q148))*IF($V148&lt;=AC$2,(DATEDIF(AB$2,$V148,"D")/365),IF($G148&gt;AB$2,(DATEDIF($G148,AC$2,"D")/365),1)))))))</f>
        <v>0</v>
      </c>
      <c r="AD148" s="53">
        <f>IF($V148&lt;=AC$2,0,IF($O148&lt;=AC$2,0,IF($G148&gt;=AD$2,0,IF($K148&gt;=$J148,0,IF($O148&lt;=AD$2,($J148-(SUM($K148,SUM($Z148:AC148)))),IF($L148=$D$184,(($J148-$K148)/$P148),(($J148-SUM($Z148:AC148))*$Q148))*IF($V148&lt;=AD$2,(DATEDIF(AC$2,$V148,"D")/365),IF($G148&gt;AC$2,(DATEDIF($G148,AD$2,"D")/365),1)))))))</f>
        <v>0</v>
      </c>
      <c r="AE148" s="53">
        <f>IF($V148&lt;=AD$2,0,IF($O148&lt;=AD$2,0,IF($G148&gt;=AE$2,0,IF($K148&gt;=$J148,0,IF($O148&lt;=AE$2,($J148-(SUM($K148,SUM($Z148:AD148)))),IF($L148=$D$184,(($J148-$K148)/$P148),(($J148-SUM($Z148:AD148))*$Q148))*IF($V148&lt;=AE$2,(DATEDIF(AD$2,$V148,"D")/365),IF($G148&gt;AD$2,(DATEDIF($G148,AE$2,"D")/365),1)))))))</f>
        <v>0</v>
      </c>
      <c r="AF148" s="53">
        <f>IF($V148&lt;=AE$2,0,IF($O148&lt;=AE$2,0,IF($G148&gt;=AF$2,0,IF($K148&gt;=$J148,0,IF($O148&lt;=AF$2,($J148-(SUM($K148,SUM($Z148:AE148)))),IF($L148=$D$184,(($J148-$K148)/$P148),(($J148-SUM($Z148:AE148))*$Q148))*IF($V148&lt;=AF$2,(DATEDIF(AE$2,$V148,"D")/365),IF($G148&gt;AE$2,(DATEDIF($G148,AF$2,"D")/365),1)))))))</f>
        <v>0</v>
      </c>
      <c r="AG148" s="53">
        <f>IF($V148&lt;=AF$2,0,IF($O148&lt;=AF$2,0,IF($G148&gt;=AG$2,0,IF($K148&gt;=$J148,0,IF($O148&lt;=AG$2,($J148-(SUM($K148,SUM($Z148:AF148)))),IF($L148=$D$184,(($J148-$K148)/$P148),(($J148-SUM($Z148:AF148))*$Q148))*IF($V148&lt;=AG$2,(DATEDIF(AF$2,$V148,"D")/365),IF($G148&gt;AF$2,(DATEDIF($G148,AG$2,"D")/365),1)))))))</f>
        <v>0</v>
      </c>
      <c r="AH148" s="53">
        <f>IF($V148&lt;=AG$2,0,IF($O148&lt;=AG$2,0,IF($G148&gt;=AH$2,0,IF($K148&gt;=$J148,0,IF($O148&lt;=AH$2,($J148-(SUM($K148,SUM($Z148:AG148)))),IF($L148=$D$184,(($J148-$K148)/$P148),(($J148-SUM($Z148:AG148))*$Q148))*IF($V148&lt;=AH$2,(DATEDIF(AG$2,$V148,"D")/365),IF($G148&gt;AG$2,(DATEDIF($G148,AH$2,"D")/365),1)))))))</f>
        <v>0</v>
      </c>
      <c r="AI148" s="53">
        <f>IF($V148&lt;=AH$2,0,IF($O148&lt;=AH$2,0,IF($G148&gt;=AI$2,0,IF($K148&gt;=$J148,0,IF($O148&lt;=AI$2,($J148-(SUM($K148,SUM($Z148:AH148)))),IF($L148=$D$184,(($J148-$K148)/$P148),(($J148-SUM($Z148:AH148))*$Q148))*IF($V148&lt;=AI$2,(DATEDIF(AH$2,$V148,"D")/365),IF($G148&gt;AH$2,(DATEDIF($G148,AI$2,"D")/365),1)))))))</f>
        <v>0</v>
      </c>
      <c r="AJ148" s="53">
        <f>IF($V148&lt;=AI$2,0,IF($O148&lt;=AI$2,0,IF($G148&gt;=AJ$2,0,IF($K148&gt;=$J148,0,IF($O148&lt;=AJ$2,($J148-(SUM($K148,SUM($Z148:AI148)))),IF($L148=$D$184,(($J148-$K148)/$P148),(($J148-SUM($Z148:AI148))*$Q148))*IF($V148&lt;=AJ$2,(DATEDIF(AI$2,$V148,"D")/365),IF($G148&gt;AI$2,(DATEDIF($G148,AJ$2,"D")/365),1)))))))</f>
        <v>0</v>
      </c>
      <c r="AK148" s="53">
        <f>IF($V148&lt;=AJ$2,0,IF($O148&lt;=AJ$2,0,IF($G148&gt;=AK$2,0,IF($K148&gt;=$J148,0,IF($O148&lt;=AK$2,($J148-(SUM($K148,SUM($Z148:AJ148)))),IF($L148=$D$184,(($J148-$K148)/$P148),(($J148-SUM($Z148:AJ148))*$Q148))*IF($V148&lt;=AK$2,(DATEDIF(AJ$2,$V148,"D")/365),IF($G148&gt;AJ$2,(DATEDIF($G148,AK$2,"D")/365),1)))))))</f>
        <v>0</v>
      </c>
      <c r="AL148" s="53">
        <f>IF($V148&lt;=AK$2,0,IF($O148&lt;=AK$2,0,IF($G148&gt;=AL$2,0,IF($K148&gt;=$J148,0,IF($O148&lt;=AL$2,($J148-(SUM($K148,SUM($Z148:AK148)))),IF($L148=$D$184,(($J148-$K148)/$P148),(($J148-SUM($Z148:AK148))*$Q148))*IF($V148&lt;=AL$2,(DATEDIF(AK$2,$V148,"D")/365),IF($G148&gt;AK$2,(DATEDIF($G148,AL$2,"D")/365),1)))))))</f>
        <v>0</v>
      </c>
      <c r="AM148" s="53">
        <f>IF($V148&lt;=AL$2,0,IF($O148&lt;=AL$2,0,IF($G148&gt;=AM$2,0,IF($K148&gt;=$J148,0,IF($O148&lt;=AM$2,($J148-(SUM($K148,SUM($Z148:AL148)))),IF($L148=$D$184,(($J148-$K148)/$P148),(($J148-SUM($Z148:AL148))*$Q148))*IF($V148&lt;=AM$2,(DATEDIF(AL$2,$V148,"D")/365),IF($G148&gt;AL$2,(DATEDIF($G148,AM$2,"D")/365),1)))))))</f>
        <v>0</v>
      </c>
      <c r="AN148" s="53">
        <f>IF($V148&lt;=AM$2,0,IF($O148&lt;=AM$2,0,IF($G148&gt;=AN$2,0,IF($K148&gt;=$J148,0,IF($O148&lt;=AN$2,($J148-(SUM($K148,SUM($Z148:AM148)))),IF($L148=$D$184,(($J148-$K148)/$P148),(($J148-SUM($Z148:AM148))*$Q148))*IF($V148&lt;=AN$2,(DATEDIF(AM$2,$V148,"D")/365),IF($G148&gt;AM$2,(DATEDIF($G148,AN$2,"D")/365),1)))))))</f>
        <v>0</v>
      </c>
      <c r="AO148" s="53">
        <f>IF($V148&lt;=AN$2,0,IF($O148&lt;=AN$2,0,IF($G148&gt;=AO$2,0,IF($K148&gt;=$J148,0,IF($O148&lt;=AO$2,($J148-(SUM($K148,SUM($Z148:AN148)))),IF($L148=$D$184,(($J148-$K148)/$P148),(($J148-SUM($Z148:AN148))*$Q148))*IF($V148&lt;=AO$2,(DATEDIF(AN$2,$V148,"D")/365),IF($G148&gt;AN$2,(DATEDIF($G148,AO$2,"D")/365),1)))))))</f>
        <v>0</v>
      </c>
      <c r="AP148" s="53">
        <f>IF($V148&lt;=AO$2,0,IF($O148&lt;=AO$2,0,IF($G148&gt;=AP$2,0,IF($K148&gt;=$J148,0,IF($O148&lt;=AP$2,($J148-(SUM($K148,SUM($Z148:AO148)))),IF($L148=$D$184,(($J148-$K148)/$P148),(($J148-SUM($Z148:AO148))*$Q148))*IF($V148&lt;=AP$2,(DATEDIF(AO$2,$V148,"D")/365),IF($G148&gt;AO$2,(DATEDIF($G148,AP$2,"D")/365),1)))))))</f>
        <v>0</v>
      </c>
      <c r="AQ148" s="53">
        <f>IF($V148&lt;=AP$2,0,IF($O148&lt;=AP$2,0,IF($G148&gt;=AQ$2,0,IF($K148&gt;=$J148,0,IF($O148&lt;=AQ$2,($J148-(SUM($K148,SUM($Z148:AP148)))),IF($L148=$D$184,(($J148-$K148)/$P148),(($J148-SUM($Z148:AP148))*$Q148))*IF($V148&lt;=AQ$2,(DATEDIF(AP$2,$V148,"D")/365),IF($G148&gt;AP$2,(DATEDIF($G148,AQ$2,"D")/365),1)))))))</f>
        <v>0</v>
      </c>
      <c r="AR148" s="53">
        <f>IF($V148&lt;=AQ$2,0,IF($O148&lt;=AQ$2,0,IF($G148&gt;=AR$2,0,IF($K148&gt;=$J148,0,IF($O148&lt;=AR$2,($J148-(SUM($K148,SUM($Z148:AQ148)))),IF($L148=$D$184,(($J148-$K148)/$P148),(($J148-SUM($Z148:AQ148))*$Q148))*IF($V148&lt;=AR$2,(DATEDIF(AQ$2,$V148,"D")/365),IF($G148&gt;AQ$2,(DATEDIF($G148,AR$2,"D")/365),1)))))))</f>
        <v>0</v>
      </c>
      <c r="AS148" s="53">
        <f>IF($V148&lt;=AR$2,0,IF($O148&lt;=AR$2,0,IF($G148&gt;=AS$2,0,IF($K148&gt;=$J148,0,IF($O148&lt;=AS$2,($J148-(SUM($K148,SUM($Z148:AR148)))),IF($L148=$D$184,(($J148-$K148)/$P148),(($J148-SUM($Z148:AR148))*$Q148))*IF($V148&lt;=AS$2,(DATEDIF(AR$2,$V148,"D")/365),IF($G148&gt;AR$2,(DATEDIF($G148,AS$2,"D")/365),1)))))))</f>
        <v>0</v>
      </c>
      <c r="AT148" s="53">
        <f>IF($V148&lt;=AS$2,0,IF($O148&lt;=AS$2,0,IF($G148&gt;=AT$2,0,IF($K148&gt;=$J148,0,IF($O148&lt;=AT$2,($J148-(SUM($K148,SUM($Z148:AS148)))),IF($L148=$D$184,(($J148-$K148)/$P148),(($J148-SUM($Z148:AS148))*$Q148))*IF($V148&lt;=AT$2,(DATEDIF(AS$2,$V148,"D")/365),IF($G148&gt;AS$2,(DATEDIF($G148,AT$2,"D")/365),1)))))))</f>
        <v>0</v>
      </c>
      <c r="AU148" s="53">
        <f>IF($V148&lt;=AT$2,0,IF($O148&lt;=AT$2,0,IF($G148&gt;=AU$2,0,IF($K148&gt;=$J148,0,IF($O148&lt;=AU$2,($J148-(SUM($K148,SUM($Z148:AT148)))),IF($L148=$D$184,(($J148-$K148)/$P148),(($J148-SUM($Z148:AT148))*$Q148))*IF($V148&lt;=AU$2,(DATEDIF(AT$2,$V148,"D")/365),IF($G148&gt;AT$2,(DATEDIF($G148,AU$2,"D")/365),1)))))))</f>
        <v>0</v>
      </c>
      <c r="AV148" s="53">
        <f>IF($V148&lt;=AU$2,0,IF($O148&lt;=AU$2,0,IF($G148&gt;=AV$2,0,IF($K148&gt;=$J148,0,IF($O148&lt;=AV$2,($J148-(SUM($K148,SUM($Z148:AU148)))),IF($L148=$D$184,(($J148-$K148)/$P148),(($J148-SUM($Z148:AU148))*$Q148))*IF($V148&lt;=AV$2,(DATEDIF(AU$2,$V148,"D")/365),IF($G148&gt;AU$2,(DATEDIF($G148,AV$2,"D")/365),1)))))))</f>
        <v>0</v>
      </c>
      <c r="AW148" s="53">
        <f>IF($V148&lt;=AV$2,0,IF($O148&lt;=AV$2,0,IF($G148&gt;=AW$2,0,IF($K148&gt;=$J148,0,IF($O148&lt;=AW$2,($J148-(SUM($K148,SUM($Z148:AV148)))),IF($L148=$D$184,(($J148-$K148)/$P148),(($J148-SUM($Z148:AV148))*$Q148))*IF($V148&lt;=AW$2,(DATEDIF(AV$2,$V148,"D")/365),IF($G148&gt;AV$2,(DATEDIF($G148,AW$2,"D")/365),1)))))))</f>
        <v>0</v>
      </c>
      <c r="AX148" s="53">
        <f>IF($V148&lt;=AW$2,0,IF($O148&lt;=AW$2,0,IF($G148&gt;=AX$2,0,IF($K148&gt;=$J148,0,IF($O148&lt;=AX$2,($J148-(SUM($K148,SUM($Z148:AW148)))),IF($L148=$D$184,(($J148-$K148)/$P148),(($J148-SUM($Z148:AW148))*$Q148))*IF($V148&lt;=AX$2,(DATEDIF(AW$2,$V148,"D")/365),IF($G148&gt;AW$2,(DATEDIF($G148,AX$2,"D")/365),1)))))))</f>
        <v>0</v>
      </c>
      <c r="AY148" s="53">
        <f>IF($V148&lt;=AX$2,0,IF($O148&lt;=AX$2,0,IF($G148&gt;=AY$2,0,IF($K148&gt;=$J148,0,IF($O148&lt;=AY$2,($J148-(SUM($K148,SUM($Z148:AX148)))),IF($L148=$D$184,(($J148-$K148)/$P148),(($J148-SUM($Z148:AX148))*$Q148))*IF($V148&lt;=AY$2,(DATEDIF(AX$2,$V148,"D")/365),IF($G148&gt;AX$2,(DATEDIF($G148,AY$2,"D")/365),1)))))))</f>
        <v>0</v>
      </c>
      <c r="AZ148" s="52"/>
      <c r="BA148" s="52"/>
      <c r="BB148" s="126">
        <f>IF($V148&lt;=BB$2,0,IF($G148&gt;=BB$2,0,IF($G148&gt;$W$3,(J148-Z148),IF($G148&lt;=$W$3,J148-SUM(W148,$Z148:Z148),0))))</f>
        <v>0</v>
      </c>
      <c r="BC148" s="53">
        <f t="shared" si="388"/>
        <v>0</v>
      </c>
      <c r="BD148" s="52">
        <f t="shared" si="388"/>
        <v>0</v>
      </c>
      <c r="BE148" s="53">
        <f t="shared" si="388"/>
        <v>0</v>
      </c>
      <c r="BF148" s="52">
        <f t="shared" si="388"/>
        <v>0</v>
      </c>
      <c r="BG148" s="53">
        <f t="shared" si="388"/>
        <v>0</v>
      </c>
      <c r="BH148" s="52">
        <f t="shared" si="388"/>
        <v>0</v>
      </c>
      <c r="BI148" s="53">
        <f t="shared" si="388"/>
        <v>0</v>
      </c>
      <c r="BJ148" s="52">
        <f t="shared" si="388"/>
        <v>0</v>
      </c>
      <c r="BK148" s="53">
        <f t="shared" si="388"/>
        <v>0</v>
      </c>
      <c r="BL148" s="52">
        <f t="shared" si="388"/>
        <v>0</v>
      </c>
      <c r="BM148" s="53">
        <f t="shared" si="388"/>
        <v>0</v>
      </c>
      <c r="BN148" s="52">
        <f t="shared" si="388"/>
        <v>0</v>
      </c>
      <c r="BO148" s="53">
        <f t="shared" si="388"/>
        <v>0</v>
      </c>
      <c r="BP148" s="52">
        <f t="shared" si="388"/>
        <v>0</v>
      </c>
      <c r="BQ148" s="53">
        <f t="shared" si="388"/>
        <v>0</v>
      </c>
      <c r="BR148" s="52">
        <f t="shared" si="388"/>
        <v>0</v>
      </c>
      <c r="BS148" s="53">
        <f t="shared" si="334"/>
        <v>0</v>
      </c>
      <c r="BT148" s="52">
        <f t="shared" si="334"/>
        <v>0</v>
      </c>
      <c r="BU148" s="53">
        <f t="shared" si="334"/>
        <v>0</v>
      </c>
      <c r="BV148" s="52">
        <f t="shared" si="333"/>
        <v>0</v>
      </c>
      <c r="BW148" s="53">
        <f t="shared" si="333"/>
        <v>0</v>
      </c>
      <c r="BX148" s="52">
        <f t="shared" si="333"/>
        <v>0</v>
      </c>
      <c r="BY148" s="53">
        <f t="shared" si="333"/>
        <v>0</v>
      </c>
      <c r="BZ148" s="52">
        <f t="shared" si="333"/>
        <v>0</v>
      </c>
      <c r="CA148" s="53">
        <f t="shared" si="333"/>
        <v>0</v>
      </c>
    </row>
    <row r="149" spans="1:79" s="74" customFormat="1">
      <c r="A149" s="20">
        <v>148</v>
      </c>
      <c r="B149" s="20" t="s">
        <v>4</v>
      </c>
      <c r="C149" s="20" t="s">
        <v>153</v>
      </c>
      <c r="D149" s="2">
        <v>1985</v>
      </c>
      <c r="E149" s="3">
        <v>4</v>
      </c>
      <c r="F149" s="2">
        <v>1</v>
      </c>
      <c r="G149" s="55">
        <f t="shared" si="139"/>
        <v>31137</v>
      </c>
      <c r="H149" s="4">
        <v>0</v>
      </c>
      <c r="I149" s="1">
        <v>0</v>
      </c>
      <c r="J149" s="51">
        <f t="shared" si="140"/>
        <v>0</v>
      </c>
      <c r="K149" s="54">
        <f t="shared" si="141"/>
        <v>0</v>
      </c>
      <c r="L149" s="4" t="s">
        <v>96</v>
      </c>
      <c r="M149" s="54">
        <f t="shared" si="331"/>
        <v>3</v>
      </c>
      <c r="N149" s="53">
        <f t="shared" si="322"/>
        <v>3</v>
      </c>
      <c r="O149" s="55">
        <f t="shared" si="323"/>
        <v>32233</v>
      </c>
      <c r="P149" s="53">
        <f t="shared" si="324"/>
        <v>0</v>
      </c>
      <c r="Q149" s="119">
        <f t="shared" si="325"/>
        <v>0</v>
      </c>
      <c r="R149" s="45" t="s">
        <v>130</v>
      </c>
      <c r="S149" s="138">
        <v>17</v>
      </c>
      <c r="T149" s="139">
        <v>4</v>
      </c>
      <c r="U149" s="138">
        <v>2035</v>
      </c>
      <c r="V149" s="55">
        <f t="shared" si="326"/>
        <v>54878</v>
      </c>
      <c r="W149" s="53">
        <f t="shared" si="327"/>
        <v>0</v>
      </c>
      <c r="X149" s="53">
        <f t="shared" si="328"/>
        <v>0</v>
      </c>
      <c r="Y149" s="53">
        <f t="shared" si="329"/>
        <v>0</v>
      </c>
      <c r="Z149" s="53">
        <f t="shared" si="330"/>
        <v>0</v>
      </c>
      <c r="AA149" s="53">
        <f>IF($V149&lt;=Z$2,0,IF($O149&lt;=Z$2,0,IF($G149&gt;=AA$2,0,IF($K149&gt;=$J149,0,IF($O149&lt;=AA$2,($J149-(SUM($K149,SUM($Z149:Z149)))),IF($L149=$D$184,(($J149-$K149)/$P149),(($J149-SUM($Z149:Z149))*$Q149))*IF($V149&lt;=AA$2,(DATEDIF(Z$2,$V149,"D")/365),IF($G149&gt;Z$2,(DATEDIF($G149,AA$2,"D")/365),1)))))))</f>
        <v>0</v>
      </c>
      <c r="AB149" s="53">
        <f>IF($V149&lt;=AA$2,0,IF($O149&lt;=AA$2,0,IF($G149&gt;=AB$2,0,IF($K149&gt;=$J149,0,IF($O149&lt;=AB$2,($J149-(SUM($K149,SUM($Z149:AA149)))),IF($L149=$D$184,(($J149-$K149)/$P149),(($J149-SUM($Z149:AA149))*$Q149))*IF($V149&lt;=AB$2,(DATEDIF(AA$2,$V149,"D")/365),IF($G149&gt;AA$2,(DATEDIF($G149,AB$2,"D")/365),1)))))))</f>
        <v>0</v>
      </c>
      <c r="AC149" s="53">
        <f>IF($V149&lt;=AB$2,0,IF($O149&lt;=AB$2,0,IF($G149&gt;=AC$2,0,IF($K149&gt;=$J149,0,IF($O149&lt;=AC$2,($J149-(SUM($K149,SUM($Z149:AB149)))),IF($L149=$D$184,(($J149-$K149)/$P149),(($J149-SUM($Z149:AB149))*$Q149))*IF($V149&lt;=AC$2,(DATEDIF(AB$2,$V149,"D")/365),IF($G149&gt;AB$2,(DATEDIF($G149,AC$2,"D")/365),1)))))))</f>
        <v>0</v>
      </c>
      <c r="AD149" s="53">
        <f>IF($V149&lt;=AC$2,0,IF($O149&lt;=AC$2,0,IF($G149&gt;=AD$2,0,IF($K149&gt;=$J149,0,IF($O149&lt;=AD$2,($J149-(SUM($K149,SUM($Z149:AC149)))),IF($L149=$D$184,(($J149-$K149)/$P149),(($J149-SUM($Z149:AC149))*$Q149))*IF($V149&lt;=AD$2,(DATEDIF(AC$2,$V149,"D")/365),IF($G149&gt;AC$2,(DATEDIF($G149,AD$2,"D")/365),1)))))))</f>
        <v>0</v>
      </c>
      <c r="AE149" s="53">
        <f>IF($V149&lt;=AD$2,0,IF($O149&lt;=AD$2,0,IF($G149&gt;=AE$2,0,IF($K149&gt;=$J149,0,IF($O149&lt;=AE$2,($J149-(SUM($K149,SUM($Z149:AD149)))),IF($L149=$D$184,(($J149-$K149)/$P149),(($J149-SUM($Z149:AD149))*$Q149))*IF($V149&lt;=AE$2,(DATEDIF(AD$2,$V149,"D")/365),IF($G149&gt;AD$2,(DATEDIF($G149,AE$2,"D")/365),1)))))))</f>
        <v>0</v>
      </c>
      <c r="AF149" s="53">
        <f>IF($V149&lt;=AE$2,0,IF($O149&lt;=AE$2,0,IF($G149&gt;=AF$2,0,IF($K149&gt;=$J149,0,IF($O149&lt;=AF$2,($J149-(SUM($K149,SUM($Z149:AE149)))),IF($L149=$D$184,(($J149-$K149)/$P149),(($J149-SUM($Z149:AE149))*$Q149))*IF($V149&lt;=AF$2,(DATEDIF(AE$2,$V149,"D")/365),IF($G149&gt;AE$2,(DATEDIF($G149,AF$2,"D")/365),1)))))))</f>
        <v>0</v>
      </c>
      <c r="AG149" s="53">
        <f>IF($V149&lt;=AF$2,0,IF($O149&lt;=AF$2,0,IF($G149&gt;=AG$2,0,IF($K149&gt;=$J149,0,IF($O149&lt;=AG$2,($J149-(SUM($K149,SUM($Z149:AF149)))),IF($L149=$D$184,(($J149-$K149)/$P149),(($J149-SUM($Z149:AF149))*$Q149))*IF($V149&lt;=AG$2,(DATEDIF(AF$2,$V149,"D")/365),IF($G149&gt;AF$2,(DATEDIF($G149,AG$2,"D")/365),1)))))))</f>
        <v>0</v>
      </c>
      <c r="AH149" s="53">
        <f>IF($V149&lt;=AG$2,0,IF($O149&lt;=AG$2,0,IF($G149&gt;=AH$2,0,IF($K149&gt;=$J149,0,IF($O149&lt;=AH$2,($J149-(SUM($K149,SUM($Z149:AG149)))),IF($L149=$D$184,(($J149-$K149)/$P149),(($J149-SUM($Z149:AG149))*$Q149))*IF($V149&lt;=AH$2,(DATEDIF(AG$2,$V149,"D")/365),IF($G149&gt;AG$2,(DATEDIF($G149,AH$2,"D")/365),1)))))))</f>
        <v>0</v>
      </c>
      <c r="AI149" s="53">
        <f>IF($V149&lt;=AH$2,0,IF($O149&lt;=AH$2,0,IF($G149&gt;=AI$2,0,IF($K149&gt;=$J149,0,IF($O149&lt;=AI$2,($J149-(SUM($K149,SUM($Z149:AH149)))),IF($L149=$D$184,(($J149-$K149)/$P149),(($J149-SUM($Z149:AH149))*$Q149))*IF($V149&lt;=AI$2,(DATEDIF(AH$2,$V149,"D")/365),IF($G149&gt;AH$2,(DATEDIF($G149,AI$2,"D")/365),1)))))))</f>
        <v>0</v>
      </c>
      <c r="AJ149" s="53">
        <f>IF($V149&lt;=AI$2,0,IF($O149&lt;=AI$2,0,IF($G149&gt;=AJ$2,0,IF($K149&gt;=$J149,0,IF($O149&lt;=AJ$2,($J149-(SUM($K149,SUM($Z149:AI149)))),IF($L149=$D$184,(($J149-$K149)/$P149),(($J149-SUM($Z149:AI149))*$Q149))*IF($V149&lt;=AJ$2,(DATEDIF(AI$2,$V149,"D")/365),IF($G149&gt;AI$2,(DATEDIF($G149,AJ$2,"D")/365),1)))))))</f>
        <v>0</v>
      </c>
      <c r="AK149" s="53">
        <f>IF($V149&lt;=AJ$2,0,IF($O149&lt;=AJ$2,0,IF($G149&gt;=AK$2,0,IF($K149&gt;=$J149,0,IF($O149&lt;=AK$2,($J149-(SUM($K149,SUM($Z149:AJ149)))),IF($L149=$D$184,(($J149-$K149)/$P149),(($J149-SUM($Z149:AJ149))*$Q149))*IF($V149&lt;=AK$2,(DATEDIF(AJ$2,$V149,"D")/365),IF($G149&gt;AJ$2,(DATEDIF($G149,AK$2,"D")/365),1)))))))</f>
        <v>0</v>
      </c>
      <c r="AL149" s="53">
        <f>IF($V149&lt;=AK$2,0,IF($O149&lt;=AK$2,0,IF($G149&gt;=AL$2,0,IF($K149&gt;=$J149,0,IF($O149&lt;=AL$2,($J149-(SUM($K149,SUM($Z149:AK149)))),IF($L149=$D$184,(($J149-$K149)/$P149),(($J149-SUM($Z149:AK149))*$Q149))*IF($V149&lt;=AL$2,(DATEDIF(AK$2,$V149,"D")/365),IF($G149&gt;AK$2,(DATEDIF($G149,AL$2,"D")/365),1)))))))</f>
        <v>0</v>
      </c>
      <c r="AM149" s="53">
        <f>IF($V149&lt;=AL$2,0,IF($O149&lt;=AL$2,0,IF($G149&gt;=AM$2,0,IF($K149&gt;=$J149,0,IF($O149&lt;=AM$2,($J149-(SUM($K149,SUM($Z149:AL149)))),IF($L149=$D$184,(($J149-$K149)/$P149),(($J149-SUM($Z149:AL149))*$Q149))*IF($V149&lt;=AM$2,(DATEDIF(AL$2,$V149,"D")/365),IF($G149&gt;AL$2,(DATEDIF($G149,AM$2,"D")/365),1)))))))</f>
        <v>0</v>
      </c>
      <c r="AN149" s="53">
        <f>IF($V149&lt;=AM$2,0,IF($O149&lt;=AM$2,0,IF($G149&gt;=AN$2,0,IF($K149&gt;=$J149,0,IF($O149&lt;=AN$2,($J149-(SUM($K149,SUM($Z149:AM149)))),IF($L149=$D$184,(($J149-$K149)/$P149),(($J149-SUM($Z149:AM149))*$Q149))*IF($V149&lt;=AN$2,(DATEDIF(AM$2,$V149,"D")/365),IF($G149&gt;AM$2,(DATEDIF($G149,AN$2,"D")/365),1)))))))</f>
        <v>0</v>
      </c>
      <c r="AO149" s="53">
        <f>IF($V149&lt;=AN$2,0,IF($O149&lt;=AN$2,0,IF($G149&gt;=AO$2,0,IF($K149&gt;=$J149,0,IF($O149&lt;=AO$2,($J149-(SUM($K149,SUM($Z149:AN149)))),IF($L149=$D$184,(($J149-$K149)/$P149),(($J149-SUM($Z149:AN149))*$Q149))*IF($V149&lt;=AO$2,(DATEDIF(AN$2,$V149,"D")/365),IF($G149&gt;AN$2,(DATEDIF($G149,AO$2,"D")/365),1)))))))</f>
        <v>0</v>
      </c>
      <c r="AP149" s="53">
        <f>IF($V149&lt;=AO$2,0,IF($O149&lt;=AO$2,0,IF($G149&gt;=AP$2,0,IF($K149&gt;=$J149,0,IF($O149&lt;=AP$2,($J149-(SUM($K149,SUM($Z149:AO149)))),IF($L149=$D$184,(($J149-$K149)/$P149),(($J149-SUM($Z149:AO149))*$Q149))*IF($V149&lt;=AP$2,(DATEDIF(AO$2,$V149,"D")/365),IF($G149&gt;AO$2,(DATEDIF($G149,AP$2,"D")/365),1)))))))</f>
        <v>0</v>
      </c>
      <c r="AQ149" s="53">
        <f>IF($V149&lt;=AP$2,0,IF($O149&lt;=AP$2,0,IF($G149&gt;=AQ$2,0,IF($K149&gt;=$J149,0,IF($O149&lt;=AQ$2,($J149-(SUM($K149,SUM($Z149:AP149)))),IF($L149=$D$184,(($J149-$K149)/$P149),(($J149-SUM($Z149:AP149))*$Q149))*IF($V149&lt;=AQ$2,(DATEDIF(AP$2,$V149,"D")/365),IF($G149&gt;AP$2,(DATEDIF($G149,AQ$2,"D")/365),1)))))))</f>
        <v>0</v>
      </c>
      <c r="AR149" s="53">
        <f>IF($V149&lt;=AQ$2,0,IF($O149&lt;=AQ$2,0,IF($G149&gt;=AR$2,0,IF($K149&gt;=$J149,0,IF($O149&lt;=AR$2,($J149-(SUM($K149,SUM($Z149:AQ149)))),IF($L149=$D$184,(($J149-$K149)/$P149),(($J149-SUM($Z149:AQ149))*$Q149))*IF($V149&lt;=AR$2,(DATEDIF(AQ$2,$V149,"D")/365),IF($G149&gt;AQ$2,(DATEDIF($G149,AR$2,"D")/365),1)))))))</f>
        <v>0</v>
      </c>
      <c r="AS149" s="53">
        <f>IF($V149&lt;=AR$2,0,IF($O149&lt;=AR$2,0,IF($G149&gt;=AS$2,0,IF($K149&gt;=$J149,0,IF($O149&lt;=AS$2,($J149-(SUM($K149,SUM($Z149:AR149)))),IF($L149=$D$184,(($J149-$K149)/$P149),(($J149-SUM($Z149:AR149))*$Q149))*IF($V149&lt;=AS$2,(DATEDIF(AR$2,$V149,"D")/365),IF($G149&gt;AR$2,(DATEDIF($G149,AS$2,"D")/365),1)))))))</f>
        <v>0</v>
      </c>
      <c r="AT149" s="53">
        <f>IF($V149&lt;=AS$2,0,IF($O149&lt;=AS$2,0,IF($G149&gt;=AT$2,0,IF($K149&gt;=$J149,0,IF($O149&lt;=AT$2,($J149-(SUM($K149,SUM($Z149:AS149)))),IF($L149=$D$184,(($J149-$K149)/$P149),(($J149-SUM($Z149:AS149))*$Q149))*IF($V149&lt;=AT$2,(DATEDIF(AS$2,$V149,"D")/365),IF($G149&gt;AS$2,(DATEDIF($G149,AT$2,"D")/365),1)))))))</f>
        <v>0</v>
      </c>
      <c r="AU149" s="53">
        <f>IF($V149&lt;=AT$2,0,IF($O149&lt;=AT$2,0,IF($G149&gt;=AU$2,0,IF($K149&gt;=$J149,0,IF($O149&lt;=AU$2,($J149-(SUM($K149,SUM($Z149:AT149)))),IF($L149=$D$184,(($J149-$K149)/$P149),(($J149-SUM($Z149:AT149))*$Q149))*IF($V149&lt;=AU$2,(DATEDIF(AT$2,$V149,"D")/365),IF($G149&gt;AT$2,(DATEDIF($G149,AU$2,"D")/365),1)))))))</f>
        <v>0</v>
      </c>
      <c r="AV149" s="53">
        <f>IF($V149&lt;=AU$2,0,IF($O149&lt;=AU$2,0,IF($G149&gt;=AV$2,0,IF($K149&gt;=$J149,0,IF($O149&lt;=AV$2,($J149-(SUM($K149,SUM($Z149:AU149)))),IF($L149=$D$184,(($J149-$K149)/$P149),(($J149-SUM($Z149:AU149))*$Q149))*IF($V149&lt;=AV$2,(DATEDIF(AU$2,$V149,"D")/365),IF($G149&gt;AU$2,(DATEDIF($G149,AV$2,"D")/365),1)))))))</f>
        <v>0</v>
      </c>
      <c r="AW149" s="53">
        <f>IF($V149&lt;=AV$2,0,IF($O149&lt;=AV$2,0,IF($G149&gt;=AW$2,0,IF($K149&gt;=$J149,0,IF($O149&lt;=AW$2,($J149-(SUM($K149,SUM($Z149:AV149)))),IF($L149=$D$184,(($J149-$K149)/$P149),(($J149-SUM($Z149:AV149))*$Q149))*IF($V149&lt;=AW$2,(DATEDIF(AV$2,$V149,"D")/365),IF($G149&gt;AV$2,(DATEDIF($G149,AW$2,"D")/365),1)))))))</f>
        <v>0</v>
      </c>
      <c r="AX149" s="53">
        <f>IF($V149&lt;=AW$2,0,IF($O149&lt;=AW$2,0,IF($G149&gt;=AX$2,0,IF($K149&gt;=$J149,0,IF($O149&lt;=AX$2,($J149-(SUM($K149,SUM($Z149:AW149)))),IF($L149=$D$184,(($J149-$K149)/$P149),(($J149-SUM($Z149:AW149))*$Q149))*IF($V149&lt;=AX$2,(DATEDIF(AW$2,$V149,"D")/365),IF($G149&gt;AW$2,(DATEDIF($G149,AX$2,"D")/365),1)))))))</f>
        <v>0</v>
      </c>
      <c r="AY149" s="53">
        <f>IF($V149&lt;=AX$2,0,IF($O149&lt;=AX$2,0,IF($G149&gt;=AY$2,0,IF($K149&gt;=$J149,0,IF($O149&lt;=AY$2,($J149-(SUM($K149,SUM($Z149:AX149)))),IF($L149=$D$184,(($J149-$K149)/$P149),(($J149-SUM($Z149:AX149))*$Q149))*IF($V149&lt;=AY$2,(DATEDIF(AX$2,$V149,"D")/365),IF($G149&gt;AX$2,(DATEDIF($G149,AY$2,"D")/365),1)))))))</f>
        <v>0</v>
      </c>
      <c r="AZ149" s="52"/>
      <c r="BA149" s="52"/>
      <c r="BB149" s="126">
        <f>IF($V149&lt;=BB$2,0,IF($G149&gt;=BB$2,0,IF($G149&gt;$W$3,(J149-Z149),IF($G149&lt;=$W$3,J149-SUM(W149,$Z149:Z149),0))))</f>
        <v>0</v>
      </c>
      <c r="BC149" s="53">
        <f t="shared" si="388"/>
        <v>0</v>
      </c>
      <c r="BD149" s="52">
        <f t="shared" si="388"/>
        <v>0</v>
      </c>
      <c r="BE149" s="53">
        <f t="shared" si="388"/>
        <v>0</v>
      </c>
      <c r="BF149" s="52">
        <f t="shared" si="388"/>
        <v>0</v>
      </c>
      <c r="BG149" s="53">
        <f t="shared" si="388"/>
        <v>0</v>
      </c>
      <c r="BH149" s="52">
        <f t="shared" si="388"/>
        <v>0</v>
      </c>
      <c r="BI149" s="53">
        <f t="shared" si="388"/>
        <v>0</v>
      </c>
      <c r="BJ149" s="52">
        <f t="shared" si="388"/>
        <v>0</v>
      </c>
      <c r="BK149" s="53">
        <f t="shared" si="388"/>
        <v>0</v>
      </c>
      <c r="BL149" s="52">
        <f t="shared" si="388"/>
        <v>0</v>
      </c>
      <c r="BM149" s="53">
        <f t="shared" si="388"/>
        <v>0</v>
      </c>
      <c r="BN149" s="52">
        <f t="shared" si="388"/>
        <v>0</v>
      </c>
      <c r="BO149" s="53">
        <f t="shared" si="388"/>
        <v>0</v>
      </c>
      <c r="BP149" s="52">
        <f t="shared" si="388"/>
        <v>0</v>
      </c>
      <c r="BQ149" s="53">
        <f t="shared" si="388"/>
        <v>0</v>
      </c>
      <c r="BR149" s="52">
        <f t="shared" si="388"/>
        <v>0</v>
      </c>
      <c r="BS149" s="53">
        <f t="shared" si="334"/>
        <v>0</v>
      </c>
      <c r="BT149" s="52">
        <f t="shared" si="334"/>
        <v>0</v>
      </c>
      <c r="BU149" s="53">
        <f t="shared" si="334"/>
        <v>0</v>
      </c>
      <c r="BV149" s="52">
        <f t="shared" si="333"/>
        <v>0</v>
      </c>
      <c r="BW149" s="53">
        <f t="shared" si="333"/>
        <v>0</v>
      </c>
      <c r="BX149" s="52">
        <f t="shared" si="333"/>
        <v>0</v>
      </c>
      <c r="BY149" s="53">
        <f t="shared" si="333"/>
        <v>0</v>
      </c>
      <c r="BZ149" s="52">
        <f t="shared" si="333"/>
        <v>0</v>
      </c>
      <c r="CA149" s="53">
        <f t="shared" si="333"/>
        <v>0</v>
      </c>
    </row>
    <row r="150" spans="1:79" s="74" customFormat="1" ht="15.75" thickBot="1">
      <c r="A150" s="16">
        <v>149</v>
      </c>
      <c r="B150" s="16" t="s">
        <v>4</v>
      </c>
      <c r="C150" s="16" t="s">
        <v>153</v>
      </c>
      <c r="D150" s="22">
        <v>1985</v>
      </c>
      <c r="E150" s="21">
        <v>4</v>
      </c>
      <c r="F150" s="22">
        <v>1</v>
      </c>
      <c r="G150" s="65">
        <f t="shared" si="139"/>
        <v>31137</v>
      </c>
      <c r="H150" s="12">
        <v>0</v>
      </c>
      <c r="I150" s="13">
        <v>0</v>
      </c>
      <c r="J150" s="56">
        <f t="shared" si="140"/>
        <v>0</v>
      </c>
      <c r="K150" s="59">
        <f t="shared" si="141"/>
        <v>0</v>
      </c>
      <c r="L150" s="12" t="s">
        <v>96</v>
      </c>
      <c r="M150" s="59">
        <f t="shared" si="331"/>
        <v>3</v>
      </c>
      <c r="N150" s="58">
        <f t="shared" si="322"/>
        <v>3</v>
      </c>
      <c r="O150" s="65">
        <f t="shared" si="323"/>
        <v>32233</v>
      </c>
      <c r="P150" s="58">
        <f t="shared" si="324"/>
        <v>0</v>
      </c>
      <c r="Q150" s="120">
        <f t="shared" si="325"/>
        <v>0</v>
      </c>
      <c r="R150" s="135" t="s">
        <v>130</v>
      </c>
      <c r="S150" s="140">
        <v>17</v>
      </c>
      <c r="T150" s="141">
        <v>4</v>
      </c>
      <c r="U150" s="140">
        <v>2035</v>
      </c>
      <c r="V150" s="65">
        <f t="shared" si="326"/>
        <v>54878</v>
      </c>
      <c r="W150" s="58">
        <f t="shared" si="327"/>
        <v>0</v>
      </c>
      <c r="X150" s="58">
        <f t="shared" si="328"/>
        <v>0</v>
      </c>
      <c r="Y150" s="58">
        <f t="shared" si="329"/>
        <v>0</v>
      </c>
      <c r="Z150" s="58">
        <f t="shared" si="330"/>
        <v>0</v>
      </c>
      <c r="AA150" s="58">
        <f>IF($V150&lt;=Z$2,0,IF($O150&lt;=Z$2,0,IF($G150&gt;=AA$2,0,IF($K150&gt;=$J150,0,IF($O150&lt;=AA$2,($J150-(SUM($K150,SUM($Z150:Z150)))),IF($L150=$D$184,(($J150-$K150)/$P150),(($J150-SUM($Z150:Z150))*$Q150))*IF($V150&lt;=AA$2,(DATEDIF(Z$2,$V150,"D")/365),IF($G150&gt;Z$2,(DATEDIF($G150,AA$2,"D")/365),1)))))))</f>
        <v>0</v>
      </c>
      <c r="AB150" s="58">
        <f>IF($V150&lt;=AA$2,0,IF($O150&lt;=AA$2,0,IF($G150&gt;=AB$2,0,IF($K150&gt;=$J150,0,IF($O150&lt;=AB$2,($J150-(SUM($K150,SUM($Z150:AA150)))),IF($L150=$D$184,(($J150-$K150)/$P150),(($J150-SUM($Z150:AA150))*$Q150))*IF($V150&lt;=AB$2,(DATEDIF(AA$2,$V150,"D")/365),IF($G150&gt;AA$2,(DATEDIF($G150,AB$2,"D")/365),1)))))))</f>
        <v>0</v>
      </c>
      <c r="AC150" s="58">
        <f>IF($V150&lt;=AB$2,0,IF($O150&lt;=AB$2,0,IF($G150&gt;=AC$2,0,IF($K150&gt;=$J150,0,IF($O150&lt;=AC$2,($J150-(SUM($K150,SUM($Z150:AB150)))),IF($L150=$D$184,(($J150-$K150)/$P150),(($J150-SUM($Z150:AB150))*$Q150))*IF($V150&lt;=AC$2,(DATEDIF(AB$2,$V150,"D")/365),IF($G150&gt;AB$2,(DATEDIF($G150,AC$2,"D")/365),1)))))))</f>
        <v>0</v>
      </c>
      <c r="AD150" s="58">
        <f>IF($V150&lt;=AC$2,0,IF($O150&lt;=AC$2,0,IF($G150&gt;=AD$2,0,IF($K150&gt;=$J150,0,IF($O150&lt;=AD$2,($J150-(SUM($K150,SUM($Z150:AC150)))),IF($L150=$D$184,(($J150-$K150)/$P150),(($J150-SUM($Z150:AC150))*$Q150))*IF($V150&lt;=AD$2,(DATEDIF(AC$2,$V150,"D")/365),IF($G150&gt;AC$2,(DATEDIF($G150,AD$2,"D")/365),1)))))))</f>
        <v>0</v>
      </c>
      <c r="AE150" s="58">
        <f>IF($V150&lt;=AD$2,0,IF($O150&lt;=AD$2,0,IF($G150&gt;=AE$2,0,IF($K150&gt;=$J150,0,IF($O150&lt;=AE$2,($J150-(SUM($K150,SUM($Z150:AD150)))),IF($L150=$D$184,(($J150-$K150)/$P150),(($J150-SUM($Z150:AD150))*$Q150))*IF($V150&lt;=AE$2,(DATEDIF(AD$2,$V150,"D")/365),IF($G150&gt;AD$2,(DATEDIF($G150,AE$2,"D")/365),1)))))))</f>
        <v>0</v>
      </c>
      <c r="AF150" s="58">
        <f>IF($V150&lt;=AE$2,0,IF($O150&lt;=AE$2,0,IF($G150&gt;=AF$2,0,IF($K150&gt;=$J150,0,IF($O150&lt;=AF$2,($J150-(SUM($K150,SUM($Z150:AE150)))),IF($L150=$D$184,(($J150-$K150)/$P150),(($J150-SUM($Z150:AE150))*$Q150))*IF($V150&lt;=AF$2,(DATEDIF(AE$2,$V150,"D")/365),IF($G150&gt;AE$2,(DATEDIF($G150,AF$2,"D")/365),1)))))))</f>
        <v>0</v>
      </c>
      <c r="AG150" s="58">
        <f>IF($V150&lt;=AF$2,0,IF($O150&lt;=AF$2,0,IF($G150&gt;=AG$2,0,IF($K150&gt;=$J150,0,IF($O150&lt;=AG$2,($J150-(SUM($K150,SUM($Z150:AF150)))),IF($L150=$D$184,(($J150-$K150)/$P150),(($J150-SUM($Z150:AF150))*$Q150))*IF($V150&lt;=AG$2,(DATEDIF(AF$2,$V150,"D")/365),IF($G150&gt;AF$2,(DATEDIF($G150,AG$2,"D")/365),1)))))))</f>
        <v>0</v>
      </c>
      <c r="AH150" s="58">
        <f>IF($V150&lt;=AG$2,0,IF($O150&lt;=AG$2,0,IF($G150&gt;=AH$2,0,IF($K150&gt;=$J150,0,IF($O150&lt;=AH$2,($J150-(SUM($K150,SUM($Z150:AG150)))),IF($L150=$D$184,(($J150-$K150)/$P150),(($J150-SUM($Z150:AG150))*$Q150))*IF($V150&lt;=AH$2,(DATEDIF(AG$2,$V150,"D")/365),IF($G150&gt;AG$2,(DATEDIF($G150,AH$2,"D")/365),1)))))))</f>
        <v>0</v>
      </c>
      <c r="AI150" s="58">
        <f>IF($V150&lt;=AH$2,0,IF($O150&lt;=AH$2,0,IF($G150&gt;=AI$2,0,IF($K150&gt;=$J150,0,IF($O150&lt;=AI$2,($J150-(SUM($K150,SUM($Z150:AH150)))),IF($L150=$D$184,(($J150-$K150)/$P150),(($J150-SUM($Z150:AH150))*$Q150))*IF($V150&lt;=AI$2,(DATEDIF(AH$2,$V150,"D")/365),IF($G150&gt;AH$2,(DATEDIF($G150,AI$2,"D")/365),1)))))))</f>
        <v>0</v>
      </c>
      <c r="AJ150" s="58">
        <f>IF($V150&lt;=AI$2,0,IF($O150&lt;=AI$2,0,IF($G150&gt;=AJ$2,0,IF($K150&gt;=$J150,0,IF($O150&lt;=AJ$2,($J150-(SUM($K150,SUM($Z150:AI150)))),IF($L150=$D$184,(($J150-$K150)/$P150),(($J150-SUM($Z150:AI150))*$Q150))*IF($V150&lt;=AJ$2,(DATEDIF(AI$2,$V150,"D")/365),IF($G150&gt;AI$2,(DATEDIF($G150,AJ$2,"D")/365),1)))))))</f>
        <v>0</v>
      </c>
      <c r="AK150" s="58">
        <f>IF($V150&lt;=AJ$2,0,IF($O150&lt;=AJ$2,0,IF($G150&gt;=AK$2,0,IF($K150&gt;=$J150,0,IF($O150&lt;=AK$2,($J150-(SUM($K150,SUM($Z150:AJ150)))),IF($L150=$D$184,(($J150-$K150)/$P150),(($J150-SUM($Z150:AJ150))*$Q150))*IF($V150&lt;=AK$2,(DATEDIF(AJ$2,$V150,"D")/365),IF($G150&gt;AJ$2,(DATEDIF($G150,AK$2,"D")/365),1)))))))</f>
        <v>0</v>
      </c>
      <c r="AL150" s="58">
        <f>IF($V150&lt;=AK$2,0,IF($O150&lt;=AK$2,0,IF($G150&gt;=AL$2,0,IF($K150&gt;=$J150,0,IF($O150&lt;=AL$2,($J150-(SUM($K150,SUM($Z150:AK150)))),IF($L150=$D$184,(($J150-$K150)/$P150),(($J150-SUM($Z150:AK150))*$Q150))*IF($V150&lt;=AL$2,(DATEDIF(AK$2,$V150,"D")/365),IF($G150&gt;AK$2,(DATEDIF($G150,AL$2,"D")/365),1)))))))</f>
        <v>0</v>
      </c>
      <c r="AM150" s="58">
        <f>IF($V150&lt;=AL$2,0,IF($O150&lt;=AL$2,0,IF($G150&gt;=AM$2,0,IF($K150&gt;=$J150,0,IF($O150&lt;=AM$2,($J150-(SUM($K150,SUM($Z150:AL150)))),IF($L150=$D$184,(($J150-$K150)/$P150),(($J150-SUM($Z150:AL150))*$Q150))*IF($V150&lt;=AM$2,(DATEDIF(AL$2,$V150,"D")/365),IF($G150&gt;AL$2,(DATEDIF($G150,AM$2,"D")/365),1)))))))</f>
        <v>0</v>
      </c>
      <c r="AN150" s="58">
        <f>IF($V150&lt;=AM$2,0,IF($O150&lt;=AM$2,0,IF($G150&gt;=AN$2,0,IF($K150&gt;=$J150,0,IF($O150&lt;=AN$2,($J150-(SUM($K150,SUM($Z150:AM150)))),IF($L150=$D$184,(($J150-$K150)/$P150),(($J150-SUM($Z150:AM150))*$Q150))*IF($V150&lt;=AN$2,(DATEDIF(AM$2,$V150,"D")/365),IF($G150&gt;AM$2,(DATEDIF($G150,AN$2,"D")/365),1)))))))</f>
        <v>0</v>
      </c>
      <c r="AO150" s="58">
        <f>IF($V150&lt;=AN$2,0,IF($O150&lt;=AN$2,0,IF($G150&gt;=AO$2,0,IF($K150&gt;=$J150,0,IF($O150&lt;=AO$2,($J150-(SUM($K150,SUM($Z150:AN150)))),IF($L150=$D$184,(($J150-$K150)/$P150),(($J150-SUM($Z150:AN150))*$Q150))*IF($V150&lt;=AO$2,(DATEDIF(AN$2,$V150,"D")/365),IF($G150&gt;AN$2,(DATEDIF($G150,AO$2,"D")/365),1)))))))</f>
        <v>0</v>
      </c>
      <c r="AP150" s="58">
        <f>IF($V150&lt;=AO$2,0,IF($O150&lt;=AO$2,0,IF($G150&gt;=AP$2,0,IF($K150&gt;=$J150,0,IF($O150&lt;=AP$2,($J150-(SUM($K150,SUM($Z150:AO150)))),IF($L150=$D$184,(($J150-$K150)/$P150),(($J150-SUM($Z150:AO150))*$Q150))*IF($V150&lt;=AP$2,(DATEDIF(AO$2,$V150,"D")/365),IF($G150&gt;AO$2,(DATEDIF($G150,AP$2,"D")/365),1)))))))</f>
        <v>0</v>
      </c>
      <c r="AQ150" s="58">
        <f>IF($V150&lt;=AP$2,0,IF($O150&lt;=AP$2,0,IF($G150&gt;=AQ$2,0,IF($K150&gt;=$J150,0,IF($O150&lt;=AQ$2,($J150-(SUM($K150,SUM($Z150:AP150)))),IF($L150=$D$184,(($J150-$K150)/$P150),(($J150-SUM($Z150:AP150))*$Q150))*IF($V150&lt;=AQ$2,(DATEDIF(AP$2,$V150,"D")/365),IF($G150&gt;AP$2,(DATEDIF($G150,AQ$2,"D")/365),1)))))))</f>
        <v>0</v>
      </c>
      <c r="AR150" s="58">
        <f>IF($V150&lt;=AQ$2,0,IF($O150&lt;=AQ$2,0,IF($G150&gt;=AR$2,0,IF($K150&gt;=$J150,0,IF($O150&lt;=AR$2,($J150-(SUM($K150,SUM($Z150:AQ150)))),IF($L150=$D$184,(($J150-$K150)/$P150),(($J150-SUM($Z150:AQ150))*$Q150))*IF($V150&lt;=AR$2,(DATEDIF(AQ$2,$V150,"D")/365),IF($G150&gt;AQ$2,(DATEDIF($G150,AR$2,"D")/365),1)))))))</f>
        <v>0</v>
      </c>
      <c r="AS150" s="58">
        <f>IF($V150&lt;=AR$2,0,IF($O150&lt;=AR$2,0,IF($G150&gt;=AS$2,0,IF($K150&gt;=$J150,0,IF($O150&lt;=AS$2,($J150-(SUM($K150,SUM($Z150:AR150)))),IF($L150=$D$184,(($J150-$K150)/$P150),(($J150-SUM($Z150:AR150))*$Q150))*IF($V150&lt;=AS$2,(DATEDIF(AR$2,$V150,"D")/365),IF($G150&gt;AR$2,(DATEDIF($G150,AS$2,"D")/365),1)))))))</f>
        <v>0</v>
      </c>
      <c r="AT150" s="58">
        <f>IF($V150&lt;=AS$2,0,IF($O150&lt;=AS$2,0,IF($G150&gt;=AT$2,0,IF($K150&gt;=$J150,0,IF($O150&lt;=AT$2,($J150-(SUM($K150,SUM($Z150:AS150)))),IF($L150=$D$184,(($J150-$K150)/$P150),(($J150-SUM($Z150:AS150))*$Q150))*IF($V150&lt;=AT$2,(DATEDIF(AS$2,$V150,"D")/365),IF($G150&gt;AS$2,(DATEDIF($G150,AT$2,"D")/365),1)))))))</f>
        <v>0</v>
      </c>
      <c r="AU150" s="58">
        <f>IF($V150&lt;=AT$2,0,IF($O150&lt;=AT$2,0,IF($G150&gt;=AU$2,0,IF($K150&gt;=$J150,0,IF($O150&lt;=AU$2,($J150-(SUM($K150,SUM($Z150:AT150)))),IF($L150=$D$184,(($J150-$K150)/$P150),(($J150-SUM($Z150:AT150))*$Q150))*IF($V150&lt;=AU$2,(DATEDIF(AT$2,$V150,"D")/365),IF($G150&gt;AT$2,(DATEDIF($G150,AU$2,"D")/365),1)))))))</f>
        <v>0</v>
      </c>
      <c r="AV150" s="58">
        <f>IF($V150&lt;=AU$2,0,IF($O150&lt;=AU$2,0,IF($G150&gt;=AV$2,0,IF($K150&gt;=$J150,0,IF($O150&lt;=AV$2,($J150-(SUM($K150,SUM($Z150:AU150)))),IF($L150=$D$184,(($J150-$K150)/$P150),(($J150-SUM($Z150:AU150))*$Q150))*IF($V150&lt;=AV$2,(DATEDIF(AU$2,$V150,"D")/365),IF($G150&gt;AU$2,(DATEDIF($G150,AV$2,"D")/365),1)))))))</f>
        <v>0</v>
      </c>
      <c r="AW150" s="58">
        <f>IF($V150&lt;=AV$2,0,IF($O150&lt;=AV$2,0,IF($G150&gt;=AW$2,0,IF($K150&gt;=$J150,0,IF($O150&lt;=AW$2,($J150-(SUM($K150,SUM($Z150:AV150)))),IF($L150=$D$184,(($J150-$K150)/$P150),(($J150-SUM($Z150:AV150))*$Q150))*IF($V150&lt;=AW$2,(DATEDIF(AV$2,$V150,"D")/365),IF($G150&gt;AV$2,(DATEDIF($G150,AW$2,"D")/365),1)))))))</f>
        <v>0</v>
      </c>
      <c r="AX150" s="58">
        <f>IF($V150&lt;=AW$2,0,IF($O150&lt;=AW$2,0,IF($G150&gt;=AX$2,0,IF($K150&gt;=$J150,0,IF($O150&lt;=AX$2,($J150-(SUM($K150,SUM($Z150:AW150)))),IF($L150=$D$184,(($J150-$K150)/$P150),(($J150-SUM($Z150:AW150))*$Q150))*IF($V150&lt;=AX$2,(DATEDIF(AW$2,$V150,"D")/365),IF($G150&gt;AW$2,(DATEDIF($G150,AX$2,"D")/365),1)))))))</f>
        <v>0</v>
      </c>
      <c r="AY150" s="58">
        <f>IF($V150&lt;=AX$2,0,IF($O150&lt;=AX$2,0,IF($G150&gt;=AY$2,0,IF($K150&gt;=$J150,0,IF($O150&lt;=AY$2,($J150-(SUM($K150,SUM($Z150:AX150)))),IF($L150=$D$184,(($J150-$K150)/$P150),(($J150-SUM($Z150:AX150))*$Q150))*IF($V150&lt;=AY$2,(DATEDIF(AX$2,$V150,"D")/365),IF($G150&gt;AX$2,(DATEDIF($G150,AY$2,"D")/365),1)))))))</f>
        <v>0</v>
      </c>
      <c r="AZ150" s="57"/>
      <c r="BA150" s="57"/>
      <c r="BB150" s="127">
        <f>IF($V150&lt;=BB$2,0,IF($G150&gt;=BB$2,0,IF($G150&gt;$W$3,(J150-Z150),IF($G150&lt;=$W$3,J150-SUM(W150,$Z150:Z150),0))))</f>
        <v>0</v>
      </c>
      <c r="BC150" s="58">
        <f t="shared" si="388"/>
        <v>0</v>
      </c>
      <c r="BD150" s="57">
        <f t="shared" si="388"/>
        <v>0</v>
      </c>
      <c r="BE150" s="58">
        <f t="shared" si="388"/>
        <v>0</v>
      </c>
      <c r="BF150" s="57">
        <f t="shared" si="388"/>
        <v>0</v>
      </c>
      <c r="BG150" s="58">
        <f t="shared" si="388"/>
        <v>0</v>
      </c>
      <c r="BH150" s="57">
        <f t="shared" si="388"/>
        <v>0</v>
      </c>
      <c r="BI150" s="58">
        <f t="shared" si="388"/>
        <v>0</v>
      </c>
      <c r="BJ150" s="57">
        <f t="shared" si="388"/>
        <v>0</v>
      </c>
      <c r="BK150" s="58">
        <f t="shared" si="388"/>
        <v>0</v>
      </c>
      <c r="BL150" s="57">
        <f t="shared" si="388"/>
        <v>0</v>
      </c>
      <c r="BM150" s="58">
        <f t="shared" si="388"/>
        <v>0</v>
      </c>
      <c r="BN150" s="57">
        <f t="shared" si="388"/>
        <v>0</v>
      </c>
      <c r="BO150" s="58">
        <f t="shared" si="388"/>
        <v>0</v>
      </c>
      <c r="BP150" s="57">
        <f t="shared" si="388"/>
        <v>0</v>
      </c>
      <c r="BQ150" s="58">
        <f t="shared" si="388"/>
        <v>0</v>
      </c>
      <c r="BR150" s="57">
        <f t="shared" si="388"/>
        <v>0</v>
      </c>
      <c r="BS150" s="58">
        <f t="shared" si="334"/>
        <v>0</v>
      </c>
      <c r="BT150" s="57">
        <f t="shared" si="334"/>
        <v>0</v>
      </c>
      <c r="BU150" s="58">
        <f t="shared" si="334"/>
        <v>0</v>
      </c>
      <c r="BV150" s="57">
        <f t="shared" si="333"/>
        <v>0</v>
      </c>
      <c r="BW150" s="58">
        <f t="shared" si="333"/>
        <v>0</v>
      </c>
      <c r="BX150" s="57">
        <f t="shared" si="333"/>
        <v>0</v>
      </c>
      <c r="BY150" s="58">
        <f t="shared" si="333"/>
        <v>0</v>
      </c>
      <c r="BZ150" s="57">
        <f t="shared" si="333"/>
        <v>0</v>
      </c>
      <c r="CA150" s="58">
        <f t="shared" si="333"/>
        <v>0</v>
      </c>
    </row>
    <row r="151" spans="1:79" s="74" customFormat="1" ht="15.75" thickBot="1">
      <c r="A151" s="46"/>
      <c r="B151" s="1"/>
      <c r="C151" s="1"/>
      <c r="D151" s="3"/>
      <c r="E151" s="3"/>
      <c r="F151" s="3"/>
      <c r="G151" s="18"/>
      <c r="H151" s="1"/>
      <c r="I151" s="1"/>
      <c r="J151" s="5"/>
      <c r="K151" s="1"/>
      <c r="L151" s="1"/>
      <c r="M151" s="5"/>
      <c r="N151" s="14"/>
      <c r="O151" s="18"/>
      <c r="P151" s="14"/>
      <c r="Q151" s="14"/>
      <c r="R151" s="14"/>
      <c r="S151" s="70"/>
      <c r="T151" s="70"/>
      <c r="U151" s="70"/>
      <c r="V151" s="18"/>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45"/>
      <c r="BA151" s="45"/>
    </row>
    <row r="152" spans="1:79" s="74" customFormat="1" ht="32.25" thickBot="1">
      <c r="A152" s="46"/>
      <c r="B152" s="104" t="s">
        <v>154</v>
      </c>
      <c r="C152" s="105"/>
      <c r="D152" s="106"/>
      <c r="E152" s="106"/>
      <c r="F152" s="106"/>
      <c r="G152" s="107"/>
      <c r="H152" s="130">
        <f>SUM(H6:H150)</f>
        <v>0</v>
      </c>
      <c r="I152" s="121">
        <f>SUM(I6:I150)</f>
        <v>0</v>
      </c>
      <c r="J152" s="121">
        <f>SUM(J6:J150)</f>
        <v>0</v>
      </c>
      <c r="K152" s="122"/>
      <c r="L152" s="62"/>
      <c r="M152" s="62"/>
      <c r="N152" s="64"/>
      <c r="O152" s="63"/>
      <c r="P152" s="64"/>
      <c r="Q152" s="64"/>
      <c r="R152" s="64"/>
      <c r="S152" s="69"/>
      <c r="T152" s="69"/>
      <c r="U152" s="69"/>
      <c r="V152" s="123"/>
      <c r="W152" s="131">
        <f>SUM(W6:W150)</f>
        <v>0</v>
      </c>
      <c r="X152" s="124">
        <f>SUM(X6:X150)</f>
        <v>0</v>
      </c>
      <c r="Y152" s="132">
        <f>SUM(Y6:Y150)</f>
        <v>0</v>
      </c>
      <c r="Z152" s="52"/>
      <c r="AA152" s="52"/>
      <c r="AB152" s="52"/>
      <c r="AC152" s="52"/>
      <c r="AD152" s="52"/>
      <c r="AE152" s="52"/>
      <c r="AF152" s="14"/>
      <c r="AG152" s="14"/>
      <c r="AH152" s="14"/>
      <c r="AI152" s="14"/>
      <c r="AJ152" s="14"/>
      <c r="AK152" s="14"/>
      <c r="AL152" s="14"/>
      <c r="AM152" s="14"/>
      <c r="AN152" s="14"/>
      <c r="AO152" s="14"/>
      <c r="AP152" s="14"/>
      <c r="AQ152" s="14"/>
      <c r="AR152" s="14"/>
      <c r="AS152" s="14"/>
      <c r="AT152" s="14"/>
      <c r="AU152" s="14"/>
      <c r="AV152" s="14"/>
      <c r="AW152" s="14"/>
      <c r="AX152" s="14"/>
      <c r="AY152" s="14"/>
      <c r="AZ152" s="45"/>
      <c r="BA152" s="45"/>
    </row>
    <row r="153" spans="1:79">
      <c r="B153" s="1"/>
      <c r="C153" s="1"/>
      <c r="D153" s="3"/>
      <c r="E153" s="3"/>
      <c r="F153" s="3"/>
      <c r="G153" s="18"/>
      <c r="H153" s="1"/>
      <c r="I153" s="1"/>
      <c r="J153" s="5"/>
      <c r="K153" s="1"/>
      <c r="L153" s="1"/>
      <c r="M153" s="5"/>
      <c r="N153" s="14"/>
      <c r="O153" s="18"/>
      <c r="P153" s="14"/>
      <c r="Q153" s="14"/>
      <c r="R153" s="14"/>
      <c r="S153" s="70"/>
      <c r="T153" s="70"/>
      <c r="U153" s="70"/>
      <c r="V153" s="18"/>
      <c r="W153" s="5"/>
      <c r="X153" s="5"/>
      <c r="Y153" s="5"/>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
      <c r="BA153" s="1"/>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row>
    <row r="154" spans="1:79" hidden="1">
      <c r="B154" s="1"/>
      <c r="C154" s="1"/>
      <c r="D154" s="3"/>
      <c r="E154" s="3"/>
      <c r="F154" s="3"/>
      <c r="G154" s="18"/>
      <c r="H154" s="1"/>
      <c r="I154" s="1"/>
      <c r="J154" s="5"/>
      <c r="K154" s="1"/>
      <c r="L154" s="1"/>
      <c r="M154" s="5"/>
      <c r="N154" s="14"/>
      <c r="O154" s="18"/>
      <c r="P154" s="14"/>
      <c r="Q154" s="14"/>
      <c r="R154" s="14"/>
      <c r="S154" s="70"/>
      <c r="T154" s="70"/>
      <c r="U154" s="70"/>
      <c r="V154" s="18"/>
      <c r="W154" s="5"/>
      <c r="X154" s="5"/>
      <c r="Y154" s="5"/>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
      <c r="BA154" s="1"/>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row>
    <row r="155" spans="1:79" hidden="1">
      <c r="B155" s="1"/>
      <c r="C155" s="1"/>
      <c r="D155" s="3"/>
      <c r="E155" s="3"/>
      <c r="F155" s="3"/>
      <c r="G155" s="18"/>
      <c r="H155" s="1"/>
      <c r="I155" s="1"/>
      <c r="J155" s="5"/>
      <c r="K155" s="1"/>
      <c r="L155" s="1"/>
      <c r="M155" s="5"/>
      <c r="N155" s="14"/>
      <c r="O155" s="18"/>
      <c r="P155" s="14"/>
      <c r="Q155" s="14"/>
      <c r="R155" s="14"/>
      <c r="S155" s="70"/>
      <c r="T155" s="70"/>
      <c r="U155" s="70"/>
      <c r="V155" s="18"/>
      <c r="W155" s="5"/>
      <c r="X155" s="5"/>
      <c r="Y155" s="5"/>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
      <c r="BA155" s="1"/>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row>
    <row r="156" spans="1:79" hidden="1">
      <c r="B156" s="1"/>
      <c r="C156" s="1"/>
      <c r="D156" s="3"/>
      <c r="E156" s="3"/>
      <c r="F156" s="3"/>
      <c r="G156" s="18"/>
      <c r="H156" s="1"/>
      <c r="I156" s="1"/>
      <c r="J156" s="5"/>
      <c r="K156" s="1"/>
      <c r="L156" s="1"/>
      <c r="M156" s="5"/>
      <c r="N156" s="14"/>
      <c r="O156" s="18"/>
      <c r="P156" s="14"/>
      <c r="Q156" s="14"/>
      <c r="R156" s="14"/>
      <c r="S156" s="70"/>
      <c r="T156" s="70"/>
      <c r="U156" s="70"/>
      <c r="V156" s="18"/>
      <c r="W156" s="5"/>
      <c r="X156" s="5"/>
      <c r="Y156" s="5"/>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
      <c r="BA156" s="1"/>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row>
    <row r="157" spans="1:79" hidden="1">
      <c r="B157" s="1"/>
      <c r="C157" s="1"/>
      <c r="D157" s="3"/>
      <c r="E157" s="3"/>
      <c r="F157" s="3"/>
      <c r="G157" s="18"/>
      <c r="H157" s="1"/>
      <c r="I157" s="1"/>
      <c r="J157" s="5"/>
      <c r="K157" s="1"/>
      <c r="L157" s="1"/>
      <c r="M157" s="5"/>
      <c r="N157" s="14"/>
      <c r="O157" s="18"/>
      <c r="P157" s="14"/>
      <c r="Q157" s="14"/>
      <c r="R157" s="14"/>
      <c r="S157" s="70"/>
      <c r="T157" s="70"/>
      <c r="U157" s="70"/>
      <c r="V157" s="18"/>
      <c r="W157" s="5"/>
      <c r="X157" s="5"/>
      <c r="Y157" s="5"/>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
      <c r="BA157" s="1"/>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row>
    <row r="158" spans="1:79" hidden="1">
      <c r="B158" s="1"/>
      <c r="C158" s="1"/>
      <c r="D158" s="1"/>
      <c r="E158" s="1"/>
      <c r="F158" s="1"/>
      <c r="G158" s="5"/>
      <c r="H158" s="1"/>
      <c r="I158" s="1"/>
      <c r="J158" s="5"/>
      <c r="K158" s="1"/>
      <c r="L158" s="1"/>
      <c r="M158" s="5"/>
      <c r="N158" s="14"/>
      <c r="O158" s="18"/>
      <c r="P158" s="14"/>
      <c r="Q158" s="19" t="s">
        <v>129</v>
      </c>
      <c r="R158" s="19"/>
      <c r="S158" s="70"/>
      <c r="T158" s="70"/>
      <c r="U158" s="70"/>
      <c r="V158" s="18"/>
      <c r="W158" s="72"/>
      <c r="X158" s="72"/>
      <c r="Y158" s="72"/>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
      <c r="BA158" s="1"/>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row>
    <row r="159" spans="1:79" hidden="1">
      <c r="B159" s="1"/>
      <c r="C159" s="1"/>
      <c r="D159" s="1"/>
      <c r="E159" s="1"/>
      <c r="F159" s="1"/>
      <c r="G159" s="5"/>
      <c r="H159" s="1"/>
      <c r="I159" s="1"/>
      <c r="J159" s="5"/>
      <c r="K159" s="1"/>
      <c r="L159" s="1"/>
      <c r="M159" s="5"/>
      <c r="N159" s="14"/>
      <c r="O159" s="18"/>
      <c r="P159" s="14"/>
      <c r="Q159" s="19" t="s">
        <v>130</v>
      </c>
      <c r="R159" s="19"/>
      <c r="S159" s="70"/>
      <c r="T159" s="70"/>
      <c r="U159" s="70"/>
      <c r="V159" s="18"/>
      <c r="W159" s="72"/>
      <c r="X159" s="72"/>
      <c r="Y159" s="72"/>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
      <c r="BA159" s="1"/>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row>
    <row r="160" spans="1:79" hidden="1">
      <c r="B160" s="1"/>
      <c r="C160" s="1"/>
      <c r="D160" s="1"/>
      <c r="E160" s="1"/>
      <c r="F160" s="1"/>
      <c r="G160" s="5"/>
      <c r="H160" s="1"/>
      <c r="I160" s="1"/>
      <c r="J160" s="5"/>
      <c r="K160" s="1"/>
      <c r="L160" s="1"/>
      <c r="M160" s="5"/>
      <c r="N160" s="14"/>
      <c r="O160" s="18"/>
      <c r="P160" s="14"/>
      <c r="Q160" s="19"/>
      <c r="R160" s="19"/>
      <c r="S160" s="70"/>
      <c r="T160" s="70"/>
      <c r="U160" s="70"/>
      <c r="V160" s="18"/>
      <c r="W160" s="5"/>
      <c r="X160" s="5"/>
      <c r="Y160" s="5"/>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
      <c r="BA160" s="1"/>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row>
    <row r="161" spans="2:79" hidden="1">
      <c r="B161" s="1"/>
      <c r="C161" s="1"/>
      <c r="D161" s="1"/>
      <c r="E161" s="1"/>
      <c r="F161" s="1"/>
      <c r="G161" s="5"/>
      <c r="H161" s="1"/>
      <c r="I161" s="1"/>
      <c r="J161" s="5"/>
      <c r="K161" s="1"/>
      <c r="L161" s="1"/>
      <c r="M161" s="5"/>
      <c r="N161" s="14"/>
      <c r="O161" s="18"/>
      <c r="P161" s="14"/>
      <c r="Q161" s="19"/>
      <c r="R161" s="19"/>
      <c r="S161" s="70"/>
      <c r="T161" s="70"/>
      <c r="U161" s="70"/>
      <c r="V161" s="18"/>
      <c r="W161" s="5"/>
      <c r="X161" s="5"/>
      <c r="Y161" s="5"/>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
      <c r="BA161" s="1"/>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row>
    <row r="162" spans="2:79" hidden="1">
      <c r="B162" s="1"/>
      <c r="C162" s="1"/>
      <c r="D162" s="1"/>
      <c r="E162" s="1"/>
      <c r="F162" s="1"/>
      <c r="G162" s="5"/>
      <c r="H162" s="1"/>
      <c r="I162" s="1"/>
      <c r="J162" s="5"/>
      <c r="K162" s="1"/>
      <c r="L162" s="1"/>
      <c r="M162" s="5"/>
      <c r="N162" s="14"/>
      <c r="O162" s="18"/>
      <c r="P162" s="14"/>
      <c r="Q162" s="19"/>
      <c r="R162" s="19"/>
      <c r="S162" s="70"/>
      <c r="T162" s="70"/>
      <c r="U162" s="70"/>
      <c r="V162" s="18"/>
      <c r="W162" s="5"/>
      <c r="X162" s="5"/>
      <c r="Y162" s="5"/>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
      <c r="BA162" s="1"/>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row>
    <row r="163" spans="2:79" hidden="1">
      <c r="B163" s="1"/>
      <c r="C163" s="1"/>
      <c r="D163" s="1"/>
      <c r="E163" s="1"/>
      <c r="F163" s="1"/>
      <c r="G163" s="5"/>
      <c r="H163" s="1"/>
      <c r="I163" s="1"/>
      <c r="J163" s="5"/>
      <c r="K163" s="1"/>
      <c r="L163" s="1"/>
      <c r="M163" s="5"/>
      <c r="N163" s="14"/>
      <c r="O163" s="18"/>
      <c r="P163" s="14"/>
      <c r="Q163" s="19"/>
      <c r="R163" s="19"/>
      <c r="S163" s="70"/>
      <c r="T163" s="70"/>
      <c r="U163" s="70"/>
      <c r="V163" s="18"/>
      <c r="W163" s="5"/>
      <c r="X163" s="5"/>
      <c r="Y163" s="5"/>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
      <c r="BA163" s="1"/>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row>
    <row r="164" spans="2:79" hidden="1">
      <c r="B164" s="1"/>
      <c r="C164" s="1"/>
      <c r="D164" s="1"/>
      <c r="E164" s="1"/>
      <c r="F164" s="1"/>
      <c r="G164" s="5"/>
      <c r="H164" s="1"/>
      <c r="I164" s="1"/>
      <c r="J164" s="5"/>
      <c r="K164" s="1"/>
      <c r="L164" s="1"/>
      <c r="M164" s="5"/>
      <c r="N164" s="14"/>
      <c r="O164" s="18"/>
      <c r="P164" s="14"/>
      <c r="Q164" s="19"/>
      <c r="R164" s="19"/>
      <c r="S164" s="70"/>
      <c r="T164" s="70"/>
      <c r="U164" s="70"/>
      <c r="V164" s="18"/>
      <c r="W164" s="5"/>
      <c r="X164" s="5"/>
      <c r="Y164" s="5"/>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
      <c r="BA164" s="1"/>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row>
    <row r="165" spans="2:79" hidden="1">
      <c r="B165" s="1"/>
      <c r="C165" s="1"/>
      <c r="D165" s="1"/>
      <c r="E165" s="1"/>
      <c r="F165" s="1"/>
      <c r="G165" s="5"/>
      <c r="H165" s="1"/>
      <c r="I165" s="1"/>
      <c r="J165" s="5"/>
      <c r="K165" s="1"/>
      <c r="L165" s="1"/>
      <c r="M165" s="5"/>
      <c r="N165" s="14"/>
      <c r="O165" s="18"/>
      <c r="P165" s="14"/>
      <c r="Q165" s="19"/>
      <c r="R165" s="19"/>
      <c r="S165" s="70"/>
      <c r="T165" s="70"/>
      <c r="U165" s="70"/>
      <c r="V165" s="18"/>
      <c r="W165" s="5"/>
      <c r="X165" s="5"/>
      <c r="Y165" s="5"/>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
      <c r="BA165" s="1"/>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row>
    <row r="166" spans="2:79" hidden="1">
      <c r="B166" s="1"/>
      <c r="C166" s="1"/>
      <c r="D166" s="1"/>
      <c r="E166" s="1"/>
      <c r="F166" s="1"/>
      <c r="G166" s="5"/>
      <c r="H166" s="1"/>
      <c r="I166" s="1"/>
      <c r="J166" s="5"/>
      <c r="K166" s="1"/>
      <c r="L166" s="1"/>
      <c r="M166" s="5"/>
      <c r="N166" s="14"/>
      <c r="O166" s="18"/>
      <c r="P166" s="14"/>
      <c r="Q166" s="19"/>
      <c r="R166" s="19"/>
      <c r="S166" s="70"/>
      <c r="T166" s="70"/>
      <c r="U166" s="70"/>
      <c r="V166" s="18"/>
      <c r="W166" s="5"/>
      <c r="X166" s="5"/>
      <c r="Y166" s="5"/>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
      <c r="BA166" s="1"/>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row>
    <row r="167" spans="2:79" hidden="1">
      <c r="B167" s="1"/>
      <c r="C167" s="1"/>
      <c r="D167" s="1"/>
      <c r="E167" s="1"/>
      <c r="F167" s="1"/>
      <c r="G167" s="5"/>
      <c r="H167" s="1"/>
      <c r="I167" s="1"/>
      <c r="J167" s="5"/>
      <c r="K167" s="1"/>
      <c r="L167" s="1"/>
      <c r="M167" s="5"/>
      <c r="N167" s="14"/>
      <c r="O167" s="18"/>
      <c r="P167" s="14"/>
      <c r="Q167" s="19"/>
      <c r="R167" s="19"/>
      <c r="S167" s="70"/>
      <c r="T167" s="70"/>
      <c r="U167" s="70"/>
      <c r="V167" s="18"/>
      <c r="W167" s="5"/>
      <c r="X167" s="5"/>
      <c r="Y167" s="5"/>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
      <c r="BA167" s="1"/>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row>
    <row r="168" spans="2:79" hidden="1">
      <c r="B168" s="1"/>
      <c r="C168" s="1"/>
      <c r="D168" s="1"/>
      <c r="E168" s="1"/>
      <c r="F168" s="1"/>
      <c r="G168" s="5"/>
      <c r="H168" s="1"/>
      <c r="I168" s="1"/>
      <c r="J168" s="5"/>
      <c r="K168" s="1"/>
      <c r="L168" s="1"/>
      <c r="M168" s="5"/>
      <c r="N168" s="14"/>
      <c r="O168" s="18"/>
      <c r="P168" s="14"/>
      <c r="Q168" s="19"/>
      <c r="R168" s="19"/>
      <c r="S168" s="70"/>
      <c r="T168" s="70"/>
      <c r="U168" s="70"/>
      <c r="V168" s="18"/>
      <c r="W168" s="5"/>
      <c r="X168" s="5"/>
      <c r="Y168" s="5"/>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
      <c r="BA168" s="1"/>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row>
    <row r="169" spans="2:79" hidden="1">
      <c r="B169" s="1"/>
      <c r="C169" s="1"/>
      <c r="D169" s="1"/>
      <c r="E169" s="1"/>
      <c r="F169" s="1"/>
      <c r="G169" s="5"/>
      <c r="H169" s="1"/>
      <c r="I169" s="1"/>
      <c r="J169" s="5"/>
      <c r="K169" s="1"/>
      <c r="L169" s="1"/>
      <c r="M169" s="5"/>
      <c r="N169" s="14"/>
      <c r="O169" s="18"/>
      <c r="P169" s="14"/>
      <c r="Q169" s="19"/>
      <c r="R169" s="19"/>
      <c r="S169" s="70"/>
      <c r="T169" s="70"/>
      <c r="U169" s="70"/>
      <c r="V169" s="18"/>
      <c r="W169" s="5"/>
      <c r="X169" s="5"/>
      <c r="Y169" s="5"/>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
      <c r="BA169" s="1"/>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row>
    <row r="170" spans="2:79" hidden="1">
      <c r="B170" s="1"/>
      <c r="C170" s="1"/>
      <c r="D170" s="1"/>
      <c r="E170" s="1"/>
      <c r="F170" s="1"/>
      <c r="G170" s="5"/>
      <c r="H170" s="1"/>
      <c r="I170" s="1"/>
      <c r="J170" s="5"/>
      <c r="K170" s="1"/>
      <c r="L170" s="1"/>
      <c r="M170" s="5"/>
      <c r="N170" s="14"/>
      <c r="O170" s="18"/>
      <c r="P170" s="14"/>
      <c r="Q170" s="19"/>
      <c r="R170" s="19"/>
      <c r="S170" s="70"/>
      <c r="T170" s="70"/>
      <c r="U170" s="70"/>
      <c r="V170" s="18"/>
      <c r="W170" s="5"/>
      <c r="X170" s="5"/>
      <c r="Y170" s="5"/>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
      <c r="BA170" s="1"/>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row>
    <row r="171" spans="2:79" hidden="1">
      <c r="B171" s="1"/>
      <c r="C171" s="1"/>
      <c r="D171" s="1"/>
      <c r="E171" s="1"/>
      <c r="F171" s="1"/>
      <c r="G171" s="5"/>
      <c r="H171" s="1"/>
      <c r="I171" s="1"/>
      <c r="J171" s="5"/>
      <c r="K171" s="1"/>
      <c r="L171" s="1"/>
      <c r="M171" s="5"/>
      <c r="N171" s="14"/>
      <c r="O171" s="18"/>
      <c r="P171" s="14"/>
      <c r="Q171" s="19"/>
      <c r="R171" s="19"/>
      <c r="S171" s="70"/>
      <c r="T171" s="70"/>
      <c r="U171" s="70"/>
      <c r="V171" s="18"/>
      <c r="W171" s="5"/>
      <c r="X171" s="5"/>
      <c r="Y171" s="5"/>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
      <c r="BA171" s="1"/>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row>
    <row r="172" spans="2:79" hidden="1">
      <c r="B172" s="1"/>
      <c r="C172" s="1"/>
      <c r="D172" s="1"/>
      <c r="E172" s="1"/>
      <c r="F172" s="1"/>
      <c r="G172" s="5"/>
      <c r="H172" s="1"/>
      <c r="I172" s="1"/>
      <c r="J172" s="5"/>
      <c r="K172" s="1"/>
      <c r="L172" s="1"/>
      <c r="M172" s="5"/>
      <c r="N172" s="14"/>
      <c r="O172" s="18"/>
      <c r="P172" s="14"/>
      <c r="Q172" s="19"/>
      <c r="R172" s="19"/>
      <c r="S172" s="70"/>
      <c r="T172" s="70"/>
      <c r="U172" s="70"/>
      <c r="V172" s="18"/>
      <c r="W172" s="5"/>
      <c r="X172" s="5"/>
      <c r="Y172" s="5"/>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
      <c r="BA172" s="1"/>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row>
    <row r="173" spans="2:79" hidden="1">
      <c r="B173" s="1"/>
      <c r="C173" s="1"/>
      <c r="D173" s="1"/>
      <c r="E173" s="1"/>
      <c r="F173" s="1"/>
      <c r="G173" s="5"/>
      <c r="H173" s="1"/>
      <c r="I173" s="1"/>
      <c r="J173" s="5"/>
      <c r="K173" s="1"/>
      <c r="L173" s="1"/>
      <c r="M173" s="5"/>
      <c r="N173" s="14"/>
      <c r="O173" s="18"/>
      <c r="P173" s="14"/>
      <c r="Q173" s="19"/>
      <c r="R173" s="19"/>
      <c r="S173" s="70"/>
      <c r="T173" s="70"/>
      <c r="U173" s="70"/>
      <c r="V173" s="18"/>
      <c r="W173" s="5"/>
      <c r="X173" s="5"/>
      <c r="Y173" s="5"/>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
      <c r="BA173" s="1"/>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row>
    <row r="174" spans="2:79" hidden="1">
      <c r="B174" s="1"/>
      <c r="C174" s="1"/>
      <c r="D174" s="1"/>
      <c r="E174" s="1"/>
      <c r="F174" s="1"/>
      <c r="G174" s="5"/>
      <c r="H174" s="1"/>
      <c r="I174" s="1"/>
      <c r="J174" s="5"/>
      <c r="K174" s="1"/>
      <c r="L174" s="1"/>
      <c r="M174" s="5"/>
      <c r="N174" s="14"/>
      <c r="O174" s="18"/>
      <c r="P174" s="14"/>
      <c r="Q174" s="19"/>
      <c r="R174" s="19"/>
      <c r="S174" s="70"/>
      <c r="T174" s="70"/>
      <c r="U174" s="70"/>
      <c r="V174" s="18"/>
      <c r="W174" s="5"/>
      <c r="X174" s="5"/>
      <c r="Y174" s="5"/>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
      <c r="BA174" s="1"/>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row>
    <row r="175" spans="2:79" hidden="1">
      <c r="B175" s="1"/>
      <c r="C175" s="1"/>
      <c r="D175" s="1"/>
      <c r="E175" s="1"/>
      <c r="F175" s="1"/>
      <c r="G175" s="5"/>
      <c r="H175" s="1"/>
      <c r="I175" s="1"/>
      <c r="J175" s="5"/>
      <c r="K175" s="1"/>
      <c r="L175" s="1"/>
      <c r="M175" s="5"/>
      <c r="N175" s="14"/>
      <c r="O175" s="18"/>
      <c r="P175" s="14"/>
      <c r="Q175" s="19"/>
      <c r="R175" s="19"/>
      <c r="S175" s="70"/>
      <c r="T175" s="70"/>
      <c r="U175" s="70"/>
      <c r="V175" s="18"/>
      <c r="W175" s="5"/>
      <c r="X175" s="5"/>
      <c r="Y175" s="5"/>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
      <c r="BA175" s="1"/>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row>
    <row r="176" spans="2:79" hidden="1">
      <c r="B176" s="1"/>
      <c r="C176" s="1"/>
      <c r="D176" s="1"/>
      <c r="E176" s="1"/>
      <c r="F176" s="1"/>
      <c r="G176" s="5"/>
      <c r="H176" s="1"/>
      <c r="I176" s="1"/>
      <c r="J176" s="5"/>
      <c r="K176" s="1"/>
      <c r="L176" s="1"/>
      <c r="M176" s="5"/>
      <c r="N176" s="14"/>
      <c r="O176" s="18"/>
      <c r="P176" s="14"/>
      <c r="Q176" s="19"/>
      <c r="R176" s="19"/>
      <c r="S176" s="70"/>
      <c r="T176" s="70"/>
      <c r="U176" s="70"/>
      <c r="V176" s="18"/>
      <c r="W176" s="5"/>
      <c r="X176" s="5"/>
      <c r="Y176" s="5"/>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
      <c r="BA176" s="1"/>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row>
    <row r="177" spans="2:79" hidden="1">
      <c r="B177" s="1"/>
      <c r="C177" s="1"/>
      <c r="D177" s="1"/>
      <c r="E177" s="1"/>
      <c r="F177" s="1"/>
      <c r="G177" s="5"/>
      <c r="H177" s="1"/>
      <c r="I177" s="1"/>
      <c r="J177" s="5"/>
      <c r="K177" s="1"/>
      <c r="L177" s="1"/>
      <c r="M177" s="5"/>
      <c r="N177" s="14"/>
      <c r="O177" s="18"/>
      <c r="P177" s="14"/>
      <c r="Q177" s="19"/>
      <c r="R177" s="19"/>
      <c r="S177" s="70"/>
      <c r="T177" s="70"/>
      <c r="U177" s="70"/>
      <c r="V177" s="18"/>
      <c r="W177" s="5"/>
      <c r="X177" s="5"/>
      <c r="Y177" s="5"/>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
      <c r="BA177" s="1"/>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row>
    <row r="178" spans="2:79" hidden="1">
      <c r="B178" s="1"/>
      <c r="C178" s="1"/>
      <c r="D178" s="1"/>
      <c r="E178" s="1"/>
      <c r="F178" s="1"/>
      <c r="G178" s="5"/>
      <c r="H178" s="1"/>
      <c r="I178" s="1"/>
      <c r="J178" s="5"/>
      <c r="K178" s="1"/>
      <c r="L178" s="1"/>
      <c r="M178" s="5"/>
      <c r="N178" s="14"/>
      <c r="O178" s="18"/>
      <c r="P178" s="14"/>
      <c r="Q178" s="19"/>
      <c r="R178" s="19"/>
      <c r="S178" s="70"/>
      <c r="T178" s="70"/>
      <c r="U178" s="70"/>
      <c r="V178" s="18"/>
      <c r="W178" s="5"/>
      <c r="X178" s="5"/>
      <c r="Y178" s="5"/>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
      <c r="BA178" s="1"/>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row>
    <row r="179" spans="2:79" hidden="1">
      <c r="B179" s="1"/>
      <c r="C179" s="1"/>
      <c r="D179" s="1"/>
      <c r="E179" s="1"/>
      <c r="F179" s="1"/>
      <c r="G179" s="5"/>
      <c r="H179" s="1"/>
      <c r="I179" s="1"/>
      <c r="J179" s="5"/>
      <c r="K179" s="1"/>
      <c r="L179" s="1"/>
      <c r="M179" s="5"/>
      <c r="N179" s="14"/>
      <c r="O179" s="18"/>
      <c r="P179" s="14"/>
      <c r="Q179" s="19"/>
      <c r="R179" s="19"/>
      <c r="S179" s="70"/>
      <c r="T179" s="70"/>
      <c r="U179" s="70"/>
      <c r="V179" s="18"/>
      <c r="W179" s="5"/>
      <c r="X179" s="5"/>
      <c r="Y179" s="5"/>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
      <c r="BA179" s="1"/>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row>
    <row r="180" spans="2:79" hidden="1">
      <c r="B180" s="1"/>
      <c r="C180" s="1"/>
      <c r="D180" s="1"/>
      <c r="E180" s="1"/>
      <c r="F180" s="1"/>
      <c r="G180" s="5"/>
      <c r="H180" s="1"/>
      <c r="I180" s="1"/>
      <c r="J180" s="5"/>
      <c r="K180" s="1"/>
      <c r="L180" s="1"/>
      <c r="M180" s="5"/>
      <c r="N180" s="5"/>
      <c r="O180" s="5"/>
      <c r="P180" s="5"/>
      <c r="Q180" s="5"/>
      <c r="R180" s="5"/>
      <c r="S180" s="70"/>
      <c r="T180" s="70"/>
      <c r="U180" s="70"/>
      <c r="V180" s="18"/>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1"/>
      <c r="BA180" s="1"/>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row>
    <row r="181" spans="2:79" hidden="1">
      <c r="B181" s="1"/>
      <c r="C181" s="1"/>
      <c r="D181" s="1"/>
      <c r="E181" s="1"/>
      <c r="F181" s="1"/>
      <c r="G181" s="5"/>
      <c r="H181" s="1"/>
      <c r="I181" s="1"/>
      <c r="J181" s="5"/>
      <c r="K181" s="1"/>
      <c r="L181" s="1"/>
      <c r="M181" s="5"/>
      <c r="N181" s="5"/>
      <c r="O181" s="5"/>
      <c r="P181" s="5"/>
      <c r="Q181" s="5"/>
      <c r="R181" s="5"/>
      <c r="S181" s="70"/>
      <c r="T181" s="70"/>
      <c r="U181" s="70"/>
      <c r="V181" s="18"/>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1"/>
      <c r="BA181" s="1"/>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row>
    <row r="182" spans="2:79" hidden="1">
      <c r="B182" s="1"/>
      <c r="C182" s="1"/>
      <c r="D182" s="1"/>
      <c r="E182" s="1"/>
      <c r="F182" s="1"/>
      <c r="G182" s="5"/>
      <c r="H182" s="1"/>
      <c r="I182" s="1"/>
      <c r="J182" s="5"/>
      <c r="K182" s="1"/>
      <c r="L182" s="1"/>
      <c r="M182" s="5"/>
      <c r="N182" s="5"/>
      <c r="O182" s="5"/>
      <c r="P182" s="5"/>
      <c r="Q182" s="5"/>
      <c r="R182" s="5"/>
      <c r="S182" s="70"/>
      <c r="T182" s="70"/>
      <c r="U182" s="70"/>
      <c r="V182" s="18"/>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1"/>
      <c r="BA182" s="1"/>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row>
    <row r="183" spans="2:79" hidden="1">
      <c r="B183" s="1" t="s">
        <v>102</v>
      </c>
      <c r="C183" s="1" t="s">
        <v>101</v>
      </c>
      <c r="D183" s="1" t="s">
        <v>118</v>
      </c>
      <c r="E183" s="1"/>
      <c r="F183" s="1"/>
      <c r="G183" s="5"/>
      <c r="H183" s="1"/>
      <c r="I183" s="1"/>
      <c r="J183" s="5"/>
      <c r="K183" s="1"/>
      <c r="L183" s="1"/>
      <c r="M183" s="5"/>
      <c r="N183" s="5"/>
      <c r="O183" s="5"/>
      <c r="P183" s="5"/>
      <c r="Q183" s="5"/>
      <c r="R183" s="5"/>
      <c r="S183" s="70"/>
      <c r="T183" s="70"/>
      <c r="U183" s="70"/>
      <c r="V183" s="18"/>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1"/>
      <c r="BA183" s="1"/>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row>
    <row r="184" spans="2:79" hidden="1">
      <c r="B184" s="47" t="s">
        <v>100</v>
      </c>
      <c r="C184" s="1">
        <v>60</v>
      </c>
      <c r="D184" s="1" t="s">
        <v>98</v>
      </c>
      <c r="E184" s="1"/>
      <c r="F184" s="1"/>
      <c r="G184" s="5"/>
      <c r="H184" s="1"/>
      <c r="I184" s="1"/>
      <c r="J184" s="5"/>
      <c r="K184" s="1"/>
      <c r="L184" s="1"/>
      <c r="M184" s="5"/>
      <c r="N184" s="5"/>
      <c r="O184" s="5"/>
      <c r="P184" s="5"/>
      <c r="Q184" s="5"/>
      <c r="R184" s="5"/>
      <c r="S184" s="70"/>
      <c r="T184" s="70"/>
      <c r="U184" s="70"/>
      <c r="V184" s="18"/>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1"/>
      <c r="BA184" s="1"/>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row>
    <row r="185" spans="2:79" hidden="1">
      <c r="B185" s="1" t="s">
        <v>99</v>
      </c>
      <c r="C185" s="1">
        <v>30</v>
      </c>
      <c r="D185" s="1" t="s">
        <v>96</v>
      </c>
      <c r="E185" s="1"/>
      <c r="F185" s="1"/>
      <c r="G185" s="5"/>
      <c r="H185" s="1"/>
      <c r="I185" s="1"/>
      <c r="J185" s="5"/>
      <c r="K185" s="1"/>
      <c r="L185" s="1"/>
      <c r="M185" s="5"/>
      <c r="N185" s="5"/>
      <c r="O185" s="5"/>
      <c r="P185" s="5"/>
      <c r="Q185" s="5"/>
      <c r="R185" s="5"/>
      <c r="S185" s="70"/>
      <c r="T185" s="70"/>
      <c r="U185" s="70"/>
      <c r="V185" s="18"/>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1"/>
      <c r="BA185" s="1"/>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row>
    <row r="186" spans="2:79" hidden="1">
      <c r="B186" s="1" t="s">
        <v>97</v>
      </c>
      <c r="C186" s="1">
        <v>30</v>
      </c>
      <c r="D186" s="1"/>
      <c r="E186" s="1"/>
      <c r="F186" s="1"/>
      <c r="G186" s="5"/>
      <c r="H186" s="1"/>
      <c r="I186" s="1"/>
      <c r="J186" s="5"/>
      <c r="K186" s="1"/>
      <c r="L186" s="1"/>
      <c r="M186" s="5"/>
      <c r="N186" s="5"/>
      <c r="O186" s="5"/>
      <c r="P186" s="5"/>
      <c r="Q186" s="5"/>
      <c r="R186" s="5"/>
      <c r="S186" s="70"/>
      <c r="T186" s="70"/>
      <c r="U186" s="70"/>
      <c r="V186" s="18"/>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1"/>
      <c r="BA186" s="1"/>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row>
    <row r="187" spans="2:79" hidden="1">
      <c r="B187" s="1" t="s">
        <v>95</v>
      </c>
      <c r="C187" s="1">
        <v>5</v>
      </c>
      <c r="D187" s="1"/>
      <c r="E187" s="1"/>
      <c r="F187" s="1"/>
      <c r="G187" s="5"/>
      <c r="H187" s="1"/>
      <c r="I187" s="1"/>
      <c r="J187" s="5"/>
      <c r="K187" s="1"/>
      <c r="L187" s="1"/>
      <c r="M187" s="5"/>
      <c r="N187" s="5"/>
      <c r="O187" s="5"/>
      <c r="P187" s="5"/>
      <c r="Q187" s="5"/>
      <c r="R187" s="5"/>
      <c r="S187" s="70"/>
      <c r="T187" s="70"/>
      <c r="U187" s="70"/>
      <c r="V187" s="18"/>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1"/>
      <c r="BA187" s="1"/>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row>
    <row r="188" spans="2:79" hidden="1">
      <c r="B188" s="1" t="s">
        <v>94</v>
      </c>
      <c r="C188" s="1">
        <v>3</v>
      </c>
      <c r="D188" s="1"/>
      <c r="E188" s="1"/>
      <c r="F188" s="1"/>
      <c r="G188" s="5"/>
      <c r="H188" s="1"/>
      <c r="I188" s="1"/>
      <c r="J188" s="5"/>
      <c r="K188" s="1"/>
      <c r="L188" s="1"/>
      <c r="M188" s="5"/>
      <c r="N188" s="5"/>
      <c r="O188" s="5"/>
      <c r="P188" s="5"/>
      <c r="Q188" s="5"/>
      <c r="R188" s="5"/>
      <c r="S188" s="70"/>
      <c r="T188" s="70"/>
      <c r="U188" s="70"/>
      <c r="V188" s="18"/>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1"/>
      <c r="BA188" s="1"/>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row>
    <row r="189" spans="2:79" hidden="1">
      <c r="B189" s="48" t="s">
        <v>93</v>
      </c>
      <c r="C189" s="1">
        <v>30</v>
      </c>
      <c r="D189" s="1"/>
      <c r="E189" s="1"/>
      <c r="F189" s="1"/>
      <c r="G189" s="5"/>
      <c r="H189" s="1"/>
      <c r="I189" s="1"/>
      <c r="J189" s="5"/>
      <c r="K189" s="1"/>
      <c r="L189" s="1"/>
      <c r="M189" s="5"/>
      <c r="N189" s="5"/>
      <c r="O189" s="5"/>
      <c r="P189" s="5"/>
      <c r="Q189" s="5"/>
      <c r="R189" s="5"/>
      <c r="S189" s="70"/>
      <c r="T189" s="70"/>
      <c r="U189" s="70"/>
      <c r="V189" s="18"/>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1"/>
      <c r="BA189" s="1"/>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row>
    <row r="190" spans="2:79" hidden="1">
      <c r="B190" s="47" t="s">
        <v>92</v>
      </c>
      <c r="C190" s="1">
        <v>10</v>
      </c>
      <c r="D190" s="1"/>
      <c r="E190" s="1"/>
      <c r="F190" s="1"/>
      <c r="G190" s="5"/>
      <c r="H190" s="1"/>
      <c r="I190" s="1"/>
      <c r="J190" s="5"/>
      <c r="K190" s="1"/>
      <c r="L190" s="1"/>
      <c r="M190" s="5"/>
      <c r="N190" s="5"/>
      <c r="O190" s="5"/>
      <c r="P190" s="5"/>
      <c r="Q190" s="5"/>
      <c r="R190" s="5"/>
      <c r="S190" s="70"/>
      <c r="T190" s="70"/>
      <c r="U190" s="70"/>
      <c r="V190" s="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1"/>
      <c r="BA190" s="1"/>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row>
    <row r="191" spans="2:79" hidden="1">
      <c r="B191" s="1" t="s">
        <v>91</v>
      </c>
      <c r="C191" s="1">
        <v>5</v>
      </c>
      <c r="D191" s="1"/>
      <c r="E191" s="1"/>
      <c r="F191" s="1"/>
      <c r="G191" s="5"/>
      <c r="H191" s="1"/>
      <c r="I191" s="1"/>
      <c r="J191" s="5"/>
      <c r="K191" s="1"/>
      <c r="L191" s="1"/>
      <c r="M191" s="5"/>
      <c r="N191" s="5"/>
      <c r="O191" s="5"/>
      <c r="P191" s="5"/>
      <c r="Q191" s="5"/>
      <c r="R191" s="5"/>
      <c r="S191" s="70"/>
      <c r="T191" s="70"/>
      <c r="U191" s="70"/>
      <c r="V191" s="18"/>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1"/>
      <c r="BA191" s="1"/>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row>
    <row r="192" spans="2:79" hidden="1">
      <c r="B192" s="1" t="s">
        <v>90</v>
      </c>
      <c r="C192" s="1">
        <v>3</v>
      </c>
      <c r="D192" s="1"/>
      <c r="E192" s="1"/>
      <c r="F192" s="1"/>
      <c r="G192" s="5"/>
      <c r="H192" s="1"/>
      <c r="I192" s="1"/>
      <c r="J192" s="5"/>
      <c r="K192" s="1"/>
      <c r="L192" s="1"/>
      <c r="M192" s="5"/>
      <c r="N192" s="5"/>
      <c r="O192" s="5"/>
      <c r="P192" s="5"/>
      <c r="Q192" s="5"/>
      <c r="R192" s="5"/>
      <c r="S192" s="70"/>
      <c r="T192" s="70"/>
      <c r="U192" s="70"/>
      <c r="V192" s="18"/>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1"/>
      <c r="BA192" s="1"/>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row>
    <row r="193" spans="2:79" hidden="1">
      <c r="B193" s="48" t="s">
        <v>89</v>
      </c>
      <c r="C193" s="1">
        <v>15</v>
      </c>
      <c r="D193" s="1"/>
      <c r="E193" s="1"/>
      <c r="F193" s="1"/>
      <c r="G193" s="5"/>
      <c r="H193" s="1"/>
      <c r="I193" s="1"/>
      <c r="J193" s="5"/>
      <c r="K193" s="1"/>
      <c r="L193" s="1"/>
      <c r="M193" s="5"/>
      <c r="N193" s="5"/>
      <c r="O193" s="5"/>
      <c r="P193" s="5"/>
      <c r="Q193" s="5"/>
      <c r="R193" s="5"/>
      <c r="S193" s="70"/>
      <c r="T193" s="70"/>
      <c r="U193" s="70"/>
      <c r="V193" s="18"/>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1"/>
      <c r="BA193" s="1"/>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row>
    <row r="194" spans="2:79" hidden="1">
      <c r="B194" s="49" t="s">
        <v>88</v>
      </c>
      <c r="C194" s="1">
        <v>25</v>
      </c>
      <c r="D194" s="1"/>
      <c r="E194" s="1"/>
      <c r="F194" s="1"/>
      <c r="G194" s="5"/>
      <c r="H194" s="1"/>
      <c r="I194" s="1"/>
      <c r="J194" s="5"/>
      <c r="K194" s="1"/>
      <c r="L194" s="1"/>
      <c r="M194" s="5"/>
      <c r="N194" s="5"/>
      <c r="O194" s="5"/>
      <c r="P194" s="5"/>
      <c r="Q194" s="5"/>
      <c r="R194" s="5"/>
      <c r="S194" s="70"/>
      <c r="T194" s="70"/>
      <c r="U194" s="70"/>
      <c r="V194" s="18"/>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1"/>
      <c r="BA194" s="1"/>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row>
    <row r="195" spans="2:79" hidden="1">
      <c r="B195" s="49" t="s">
        <v>87</v>
      </c>
      <c r="C195" s="1">
        <v>13</v>
      </c>
      <c r="D195" s="1"/>
      <c r="E195" s="1"/>
      <c r="F195" s="1"/>
      <c r="G195" s="5"/>
      <c r="H195" s="1"/>
      <c r="I195" s="1"/>
      <c r="J195" s="5"/>
      <c r="K195" s="1"/>
      <c r="L195" s="1"/>
      <c r="M195" s="5"/>
      <c r="N195" s="5"/>
      <c r="O195" s="5"/>
      <c r="P195" s="5"/>
      <c r="Q195" s="5"/>
      <c r="R195" s="5"/>
      <c r="S195" s="70"/>
      <c r="T195" s="70"/>
      <c r="U195" s="70"/>
      <c r="V195" s="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1"/>
      <c r="BA195" s="1"/>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row>
    <row r="196" spans="2:79" hidden="1">
      <c r="B196" s="49" t="s">
        <v>86</v>
      </c>
      <c r="C196" s="1">
        <v>13</v>
      </c>
      <c r="D196" s="1"/>
      <c r="E196" s="1"/>
      <c r="F196" s="1"/>
      <c r="G196" s="5"/>
      <c r="H196" s="1"/>
      <c r="I196" s="1"/>
      <c r="J196" s="5"/>
      <c r="K196" s="1"/>
      <c r="L196" s="1"/>
      <c r="M196" s="5"/>
      <c r="N196" s="5"/>
      <c r="O196" s="5"/>
      <c r="P196" s="5"/>
      <c r="Q196" s="5"/>
      <c r="R196" s="5"/>
      <c r="S196" s="70"/>
      <c r="T196" s="70"/>
      <c r="U196" s="70"/>
      <c r="V196" s="18"/>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1"/>
      <c r="BA196" s="1"/>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row>
    <row r="197" spans="2:79" hidden="1">
      <c r="B197" s="49" t="s">
        <v>85</v>
      </c>
      <c r="C197" s="1">
        <v>13</v>
      </c>
      <c r="D197" s="1"/>
      <c r="E197" s="1"/>
      <c r="F197" s="1"/>
      <c r="G197" s="5"/>
      <c r="H197" s="1"/>
      <c r="I197" s="1"/>
      <c r="J197" s="5"/>
      <c r="K197" s="1"/>
      <c r="L197" s="1"/>
      <c r="M197" s="5"/>
      <c r="N197" s="5"/>
      <c r="O197" s="5"/>
      <c r="P197" s="5"/>
      <c r="Q197" s="5"/>
      <c r="R197" s="5"/>
      <c r="S197" s="70"/>
      <c r="T197" s="70"/>
      <c r="U197" s="70"/>
      <c r="V197" s="18"/>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1"/>
      <c r="BA197" s="1"/>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row>
    <row r="198" spans="2:79" hidden="1">
      <c r="B198" s="49" t="s">
        <v>84</v>
      </c>
      <c r="C198" s="1">
        <v>8</v>
      </c>
      <c r="D198" s="1"/>
      <c r="E198" s="1"/>
      <c r="F198" s="1"/>
      <c r="G198" s="5"/>
      <c r="H198" s="1"/>
      <c r="I198" s="1"/>
      <c r="J198" s="5"/>
      <c r="K198" s="1"/>
      <c r="L198" s="1"/>
      <c r="M198" s="5"/>
      <c r="N198" s="5"/>
      <c r="O198" s="5"/>
      <c r="P198" s="5"/>
      <c r="Q198" s="5"/>
      <c r="R198" s="5"/>
      <c r="S198" s="70"/>
      <c r="T198" s="70"/>
      <c r="U198" s="70"/>
      <c r="V198" s="18"/>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1"/>
      <c r="BA198" s="1"/>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row>
    <row r="199" spans="2:79" hidden="1">
      <c r="B199" s="49" t="s">
        <v>83</v>
      </c>
      <c r="C199" s="1">
        <v>10</v>
      </c>
      <c r="D199" s="1"/>
      <c r="E199" s="1"/>
      <c r="F199" s="1"/>
      <c r="G199" s="5"/>
      <c r="H199" s="1"/>
      <c r="I199" s="1"/>
      <c r="J199" s="5"/>
      <c r="K199" s="1"/>
      <c r="L199" s="1"/>
      <c r="M199" s="5"/>
      <c r="N199" s="5"/>
      <c r="O199" s="5"/>
      <c r="P199" s="5"/>
      <c r="Q199" s="5"/>
      <c r="R199" s="5"/>
      <c r="S199" s="70"/>
      <c r="T199" s="70"/>
      <c r="U199" s="70"/>
      <c r="V199" s="18"/>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1"/>
      <c r="BA199" s="1"/>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row>
    <row r="200" spans="2:79" ht="30" hidden="1">
      <c r="B200" s="49" t="s">
        <v>82</v>
      </c>
      <c r="C200" s="1">
        <v>8</v>
      </c>
      <c r="D200" s="1"/>
      <c r="E200" s="1"/>
      <c r="F200" s="1"/>
      <c r="G200" s="5"/>
      <c r="H200" s="1"/>
      <c r="I200" s="1"/>
      <c r="J200" s="5"/>
      <c r="K200" s="1"/>
      <c r="L200" s="1"/>
      <c r="M200" s="5"/>
      <c r="N200" s="5"/>
      <c r="O200" s="5"/>
      <c r="P200" s="5"/>
      <c r="Q200" s="5"/>
      <c r="R200" s="5"/>
      <c r="S200" s="70"/>
      <c r="T200" s="70"/>
      <c r="U200" s="70"/>
      <c r="V200" s="18"/>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1"/>
      <c r="BA200" s="1"/>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row>
    <row r="201" spans="2:79" hidden="1">
      <c r="B201" s="49" t="s">
        <v>81</v>
      </c>
      <c r="C201" s="1">
        <v>18</v>
      </c>
      <c r="D201" s="1"/>
      <c r="E201" s="1"/>
      <c r="F201" s="1"/>
      <c r="G201" s="5"/>
      <c r="H201" s="1"/>
      <c r="I201" s="1"/>
      <c r="J201" s="5"/>
      <c r="K201" s="1"/>
      <c r="L201" s="1"/>
      <c r="M201" s="5"/>
      <c r="N201" s="5"/>
      <c r="O201" s="5"/>
      <c r="P201" s="5"/>
      <c r="Q201" s="5"/>
      <c r="R201" s="5"/>
      <c r="S201" s="70"/>
      <c r="T201" s="70"/>
      <c r="U201" s="70"/>
      <c r="V201" s="18"/>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1"/>
      <c r="BA201" s="1"/>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row>
    <row r="202" spans="2:79" ht="30" hidden="1">
      <c r="B202" s="49" t="s">
        <v>80</v>
      </c>
      <c r="C202" s="1">
        <v>13</v>
      </c>
      <c r="D202" s="1"/>
      <c r="E202" s="1"/>
      <c r="F202" s="1"/>
      <c r="G202" s="5"/>
      <c r="H202" s="1"/>
      <c r="I202" s="1"/>
      <c r="J202" s="5"/>
      <c r="K202" s="1"/>
      <c r="L202" s="1"/>
      <c r="M202" s="5"/>
      <c r="N202" s="5"/>
      <c r="O202" s="5"/>
      <c r="P202" s="5"/>
      <c r="Q202" s="5"/>
      <c r="R202" s="5"/>
      <c r="S202" s="70"/>
      <c r="T202" s="70"/>
      <c r="U202" s="70"/>
      <c r="V202" s="18"/>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1"/>
      <c r="BA202" s="1"/>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row>
    <row r="203" spans="2:79" hidden="1">
      <c r="B203" s="49" t="s">
        <v>79</v>
      </c>
      <c r="C203" s="1">
        <v>18</v>
      </c>
      <c r="D203" s="1"/>
      <c r="E203" s="1"/>
      <c r="F203" s="1"/>
      <c r="G203" s="5"/>
      <c r="H203" s="1"/>
      <c r="I203" s="1"/>
      <c r="J203" s="5"/>
      <c r="K203" s="1"/>
      <c r="L203" s="1"/>
      <c r="M203" s="5"/>
      <c r="N203" s="5"/>
      <c r="O203" s="5"/>
      <c r="P203" s="5"/>
      <c r="Q203" s="5"/>
      <c r="R203" s="5"/>
      <c r="S203" s="70"/>
      <c r="T203" s="70"/>
      <c r="U203" s="70"/>
      <c r="V203" s="18"/>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1"/>
      <c r="BA203" s="1"/>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row>
    <row r="204" spans="2:79" hidden="1">
      <c r="B204" s="49" t="s">
        <v>78</v>
      </c>
      <c r="C204" s="1">
        <v>18</v>
      </c>
      <c r="D204" s="1"/>
      <c r="E204" s="1"/>
      <c r="F204" s="1"/>
      <c r="G204" s="5"/>
      <c r="H204" s="1"/>
      <c r="I204" s="1"/>
      <c r="J204" s="5"/>
      <c r="K204" s="1"/>
      <c r="L204" s="1"/>
      <c r="M204" s="5"/>
      <c r="N204" s="5"/>
      <c r="O204" s="5"/>
      <c r="P204" s="5"/>
      <c r="Q204" s="5"/>
      <c r="R204" s="5"/>
      <c r="S204" s="70"/>
      <c r="T204" s="70"/>
      <c r="U204" s="70"/>
      <c r="V204" s="18"/>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1"/>
      <c r="BA204" s="1"/>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row>
    <row r="205" spans="2:79" hidden="1">
      <c r="B205" s="49" t="s">
        <v>77</v>
      </c>
      <c r="C205" s="1">
        <v>25</v>
      </c>
      <c r="D205" s="1"/>
      <c r="E205" s="1"/>
      <c r="F205" s="1"/>
      <c r="G205" s="5"/>
      <c r="H205" s="1"/>
      <c r="I205" s="1"/>
      <c r="J205" s="5"/>
      <c r="K205" s="1"/>
      <c r="L205" s="1"/>
      <c r="M205" s="5"/>
      <c r="N205" s="5"/>
      <c r="O205" s="5"/>
      <c r="P205" s="5"/>
      <c r="Q205" s="5"/>
      <c r="R205" s="5"/>
      <c r="S205" s="70"/>
      <c r="T205" s="70"/>
      <c r="U205" s="70"/>
      <c r="V205" s="18"/>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1"/>
      <c r="BA205" s="1"/>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row>
    <row r="206" spans="2:79" ht="30" hidden="1">
      <c r="B206" s="49" t="s">
        <v>76</v>
      </c>
      <c r="C206" s="1">
        <v>25</v>
      </c>
      <c r="D206" s="1"/>
      <c r="E206" s="1"/>
      <c r="F206" s="1"/>
      <c r="G206" s="5"/>
      <c r="H206" s="1"/>
      <c r="I206" s="1"/>
      <c r="J206" s="5"/>
      <c r="K206" s="1"/>
      <c r="L206" s="1"/>
      <c r="M206" s="5"/>
      <c r="N206" s="5"/>
      <c r="O206" s="5"/>
      <c r="P206" s="5"/>
      <c r="Q206" s="5"/>
      <c r="R206" s="5"/>
      <c r="S206" s="70"/>
      <c r="T206" s="70"/>
      <c r="U206" s="70"/>
      <c r="V206" s="18"/>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1"/>
      <c r="BA206" s="1"/>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row>
    <row r="207" spans="2:79" hidden="1">
      <c r="B207" s="49" t="s">
        <v>75</v>
      </c>
      <c r="C207" s="1">
        <v>25</v>
      </c>
      <c r="D207" s="1"/>
      <c r="E207" s="1"/>
      <c r="F207" s="1"/>
      <c r="G207" s="5"/>
      <c r="H207" s="1"/>
      <c r="I207" s="1"/>
      <c r="J207" s="5"/>
      <c r="K207" s="1"/>
      <c r="L207" s="1"/>
      <c r="M207" s="5"/>
      <c r="N207" s="5"/>
      <c r="O207" s="5"/>
      <c r="P207" s="5"/>
      <c r="Q207" s="5"/>
      <c r="R207" s="5"/>
      <c r="S207" s="70"/>
      <c r="T207" s="70"/>
      <c r="U207" s="70"/>
      <c r="V207" s="18"/>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1"/>
      <c r="BA207" s="1"/>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row>
    <row r="208" spans="2:79" hidden="1">
      <c r="B208" s="49" t="s">
        <v>74</v>
      </c>
      <c r="C208" s="1">
        <v>25</v>
      </c>
      <c r="D208" s="1"/>
      <c r="E208" s="1"/>
      <c r="F208" s="1"/>
      <c r="G208" s="5"/>
      <c r="H208" s="1"/>
      <c r="I208" s="1"/>
      <c r="J208" s="5"/>
      <c r="K208" s="1"/>
      <c r="L208" s="1"/>
      <c r="M208" s="5"/>
      <c r="N208" s="5"/>
      <c r="O208" s="5"/>
      <c r="P208" s="5"/>
      <c r="Q208" s="5"/>
      <c r="R208" s="5"/>
      <c r="S208" s="70"/>
      <c r="T208" s="70"/>
      <c r="U208" s="70"/>
      <c r="V208" s="18"/>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1"/>
      <c r="BA208" s="1"/>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row>
    <row r="209" spans="2:79" hidden="1">
      <c r="B209" s="49" t="s">
        <v>73</v>
      </c>
      <c r="C209" s="1">
        <v>30</v>
      </c>
      <c r="D209" s="1"/>
      <c r="E209" s="1"/>
      <c r="F209" s="1"/>
      <c r="G209" s="5"/>
      <c r="H209" s="1"/>
      <c r="I209" s="1"/>
      <c r="J209" s="5"/>
      <c r="K209" s="1"/>
      <c r="L209" s="1"/>
      <c r="M209" s="5"/>
      <c r="N209" s="5"/>
      <c r="O209" s="5"/>
      <c r="P209" s="5"/>
      <c r="Q209" s="5"/>
      <c r="R209" s="5"/>
      <c r="S209" s="70"/>
      <c r="T209" s="70"/>
      <c r="U209" s="70"/>
      <c r="V209" s="18"/>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1"/>
      <c r="BA209" s="1"/>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row>
    <row r="210" spans="2:79" hidden="1">
      <c r="B210" s="49" t="s">
        <v>72</v>
      </c>
      <c r="C210" s="1">
        <v>30</v>
      </c>
      <c r="D210" s="1"/>
      <c r="E210" s="1"/>
      <c r="F210" s="1"/>
      <c r="G210" s="5"/>
      <c r="H210" s="1"/>
      <c r="I210" s="1"/>
      <c r="J210" s="5"/>
      <c r="K210" s="1"/>
      <c r="L210" s="1"/>
      <c r="M210" s="5"/>
      <c r="N210" s="5"/>
      <c r="O210" s="5"/>
      <c r="P210" s="5"/>
      <c r="Q210" s="5"/>
      <c r="R210" s="5"/>
      <c r="S210" s="70"/>
      <c r="T210" s="70"/>
      <c r="U210" s="70"/>
      <c r="V210" s="18"/>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1"/>
      <c r="BA210" s="1"/>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row>
    <row r="211" spans="2:79" ht="30" hidden="1">
      <c r="B211" s="49" t="s">
        <v>71</v>
      </c>
      <c r="C211" s="1">
        <v>8</v>
      </c>
      <c r="D211" s="1"/>
      <c r="E211" s="1"/>
      <c r="F211" s="1"/>
      <c r="G211" s="5"/>
      <c r="H211" s="1"/>
      <c r="I211" s="1"/>
      <c r="J211" s="5"/>
      <c r="K211" s="1"/>
      <c r="L211" s="1"/>
      <c r="M211" s="5"/>
      <c r="N211" s="5"/>
      <c r="O211" s="5"/>
      <c r="P211" s="5"/>
      <c r="Q211" s="5"/>
      <c r="R211" s="5"/>
      <c r="S211" s="70"/>
      <c r="T211" s="70"/>
      <c r="U211" s="70"/>
      <c r="V211" s="18"/>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1"/>
      <c r="BA211" s="1"/>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row>
    <row r="212" spans="2:79" hidden="1">
      <c r="B212" s="49" t="s">
        <v>70</v>
      </c>
      <c r="C212" s="1">
        <v>8</v>
      </c>
      <c r="D212" s="1"/>
      <c r="E212" s="1"/>
      <c r="F212" s="1"/>
      <c r="G212" s="5"/>
      <c r="H212" s="1"/>
      <c r="I212" s="1"/>
      <c r="J212" s="5"/>
      <c r="K212" s="1"/>
      <c r="L212" s="1"/>
      <c r="M212" s="5"/>
      <c r="N212" s="5"/>
      <c r="O212" s="5"/>
      <c r="P212" s="5"/>
      <c r="Q212" s="5"/>
      <c r="R212" s="5"/>
      <c r="S212" s="70"/>
      <c r="T212" s="70"/>
      <c r="U212" s="70"/>
      <c r="V212" s="18"/>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1"/>
      <c r="BA212" s="1"/>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row>
    <row r="213" spans="2:79" hidden="1">
      <c r="B213" s="49" t="s">
        <v>69</v>
      </c>
      <c r="C213" s="1">
        <v>40</v>
      </c>
      <c r="D213" s="1"/>
      <c r="E213" s="1"/>
      <c r="F213" s="1"/>
      <c r="G213" s="5"/>
      <c r="H213" s="1"/>
      <c r="I213" s="1"/>
      <c r="J213" s="5"/>
      <c r="K213" s="1"/>
      <c r="L213" s="1"/>
      <c r="M213" s="5"/>
      <c r="N213" s="5"/>
      <c r="O213" s="5"/>
      <c r="P213" s="5"/>
      <c r="Q213" s="5"/>
      <c r="R213" s="5"/>
      <c r="S213" s="70"/>
      <c r="T213" s="70"/>
      <c r="U213" s="70"/>
      <c r="V213" s="18"/>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1"/>
      <c r="BA213" s="1"/>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row>
    <row r="214" spans="2:79" hidden="1">
      <c r="B214" s="49" t="s">
        <v>68</v>
      </c>
      <c r="C214" s="1">
        <v>40</v>
      </c>
      <c r="D214" s="1"/>
      <c r="E214" s="1"/>
      <c r="F214" s="1"/>
      <c r="G214" s="5"/>
      <c r="H214" s="1"/>
      <c r="I214" s="1"/>
      <c r="J214" s="5"/>
      <c r="K214" s="1"/>
      <c r="L214" s="1"/>
      <c r="M214" s="5"/>
      <c r="N214" s="5"/>
      <c r="O214" s="5"/>
      <c r="P214" s="5"/>
      <c r="Q214" s="5"/>
      <c r="R214" s="5"/>
      <c r="S214" s="70"/>
      <c r="T214" s="70"/>
      <c r="U214" s="70"/>
      <c r="V214" s="18"/>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1"/>
      <c r="BA214" s="1"/>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row>
    <row r="215" spans="2:79" hidden="1">
      <c r="B215" s="49" t="s">
        <v>67</v>
      </c>
      <c r="C215" s="1">
        <v>40</v>
      </c>
      <c r="D215" s="1"/>
      <c r="E215" s="1"/>
      <c r="F215" s="1"/>
      <c r="G215" s="5"/>
      <c r="H215" s="1"/>
      <c r="I215" s="1"/>
      <c r="J215" s="5"/>
      <c r="K215" s="1"/>
      <c r="L215" s="1"/>
      <c r="M215" s="5"/>
      <c r="N215" s="5"/>
      <c r="O215" s="5"/>
      <c r="P215" s="5"/>
      <c r="Q215" s="5"/>
      <c r="R215" s="5"/>
      <c r="S215" s="70"/>
      <c r="T215" s="70"/>
      <c r="U215" s="70"/>
      <c r="V215" s="18"/>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1"/>
      <c r="BA215" s="1"/>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row>
    <row r="216" spans="2:79" ht="30" hidden="1">
      <c r="B216" s="49" t="s">
        <v>66</v>
      </c>
      <c r="C216" s="1">
        <v>40</v>
      </c>
      <c r="D216" s="1"/>
      <c r="E216" s="1"/>
      <c r="F216" s="1"/>
      <c r="G216" s="5"/>
      <c r="H216" s="1"/>
      <c r="I216" s="1"/>
      <c r="J216" s="5"/>
      <c r="K216" s="1"/>
      <c r="L216" s="1"/>
      <c r="M216" s="5"/>
      <c r="N216" s="5"/>
      <c r="O216" s="5"/>
      <c r="P216" s="5"/>
      <c r="Q216" s="5"/>
      <c r="R216" s="5"/>
      <c r="S216" s="70"/>
      <c r="T216" s="70"/>
      <c r="U216" s="70"/>
      <c r="V216" s="18"/>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1"/>
      <c r="BA216" s="1"/>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row>
    <row r="217" spans="2:79" hidden="1">
      <c r="B217" s="49" t="s">
        <v>65</v>
      </c>
      <c r="C217" s="1">
        <v>22</v>
      </c>
      <c r="D217" s="1"/>
      <c r="E217" s="1"/>
      <c r="F217" s="1"/>
      <c r="G217" s="5"/>
      <c r="H217" s="1"/>
      <c r="I217" s="1"/>
      <c r="J217" s="5"/>
      <c r="K217" s="1"/>
      <c r="L217" s="1"/>
      <c r="M217" s="5"/>
      <c r="N217" s="5"/>
      <c r="O217" s="5"/>
      <c r="P217" s="5"/>
      <c r="Q217" s="5"/>
      <c r="R217" s="5"/>
      <c r="S217" s="70"/>
      <c r="T217" s="70"/>
      <c r="U217" s="70"/>
      <c r="V217" s="18"/>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1"/>
      <c r="BA217" s="1"/>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row>
    <row r="218" spans="2:79" hidden="1">
      <c r="B218" s="49" t="s">
        <v>64</v>
      </c>
      <c r="C218" s="1">
        <v>35</v>
      </c>
      <c r="D218" s="1"/>
      <c r="E218" s="1"/>
      <c r="F218" s="1"/>
      <c r="G218" s="5"/>
      <c r="H218" s="1"/>
      <c r="I218" s="1"/>
      <c r="J218" s="5"/>
      <c r="K218" s="1"/>
      <c r="L218" s="1"/>
      <c r="M218" s="5"/>
      <c r="N218" s="5"/>
      <c r="O218" s="5"/>
      <c r="P218" s="5"/>
      <c r="Q218" s="5"/>
      <c r="R218" s="5"/>
      <c r="S218" s="70"/>
      <c r="T218" s="70"/>
      <c r="U218" s="70"/>
      <c r="V218" s="18"/>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1"/>
      <c r="BA218" s="1"/>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row>
    <row r="219" spans="2:79" hidden="1">
      <c r="B219" s="49" t="s">
        <v>63</v>
      </c>
      <c r="C219" s="1">
        <v>30</v>
      </c>
      <c r="D219" s="1"/>
      <c r="E219" s="1"/>
      <c r="F219" s="1"/>
      <c r="G219" s="5"/>
      <c r="H219" s="1"/>
      <c r="I219" s="1"/>
      <c r="J219" s="5"/>
      <c r="K219" s="1"/>
      <c r="L219" s="1"/>
      <c r="M219" s="5"/>
      <c r="N219" s="5"/>
      <c r="O219" s="5"/>
      <c r="P219" s="5"/>
      <c r="Q219" s="5"/>
      <c r="R219" s="5"/>
      <c r="S219" s="70"/>
      <c r="T219" s="70"/>
      <c r="U219" s="70"/>
      <c r="V219" s="18"/>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1"/>
      <c r="BA219" s="1"/>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row>
    <row r="220" spans="2:79" hidden="1">
      <c r="B220" s="49" t="s">
        <v>62</v>
      </c>
      <c r="C220" s="1">
        <v>30</v>
      </c>
      <c r="D220" s="1"/>
      <c r="E220" s="1"/>
      <c r="F220" s="1"/>
      <c r="G220" s="5"/>
      <c r="H220" s="1"/>
      <c r="I220" s="1"/>
      <c r="J220" s="5"/>
      <c r="K220" s="1"/>
      <c r="L220" s="1"/>
      <c r="M220" s="5"/>
      <c r="N220" s="5"/>
      <c r="O220" s="5"/>
      <c r="P220" s="5"/>
      <c r="Q220" s="5"/>
      <c r="R220" s="5"/>
      <c r="S220" s="70"/>
      <c r="T220" s="70"/>
      <c r="U220" s="70"/>
      <c r="V220" s="18"/>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1"/>
      <c r="BA220" s="1"/>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row>
    <row r="221" spans="2:79" hidden="1">
      <c r="B221" s="49" t="s">
        <v>61</v>
      </c>
      <c r="C221" s="1">
        <v>20</v>
      </c>
      <c r="D221" s="1"/>
      <c r="E221" s="1"/>
      <c r="F221" s="1"/>
      <c r="G221" s="5"/>
      <c r="H221" s="1"/>
      <c r="I221" s="1"/>
      <c r="J221" s="5"/>
      <c r="K221" s="1"/>
      <c r="L221" s="1"/>
      <c r="M221" s="5"/>
      <c r="N221" s="5"/>
      <c r="O221" s="5"/>
      <c r="P221" s="5"/>
      <c r="Q221" s="5"/>
      <c r="R221" s="5"/>
      <c r="S221" s="70"/>
      <c r="T221" s="70"/>
      <c r="U221" s="70"/>
      <c r="V221" s="18"/>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1"/>
      <c r="BA221" s="1"/>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row>
    <row r="222" spans="2:79" hidden="1">
      <c r="B222" s="49" t="s">
        <v>60</v>
      </c>
      <c r="C222" s="1">
        <v>20</v>
      </c>
      <c r="D222" s="1"/>
      <c r="E222" s="1"/>
      <c r="F222" s="1"/>
      <c r="G222" s="5"/>
      <c r="H222" s="1"/>
      <c r="I222" s="1"/>
      <c r="J222" s="5"/>
      <c r="K222" s="1"/>
      <c r="L222" s="1"/>
      <c r="M222" s="5"/>
      <c r="N222" s="5"/>
      <c r="O222" s="5"/>
      <c r="P222" s="5"/>
      <c r="Q222" s="5"/>
      <c r="R222" s="5"/>
      <c r="S222" s="70"/>
      <c r="T222" s="70"/>
      <c r="U222" s="70"/>
      <c r="V222" s="18"/>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1"/>
      <c r="BA222" s="1"/>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row>
    <row r="223" spans="2:79" hidden="1">
      <c r="B223" s="49" t="s">
        <v>59</v>
      </c>
      <c r="C223" s="1">
        <v>20</v>
      </c>
      <c r="D223" s="1"/>
      <c r="E223" s="1"/>
      <c r="F223" s="1"/>
      <c r="G223" s="5"/>
      <c r="H223" s="1"/>
      <c r="I223" s="1"/>
      <c r="J223" s="5"/>
      <c r="K223" s="1"/>
      <c r="L223" s="1"/>
      <c r="M223" s="5"/>
      <c r="N223" s="5"/>
      <c r="O223" s="5"/>
      <c r="P223" s="5"/>
      <c r="Q223" s="5"/>
      <c r="R223" s="5"/>
      <c r="S223" s="70"/>
      <c r="T223" s="70"/>
      <c r="U223" s="70"/>
      <c r="V223" s="18"/>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1"/>
      <c r="BA223" s="1"/>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row>
    <row r="224" spans="2:79" hidden="1">
      <c r="B224" s="49" t="s">
        <v>58</v>
      </c>
      <c r="C224" s="1">
        <v>20</v>
      </c>
      <c r="D224" s="1"/>
      <c r="E224" s="1"/>
      <c r="F224" s="1"/>
      <c r="G224" s="5"/>
      <c r="H224" s="1"/>
      <c r="I224" s="1"/>
      <c r="J224" s="5"/>
      <c r="K224" s="1"/>
      <c r="L224" s="1"/>
      <c r="M224" s="5"/>
      <c r="N224" s="5"/>
      <c r="O224" s="5"/>
      <c r="P224" s="5"/>
      <c r="Q224" s="5"/>
      <c r="R224" s="5"/>
      <c r="S224" s="70"/>
      <c r="T224" s="70"/>
      <c r="U224" s="70"/>
      <c r="V224" s="18"/>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1"/>
      <c r="BA224" s="1"/>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row>
    <row r="225" spans="2:79" hidden="1">
      <c r="B225" s="49" t="s">
        <v>57</v>
      </c>
      <c r="C225" s="1">
        <v>25</v>
      </c>
      <c r="D225" s="1"/>
      <c r="E225" s="1"/>
      <c r="F225" s="1"/>
      <c r="G225" s="5"/>
      <c r="H225" s="1"/>
      <c r="I225" s="1"/>
      <c r="J225" s="5"/>
      <c r="K225" s="1"/>
      <c r="L225" s="1"/>
      <c r="M225" s="5"/>
      <c r="N225" s="5"/>
      <c r="O225" s="5"/>
      <c r="P225" s="5"/>
      <c r="Q225" s="5"/>
      <c r="R225" s="5"/>
      <c r="S225" s="70"/>
      <c r="T225" s="70"/>
      <c r="U225" s="70"/>
      <c r="V225" s="18"/>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1"/>
      <c r="BA225" s="1"/>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row>
    <row r="226" spans="2:79" hidden="1">
      <c r="B226" s="49" t="s">
        <v>56</v>
      </c>
      <c r="C226" s="1">
        <v>40</v>
      </c>
      <c r="D226" s="1"/>
      <c r="E226" s="1"/>
      <c r="F226" s="1"/>
      <c r="G226" s="5"/>
      <c r="H226" s="1"/>
      <c r="I226" s="1"/>
      <c r="J226" s="5"/>
      <c r="K226" s="1"/>
      <c r="L226" s="1"/>
      <c r="M226" s="5"/>
      <c r="N226" s="5"/>
      <c r="O226" s="5"/>
      <c r="P226" s="5"/>
      <c r="Q226" s="5"/>
      <c r="R226" s="5"/>
      <c r="S226" s="70"/>
      <c r="T226" s="70"/>
      <c r="U226" s="70"/>
      <c r="V226" s="18"/>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1"/>
      <c r="BA226" s="1"/>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row>
    <row r="227" spans="2:79" hidden="1">
      <c r="B227" s="49" t="s">
        <v>55</v>
      </c>
      <c r="C227" s="1">
        <v>40</v>
      </c>
      <c r="D227" s="1"/>
      <c r="E227" s="1"/>
      <c r="F227" s="1"/>
      <c r="G227" s="5"/>
      <c r="H227" s="1"/>
      <c r="I227" s="1"/>
      <c r="J227" s="5"/>
      <c r="K227" s="1"/>
      <c r="L227" s="1"/>
      <c r="M227" s="5"/>
      <c r="N227" s="5"/>
      <c r="O227" s="5"/>
      <c r="P227" s="5"/>
      <c r="Q227" s="5"/>
      <c r="R227" s="5"/>
      <c r="S227" s="70"/>
      <c r="T227" s="70"/>
      <c r="U227" s="70"/>
      <c r="V227" s="18"/>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1"/>
      <c r="BA227" s="1"/>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row>
    <row r="228" spans="2:79" hidden="1">
      <c r="B228" s="49" t="s">
        <v>54</v>
      </c>
      <c r="C228" s="1">
        <v>40</v>
      </c>
      <c r="D228" s="1"/>
      <c r="E228" s="1"/>
      <c r="F228" s="1"/>
      <c r="G228" s="5"/>
      <c r="H228" s="1"/>
      <c r="I228" s="1"/>
      <c r="J228" s="5"/>
      <c r="K228" s="1"/>
      <c r="L228" s="1"/>
      <c r="M228" s="5"/>
      <c r="N228" s="5"/>
      <c r="O228" s="5"/>
      <c r="P228" s="5"/>
      <c r="Q228" s="5"/>
      <c r="R228" s="5"/>
      <c r="S228" s="70"/>
      <c r="T228" s="70"/>
      <c r="U228" s="70"/>
      <c r="V228" s="18"/>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1"/>
      <c r="BA228" s="1"/>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row>
    <row r="229" spans="2:79" hidden="1">
      <c r="B229" s="49" t="s">
        <v>53</v>
      </c>
      <c r="C229" s="1">
        <v>40</v>
      </c>
      <c r="D229" s="1"/>
      <c r="E229" s="1"/>
      <c r="F229" s="1"/>
      <c r="G229" s="5"/>
      <c r="H229" s="1"/>
      <c r="I229" s="1"/>
      <c r="J229" s="5"/>
      <c r="K229" s="1"/>
      <c r="L229" s="1"/>
      <c r="M229" s="5"/>
      <c r="N229" s="5"/>
      <c r="O229" s="5"/>
      <c r="P229" s="5"/>
      <c r="Q229" s="5"/>
      <c r="R229" s="5"/>
      <c r="S229" s="70"/>
      <c r="T229" s="70"/>
      <c r="U229" s="70"/>
      <c r="V229" s="18"/>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1"/>
      <c r="BA229" s="1"/>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row>
    <row r="230" spans="2:79" hidden="1">
      <c r="B230" s="49" t="s">
        <v>52</v>
      </c>
      <c r="C230" s="1">
        <v>40</v>
      </c>
      <c r="D230" s="1"/>
      <c r="E230" s="1"/>
      <c r="F230" s="1"/>
      <c r="G230" s="5"/>
      <c r="H230" s="1"/>
      <c r="I230" s="1"/>
      <c r="J230" s="5"/>
      <c r="K230" s="1"/>
      <c r="L230" s="1"/>
      <c r="M230" s="5"/>
      <c r="N230" s="5"/>
      <c r="O230" s="5"/>
      <c r="P230" s="5"/>
      <c r="Q230" s="5"/>
      <c r="R230" s="5"/>
      <c r="S230" s="70"/>
      <c r="T230" s="70"/>
      <c r="U230" s="70"/>
      <c r="V230" s="18"/>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1"/>
      <c r="BA230" s="1"/>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row>
    <row r="231" spans="2:79" hidden="1">
      <c r="B231" s="49" t="s">
        <v>51</v>
      </c>
      <c r="C231" s="1">
        <v>40</v>
      </c>
      <c r="D231" s="1"/>
      <c r="E231" s="1"/>
      <c r="F231" s="1"/>
      <c r="G231" s="5"/>
      <c r="H231" s="1"/>
      <c r="I231" s="1"/>
      <c r="J231" s="5"/>
      <c r="K231" s="1"/>
      <c r="L231" s="1"/>
      <c r="M231" s="5"/>
      <c r="N231" s="5"/>
      <c r="O231" s="5"/>
      <c r="P231" s="5"/>
      <c r="Q231" s="5"/>
      <c r="R231" s="5"/>
      <c r="S231" s="70"/>
      <c r="T231" s="70"/>
      <c r="U231" s="70"/>
      <c r="V231" s="18"/>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1"/>
      <c r="BA231" s="1"/>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row>
    <row r="232" spans="2:79" hidden="1">
      <c r="B232" s="49" t="s">
        <v>50</v>
      </c>
      <c r="C232" s="1">
        <v>40</v>
      </c>
      <c r="D232" s="1"/>
      <c r="E232" s="1"/>
      <c r="F232" s="1"/>
      <c r="G232" s="5"/>
      <c r="H232" s="1"/>
      <c r="I232" s="1"/>
      <c r="J232" s="5"/>
      <c r="K232" s="1"/>
      <c r="L232" s="1"/>
      <c r="M232" s="5"/>
      <c r="N232" s="5"/>
      <c r="O232" s="5"/>
      <c r="P232" s="5"/>
      <c r="Q232" s="5"/>
      <c r="R232" s="5"/>
      <c r="S232" s="70"/>
      <c r="T232" s="70"/>
      <c r="U232" s="70"/>
      <c r="V232" s="18"/>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1"/>
      <c r="BA232" s="1"/>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row>
    <row r="233" spans="2:79" hidden="1">
      <c r="B233" s="49" t="s">
        <v>49</v>
      </c>
      <c r="C233" s="1">
        <v>30</v>
      </c>
      <c r="D233" s="1"/>
      <c r="E233" s="1"/>
      <c r="F233" s="1"/>
      <c r="G233" s="5"/>
      <c r="H233" s="1"/>
      <c r="I233" s="1"/>
      <c r="J233" s="5"/>
      <c r="K233" s="1"/>
      <c r="L233" s="1"/>
      <c r="M233" s="5"/>
      <c r="N233" s="5"/>
      <c r="O233" s="5"/>
      <c r="P233" s="5"/>
      <c r="Q233" s="5"/>
      <c r="R233" s="5"/>
      <c r="S233" s="70"/>
      <c r="T233" s="70"/>
      <c r="U233" s="70"/>
      <c r="V233" s="18"/>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1"/>
      <c r="BA233" s="1"/>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row>
    <row r="234" spans="2:79" hidden="1">
      <c r="B234" s="49" t="s">
        <v>48</v>
      </c>
      <c r="C234" s="1">
        <v>30</v>
      </c>
      <c r="D234" s="1"/>
      <c r="E234" s="1"/>
      <c r="F234" s="1"/>
      <c r="G234" s="5"/>
      <c r="H234" s="1"/>
      <c r="I234" s="1"/>
      <c r="J234" s="5"/>
      <c r="K234" s="1"/>
      <c r="L234" s="1"/>
      <c r="M234" s="5"/>
      <c r="N234" s="5"/>
      <c r="O234" s="5"/>
      <c r="P234" s="5"/>
      <c r="Q234" s="5"/>
      <c r="R234" s="5"/>
      <c r="S234" s="70"/>
      <c r="T234" s="70"/>
      <c r="U234" s="70"/>
      <c r="V234" s="18"/>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1"/>
      <c r="BA234" s="1"/>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row>
    <row r="235" spans="2:79" hidden="1">
      <c r="B235" s="49" t="s">
        <v>47</v>
      </c>
      <c r="C235" s="1">
        <v>30</v>
      </c>
      <c r="D235" s="1"/>
      <c r="E235" s="1"/>
      <c r="F235" s="1"/>
      <c r="G235" s="5"/>
      <c r="H235" s="1"/>
      <c r="I235" s="1"/>
      <c r="J235" s="5"/>
      <c r="K235" s="1"/>
      <c r="L235" s="1"/>
      <c r="M235" s="5"/>
      <c r="N235" s="5"/>
      <c r="O235" s="5"/>
      <c r="P235" s="5"/>
      <c r="Q235" s="5"/>
      <c r="R235" s="5"/>
      <c r="S235" s="70"/>
      <c r="T235" s="70"/>
      <c r="U235" s="70"/>
      <c r="V235" s="18"/>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1"/>
      <c r="BA235" s="1"/>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row>
    <row r="236" spans="2:79" hidden="1">
      <c r="B236" s="49" t="s">
        <v>46</v>
      </c>
      <c r="C236" s="1">
        <v>30</v>
      </c>
      <c r="D236" s="1"/>
      <c r="E236" s="1"/>
      <c r="F236" s="1"/>
      <c r="G236" s="5"/>
      <c r="H236" s="1"/>
      <c r="I236" s="1"/>
      <c r="J236" s="5"/>
      <c r="K236" s="1"/>
      <c r="L236" s="1"/>
      <c r="M236" s="5"/>
      <c r="N236" s="5"/>
      <c r="O236" s="5"/>
      <c r="P236" s="5"/>
      <c r="Q236" s="5"/>
      <c r="R236" s="5"/>
      <c r="S236" s="70"/>
      <c r="T236" s="70"/>
      <c r="U236" s="70"/>
      <c r="V236" s="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1"/>
      <c r="BA236" s="1"/>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row>
    <row r="237" spans="2:79" hidden="1">
      <c r="B237" s="49" t="s">
        <v>45</v>
      </c>
      <c r="C237" s="1">
        <v>25</v>
      </c>
      <c r="D237" s="1"/>
      <c r="E237" s="1"/>
      <c r="F237" s="1"/>
      <c r="G237" s="5"/>
      <c r="H237" s="1"/>
      <c r="I237" s="1"/>
      <c r="J237" s="5"/>
      <c r="K237" s="1"/>
      <c r="L237" s="1"/>
      <c r="M237" s="5"/>
      <c r="N237" s="5"/>
      <c r="O237" s="5"/>
      <c r="P237" s="5"/>
      <c r="Q237" s="5"/>
      <c r="R237" s="5"/>
      <c r="S237" s="70"/>
      <c r="T237" s="70"/>
      <c r="U237" s="70"/>
      <c r="V237" s="18"/>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1"/>
      <c r="BA237" s="1"/>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row>
    <row r="238" spans="2:79" hidden="1">
      <c r="B238" s="49" t="s">
        <v>44</v>
      </c>
      <c r="C238" s="1">
        <v>25</v>
      </c>
      <c r="D238" s="1"/>
      <c r="E238" s="1"/>
      <c r="F238" s="1"/>
      <c r="G238" s="5"/>
      <c r="H238" s="1"/>
      <c r="I238" s="1"/>
      <c r="J238" s="5"/>
      <c r="K238" s="1"/>
      <c r="L238" s="1"/>
      <c r="M238" s="5"/>
      <c r="N238" s="5"/>
      <c r="O238" s="5"/>
      <c r="P238" s="5"/>
      <c r="Q238" s="5"/>
      <c r="R238" s="5"/>
      <c r="S238" s="70"/>
      <c r="T238" s="70"/>
      <c r="U238" s="70"/>
      <c r="V238" s="18"/>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1"/>
      <c r="BA238" s="1"/>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row>
    <row r="239" spans="2:79" ht="30" hidden="1">
      <c r="B239" s="49" t="s">
        <v>43</v>
      </c>
      <c r="C239" s="1">
        <v>13</v>
      </c>
      <c r="D239" s="1"/>
      <c r="E239" s="1"/>
      <c r="F239" s="1"/>
      <c r="G239" s="5"/>
      <c r="H239" s="1"/>
      <c r="I239" s="1"/>
      <c r="J239" s="5"/>
      <c r="K239" s="1"/>
      <c r="L239" s="1"/>
      <c r="M239" s="5"/>
      <c r="N239" s="5"/>
      <c r="O239" s="5"/>
      <c r="P239" s="5"/>
      <c r="Q239" s="5"/>
      <c r="R239" s="5"/>
      <c r="S239" s="70"/>
      <c r="T239" s="70"/>
      <c r="U239" s="70"/>
      <c r="V239" s="18"/>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1"/>
      <c r="BA239" s="1"/>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row>
    <row r="240" spans="2:79" hidden="1">
      <c r="B240" s="49" t="s">
        <v>42</v>
      </c>
      <c r="C240" s="1">
        <v>15</v>
      </c>
      <c r="D240" s="1"/>
      <c r="E240" s="1"/>
      <c r="F240" s="1"/>
      <c r="G240" s="5"/>
      <c r="H240" s="1"/>
      <c r="I240" s="1"/>
      <c r="J240" s="5"/>
      <c r="K240" s="1"/>
      <c r="L240" s="1"/>
      <c r="M240" s="5"/>
      <c r="N240" s="5"/>
      <c r="O240" s="5"/>
      <c r="P240" s="5"/>
      <c r="Q240" s="5"/>
      <c r="R240" s="5"/>
      <c r="S240" s="70"/>
      <c r="T240" s="70"/>
      <c r="U240" s="70"/>
      <c r="V240" s="18"/>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1"/>
      <c r="BA240" s="1"/>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row>
    <row r="241" spans="2:79" hidden="1">
      <c r="B241" s="49" t="s">
        <v>41</v>
      </c>
      <c r="C241" s="1">
        <v>20</v>
      </c>
      <c r="D241" s="1"/>
      <c r="E241" s="1"/>
      <c r="F241" s="1"/>
      <c r="G241" s="5"/>
      <c r="H241" s="1"/>
      <c r="I241" s="1"/>
      <c r="J241" s="5"/>
      <c r="K241" s="1"/>
      <c r="L241" s="1"/>
      <c r="M241" s="5"/>
      <c r="N241" s="5"/>
      <c r="O241" s="5"/>
      <c r="P241" s="5"/>
      <c r="Q241" s="5"/>
      <c r="R241" s="5"/>
      <c r="S241" s="70"/>
      <c r="T241" s="70"/>
      <c r="U241" s="70"/>
      <c r="V241" s="18"/>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1"/>
      <c r="BA241" s="1"/>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row>
    <row r="242" spans="2:79" hidden="1">
      <c r="B242" s="49" t="s">
        <v>40</v>
      </c>
      <c r="C242" s="1">
        <v>20</v>
      </c>
      <c r="D242" s="1"/>
      <c r="E242" s="1"/>
      <c r="F242" s="1"/>
      <c r="G242" s="5"/>
      <c r="H242" s="1"/>
      <c r="I242" s="1"/>
      <c r="J242" s="5"/>
      <c r="K242" s="1"/>
      <c r="L242" s="1"/>
      <c r="M242" s="5"/>
      <c r="N242" s="5"/>
      <c r="O242" s="5"/>
      <c r="P242" s="5"/>
      <c r="Q242" s="5"/>
      <c r="R242" s="5"/>
      <c r="S242" s="70"/>
      <c r="T242" s="70"/>
      <c r="U242" s="70"/>
      <c r="V242" s="18"/>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1"/>
      <c r="BA242" s="1"/>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row>
    <row r="243" spans="2:79" ht="30" hidden="1">
      <c r="B243" s="49" t="s">
        <v>39</v>
      </c>
      <c r="C243" s="1">
        <v>20</v>
      </c>
      <c r="D243" s="1"/>
      <c r="E243" s="1"/>
      <c r="F243" s="1"/>
      <c r="G243" s="5"/>
      <c r="H243" s="1"/>
      <c r="I243" s="1"/>
      <c r="J243" s="5"/>
      <c r="K243" s="1"/>
      <c r="L243" s="1"/>
      <c r="M243" s="5"/>
      <c r="N243" s="5"/>
      <c r="O243" s="5"/>
      <c r="P243" s="5"/>
      <c r="Q243" s="5"/>
      <c r="R243" s="5"/>
      <c r="S243" s="70"/>
      <c r="T243" s="70"/>
      <c r="U243" s="70"/>
      <c r="V243" s="18"/>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1"/>
      <c r="BA243" s="1"/>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row>
    <row r="244" spans="2:79" hidden="1">
      <c r="B244" s="49" t="s">
        <v>38</v>
      </c>
      <c r="C244" s="1">
        <v>20</v>
      </c>
      <c r="D244" s="1"/>
      <c r="E244" s="1"/>
      <c r="F244" s="1"/>
      <c r="G244" s="5"/>
      <c r="H244" s="1"/>
      <c r="I244" s="1"/>
      <c r="J244" s="5"/>
      <c r="K244" s="1"/>
      <c r="L244" s="1"/>
      <c r="M244" s="5"/>
      <c r="N244" s="5"/>
      <c r="O244" s="5"/>
      <c r="P244" s="5"/>
      <c r="Q244" s="5"/>
      <c r="R244" s="5"/>
      <c r="S244" s="70"/>
      <c r="T244" s="70"/>
      <c r="U244" s="70"/>
      <c r="V244" s="18"/>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1"/>
      <c r="BA244" s="1"/>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row>
    <row r="245" spans="2:79" hidden="1">
      <c r="B245" s="49" t="s">
        <v>37</v>
      </c>
      <c r="C245" s="1">
        <v>12</v>
      </c>
      <c r="D245" s="1"/>
      <c r="E245" s="1"/>
      <c r="F245" s="1"/>
      <c r="G245" s="5"/>
      <c r="H245" s="1"/>
      <c r="I245" s="1"/>
      <c r="J245" s="5"/>
      <c r="K245" s="1"/>
      <c r="L245" s="1"/>
      <c r="M245" s="5"/>
      <c r="N245" s="5"/>
      <c r="O245" s="5"/>
      <c r="P245" s="5"/>
      <c r="Q245" s="5"/>
      <c r="R245" s="5"/>
      <c r="S245" s="70"/>
      <c r="T245" s="70"/>
      <c r="U245" s="70"/>
      <c r="V245" s="18"/>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1"/>
      <c r="BA245" s="1"/>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row>
    <row r="246" spans="2:79" hidden="1">
      <c r="B246" s="49" t="s">
        <v>36</v>
      </c>
      <c r="C246" s="1">
        <v>20</v>
      </c>
      <c r="D246" s="1"/>
      <c r="E246" s="1"/>
      <c r="F246" s="1"/>
      <c r="G246" s="5"/>
      <c r="H246" s="1"/>
      <c r="I246" s="1"/>
      <c r="J246" s="5"/>
      <c r="K246" s="1"/>
      <c r="L246" s="1"/>
      <c r="M246" s="5"/>
      <c r="N246" s="5"/>
      <c r="O246" s="5"/>
      <c r="P246" s="5"/>
      <c r="Q246" s="5"/>
      <c r="R246" s="5"/>
      <c r="S246" s="70"/>
      <c r="T246" s="70"/>
      <c r="U246" s="70"/>
      <c r="V246" s="18"/>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1"/>
      <c r="BA246" s="1"/>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row>
    <row r="247" spans="2:79" hidden="1">
      <c r="B247" s="49" t="s">
        <v>35</v>
      </c>
      <c r="C247" s="1">
        <v>15</v>
      </c>
      <c r="D247" s="1"/>
      <c r="E247" s="1"/>
      <c r="F247" s="1"/>
      <c r="G247" s="5"/>
      <c r="H247" s="1"/>
      <c r="I247" s="1"/>
      <c r="J247" s="5"/>
      <c r="K247" s="1"/>
      <c r="L247" s="1"/>
      <c r="M247" s="5"/>
      <c r="N247" s="5"/>
      <c r="O247" s="5"/>
      <c r="P247" s="5"/>
      <c r="Q247" s="5"/>
      <c r="R247" s="5"/>
      <c r="S247" s="70"/>
      <c r="T247" s="70"/>
      <c r="U247" s="70"/>
      <c r="V247" s="18"/>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1"/>
      <c r="BA247" s="1"/>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row>
    <row r="248" spans="2:79" hidden="1">
      <c r="B248" s="49" t="s">
        <v>34</v>
      </c>
      <c r="C248" s="1">
        <v>10</v>
      </c>
      <c r="D248" s="1"/>
      <c r="E248" s="1"/>
      <c r="F248" s="1"/>
      <c r="G248" s="5"/>
      <c r="H248" s="1"/>
      <c r="I248" s="1"/>
      <c r="J248" s="5"/>
      <c r="K248" s="1"/>
      <c r="L248" s="1"/>
      <c r="M248" s="5"/>
      <c r="N248" s="5"/>
      <c r="O248" s="5"/>
      <c r="P248" s="5"/>
      <c r="Q248" s="5"/>
      <c r="R248" s="5"/>
      <c r="S248" s="70"/>
      <c r="T248" s="70"/>
      <c r="U248" s="70"/>
      <c r="V248" s="18"/>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1"/>
      <c r="BA248" s="1"/>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row>
    <row r="249" spans="2:79" hidden="1">
      <c r="B249" s="49" t="s">
        <v>33</v>
      </c>
      <c r="C249" s="1">
        <v>9</v>
      </c>
      <c r="D249" s="1"/>
      <c r="E249" s="1"/>
      <c r="F249" s="1"/>
      <c r="G249" s="5"/>
      <c r="H249" s="1"/>
      <c r="I249" s="1"/>
      <c r="J249" s="5"/>
      <c r="K249" s="1"/>
      <c r="L249" s="1"/>
      <c r="M249" s="5"/>
      <c r="N249" s="5"/>
      <c r="O249" s="5"/>
      <c r="P249" s="5"/>
      <c r="Q249" s="5"/>
      <c r="R249" s="5"/>
      <c r="S249" s="70"/>
      <c r="T249" s="70"/>
      <c r="U249" s="70"/>
      <c r="V249" s="18"/>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1"/>
      <c r="BA249" s="1"/>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row>
    <row r="250" spans="2:79" hidden="1">
      <c r="B250" s="49" t="s">
        <v>32</v>
      </c>
      <c r="C250" s="1">
        <v>12</v>
      </c>
      <c r="D250" s="1"/>
      <c r="E250" s="1"/>
      <c r="F250" s="1"/>
      <c r="G250" s="5"/>
      <c r="H250" s="1"/>
      <c r="I250" s="1"/>
      <c r="J250" s="5"/>
      <c r="K250" s="1"/>
      <c r="L250" s="1"/>
      <c r="M250" s="5"/>
      <c r="N250" s="5"/>
      <c r="O250" s="5"/>
      <c r="P250" s="5"/>
      <c r="Q250" s="5"/>
      <c r="R250" s="5"/>
      <c r="S250" s="70"/>
      <c r="T250" s="70"/>
      <c r="U250" s="70"/>
      <c r="V250" s="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1"/>
      <c r="BA250" s="1"/>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row>
    <row r="251" spans="2:79" hidden="1">
      <c r="B251" s="49" t="s">
        <v>31</v>
      </c>
      <c r="C251" s="1">
        <v>15</v>
      </c>
      <c r="D251" s="1"/>
      <c r="E251" s="1"/>
      <c r="F251" s="1"/>
      <c r="G251" s="5"/>
      <c r="H251" s="1"/>
      <c r="I251" s="1"/>
      <c r="J251" s="5"/>
      <c r="K251" s="1"/>
      <c r="L251" s="1"/>
      <c r="M251" s="5"/>
      <c r="N251" s="5"/>
      <c r="O251" s="5"/>
      <c r="P251" s="5"/>
      <c r="Q251" s="5"/>
      <c r="R251" s="5"/>
      <c r="S251" s="70"/>
      <c r="T251" s="70"/>
      <c r="U251" s="70"/>
      <c r="V251" s="18"/>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1"/>
      <c r="BA251" s="1"/>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row>
    <row r="252" spans="2:79" hidden="1">
      <c r="B252" s="48" t="s">
        <v>30</v>
      </c>
      <c r="C252" s="1">
        <v>10</v>
      </c>
      <c r="D252" s="1"/>
      <c r="E252" s="1"/>
      <c r="F252" s="1"/>
      <c r="G252" s="5"/>
      <c r="H252" s="1"/>
      <c r="I252" s="1"/>
      <c r="J252" s="5"/>
      <c r="K252" s="1"/>
      <c r="L252" s="1"/>
      <c r="M252" s="5"/>
      <c r="N252" s="5"/>
      <c r="O252" s="5"/>
      <c r="P252" s="5"/>
      <c r="Q252" s="5"/>
      <c r="R252" s="5"/>
      <c r="S252" s="70"/>
      <c r="T252" s="70"/>
      <c r="U252" s="70"/>
      <c r="V252" s="18"/>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1"/>
      <c r="BA252" s="1"/>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row>
    <row r="253" spans="2:79" ht="45" hidden="1">
      <c r="B253" s="49" t="s">
        <v>29</v>
      </c>
      <c r="C253" s="1">
        <v>8</v>
      </c>
      <c r="D253" s="1"/>
      <c r="E253" s="1"/>
      <c r="F253" s="1"/>
      <c r="G253" s="5"/>
      <c r="H253" s="1"/>
      <c r="I253" s="1"/>
      <c r="J253" s="5"/>
      <c r="K253" s="1"/>
      <c r="L253" s="1"/>
      <c r="M253" s="5"/>
      <c r="N253" s="5"/>
      <c r="O253" s="5"/>
      <c r="P253" s="5"/>
      <c r="Q253" s="5"/>
      <c r="R253" s="5"/>
      <c r="S253" s="70"/>
      <c r="T253" s="70"/>
      <c r="U253" s="70"/>
      <c r="V253" s="18"/>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1"/>
      <c r="BA253" s="1"/>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row>
    <row r="254" spans="2:79" hidden="1">
      <c r="B254" s="47" t="s">
        <v>28</v>
      </c>
      <c r="C254" s="1">
        <v>10</v>
      </c>
      <c r="D254" s="1"/>
      <c r="E254" s="1"/>
      <c r="F254" s="1"/>
      <c r="G254" s="5"/>
      <c r="H254" s="1"/>
      <c r="I254" s="1"/>
      <c r="J254" s="5"/>
      <c r="K254" s="1"/>
      <c r="L254" s="1"/>
      <c r="M254" s="5"/>
      <c r="N254" s="5"/>
      <c r="O254" s="5"/>
      <c r="P254" s="5"/>
      <c r="Q254" s="5"/>
      <c r="R254" s="5"/>
      <c r="S254" s="70"/>
      <c r="T254" s="70"/>
      <c r="U254" s="70"/>
      <c r="V254" s="18"/>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1"/>
      <c r="BA254" s="1"/>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row>
    <row r="255" spans="2:79" hidden="1">
      <c r="B255" s="49" t="s">
        <v>27</v>
      </c>
      <c r="C255" s="1">
        <v>8</v>
      </c>
      <c r="D255" s="1"/>
      <c r="E255" s="1"/>
      <c r="F255" s="1"/>
      <c r="G255" s="5"/>
      <c r="H255" s="1"/>
      <c r="I255" s="1"/>
      <c r="J255" s="5"/>
      <c r="K255" s="1"/>
      <c r="L255" s="1"/>
      <c r="M255" s="5"/>
      <c r="N255" s="5"/>
      <c r="O255" s="5"/>
      <c r="P255" s="5"/>
      <c r="Q255" s="5"/>
      <c r="R255" s="5"/>
      <c r="S255" s="70"/>
      <c r="T255" s="70"/>
      <c r="U255" s="70"/>
      <c r="V255" s="18"/>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1"/>
      <c r="BA255" s="1"/>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row>
    <row r="256" spans="2:79" hidden="1">
      <c r="B256" s="49" t="s">
        <v>26</v>
      </c>
      <c r="C256" s="1">
        <v>6</v>
      </c>
      <c r="D256" s="1"/>
      <c r="E256" s="1"/>
      <c r="F256" s="1"/>
      <c r="G256" s="5"/>
      <c r="H256" s="1"/>
      <c r="I256" s="1"/>
      <c r="J256" s="5"/>
      <c r="K256" s="1"/>
      <c r="L256" s="1"/>
      <c r="M256" s="5"/>
      <c r="N256" s="5"/>
      <c r="O256" s="5"/>
      <c r="P256" s="5"/>
      <c r="Q256" s="5"/>
      <c r="R256" s="5"/>
      <c r="S256" s="70"/>
      <c r="T256" s="70"/>
      <c r="U256" s="70"/>
      <c r="V256" s="18"/>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1"/>
      <c r="BA256" s="1"/>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row>
    <row r="257" spans="2:79" hidden="1">
      <c r="B257" s="1" t="s">
        <v>25</v>
      </c>
      <c r="C257" s="1">
        <v>8</v>
      </c>
      <c r="D257" s="1"/>
      <c r="E257" s="1"/>
      <c r="F257" s="1"/>
      <c r="G257" s="5"/>
      <c r="H257" s="1"/>
      <c r="I257" s="1"/>
      <c r="J257" s="5"/>
      <c r="K257" s="1"/>
      <c r="L257" s="1"/>
      <c r="M257" s="5"/>
      <c r="N257" s="5"/>
      <c r="O257" s="5"/>
      <c r="P257" s="5"/>
      <c r="Q257" s="5"/>
      <c r="R257" s="5"/>
      <c r="S257" s="70"/>
      <c r="T257" s="70"/>
      <c r="U257" s="70"/>
      <c r="V257" s="18"/>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1"/>
      <c r="BA257" s="1"/>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row>
    <row r="258" spans="2:79" hidden="1">
      <c r="B258" s="49" t="s">
        <v>24</v>
      </c>
      <c r="C258" s="1">
        <v>8</v>
      </c>
      <c r="D258" s="1"/>
      <c r="E258" s="1"/>
      <c r="F258" s="1"/>
      <c r="G258" s="5"/>
      <c r="H258" s="1"/>
      <c r="I258" s="1"/>
      <c r="J258" s="5"/>
      <c r="K258" s="1"/>
      <c r="L258" s="1"/>
      <c r="M258" s="5"/>
      <c r="N258" s="5"/>
      <c r="O258" s="5"/>
      <c r="P258" s="5"/>
      <c r="Q258" s="5"/>
      <c r="R258" s="5"/>
      <c r="S258" s="70"/>
      <c r="T258" s="70"/>
      <c r="U258" s="70"/>
      <c r="V258" s="18"/>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1"/>
      <c r="BA258" s="1"/>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row>
    <row r="259" spans="2:79" hidden="1">
      <c r="B259" s="48" t="s">
        <v>23</v>
      </c>
      <c r="C259" s="1">
        <v>25</v>
      </c>
      <c r="D259" s="1"/>
      <c r="E259" s="1"/>
      <c r="F259" s="1"/>
      <c r="G259" s="5"/>
      <c r="H259" s="1"/>
      <c r="I259" s="1"/>
      <c r="J259" s="5"/>
      <c r="K259" s="1"/>
      <c r="L259" s="1"/>
      <c r="M259" s="5"/>
      <c r="N259" s="5"/>
      <c r="O259" s="5"/>
      <c r="P259" s="5"/>
      <c r="Q259" s="5"/>
      <c r="R259" s="5"/>
      <c r="S259" s="70"/>
      <c r="T259" s="70"/>
      <c r="U259" s="70"/>
      <c r="V259" s="18"/>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1"/>
      <c r="BA259" s="1"/>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row>
    <row r="260" spans="2:79" hidden="1">
      <c r="B260" s="49" t="s">
        <v>22</v>
      </c>
      <c r="C260" s="1">
        <v>20</v>
      </c>
      <c r="D260" s="1"/>
      <c r="E260" s="1"/>
      <c r="F260" s="1"/>
      <c r="G260" s="5"/>
      <c r="H260" s="1"/>
      <c r="I260" s="1"/>
      <c r="J260" s="5"/>
      <c r="K260" s="1"/>
      <c r="L260" s="1"/>
      <c r="M260" s="5"/>
      <c r="N260" s="5"/>
      <c r="O260" s="5"/>
      <c r="P260" s="5"/>
      <c r="Q260" s="5"/>
      <c r="R260" s="5"/>
      <c r="S260" s="70"/>
      <c r="T260" s="70"/>
      <c r="U260" s="70"/>
      <c r="V260" s="18"/>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1"/>
      <c r="BA260" s="1"/>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row>
    <row r="261" spans="2:79" hidden="1">
      <c r="B261" s="49" t="s">
        <v>21</v>
      </c>
      <c r="C261" s="1">
        <v>25</v>
      </c>
      <c r="D261" s="1"/>
      <c r="E261" s="1"/>
      <c r="F261" s="1"/>
      <c r="G261" s="5"/>
      <c r="H261" s="1"/>
      <c r="I261" s="1"/>
      <c r="J261" s="5"/>
      <c r="K261" s="1"/>
      <c r="L261" s="1"/>
      <c r="M261" s="5"/>
      <c r="N261" s="5"/>
      <c r="O261" s="5"/>
      <c r="P261" s="5"/>
      <c r="Q261" s="5"/>
      <c r="R261" s="5"/>
      <c r="S261" s="70"/>
      <c r="T261" s="70"/>
      <c r="U261" s="70"/>
      <c r="V261" s="18"/>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1"/>
      <c r="BA261" s="1"/>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row>
    <row r="262" spans="2:79" hidden="1">
      <c r="B262" s="49" t="s">
        <v>20</v>
      </c>
      <c r="C262" s="1">
        <v>20</v>
      </c>
      <c r="D262" s="1"/>
      <c r="E262" s="1"/>
      <c r="F262" s="1"/>
      <c r="G262" s="5"/>
      <c r="H262" s="1"/>
      <c r="I262" s="1"/>
      <c r="J262" s="5"/>
      <c r="K262" s="1"/>
      <c r="L262" s="1"/>
      <c r="M262" s="5"/>
      <c r="N262" s="5"/>
      <c r="O262" s="5"/>
      <c r="P262" s="5"/>
      <c r="Q262" s="5"/>
      <c r="R262" s="5"/>
      <c r="S262" s="70"/>
      <c r="T262" s="70"/>
      <c r="U262" s="70"/>
      <c r="V262" s="18"/>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1"/>
      <c r="BA262" s="1"/>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row>
    <row r="263" spans="2:79" hidden="1">
      <c r="B263" s="49" t="s">
        <v>19</v>
      </c>
      <c r="C263" s="1">
        <v>30</v>
      </c>
      <c r="D263" s="1"/>
      <c r="E263" s="1"/>
      <c r="F263" s="1"/>
      <c r="G263" s="5"/>
      <c r="H263" s="1"/>
      <c r="I263" s="1"/>
      <c r="J263" s="5"/>
      <c r="K263" s="1"/>
      <c r="L263" s="1"/>
      <c r="M263" s="5"/>
      <c r="N263" s="5"/>
      <c r="O263" s="5"/>
      <c r="P263" s="5"/>
      <c r="Q263" s="5"/>
      <c r="R263" s="5"/>
      <c r="S263" s="70"/>
      <c r="T263" s="70"/>
      <c r="U263" s="70"/>
      <c r="V263" s="18"/>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1"/>
      <c r="BA263" s="1"/>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row>
    <row r="264" spans="2:79" hidden="1">
      <c r="B264" s="49" t="s">
        <v>18</v>
      </c>
      <c r="C264" s="1">
        <v>30</v>
      </c>
      <c r="D264" s="1"/>
      <c r="E264" s="1"/>
      <c r="F264" s="1"/>
      <c r="G264" s="5"/>
      <c r="H264" s="1"/>
      <c r="I264" s="1"/>
      <c r="J264" s="5"/>
      <c r="K264" s="1"/>
      <c r="L264" s="1"/>
      <c r="M264" s="5"/>
      <c r="N264" s="5"/>
      <c r="O264" s="5"/>
      <c r="P264" s="5"/>
      <c r="Q264" s="5"/>
      <c r="R264" s="5"/>
      <c r="S264" s="70"/>
      <c r="T264" s="70"/>
      <c r="U264" s="70"/>
      <c r="V264" s="18"/>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1"/>
      <c r="BA264" s="1"/>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row>
    <row r="265" spans="2:79" hidden="1">
      <c r="B265" s="49" t="s">
        <v>17</v>
      </c>
      <c r="C265" s="1">
        <v>30</v>
      </c>
      <c r="D265" s="1"/>
      <c r="E265" s="1"/>
      <c r="F265" s="1"/>
      <c r="G265" s="5"/>
      <c r="H265" s="1"/>
      <c r="I265" s="1"/>
      <c r="J265" s="5"/>
      <c r="K265" s="1"/>
      <c r="L265" s="1"/>
      <c r="M265" s="5"/>
      <c r="N265" s="5"/>
      <c r="O265" s="5"/>
      <c r="P265" s="5"/>
      <c r="Q265" s="5"/>
      <c r="R265" s="5"/>
      <c r="S265" s="70"/>
      <c r="T265" s="70"/>
      <c r="U265" s="70"/>
      <c r="V265" s="18"/>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1"/>
      <c r="BA265" s="1"/>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row>
    <row r="266" spans="2:79" hidden="1">
      <c r="B266" s="49" t="s">
        <v>16</v>
      </c>
      <c r="C266" s="1">
        <v>20</v>
      </c>
      <c r="D266" s="1"/>
      <c r="E266" s="1"/>
      <c r="F266" s="1"/>
      <c r="G266" s="5"/>
      <c r="H266" s="1"/>
      <c r="I266" s="1"/>
      <c r="J266" s="5"/>
      <c r="K266" s="1"/>
      <c r="L266" s="1"/>
      <c r="M266" s="5"/>
      <c r="N266" s="5"/>
      <c r="O266" s="5"/>
      <c r="P266" s="5"/>
      <c r="Q266" s="5"/>
      <c r="R266" s="5"/>
      <c r="S266" s="70"/>
      <c r="T266" s="70"/>
      <c r="U266" s="70"/>
      <c r="V266" s="18"/>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1"/>
      <c r="BA266" s="1"/>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row>
    <row r="267" spans="2:79" hidden="1">
      <c r="B267" s="49" t="s">
        <v>15</v>
      </c>
      <c r="C267" s="1">
        <v>20</v>
      </c>
      <c r="D267" s="1"/>
      <c r="E267" s="1"/>
      <c r="F267" s="1"/>
      <c r="G267" s="5"/>
      <c r="H267" s="1"/>
      <c r="I267" s="1"/>
      <c r="J267" s="5"/>
      <c r="K267" s="1"/>
      <c r="L267" s="1"/>
      <c r="M267" s="5"/>
      <c r="N267" s="5"/>
      <c r="O267" s="5"/>
      <c r="P267" s="5"/>
      <c r="Q267" s="5"/>
      <c r="R267" s="5"/>
      <c r="S267" s="70"/>
      <c r="T267" s="70"/>
      <c r="U267" s="70"/>
      <c r="V267" s="18"/>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1"/>
      <c r="BA267" s="1"/>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row>
    <row r="268" spans="2:79" hidden="1">
      <c r="B268" s="49" t="s">
        <v>14</v>
      </c>
      <c r="C268" s="1">
        <v>25</v>
      </c>
      <c r="D268" s="1"/>
      <c r="E268" s="1"/>
      <c r="F268" s="1"/>
      <c r="G268" s="5"/>
      <c r="H268" s="1"/>
      <c r="I268" s="1"/>
      <c r="J268" s="5"/>
      <c r="K268" s="1"/>
      <c r="L268" s="1"/>
      <c r="M268" s="5"/>
      <c r="N268" s="5"/>
      <c r="O268" s="5"/>
      <c r="P268" s="5"/>
      <c r="Q268" s="5"/>
      <c r="R268" s="5"/>
      <c r="S268" s="70"/>
      <c r="T268" s="70"/>
      <c r="U268" s="70"/>
      <c r="V268" s="18"/>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1"/>
      <c r="BA268" s="1"/>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row>
    <row r="269" spans="2:79" hidden="1">
      <c r="B269" s="49" t="s">
        <v>13</v>
      </c>
      <c r="C269" s="1">
        <v>15</v>
      </c>
      <c r="D269" s="1"/>
      <c r="E269" s="1"/>
      <c r="F269" s="1"/>
      <c r="G269" s="5"/>
      <c r="H269" s="1"/>
      <c r="I269" s="1"/>
      <c r="J269" s="5"/>
      <c r="K269" s="1"/>
      <c r="L269" s="1"/>
      <c r="M269" s="5"/>
      <c r="N269" s="5"/>
      <c r="O269" s="5"/>
      <c r="P269" s="5"/>
      <c r="Q269" s="5"/>
      <c r="R269" s="5"/>
      <c r="S269" s="70"/>
      <c r="T269" s="70"/>
      <c r="U269" s="70"/>
      <c r="V269" s="18"/>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1"/>
      <c r="BA269" s="1"/>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row>
    <row r="270" spans="2:79" hidden="1">
      <c r="B270" s="49" t="s">
        <v>12</v>
      </c>
      <c r="C270" s="1">
        <v>10</v>
      </c>
      <c r="D270" s="1"/>
      <c r="E270" s="1"/>
      <c r="F270" s="1"/>
      <c r="G270" s="5"/>
      <c r="H270" s="1"/>
      <c r="I270" s="1"/>
      <c r="J270" s="5"/>
      <c r="K270" s="1"/>
      <c r="L270" s="1"/>
      <c r="M270" s="5"/>
      <c r="N270" s="5"/>
      <c r="O270" s="5"/>
      <c r="P270" s="5"/>
      <c r="Q270" s="5"/>
      <c r="R270" s="5"/>
      <c r="S270" s="70"/>
      <c r="T270" s="70"/>
      <c r="U270" s="70"/>
      <c r="V270" s="18"/>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1"/>
      <c r="BA270" s="1"/>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row>
    <row r="271" spans="2:79" hidden="1">
      <c r="B271" s="49" t="s">
        <v>11</v>
      </c>
      <c r="C271" s="1">
        <v>14</v>
      </c>
      <c r="D271" s="1"/>
      <c r="E271" s="1"/>
      <c r="F271" s="1"/>
      <c r="G271" s="5"/>
      <c r="H271" s="1"/>
      <c r="I271" s="1"/>
      <c r="J271" s="5"/>
      <c r="K271" s="1"/>
      <c r="L271" s="1"/>
      <c r="M271" s="5"/>
      <c r="N271" s="5"/>
      <c r="O271" s="5"/>
      <c r="P271" s="5"/>
      <c r="Q271" s="5"/>
      <c r="R271" s="5"/>
      <c r="S271" s="70"/>
      <c r="T271" s="70"/>
      <c r="U271" s="70"/>
      <c r="V271" s="18"/>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1"/>
      <c r="BA271" s="1"/>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row>
    <row r="272" spans="2:79" hidden="1">
      <c r="B272" s="49" t="s">
        <v>10</v>
      </c>
      <c r="C272" s="1">
        <v>13</v>
      </c>
      <c r="D272" s="1"/>
      <c r="E272" s="1"/>
      <c r="F272" s="1"/>
      <c r="G272" s="5"/>
      <c r="H272" s="1"/>
      <c r="I272" s="1"/>
      <c r="J272" s="5"/>
      <c r="K272" s="1"/>
      <c r="L272" s="1"/>
      <c r="M272" s="5"/>
      <c r="N272" s="5"/>
      <c r="O272" s="5"/>
      <c r="P272" s="5"/>
      <c r="Q272" s="5"/>
      <c r="R272" s="5"/>
      <c r="S272" s="70"/>
      <c r="T272" s="70"/>
      <c r="U272" s="70"/>
      <c r="V272" s="18"/>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1"/>
      <c r="BA272" s="1"/>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row>
    <row r="273" spans="2:79" hidden="1">
      <c r="B273" s="49" t="s">
        <v>9</v>
      </c>
      <c r="C273" s="1">
        <v>28</v>
      </c>
      <c r="D273" s="1"/>
      <c r="E273" s="1"/>
      <c r="F273" s="1"/>
      <c r="G273" s="5"/>
      <c r="H273" s="1"/>
      <c r="I273" s="1"/>
      <c r="J273" s="5"/>
      <c r="K273" s="1"/>
      <c r="L273" s="1"/>
      <c r="M273" s="5"/>
      <c r="N273" s="5"/>
      <c r="O273" s="5"/>
      <c r="P273" s="5"/>
      <c r="Q273" s="5"/>
      <c r="R273" s="5"/>
      <c r="S273" s="70"/>
      <c r="T273" s="70"/>
      <c r="U273" s="70"/>
      <c r="V273" s="18"/>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1"/>
      <c r="BA273" s="1"/>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row>
    <row r="274" spans="2:79" hidden="1">
      <c r="B274" s="48" t="s">
        <v>8</v>
      </c>
      <c r="C274" s="1">
        <v>20</v>
      </c>
      <c r="D274" s="1"/>
      <c r="E274" s="1"/>
      <c r="F274" s="1"/>
      <c r="G274" s="5"/>
      <c r="H274" s="1"/>
      <c r="I274" s="1"/>
      <c r="J274" s="5"/>
      <c r="K274" s="1"/>
      <c r="L274" s="1"/>
      <c r="M274" s="5"/>
      <c r="N274" s="5"/>
      <c r="O274" s="5"/>
      <c r="P274" s="5"/>
      <c r="Q274" s="5"/>
      <c r="R274" s="5"/>
      <c r="S274" s="70"/>
      <c r="T274" s="70"/>
      <c r="U274" s="70"/>
      <c r="V274" s="18"/>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1"/>
      <c r="BA274" s="1"/>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row>
    <row r="275" spans="2:79" hidden="1">
      <c r="B275" s="48" t="s">
        <v>7</v>
      </c>
      <c r="C275" s="1">
        <v>15</v>
      </c>
      <c r="D275" s="1"/>
      <c r="E275" s="1"/>
      <c r="F275" s="1"/>
      <c r="G275" s="5"/>
      <c r="H275" s="1"/>
      <c r="I275" s="1"/>
      <c r="J275" s="5"/>
      <c r="K275" s="1"/>
      <c r="L275" s="1"/>
      <c r="M275" s="5"/>
      <c r="N275" s="5"/>
      <c r="O275" s="5"/>
      <c r="P275" s="5"/>
      <c r="Q275" s="5"/>
      <c r="R275" s="5"/>
      <c r="S275" s="70"/>
      <c r="T275" s="70"/>
      <c r="U275" s="70"/>
      <c r="V275" s="18"/>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1"/>
      <c r="BA275" s="1"/>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row>
    <row r="276" spans="2:79" hidden="1">
      <c r="B276" s="47" t="s">
        <v>6</v>
      </c>
      <c r="C276" s="1">
        <v>15</v>
      </c>
      <c r="D276" s="1"/>
      <c r="E276" s="1"/>
      <c r="F276" s="1"/>
      <c r="G276" s="5"/>
      <c r="H276" s="1"/>
      <c r="I276" s="1"/>
      <c r="J276" s="5"/>
      <c r="K276" s="1"/>
      <c r="L276" s="1"/>
      <c r="M276" s="5"/>
      <c r="N276" s="5"/>
      <c r="O276" s="5"/>
      <c r="P276" s="5"/>
      <c r="Q276" s="5"/>
      <c r="R276" s="5"/>
      <c r="S276" s="70"/>
      <c r="T276" s="70"/>
      <c r="U276" s="70"/>
      <c r="V276" s="18"/>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1"/>
      <c r="BA276" s="1"/>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row>
    <row r="277" spans="2:79" hidden="1">
      <c r="B277" s="48" t="s">
        <v>5</v>
      </c>
      <c r="C277" s="1">
        <v>5</v>
      </c>
      <c r="D277" s="1"/>
      <c r="E277" s="1"/>
      <c r="F277" s="1"/>
      <c r="G277" s="5"/>
      <c r="H277" s="1"/>
      <c r="I277" s="1"/>
      <c r="J277" s="5"/>
      <c r="K277" s="1"/>
      <c r="L277" s="1"/>
      <c r="M277" s="5"/>
      <c r="N277" s="5"/>
      <c r="O277" s="5"/>
      <c r="P277" s="5"/>
      <c r="Q277" s="5"/>
      <c r="R277" s="5"/>
      <c r="S277" s="70"/>
      <c r="T277" s="70"/>
      <c r="U277" s="70"/>
      <c r="V277" s="18"/>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1"/>
      <c r="BA277" s="1"/>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row>
    <row r="278" spans="2:79" hidden="1">
      <c r="B278" s="48" t="s">
        <v>4</v>
      </c>
      <c r="C278" s="1">
        <v>3</v>
      </c>
      <c r="D278" s="1"/>
      <c r="E278" s="1"/>
      <c r="F278" s="1"/>
      <c r="G278" s="5"/>
      <c r="H278" s="1"/>
      <c r="I278" s="1"/>
      <c r="J278" s="5"/>
      <c r="K278" s="1"/>
      <c r="L278" s="1"/>
      <c r="M278" s="5"/>
      <c r="N278" s="5"/>
      <c r="O278" s="5"/>
      <c r="P278" s="5"/>
      <c r="Q278" s="5"/>
      <c r="R278" s="5"/>
      <c r="S278" s="70"/>
      <c r="T278" s="70"/>
      <c r="U278" s="70"/>
      <c r="V278" s="18"/>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1"/>
      <c r="BA278" s="1"/>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row>
    <row r="279" spans="2:79" hidden="1">
      <c r="B279" s="49" t="s">
        <v>3</v>
      </c>
      <c r="C279" s="1">
        <v>6</v>
      </c>
      <c r="D279" s="1"/>
      <c r="E279" s="1"/>
      <c r="F279" s="1"/>
      <c r="G279" s="5"/>
      <c r="H279" s="1"/>
      <c r="I279" s="1"/>
      <c r="J279" s="5"/>
      <c r="K279" s="1"/>
      <c r="L279" s="1"/>
      <c r="M279" s="5"/>
      <c r="N279" s="5"/>
      <c r="O279" s="5"/>
      <c r="P279" s="5"/>
      <c r="Q279" s="5"/>
      <c r="R279" s="5"/>
      <c r="S279" s="70"/>
      <c r="T279" s="70"/>
      <c r="U279" s="70"/>
      <c r="V279" s="18"/>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1"/>
      <c r="BA279" s="1"/>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row>
    <row r="280" spans="2:79" hidden="1">
      <c r="B280" s="48" t="s">
        <v>2</v>
      </c>
      <c r="C280" s="1">
        <v>10</v>
      </c>
      <c r="D280" s="1"/>
      <c r="E280" s="1"/>
      <c r="F280" s="1"/>
      <c r="G280" s="5"/>
      <c r="H280" s="1"/>
      <c r="I280" s="1"/>
      <c r="J280" s="5"/>
      <c r="K280" s="1"/>
      <c r="L280" s="1"/>
      <c r="M280" s="5"/>
      <c r="N280" s="5"/>
      <c r="O280" s="5"/>
      <c r="P280" s="5"/>
      <c r="Q280" s="5"/>
      <c r="R280" s="5"/>
      <c r="S280" s="70"/>
      <c r="T280" s="70"/>
      <c r="U280" s="70"/>
      <c r="V280" s="18"/>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1"/>
      <c r="BA280" s="1"/>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row>
    <row r="281" spans="2:79" hidden="1">
      <c r="B281" s="49" t="s">
        <v>1</v>
      </c>
      <c r="C281" s="1">
        <v>5</v>
      </c>
      <c r="D281" s="1"/>
      <c r="E281" s="1"/>
      <c r="F281" s="1"/>
      <c r="G281" s="5"/>
      <c r="H281" s="1"/>
      <c r="I281" s="1"/>
      <c r="J281" s="5"/>
      <c r="K281" s="1"/>
      <c r="L281" s="1"/>
      <c r="M281" s="5"/>
      <c r="N281" s="5"/>
      <c r="O281" s="5"/>
      <c r="P281" s="5"/>
      <c r="Q281" s="5"/>
      <c r="R281" s="5"/>
      <c r="S281" s="70"/>
      <c r="T281" s="70"/>
      <c r="U281" s="70"/>
      <c r="V281" s="18"/>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1"/>
      <c r="BA281" s="1"/>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row>
    <row r="282" spans="2:79" hidden="1">
      <c r="B282" s="48" t="s">
        <v>121</v>
      </c>
      <c r="C282" s="1">
        <v>10</v>
      </c>
      <c r="D282" s="1"/>
      <c r="E282" s="1"/>
      <c r="F282" s="1"/>
      <c r="G282" s="5"/>
      <c r="H282" s="1"/>
      <c r="I282" s="1"/>
      <c r="J282" s="5"/>
      <c r="K282" s="1"/>
      <c r="L282" s="1"/>
      <c r="M282" s="5"/>
      <c r="N282" s="5"/>
      <c r="O282" s="5"/>
      <c r="P282" s="5"/>
      <c r="Q282" s="5"/>
      <c r="R282" s="5"/>
      <c r="S282" s="70"/>
      <c r="T282" s="70"/>
      <c r="U282" s="70"/>
      <c r="V282" s="18"/>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1"/>
      <c r="BA282" s="1"/>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row>
    <row r="283" spans="2:79" hidden="1">
      <c r="B283" s="48" t="s">
        <v>0</v>
      </c>
      <c r="C283" s="1">
        <v>15</v>
      </c>
      <c r="D283" s="1"/>
      <c r="E283" s="1"/>
      <c r="F283" s="1"/>
      <c r="G283" s="5"/>
      <c r="H283" s="1"/>
      <c r="I283" s="1"/>
      <c r="J283" s="5"/>
      <c r="K283" s="1"/>
      <c r="L283" s="1"/>
      <c r="M283" s="5"/>
      <c r="N283" s="5"/>
      <c r="O283" s="5"/>
      <c r="P283" s="5"/>
      <c r="Q283" s="5"/>
      <c r="R283" s="5"/>
      <c r="S283" s="70"/>
      <c r="T283" s="70"/>
      <c r="U283" s="70"/>
      <c r="V283" s="18"/>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1"/>
      <c r="BA283" s="1"/>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row>
    <row r="284" spans="2:79" hidden="1">
      <c r="B284" s="1"/>
      <c r="C284" s="1"/>
      <c r="D284" s="1"/>
      <c r="E284" s="1"/>
      <c r="F284" s="1"/>
      <c r="G284" s="5"/>
      <c r="H284" s="1"/>
      <c r="I284" s="1"/>
      <c r="J284" s="5"/>
      <c r="K284" s="1"/>
      <c r="L284" s="1"/>
      <c r="M284" s="5"/>
      <c r="N284" s="5"/>
      <c r="O284" s="5"/>
      <c r="P284" s="5"/>
      <c r="Q284" s="5"/>
      <c r="R284" s="5"/>
      <c r="S284" s="70"/>
      <c r="T284" s="70"/>
      <c r="U284" s="70"/>
      <c r="V284" s="18"/>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1"/>
      <c r="BA284" s="1"/>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row>
    <row r="285" spans="2:79" hidden="1">
      <c r="B285" s="1"/>
      <c r="C285" s="1"/>
      <c r="D285" s="1"/>
      <c r="E285" s="1"/>
      <c r="F285" s="1"/>
      <c r="G285" s="5"/>
      <c r="H285" s="1"/>
      <c r="I285" s="1"/>
      <c r="J285" s="5"/>
      <c r="K285" s="1"/>
      <c r="L285" s="1"/>
      <c r="M285" s="5"/>
      <c r="N285" s="5"/>
      <c r="O285" s="5"/>
      <c r="P285" s="5"/>
      <c r="Q285" s="5"/>
      <c r="R285" s="5"/>
      <c r="S285" s="70"/>
      <c r="T285" s="70"/>
      <c r="U285" s="70"/>
      <c r="V285" s="18"/>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1"/>
      <c r="BA285" s="1"/>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row>
    <row r="286" spans="2:79" hidden="1">
      <c r="B286" s="1"/>
      <c r="C286" s="1"/>
      <c r="D286" s="1"/>
      <c r="E286" s="1"/>
      <c r="F286" s="1"/>
      <c r="G286" s="5"/>
      <c r="H286" s="1"/>
      <c r="I286" s="1"/>
      <c r="J286" s="5"/>
      <c r="K286" s="1"/>
      <c r="L286" s="1"/>
      <c r="M286" s="5"/>
      <c r="N286" s="5"/>
      <c r="O286" s="5"/>
      <c r="P286" s="5"/>
      <c r="Q286" s="5"/>
      <c r="R286" s="5"/>
      <c r="S286" s="70"/>
      <c r="T286" s="70"/>
      <c r="U286" s="70"/>
      <c r="V286" s="18"/>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1"/>
      <c r="BA286" s="1"/>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row>
    <row r="287" spans="2:79" hidden="1">
      <c r="B287" s="1"/>
      <c r="C287" s="1"/>
      <c r="D287" s="1"/>
      <c r="E287" s="1"/>
      <c r="F287" s="1"/>
      <c r="G287" s="5"/>
      <c r="H287" s="1"/>
      <c r="I287" s="1"/>
      <c r="J287" s="5"/>
      <c r="K287" s="1"/>
      <c r="L287" s="1"/>
      <c r="M287" s="5"/>
      <c r="N287" s="5"/>
      <c r="O287" s="5"/>
      <c r="P287" s="5"/>
      <c r="Q287" s="5"/>
      <c r="R287" s="5"/>
      <c r="S287" s="70"/>
      <c r="T287" s="70"/>
      <c r="U287" s="70"/>
      <c r="V287" s="18"/>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1"/>
      <c r="BA287" s="1"/>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row>
    <row r="288" spans="2:79" hidden="1">
      <c r="B288" s="1"/>
      <c r="C288" s="1"/>
      <c r="D288" s="1"/>
      <c r="E288" s="1"/>
      <c r="F288" s="1"/>
      <c r="G288" s="5"/>
      <c r="H288" s="1"/>
      <c r="I288" s="1"/>
      <c r="J288" s="5"/>
      <c r="K288" s="1"/>
      <c r="L288" s="1"/>
      <c r="M288" s="5"/>
      <c r="N288" s="5"/>
      <c r="O288" s="5"/>
      <c r="P288" s="5"/>
      <c r="Q288" s="5"/>
      <c r="R288" s="5"/>
      <c r="S288" s="70"/>
      <c r="T288" s="70"/>
      <c r="U288" s="70"/>
      <c r="V288" s="18"/>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1"/>
      <c r="BA288" s="1"/>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row>
    <row r="289" spans="2:79" hidden="1">
      <c r="B289" s="1"/>
      <c r="C289" s="1"/>
      <c r="D289" s="1"/>
      <c r="E289" s="1"/>
      <c r="F289" s="1"/>
      <c r="G289" s="5"/>
      <c r="H289" s="1"/>
      <c r="I289" s="1"/>
      <c r="J289" s="5"/>
      <c r="K289" s="1"/>
      <c r="L289" s="1"/>
      <c r="M289" s="5"/>
      <c r="N289" s="5"/>
      <c r="O289" s="5"/>
      <c r="P289" s="5"/>
      <c r="Q289" s="5"/>
      <c r="R289" s="5"/>
      <c r="S289" s="70"/>
      <c r="T289" s="70"/>
      <c r="U289" s="70"/>
      <c r="V289" s="18"/>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1"/>
      <c r="BA289" s="1"/>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row>
    <row r="290" spans="2:79" hidden="1">
      <c r="B290" s="1"/>
      <c r="C290" s="1"/>
      <c r="D290" s="1"/>
      <c r="E290" s="1"/>
      <c r="F290" s="1"/>
      <c r="G290" s="5"/>
      <c r="H290" s="1"/>
      <c r="I290" s="1"/>
      <c r="J290" s="5"/>
      <c r="K290" s="1"/>
      <c r="L290" s="1"/>
      <c r="M290" s="5"/>
      <c r="N290" s="5"/>
      <c r="O290" s="5"/>
      <c r="P290" s="5"/>
      <c r="Q290" s="5"/>
      <c r="R290" s="5"/>
      <c r="S290" s="70"/>
      <c r="T290" s="70"/>
      <c r="U290" s="70"/>
      <c r="V290" s="18"/>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1"/>
      <c r="BA290" s="1"/>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row>
    <row r="291" spans="2:79" hidden="1">
      <c r="B291" s="1"/>
      <c r="C291" s="1"/>
      <c r="D291" s="1"/>
      <c r="E291" s="1"/>
      <c r="F291" s="1"/>
      <c r="G291" s="5"/>
      <c r="H291" s="1"/>
      <c r="I291" s="1"/>
      <c r="J291" s="5"/>
      <c r="K291" s="1"/>
      <c r="L291" s="1"/>
      <c r="M291" s="5"/>
      <c r="N291" s="5"/>
      <c r="O291" s="5"/>
      <c r="P291" s="5"/>
      <c r="Q291" s="5"/>
      <c r="R291" s="5"/>
      <c r="S291" s="70"/>
      <c r="T291" s="70"/>
      <c r="U291" s="70"/>
      <c r="V291" s="18"/>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1"/>
      <c r="BA291" s="1"/>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row>
    <row r="292" spans="2:79" hidden="1">
      <c r="B292" s="1"/>
      <c r="C292" s="1"/>
      <c r="D292" s="1"/>
      <c r="E292" s="1"/>
      <c r="F292" s="1"/>
      <c r="G292" s="5"/>
      <c r="H292" s="1"/>
      <c r="I292" s="1"/>
      <c r="J292" s="5"/>
      <c r="K292" s="1"/>
      <c r="L292" s="1"/>
      <c r="M292" s="5"/>
      <c r="N292" s="5"/>
      <c r="O292" s="5"/>
      <c r="P292" s="5"/>
      <c r="Q292" s="5"/>
      <c r="R292" s="5"/>
      <c r="S292" s="70"/>
      <c r="T292" s="70"/>
      <c r="U292" s="70"/>
      <c r="V292" s="18"/>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1"/>
      <c r="BA292" s="1"/>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row>
    <row r="293" spans="2:79" hidden="1">
      <c r="B293" s="1"/>
      <c r="C293" s="1"/>
      <c r="D293" s="1"/>
      <c r="E293" s="1"/>
      <c r="F293" s="1"/>
      <c r="G293" s="5"/>
      <c r="H293" s="1"/>
      <c r="I293" s="1"/>
      <c r="J293" s="5"/>
      <c r="K293" s="1"/>
      <c r="L293" s="1"/>
      <c r="M293" s="5"/>
      <c r="N293" s="5"/>
      <c r="O293" s="5"/>
      <c r="P293" s="5"/>
      <c r="Q293" s="5"/>
      <c r="R293" s="5"/>
      <c r="S293" s="70"/>
      <c r="T293" s="70"/>
      <c r="U293" s="70"/>
      <c r="V293" s="18"/>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1"/>
      <c r="BA293" s="1"/>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row>
    <row r="294" spans="2:79" hidden="1">
      <c r="B294" s="1"/>
      <c r="C294" s="1"/>
      <c r="D294" s="1"/>
      <c r="E294" s="1"/>
      <c r="F294" s="1"/>
      <c r="G294" s="5"/>
      <c r="H294" s="1"/>
      <c r="I294" s="1"/>
      <c r="J294" s="5"/>
      <c r="K294" s="1"/>
      <c r="L294" s="1"/>
      <c r="M294" s="5"/>
      <c r="N294" s="5"/>
      <c r="O294" s="5"/>
      <c r="P294" s="5"/>
      <c r="Q294" s="5"/>
      <c r="R294" s="5"/>
      <c r="S294" s="70"/>
      <c r="T294" s="70"/>
      <c r="U294" s="70"/>
      <c r="V294" s="18"/>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1"/>
      <c r="BA294" s="1"/>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row>
    <row r="295" spans="2:79" hidden="1">
      <c r="B295" s="1"/>
      <c r="C295" s="1"/>
      <c r="D295" s="1"/>
      <c r="E295" s="1"/>
      <c r="F295" s="1"/>
      <c r="G295" s="5"/>
      <c r="H295" s="1"/>
      <c r="I295" s="1"/>
      <c r="J295" s="5"/>
      <c r="K295" s="1"/>
      <c r="L295" s="1"/>
      <c r="M295" s="5"/>
      <c r="N295" s="5"/>
      <c r="O295" s="5"/>
      <c r="P295" s="5"/>
      <c r="Q295" s="5"/>
      <c r="R295" s="5"/>
      <c r="S295" s="70"/>
      <c r="T295" s="70"/>
      <c r="U295" s="70"/>
      <c r="V295" s="18"/>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1"/>
      <c r="BA295" s="1"/>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row>
    <row r="296" spans="2:79" hidden="1">
      <c r="B296" s="1"/>
      <c r="C296" s="1"/>
      <c r="D296" s="1"/>
      <c r="E296" s="1"/>
      <c r="F296" s="1"/>
      <c r="G296" s="5"/>
      <c r="H296" s="1"/>
      <c r="I296" s="1"/>
      <c r="J296" s="5"/>
      <c r="K296" s="1"/>
      <c r="L296" s="1"/>
      <c r="M296" s="5"/>
      <c r="N296" s="5"/>
      <c r="O296" s="5"/>
      <c r="P296" s="5"/>
      <c r="Q296" s="5"/>
      <c r="R296" s="5"/>
      <c r="S296" s="70"/>
      <c r="T296" s="70"/>
      <c r="U296" s="70"/>
      <c r="V296" s="18"/>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1"/>
      <c r="BA296" s="1"/>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row>
    <row r="297" spans="2:79" hidden="1">
      <c r="B297" s="1"/>
      <c r="C297" s="1"/>
      <c r="D297" s="1"/>
      <c r="E297" s="1"/>
      <c r="F297" s="1"/>
      <c r="G297" s="5"/>
      <c r="H297" s="1"/>
      <c r="I297" s="1"/>
      <c r="J297" s="5"/>
      <c r="K297" s="1"/>
      <c r="L297" s="1"/>
      <c r="M297" s="5"/>
      <c r="N297" s="5"/>
      <c r="O297" s="5"/>
      <c r="P297" s="5"/>
      <c r="Q297" s="5"/>
      <c r="R297" s="5"/>
      <c r="S297" s="70"/>
      <c r="T297" s="70"/>
      <c r="U297" s="70"/>
      <c r="V297" s="18"/>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1"/>
      <c r="BA297" s="1"/>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row>
    <row r="298" spans="2:79" hidden="1">
      <c r="B298" s="1"/>
      <c r="C298" s="1"/>
      <c r="D298" s="1"/>
      <c r="E298" s="1"/>
      <c r="F298" s="1"/>
      <c r="G298" s="5"/>
      <c r="H298" s="1"/>
      <c r="I298" s="1"/>
      <c r="J298" s="5"/>
      <c r="K298" s="1"/>
      <c r="L298" s="1"/>
      <c r="M298" s="5"/>
      <c r="N298" s="5"/>
      <c r="O298" s="5"/>
      <c r="P298" s="5"/>
      <c r="Q298" s="5"/>
      <c r="R298" s="5"/>
      <c r="S298" s="70"/>
      <c r="T298" s="70"/>
      <c r="U298" s="70"/>
      <c r="V298" s="18"/>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1"/>
      <c r="BA298" s="1"/>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row>
    <row r="299" spans="2:79" hidden="1">
      <c r="B299" s="1"/>
      <c r="C299" s="1"/>
      <c r="D299" s="1"/>
      <c r="E299" s="1"/>
      <c r="F299" s="1"/>
      <c r="G299" s="5"/>
      <c r="H299" s="1"/>
      <c r="I299" s="1"/>
      <c r="J299" s="5"/>
      <c r="K299" s="1"/>
      <c r="L299" s="1"/>
      <c r="M299" s="5"/>
      <c r="N299" s="5"/>
      <c r="O299" s="5"/>
      <c r="P299" s="5"/>
      <c r="Q299" s="5"/>
      <c r="R299" s="5"/>
      <c r="S299" s="70"/>
      <c r="T299" s="70"/>
      <c r="U299" s="70"/>
      <c r="V299" s="18"/>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1"/>
      <c r="BA299" s="1"/>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row>
    <row r="300" spans="2:79" hidden="1">
      <c r="B300" s="1"/>
      <c r="C300" s="1"/>
      <c r="D300" s="1"/>
      <c r="E300" s="1"/>
      <c r="F300" s="1"/>
      <c r="G300" s="5"/>
      <c r="H300" s="1"/>
      <c r="I300" s="1"/>
      <c r="J300" s="5"/>
      <c r="K300" s="1"/>
      <c r="L300" s="1"/>
      <c r="M300" s="5"/>
      <c r="N300" s="5"/>
      <c r="O300" s="5"/>
      <c r="P300" s="5"/>
      <c r="Q300" s="5"/>
      <c r="R300" s="5"/>
      <c r="S300" s="70"/>
      <c r="T300" s="70"/>
      <c r="U300" s="70"/>
      <c r="V300" s="18"/>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1"/>
      <c r="BA300" s="1"/>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row>
    <row r="301" spans="2:79" hidden="1">
      <c r="B301" s="1"/>
      <c r="C301" s="1"/>
      <c r="D301" s="1"/>
      <c r="E301" s="1"/>
      <c r="F301" s="1"/>
      <c r="G301" s="5"/>
      <c r="H301" s="1"/>
      <c r="I301" s="1"/>
      <c r="J301" s="5"/>
      <c r="K301" s="1"/>
      <c r="L301" s="1"/>
      <c r="M301" s="5"/>
      <c r="N301" s="5"/>
      <c r="O301" s="5"/>
      <c r="P301" s="5"/>
      <c r="Q301" s="5"/>
      <c r="R301" s="5"/>
      <c r="S301" s="70"/>
      <c r="T301" s="70"/>
      <c r="U301" s="70"/>
      <c r="V301" s="18"/>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1"/>
      <c r="BA301" s="1"/>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row>
    <row r="302" spans="2:79" hidden="1">
      <c r="B302" s="1"/>
      <c r="C302" s="1"/>
      <c r="D302" s="1"/>
      <c r="E302" s="1"/>
      <c r="F302" s="1"/>
      <c r="G302" s="5"/>
      <c r="H302" s="1"/>
      <c r="I302" s="1"/>
      <c r="J302" s="5"/>
      <c r="K302" s="1"/>
      <c r="L302" s="1"/>
      <c r="M302" s="5"/>
      <c r="N302" s="5"/>
      <c r="O302" s="5"/>
      <c r="P302" s="5"/>
      <c r="Q302" s="5"/>
      <c r="R302" s="5"/>
      <c r="S302" s="70"/>
      <c r="T302" s="70"/>
      <c r="U302" s="70"/>
      <c r="V302" s="18"/>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1"/>
      <c r="BA302" s="1"/>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row>
    <row r="303" spans="2:79" hidden="1">
      <c r="B303" s="1"/>
      <c r="C303" s="1"/>
      <c r="D303" s="1"/>
      <c r="E303" s="1"/>
      <c r="F303" s="1"/>
      <c r="G303" s="5"/>
      <c r="H303" s="1"/>
      <c r="I303" s="1"/>
      <c r="J303" s="5"/>
      <c r="K303" s="1"/>
      <c r="L303" s="1"/>
      <c r="M303" s="5"/>
      <c r="N303" s="5"/>
      <c r="O303" s="5"/>
      <c r="P303" s="5"/>
      <c r="Q303" s="5"/>
      <c r="R303" s="5"/>
      <c r="S303" s="70"/>
      <c r="T303" s="70"/>
      <c r="U303" s="70"/>
      <c r="V303" s="18"/>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1"/>
      <c r="BA303" s="1"/>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row>
    <row r="304" spans="2:79" hidden="1">
      <c r="B304" s="1"/>
      <c r="C304" s="1"/>
      <c r="D304" s="1"/>
      <c r="E304" s="1"/>
      <c r="F304" s="1"/>
      <c r="G304" s="5"/>
      <c r="H304" s="1"/>
      <c r="I304" s="1"/>
      <c r="J304" s="5"/>
      <c r="K304" s="1"/>
      <c r="L304" s="1"/>
      <c r="M304" s="5"/>
      <c r="N304" s="5"/>
      <c r="O304" s="5"/>
      <c r="P304" s="5"/>
      <c r="Q304" s="5"/>
      <c r="R304" s="5"/>
      <c r="S304" s="70"/>
      <c r="T304" s="70"/>
      <c r="U304" s="70"/>
      <c r="V304" s="18"/>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1"/>
      <c r="BA304" s="1"/>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row>
    <row r="305" spans="2:79" hidden="1">
      <c r="B305" s="1"/>
      <c r="C305" s="1"/>
      <c r="D305" s="1"/>
      <c r="E305" s="1"/>
      <c r="F305" s="1"/>
      <c r="G305" s="5"/>
      <c r="H305" s="1"/>
      <c r="I305" s="1"/>
      <c r="J305" s="5"/>
      <c r="K305" s="1"/>
      <c r="L305" s="1"/>
      <c r="M305" s="5"/>
      <c r="N305" s="5"/>
      <c r="O305" s="5"/>
      <c r="P305" s="5"/>
      <c r="Q305" s="5"/>
      <c r="R305" s="5"/>
      <c r="S305" s="70"/>
      <c r="T305" s="70"/>
      <c r="U305" s="70"/>
      <c r="V305" s="18"/>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1"/>
      <c r="BA305" s="1"/>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row>
    <row r="306" spans="2:79" hidden="1">
      <c r="B306" s="1"/>
      <c r="C306" s="1"/>
      <c r="D306" s="1"/>
      <c r="E306" s="1"/>
      <c r="F306" s="1"/>
      <c r="G306" s="5"/>
      <c r="H306" s="1"/>
      <c r="I306" s="1"/>
      <c r="J306" s="5"/>
      <c r="K306" s="1"/>
      <c r="L306" s="1"/>
      <c r="M306" s="5"/>
      <c r="N306" s="5"/>
      <c r="O306" s="5"/>
      <c r="P306" s="5"/>
      <c r="Q306" s="5"/>
      <c r="R306" s="5"/>
      <c r="S306" s="70"/>
      <c r="T306" s="70"/>
      <c r="U306" s="70"/>
      <c r="V306" s="18"/>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1"/>
      <c r="BA306" s="1"/>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row>
    <row r="307" spans="2:79" hidden="1">
      <c r="B307" s="1"/>
      <c r="C307" s="1"/>
      <c r="D307" s="1"/>
      <c r="E307" s="1"/>
      <c r="F307" s="1"/>
      <c r="G307" s="5"/>
      <c r="H307" s="1"/>
      <c r="I307" s="1"/>
      <c r="J307" s="5"/>
      <c r="K307" s="1"/>
      <c r="L307" s="1"/>
      <c r="M307" s="5"/>
      <c r="N307" s="5"/>
      <c r="O307" s="5"/>
      <c r="P307" s="5"/>
      <c r="Q307" s="5"/>
      <c r="R307" s="5"/>
      <c r="S307" s="70"/>
      <c r="T307" s="70"/>
      <c r="U307" s="70"/>
      <c r="V307" s="18"/>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1"/>
      <c r="BA307" s="1"/>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row>
    <row r="308" spans="2:79" hidden="1">
      <c r="B308" s="1"/>
      <c r="C308" s="1"/>
      <c r="D308" s="1"/>
      <c r="E308" s="1"/>
      <c r="F308" s="1"/>
      <c r="G308" s="5"/>
      <c r="H308" s="1"/>
      <c r="I308" s="1"/>
      <c r="J308" s="5"/>
      <c r="K308" s="1"/>
      <c r="L308" s="1"/>
      <c r="M308" s="5"/>
      <c r="N308" s="5"/>
      <c r="O308" s="5"/>
      <c r="P308" s="5"/>
      <c r="Q308" s="5"/>
      <c r="R308" s="5"/>
      <c r="S308" s="70"/>
      <c r="T308" s="70"/>
      <c r="U308" s="70"/>
      <c r="V308" s="18"/>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1"/>
      <c r="BA308" s="1"/>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row>
    <row r="309" spans="2:79" hidden="1">
      <c r="B309" s="1"/>
      <c r="C309" s="1"/>
      <c r="D309" s="1"/>
      <c r="E309" s="1"/>
      <c r="F309" s="1"/>
      <c r="G309" s="5"/>
      <c r="H309" s="1"/>
      <c r="I309" s="1"/>
      <c r="J309" s="5"/>
      <c r="K309" s="1"/>
      <c r="L309" s="1"/>
      <c r="M309" s="5"/>
      <c r="N309" s="5"/>
      <c r="O309" s="5"/>
      <c r="P309" s="5"/>
      <c r="Q309" s="5"/>
      <c r="R309" s="5"/>
      <c r="S309" s="70"/>
      <c r="T309" s="70"/>
      <c r="U309" s="70"/>
      <c r="V309" s="18"/>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1"/>
      <c r="BA309" s="1"/>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row>
    <row r="310" spans="2:79" hidden="1">
      <c r="B310" s="1"/>
      <c r="C310" s="1"/>
      <c r="D310" s="1"/>
      <c r="E310" s="1"/>
      <c r="F310" s="1"/>
      <c r="G310" s="5"/>
      <c r="H310" s="1"/>
      <c r="I310" s="1"/>
      <c r="J310" s="5"/>
      <c r="K310" s="1"/>
      <c r="L310" s="1"/>
      <c r="M310" s="5"/>
      <c r="N310" s="5"/>
      <c r="O310" s="5"/>
      <c r="P310" s="5"/>
      <c r="Q310" s="5"/>
      <c r="R310" s="5"/>
      <c r="S310" s="70"/>
      <c r="T310" s="70"/>
      <c r="U310" s="70"/>
      <c r="V310" s="18"/>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1"/>
      <c r="BA310" s="1"/>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row>
    <row r="311" spans="2:79" hidden="1">
      <c r="B311" s="1"/>
      <c r="C311" s="1"/>
      <c r="D311" s="1"/>
      <c r="E311" s="1"/>
      <c r="F311" s="1"/>
      <c r="G311" s="5"/>
      <c r="H311" s="1"/>
      <c r="I311" s="1"/>
      <c r="J311" s="5"/>
      <c r="K311" s="1"/>
      <c r="L311" s="1"/>
      <c r="M311" s="5"/>
      <c r="N311" s="5"/>
      <c r="O311" s="5"/>
      <c r="P311" s="5"/>
      <c r="Q311" s="5"/>
      <c r="R311" s="5"/>
      <c r="S311" s="70"/>
      <c r="T311" s="70"/>
      <c r="U311" s="70"/>
      <c r="V311" s="18"/>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1"/>
      <c r="BA311" s="1"/>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row>
    <row r="312" spans="2:79" hidden="1">
      <c r="B312" s="1"/>
      <c r="C312" s="1"/>
      <c r="D312" s="1"/>
      <c r="E312" s="1"/>
      <c r="F312" s="1"/>
      <c r="G312" s="5"/>
      <c r="H312" s="1"/>
      <c r="I312" s="1"/>
      <c r="J312" s="5"/>
      <c r="K312" s="1"/>
      <c r="L312" s="1"/>
      <c r="M312" s="5"/>
      <c r="N312" s="5"/>
      <c r="O312" s="5"/>
      <c r="P312" s="5"/>
      <c r="Q312" s="5"/>
      <c r="R312" s="5"/>
      <c r="S312" s="70"/>
      <c r="T312" s="70"/>
      <c r="U312" s="70"/>
      <c r="V312" s="18"/>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1"/>
      <c r="BA312" s="1"/>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row>
    <row r="313" spans="2:79" hidden="1">
      <c r="B313" s="1"/>
      <c r="C313" s="1"/>
      <c r="D313" s="1"/>
      <c r="E313" s="1"/>
      <c r="F313" s="1"/>
      <c r="G313" s="5"/>
      <c r="H313" s="1"/>
      <c r="I313" s="1"/>
      <c r="J313" s="5"/>
      <c r="K313" s="1"/>
      <c r="L313" s="1"/>
      <c r="M313" s="5"/>
      <c r="N313" s="5"/>
      <c r="O313" s="5"/>
      <c r="P313" s="5"/>
      <c r="Q313" s="5"/>
      <c r="R313" s="5"/>
      <c r="S313" s="70"/>
      <c r="T313" s="70"/>
      <c r="U313" s="70"/>
      <c r="V313" s="18"/>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1"/>
      <c r="BA313" s="1"/>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row>
    <row r="314" spans="2:79" hidden="1">
      <c r="B314" s="1"/>
      <c r="C314" s="1"/>
      <c r="D314" s="1"/>
      <c r="E314" s="1"/>
      <c r="F314" s="1"/>
      <c r="G314" s="5"/>
      <c r="H314" s="1"/>
      <c r="I314" s="1"/>
      <c r="J314" s="5"/>
      <c r="K314" s="1"/>
      <c r="L314" s="1"/>
      <c r="M314" s="5"/>
      <c r="N314" s="5"/>
      <c r="O314" s="5"/>
      <c r="P314" s="5"/>
      <c r="Q314" s="5"/>
      <c r="R314" s="5"/>
      <c r="S314" s="70"/>
      <c r="T314" s="70"/>
      <c r="U314" s="70"/>
      <c r="V314" s="18"/>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1"/>
      <c r="BA314" s="1"/>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row>
    <row r="315" spans="2:79" hidden="1">
      <c r="B315" s="1"/>
      <c r="C315" s="1"/>
      <c r="D315" s="1"/>
      <c r="E315" s="1"/>
      <c r="F315" s="1"/>
      <c r="G315" s="5"/>
      <c r="H315" s="1"/>
      <c r="I315" s="1"/>
      <c r="J315" s="5"/>
      <c r="K315" s="1"/>
      <c r="L315" s="1"/>
      <c r="M315" s="5"/>
      <c r="N315" s="5"/>
      <c r="O315" s="5"/>
      <c r="P315" s="5"/>
      <c r="Q315" s="5"/>
      <c r="R315" s="5"/>
      <c r="S315" s="70"/>
      <c r="T315" s="70"/>
      <c r="U315" s="70"/>
      <c r="V315" s="18"/>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1"/>
      <c r="BA315" s="1"/>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row>
    <row r="316" spans="2:79" hidden="1">
      <c r="B316" s="1"/>
      <c r="C316" s="1"/>
      <c r="D316" s="1"/>
      <c r="E316" s="1"/>
      <c r="F316" s="1"/>
      <c r="G316" s="5"/>
      <c r="H316" s="1"/>
      <c r="I316" s="1"/>
      <c r="J316" s="5"/>
      <c r="K316" s="1"/>
      <c r="L316" s="1"/>
      <c r="M316" s="5"/>
      <c r="N316" s="5"/>
      <c r="O316" s="5"/>
      <c r="P316" s="5"/>
      <c r="Q316" s="5"/>
      <c r="R316" s="5"/>
      <c r="S316" s="70"/>
      <c r="T316" s="70"/>
      <c r="U316" s="70"/>
      <c r="V316" s="18"/>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1"/>
      <c r="BA316" s="1"/>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row>
    <row r="317" spans="2:79" hidden="1">
      <c r="B317" s="1"/>
      <c r="C317" s="1"/>
      <c r="D317" s="1"/>
      <c r="E317" s="1"/>
      <c r="F317" s="1"/>
      <c r="G317" s="5"/>
      <c r="H317" s="1"/>
      <c r="I317" s="1"/>
      <c r="J317" s="5"/>
      <c r="K317" s="1"/>
      <c r="L317" s="1"/>
      <c r="M317" s="5"/>
      <c r="N317" s="5"/>
      <c r="O317" s="5"/>
      <c r="P317" s="5"/>
      <c r="Q317" s="5"/>
      <c r="R317" s="5"/>
      <c r="S317" s="70"/>
      <c r="T317" s="70"/>
      <c r="U317" s="70"/>
      <c r="V317" s="18"/>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1"/>
      <c r="BA317" s="1"/>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row>
    <row r="318" spans="2:79" hidden="1">
      <c r="B318" s="1"/>
      <c r="C318" s="1"/>
      <c r="D318" s="1"/>
      <c r="E318" s="1"/>
      <c r="F318" s="1"/>
      <c r="G318" s="5"/>
      <c r="H318" s="1"/>
      <c r="I318" s="1"/>
      <c r="J318" s="5"/>
      <c r="K318" s="1"/>
      <c r="L318" s="1"/>
      <c r="M318" s="5"/>
      <c r="N318" s="5"/>
      <c r="O318" s="5"/>
      <c r="P318" s="5"/>
      <c r="Q318" s="5"/>
      <c r="R318" s="5"/>
      <c r="S318" s="70"/>
      <c r="T318" s="70"/>
      <c r="U318" s="70"/>
      <c r="V318" s="18"/>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1"/>
      <c r="BA318" s="1"/>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row>
    <row r="319" spans="2:79">
      <c r="B319" s="1"/>
      <c r="C319" s="1"/>
      <c r="D319" s="1"/>
      <c r="E319" s="1"/>
      <c r="F319" s="1"/>
      <c r="G319" s="5"/>
      <c r="H319" s="1"/>
      <c r="I319" s="1"/>
      <c r="J319" s="5"/>
      <c r="K319" s="1"/>
      <c r="L319" s="1"/>
      <c r="M319" s="5"/>
      <c r="N319" s="5"/>
      <c r="O319" s="5"/>
      <c r="P319" s="5"/>
      <c r="Q319" s="5"/>
      <c r="R319" s="5"/>
      <c r="S319" s="70"/>
      <c r="T319" s="70"/>
      <c r="U319" s="70"/>
      <c r="V319" s="18"/>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1"/>
      <c r="BA319" s="1"/>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row>
    <row r="320" spans="2:79">
      <c r="B320" s="1"/>
      <c r="C320" s="1"/>
      <c r="D320" s="1"/>
      <c r="E320" s="1"/>
      <c r="F320" s="1"/>
      <c r="G320" s="5"/>
      <c r="H320" s="1"/>
      <c r="I320" s="1"/>
      <c r="J320" s="5"/>
      <c r="K320" s="1"/>
      <c r="L320" s="1"/>
      <c r="M320" s="5"/>
      <c r="N320" s="5"/>
      <c r="O320" s="5"/>
      <c r="P320" s="5"/>
      <c r="Q320" s="5"/>
      <c r="R320" s="5"/>
      <c r="S320" s="70"/>
      <c r="T320" s="70"/>
      <c r="U320" s="70"/>
      <c r="V320" s="18"/>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1"/>
      <c r="BA320" s="1"/>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row>
    <row r="321" spans="2:79">
      <c r="B321" s="1"/>
      <c r="C321" s="1"/>
      <c r="D321" s="1"/>
      <c r="E321" s="1"/>
      <c r="F321" s="1"/>
      <c r="G321" s="5"/>
      <c r="H321" s="1"/>
      <c r="I321" s="1"/>
      <c r="J321" s="5"/>
      <c r="K321" s="1"/>
      <c r="L321" s="1"/>
      <c r="M321" s="5"/>
      <c r="N321" s="5"/>
      <c r="O321" s="5"/>
      <c r="P321" s="5"/>
      <c r="Q321" s="5"/>
      <c r="R321" s="5"/>
      <c r="S321" s="70"/>
      <c r="T321" s="70"/>
      <c r="U321" s="70"/>
      <c r="V321" s="18"/>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1"/>
      <c r="BA321" s="1"/>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row>
    <row r="322" spans="2:79">
      <c r="B322" s="1"/>
      <c r="C322" s="1"/>
      <c r="D322" s="1"/>
      <c r="E322" s="1"/>
      <c r="F322" s="1"/>
      <c r="G322" s="5"/>
      <c r="H322" s="1"/>
      <c r="I322" s="1"/>
      <c r="J322" s="5"/>
      <c r="K322" s="1"/>
      <c r="L322" s="1"/>
      <c r="M322" s="5"/>
      <c r="N322" s="5"/>
      <c r="O322" s="5"/>
      <c r="P322" s="5"/>
      <c r="Q322" s="5"/>
      <c r="R322" s="5"/>
      <c r="S322" s="70"/>
      <c r="T322" s="70"/>
      <c r="U322" s="70"/>
      <c r="V322" s="18"/>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1"/>
      <c r="BA322" s="1"/>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row>
    <row r="323" spans="2:79">
      <c r="B323" s="1"/>
      <c r="C323" s="1"/>
      <c r="D323" s="1"/>
      <c r="E323" s="1"/>
      <c r="F323" s="1"/>
      <c r="G323" s="5"/>
      <c r="H323" s="1"/>
      <c r="I323" s="1"/>
      <c r="J323" s="5"/>
      <c r="K323" s="1"/>
      <c r="L323" s="1"/>
      <c r="M323" s="5"/>
      <c r="N323" s="5"/>
      <c r="O323" s="5"/>
      <c r="P323" s="5"/>
      <c r="Q323" s="5"/>
      <c r="R323" s="5"/>
      <c r="S323" s="70"/>
      <c r="T323" s="70"/>
      <c r="U323" s="70"/>
      <c r="V323" s="18"/>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1"/>
      <c r="BA323" s="1"/>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row>
    <row r="324" spans="2:79">
      <c r="B324" s="1"/>
      <c r="C324" s="1"/>
      <c r="D324" s="1"/>
      <c r="E324" s="1"/>
      <c r="F324" s="1"/>
      <c r="G324" s="5"/>
      <c r="H324" s="1"/>
      <c r="I324" s="1"/>
      <c r="J324" s="5"/>
      <c r="K324" s="1"/>
      <c r="L324" s="1"/>
      <c r="M324" s="5"/>
      <c r="N324" s="5"/>
      <c r="O324" s="5"/>
      <c r="P324" s="5"/>
      <c r="Q324" s="5"/>
      <c r="R324" s="5"/>
      <c r="S324" s="70"/>
      <c r="T324" s="70"/>
      <c r="U324" s="70"/>
      <c r="V324" s="18"/>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1"/>
      <c r="BA324" s="1"/>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row>
    <row r="325" spans="2:79">
      <c r="B325" s="1"/>
      <c r="C325" s="1"/>
      <c r="D325" s="1"/>
      <c r="E325" s="1"/>
      <c r="F325" s="1"/>
      <c r="G325" s="5"/>
      <c r="H325" s="1"/>
      <c r="I325" s="1"/>
      <c r="J325" s="5"/>
      <c r="K325" s="1"/>
      <c r="L325" s="1"/>
      <c r="M325" s="5"/>
      <c r="N325" s="5"/>
      <c r="O325" s="5"/>
      <c r="P325" s="5"/>
      <c r="Q325" s="5"/>
      <c r="R325" s="5"/>
      <c r="S325" s="70"/>
      <c r="T325" s="70"/>
      <c r="U325" s="70"/>
      <c r="V325" s="18"/>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1"/>
      <c r="BA325" s="1"/>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row>
    <row r="326" spans="2:79">
      <c r="B326" s="1"/>
      <c r="C326" s="1"/>
      <c r="D326" s="1"/>
      <c r="E326" s="1"/>
      <c r="F326" s="1"/>
      <c r="G326" s="5"/>
      <c r="H326" s="1"/>
      <c r="I326" s="1"/>
      <c r="J326" s="5"/>
      <c r="K326" s="1"/>
      <c r="L326" s="1"/>
      <c r="M326" s="5"/>
      <c r="N326" s="5"/>
      <c r="O326" s="5"/>
      <c r="P326" s="5"/>
      <c r="Q326" s="5"/>
      <c r="R326" s="5"/>
      <c r="S326" s="70"/>
      <c r="T326" s="70"/>
      <c r="U326" s="70"/>
      <c r="V326" s="18"/>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1"/>
      <c r="BA326" s="1"/>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row>
    <row r="327" spans="2:79">
      <c r="B327" s="1"/>
      <c r="C327" s="1"/>
      <c r="D327" s="1"/>
      <c r="E327" s="1"/>
      <c r="F327" s="1"/>
      <c r="G327" s="5"/>
      <c r="H327" s="1"/>
      <c r="I327" s="1"/>
      <c r="J327" s="5"/>
      <c r="K327" s="1"/>
      <c r="L327" s="1"/>
      <c r="M327" s="5"/>
      <c r="N327" s="5"/>
      <c r="O327" s="5"/>
      <c r="P327" s="5"/>
      <c r="Q327" s="5"/>
      <c r="R327" s="5"/>
      <c r="S327" s="70"/>
      <c r="T327" s="70"/>
      <c r="U327" s="70"/>
      <c r="V327" s="18"/>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1"/>
      <c r="BA327" s="1"/>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row>
    <row r="328" spans="2:79">
      <c r="B328" s="1"/>
      <c r="C328" s="1"/>
      <c r="D328" s="1"/>
      <c r="E328" s="1"/>
      <c r="F328" s="1"/>
      <c r="G328" s="5"/>
      <c r="H328" s="1"/>
      <c r="I328" s="1"/>
      <c r="J328" s="5"/>
      <c r="K328" s="1"/>
      <c r="L328" s="1"/>
      <c r="M328" s="5"/>
      <c r="N328" s="5"/>
      <c r="O328" s="5"/>
      <c r="P328" s="5"/>
      <c r="Q328" s="5"/>
      <c r="R328" s="5"/>
      <c r="S328" s="70"/>
      <c r="T328" s="70"/>
      <c r="U328" s="70"/>
      <c r="V328" s="18"/>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1"/>
      <c r="BA328" s="1"/>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row>
    <row r="329" spans="2:79">
      <c r="B329" s="1"/>
      <c r="C329" s="1"/>
      <c r="D329" s="1"/>
      <c r="E329" s="1"/>
      <c r="F329" s="1"/>
      <c r="G329" s="5"/>
      <c r="H329" s="1"/>
      <c r="I329" s="1"/>
      <c r="J329" s="5"/>
      <c r="K329" s="1"/>
      <c r="L329" s="1"/>
      <c r="M329" s="5"/>
      <c r="N329" s="5"/>
      <c r="O329" s="5"/>
      <c r="P329" s="5"/>
      <c r="Q329" s="5"/>
      <c r="R329" s="5"/>
      <c r="S329" s="70"/>
      <c r="T329" s="70"/>
      <c r="U329" s="70"/>
      <c r="V329" s="18"/>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1"/>
      <c r="BA329" s="1"/>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row>
    <row r="330" spans="2:79">
      <c r="B330" s="1"/>
      <c r="C330" s="1"/>
      <c r="D330" s="1"/>
      <c r="E330" s="1"/>
      <c r="F330" s="1"/>
      <c r="G330" s="5"/>
      <c r="H330" s="1"/>
      <c r="I330" s="1"/>
      <c r="J330" s="5"/>
      <c r="K330" s="1"/>
      <c r="L330" s="1"/>
      <c r="M330" s="5"/>
      <c r="N330" s="5"/>
      <c r="O330" s="5"/>
      <c r="P330" s="5"/>
      <c r="Q330" s="5"/>
      <c r="R330" s="5"/>
      <c r="S330" s="70"/>
      <c r="T330" s="70"/>
      <c r="U330" s="70"/>
      <c r="V330" s="18"/>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1"/>
      <c r="BA330" s="1"/>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row>
    <row r="331" spans="2:79">
      <c r="B331" s="1"/>
      <c r="C331" s="1"/>
      <c r="D331" s="1"/>
      <c r="E331" s="1"/>
      <c r="F331" s="1"/>
      <c r="G331" s="5"/>
      <c r="H331" s="1"/>
      <c r="I331" s="1"/>
      <c r="J331" s="5"/>
      <c r="K331" s="1"/>
      <c r="L331" s="1"/>
      <c r="M331" s="5"/>
      <c r="N331" s="5"/>
      <c r="O331" s="5"/>
      <c r="P331" s="5"/>
      <c r="Q331" s="5"/>
      <c r="R331" s="5"/>
      <c r="S331" s="70"/>
      <c r="T331" s="70"/>
      <c r="U331" s="70"/>
      <c r="V331" s="18"/>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1"/>
      <c r="BA331" s="1"/>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row>
    <row r="332" spans="2:79">
      <c r="B332" s="1"/>
      <c r="C332" s="1"/>
      <c r="D332" s="1"/>
      <c r="E332" s="1"/>
      <c r="F332" s="1"/>
      <c r="G332" s="5"/>
      <c r="H332" s="1"/>
      <c r="I332" s="1"/>
      <c r="J332" s="5"/>
      <c r="K332" s="1"/>
      <c r="L332" s="1"/>
      <c r="M332" s="5"/>
      <c r="N332" s="5"/>
      <c r="O332" s="5"/>
      <c r="P332" s="5"/>
      <c r="Q332" s="5"/>
      <c r="R332" s="5"/>
      <c r="S332" s="70"/>
      <c r="T332" s="70"/>
      <c r="U332" s="70"/>
      <c r="V332" s="18"/>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1"/>
      <c r="BA332" s="1"/>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row>
    <row r="333" spans="2:79">
      <c r="B333" s="1"/>
      <c r="C333" s="1"/>
      <c r="D333" s="1"/>
      <c r="E333" s="1"/>
      <c r="F333" s="1"/>
      <c r="G333" s="5"/>
      <c r="H333" s="1"/>
      <c r="I333" s="1"/>
      <c r="J333" s="5"/>
      <c r="K333" s="1"/>
      <c r="L333" s="1"/>
      <c r="M333" s="5"/>
      <c r="N333" s="5"/>
      <c r="O333" s="5"/>
      <c r="P333" s="5"/>
      <c r="Q333" s="5"/>
      <c r="R333" s="5"/>
      <c r="S333" s="70"/>
      <c r="T333" s="70"/>
      <c r="U333" s="70"/>
      <c r="V333" s="18"/>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1"/>
      <c r="BA333" s="1"/>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row>
    <row r="334" spans="2:79">
      <c r="B334" s="1"/>
      <c r="C334" s="1"/>
      <c r="D334" s="1"/>
      <c r="E334" s="1"/>
      <c r="F334" s="1"/>
      <c r="G334" s="5"/>
      <c r="H334" s="1"/>
      <c r="I334" s="1"/>
      <c r="J334" s="5"/>
      <c r="K334" s="1"/>
      <c r="L334" s="1"/>
      <c r="M334" s="5"/>
      <c r="N334" s="5"/>
      <c r="O334" s="5"/>
      <c r="P334" s="5"/>
      <c r="Q334" s="5"/>
      <c r="R334" s="5"/>
      <c r="S334" s="70"/>
      <c r="T334" s="70"/>
      <c r="U334" s="70"/>
      <c r="V334" s="18"/>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1"/>
      <c r="BA334" s="1"/>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row>
    <row r="335" spans="2:79">
      <c r="B335" s="1"/>
      <c r="C335" s="1"/>
      <c r="D335" s="1"/>
      <c r="E335" s="1"/>
      <c r="F335" s="1"/>
      <c r="G335" s="5"/>
      <c r="H335" s="1"/>
      <c r="I335" s="1"/>
      <c r="J335" s="5"/>
      <c r="K335" s="1"/>
      <c r="L335" s="1"/>
      <c r="M335" s="5"/>
      <c r="N335" s="5"/>
      <c r="O335" s="5"/>
      <c r="P335" s="5"/>
      <c r="Q335" s="5"/>
      <c r="R335" s="5"/>
      <c r="S335" s="70"/>
      <c r="T335" s="70"/>
      <c r="U335" s="70"/>
      <c r="V335" s="18"/>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1"/>
      <c r="BA335" s="1"/>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row>
    <row r="336" spans="2:79">
      <c r="B336" s="1"/>
      <c r="C336" s="1"/>
      <c r="D336" s="1"/>
      <c r="E336" s="1"/>
      <c r="F336" s="1"/>
      <c r="G336" s="5"/>
      <c r="H336" s="1"/>
      <c r="I336" s="1"/>
      <c r="J336" s="5"/>
      <c r="K336" s="1"/>
      <c r="L336" s="1"/>
      <c r="M336" s="5"/>
      <c r="N336" s="5"/>
      <c r="O336" s="5"/>
      <c r="P336" s="5"/>
      <c r="Q336" s="5"/>
      <c r="R336" s="5"/>
      <c r="S336" s="70"/>
      <c r="T336" s="70"/>
      <c r="U336" s="70"/>
      <c r="V336" s="18"/>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1"/>
      <c r="BA336" s="1"/>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row>
    <row r="337" spans="2:79">
      <c r="B337" s="1"/>
      <c r="C337" s="1"/>
      <c r="D337" s="1"/>
      <c r="E337" s="1"/>
      <c r="F337" s="1"/>
      <c r="G337" s="5"/>
      <c r="H337" s="1"/>
      <c r="I337" s="1"/>
      <c r="J337" s="5"/>
      <c r="K337" s="1"/>
      <c r="L337" s="1"/>
      <c r="M337" s="5"/>
      <c r="N337" s="5"/>
      <c r="O337" s="5"/>
      <c r="P337" s="5"/>
      <c r="Q337" s="5"/>
      <c r="R337" s="5"/>
      <c r="S337" s="70"/>
      <c r="T337" s="70"/>
      <c r="U337" s="70"/>
      <c r="V337" s="18"/>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1"/>
      <c r="BA337" s="1"/>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row>
    <row r="338" spans="2:79">
      <c r="B338" s="1"/>
      <c r="C338" s="1"/>
      <c r="D338" s="1"/>
      <c r="E338" s="1"/>
      <c r="F338" s="1"/>
      <c r="G338" s="5"/>
      <c r="H338" s="1"/>
      <c r="I338" s="1"/>
      <c r="J338" s="5"/>
      <c r="K338" s="1"/>
      <c r="L338" s="1"/>
      <c r="M338" s="5"/>
      <c r="N338" s="5"/>
      <c r="O338" s="5"/>
      <c r="P338" s="5"/>
      <c r="Q338" s="5"/>
      <c r="R338" s="5"/>
      <c r="S338" s="70"/>
      <c r="T338" s="70"/>
      <c r="U338" s="70"/>
      <c r="V338" s="18"/>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1"/>
      <c r="BA338" s="1"/>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row>
    <row r="339" spans="2:79">
      <c r="B339" s="1"/>
      <c r="C339" s="1"/>
      <c r="D339" s="1"/>
      <c r="E339" s="1"/>
      <c r="F339" s="1"/>
      <c r="G339" s="5"/>
      <c r="H339" s="1"/>
      <c r="I339" s="1"/>
      <c r="J339" s="5"/>
      <c r="K339" s="1"/>
      <c r="L339" s="1"/>
      <c r="M339" s="5"/>
      <c r="N339" s="5"/>
      <c r="O339" s="5"/>
      <c r="P339" s="5"/>
      <c r="Q339" s="5"/>
      <c r="R339" s="5"/>
      <c r="S339" s="70"/>
      <c r="T339" s="70"/>
      <c r="U339" s="70"/>
      <c r="V339" s="18"/>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1"/>
      <c r="BA339" s="1"/>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row>
    <row r="340" spans="2:79">
      <c r="B340" s="1"/>
      <c r="C340" s="1"/>
      <c r="D340" s="1"/>
      <c r="E340" s="1"/>
      <c r="F340" s="1"/>
      <c r="G340" s="5"/>
      <c r="H340" s="1"/>
      <c r="I340" s="1"/>
      <c r="J340" s="5"/>
      <c r="K340" s="1"/>
      <c r="L340" s="1"/>
      <c r="M340" s="5"/>
      <c r="N340" s="5"/>
      <c r="O340" s="5"/>
      <c r="P340" s="5"/>
      <c r="Q340" s="5"/>
      <c r="R340" s="5"/>
      <c r="S340" s="70"/>
      <c r="T340" s="70"/>
      <c r="U340" s="70"/>
      <c r="V340" s="18"/>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1"/>
      <c r="BA340" s="1"/>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row>
    <row r="341" spans="2:79">
      <c r="B341" s="1"/>
      <c r="C341" s="1"/>
      <c r="D341" s="1"/>
      <c r="E341" s="1"/>
      <c r="F341" s="1"/>
      <c r="G341" s="5"/>
      <c r="H341" s="1"/>
      <c r="I341" s="1"/>
      <c r="J341" s="5"/>
      <c r="K341" s="1"/>
      <c r="L341" s="1"/>
      <c r="M341" s="5"/>
      <c r="N341" s="5"/>
      <c r="O341" s="5"/>
      <c r="P341" s="5"/>
      <c r="Q341" s="5"/>
      <c r="R341" s="5"/>
      <c r="S341" s="70"/>
      <c r="T341" s="70"/>
      <c r="U341" s="70"/>
      <c r="V341" s="18"/>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1"/>
      <c r="BA341" s="1"/>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row>
    <row r="342" spans="2:79">
      <c r="B342" s="1"/>
      <c r="C342" s="1"/>
      <c r="D342" s="1"/>
      <c r="E342" s="1"/>
      <c r="F342" s="1"/>
      <c r="G342" s="5"/>
      <c r="H342" s="1"/>
      <c r="I342" s="1"/>
      <c r="J342" s="5"/>
      <c r="K342" s="1"/>
      <c r="L342" s="1"/>
      <c r="M342" s="5"/>
      <c r="N342" s="5"/>
      <c r="O342" s="5"/>
      <c r="P342" s="5"/>
      <c r="Q342" s="5"/>
      <c r="R342" s="5"/>
      <c r="S342" s="70"/>
      <c r="T342" s="70"/>
      <c r="U342" s="70"/>
      <c r="V342" s="18"/>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1"/>
      <c r="BA342" s="1"/>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row>
    <row r="343" spans="2:79">
      <c r="B343" s="1"/>
      <c r="C343" s="1"/>
      <c r="D343" s="1"/>
      <c r="E343" s="1"/>
      <c r="F343" s="1"/>
      <c r="G343" s="5"/>
      <c r="H343" s="1"/>
      <c r="I343" s="1"/>
      <c r="J343" s="5"/>
      <c r="K343" s="1"/>
      <c r="L343" s="1"/>
      <c r="M343" s="5"/>
      <c r="N343" s="5"/>
      <c r="O343" s="5"/>
      <c r="P343" s="5"/>
      <c r="Q343" s="5"/>
      <c r="R343" s="5"/>
      <c r="S343" s="70"/>
      <c r="T343" s="70"/>
      <c r="U343" s="70"/>
      <c r="V343" s="18"/>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1"/>
      <c r="BA343" s="1"/>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row>
    <row r="344" spans="2:79">
      <c r="B344" s="1"/>
      <c r="C344" s="1"/>
      <c r="D344" s="1"/>
      <c r="E344" s="1"/>
      <c r="F344" s="1"/>
      <c r="G344" s="5"/>
      <c r="H344" s="1"/>
      <c r="I344" s="1"/>
      <c r="J344" s="5"/>
      <c r="K344" s="1"/>
      <c r="L344" s="1"/>
      <c r="M344" s="5"/>
      <c r="N344" s="5"/>
      <c r="O344" s="5"/>
      <c r="P344" s="5"/>
      <c r="Q344" s="5"/>
      <c r="R344" s="5"/>
      <c r="S344" s="70"/>
      <c r="T344" s="70"/>
      <c r="U344" s="70"/>
      <c r="V344" s="18"/>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1"/>
      <c r="BA344" s="1"/>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row>
    <row r="345" spans="2:79">
      <c r="B345" s="1"/>
      <c r="C345" s="1"/>
      <c r="D345" s="1"/>
      <c r="E345" s="1"/>
      <c r="F345" s="1"/>
      <c r="G345" s="5"/>
      <c r="H345" s="1"/>
      <c r="I345" s="1"/>
      <c r="J345" s="5"/>
      <c r="K345" s="1"/>
      <c r="L345" s="1"/>
      <c r="M345" s="5"/>
      <c r="N345" s="5"/>
      <c r="O345" s="5"/>
      <c r="P345" s="5"/>
      <c r="Q345" s="5"/>
      <c r="R345" s="5"/>
      <c r="S345" s="70"/>
      <c r="T345" s="70"/>
      <c r="U345" s="70"/>
      <c r="V345" s="18"/>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1"/>
      <c r="BA345" s="1"/>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row>
    <row r="346" spans="2:79">
      <c r="B346" s="1"/>
      <c r="C346" s="1"/>
      <c r="D346" s="1"/>
      <c r="E346" s="1"/>
      <c r="F346" s="1"/>
      <c r="G346" s="5"/>
      <c r="H346" s="1"/>
      <c r="I346" s="1"/>
      <c r="J346" s="5"/>
      <c r="K346" s="1"/>
      <c r="L346" s="1"/>
      <c r="M346" s="5"/>
      <c r="N346" s="5"/>
      <c r="O346" s="5"/>
      <c r="P346" s="5"/>
      <c r="Q346" s="5"/>
      <c r="R346" s="5"/>
      <c r="S346" s="70"/>
      <c r="T346" s="70"/>
      <c r="U346" s="70"/>
      <c r="V346" s="18"/>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1"/>
      <c r="BA346" s="1"/>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row>
    <row r="347" spans="2:79">
      <c r="B347" s="1"/>
      <c r="C347" s="1"/>
      <c r="D347" s="1"/>
      <c r="E347" s="1"/>
      <c r="F347" s="1"/>
      <c r="G347" s="5"/>
      <c r="H347" s="1"/>
      <c r="I347" s="1"/>
      <c r="J347" s="5"/>
      <c r="K347" s="1"/>
      <c r="L347" s="1"/>
      <c r="M347" s="5"/>
      <c r="N347" s="5"/>
      <c r="O347" s="5"/>
      <c r="P347" s="5"/>
      <c r="Q347" s="5"/>
      <c r="R347" s="5"/>
      <c r="S347" s="70"/>
      <c r="T347" s="70"/>
      <c r="U347" s="70"/>
      <c r="V347" s="18"/>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1"/>
      <c r="BA347" s="1"/>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row>
    <row r="348" spans="2:79">
      <c r="B348" s="1"/>
      <c r="C348" s="1"/>
      <c r="D348" s="1"/>
      <c r="E348" s="1"/>
      <c r="F348" s="1"/>
      <c r="G348" s="5"/>
      <c r="H348" s="1"/>
      <c r="I348" s="1"/>
      <c r="J348" s="5"/>
      <c r="K348" s="1"/>
      <c r="L348" s="1"/>
      <c r="M348" s="5"/>
      <c r="N348" s="5"/>
      <c r="O348" s="5"/>
      <c r="P348" s="5"/>
      <c r="Q348" s="5"/>
      <c r="R348" s="5"/>
      <c r="S348" s="70"/>
      <c r="T348" s="70"/>
      <c r="U348" s="70"/>
      <c r="V348" s="18"/>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1"/>
      <c r="BA348" s="1"/>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row>
    <row r="349" spans="2:79">
      <c r="B349" s="1"/>
      <c r="C349" s="1"/>
      <c r="D349" s="1"/>
      <c r="E349" s="1"/>
      <c r="F349" s="1"/>
      <c r="G349" s="5"/>
      <c r="H349" s="1"/>
      <c r="I349" s="1"/>
      <c r="J349" s="5"/>
      <c r="K349" s="1"/>
      <c r="L349" s="1"/>
      <c r="M349" s="5"/>
      <c r="N349" s="5"/>
      <c r="O349" s="5"/>
      <c r="P349" s="5"/>
      <c r="Q349" s="5"/>
      <c r="R349" s="5"/>
      <c r="S349" s="70"/>
      <c r="T349" s="70"/>
      <c r="U349" s="70"/>
      <c r="V349" s="18"/>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1"/>
      <c r="BA349" s="1"/>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row>
    <row r="350" spans="2:79">
      <c r="B350" s="1"/>
      <c r="C350" s="1"/>
      <c r="D350" s="1"/>
      <c r="E350" s="1"/>
      <c r="F350" s="1"/>
      <c r="G350" s="5"/>
      <c r="H350" s="1"/>
      <c r="I350" s="1"/>
      <c r="J350" s="5"/>
      <c r="K350" s="1"/>
      <c r="L350" s="1"/>
      <c r="M350" s="5"/>
      <c r="N350" s="5"/>
      <c r="O350" s="5"/>
      <c r="P350" s="5"/>
      <c r="Q350" s="5"/>
      <c r="R350" s="5"/>
      <c r="S350" s="70"/>
      <c r="T350" s="70"/>
      <c r="U350" s="70"/>
      <c r="V350" s="18"/>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1"/>
      <c r="BA350" s="1"/>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row>
    <row r="351" spans="2:79">
      <c r="B351" s="1"/>
      <c r="C351" s="1"/>
      <c r="D351" s="1"/>
      <c r="E351" s="1"/>
      <c r="F351" s="1"/>
      <c r="G351" s="5"/>
      <c r="H351" s="1"/>
      <c r="I351" s="1"/>
      <c r="J351" s="5"/>
      <c r="K351" s="1"/>
      <c r="L351" s="1"/>
      <c r="M351" s="5"/>
      <c r="N351" s="5"/>
      <c r="O351" s="5"/>
      <c r="P351" s="5"/>
      <c r="Q351" s="5"/>
      <c r="R351" s="5"/>
      <c r="S351" s="70"/>
      <c r="T351" s="70"/>
      <c r="U351" s="70"/>
      <c r="V351" s="18"/>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1"/>
      <c r="BA351" s="1"/>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row>
    <row r="352" spans="2:79">
      <c r="B352" s="1"/>
      <c r="C352" s="1"/>
      <c r="D352" s="1"/>
      <c r="E352" s="1"/>
      <c r="F352" s="1"/>
      <c r="G352" s="5"/>
      <c r="H352" s="1"/>
      <c r="I352" s="1"/>
      <c r="J352" s="5"/>
      <c r="K352" s="1"/>
      <c r="L352" s="1"/>
      <c r="M352" s="5"/>
      <c r="N352" s="5"/>
      <c r="O352" s="5"/>
      <c r="P352" s="5"/>
      <c r="Q352" s="5"/>
      <c r="R352" s="5"/>
      <c r="S352" s="70"/>
      <c r="T352" s="70"/>
      <c r="U352" s="70"/>
      <c r="V352" s="18"/>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1"/>
      <c r="BA352" s="1"/>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row>
    <row r="353" spans="2:79">
      <c r="B353" s="1"/>
      <c r="C353" s="1"/>
      <c r="D353" s="1"/>
      <c r="E353" s="1"/>
      <c r="F353" s="1"/>
      <c r="G353" s="5"/>
      <c r="H353" s="1"/>
      <c r="I353" s="1"/>
      <c r="J353" s="5"/>
      <c r="K353" s="1"/>
      <c r="L353" s="1"/>
      <c r="M353" s="5"/>
      <c r="N353" s="5"/>
      <c r="O353" s="5"/>
      <c r="P353" s="5"/>
      <c r="Q353" s="5"/>
      <c r="R353" s="5"/>
      <c r="S353" s="70"/>
      <c r="T353" s="70"/>
      <c r="U353" s="70"/>
      <c r="V353" s="18"/>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1"/>
      <c r="BA353" s="1"/>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row>
    <row r="354" spans="2:79">
      <c r="B354" s="1"/>
      <c r="C354" s="1"/>
      <c r="D354" s="1"/>
      <c r="E354" s="1"/>
      <c r="F354" s="1"/>
      <c r="G354" s="5"/>
      <c r="H354" s="1"/>
      <c r="I354" s="1"/>
      <c r="J354" s="5"/>
      <c r="K354" s="1"/>
      <c r="L354" s="1"/>
      <c r="M354" s="5"/>
      <c r="N354" s="5"/>
      <c r="O354" s="5"/>
      <c r="P354" s="5"/>
      <c r="Q354" s="5"/>
      <c r="R354" s="5"/>
      <c r="S354" s="70"/>
      <c r="T354" s="70"/>
      <c r="U354" s="70"/>
      <c r="V354" s="18"/>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1"/>
      <c r="BA354" s="1"/>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row>
    <row r="355" spans="2:79">
      <c r="B355" s="1"/>
      <c r="C355" s="1"/>
      <c r="D355" s="1"/>
      <c r="E355" s="1"/>
      <c r="F355" s="1"/>
      <c r="G355" s="5"/>
      <c r="H355" s="1"/>
      <c r="I355" s="1"/>
      <c r="J355" s="5"/>
      <c r="K355" s="1"/>
      <c r="L355" s="1"/>
      <c r="M355" s="5"/>
      <c r="N355" s="5"/>
      <c r="O355" s="5"/>
      <c r="P355" s="5"/>
      <c r="Q355" s="5"/>
      <c r="R355" s="5"/>
      <c r="S355" s="70"/>
      <c r="T355" s="70"/>
      <c r="U355" s="70"/>
      <c r="V355" s="18"/>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1"/>
      <c r="BA355" s="1"/>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row>
    <row r="356" spans="2:79">
      <c r="B356" s="1"/>
      <c r="C356" s="1"/>
      <c r="D356" s="1"/>
      <c r="E356" s="1"/>
      <c r="F356" s="1"/>
      <c r="G356" s="5"/>
      <c r="H356" s="1"/>
      <c r="I356" s="1"/>
      <c r="J356" s="5"/>
      <c r="K356" s="1"/>
      <c r="L356" s="1"/>
      <c r="M356" s="5"/>
      <c r="N356" s="5"/>
      <c r="O356" s="5"/>
      <c r="P356" s="5"/>
      <c r="Q356" s="5"/>
      <c r="R356" s="5"/>
      <c r="S356" s="70"/>
      <c r="T356" s="70"/>
      <c r="U356" s="70"/>
      <c r="V356" s="18"/>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1"/>
      <c r="BA356" s="1"/>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row>
    <row r="357" spans="2:79">
      <c r="B357" s="1"/>
      <c r="C357" s="1"/>
      <c r="D357" s="1"/>
      <c r="E357" s="1"/>
      <c r="F357" s="1"/>
      <c r="G357" s="5"/>
      <c r="H357" s="1"/>
      <c r="I357" s="1"/>
      <c r="J357" s="5"/>
      <c r="K357" s="1"/>
      <c r="L357" s="1"/>
      <c r="M357" s="5"/>
      <c r="N357" s="5"/>
      <c r="O357" s="5"/>
      <c r="P357" s="5"/>
      <c r="Q357" s="5"/>
      <c r="R357" s="5"/>
      <c r="S357" s="70"/>
      <c r="T357" s="70"/>
      <c r="U357" s="70"/>
      <c r="V357" s="18"/>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1"/>
      <c r="BA357" s="1"/>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row>
    <row r="358" spans="2:79">
      <c r="B358" s="1"/>
      <c r="C358" s="1"/>
      <c r="D358" s="1"/>
      <c r="E358" s="1"/>
      <c r="F358" s="1"/>
      <c r="G358" s="5"/>
      <c r="H358" s="1"/>
      <c r="I358" s="1"/>
      <c r="J358" s="5"/>
      <c r="K358" s="1"/>
      <c r="L358" s="1"/>
      <c r="M358" s="5"/>
      <c r="N358" s="5"/>
      <c r="O358" s="5"/>
      <c r="P358" s="5"/>
      <c r="Q358" s="5"/>
      <c r="R358" s="5"/>
      <c r="S358" s="70"/>
      <c r="T358" s="70"/>
      <c r="U358" s="70"/>
      <c r="V358" s="18"/>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1"/>
      <c r="BA358" s="1"/>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row>
    <row r="359" spans="2:79">
      <c r="B359" s="1"/>
      <c r="C359" s="1"/>
      <c r="D359" s="1"/>
      <c r="E359" s="1"/>
      <c r="F359" s="1"/>
      <c r="G359" s="5"/>
      <c r="H359" s="1"/>
      <c r="I359" s="1"/>
      <c r="J359" s="5"/>
      <c r="K359" s="1"/>
      <c r="L359" s="1"/>
      <c r="M359" s="5"/>
      <c r="N359" s="5"/>
      <c r="O359" s="5"/>
      <c r="P359" s="5"/>
      <c r="Q359" s="5"/>
      <c r="R359" s="5"/>
      <c r="S359" s="70"/>
      <c r="T359" s="70"/>
      <c r="U359" s="70"/>
      <c r="V359" s="18"/>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1"/>
      <c r="BA359" s="1"/>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row>
    <row r="360" spans="2:79">
      <c r="B360" s="1"/>
      <c r="C360" s="1"/>
      <c r="D360" s="1"/>
      <c r="E360" s="1"/>
      <c r="F360" s="1"/>
      <c r="G360" s="5"/>
      <c r="H360" s="1"/>
      <c r="I360" s="1"/>
      <c r="J360" s="5"/>
      <c r="K360" s="1"/>
      <c r="L360" s="1"/>
      <c r="M360" s="5"/>
      <c r="N360" s="5"/>
      <c r="O360" s="5"/>
      <c r="P360" s="5"/>
      <c r="Q360" s="5"/>
      <c r="R360" s="5"/>
      <c r="S360" s="70"/>
      <c r="T360" s="70"/>
      <c r="U360" s="70"/>
      <c r="V360" s="18"/>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1"/>
      <c r="BA360" s="1"/>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row>
    <row r="361" spans="2:79">
      <c r="B361" s="1"/>
      <c r="C361" s="1"/>
      <c r="D361" s="1"/>
      <c r="E361" s="1"/>
      <c r="F361" s="1"/>
      <c r="G361" s="5"/>
      <c r="H361" s="1"/>
      <c r="I361" s="1"/>
      <c r="J361" s="5"/>
      <c r="K361" s="1"/>
      <c r="L361" s="1"/>
      <c r="M361" s="5"/>
      <c r="N361" s="5"/>
      <c r="O361" s="5"/>
      <c r="P361" s="5"/>
      <c r="Q361" s="5"/>
      <c r="R361" s="5"/>
      <c r="S361" s="70"/>
      <c r="T361" s="70"/>
      <c r="U361" s="70"/>
      <c r="V361" s="18"/>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1"/>
      <c r="BA361" s="1"/>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row>
    <row r="362" spans="2:79">
      <c r="B362" s="1"/>
      <c r="C362" s="1"/>
      <c r="D362" s="1"/>
      <c r="E362" s="1"/>
      <c r="F362" s="1"/>
      <c r="G362" s="5"/>
      <c r="H362" s="1"/>
      <c r="I362" s="1"/>
      <c r="J362" s="5"/>
      <c r="K362" s="1"/>
      <c r="L362" s="1"/>
      <c r="M362" s="5"/>
      <c r="N362" s="5"/>
      <c r="O362" s="5"/>
      <c r="P362" s="5"/>
      <c r="Q362" s="5"/>
      <c r="R362" s="5"/>
      <c r="S362" s="70"/>
      <c r="T362" s="70"/>
      <c r="U362" s="70"/>
      <c r="V362" s="18"/>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1"/>
      <c r="BA362" s="1"/>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row>
    <row r="363" spans="2:79">
      <c r="B363" s="1"/>
      <c r="C363" s="1"/>
      <c r="D363" s="1"/>
      <c r="E363" s="1"/>
      <c r="F363" s="1"/>
      <c r="G363" s="5"/>
      <c r="H363" s="1"/>
      <c r="I363" s="1"/>
      <c r="J363" s="5"/>
      <c r="K363" s="1"/>
      <c r="L363" s="1"/>
      <c r="M363" s="5"/>
      <c r="N363" s="5"/>
      <c r="O363" s="5"/>
      <c r="P363" s="5"/>
      <c r="Q363" s="5"/>
      <c r="R363" s="5"/>
      <c r="S363" s="70"/>
      <c r="T363" s="70"/>
      <c r="U363" s="70"/>
      <c r="V363" s="18"/>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1"/>
      <c r="BA363" s="1"/>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row>
    <row r="364" spans="2:79">
      <c r="B364" s="1"/>
      <c r="C364" s="1"/>
      <c r="D364" s="1"/>
      <c r="E364" s="1"/>
      <c r="F364" s="1"/>
      <c r="G364" s="5"/>
      <c r="H364" s="1"/>
      <c r="I364" s="1"/>
      <c r="J364" s="5"/>
      <c r="K364" s="1"/>
      <c r="L364" s="1"/>
      <c r="M364" s="5"/>
      <c r="N364" s="5"/>
      <c r="O364" s="5"/>
      <c r="P364" s="5"/>
      <c r="Q364" s="5"/>
      <c r="R364" s="5"/>
      <c r="S364" s="70"/>
      <c r="T364" s="70"/>
      <c r="U364" s="70"/>
      <c r="V364" s="18"/>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1"/>
      <c r="BA364" s="1"/>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row>
    <row r="365" spans="2:79">
      <c r="B365" s="1"/>
      <c r="C365" s="1"/>
      <c r="D365" s="1"/>
      <c r="E365" s="1"/>
      <c r="F365" s="1"/>
      <c r="G365" s="5"/>
      <c r="H365" s="1"/>
      <c r="I365" s="1"/>
      <c r="J365" s="5"/>
      <c r="K365" s="1"/>
      <c r="L365" s="1"/>
      <c r="M365" s="5"/>
      <c r="N365" s="5"/>
      <c r="O365" s="5"/>
      <c r="P365" s="5"/>
      <c r="Q365" s="5"/>
      <c r="R365" s="5"/>
      <c r="S365" s="70"/>
      <c r="T365" s="70"/>
      <c r="U365" s="70"/>
      <c r="V365" s="18"/>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1"/>
      <c r="BA365" s="1"/>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row>
    <row r="366" spans="2:79">
      <c r="B366" s="1"/>
      <c r="C366" s="1"/>
      <c r="D366" s="1"/>
      <c r="E366" s="1"/>
      <c r="F366" s="1"/>
      <c r="G366" s="5"/>
      <c r="H366" s="1"/>
      <c r="I366" s="1"/>
      <c r="J366" s="5"/>
      <c r="K366" s="1"/>
      <c r="L366" s="1"/>
      <c r="M366" s="5"/>
      <c r="N366" s="5"/>
      <c r="O366" s="5"/>
      <c r="P366" s="5"/>
      <c r="Q366" s="5"/>
      <c r="R366" s="5"/>
      <c r="S366" s="70"/>
      <c r="T366" s="70"/>
      <c r="U366" s="70"/>
      <c r="V366" s="18"/>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1"/>
      <c r="BA366" s="1"/>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row>
    <row r="367" spans="2:79">
      <c r="B367" s="1"/>
      <c r="C367" s="1"/>
      <c r="D367" s="1"/>
      <c r="E367" s="1"/>
      <c r="F367" s="1"/>
      <c r="G367" s="5"/>
      <c r="H367" s="1"/>
      <c r="I367" s="1"/>
      <c r="J367" s="5"/>
      <c r="K367" s="1"/>
      <c r="L367" s="1"/>
      <c r="M367" s="5"/>
      <c r="N367" s="5"/>
      <c r="O367" s="5"/>
      <c r="P367" s="5"/>
      <c r="Q367" s="5"/>
      <c r="R367" s="5"/>
      <c r="S367" s="70"/>
      <c r="T367" s="70"/>
      <c r="U367" s="70"/>
      <c r="V367" s="18"/>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1"/>
      <c r="BA367" s="1"/>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row>
    <row r="368" spans="2:79">
      <c r="B368" s="1"/>
      <c r="C368" s="1"/>
      <c r="D368" s="1"/>
      <c r="E368" s="1"/>
      <c r="F368" s="1"/>
      <c r="G368" s="5"/>
      <c r="H368" s="1"/>
      <c r="I368" s="1"/>
      <c r="J368" s="5"/>
      <c r="K368" s="1"/>
      <c r="L368" s="1"/>
      <c r="M368" s="5"/>
      <c r="N368" s="5"/>
      <c r="O368" s="5"/>
      <c r="P368" s="5"/>
      <c r="Q368" s="5"/>
      <c r="R368" s="5"/>
      <c r="S368" s="70"/>
      <c r="T368" s="70"/>
      <c r="U368" s="70"/>
      <c r="V368" s="18"/>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1"/>
      <c r="BA368" s="1"/>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row>
    <row r="369" spans="2:79">
      <c r="B369" s="1"/>
      <c r="C369" s="1"/>
      <c r="D369" s="1"/>
      <c r="E369" s="1"/>
      <c r="F369" s="1"/>
      <c r="G369" s="5"/>
      <c r="H369" s="1"/>
      <c r="I369" s="1"/>
      <c r="J369" s="5"/>
      <c r="K369" s="1"/>
      <c r="L369" s="1"/>
      <c r="M369" s="5"/>
      <c r="N369" s="5"/>
      <c r="O369" s="5"/>
      <c r="P369" s="5"/>
      <c r="Q369" s="5"/>
      <c r="R369" s="5"/>
      <c r="S369" s="70"/>
      <c r="T369" s="70"/>
      <c r="U369" s="70"/>
      <c r="V369" s="18"/>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1"/>
      <c r="BA369" s="1"/>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row>
    <row r="370" spans="2:79">
      <c r="B370" s="1"/>
      <c r="C370" s="1"/>
      <c r="D370" s="1"/>
      <c r="E370" s="1"/>
      <c r="F370" s="1"/>
      <c r="G370" s="5"/>
      <c r="H370" s="1"/>
      <c r="I370" s="1"/>
      <c r="J370" s="5"/>
      <c r="K370" s="1"/>
      <c r="L370" s="1"/>
      <c r="M370" s="5"/>
      <c r="N370" s="5"/>
      <c r="O370" s="5"/>
      <c r="P370" s="5"/>
      <c r="Q370" s="5"/>
      <c r="R370" s="5"/>
      <c r="S370" s="70"/>
      <c r="T370" s="70"/>
      <c r="U370" s="70"/>
      <c r="V370" s="18"/>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1"/>
      <c r="BA370" s="1"/>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row>
    <row r="371" spans="2:79">
      <c r="B371" s="1"/>
      <c r="C371" s="1"/>
      <c r="D371" s="1"/>
      <c r="E371" s="1"/>
      <c r="F371" s="1"/>
      <c r="G371" s="5"/>
      <c r="H371" s="1"/>
      <c r="I371" s="1"/>
      <c r="J371" s="5"/>
      <c r="K371" s="1"/>
      <c r="L371" s="1"/>
      <c r="M371" s="5"/>
      <c r="N371" s="5"/>
      <c r="O371" s="5"/>
      <c r="P371" s="5"/>
      <c r="Q371" s="5"/>
      <c r="R371" s="5"/>
      <c r="S371" s="70"/>
      <c r="T371" s="70"/>
      <c r="U371" s="70"/>
      <c r="V371" s="18"/>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1"/>
      <c r="BA371" s="1"/>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row>
    <row r="372" spans="2:79">
      <c r="B372" s="1"/>
      <c r="C372" s="1"/>
      <c r="D372" s="1"/>
      <c r="E372" s="1"/>
      <c r="F372" s="1"/>
      <c r="G372" s="5"/>
      <c r="H372" s="1"/>
      <c r="I372" s="1"/>
      <c r="J372" s="5"/>
      <c r="K372" s="1"/>
      <c r="L372" s="1"/>
      <c r="M372" s="5"/>
      <c r="N372" s="5"/>
      <c r="O372" s="5"/>
      <c r="P372" s="5"/>
      <c r="Q372" s="5"/>
      <c r="R372" s="5"/>
      <c r="S372" s="70"/>
      <c r="T372" s="70"/>
      <c r="U372" s="70"/>
      <c r="V372" s="18"/>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1"/>
      <c r="BA372" s="1"/>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row>
    <row r="373" spans="2:79">
      <c r="B373" s="1"/>
      <c r="C373" s="1"/>
      <c r="D373" s="1"/>
      <c r="E373" s="1"/>
      <c r="F373" s="1"/>
      <c r="G373" s="5"/>
      <c r="H373" s="1"/>
      <c r="I373" s="1"/>
      <c r="J373" s="5"/>
      <c r="K373" s="1"/>
      <c r="L373" s="1"/>
      <c r="M373" s="5"/>
      <c r="N373" s="5"/>
      <c r="O373" s="5"/>
      <c r="P373" s="5"/>
      <c r="Q373" s="5"/>
      <c r="R373" s="5"/>
      <c r="S373" s="70"/>
      <c r="T373" s="70"/>
      <c r="U373" s="70"/>
      <c r="V373" s="18"/>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1"/>
      <c r="BA373" s="1"/>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row>
    <row r="374" spans="2:79">
      <c r="B374" s="1"/>
      <c r="C374" s="1"/>
      <c r="D374" s="1"/>
      <c r="E374" s="1"/>
      <c r="F374" s="1"/>
      <c r="G374" s="5"/>
      <c r="H374" s="1"/>
      <c r="I374" s="1"/>
      <c r="J374" s="5"/>
      <c r="K374" s="1"/>
      <c r="L374" s="1"/>
      <c r="M374" s="5"/>
      <c r="N374" s="5"/>
      <c r="O374" s="5"/>
      <c r="P374" s="5"/>
      <c r="Q374" s="5"/>
      <c r="R374" s="5"/>
      <c r="S374" s="70"/>
      <c r="T374" s="70"/>
      <c r="U374" s="70"/>
      <c r="V374" s="18"/>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1"/>
      <c r="BA374" s="1"/>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row>
    <row r="375" spans="2:79">
      <c r="B375" s="1"/>
      <c r="C375" s="1"/>
      <c r="D375" s="1"/>
      <c r="E375" s="1"/>
      <c r="F375" s="1"/>
      <c r="G375" s="5"/>
      <c r="H375" s="1"/>
      <c r="I375" s="1"/>
      <c r="J375" s="5"/>
      <c r="K375" s="1"/>
      <c r="L375" s="1"/>
      <c r="M375" s="5"/>
      <c r="N375" s="5"/>
      <c r="O375" s="5"/>
      <c r="P375" s="5"/>
      <c r="Q375" s="5"/>
      <c r="R375" s="5"/>
      <c r="S375" s="70"/>
      <c r="T375" s="70"/>
      <c r="U375" s="70"/>
      <c r="V375" s="18"/>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1"/>
      <c r="BA375" s="1"/>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row>
    <row r="376" spans="2:79">
      <c r="B376" s="1"/>
      <c r="C376" s="1"/>
      <c r="D376" s="1"/>
      <c r="E376" s="1"/>
      <c r="F376" s="1"/>
      <c r="G376" s="5"/>
      <c r="H376" s="1"/>
      <c r="I376" s="1"/>
      <c r="J376" s="5"/>
      <c r="K376" s="1"/>
      <c r="L376" s="1"/>
      <c r="M376" s="5"/>
      <c r="N376" s="5"/>
      <c r="O376" s="5"/>
      <c r="P376" s="5"/>
      <c r="Q376" s="5"/>
      <c r="R376" s="5"/>
      <c r="S376" s="70"/>
      <c r="T376" s="70"/>
      <c r="U376" s="70"/>
      <c r="V376" s="18"/>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1"/>
      <c r="BA376" s="1"/>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row>
    <row r="377" spans="2:79">
      <c r="B377" s="1"/>
      <c r="C377" s="1"/>
      <c r="D377" s="1"/>
      <c r="E377" s="1"/>
      <c r="F377" s="1"/>
      <c r="G377" s="5"/>
      <c r="H377" s="1"/>
      <c r="I377" s="1"/>
      <c r="J377" s="5"/>
      <c r="K377" s="1"/>
      <c r="L377" s="1"/>
      <c r="M377" s="5"/>
      <c r="N377" s="5"/>
      <c r="O377" s="5"/>
      <c r="P377" s="5"/>
      <c r="Q377" s="5"/>
      <c r="R377" s="5"/>
      <c r="S377" s="70"/>
      <c r="T377" s="70"/>
      <c r="U377" s="70"/>
      <c r="V377" s="18"/>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1"/>
      <c r="BA377" s="1"/>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row>
    <row r="378" spans="2:79">
      <c r="B378" s="1"/>
      <c r="C378" s="1"/>
      <c r="D378" s="1"/>
      <c r="E378" s="1"/>
      <c r="F378" s="1"/>
      <c r="G378" s="5"/>
      <c r="H378" s="1"/>
      <c r="I378" s="1"/>
      <c r="J378" s="5"/>
      <c r="K378" s="1"/>
      <c r="L378" s="1"/>
      <c r="M378" s="5"/>
      <c r="N378" s="5"/>
      <c r="O378" s="5"/>
      <c r="P378" s="5"/>
      <c r="Q378" s="5"/>
      <c r="R378" s="5"/>
      <c r="S378" s="70"/>
      <c r="T378" s="70"/>
      <c r="U378" s="70"/>
      <c r="V378" s="18"/>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1"/>
      <c r="BA378" s="1"/>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row>
    <row r="379" spans="2:79">
      <c r="B379" s="1"/>
      <c r="C379" s="1"/>
      <c r="D379" s="1"/>
      <c r="E379" s="1"/>
      <c r="F379" s="1"/>
      <c r="G379" s="5"/>
      <c r="H379" s="1"/>
      <c r="I379" s="1"/>
      <c r="J379" s="5"/>
      <c r="K379" s="1"/>
      <c r="L379" s="1"/>
      <c r="M379" s="5"/>
      <c r="N379" s="5"/>
      <c r="O379" s="5"/>
      <c r="P379" s="5"/>
      <c r="Q379" s="5"/>
      <c r="R379" s="5"/>
      <c r="S379" s="70"/>
      <c r="T379" s="70"/>
      <c r="U379" s="70"/>
      <c r="V379" s="18"/>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1"/>
      <c r="BA379" s="1"/>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row>
    <row r="380" spans="2:79">
      <c r="B380" s="1"/>
      <c r="C380" s="1"/>
      <c r="D380" s="1"/>
      <c r="E380" s="1"/>
      <c r="F380" s="1"/>
      <c r="G380" s="5"/>
      <c r="H380" s="1"/>
      <c r="I380" s="1"/>
      <c r="J380" s="5"/>
      <c r="K380" s="1"/>
      <c r="L380" s="1"/>
      <c r="M380" s="5"/>
      <c r="N380" s="5"/>
      <c r="O380" s="5"/>
      <c r="P380" s="5"/>
      <c r="Q380" s="5"/>
      <c r="R380" s="5"/>
      <c r="S380" s="70"/>
      <c r="T380" s="70"/>
      <c r="U380" s="70"/>
      <c r="V380" s="18"/>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1"/>
      <c r="BA380" s="1"/>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row>
    <row r="381" spans="2:79">
      <c r="B381" s="1"/>
      <c r="C381" s="1"/>
      <c r="D381" s="1"/>
      <c r="E381" s="1"/>
      <c r="F381" s="1"/>
      <c r="G381" s="5"/>
      <c r="H381" s="1"/>
      <c r="I381" s="1"/>
      <c r="J381" s="5"/>
      <c r="K381" s="1"/>
      <c r="L381" s="1"/>
      <c r="M381" s="5"/>
      <c r="N381" s="5"/>
      <c r="O381" s="5"/>
      <c r="P381" s="5"/>
      <c r="Q381" s="5"/>
      <c r="R381" s="5"/>
      <c r="S381" s="70"/>
      <c r="T381" s="70"/>
      <c r="U381" s="70"/>
      <c r="V381" s="18"/>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1"/>
      <c r="BA381" s="1"/>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row>
    <row r="382" spans="2:79">
      <c r="B382" s="1"/>
      <c r="C382" s="1"/>
      <c r="D382" s="1"/>
      <c r="E382" s="1"/>
      <c r="F382" s="1"/>
      <c r="G382" s="5"/>
      <c r="H382" s="1"/>
      <c r="I382" s="1"/>
      <c r="J382" s="5"/>
      <c r="K382" s="1"/>
      <c r="L382" s="1"/>
      <c r="M382" s="5"/>
      <c r="N382" s="5"/>
      <c r="O382" s="5"/>
      <c r="P382" s="5"/>
      <c r="Q382" s="5"/>
      <c r="R382" s="5"/>
      <c r="S382" s="70"/>
      <c r="T382" s="70"/>
      <c r="U382" s="70"/>
      <c r="V382" s="18"/>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1"/>
      <c r="BA382" s="1"/>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row>
    <row r="383" spans="2:79">
      <c r="B383" s="1"/>
      <c r="C383" s="1"/>
      <c r="D383" s="1"/>
      <c r="E383" s="1"/>
      <c r="F383" s="1"/>
      <c r="G383" s="5"/>
      <c r="H383" s="1"/>
      <c r="I383" s="1"/>
      <c r="J383" s="5"/>
      <c r="K383" s="1"/>
      <c r="L383" s="1"/>
      <c r="M383" s="5"/>
      <c r="N383" s="5"/>
      <c r="O383" s="5"/>
      <c r="P383" s="5"/>
      <c r="Q383" s="5"/>
      <c r="R383" s="5"/>
      <c r="S383" s="70"/>
      <c r="T383" s="70"/>
      <c r="U383" s="70"/>
      <c r="V383" s="18"/>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1"/>
      <c r="BA383" s="1"/>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row>
    <row r="384" spans="2:79">
      <c r="B384" s="1"/>
      <c r="C384" s="1"/>
      <c r="D384" s="1"/>
      <c r="E384" s="1"/>
      <c r="F384" s="1"/>
      <c r="G384" s="5"/>
      <c r="H384" s="1"/>
      <c r="I384" s="1"/>
      <c r="J384" s="5"/>
      <c r="K384" s="1"/>
      <c r="L384" s="1"/>
      <c r="M384" s="5"/>
      <c r="N384" s="5"/>
      <c r="O384" s="5"/>
      <c r="P384" s="5"/>
      <c r="Q384" s="5"/>
      <c r="R384" s="5"/>
      <c r="S384" s="70"/>
      <c r="T384" s="70"/>
      <c r="U384" s="70"/>
      <c r="V384" s="18"/>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1"/>
      <c r="BA384" s="1"/>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row>
    <row r="385" spans="2:79">
      <c r="B385" s="1"/>
      <c r="C385" s="1"/>
      <c r="D385" s="1"/>
      <c r="E385" s="1"/>
      <c r="F385" s="1"/>
      <c r="G385" s="5"/>
      <c r="H385" s="1"/>
      <c r="I385" s="1"/>
      <c r="J385" s="5"/>
      <c r="K385" s="1"/>
      <c r="L385" s="1"/>
      <c r="M385" s="5"/>
      <c r="N385" s="5"/>
      <c r="O385" s="5"/>
      <c r="P385" s="5"/>
      <c r="Q385" s="5"/>
      <c r="R385" s="5"/>
      <c r="S385" s="70"/>
      <c r="T385" s="70"/>
      <c r="U385" s="70"/>
      <c r="V385" s="18"/>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1"/>
      <c r="BA385" s="1"/>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row>
    <row r="386" spans="2:79">
      <c r="B386" s="1"/>
      <c r="C386" s="1"/>
      <c r="D386" s="1"/>
      <c r="E386" s="1"/>
      <c r="F386" s="1"/>
      <c r="G386" s="5"/>
      <c r="H386" s="1"/>
      <c r="I386" s="1"/>
      <c r="J386" s="5"/>
      <c r="K386" s="1"/>
      <c r="L386" s="1"/>
      <c r="M386" s="5"/>
      <c r="N386" s="5"/>
      <c r="O386" s="5"/>
      <c r="P386" s="5"/>
      <c r="Q386" s="5"/>
      <c r="R386" s="5"/>
      <c r="S386" s="70"/>
      <c r="T386" s="70"/>
      <c r="U386" s="70"/>
      <c r="V386" s="18"/>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1"/>
      <c r="BA386" s="1"/>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row>
    <row r="387" spans="2:79">
      <c r="B387" s="1"/>
      <c r="C387" s="1"/>
      <c r="D387" s="1"/>
      <c r="E387" s="1"/>
      <c r="F387" s="1"/>
      <c r="G387" s="5"/>
      <c r="H387" s="1"/>
      <c r="I387" s="1"/>
      <c r="J387" s="5"/>
      <c r="K387" s="1"/>
      <c r="L387" s="1"/>
      <c r="M387" s="5"/>
      <c r="N387" s="5"/>
      <c r="O387" s="5"/>
      <c r="P387" s="5"/>
      <c r="Q387" s="5"/>
      <c r="R387" s="5"/>
      <c r="S387" s="70"/>
      <c r="T387" s="70"/>
      <c r="U387" s="70"/>
      <c r="V387" s="18"/>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1"/>
      <c r="BA387" s="1"/>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row>
    <row r="388" spans="2:79">
      <c r="B388" s="1"/>
      <c r="C388" s="1"/>
      <c r="D388" s="1"/>
      <c r="E388" s="1"/>
      <c r="F388" s="1"/>
      <c r="G388" s="5"/>
      <c r="H388" s="1"/>
      <c r="I388" s="1"/>
      <c r="J388" s="5"/>
      <c r="K388" s="1"/>
      <c r="L388" s="1"/>
      <c r="M388" s="5"/>
      <c r="N388" s="5"/>
      <c r="O388" s="5"/>
      <c r="P388" s="5"/>
      <c r="Q388" s="5"/>
      <c r="R388" s="5"/>
      <c r="S388" s="70"/>
      <c r="T388" s="70"/>
      <c r="U388" s="70"/>
      <c r="V388" s="18"/>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1"/>
      <c r="BA388" s="1"/>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row>
    <row r="389" spans="2:79">
      <c r="B389" s="1"/>
      <c r="C389" s="1"/>
      <c r="D389" s="1"/>
      <c r="E389" s="1"/>
      <c r="F389" s="1"/>
      <c r="G389" s="5"/>
      <c r="H389" s="1"/>
      <c r="I389" s="1"/>
      <c r="J389" s="5"/>
      <c r="K389" s="1"/>
      <c r="L389" s="1"/>
      <c r="M389" s="5"/>
      <c r="N389" s="5"/>
      <c r="O389" s="5"/>
      <c r="P389" s="5"/>
      <c r="Q389" s="5"/>
      <c r="R389" s="5"/>
      <c r="S389" s="70"/>
      <c r="T389" s="70"/>
      <c r="U389" s="70"/>
      <c r="V389" s="18"/>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1"/>
      <c r="BA389" s="1"/>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row>
    <row r="390" spans="2:79">
      <c r="B390" s="1"/>
      <c r="C390" s="1"/>
      <c r="D390" s="1"/>
      <c r="E390" s="1"/>
      <c r="F390" s="1"/>
      <c r="G390" s="5"/>
      <c r="H390" s="1"/>
      <c r="I390" s="1"/>
      <c r="J390" s="5"/>
      <c r="K390" s="1"/>
      <c r="L390" s="1"/>
      <c r="M390" s="5"/>
      <c r="N390" s="5"/>
      <c r="O390" s="5"/>
      <c r="P390" s="5"/>
      <c r="Q390" s="5"/>
      <c r="R390" s="5"/>
      <c r="S390" s="70"/>
      <c r="T390" s="70"/>
      <c r="U390" s="70"/>
      <c r="V390" s="18"/>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1"/>
      <c r="BA390" s="1"/>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row>
    <row r="391" spans="2:79">
      <c r="B391" s="1"/>
      <c r="C391" s="1"/>
      <c r="D391" s="1"/>
      <c r="E391" s="1"/>
      <c r="F391" s="1"/>
      <c r="G391" s="5"/>
      <c r="H391" s="1"/>
      <c r="I391" s="1"/>
      <c r="J391" s="5"/>
      <c r="K391" s="1"/>
      <c r="L391" s="1"/>
      <c r="M391" s="5"/>
      <c r="N391" s="5"/>
      <c r="O391" s="5"/>
      <c r="P391" s="5"/>
      <c r="Q391" s="5"/>
      <c r="R391" s="5"/>
      <c r="S391" s="70"/>
      <c r="T391" s="70"/>
      <c r="U391" s="70"/>
      <c r="V391" s="18"/>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1"/>
      <c r="BA391" s="1"/>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row>
    <row r="392" spans="2:79">
      <c r="B392" s="1"/>
      <c r="C392" s="1"/>
      <c r="D392" s="1"/>
      <c r="E392" s="1"/>
      <c r="F392" s="1"/>
      <c r="G392" s="5"/>
      <c r="H392" s="1"/>
      <c r="I392" s="1"/>
      <c r="J392" s="5"/>
      <c r="K392" s="1"/>
      <c r="L392" s="1"/>
      <c r="M392" s="5"/>
      <c r="N392" s="5"/>
      <c r="O392" s="5"/>
      <c r="P392" s="5"/>
      <c r="Q392" s="5"/>
      <c r="R392" s="5"/>
      <c r="S392" s="70"/>
      <c r="T392" s="70"/>
      <c r="U392" s="70"/>
      <c r="V392" s="18"/>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1"/>
      <c r="BA392" s="1"/>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row>
    <row r="393" spans="2:79">
      <c r="B393" s="1"/>
      <c r="C393" s="1"/>
      <c r="D393" s="1"/>
      <c r="E393" s="1"/>
      <c r="F393" s="1"/>
      <c r="G393" s="5"/>
      <c r="H393" s="1"/>
      <c r="I393" s="1"/>
      <c r="J393" s="5"/>
      <c r="K393" s="1"/>
      <c r="L393" s="1"/>
      <c r="M393" s="5"/>
      <c r="N393" s="5"/>
      <c r="O393" s="5"/>
      <c r="P393" s="5"/>
      <c r="Q393" s="5"/>
      <c r="R393" s="5"/>
      <c r="S393" s="70"/>
      <c r="T393" s="70"/>
      <c r="U393" s="70"/>
      <c r="V393" s="18"/>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1"/>
      <c r="BA393" s="1"/>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row>
    <row r="394" spans="2:79">
      <c r="B394" s="1"/>
      <c r="C394" s="1"/>
      <c r="D394" s="1"/>
      <c r="E394" s="1"/>
      <c r="F394" s="1"/>
      <c r="G394" s="5"/>
      <c r="H394" s="1"/>
      <c r="I394" s="1"/>
      <c r="J394" s="5"/>
      <c r="K394" s="1"/>
      <c r="L394" s="1"/>
      <c r="M394" s="5"/>
      <c r="N394" s="5"/>
      <c r="O394" s="5"/>
      <c r="P394" s="5"/>
      <c r="Q394" s="5"/>
      <c r="R394" s="5"/>
      <c r="S394" s="70"/>
      <c r="T394" s="70"/>
      <c r="U394" s="70"/>
      <c r="V394" s="18"/>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1"/>
      <c r="BA394" s="1"/>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row>
    <row r="395" spans="2:79">
      <c r="B395" s="1"/>
      <c r="C395" s="1"/>
      <c r="D395" s="1"/>
      <c r="E395" s="1"/>
      <c r="F395" s="1"/>
      <c r="G395" s="5"/>
      <c r="H395" s="1"/>
      <c r="I395" s="1"/>
      <c r="J395" s="5"/>
      <c r="K395" s="1"/>
      <c r="L395" s="1"/>
      <c r="M395" s="5"/>
      <c r="N395" s="5"/>
      <c r="O395" s="5"/>
      <c r="P395" s="5"/>
      <c r="Q395" s="5"/>
      <c r="R395" s="5"/>
      <c r="S395" s="70"/>
      <c r="T395" s="70"/>
      <c r="U395" s="70"/>
      <c r="V395" s="18"/>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1"/>
      <c r="BA395" s="1"/>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row>
    <row r="396" spans="2:79">
      <c r="B396" s="1"/>
      <c r="C396" s="1"/>
      <c r="D396" s="1"/>
      <c r="E396" s="1"/>
      <c r="F396" s="1"/>
      <c r="G396" s="5"/>
      <c r="H396" s="1"/>
      <c r="I396" s="1"/>
      <c r="J396" s="5"/>
      <c r="K396" s="1"/>
      <c r="L396" s="1"/>
      <c r="M396" s="5"/>
      <c r="N396" s="5"/>
      <c r="O396" s="5"/>
      <c r="P396" s="5"/>
      <c r="Q396" s="5"/>
      <c r="R396" s="5"/>
      <c r="S396" s="70"/>
      <c r="T396" s="70"/>
      <c r="U396" s="70"/>
      <c r="V396" s="18"/>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1"/>
      <c r="BA396" s="1"/>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row>
    <row r="397" spans="2:79">
      <c r="B397" s="1"/>
      <c r="C397" s="1"/>
      <c r="D397" s="1"/>
      <c r="E397" s="1"/>
      <c r="F397" s="1"/>
      <c r="G397" s="5"/>
      <c r="H397" s="1"/>
      <c r="I397" s="1"/>
      <c r="J397" s="5"/>
      <c r="K397" s="1"/>
      <c r="L397" s="1"/>
      <c r="M397" s="5"/>
      <c r="N397" s="5"/>
      <c r="O397" s="5"/>
      <c r="P397" s="5"/>
      <c r="Q397" s="5"/>
      <c r="R397" s="5"/>
      <c r="S397" s="70"/>
      <c r="T397" s="70"/>
      <c r="U397" s="70"/>
      <c r="V397" s="18"/>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1"/>
      <c r="BA397" s="1"/>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row>
    <row r="398" spans="2:79">
      <c r="B398" s="1"/>
      <c r="C398" s="1"/>
      <c r="D398" s="1"/>
      <c r="E398" s="1"/>
      <c r="F398" s="1"/>
      <c r="G398" s="5"/>
      <c r="H398" s="1"/>
      <c r="I398" s="1"/>
      <c r="J398" s="5"/>
      <c r="K398" s="1"/>
      <c r="L398" s="1"/>
      <c r="M398" s="5"/>
      <c r="N398" s="5"/>
      <c r="O398" s="5"/>
      <c r="P398" s="5"/>
      <c r="Q398" s="5"/>
      <c r="R398" s="5"/>
      <c r="S398" s="70"/>
      <c r="T398" s="70"/>
      <c r="U398" s="70"/>
      <c r="V398" s="18"/>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1"/>
      <c r="BA398" s="1"/>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row>
    <row r="399" spans="2:79">
      <c r="B399" s="1"/>
      <c r="C399" s="1"/>
      <c r="D399" s="1"/>
      <c r="E399" s="1"/>
      <c r="F399" s="1"/>
      <c r="G399" s="5"/>
      <c r="H399" s="1"/>
      <c r="I399" s="1"/>
      <c r="J399" s="5"/>
      <c r="K399" s="1"/>
      <c r="L399" s="1"/>
      <c r="M399" s="5"/>
      <c r="N399" s="5"/>
      <c r="O399" s="5"/>
      <c r="P399" s="5"/>
      <c r="Q399" s="5"/>
      <c r="R399" s="5"/>
      <c r="S399" s="70"/>
      <c r="T399" s="70"/>
      <c r="U399" s="70"/>
      <c r="V399" s="18"/>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1"/>
      <c r="BA399" s="1"/>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row>
    <row r="400" spans="2:79">
      <c r="B400" s="1"/>
      <c r="C400" s="1"/>
      <c r="D400" s="1"/>
      <c r="E400" s="1"/>
      <c r="F400" s="1"/>
      <c r="G400" s="5"/>
      <c r="H400" s="1"/>
      <c r="I400" s="1"/>
      <c r="J400" s="5"/>
      <c r="K400" s="1"/>
      <c r="L400" s="1"/>
      <c r="M400" s="5"/>
      <c r="N400" s="5"/>
      <c r="O400" s="5"/>
      <c r="P400" s="5"/>
      <c r="Q400" s="5"/>
      <c r="R400" s="5"/>
      <c r="S400" s="70"/>
      <c r="T400" s="70"/>
      <c r="U400" s="70"/>
      <c r="V400" s="18"/>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1"/>
      <c r="BA400" s="1"/>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row>
    <row r="401" spans="2:79">
      <c r="B401" s="1"/>
      <c r="C401" s="1"/>
      <c r="D401" s="1"/>
      <c r="E401" s="1"/>
      <c r="F401" s="1"/>
      <c r="G401" s="5"/>
      <c r="H401" s="1"/>
      <c r="I401" s="1"/>
      <c r="J401" s="5"/>
      <c r="K401" s="1"/>
      <c r="L401" s="1"/>
      <c r="M401" s="5"/>
      <c r="N401" s="5"/>
      <c r="O401" s="5"/>
      <c r="P401" s="5"/>
      <c r="Q401" s="5"/>
      <c r="R401" s="5"/>
      <c r="S401" s="70"/>
      <c r="T401" s="70"/>
      <c r="U401" s="70"/>
      <c r="V401" s="18"/>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1"/>
      <c r="BA401" s="1"/>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row>
    <row r="402" spans="2:79">
      <c r="B402" s="1"/>
      <c r="C402" s="1"/>
      <c r="D402" s="1"/>
      <c r="E402" s="1"/>
      <c r="F402" s="1"/>
      <c r="G402" s="5"/>
      <c r="H402" s="1"/>
      <c r="I402" s="1"/>
      <c r="J402" s="5"/>
      <c r="K402" s="1"/>
      <c r="L402" s="1"/>
      <c r="M402" s="5"/>
      <c r="N402" s="5"/>
      <c r="O402" s="5"/>
      <c r="P402" s="5"/>
      <c r="Q402" s="5"/>
      <c r="R402" s="5"/>
      <c r="S402" s="70"/>
      <c r="T402" s="70"/>
      <c r="U402" s="70"/>
      <c r="V402" s="18"/>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1"/>
      <c r="BA402" s="1"/>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row>
    <row r="403" spans="2:79">
      <c r="B403" s="1"/>
      <c r="C403" s="1"/>
      <c r="D403" s="1"/>
      <c r="E403" s="1"/>
      <c r="F403" s="1"/>
      <c r="G403" s="5"/>
      <c r="H403" s="1"/>
      <c r="I403" s="1"/>
      <c r="J403" s="5"/>
      <c r="K403" s="1"/>
      <c r="L403" s="1"/>
      <c r="M403" s="5"/>
      <c r="N403" s="5"/>
      <c r="O403" s="5"/>
      <c r="P403" s="5"/>
      <c r="Q403" s="5"/>
      <c r="R403" s="5"/>
      <c r="S403" s="70"/>
      <c r="T403" s="70"/>
      <c r="U403" s="70"/>
      <c r="V403" s="18"/>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1"/>
      <c r="BA403" s="1"/>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row>
    <row r="404" spans="2:79">
      <c r="B404" s="1"/>
      <c r="C404" s="1"/>
      <c r="D404" s="1"/>
      <c r="E404" s="1"/>
      <c r="F404" s="1"/>
      <c r="G404" s="5"/>
      <c r="H404" s="1"/>
      <c r="I404" s="1"/>
      <c r="J404" s="5"/>
      <c r="K404" s="1"/>
      <c r="L404" s="1"/>
      <c r="M404" s="5"/>
      <c r="N404" s="5"/>
      <c r="O404" s="5"/>
      <c r="P404" s="5"/>
      <c r="Q404" s="5"/>
      <c r="R404" s="5"/>
      <c r="S404" s="70"/>
      <c r="T404" s="70"/>
      <c r="U404" s="70"/>
      <c r="V404" s="18"/>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1"/>
      <c r="BA404" s="1"/>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row>
    <row r="405" spans="2:79">
      <c r="B405" s="1"/>
      <c r="C405" s="1"/>
      <c r="D405" s="1"/>
      <c r="E405" s="1"/>
      <c r="F405" s="1"/>
      <c r="G405" s="5"/>
      <c r="H405" s="1"/>
      <c r="I405" s="1"/>
      <c r="J405" s="5"/>
      <c r="K405" s="1"/>
      <c r="L405" s="1"/>
      <c r="M405" s="5"/>
      <c r="N405" s="5"/>
      <c r="O405" s="5"/>
      <c r="P405" s="5"/>
      <c r="Q405" s="5"/>
      <c r="R405" s="5"/>
      <c r="S405" s="70"/>
      <c r="T405" s="70"/>
      <c r="U405" s="70"/>
      <c r="V405" s="18"/>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1"/>
      <c r="BA405" s="1"/>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row>
    <row r="406" spans="2:79">
      <c r="B406" s="1"/>
      <c r="C406" s="1"/>
      <c r="D406" s="1"/>
      <c r="E406" s="1"/>
      <c r="F406" s="1"/>
      <c r="G406" s="5"/>
      <c r="H406" s="1"/>
      <c r="I406" s="1"/>
      <c r="J406" s="5"/>
      <c r="K406" s="1"/>
      <c r="L406" s="1"/>
      <c r="M406" s="5"/>
      <c r="N406" s="5"/>
      <c r="O406" s="5"/>
      <c r="P406" s="5"/>
      <c r="Q406" s="5"/>
      <c r="R406" s="5"/>
      <c r="S406" s="70"/>
      <c r="T406" s="70"/>
      <c r="U406" s="70"/>
      <c r="V406" s="18"/>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1"/>
      <c r="BA406" s="1"/>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row>
    <row r="407" spans="2:79">
      <c r="B407" s="1"/>
      <c r="C407" s="1"/>
      <c r="D407" s="1"/>
      <c r="E407" s="1"/>
      <c r="F407" s="1"/>
      <c r="G407" s="5"/>
      <c r="H407" s="1"/>
      <c r="I407" s="1"/>
      <c r="J407" s="5"/>
      <c r="K407" s="1"/>
      <c r="L407" s="1"/>
      <c r="M407" s="5"/>
      <c r="N407" s="5"/>
      <c r="O407" s="5"/>
      <c r="P407" s="5"/>
      <c r="Q407" s="5"/>
      <c r="R407" s="5"/>
      <c r="S407" s="70"/>
      <c r="T407" s="70"/>
      <c r="U407" s="70"/>
      <c r="V407" s="18"/>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1"/>
      <c r="BA407" s="1"/>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row>
    <row r="408" spans="2:79">
      <c r="B408" s="1"/>
      <c r="C408" s="1"/>
      <c r="D408" s="1"/>
      <c r="E408" s="1"/>
      <c r="F408" s="1"/>
      <c r="G408" s="5"/>
      <c r="H408" s="1"/>
      <c r="I408" s="1"/>
      <c r="J408" s="5"/>
      <c r="K408" s="1"/>
      <c r="L408" s="1"/>
      <c r="M408" s="5"/>
      <c r="N408" s="5"/>
      <c r="O408" s="5"/>
      <c r="P408" s="5"/>
      <c r="Q408" s="5"/>
      <c r="R408" s="5"/>
      <c r="S408" s="70"/>
      <c r="T408" s="70"/>
      <c r="U408" s="70"/>
      <c r="V408" s="18"/>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1"/>
      <c r="BA408" s="1"/>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row>
    <row r="409" spans="2:79">
      <c r="B409" s="1"/>
      <c r="C409" s="1"/>
      <c r="D409" s="1"/>
      <c r="E409" s="1"/>
      <c r="F409" s="1"/>
      <c r="G409" s="5"/>
      <c r="H409" s="1"/>
      <c r="I409" s="1"/>
      <c r="J409" s="5"/>
      <c r="K409" s="1"/>
      <c r="L409" s="1"/>
      <c r="M409" s="5"/>
      <c r="N409" s="5"/>
      <c r="O409" s="5"/>
      <c r="P409" s="5"/>
      <c r="Q409" s="5"/>
      <c r="R409" s="5"/>
      <c r="S409" s="70"/>
      <c r="T409" s="70"/>
      <c r="U409" s="70"/>
      <c r="V409" s="18"/>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1"/>
      <c r="BA409" s="1"/>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row>
    <row r="410" spans="2:79">
      <c r="B410" s="1"/>
      <c r="C410" s="1"/>
      <c r="D410" s="1"/>
      <c r="E410" s="1"/>
      <c r="F410" s="1"/>
      <c r="G410" s="5"/>
      <c r="H410" s="1"/>
      <c r="I410" s="1"/>
      <c r="J410" s="5"/>
      <c r="K410" s="1"/>
      <c r="L410" s="1"/>
      <c r="M410" s="5"/>
      <c r="N410" s="5"/>
      <c r="O410" s="5"/>
      <c r="P410" s="5"/>
      <c r="Q410" s="5"/>
      <c r="R410" s="5"/>
      <c r="S410" s="70"/>
      <c r="T410" s="70"/>
      <c r="U410" s="70"/>
      <c r="V410" s="18"/>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1"/>
      <c r="BA410" s="1"/>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row>
    <row r="411" spans="2:79">
      <c r="B411" s="1"/>
      <c r="C411" s="1"/>
      <c r="D411" s="1"/>
      <c r="E411" s="1"/>
      <c r="F411" s="1"/>
      <c r="G411" s="5"/>
      <c r="H411" s="1"/>
      <c r="I411" s="1"/>
      <c r="J411" s="5"/>
      <c r="K411" s="1"/>
      <c r="L411" s="1"/>
      <c r="M411" s="5"/>
      <c r="N411" s="5"/>
      <c r="O411" s="5"/>
      <c r="P411" s="5"/>
      <c r="Q411" s="5"/>
      <c r="R411" s="5"/>
      <c r="S411" s="70"/>
      <c r="T411" s="70"/>
      <c r="U411" s="70"/>
      <c r="V411" s="18"/>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1"/>
      <c r="BA411" s="1"/>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row>
    <row r="412" spans="2:79">
      <c r="B412" s="1"/>
      <c r="C412" s="1"/>
      <c r="D412" s="1"/>
      <c r="E412" s="1"/>
      <c r="F412" s="1"/>
      <c r="G412" s="5"/>
      <c r="H412" s="1"/>
      <c r="I412" s="1"/>
      <c r="J412" s="5"/>
      <c r="K412" s="1"/>
      <c r="L412" s="1"/>
      <c r="M412" s="5"/>
      <c r="N412" s="5"/>
      <c r="O412" s="5"/>
      <c r="P412" s="5"/>
      <c r="Q412" s="5"/>
      <c r="R412" s="5"/>
      <c r="S412" s="70"/>
      <c r="T412" s="70"/>
      <c r="U412" s="70"/>
      <c r="V412" s="18"/>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1"/>
      <c r="BA412" s="1"/>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row>
    <row r="413" spans="2:79">
      <c r="B413" s="1"/>
      <c r="C413" s="1"/>
      <c r="D413" s="1"/>
      <c r="E413" s="1"/>
      <c r="F413" s="1"/>
      <c r="G413" s="5"/>
      <c r="H413" s="1"/>
      <c r="I413" s="1"/>
      <c r="J413" s="5"/>
      <c r="K413" s="1"/>
      <c r="L413" s="1"/>
      <c r="M413" s="5"/>
      <c r="N413" s="5"/>
      <c r="O413" s="5"/>
      <c r="P413" s="5"/>
      <c r="Q413" s="5"/>
      <c r="R413" s="5"/>
      <c r="S413" s="70"/>
      <c r="T413" s="70"/>
      <c r="U413" s="70"/>
      <c r="V413" s="18"/>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1"/>
      <c r="BA413" s="1"/>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row>
    <row r="414" spans="2:79">
      <c r="B414" s="1"/>
      <c r="C414" s="1"/>
      <c r="D414" s="1"/>
      <c r="E414" s="1"/>
      <c r="F414" s="1"/>
      <c r="G414" s="5"/>
      <c r="H414" s="1"/>
      <c r="I414" s="1"/>
      <c r="J414" s="5"/>
      <c r="K414" s="1"/>
      <c r="L414" s="1"/>
      <c r="M414" s="5"/>
      <c r="N414" s="5"/>
      <c r="O414" s="5"/>
      <c r="P414" s="5"/>
      <c r="Q414" s="5"/>
      <c r="R414" s="5"/>
      <c r="S414" s="70"/>
      <c r="T414" s="70"/>
      <c r="U414" s="70"/>
      <c r="V414" s="18"/>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1"/>
      <c r="BA414" s="1"/>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row>
    <row r="415" spans="2:79">
      <c r="B415" s="1"/>
      <c r="C415" s="1"/>
      <c r="D415" s="1"/>
      <c r="E415" s="1"/>
      <c r="F415" s="1"/>
      <c r="G415" s="5"/>
      <c r="H415" s="1"/>
      <c r="I415" s="1"/>
      <c r="J415" s="5"/>
      <c r="K415" s="1"/>
      <c r="L415" s="1"/>
      <c r="M415" s="5"/>
      <c r="N415" s="5"/>
      <c r="O415" s="5"/>
      <c r="P415" s="5"/>
      <c r="Q415" s="5"/>
      <c r="R415" s="5"/>
      <c r="S415" s="70"/>
      <c r="T415" s="70"/>
      <c r="U415" s="70"/>
      <c r="V415" s="18"/>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1"/>
      <c r="BA415" s="1"/>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row>
    <row r="416" spans="2:79">
      <c r="B416" s="1"/>
      <c r="C416" s="1"/>
      <c r="D416" s="1"/>
      <c r="E416" s="1"/>
      <c r="F416" s="1"/>
      <c r="G416" s="5"/>
      <c r="H416" s="1"/>
      <c r="I416" s="1"/>
      <c r="J416" s="5"/>
      <c r="K416" s="1"/>
      <c r="L416" s="1"/>
      <c r="M416" s="5"/>
      <c r="N416" s="5"/>
      <c r="O416" s="5"/>
      <c r="P416" s="5"/>
      <c r="Q416" s="5"/>
      <c r="R416" s="5"/>
      <c r="S416" s="70"/>
      <c r="T416" s="70"/>
      <c r="U416" s="70"/>
      <c r="V416" s="18"/>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1"/>
      <c r="BA416" s="1"/>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row>
    <row r="417" spans="2:79">
      <c r="B417" s="1"/>
      <c r="C417" s="1"/>
      <c r="D417" s="1"/>
      <c r="E417" s="1"/>
      <c r="F417" s="1"/>
      <c r="G417" s="5"/>
      <c r="H417" s="1"/>
      <c r="I417" s="1"/>
      <c r="J417" s="5"/>
      <c r="K417" s="1"/>
      <c r="L417" s="1"/>
      <c r="M417" s="5"/>
      <c r="N417" s="5"/>
      <c r="O417" s="5"/>
      <c r="P417" s="5"/>
      <c r="Q417" s="5"/>
      <c r="R417" s="5"/>
      <c r="S417" s="70"/>
      <c r="T417" s="70"/>
      <c r="U417" s="70"/>
      <c r="V417" s="18"/>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1"/>
      <c r="BA417" s="1"/>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row>
    <row r="418" spans="2:79">
      <c r="B418" s="1"/>
      <c r="C418" s="1"/>
      <c r="D418" s="1"/>
      <c r="E418" s="1"/>
      <c r="F418" s="1"/>
      <c r="G418" s="5"/>
      <c r="H418" s="1"/>
      <c r="I418" s="1"/>
      <c r="J418" s="5"/>
      <c r="K418" s="1"/>
      <c r="L418" s="1"/>
      <c r="M418" s="5"/>
      <c r="N418" s="5"/>
      <c r="O418" s="5"/>
      <c r="P418" s="5"/>
      <c r="Q418" s="5"/>
      <c r="R418" s="5"/>
      <c r="S418" s="70"/>
      <c r="T418" s="70"/>
      <c r="U418" s="70"/>
      <c r="V418" s="18"/>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1"/>
      <c r="BA418" s="1"/>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row>
    <row r="419" spans="2:79">
      <c r="B419" s="1"/>
      <c r="C419" s="1"/>
      <c r="D419" s="1"/>
      <c r="E419" s="1"/>
      <c r="F419" s="1"/>
      <c r="G419" s="5"/>
      <c r="H419" s="1"/>
      <c r="I419" s="1"/>
      <c r="J419" s="5"/>
      <c r="K419" s="1"/>
      <c r="L419" s="1"/>
      <c r="M419" s="5"/>
      <c r="N419" s="5"/>
      <c r="O419" s="5"/>
      <c r="P419" s="5"/>
      <c r="Q419" s="5"/>
      <c r="R419" s="5"/>
      <c r="S419" s="70"/>
      <c r="T419" s="70"/>
      <c r="U419" s="70"/>
      <c r="V419" s="18"/>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1"/>
      <c r="BA419" s="1"/>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row>
    <row r="420" spans="2:79">
      <c r="B420" s="1"/>
      <c r="C420" s="1"/>
      <c r="D420" s="1"/>
      <c r="E420" s="1"/>
      <c r="F420" s="1"/>
      <c r="G420" s="5"/>
      <c r="H420" s="1"/>
      <c r="I420" s="1"/>
      <c r="J420" s="5"/>
      <c r="K420" s="1"/>
      <c r="L420" s="1"/>
      <c r="M420" s="5"/>
      <c r="N420" s="5"/>
      <c r="O420" s="5"/>
      <c r="P420" s="5"/>
      <c r="Q420" s="5"/>
      <c r="R420" s="5"/>
      <c r="S420" s="70"/>
      <c r="T420" s="70"/>
      <c r="U420" s="70"/>
      <c r="V420" s="18"/>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1"/>
      <c r="BA420" s="1"/>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row>
    <row r="421" spans="2:79">
      <c r="B421" s="1"/>
      <c r="C421" s="1"/>
      <c r="D421" s="1"/>
      <c r="E421" s="1"/>
      <c r="F421" s="1"/>
      <c r="G421" s="5"/>
      <c r="H421" s="1"/>
      <c r="I421" s="1"/>
      <c r="J421" s="5"/>
      <c r="K421" s="1"/>
      <c r="L421" s="1"/>
      <c r="M421" s="5"/>
      <c r="N421" s="5"/>
      <c r="O421" s="5"/>
      <c r="P421" s="5"/>
      <c r="Q421" s="5"/>
      <c r="R421" s="5"/>
      <c r="S421" s="70"/>
      <c r="T421" s="70"/>
      <c r="U421" s="70"/>
      <c r="V421" s="18"/>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1"/>
      <c r="BA421" s="1"/>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row>
    <row r="422" spans="2:79">
      <c r="B422" s="1"/>
      <c r="C422" s="1"/>
      <c r="D422" s="1"/>
      <c r="E422" s="1"/>
      <c r="F422" s="1"/>
      <c r="G422" s="5"/>
      <c r="H422" s="1"/>
      <c r="I422" s="1"/>
      <c r="J422" s="5"/>
      <c r="K422" s="1"/>
      <c r="L422" s="1"/>
      <c r="M422" s="5"/>
      <c r="N422" s="5"/>
      <c r="O422" s="5"/>
      <c r="P422" s="5"/>
      <c r="Q422" s="5"/>
      <c r="R422" s="5"/>
      <c r="S422" s="70"/>
      <c r="T422" s="70"/>
      <c r="U422" s="70"/>
      <c r="V422" s="18"/>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1"/>
      <c r="BA422" s="1"/>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row>
    <row r="423" spans="2:79">
      <c r="B423" s="1"/>
      <c r="C423" s="1"/>
      <c r="D423" s="1"/>
      <c r="E423" s="1"/>
      <c r="F423" s="1"/>
      <c r="G423" s="5"/>
      <c r="H423" s="1"/>
      <c r="I423" s="1"/>
      <c r="J423" s="5"/>
      <c r="K423" s="1"/>
      <c r="L423" s="1"/>
      <c r="M423" s="5"/>
      <c r="N423" s="5"/>
      <c r="O423" s="5"/>
      <c r="P423" s="5"/>
      <c r="Q423" s="5"/>
      <c r="R423" s="5"/>
      <c r="S423" s="70"/>
      <c r="T423" s="70"/>
      <c r="U423" s="70"/>
      <c r="V423" s="18"/>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1"/>
      <c r="BA423" s="1"/>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row>
    <row r="424" spans="2:79">
      <c r="B424" s="1"/>
      <c r="C424" s="1"/>
      <c r="D424" s="1"/>
      <c r="E424" s="1"/>
      <c r="F424" s="1"/>
      <c r="G424" s="5"/>
      <c r="H424" s="1"/>
      <c r="I424" s="1"/>
      <c r="J424" s="5"/>
      <c r="K424" s="1"/>
      <c r="L424" s="1"/>
      <c r="M424" s="5"/>
      <c r="N424" s="5"/>
      <c r="O424" s="5"/>
      <c r="P424" s="5"/>
      <c r="Q424" s="5"/>
      <c r="R424" s="5"/>
      <c r="S424" s="70"/>
      <c r="T424" s="70"/>
      <c r="U424" s="70"/>
      <c r="V424" s="18"/>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1"/>
      <c r="BA424" s="1"/>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row>
    <row r="425" spans="2:79">
      <c r="B425" s="1"/>
      <c r="C425" s="1"/>
      <c r="D425" s="1"/>
      <c r="E425" s="1"/>
      <c r="F425" s="1"/>
      <c r="G425" s="5"/>
      <c r="H425" s="1"/>
      <c r="I425" s="1"/>
      <c r="J425" s="5"/>
      <c r="K425" s="1"/>
      <c r="L425" s="1"/>
      <c r="M425" s="5"/>
      <c r="N425" s="5"/>
      <c r="O425" s="5"/>
      <c r="P425" s="5"/>
      <c r="Q425" s="5"/>
      <c r="R425" s="5"/>
      <c r="S425" s="70"/>
      <c r="T425" s="70"/>
      <c r="U425" s="70"/>
      <c r="V425" s="18"/>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1"/>
      <c r="BA425" s="1"/>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row>
    <row r="426" spans="2:79">
      <c r="B426" s="1"/>
      <c r="C426" s="1"/>
      <c r="D426" s="1"/>
      <c r="E426" s="1"/>
      <c r="F426" s="1"/>
      <c r="G426" s="5"/>
      <c r="H426" s="1"/>
      <c r="I426" s="1"/>
      <c r="J426" s="5"/>
      <c r="K426" s="1"/>
      <c r="L426" s="1"/>
      <c r="M426" s="5"/>
      <c r="N426" s="5"/>
      <c r="O426" s="5"/>
      <c r="P426" s="5"/>
      <c r="Q426" s="5"/>
      <c r="R426" s="5"/>
      <c r="S426" s="70"/>
      <c r="T426" s="70"/>
      <c r="U426" s="70"/>
      <c r="V426" s="18"/>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1"/>
      <c r="BA426" s="1"/>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row>
    <row r="427" spans="2:79">
      <c r="B427" s="1"/>
      <c r="C427" s="1"/>
      <c r="D427" s="1"/>
      <c r="E427" s="1"/>
      <c r="F427" s="1"/>
      <c r="G427" s="5"/>
      <c r="H427" s="1"/>
      <c r="I427" s="1"/>
      <c r="J427" s="5"/>
      <c r="K427" s="1"/>
      <c r="L427" s="1"/>
      <c r="M427" s="5"/>
      <c r="N427" s="5"/>
      <c r="O427" s="5"/>
      <c r="P427" s="5"/>
      <c r="Q427" s="5"/>
      <c r="R427" s="5"/>
      <c r="S427" s="70"/>
      <c r="T427" s="70"/>
      <c r="U427" s="70"/>
      <c r="V427" s="18"/>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1"/>
      <c r="BA427" s="1"/>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row>
    <row r="428" spans="2:79">
      <c r="B428" s="1"/>
      <c r="C428" s="1"/>
      <c r="D428" s="1"/>
      <c r="E428" s="1"/>
      <c r="F428" s="1"/>
      <c r="G428" s="5"/>
      <c r="H428" s="1"/>
      <c r="I428" s="1"/>
      <c r="J428" s="5"/>
      <c r="K428" s="1"/>
      <c r="L428" s="1"/>
      <c r="M428" s="5"/>
      <c r="N428" s="5"/>
      <c r="O428" s="5"/>
      <c r="P428" s="5"/>
      <c r="Q428" s="5"/>
      <c r="R428" s="5"/>
      <c r="S428" s="70"/>
      <c r="T428" s="70"/>
      <c r="U428" s="70"/>
      <c r="V428" s="18"/>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1"/>
      <c r="BA428" s="1"/>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row>
    <row r="429" spans="2:79">
      <c r="B429" s="1"/>
      <c r="C429" s="1"/>
      <c r="D429" s="1"/>
      <c r="E429" s="1"/>
      <c r="F429" s="1"/>
      <c r="G429" s="5"/>
      <c r="H429" s="1"/>
      <c r="I429" s="1"/>
      <c r="J429" s="5"/>
      <c r="K429" s="1"/>
      <c r="L429" s="1"/>
      <c r="M429" s="5"/>
      <c r="N429" s="5"/>
      <c r="O429" s="5"/>
      <c r="P429" s="5"/>
      <c r="Q429" s="5"/>
      <c r="R429" s="5"/>
      <c r="S429" s="70"/>
      <c r="T429" s="70"/>
      <c r="U429" s="70"/>
      <c r="V429" s="18"/>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1"/>
      <c r="BA429" s="1"/>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row>
    <row r="430" spans="2:79">
      <c r="B430" s="1"/>
      <c r="C430" s="1"/>
      <c r="D430" s="1"/>
      <c r="E430" s="1"/>
      <c r="F430" s="1"/>
      <c r="G430" s="5"/>
      <c r="H430" s="1"/>
      <c r="I430" s="1"/>
      <c r="J430" s="5"/>
      <c r="K430" s="1"/>
      <c r="L430" s="1"/>
      <c r="M430" s="5"/>
      <c r="N430" s="5"/>
      <c r="O430" s="5"/>
      <c r="P430" s="5"/>
      <c r="Q430" s="5"/>
      <c r="R430" s="5"/>
      <c r="S430" s="70"/>
      <c r="T430" s="70"/>
      <c r="U430" s="70"/>
      <c r="V430" s="18"/>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1"/>
      <c r="BA430" s="1"/>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row>
    <row r="431" spans="2:79">
      <c r="B431" s="1"/>
      <c r="C431" s="1"/>
      <c r="D431" s="1"/>
      <c r="E431" s="1"/>
      <c r="F431" s="1"/>
      <c r="G431" s="5"/>
      <c r="H431" s="1"/>
      <c r="I431" s="1"/>
      <c r="J431" s="5"/>
      <c r="K431" s="1"/>
      <c r="L431" s="1"/>
      <c r="M431" s="5"/>
      <c r="N431" s="5"/>
      <c r="O431" s="5"/>
      <c r="P431" s="5"/>
      <c r="Q431" s="5"/>
      <c r="R431" s="5"/>
      <c r="S431" s="70"/>
      <c r="T431" s="70"/>
      <c r="U431" s="70"/>
      <c r="V431" s="18"/>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1"/>
      <c r="BA431" s="1"/>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row>
    <row r="432" spans="2:79">
      <c r="B432" s="1"/>
      <c r="C432" s="1"/>
      <c r="D432" s="1"/>
      <c r="E432" s="1"/>
      <c r="F432" s="1"/>
      <c r="G432" s="5"/>
      <c r="H432" s="1"/>
      <c r="I432" s="1"/>
      <c r="J432" s="5"/>
      <c r="K432" s="1"/>
      <c r="L432" s="1"/>
      <c r="M432" s="5"/>
      <c r="N432" s="5"/>
      <c r="O432" s="5"/>
      <c r="P432" s="5"/>
      <c r="Q432" s="5"/>
      <c r="R432" s="5"/>
      <c r="S432" s="70"/>
      <c r="T432" s="70"/>
      <c r="U432" s="70"/>
      <c r="V432" s="18"/>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1"/>
      <c r="BA432" s="1"/>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row>
    <row r="433" spans="2:79">
      <c r="B433" s="1"/>
      <c r="C433" s="1"/>
      <c r="D433" s="1"/>
      <c r="E433" s="1"/>
      <c r="F433" s="1"/>
      <c r="G433" s="5"/>
      <c r="H433" s="1"/>
      <c r="I433" s="1"/>
      <c r="J433" s="5"/>
      <c r="K433" s="1"/>
      <c r="L433" s="1"/>
      <c r="M433" s="5"/>
      <c r="N433" s="5"/>
      <c r="O433" s="5"/>
      <c r="P433" s="5"/>
      <c r="Q433" s="5"/>
      <c r="R433" s="5"/>
      <c r="S433" s="70"/>
      <c r="T433" s="70"/>
      <c r="U433" s="70"/>
      <c r="V433" s="18"/>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1"/>
      <c r="BA433" s="1"/>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row>
    <row r="434" spans="2:79">
      <c r="B434" s="1"/>
      <c r="C434" s="1"/>
      <c r="D434" s="1"/>
      <c r="E434" s="1"/>
      <c r="F434" s="1"/>
      <c r="G434" s="5"/>
      <c r="H434" s="1"/>
      <c r="I434" s="1"/>
      <c r="J434" s="5"/>
      <c r="K434" s="1"/>
      <c r="L434" s="1"/>
      <c r="M434" s="5"/>
      <c r="N434" s="5"/>
      <c r="O434" s="5"/>
      <c r="P434" s="5"/>
      <c r="Q434" s="5"/>
      <c r="R434" s="5"/>
      <c r="S434" s="70"/>
      <c r="T434" s="70"/>
      <c r="U434" s="70"/>
      <c r="V434" s="18"/>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1"/>
      <c r="BA434" s="1"/>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row>
    <row r="435" spans="2:79">
      <c r="B435" s="1"/>
      <c r="C435" s="1"/>
      <c r="D435" s="1"/>
      <c r="E435" s="1"/>
      <c r="F435" s="1"/>
      <c r="G435" s="5"/>
      <c r="H435" s="1"/>
      <c r="I435" s="1"/>
      <c r="J435" s="5"/>
      <c r="K435" s="1"/>
      <c r="L435" s="1"/>
      <c r="M435" s="5"/>
      <c r="N435" s="5"/>
      <c r="O435" s="5"/>
      <c r="P435" s="5"/>
      <c r="Q435" s="5"/>
      <c r="R435" s="5"/>
      <c r="S435" s="70"/>
      <c r="T435" s="70"/>
      <c r="U435" s="70"/>
      <c r="V435" s="18"/>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1"/>
      <c r="BA435" s="1"/>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row>
    <row r="436" spans="2:79">
      <c r="B436" s="1"/>
      <c r="C436" s="1"/>
      <c r="D436" s="1"/>
      <c r="E436" s="1"/>
      <c r="F436" s="1"/>
      <c r="G436" s="5"/>
      <c r="H436" s="1"/>
      <c r="I436" s="1"/>
      <c r="J436" s="5"/>
      <c r="K436" s="1"/>
      <c r="L436" s="1"/>
      <c r="M436" s="5"/>
      <c r="N436" s="5"/>
      <c r="O436" s="5"/>
      <c r="P436" s="5"/>
      <c r="Q436" s="5"/>
      <c r="R436" s="5"/>
      <c r="S436" s="70"/>
      <c r="T436" s="70"/>
      <c r="U436" s="70"/>
      <c r="V436" s="18"/>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1"/>
      <c r="BA436" s="1"/>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row>
    <row r="437" spans="2:79">
      <c r="B437" s="1"/>
      <c r="C437" s="1"/>
      <c r="D437" s="1"/>
      <c r="E437" s="1"/>
      <c r="F437" s="1"/>
      <c r="G437" s="5"/>
      <c r="H437" s="1"/>
      <c r="I437" s="1"/>
      <c r="J437" s="5"/>
      <c r="K437" s="1"/>
      <c r="L437" s="1"/>
      <c r="M437" s="5"/>
      <c r="N437" s="5"/>
      <c r="O437" s="5"/>
      <c r="P437" s="5"/>
      <c r="Q437" s="5"/>
      <c r="R437" s="5"/>
      <c r="S437" s="70"/>
      <c r="T437" s="70"/>
      <c r="U437" s="70"/>
      <c r="V437" s="18"/>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1"/>
      <c r="BA437" s="1"/>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row>
    <row r="438" spans="2:79">
      <c r="B438" s="1"/>
      <c r="C438" s="1"/>
      <c r="D438" s="1"/>
      <c r="E438" s="1"/>
      <c r="F438" s="1"/>
      <c r="G438" s="5"/>
      <c r="H438" s="1"/>
      <c r="I438" s="1"/>
      <c r="J438" s="5"/>
      <c r="K438" s="1"/>
      <c r="L438" s="1"/>
      <c r="M438" s="5"/>
      <c r="N438" s="5"/>
      <c r="O438" s="5"/>
      <c r="P438" s="5"/>
      <c r="Q438" s="5"/>
      <c r="R438" s="5"/>
      <c r="S438" s="70"/>
      <c r="T438" s="70"/>
      <c r="U438" s="70"/>
      <c r="V438" s="18"/>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1"/>
      <c r="BA438" s="1"/>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row>
    <row r="439" spans="2:79">
      <c r="B439" s="1"/>
      <c r="C439" s="1"/>
      <c r="D439" s="1"/>
      <c r="E439" s="1"/>
      <c r="F439" s="1"/>
      <c r="G439" s="5"/>
      <c r="H439" s="1"/>
      <c r="I439" s="1"/>
      <c r="J439" s="5"/>
      <c r="K439" s="1"/>
      <c r="L439" s="1"/>
      <c r="M439" s="5"/>
      <c r="N439" s="5"/>
      <c r="O439" s="5"/>
      <c r="P439" s="5"/>
      <c r="Q439" s="5"/>
      <c r="R439" s="5"/>
      <c r="S439" s="70"/>
      <c r="T439" s="70"/>
      <c r="U439" s="70"/>
      <c r="V439" s="18"/>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1"/>
      <c r="BA439" s="1"/>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row>
    <row r="440" spans="2:79">
      <c r="B440" s="1"/>
      <c r="C440" s="1"/>
      <c r="D440" s="1"/>
      <c r="E440" s="1"/>
      <c r="F440" s="1"/>
      <c r="G440" s="5"/>
      <c r="H440" s="1"/>
      <c r="I440" s="1"/>
      <c r="J440" s="5"/>
      <c r="K440" s="1"/>
      <c r="L440" s="1"/>
      <c r="M440" s="5"/>
      <c r="N440" s="5"/>
      <c r="O440" s="5"/>
      <c r="P440" s="5"/>
      <c r="Q440" s="5"/>
      <c r="R440" s="5"/>
      <c r="S440" s="70"/>
      <c r="T440" s="70"/>
      <c r="U440" s="70"/>
      <c r="V440" s="18"/>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1"/>
      <c r="BA440" s="1"/>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row>
    <row r="441" spans="2:79">
      <c r="B441" s="1"/>
      <c r="C441" s="1"/>
      <c r="D441" s="1"/>
      <c r="E441" s="1"/>
      <c r="F441" s="1"/>
      <c r="G441" s="5"/>
      <c r="H441" s="1"/>
      <c r="I441" s="1"/>
      <c r="J441" s="5"/>
      <c r="K441" s="1"/>
      <c r="L441" s="1"/>
      <c r="M441" s="5"/>
      <c r="N441" s="5"/>
      <c r="O441" s="5"/>
      <c r="P441" s="5"/>
      <c r="Q441" s="5"/>
      <c r="R441" s="5"/>
      <c r="S441" s="70"/>
      <c r="T441" s="70"/>
      <c r="U441" s="70"/>
      <c r="V441" s="18"/>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1"/>
      <c r="BA441" s="1"/>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row>
    <row r="442" spans="2:79">
      <c r="B442" s="1"/>
      <c r="C442" s="1"/>
      <c r="D442" s="1"/>
      <c r="E442" s="1"/>
      <c r="F442" s="1"/>
      <c r="G442" s="5"/>
      <c r="H442" s="1"/>
      <c r="I442" s="1"/>
      <c r="J442" s="5"/>
      <c r="K442" s="1"/>
      <c r="L442" s="1"/>
      <c r="M442" s="5"/>
      <c r="N442" s="5"/>
      <c r="O442" s="5"/>
      <c r="P442" s="5"/>
      <c r="Q442" s="5"/>
      <c r="R442" s="5"/>
      <c r="S442" s="70"/>
      <c r="T442" s="70"/>
      <c r="U442" s="70"/>
      <c r="V442" s="18"/>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1"/>
      <c r="BA442" s="1"/>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row>
    <row r="443" spans="2:79">
      <c r="B443" s="1"/>
      <c r="C443" s="1"/>
      <c r="D443" s="1"/>
      <c r="E443" s="1"/>
      <c r="F443" s="1"/>
      <c r="G443" s="5"/>
      <c r="H443" s="1"/>
      <c r="I443" s="1"/>
      <c r="J443" s="5"/>
      <c r="K443" s="1"/>
      <c r="L443" s="1"/>
      <c r="M443" s="5"/>
      <c r="N443" s="5"/>
      <c r="O443" s="5"/>
      <c r="P443" s="5"/>
      <c r="Q443" s="5"/>
      <c r="R443" s="5"/>
      <c r="S443" s="70"/>
      <c r="T443" s="70"/>
      <c r="U443" s="70"/>
      <c r="V443" s="18"/>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1"/>
      <c r="BA443" s="1"/>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row>
    <row r="444" spans="2:79">
      <c r="B444" s="1"/>
      <c r="C444" s="1"/>
      <c r="D444" s="1"/>
      <c r="E444" s="1"/>
      <c r="F444" s="1"/>
      <c r="G444" s="5"/>
      <c r="H444" s="1"/>
      <c r="I444" s="1"/>
      <c r="J444" s="5"/>
      <c r="K444" s="1"/>
      <c r="L444" s="1"/>
      <c r="M444" s="5"/>
      <c r="N444" s="5"/>
      <c r="O444" s="5"/>
      <c r="P444" s="5"/>
      <c r="Q444" s="5"/>
      <c r="R444" s="5"/>
      <c r="S444" s="70"/>
      <c r="T444" s="70"/>
      <c r="U444" s="70"/>
      <c r="V444" s="18"/>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1"/>
      <c r="BA444" s="1"/>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row>
    <row r="445" spans="2:79">
      <c r="B445" s="1"/>
      <c r="C445" s="1"/>
      <c r="D445" s="1"/>
      <c r="E445" s="1"/>
      <c r="F445" s="1"/>
      <c r="G445" s="5"/>
      <c r="H445" s="1"/>
      <c r="I445" s="1"/>
      <c r="J445" s="5"/>
      <c r="K445" s="1"/>
      <c r="L445" s="1"/>
      <c r="M445" s="5"/>
      <c r="N445" s="5"/>
      <c r="O445" s="5"/>
      <c r="P445" s="5"/>
      <c r="Q445" s="5"/>
      <c r="R445" s="5"/>
      <c r="S445" s="70"/>
      <c r="T445" s="70"/>
      <c r="U445" s="70"/>
      <c r="V445" s="18"/>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1"/>
      <c r="BA445" s="1"/>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row>
    <row r="446" spans="2:79">
      <c r="B446" s="1"/>
      <c r="C446" s="1"/>
      <c r="D446" s="1"/>
      <c r="E446" s="1"/>
      <c r="F446" s="1"/>
      <c r="G446" s="5"/>
      <c r="H446" s="1"/>
      <c r="I446" s="1"/>
      <c r="J446" s="5"/>
      <c r="K446" s="1"/>
      <c r="L446" s="1"/>
      <c r="M446" s="5"/>
      <c r="N446" s="5"/>
      <c r="O446" s="5"/>
      <c r="P446" s="5"/>
      <c r="Q446" s="5"/>
      <c r="R446" s="5"/>
      <c r="S446" s="70"/>
      <c r="T446" s="70"/>
      <c r="U446" s="70"/>
      <c r="V446" s="18"/>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1"/>
      <c r="BA446" s="1"/>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row>
    <row r="447" spans="2:79">
      <c r="B447" s="1"/>
      <c r="C447" s="1"/>
      <c r="D447" s="1"/>
      <c r="E447" s="1"/>
      <c r="F447" s="1"/>
      <c r="G447" s="5"/>
      <c r="H447" s="1"/>
      <c r="I447" s="1"/>
      <c r="J447" s="5"/>
      <c r="K447" s="1"/>
      <c r="L447" s="1"/>
      <c r="M447" s="5"/>
      <c r="N447" s="5"/>
      <c r="O447" s="5"/>
      <c r="P447" s="5"/>
      <c r="Q447" s="5"/>
      <c r="R447" s="5"/>
      <c r="S447" s="70"/>
      <c r="T447" s="70"/>
      <c r="U447" s="70"/>
      <c r="V447" s="18"/>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1"/>
      <c r="BA447" s="1"/>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row>
    <row r="448" spans="2:79">
      <c r="B448" s="1"/>
      <c r="C448" s="1"/>
      <c r="D448" s="1"/>
      <c r="E448" s="1"/>
      <c r="F448" s="1"/>
      <c r="G448" s="5"/>
      <c r="H448" s="1"/>
      <c r="I448" s="1"/>
      <c r="J448" s="5"/>
      <c r="K448" s="1"/>
      <c r="L448" s="1"/>
      <c r="M448" s="5"/>
      <c r="N448" s="5"/>
      <c r="O448" s="5"/>
      <c r="P448" s="5"/>
      <c r="Q448" s="5"/>
      <c r="R448" s="5"/>
      <c r="S448" s="70"/>
      <c r="T448" s="70"/>
      <c r="U448" s="70"/>
      <c r="V448" s="18"/>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1"/>
      <c r="BA448" s="1"/>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row>
    <row r="449" spans="2:79">
      <c r="B449" s="1"/>
      <c r="C449" s="1"/>
      <c r="D449" s="1"/>
      <c r="E449" s="1"/>
      <c r="F449" s="1"/>
      <c r="G449" s="5"/>
      <c r="H449" s="1"/>
      <c r="I449" s="1"/>
      <c r="J449" s="5"/>
      <c r="K449" s="1"/>
      <c r="L449" s="1"/>
      <c r="M449" s="5"/>
      <c r="N449" s="5"/>
      <c r="O449" s="5"/>
      <c r="P449" s="5"/>
      <c r="Q449" s="5"/>
      <c r="R449" s="5"/>
      <c r="S449" s="70"/>
      <c r="T449" s="70"/>
      <c r="U449" s="70"/>
      <c r="V449" s="18"/>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1"/>
      <c r="BA449" s="1"/>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row>
    <row r="450" spans="2:79">
      <c r="B450" s="1"/>
      <c r="C450" s="1"/>
      <c r="D450" s="1"/>
      <c r="E450" s="1"/>
      <c r="F450" s="1"/>
      <c r="G450" s="5"/>
      <c r="H450" s="1"/>
      <c r="I450" s="1"/>
      <c r="J450" s="5"/>
      <c r="K450" s="1"/>
      <c r="L450" s="1"/>
      <c r="M450" s="5"/>
      <c r="N450" s="5"/>
      <c r="O450" s="5"/>
      <c r="P450" s="5"/>
      <c r="Q450" s="5"/>
      <c r="R450" s="5"/>
      <c r="S450" s="70"/>
      <c r="T450" s="70"/>
      <c r="U450" s="70"/>
      <c r="V450" s="18"/>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1"/>
      <c r="BA450" s="1"/>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row>
    <row r="451" spans="2:79">
      <c r="B451" s="1"/>
      <c r="C451" s="1"/>
      <c r="D451" s="1"/>
      <c r="E451" s="1"/>
      <c r="F451" s="1"/>
      <c r="G451" s="5"/>
      <c r="H451" s="1"/>
      <c r="I451" s="1"/>
      <c r="J451" s="5"/>
      <c r="K451" s="1"/>
      <c r="L451" s="1"/>
      <c r="M451" s="5"/>
      <c r="N451" s="5"/>
      <c r="O451" s="5"/>
      <c r="P451" s="5"/>
      <c r="Q451" s="5"/>
      <c r="R451" s="5"/>
      <c r="S451" s="70"/>
      <c r="T451" s="70"/>
      <c r="U451" s="70"/>
      <c r="V451" s="18"/>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1"/>
      <c r="BA451" s="1"/>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row>
    <row r="452" spans="2:79">
      <c r="B452" s="1"/>
      <c r="C452" s="1"/>
      <c r="D452" s="1"/>
      <c r="E452" s="1"/>
      <c r="F452" s="1"/>
      <c r="G452" s="5"/>
      <c r="H452" s="1"/>
      <c r="I452" s="1"/>
      <c r="J452" s="5"/>
      <c r="K452" s="1"/>
      <c r="L452" s="1"/>
      <c r="M452" s="5"/>
      <c r="N452" s="5"/>
      <c r="O452" s="5"/>
      <c r="P452" s="5"/>
      <c r="Q452" s="5"/>
      <c r="R452" s="5"/>
      <c r="S452" s="70"/>
      <c r="T452" s="70"/>
      <c r="U452" s="70"/>
      <c r="V452" s="18"/>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1"/>
      <c r="BA452" s="1"/>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row>
    <row r="453" spans="2:79">
      <c r="B453" s="1"/>
      <c r="C453" s="1"/>
      <c r="D453" s="1"/>
      <c r="E453" s="1"/>
      <c r="F453" s="1"/>
      <c r="G453" s="5"/>
      <c r="H453" s="1"/>
      <c r="I453" s="1"/>
      <c r="J453" s="5"/>
      <c r="K453" s="1"/>
      <c r="L453" s="1"/>
      <c r="M453" s="5"/>
      <c r="N453" s="5"/>
      <c r="O453" s="5"/>
      <c r="P453" s="5"/>
      <c r="Q453" s="5"/>
      <c r="R453" s="5"/>
      <c r="S453" s="70"/>
      <c r="T453" s="70"/>
      <c r="U453" s="70"/>
      <c r="V453" s="18"/>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1"/>
      <c r="BA453" s="1"/>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row>
    <row r="454" spans="2:79">
      <c r="B454" s="1"/>
      <c r="C454" s="1"/>
      <c r="D454" s="1"/>
      <c r="E454" s="1"/>
      <c r="F454" s="1"/>
      <c r="G454" s="5"/>
      <c r="H454" s="1"/>
      <c r="I454" s="1"/>
      <c r="J454" s="5"/>
      <c r="K454" s="1"/>
      <c r="L454" s="1"/>
      <c r="M454" s="5"/>
      <c r="N454" s="5"/>
      <c r="O454" s="5"/>
      <c r="P454" s="5"/>
      <c r="Q454" s="5"/>
      <c r="R454" s="5"/>
      <c r="S454" s="70"/>
      <c r="T454" s="70"/>
      <c r="U454" s="70"/>
      <c r="V454" s="18"/>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1"/>
      <c r="BA454" s="1"/>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row>
    <row r="455" spans="2:79">
      <c r="B455" s="1"/>
      <c r="C455" s="1"/>
      <c r="D455" s="1"/>
      <c r="E455" s="1"/>
      <c r="F455" s="1"/>
      <c r="G455" s="5"/>
      <c r="H455" s="1"/>
      <c r="I455" s="1"/>
      <c r="J455" s="5"/>
      <c r="K455" s="1"/>
      <c r="L455" s="1"/>
      <c r="M455" s="5"/>
      <c r="N455" s="5"/>
      <c r="O455" s="5"/>
      <c r="P455" s="5"/>
      <c r="Q455" s="5"/>
      <c r="R455" s="5"/>
      <c r="S455" s="70"/>
      <c r="T455" s="70"/>
      <c r="U455" s="70"/>
      <c r="V455" s="18"/>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1"/>
      <c r="BA455" s="1"/>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row>
    <row r="456" spans="2:79">
      <c r="B456" s="1"/>
      <c r="C456" s="1"/>
      <c r="D456" s="1"/>
      <c r="E456" s="1"/>
      <c r="F456" s="1"/>
      <c r="G456" s="5"/>
      <c r="H456" s="1"/>
      <c r="I456" s="1"/>
      <c r="J456" s="5"/>
      <c r="K456" s="1"/>
      <c r="L456" s="1"/>
      <c r="M456" s="5"/>
      <c r="N456" s="5"/>
      <c r="O456" s="5"/>
      <c r="P456" s="5"/>
      <c r="Q456" s="5"/>
      <c r="R456" s="5"/>
      <c r="S456" s="70"/>
      <c r="T456" s="70"/>
      <c r="U456" s="70"/>
      <c r="V456" s="18"/>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1"/>
      <c r="BA456" s="1"/>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row>
    <row r="457" spans="2:79">
      <c r="B457" s="1"/>
      <c r="C457" s="1"/>
      <c r="D457" s="1"/>
      <c r="E457" s="1"/>
      <c r="F457" s="1"/>
      <c r="G457" s="5"/>
      <c r="H457" s="1"/>
      <c r="I457" s="1"/>
      <c r="J457" s="5"/>
      <c r="K457" s="1"/>
      <c r="L457" s="1"/>
      <c r="M457" s="5"/>
      <c r="N457" s="5"/>
      <c r="O457" s="5"/>
      <c r="P457" s="5"/>
      <c r="Q457" s="5"/>
      <c r="R457" s="5"/>
      <c r="S457" s="70"/>
      <c r="T457" s="70"/>
      <c r="U457" s="70"/>
      <c r="V457" s="18"/>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1"/>
      <c r="BA457" s="1"/>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row>
    <row r="458" spans="2:79">
      <c r="B458" s="1"/>
      <c r="C458" s="1"/>
      <c r="D458" s="1"/>
      <c r="E458" s="1"/>
      <c r="F458" s="1"/>
      <c r="G458" s="5"/>
      <c r="H458" s="1"/>
      <c r="I458" s="1"/>
      <c r="J458" s="5"/>
      <c r="K458" s="1"/>
      <c r="L458" s="1"/>
      <c r="M458" s="5"/>
      <c r="N458" s="5"/>
      <c r="O458" s="5"/>
      <c r="P458" s="5"/>
      <c r="Q458" s="5"/>
      <c r="R458" s="5"/>
      <c r="S458" s="70"/>
      <c r="T458" s="70"/>
      <c r="U458" s="70"/>
      <c r="V458" s="18"/>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1"/>
      <c r="BA458" s="1"/>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row>
    <row r="459" spans="2:79">
      <c r="B459" s="1"/>
      <c r="C459" s="1"/>
      <c r="D459" s="1"/>
      <c r="E459" s="1"/>
      <c r="F459" s="1"/>
      <c r="G459" s="5"/>
      <c r="H459" s="1"/>
      <c r="I459" s="1"/>
      <c r="J459" s="5"/>
      <c r="K459" s="1"/>
      <c r="L459" s="1"/>
      <c r="M459" s="5"/>
      <c r="N459" s="5"/>
      <c r="O459" s="5"/>
      <c r="P459" s="5"/>
      <c r="Q459" s="5"/>
      <c r="R459" s="5"/>
      <c r="S459" s="70"/>
      <c r="T459" s="70"/>
      <c r="U459" s="70"/>
      <c r="V459" s="18"/>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1"/>
      <c r="BA459" s="1"/>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row>
    <row r="460" spans="2:79">
      <c r="B460" s="1"/>
      <c r="C460" s="1"/>
      <c r="D460" s="1"/>
      <c r="E460" s="1"/>
      <c r="F460" s="1"/>
      <c r="G460" s="5"/>
      <c r="H460" s="1"/>
      <c r="I460" s="1"/>
      <c r="J460" s="5"/>
      <c r="K460" s="1"/>
      <c r="L460" s="1"/>
      <c r="M460" s="5"/>
      <c r="N460" s="5"/>
      <c r="O460" s="5"/>
      <c r="P460" s="5"/>
      <c r="Q460" s="5"/>
      <c r="R460" s="5"/>
      <c r="S460" s="70"/>
      <c r="T460" s="70"/>
      <c r="U460" s="70"/>
      <c r="V460" s="18"/>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1"/>
      <c r="BA460" s="1"/>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row>
    <row r="461" spans="2:79">
      <c r="B461" s="1"/>
      <c r="C461" s="1"/>
      <c r="D461" s="1"/>
      <c r="E461" s="1"/>
      <c r="F461" s="1"/>
      <c r="G461" s="5"/>
      <c r="H461" s="1"/>
      <c r="I461" s="1"/>
      <c r="J461" s="5"/>
      <c r="K461" s="1"/>
      <c r="L461" s="1"/>
      <c r="M461" s="5"/>
      <c r="N461" s="5"/>
      <c r="O461" s="5"/>
      <c r="P461" s="5"/>
      <c r="Q461" s="5"/>
      <c r="R461" s="5"/>
      <c r="S461" s="70"/>
      <c r="T461" s="70"/>
      <c r="U461" s="70"/>
      <c r="V461" s="18"/>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1"/>
      <c r="BA461" s="1"/>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row>
    <row r="462" spans="2:79">
      <c r="B462" s="1"/>
      <c r="C462" s="1"/>
      <c r="D462" s="1"/>
      <c r="E462" s="1"/>
      <c r="F462" s="1"/>
      <c r="G462" s="5"/>
      <c r="H462" s="1"/>
      <c r="I462" s="1"/>
      <c r="J462" s="5"/>
      <c r="K462" s="1"/>
      <c r="L462" s="1"/>
      <c r="M462" s="5"/>
      <c r="N462" s="5"/>
      <c r="O462" s="5"/>
      <c r="P462" s="5"/>
      <c r="Q462" s="5"/>
      <c r="R462" s="5"/>
      <c r="S462" s="70"/>
      <c r="T462" s="70"/>
      <c r="U462" s="70"/>
      <c r="V462" s="18"/>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1"/>
      <c r="BA462" s="1"/>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row>
    <row r="463" spans="2:79">
      <c r="B463" s="1"/>
      <c r="C463" s="1"/>
      <c r="D463" s="1"/>
      <c r="E463" s="1"/>
      <c r="F463" s="1"/>
      <c r="G463" s="5"/>
      <c r="H463" s="1"/>
      <c r="I463" s="1"/>
      <c r="J463" s="5"/>
      <c r="K463" s="1"/>
      <c r="L463" s="1"/>
      <c r="M463" s="5"/>
      <c r="N463" s="5"/>
      <c r="O463" s="5"/>
      <c r="P463" s="5"/>
      <c r="Q463" s="5"/>
      <c r="R463" s="5"/>
      <c r="S463" s="70"/>
      <c r="T463" s="70"/>
      <c r="U463" s="70"/>
      <c r="V463" s="18"/>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1"/>
      <c r="BA463" s="1"/>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row>
    <row r="464" spans="2:79">
      <c r="B464" s="1"/>
      <c r="C464" s="1"/>
      <c r="D464" s="1"/>
      <c r="E464" s="1"/>
      <c r="F464" s="1"/>
      <c r="G464" s="5"/>
      <c r="H464" s="1"/>
      <c r="I464" s="1"/>
      <c r="J464" s="5"/>
      <c r="K464" s="1"/>
      <c r="L464" s="1"/>
      <c r="M464" s="5"/>
      <c r="N464" s="5"/>
      <c r="O464" s="5"/>
      <c r="P464" s="5"/>
      <c r="Q464" s="5"/>
      <c r="R464" s="5"/>
      <c r="S464" s="70"/>
      <c r="T464" s="70"/>
      <c r="U464" s="70"/>
      <c r="V464" s="18"/>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1"/>
      <c r="BA464" s="1"/>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row>
    <row r="465" spans="2:79">
      <c r="B465" s="1"/>
      <c r="C465" s="1"/>
      <c r="D465" s="1"/>
      <c r="E465" s="1"/>
      <c r="F465" s="1"/>
      <c r="G465" s="5"/>
      <c r="H465" s="1"/>
      <c r="I465" s="1"/>
      <c r="J465" s="5"/>
      <c r="K465" s="1"/>
      <c r="L465" s="1"/>
      <c r="M465" s="5"/>
      <c r="N465" s="5"/>
      <c r="O465" s="5"/>
      <c r="P465" s="5"/>
      <c r="Q465" s="5"/>
      <c r="R465" s="5"/>
      <c r="S465" s="70"/>
      <c r="T465" s="70"/>
      <c r="U465" s="70"/>
      <c r="V465" s="18"/>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1"/>
      <c r="BA465" s="1"/>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row>
    <row r="466" spans="2:79">
      <c r="B466" s="1"/>
      <c r="C466" s="1"/>
      <c r="D466" s="1"/>
      <c r="E466" s="1"/>
      <c r="F466" s="1"/>
      <c r="G466" s="5"/>
      <c r="H466" s="1"/>
      <c r="I466" s="1"/>
      <c r="J466" s="5"/>
      <c r="K466" s="1"/>
      <c r="L466" s="1"/>
      <c r="M466" s="5"/>
      <c r="N466" s="5"/>
      <c r="O466" s="5"/>
      <c r="P466" s="5"/>
      <c r="Q466" s="5"/>
      <c r="R466" s="5"/>
      <c r="S466" s="70"/>
      <c r="T466" s="70"/>
      <c r="U466" s="70"/>
      <c r="V466" s="18"/>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1"/>
      <c r="BA466" s="1"/>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row>
    <row r="467" spans="2:79">
      <c r="B467" s="1"/>
      <c r="C467" s="1"/>
      <c r="D467" s="1"/>
      <c r="E467" s="1"/>
      <c r="F467" s="1"/>
      <c r="G467" s="5"/>
      <c r="H467" s="1"/>
      <c r="I467" s="1"/>
      <c r="J467" s="5"/>
      <c r="K467" s="1"/>
      <c r="L467" s="1"/>
      <c r="M467" s="5"/>
      <c r="N467" s="5"/>
      <c r="O467" s="5"/>
      <c r="P467" s="5"/>
      <c r="Q467" s="5"/>
      <c r="R467" s="5"/>
      <c r="S467" s="70"/>
      <c r="T467" s="70"/>
      <c r="U467" s="70"/>
      <c r="V467" s="18"/>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1"/>
      <c r="BA467" s="1"/>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row>
    <row r="468" spans="2:79">
      <c r="B468" s="1"/>
      <c r="C468" s="1"/>
      <c r="D468" s="1"/>
      <c r="E468" s="1"/>
      <c r="F468" s="1"/>
      <c r="G468" s="5"/>
      <c r="H468" s="1"/>
      <c r="I468" s="1"/>
      <c r="J468" s="5"/>
      <c r="K468" s="1"/>
      <c r="L468" s="1"/>
      <c r="M468" s="5"/>
      <c r="N468" s="5"/>
      <c r="O468" s="5"/>
      <c r="P468" s="5"/>
      <c r="Q468" s="5"/>
      <c r="R468" s="5"/>
      <c r="S468" s="70"/>
      <c r="T468" s="70"/>
      <c r="U468" s="70"/>
      <c r="V468" s="18"/>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1"/>
      <c r="BA468" s="1"/>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row>
    <row r="469" spans="2:79">
      <c r="B469" s="1"/>
      <c r="C469" s="1"/>
      <c r="D469" s="1"/>
      <c r="E469" s="1"/>
      <c r="F469" s="1"/>
      <c r="G469" s="5"/>
      <c r="H469" s="1"/>
      <c r="I469" s="1"/>
      <c r="J469" s="5"/>
      <c r="K469" s="1"/>
      <c r="L469" s="1"/>
      <c r="M469" s="5"/>
      <c r="N469" s="5"/>
      <c r="O469" s="5"/>
      <c r="P469" s="5"/>
      <c r="Q469" s="5"/>
      <c r="R469" s="5"/>
      <c r="S469" s="70"/>
      <c r="T469" s="70"/>
      <c r="U469" s="70"/>
      <c r="V469" s="18"/>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1"/>
      <c r="BA469" s="1"/>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row>
    <row r="470" spans="2:79">
      <c r="B470" s="1"/>
      <c r="C470" s="1"/>
      <c r="D470" s="1"/>
      <c r="E470" s="1"/>
      <c r="F470" s="1"/>
      <c r="G470" s="5"/>
      <c r="H470" s="1"/>
      <c r="I470" s="1"/>
      <c r="J470" s="5"/>
      <c r="K470" s="1"/>
      <c r="L470" s="1"/>
      <c r="M470" s="5"/>
      <c r="N470" s="5"/>
      <c r="O470" s="5"/>
      <c r="P470" s="5"/>
      <c r="Q470" s="5"/>
      <c r="R470" s="5"/>
      <c r="S470" s="70"/>
      <c r="T470" s="70"/>
      <c r="U470" s="70"/>
      <c r="V470" s="18"/>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1"/>
      <c r="BA470" s="1"/>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row>
    <row r="471" spans="2:79">
      <c r="B471" s="1"/>
      <c r="C471" s="1"/>
      <c r="D471" s="1"/>
      <c r="E471" s="1"/>
      <c r="F471" s="1"/>
      <c r="G471" s="5"/>
      <c r="H471" s="1"/>
      <c r="I471" s="1"/>
      <c r="J471" s="5"/>
      <c r="K471" s="1"/>
      <c r="L471" s="1"/>
      <c r="M471" s="5"/>
      <c r="N471" s="5"/>
      <c r="O471" s="5"/>
      <c r="P471" s="5"/>
      <c r="Q471" s="5"/>
      <c r="R471" s="5"/>
      <c r="S471" s="70"/>
      <c r="T471" s="70"/>
      <c r="U471" s="70"/>
      <c r="V471" s="18"/>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1"/>
      <c r="BA471" s="1"/>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row>
    <row r="472" spans="2:79">
      <c r="B472" s="1"/>
      <c r="C472" s="1"/>
      <c r="D472" s="1"/>
      <c r="E472" s="1"/>
      <c r="F472" s="1"/>
      <c r="G472" s="5"/>
      <c r="H472" s="1"/>
      <c r="I472" s="1"/>
      <c r="J472" s="5"/>
      <c r="K472" s="1"/>
      <c r="L472" s="1"/>
      <c r="M472" s="5"/>
      <c r="N472" s="5"/>
      <c r="O472" s="5"/>
      <c r="P472" s="5"/>
      <c r="Q472" s="5"/>
      <c r="R472" s="5"/>
      <c r="S472" s="70"/>
      <c r="T472" s="70"/>
      <c r="U472" s="70"/>
      <c r="V472" s="18"/>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1"/>
      <c r="BA472" s="1"/>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row>
    <row r="473" spans="2:79">
      <c r="B473" s="1"/>
      <c r="C473" s="1"/>
      <c r="D473" s="1"/>
      <c r="E473" s="1"/>
      <c r="F473" s="1"/>
      <c r="G473" s="5"/>
      <c r="H473" s="1"/>
      <c r="I473" s="1"/>
      <c r="J473" s="5"/>
      <c r="K473" s="1"/>
      <c r="L473" s="1"/>
      <c r="M473" s="5"/>
      <c r="N473" s="5"/>
      <c r="O473" s="5"/>
      <c r="P473" s="5"/>
      <c r="Q473" s="5"/>
      <c r="R473" s="5"/>
      <c r="S473" s="70"/>
      <c r="T473" s="70"/>
      <c r="U473" s="70"/>
      <c r="V473" s="18"/>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1"/>
      <c r="BA473" s="1"/>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row>
    <row r="474" spans="2:79">
      <c r="B474" s="1"/>
      <c r="C474" s="1"/>
      <c r="D474" s="1"/>
      <c r="E474" s="1"/>
      <c r="F474" s="1"/>
      <c r="G474" s="5"/>
      <c r="H474" s="1"/>
      <c r="I474" s="1"/>
      <c r="J474" s="5"/>
      <c r="K474" s="1"/>
      <c r="L474" s="1"/>
      <c r="M474" s="5"/>
      <c r="N474" s="5"/>
      <c r="O474" s="5"/>
      <c r="P474" s="5"/>
      <c r="Q474" s="5"/>
      <c r="R474" s="5"/>
      <c r="S474" s="70"/>
      <c r="T474" s="70"/>
      <c r="U474" s="70"/>
      <c r="V474" s="18"/>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1"/>
      <c r="BA474" s="1"/>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row>
    <row r="475" spans="2:79">
      <c r="B475" s="1"/>
      <c r="C475" s="1"/>
      <c r="D475" s="1"/>
      <c r="E475" s="1"/>
      <c r="F475" s="1"/>
      <c r="G475" s="5"/>
      <c r="H475" s="1"/>
      <c r="I475" s="1"/>
      <c r="J475" s="5"/>
      <c r="K475" s="1"/>
      <c r="L475" s="1"/>
      <c r="M475" s="5"/>
      <c r="N475" s="5"/>
      <c r="O475" s="5"/>
      <c r="P475" s="5"/>
      <c r="Q475" s="5"/>
      <c r="R475" s="5"/>
      <c r="S475" s="70"/>
      <c r="T475" s="70"/>
      <c r="U475" s="70"/>
      <c r="V475" s="18"/>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1"/>
      <c r="BA475" s="1"/>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row>
    <row r="476" spans="2:79">
      <c r="B476" s="1"/>
      <c r="C476" s="1"/>
      <c r="D476" s="1"/>
      <c r="E476" s="1"/>
      <c r="F476" s="1"/>
      <c r="G476" s="5"/>
      <c r="H476" s="1"/>
      <c r="I476" s="1"/>
      <c r="J476" s="5"/>
      <c r="K476" s="1"/>
      <c r="L476" s="1"/>
      <c r="M476" s="5"/>
      <c r="N476" s="5"/>
      <c r="O476" s="5"/>
      <c r="P476" s="5"/>
      <c r="Q476" s="5"/>
      <c r="R476" s="5"/>
      <c r="S476" s="70"/>
      <c r="T476" s="70"/>
      <c r="U476" s="70"/>
      <c r="V476" s="18"/>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1"/>
      <c r="BA476" s="1"/>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row>
    <row r="477" spans="2:79">
      <c r="B477" s="1"/>
      <c r="C477" s="1"/>
      <c r="D477" s="1"/>
      <c r="E477" s="1"/>
      <c r="F477" s="1"/>
      <c r="G477" s="5"/>
      <c r="H477" s="1"/>
      <c r="I477" s="1"/>
      <c r="J477" s="5"/>
      <c r="K477" s="1"/>
      <c r="L477" s="1"/>
      <c r="M477" s="5"/>
      <c r="N477" s="5"/>
      <c r="O477" s="5"/>
      <c r="P477" s="5"/>
      <c r="Q477" s="5"/>
      <c r="R477" s="5"/>
      <c r="S477" s="70"/>
      <c r="T477" s="70"/>
      <c r="U477" s="70"/>
      <c r="V477" s="18"/>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1"/>
      <c r="BA477" s="1"/>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row>
    <row r="478" spans="2:79">
      <c r="B478" s="1"/>
      <c r="C478" s="1"/>
      <c r="D478" s="1"/>
      <c r="E478" s="1"/>
      <c r="F478" s="1"/>
      <c r="G478" s="5"/>
      <c r="H478" s="1"/>
      <c r="I478" s="1"/>
      <c r="J478" s="5"/>
      <c r="K478" s="1"/>
      <c r="L478" s="1"/>
      <c r="M478" s="5"/>
      <c r="N478" s="5"/>
      <c r="O478" s="5"/>
      <c r="P478" s="5"/>
      <c r="Q478" s="5"/>
      <c r="R478" s="5"/>
      <c r="S478" s="70"/>
      <c r="T478" s="70"/>
      <c r="U478" s="70"/>
      <c r="V478" s="18"/>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1"/>
      <c r="BA478" s="1"/>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row>
    <row r="479" spans="2:79">
      <c r="B479" s="1"/>
      <c r="C479" s="1"/>
      <c r="D479" s="1"/>
      <c r="E479" s="1"/>
      <c r="F479" s="1"/>
      <c r="G479" s="5"/>
      <c r="H479" s="1"/>
      <c r="I479" s="1"/>
      <c r="J479" s="5"/>
      <c r="K479" s="1"/>
      <c r="L479" s="1"/>
      <c r="M479" s="5"/>
      <c r="N479" s="5"/>
      <c r="O479" s="5"/>
      <c r="P479" s="5"/>
      <c r="Q479" s="5"/>
      <c r="R479" s="5"/>
      <c r="S479" s="70"/>
      <c r="T479" s="70"/>
      <c r="U479" s="70"/>
      <c r="V479" s="18"/>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1"/>
      <c r="BA479" s="1"/>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row>
    <row r="480" spans="2:79">
      <c r="B480" s="1"/>
      <c r="C480" s="1"/>
      <c r="D480" s="1"/>
      <c r="E480" s="1"/>
      <c r="F480" s="1"/>
      <c r="G480" s="5"/>
      <c r="H480" s="1"/>
      <c r="I480" s="1"/>
      <c r="J480" s="5"/>
      <c r="K480" s="1"/>
      <c r="L480" s="1"/>
      <c r="M480" s="5"/>
      <c r="N480" s="5"/>
      <c r="O480" s="5"/>
      <c r="P480" s="5"/>
      <c r="Q480" s="5"/>
      <c r="R480" s="5"/>
      <c r="S480" s="70"/>
      <c r="T480" s="70"/>
      <c r="U480" s="70"/>
      <c r="V480" s="18"/>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1"/>
      <c r="BA480" s="1"/>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row>
    <row r="481" spans="2:79">
      <c r="B481" s="1"/>
      <c r="C481" s="1"/>
      <c r="D481" s="1"/>
      <c r="E481" s="1"/>
      <c r="F481" s="1"/>
      <c r="G481" s="5"/>
      <c r="H481" s="1"/>
      <c r="I481" s="1"/>
      <c r="J481" s="5"/>
      <c r="K481" s="1"/>
      <c r="L481" s="1"/>
      <c r="M481" s="5"/>
      <c r="N481" s="5"/>
      <c r="O481" s="5"/>
      <c r="P481" s="5"/>
      <c r="Q481" s="5"/>
      <c r="R481" s="5"/>
      <c r="S481" s="70"/>
      <c r="T481" s="70"/>
      <c r="U481" s="70"/>
      <c r="V481" s="18"/>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1"/>
      <c r="BA481" s="1"/>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row>
    <row r="482" spans="2:79">
      <c r="B482" s="1"/>
      <c r="C482" s="1"/>
      <c r="D482" s="1"/>
      <c r="E482" s="1"/>
      <c r="F482" s="1"/>
      <c r="G482" s="5"/>
      <c r="H482" s="1"/>
      <c r="I482" s="1"/>
      <c r="J482" s="5"/>
      <c r="K482" s="1"/>
      <c r="L482" s="1"/>
      <c r="M482" s="5"/>
      <c r="N482" s="5"/>
      <c r="O482" s="5"/>
      <c r="P482" s="5"/>
      <c r="Q482" s="5"/>
      <c r="R482" s="5"/>
      <c r="S482" s="70"/>
      <c r="T482" s="70"/>
      <c r="U482" s="70"/>
      <c r="V482" s="18"/>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1"/>
      <c r="BA482" s="1"/>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row>
    <row r="483" spans="2:79">
      <c r="B483" s="1"/>
      <c r="C483" s="1"/>
      <c r="D483" s="1"/>
      <c r="E483" s="1"/>
      <c r="F483" s="1"/>
      <c r="G483" s="5"/>
      <c r="H483" s="1"/>
      <c r="I483" s="1"/>
      <c r="J483" s="5"/>
      <c r="K483" s="1"/>
      <c r="L483" s="1"/>
      <c r="M483" s="5"/>
      <c r="N483" s="5"/>
      <c r="O483" s="5"/>
      <c r="P483" s="5"/>
      <c r="Q483" s="5"/>
      <c r="R483" s="5"/>
      <c r="S483" s="70"/>
      <c r="T483" s="70"/>
      <c r="U483" s="70"/>
      <c r="V483" s="18"/>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1"/>
      <c r="BA483" s="1"/>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row>
    <row r="484" spans="2:79">
      <c r="B484" s="1"/>
      <c r="C484" s="1"/>
      <c r="D484" s="1"/>
      <c r="E484" s="1"/>
      <c r="F484" s="1"/>
      <c r="G484" s="5"/>
      <c r="H484" s="1"/>
      <c r="I484" s="1"/>
      <c r="J484" s="5"/>
      <c r="K484" s="1"/>
      <c r="L484" s="1"/>
      <c r="M484" s="5"/>
      <c r="N484" s="5"/>
      <c r="O484" s="5"/>
      <c r="P484" s="5"/>
      <c r="Q484" s="5"/>
      <c r="R484" s="5"/>
      <c r="S484" s="70"/>
      <c r="T484" s="70"/>
      <c r="U484" s="70"/>
      <c r="V484" s="18"/>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1"/>
      <c r="BA484" s="1"/>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row>
    <row r="485" spans="2:79">
      <c r="B485" s="1"/>
      <c r="C485" s="1"/>
      <c r="D485" s="1"/>
      <c r="E485" s="1"/>
      <c r="F485" s="1"/>
      <c r="G485" s="5"/>
      <c r="H485" s="1"/>
      <c r="I485" s="1"/>
      <c r="J485" s="5"/>
      <c r="K485" s="1"/>
      <c r="L485" s="1"/>
      <c r="M485" s="5"/>
      <c r="N485" s="5"/>
      <c r="O485" s="5"/>
      <c r="P485" s="5"/>
      <c r="Q485" s="5"/>
      <c r="R485" s="5"/>
      <c r="S485" s="70"/>
      <c r="T485" s="70"/>
      <c r="U485" s="70"/>
      <c r="V485" s="18"/>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1"/>
      <c r="BA485" s="1"/>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row>
    <row r="486" spans="2:79">
      <c r="B486" s="1"/>
      <c r="C486" s="1"/>
      <c r="D486" s="1"/>
      <c r="E486" s="1"/>
      <c r="F486" s="1"/>
      <c r="G486" s="5"/>
      <c r="H486" s="1"/>
      <c r="I486" s="1"/>
      <c r="J486" s="5"/>
      <c r="K486" s="1"/>
      <c r="L486" s="1"/>
      <c r="M486" s="5"/>
      <c r="N486" s="5"/>
      <c r="O486" s="5"/>
      <c r="P486" s="5"/>
      <c r="Q486" s="5"/>
      <c r="R486" s="5"/>
      <c r="S486" s="70"/>
      <c r="T486" s="70"/>
      <c r="U486" s="70"/>
      <c r="V486" s="18"/>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1"/>
      <c r="BA486" s="1"/>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row>
    <row r="487" spans="2:79">
      <c r="B487" s="1"/>
      <c r="C487" s="1"/>
      <c r="D487" s="1"/>
      <c r="E487" s="1"/>
      <c r="F487" s="1"/>
      <c r="G487" s="5"/>
      <c r="H487" s="1"/>
      <c r="I487" s="1"/>
      <c r="J487" s="5"/>
      <c r="K487" s="1"/>
      <c r="L487" s="1"/>
      <c r="M487" s="5"/>
      <c r="N487" s="5"/>
      <c r="O487" s="5"/>
      <c r="P487" s="5"/>
      <c r="Q487" s="5"/>
      <c r="R487" s="5"/>
      <c r="S487" s="70"/>
      <c r="T487" s="70"/>
      <c r="U487" s="70"/>
      <c r="V487" s="18"/>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1"/>
      <c r="BA487" s="1"/>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row>
    <row r="488" spans="2:79">
      <c r="B488" s="1"/>
      <c r="C488" s="1"/>
      <c r="D488" s="1"/>
      <c r="E488" s="1"/>
      <c r="F488" s="1"/>
      <c r="G488" s="5"/>
      <c r="H488" s="1"/>
      <c r="I488" s="1"/>
      <c r="J488" s="5"/>
      <c r="K488" s="1"/>
      <c r="L488" s="1"/>
      <c r="M488" s="5"/>
      <c r="N488" s="5"/>
      <c r="O488" s="5"/>
      <c r="P488" s="5"/>
      <c r="Q488" s="5"/>
      <c r="R488" s="5"/>
      <c r="S488" s="70"/>
      <c r="T488" s="70"/>
      <c r="U488" s="70"/>
      <c r="V488" s="18"/>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1"/>
      <c r="BA488" s="1"/>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row>
    <row r="489" spans="2:79">
      <c r="B489" s="1"/>
      <c r="C489" s="1"/>
      <c r="D489" s="1"/>
      <c r="E489" s="1"/>
      <c r="F489" s="1"/>
      <c r="G489" s="5"/>
      <c r="H489" s="1"/>
      <c r="I489" s="1"/>
      <c r="J489" s="5"/>
      <c r="K489" s="1"/>
      <c r="L489" s="1"/>
      <c r="M489" s="5"/>
      <c r="N489" s="5"/>
      <c r="O489" s="5"/>
      <c r="P489" s="5"/>
      <c r="Q489" s="5"/>
      <c r="R489" s="5"/>
      <c r="S489" s="70"/>
      <c r="T489" s="70"/>
      <c r="U489" s="70"/>
      <c r="V489" s="18"/>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1"/>
      <c r="BA489" s="1"/>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row>
    <row r="490" spans="2:79">
      <c r="B490" s="1"/>
      <c r="C490" s="1"/>
      <c r="D490" s="1"/>
      <c r="E490" s="1"/>
      <c r="F490" s="1"/>
      <c r="G490" s="5"/>
      <c r="H490" s="1"/>
      <c r="I490" s="1"/>
      <c r="J490" s="5"/>
      <c r="K490" s="1"/>
      <c r="L490" s="1"/>
      <c r="M490" s="5"/>
      <c r="N490" s="5"/>
      <c r="O490" s="5"/>
      <c r="P490" s="5"/>
      <c r="Q490" s="5"/>
      <c r="R490" s="5"/>
      <c r="S490" s="70"/>
      <c r="T490" s="70"/>
      <c r="U490" s="70"/>
      <c r="V490" s="18"/>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1"/>
      <c r="BA490" s="1"/>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row>
    <row r="491" spans="2:79">
      <c r="B491" s="1"/>
      <c r="C491" s="1"/>
      <c r="D491" s="1"/>
      <c r="E491" s="1"/>
      <c r="F491" s="1"/>
      <c r="G491" s="5"/>
      <c r="H491" s="1"/>
      <c r="I491" s="1"/>
      <c r="J491" s="5"/>
      <c r="K491" s="1"/>
      <c r="L491" s="1"/>
      <c r="M491" s="5"/>
      <c r="N491" s="5"/>
      <c r="O491" s="5"/>
      <c r="P491" s="5"/>
      <c r="Q491" s="5"/>
      <c r="R491" s="5"/>
      <c r="S491" s="70"/>
      <c r="T491" s="70"/>
      <c r="U491" s="70"/>
      <c r="V491" s="18"/>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1"/>
      <c r="BA491" s="1"/>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row>
    <row r="492" spans="2:79">
      <c r="B492" s="1"/>
      <c r="C492" s="1"/>
      <c r="D492" s="1"/>
      <c r="E492" s="1"/>
      <c r="F492" s="1"/>
      <c r="G492" s="5"/>
      <c r="H492" s="1"/>
      <c r="I492" s="1"/>
      <c r="J492" s="5"/>
      <c r="K492" s="1"/>
      <c r="L492" s="1"/>
      <c r="M492" s="5"/>
      <c r="N492" s="5"/>
      <c r="O492" s="5"/>
      <c r="P492" s="5"/>
      <c r="Q492" s="5"/>
      <c r="R492" s="5"/>
      <c r="S492" s="70"/>
      <c r="T492" s="70"/>
      <c r="U492" s="70"/>
      <c r="V492" s="18"/>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1"/>
      <c r="BA492" s="1"/>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row>
    <row r="493" spans="2:79">
      <c r="B493" s="1"/>
      <c r="C493" s="1"/>
      <c r="D493" s="1"/>
      <c r="E493" s="1"/>
      <c r="F493" s="1"/>
      <c r="G493" s="5"/>
      <c r="H493" s="1"/>
      <c r="I493" s="1"/>
      <c r="J493" s="5"/>
      <c r="K493" s="1"/>
      <c r="L493" s="1"/>
      <c r="M493" s="5"/>
      <c r="N493" s="5"/>
      <c r="O493" s="5"/>
      <c r="P493" s="5"/>
      <c r="Q493" s="5"/>
      <c r="R493" s="5"/>
      <c r="S493" s="70"/>
      <c r="T493" s="70"/>
      <c r="U493" s="70"/>
      <c r="V493" s="18"/>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1"/>
      <c r="BA493" s="1"/>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row>
    <row r="494" spans="2:79">
      <c r="B494" s="1"/>
      <c r="C494" s="1"/>
      <c r="D494" s="1"/>
      <c r="E494" s="1"/>
      <c r="F494" s="1"/>
      <c r="G494" s="5"/>
      <c r="H494" s="1"/>
      <c r="I494" s="1"/>
      <c r="J494" s="5"/>
      <c r="K494" s="1"/>
      <c r="L494" s="1"/>
      <c r="M494" s="5"/>
      <c r="N494" s="5"/>
      <c r="O494" s="5"/>
      <c r="P494" s="5"/>
      <c r="Q494" s="5"/>
      <c r="R494" s="5"/>
      <c r="S494" s="70"/>
      <c r="T494" s="70"/>
      <c r="U494" s="70"/>
      <c r="V494" s="18"/>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1"/>
      <c r="BA494" s="1"/>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row>
    <row r="495" spans="2:79">
      <c r="B495" s="1"/>
      <c r="C495" s="1"/>
      <c r="D495" s="1"/>
      <c r="E495" s="1"/>
      <c r="F495" s="1"/>
      <c r="G495" s="5"/>
      <c r="H495" s="1"/>
      <c r="I495" s="1"/>
      <c r="J495" s="5"/>
      <c r="K495" s="1"/>
      <c r="L495" s="1"/>
      <c r="M495" s="5"/>
      <c r="N495" s="5"/>
      <c r="O495" s="5"/>
      <c r="P495" s="5"/>
      <c r="Q495" s="5"/>
      <c r="R495" s="5"/>
      <c r="S495" s="70"/>
      <c r="T495" s="70"/>
      <c r="U495" s="70"/>
      <c r="V495" s="18"/>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1"/>
      <c r="BA495" s="1"/>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row>
    <row r="496" spans="2:79">
      <c r="B496" s="1"/>
      <c r="C496" s="1"/>
      <c r="D496" s="1"/>
      <c r="E496" s="1"/>
      <c r="F496" s="1"/>
      <c r="G496" s="5"/>
      <c r="H496" s="1"/>
      <c r="I496" s="1"/>
      <c r="J496" s="5"/>
      <c r="K496" s="1"/>
      <c r="L496" s="1"/>
      <c r="M496" s="5"/>
      <c r="N496" s="5"/>
      <c r="O496" s="5"/>
      <c r="P496" s="5"/>
      <c r="Q496" s="5"/>
      <c r="R496" s="5"/>
      <c r="S496" s="70"/>
      <c r="T496" s="70"/>
      <c r="U496" s="70"/>
      <c r="V496" s="18"/>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1"/>
      <c r="BA496" s="1"/>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row>
    <row r="497" spans="2:79">
      <c r="B497" s="1"/>
      <c r="C497" s="1"/>
      <c r="D497" s="1"/>
      <c r="E497" s="1"/>
      <c r="F497" s="1"/>
      <c r="G497" s="5"/>
      <c r="H497" s="1"/>
      <c r="I497" s="1"/>
      <c r="J497" s="5"/>
      <c r="K497" s="1"/>
      <c r="L497" s="1"/>
      <c r="M497" s="5"/>
      <c r="N497" s="5"/>
      <c r="O497" s="5"/>
      <c r="P497" s="5"/>
      <c r="Q497" s="5"/>
      <c r="R497" s="5"/>
      <c r="S497" s="70"/>
      <c r="T497" s="70"/>
      <c r="U497" s="70"/>
      <c r="V497" s="18"/>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1"/>
      <c r="BA497" s="1"/>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row>
    <row r="498" spans="2:79">
      <c r="B498" s="1"/>
      <c r="C498" s="1"/>
      <c r="D498" s="1"/>
      <c r="E498" s="1"/>
      <c r="F498" s="1"/>
      <c r="G498" s="5"/>
      <c r="H498" s="1"/>
      <c r="I498" s="1"/>
      <c r="J498" s="5"/>
      <c r="K498" s="1"/>
      <c r="L498" s="1"/>
      <c r="M498" s="5"/>
      <c r="N498" s="5"/>
      <c r="O498" s="5"/>
      <c r="P498" s="5"/>
      <c r="Q498" s="5"/>
      <c r="R498" s="5"/>
      <c r="S498" s="70"/>
      <c r="T498" s="70"/>
      <c r="U498" s="70"/>
      <c r="V498" s="18"/>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1"/>
      <c r="BA498" s="1"/>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row>
    <row r="499" spans="2:79">
      <c r="B499" s="1"/>
      <c r="C499" s="1"/>
      <c r="D499" s="1"/>
      <c r="E499" s="1"/>
      <c r="F499" s="1"/>
      <c r="G499" s="5"/>
      <c r="H499" s="1"/>
      <c r="I499" s="1"/>
      <c r="J499" s="5"/>
      <c r="K499" s="1"/>
      <c r="L499" s="1"/>
      <c r="M499" s="5"/>
      <c r="N499" s="5"/>
      <c r="O499" s="5"/>
      <c r="P499" s="5"/>
      <c r="Q499" s="5"/>
      <c r="R499" s="5"/>
      <c r="S499" s="70"/>
      <c r="T499" s="70"/>
      <c r="U499" s="70"/>
      <c r="V499" s="18"/>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1"/>
      <c r="BA499" s="1"/>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row>
    <row r="500" spans="2:79">
      <c r="B500" s="1"/>
      <c r="C500" s="1"/>
      <c r="D500" s="1"/>
      <c r="E500" s="1"/>
      <c r="F500" s="1"/>
      <c r="G500" s="5"/>
      <c r="H500" s="1"/>
      <c r="I500" s="1"/>
      <c r="J500" s="5"/>
      <c r="K500" s="1"/>
      <c r="L500" s="1"/>
      <c r="M500" s="5"/>
      <c r="N500" s="5"/>
      <c r="O500" s="5"/>
      <c r="P500" s="5"/>
      <c r="Q500" s="5"/>
      <c r="R500" s="5"/>
      <c r="S500" s="70"/>
      <c r="T500" s="70"/>
      <c r="U500" s="70"/>
      <c r="V500" s="18"/>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1"/>
      <c r="BA500" s="1"/>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row>
    <row r="501" spans="2:79">
      <c r="B501" s="1"/>
      <c r="C501" s="1"/>
      <c r="D501" s="1"/>
      <c r="E501" s="1"/>
      <c r="F501" s="1"/>
      <c r="G501" s="5"/>
      <c r="H501" s="1"/>
      <c r="I501" s="1"/>
      <c r="J501" s="5"/>
      <c r="K501" s="1"/>
      <c r="L501" s="1"/>
      <c r="M501" s="5"/>
      <c r="N501" s="5"/>
      <c r="O501" s="5"/>
      <c r="P501" s="5"/>
      <c r="Q501" s="5"/>
      <c r="R501" s="5"/>
      <c r="S501" s="70"/>
      <c r="T501" s="70"/>
      <c r="U501" s="70"/>
      <c r="V501" s="18"/>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1"/>
      <c r="BA501" s="1"/>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row>
    <row r="502" spans="2:79">
      <c r="B502" s="1"/>
      <c r="C502" s="1"/>
      <c r="D502" s="1"/>
      <c r="E502" s="1"/>
      <c r="F502" s="1"/>
      <c r="G502" s="5"/>
      <c r="H502" s="1"/>
      <c r="I502" s="1"/>
      <c r="J502" s="5"/>
      <c r="K502" s="1"/>
      <c r="L502" s="1"/>
      <c r="M502" s="5"/>
      <c r="N502" s="5"/>
      <c r="O502" s="5"/>
      <c r="P502" s="5"/>
      <c r="Q502" s="5"/>
      <c r="R502" s="5"/>
      <c r="S502" s="70"/>
      <c r="T502" s="70"/>
      <c r="U502" s="70"/>
      <c r="V502" s="18"/>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1"/>
      <c r="BA502" s="1"/>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row>
    <row r="503" spans="2:79">
      <c r="B503" s="1"/>
      <c r="C503" s="1"/>
      <c r="D503" s="1"/>
      <c r="E503" s="1"/>
      <c r="F503" s="1"/>
      <c r="G503" s="5"/>
      <c r="H503" s="1"/>
      <c r="I503" s="1"/>
      <c r="J503" s="5"/>
      <c r="K503" s="1"/>
      <c r="L503" s="1"/>
      <c r="M503" s="5"/>
      <c r="N503" s="5"/>
      <c r="O503" s="5"/>
      <c r="P503" s="5"/>
      <c r="Q503" s="5"/>
      <c r="R503" s="5"/>
      <c r="S503" s="70"/>
      <c r="T503" s="70"/>
      <c r="U503" s="70"/>
      <c r="V503" s="18"/>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1"/>
      <c r="BA503" s="1"/>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row>
    <row r="504" spans="2:79">
      <c r="B504" s="1"/>
      <c r="C504" s="1"/>
      <c r="D504" s="1"/>
      <c r="E504" s="1"/>
      <c r="F504" s="1"/>
      <c r="G504" s="5"/>
      <c r="H504" s="1"/>
      <c r="I504" s="1"/>
      <c r="J504" s="5"/>
      <c r="K504" s="1"/>
      <c r="L504" s="1"/>
      <c r="M504" s="5"/>
      <c r="N504" s="5"/>
      <c r="O504" s="5"/>
      <c r="P504" s="5"/>
      <c r="Q504" s="5"/>
      <c r="R504" s="5"/>
      <c r="S504" s="70"/>
      <c r="T504" s="70"/>
      <c r="U504" s="70"/>
      <c r="V504" s="18"/>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1"/>
      <c r="BA504" s="1"/>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row>
    <row r="505" spans="2:79">
      <c r="B505" s="1"/>
      <c r="C505" s="1"/>
      <c r="D505" s="1"/>
      <c r="E505" s="1"/>
      <c r="F505" s="1"/>
      <c r="G505" s="5"/>
      <c r="H505" s="1"/>
      <c r="I505" s="1"/>
      <c r="J505" s="5"/>
      <c r="K505" s="1"/>
      <c r="L505" s="1"/>
      <c r="M505" s="5"/>
      <c r="N505" s="5"/>
      <c r="O505" s="5"/>
      <c r="P505" s="5"/>
      <c r="Q505" s="5"/>
      <c r="R505" s="5"/>
      <c r="S505" s="70"/>
      <c r="T505" s="70"/>
      <c r="U505" s="70"/>
      <c r="V505" s="18"/>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1"/>
      <c r="BA505" s="1"/>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row>
    <row r="506" spans="2:79">
      <c r="B506" s="1"/>
      <c r="C506" s="1"/>
      <c r="D506" s="1"/>
      <c r="E506" s="1"/>
      <c r="F506" s="1"/>
      <c r="G506" s="5"/>
      <c r="H506" s="1"/>
      <c r="I506" s="1"/>
      <c r="J506" s="5"/>
      <c r="K506" s="1"/>
      <c r="L506" s="1"/>
      <c r="M506" s="5"/>
      <c r="N506" s="5"/>
      <c r="O506" s="5"/>
      <c r="P506" s="5"/>
      <c r="Q506" s="5"/>
      <c r="R506" s="5"/>
      <c r="S506" s="70"/>
      <c r="T506" s="70"/>
      <c r="U506" s="70"/>
      <c r="V506" s="18"/>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1"/>
      <c r="BA506" s="1"/>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row>
    <row r="507" spans="2:79">
      <c r="B507" s="1"/>
      <c r="C507" s="1"/>
      <c r="D507" s="1"/>
      <c r="E507" s="1"/>
      <c r="F507" s="1"/>
      <c r="G507" s="5"/>
      <c r="H507" s="1"/>
      <c r="I507" s="1"/>
      <c r="J507" s="5"/>
      <c r="K507" s="1"/>
      <c r="L507" s="1"/>
      <c r="M507" s="5"/>
      <c r="N507" s="5"/>
      <c r="O507" s="5"/>
      <c r="P507" s="5"/>
      <c r="Q507" s="5"/>
      <c r="R507" s="5"/>
      <c r="S507" s="70"/>
      <c r="T507" s="70"/>
      <c r="U507" s="70"/>
      <c r="V507" s="18"/>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1"/>
      <c r="BA507" s="1"/>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row>
    <row r="508" spans="2:79">
      <c r="B508" s="1"/>
      <c r="C508" s="1"/>
      <c r="D508" s="1"/>
      <c r="E508" s="1"/>
      <c r="F508" s="1"/>
      <c r="G508" s="5"/>
      <c r="H508" s="1"/>
      <c r="I508" s="1"/>
      <c r="J508" s="5"/>
      <c r="K508" s="1"/>
      <c r="L508" s="1"/>
      <c r="M508" s="5"/>
      <c r="N508" s="5"/>
      <c r="O508" s="5"/>
      <c r="P508" s="5"/>
      <c r="Q508" s="5"/>
      <c r="R508" s="5"/>
      <c r="S508" s="70"/>
      <c r="T508" s="70"/>
      <c r="U508" s="70"/>
      <c r="V508" s="18"/>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1"/>
      <c r="BA508" s="1"/>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row>
    <row r="509" spans="2:79">
      <c r="B509" s="1"/>
      <c r="C509" s="1"/>
      <c r="D509" s="1"/>
      <c r="E509" s="1"/>
      <c r="F509" s="1"/>
      <c r="G509" s="5"/>
      <c r="H509" s="1"/>
      <c r="I509" s="1"/>
      <c r="J509" s="5"/>
      <c r="K509" s="1"/>
      <c r="L509" s="1"/>
      <c r="M509" s="5"/>
      <c r="N509" s="5"/>
      <c r="O509" s="5"/>
      <c r="P509" s="5"/>
      <c r="Q509" s="5"/>
      <c r="R509" s="5"/>
      <c r="S509" s="70"/>
      <c r="T509" s="70"/>
      <c r="U509" s="70"/>
      <c r="V509" s="18"/>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1"/>
      <c r="BA509" s="1"/>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row>
    <row r="510" spans="2:79">
      <c r="B510" s="1"/>
      <c r="C510" s="1"/>
      <c r="D510" s="1"/>
      <c r="E510" s="1"/>
      <c r="F510" s="1"/>
      <c r="G510" s="5"/>
      <c r="H510" s="1"/>
      <c r="I510" s="1"/>
      <c r="J510" s="5"/>
      <c r="K510" s="1"/>
      <c r="L510" s="1"/>
      <c r="M510" s="5"/>
      <c r="N510" s="5"/>
      <c r="O510" s="5"/>
      <c r="P510" s="5"/>
      <c r="Q510" s="5"/>
      <c r="R510" s="5"/>
      <c r="S510" s="70"/>
      <c r="T510" s="70"/>
      <c r="U510" s="70"/>
      <c r="V510" s="18"/>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1"/>
      <c r="BA510" s="1"/>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row>
    <row r="511" spans="2:79">
      <c r="B511" s="1"/>
      <c r="C511" s="1"/>
      <c r="D511" s="1"/>
      <c r="E511" s="1"/>
      <c r="F511" s="1"/>
      <c r="G511" s="5"/>
      <c r="H511" s="1"/>
      <c r="I511" s="1"/>
      <c r="J511" s="5"/>
      <c r="K511" s="1"/>
      <c r="L511" s="1"/>
      <c r="M511" s="5"/>
      <c r="N511" s="5"/>
      <c r="O511" s="5"/>
      <c r="P511" s="5"/>
      <c r="Q511" s="5"/>
      <c r="R511" s="5"/>
      <c r="S511" s="70"/>
      <c r="T511" s="70"/>
      <c r="U511" s="70"/>
      <c r="V511" s="18"/>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1"/>
      <c r="BA511" s="1"/>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row>
    <row r="512" spans="2:79">
      <c r="B512" s="1"/>
      <c r="C512" s="1"/>
      <c r="D512" s="1"/>
      <c r="E512" s="1"/>
      <c r="F512" s="1"/>
      <c r="G512" s="5"/>
      <c r="H512" s="1"/>
      <c r="I512" s="1"/>
      <c r="J512" s="5"/>
      <c r="K512" s="1"/>
      <c r="L512" s="1"/>
      <c r="M512" s="5"/>
      <c r="N512" s="5"/>
      <c r="O512" s="5"/>
      <c r="P512" s="5"/>
      <c r="Q512" s="5"/>
      <c r="R512" s="5"/>
      <c r="S512" s="70"/>
      <c r="T512" s="70"/>
      <c r="U512" s="70"/>
      <c r="V512" s="18"/>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1"/>
      <c r="BA512" s="1"/>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row>
    <row r="513" spans="2:79">
      <c r="B513" s="1"/>
      <c r="C513" s="1"/>
      <c r="D513" s="1"/>
      <c r="E513" s="1"/>
      <c r="F513" s="1"/>
      <c r="G513" s="5"/>
      <c r="H513" s="1"/>
      <c r="I513" s="1"/>
      <c r="J513" s="5"/>
      <c r="K513" s="1"/>
      <c r="L513" s="1"/>
      <c r="M513" s="5"/>
      <c r="N513" s="5"/>
      <c r="O513" s="5"/>
      <c r="P513" s="5"/>
      <c r="Q513" s="5"/>
      <c r="R513" s="5"/>
      <c r="S513" s="70"/>
      <c r="T513" s="70"/>
      <c r="U513" s="70"/>
      <c r="V513" s="18"/>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1"/>
      <c r="BA513" s="1"/>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row>
    <row r="514" spans="2:79">
      <c r="B514" s="1"/>
      <c r="C514" s="1"/>
      <c r="D514" s="1"/>
      <c r="E514" s="1"/>
      <c r="F514" s="1"/>
      <c r="G514" s="5"/>
      <c r="H514" s="1"/>
      <c r="I514" s="1"/>
      <c r="J514" s="5"/>
      <c r="K514" s="1"/>
      <c r="L514" s="1"/>
      <c r="M514" s="5"/>
      <c r="N514" s="5"/>
      <c r="O514" s="5"/>
      <c r="P514" s="5"/>
      <c r="Q514" s="5"/>
      <c r="R514" s="5"/>
      <c r="S514" s="70"/>
      <c r="T514" s="70"/>
      <c r="U514" s="70"/>
      <c r="V514" s="18"/>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1"/>
      <c r="BA514" s="1"/>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row>
    <row r="515" spans="2:79">
      <c r="B515" s="1"/>
      <c r="C515" s="1"/>
      <c r="D515" s="1"/>
      <c r="E515" s="1"/>
      <c r="F515" s="1"/>
      <c r="G515" s="5"/>
      <c r="H515" s="1"/>
      <c r="I515" s="1"/>
      <c r="J515" s="5"/>
      <c r="K515" s="1"/>
      <c r="L515" s="1"/>
      <c r="M515" s="5"/>
      <c r="N515" s="5"/>
      <c r="O515" s="5"/>
      <c r="P515" s="5"/>
      <c r="Q515" s="5"/>
      <c r="R515" s="5"/>
      <c r="S515" s="70"/>
      <c r="T515" s="70"/>
      <c r="U515" s="70"/>
      <c r="V515" s="18"/>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1"/>
      <c r="BA515" s="1"/>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row>
    <row r="516" spans="2:79">
      <c r="B516" s="1"/>
      <c r="C516" s="1"/>
      <c r="D516" s="1"/>
      <c r="E516" s="1"/>
      <c r="F516" s="1"/>
      <c r="G516" s="5"/>
      <c r="H516" s="1"/>
      <c r="I516" s="1"/>
      <c r="J516" s="5"/>
      <c r="K516" s="1"/>
      <c r="L516" s="1"/>
      <c r="M516" s="5"/>
      <c r="N516" s="5"/>
      <c r="O516" s="5"/>
      <c r="P516" s="5"/>
      <c r="Q516" s="5"/>
      <c r="R516" s="5"/>
      <c r="S516" s="70"/>
      <c r="T516" s="70"/>
      <c r="U516" s="70"/>
      <c r="V516" s="18"/>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1"/>
      <c r="BA516" s="1"/>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row>
    <row r="517" spans="2:79">
      <c r="B517" s="1"/>
      <c r="C517" s="1"/>
      <c r="D517" s="1"/>
      <c r="E517" s="1"/>
      <c r="F517" s="1"/>
      <c r="G517" s="5"/>
      <c r="H517" s="1"/>
      <c r="I517" s="1"/>
      <c r="J517" s="5"/>
      <c r="K517" s="1"/>
      <c r="L517" s="1"/>
      <c r="M517" s="5"/>
      <c r="N517" s="5"/>
      <c r="O517" s="5"/>
      <c r="P517" s="5"/>
      <c r="Q517" s="5"/>
      <c r="R517" s="5"/>
      <c r="S517" s="70"/>
      <c r="T517" s="70"/>
      <c r="U517" s="70"/>
      <c r="V517" s="18"/>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1"/>
      <c r="BA517" s="1"/>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row>
    <row r="518" spans="2:79">
      <c r="B518" s="1"/>
      <c r="C518" s="1"/>
      <c r="D518" s="1"/>
      <c r="E518" s="1"/>
      <c r="F518" s="1"/>
      <c r="G518" s="5"/>
      <c r="H518" s="1"/>
      <c r="I518" s="1"/>
      <c r="J518" s="5"/>
      <c r="K518" s="1"/>
      <c r="L518" s="1"/>
      <c r="M518" s="5"/>
      <c r="N518" s="5"/>
      <c r="O518" s="5"/>
      <c r="P518" s="5"/>
      <c r="Q518" s="5"/>
      <c r="R518" s="5"/>
      <c r="S518" s="70"/>
      <c r="T518" s="70"/>
      <c r="U518" s="70"/>
      <c r="V518" s="18"/>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1"/>
      <c r="BA518" s="1"/>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row>
    <row r="519" spans="2:79">
      <c r="B519" s="1"/>
      <c r="C519" s="1"/>
      <c r="D519" s="1"/>
      <c r="E519" s="1"/>
      <c r="F519" s="1"/>
      <c r="G519" s="5"/>
      <c r="H519" s="1"/>
      <c r="I519" s="1"/>
      <c r="J519" s="5"/>
      <c r="K519" s="1"/>
      <c r="L519" s="1"/>
      <c r="M519" s="5"/>
      <c r="N519" s="5"/>
      <c r="O519" s="5"/>
      <c r="P519" s="5"/>
      <c r="Q519" s="5"/>
      <c r="R519" s="5"/>
      <c r="S519" s="70"/>
      <c r="T519" s="70"/>
      <c r="U519" s="70"/>
      <c r="V519" s="18"/>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1"/>
      <c r="BA519" s="1"/>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row>
    <row r="520" spans="2:79">
      <c r="B520" s="1"/>
      <c r="C520" s="1"/>
      <c r="D520" s="1"/>
      <c r="E520" s="1"/>
      <c r="F520" s="1"/>
      <c r="G520" s="5"/>
      <c r="H520" s="1"/>
      <c r="I520" s="1"/>
      <c r="J520" s="5"/>
      <c r="K520" s="1"/>
      <c r="L520" s="1"/>
      <c r="M520" s="5"/>
      <c r="N520" s="5"/>
      <c r="O520" s="5"/>
      <c r="P520" s="5"/>
      <c r="Q520" s="5"/>
      <c r="R520" s="5"/>
      <c r="S520" s="70"/>
      <c r="T520" s="70"/>
      <c r="U520" s="70"/>
      <c r="V520" s="18"/>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1"/>
      <c r="BA520" s="1"/>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row>
    <row r="521" spans="2:79">
      <c r="B521" s="1"/>
      <c r="C521" s="1"/>
      <c r="D521" s="1"/>
      <c r="E521" s="1"/>
      <c r="F521" s="1"/>
      <c r="G521" s="5"/>
      <c r="H521" s="1"/>
      <c r="I521" s="1"/>
      <c r="J521" s="5"/>
      <c r="K521" s="1"/>
      <c r="L521" s="1"/>
      <c r="M521" s="5"/>
      <c r="N521" s="5"/>
      <c r="O521" s="5"/>
      <c r="P521" s="5"/>
      <c r="Q521" s="5"/>
      <c r="R521" s="5"/>
      <c r="S521" s="70"/>
      <c r="T521" s="70"/>
      <c r="U521" s="70"/>
      <c r="V521" s="18"/>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1"/>
      <c r="BA521" s="1"/>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row>
    <row r="522" spans="2:79">
      <c r="B522" s="1"/>
      <c r="C522" s="1"/>
      <c r="D522" s="1"/>
      <c r="E522" s="1"/>
      <c r="F522" s="1"/>
      <c r="G522" s="5"/>
      <c r="H522" s="1"/>
      <c r="I522" s="1"/>
      <c r="J522" s="5"/>
      <c r="K522" s="1"/>
      <c r="L522" s="1"/>
      <c r="M522" s="5"/>
      <c r="N522" s="5"/>
      <c r="O522" s="5"/>
      <c r="P522" s="5"/>
      <c r="Q522" s="5"/>
      <c r="R522" s="5"/>
      <c r="S522" s="70"/>
      <c r="T522" s="70"/>
      <c r="U522" s="70"/>
      <c r="V522" s="18"/>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1"/>
      <c r="BA522" s="1"/>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row>
    <row r="523" spans="2:79">
      <c r="B523" s="1"/>
      <c r="C523" s="1"/>
      <c r="D523" s="1"/>
      <c r="E523" s="1"/>
      <c r="F523" s="1"/>
      <c r="G523" s="5"/>
      <c r="H523" s="1"/>
      <c r="I523" s="1"/>
      <c r="J523" s="5"/>
      <c r="K523" s="1"/>
      <c r="L523" s="1"/>
      <c r="M523" s="5"/>
      <c r="N523" s="5"/>
      <c r="O523" s="5"/>
      <c r="P523" s="5"/>
      <c r="Q523" s="5"/>
      <c r="R523" s="5"/>
      <c r="S523" s="70"/>
      <c r="T523" s="70"/>
      <c r="U523" s="70"/>
      <c r="V523" s="18"/>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1"/>
      <c r="BA523" s="1"/>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row>
    <row r="524" spans="2:79">
      <c r="B524" s="1"/>
      <c r="C524" s="1"/>
      <c r="D524" s="1"/>
      <c r="E524" s="1"/>
      <c r="F524" s="1"/>
      <c r="G524" s="5"/>
      <c r="H524" s="1"/>
      <c r="I524" s="1"/>
      <c r="J524" s="5"/>
      <c r="K524" s="1"/>
      <c r="L524" s="1"/>
      <c r="M524" s="5"/>
      <c r="N524" s="5"/>
      <c r="O524" s="5"/>
      <c r="P524" s="5"/>
      <c r="Q524" s="5"/>
      <c r="R524" s="5"/>
      <c r="S524" s="70"/>
      <c r="T524" s="70"/>
      <c r="U524" s="70"/>
      <c r="V524" s="18"/>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1"/>
      <c r="BA524" s="1"/>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row>
    <row r="525" spans="2:79">
      <c r="B525" s="1"/>
      <c r="C525" s="1"/>
      <c r="D525" s="1"/>
      <c r="E525" s="1"/>
      <c r="F525" s="1"/>
      <c r="G525" s="5"/>
      <c r="H525" s="1"/>
      <c r="I525" s="1"/>
      <c r="J525" s="5"/>
      <c r="K525" s="1"/>
      <c r="L525" s="1"/>
      <c r="M525" s="5"/>
      <c r="N525" s="5"/>
      <c r="O525" s="5"/>
      <c r="P525" s="5"/>
      <c r="Q525" s="5"/>
      <c r="R525" s="5"/>
      <c r="S525" s="70"/>
      <c r="T525" s="70"/>
      <c r="U525" s="70"/>
      <c r="V525" s="18"/>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1"/>
      <c r="BA525" s="1"/>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row>
    <row r="526" spans="2:79">
      <c r="B526" s="1"/>
      <c r="C526" s="1"/>
      <c r="D526" s="1"/>
      <c r="E526" s="1"/>
      <c r="F526" s="1"/>
      <c r="G526" s="5"/>
      <c r="H526" s="1"/>
      <c r="I526" s="1"/>
      <c r="J526" s="5"/>
      <c r="K526" s="1"/>
      <c r="L526" s="1"/>
      <c r="M526" s="5"/>
      <c r="N526" s="5"/>
      <c r="O526" s="5"/>
      <c r="P526" s="5"/>
      <c r="Q526" s="5"/>
      <c r="R526" s="5"/>
      <c r="S526" s="70"/>
      <c r="T526" s="70"/>
      <c r="U526" s="70"/>
      <c r="V526" s="18"/>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1"/>
      <c r="BA526" s="1"/>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row>
    <row r="527" spans="2:79">
      <c r="B527" s="1"/>
      <c r="C527" s="1"/>
      <c r="D527" s="1"/>
      <c r="E527" s="1"/>
      <c r="F527" s="1"/>
      <c r="G527" s="5"/>
      <c r="H527" s="1"/>
      <c r="I527" s="1"/>
      <c r="J527" s="5"/>
      <c r="K527" s="1"/>
      <c r="L527" s="1"/>
      <c r="M527" s="5"/>
      <c r="N527" s="5"/>
      <c r="O527" s="5"/>
      <c r="P527" s="5"/>
      <c r="Q527" s="5"/>
      <c r="R527" s="5"/>
      <c r="S527" s="70"/>
      <c r="T527" s="70"/>
      <c r="U527" s="70"/>
      <c r="V527" s="18"/>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1"/>
      <c r="BA527" s="1"/>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row>
    <row r="528" spans="2:79">
      <c r="B528" s="1"/>
      <c r="C528" s="1"/>
      <c r="D528" s="1"/>
      <c r="E528" s="1"/>
      <c r="F528" s="1"/>
      <c r="G528" s="5"/>
      <c r="H528" s="1"/>
      <c r="I528" s="1"/>
      <c r="J528" s="5"/>
      <c r="K528" s="1"/>
      <c r="L528" s="1"/>
      <c r="M528" s="5"/>
      <c r="N528" s="5"/>
      <c r="O528" s="5"/>
      <c r="P528" s="5"/>
      <c r="Q528" s="5"/>
      <c r="R528" s="5"/>
      <c r="S528" s="70"/>
      <c r="T528" s="70"/>
      <c r="U528" s="70"/>
      <c r="V528" s="18"/>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1"/>
      <c r="BA528" s="1"/>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row>
    <row r="529" spans="2:79">
      <c r="B529" s="1"/>
      <c r="C529" s="1"/>
      <c r="D529" s="1"/>
      <c r="E529" s="1"/>
      <c r="F529" s="1"/>
      <c r="G529" s="5"/>
      <c r="H529" s="1"/>
      <c r="I529" s="1"/>
      <c r="J529" s="5"/>
      <c r="K529" s="1"/>
      <c r="L529" s="1"/>
      <c r="M529" s="5"/>
      <c r="N529" s="5"/>
      <c r="O529" s="5"/>
      <c r="P529" s="5"/>
      <c r="Q529" s="5"/>
      <c r="R529" s="5"/>
      <c r="S529" s="70"/>
      <c r="T529" s="70"/>
      <c r="U529" s="70"/>
      <c r="V529" s="18"/>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1"/>
      <c r="BA529" s="1"/>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row>
    <row r="530" spans="2:79">
      <c r="B530" s="1"/>
      <c r="C530" s="1"/>
      <c r="D530" s="1"/>
      <c r="E530" s="1"/>
      <c r="F530" s="1"/>
      <c r="G530" s="5"/>
      <c r="H530" s="1"/>
      <c r="I530" s="1"/>
      <c r="J530" s="5"/>
      <c r="K530" s="1"/>
      <c r="L530" s="1"/>
      <c r="M530" s="5"/>
      <c r="N530" s="5"/>
      <c r="O530" s="5"/>
      <c r="P530" s="5"/>
      <c r="Q530" s="5"/>
      <c r="R530" s="5"/>
      <c r="S530" s="70"/>
      <c r="T530" s="70"/>
      <c r="U530" s="70"/>
      <c r="V530" s="18"/>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1"/>
      <c r="BA530" s="1"/>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row>
    <row r="531" spans="2:79">
      <c r="B531" s="1"/>
      <c r="C531" s="1"/>
      <c r="D531" s="1"/>
      <c r="E531" s="1"/>
      <c r="F531" s="1"/>
      <c r="G531" s="5"/>
      <c r="H531" s="1"/>
      <c r="I531" s="1"/>
      <c r="J531" s="5"/>
      <c r="K531" s="1"/>
      <c r="L531" s="1"/>
      <c r="M531" s="5"/>
      <c r="N531" s="5"/>
      <c r="O531" s="5"/>
      <c r="P531" s="5"/>
      <c r="Q531" s="5"/>
      <c r="R531" s="5"/>
      <c r="S531" s="70"/>
      <c r="T531" s="70"/>
      <c r="U531" s="70"/>
      <c r="V531" s="18"/>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1"/>
      <c r="BA531" s="1"/>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row>
    <row r="532" spans="2:79">
      <c r="B532" s="1"/>
      <c r="C532" s="1"/>
      <c r="D532" s="1"/>
      <c r="E532" s="1"/>
      <c r="F532" s="1"/>
      <c r="G532" s="5"/>
      <c r="H532" s="1"/>
      <c r="I532" s="1"/>
      <c r="J532" s="5"/>
      <c r="K532" s="1"/>
      <c r="L532" s="1"/>
      <c r="M532" s="5"/>
      <c r="N532" s="5"/>
      <c r="O532" s="5"/>
      <c r="P532" s="5"/>
      <c r="Q532" s="5"/>
      <c r="R532" s="5"/>
      <c r="S532" s="70"/>
      <c r="T532" s="70"/>
      <c r="U532" s="70"/>
      <c r="V532" s="18"/>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1"/>
      <c r="BA532" s="1"/>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row>
    <row r="533" spans="2:79">
      <c r="B533" s="1"/>
      <c r="C533" s="1"/>
      <c r="D533" s="1"/>
      <c r="E533" s="1"/>
      <c r="F533" s="1"/>
      <c r="G533" s="5"/>
      <c r="H533" s="1"/>
      <c r="I533" s="1"/>
      <c r="J533" s="5"/>
      <c r="K533" s="1"/>
      <c r="L533" s="1"/>
      <c r="M533" s="5"/>
      <c r="N533" s="5"/>
      <c r="O533" s="5"/>
      <c r="P533" s="5"/>
      <c r="Q533" s="5"/>
      <c r="R533" s="5"/>
      <c r="S533" s="70"/>
      <c r="T533" s="70"/>
      <c r="U533" s="70"/>
      <c r="V533" s="18"/>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1"/>
      <c r="BA533" s="1"/>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row>
    <row r="534" spans="2:79">
      <c r="B534" s="1"/>
      <c r="C534" s="1"/>
      <c r="D534" s="1"/>
      <c r="E534" s="1"/>
      <c r="F534" s="1"/>
      <c r="G534" s="5"/>
      <c r="H534" s="1"/>
      <c r="I534" s="1"/>
      <c r="J534" s="5"/>
      <c r="K534" s="1"/>
      <c r="L534" s="1"/>
      <c r="M534" s="5"/>
      <c r="N534" s="5"/>
      <c r="O534" s="5"/>
      <c r="P534" s="5"/>
      <c r="Q534" s="5"/>
      <c r="R534" s="5"/>
      <c r="S534" s="70"/>
      <c r="T534" s="70"/>
      <c r="U534" s="70"/>
      <c r="V534" s="18"/>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1"/>
      <c r="BA534" s="1"/>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row>
    <row r="535" spans="2:79">
      <c r="B535" s="1"/>
      <c r="C535" s="1"/>
      <c r="D535" s="1"/>
      <c r="E535" s="1"/>
      <c r="F535" s="1"/>
      <c r="G535" s="5"/>
      <c r="H535" s="1"/>
      <c r="I535" s="1"/>
      <c r="J535" s="5"/>
      <c r="K535" s="1"/>
      <c r="L535" s="1"/>
      <c r="M535" s="5"/>
      <c r="N535" s="5"/>
      <c r="O535" s="5"/>
      <c r="P535" s="5"/>
      <c r="Q535" s="5"/>
      <c r="R535" s="5"/>
      <c r="S535" s="70"/>
      <c r="T535" s="70"/>
      <c r="U535" s="70"/>
      <c r="V535" s="18"/>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1"/>
      <c r="BA535" s="1"/>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row>
    <row r="536" spans="2:79">
      <c r="B536" s="1"/>
      <c r="C536" s="1"/>
      <c r="D536" s="1"/>
      <c r="E536" s="1"/>
      <c r="F536" s="1"/>
      <c r="G536" s="5"/>
      <c r="H536" s="1"/>
      <c r="I536" s="1"/>
      <c r="J536" s="5"/>
      <c r="K536" s="1"/>
      <c r="L536" s="1"/>
      <c r="M536" s="5"/>
      <c r="N536" s="5"/>
      <c r="O536" s="5"/>
      <c r="P536" s="5"/>
      <c r="Q536" s="5"/>
      <c r="R536" s="5"/>
      <c r="S536" s="70"/>
      <c r="T536" s="70"/>
      <c r="U536" s="70"/>
      <c r="V536" s="18"/>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1"/>
      <c r="BA536" s="1"/>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row>
    <row r="537" spans="2:79">
      <c r="B537" s="1"/>
      <c r="C537" s="1"/>
      <c r="D537" s="1"/>
      <c r="E537" s="1"/>
      <c r="F537" s="1"/>
      <c r="G537" s="5"/>
      <c r="H537" s="1"/>
      <c r="I537" s="1"/>
      <c r="J537" s="5"/>
      <c r="K537" s="1"/>
      <c r="L537" s="1"/>
      <c r="M537" s="5"/>
      <c r="N537" s="5"/>
      <c r="O537" s="5"/>
      <c r="P537" s="5"/>
      <c r="Q537" s="5"/>
      <c r="R537" s="5"/>
      <c r="S537" s="70"/>
      <c r="T537" s="70"/>
      <c r="U537" s="70"/>
      <c r="V537" s="18"/>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1"/>
      <c r="BA537" s="1"/>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row>
    <row r="538" spans="2:79">
      <c r="B538" s="1"/>
      <c r="C538" s="1"/>
      <c r="D538" s="1"/>
      <c r="E538" s="1"/>
      <c r="F538" s="1"/>
      <c r="G538" s="5"/>
      <c r="H538" s="1"/>
      <c r="I538" s="1"/>
      <c r="J538" s="5"/>
      <c r="K538" s="1"/>
      <c r="L538" s="1"/>
      <c r="M538" s="5"/>
      <c r="N538" s="5"/>
      <c r="O538" s="5"/>
      <c r="P538" s="5"/>
      <c r="Q538" s="5"/>
      <c r="R538" s="5"/>
      <c r="S538" s="70"/>
      <c r="T538" s="70"/>
      <c r="U538" s="70"/>
      <c r="V538" s="18"/>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1"/>
      <c r="BA538" s="1"/>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row>
    <row r="539" spans="2:79">
      <c r="B539" s="1"/>
      <c r="C539" s="1"/>
      <c r="D539" s="1"/>
      <c r="E539" s="1"/>
      <c r="F539" s="1"/>
      <c r="G539" s="5"/>
      <c r="H539" s="1"/>
      <c r="I539" s="1"/>
      <c r="J539" s="5"/>
      <c r="K539" s="1"/>
      <c r="L539" s="1"/>
      <c r="M539" s="5"/>
      <c r="N539" s="5"/>
      <c r="O539" s="5"/>
      <c r="P539" s="5"/>
      <c r="Q539" s="5"/>
      <c r="R539" s="5"/>
      <c r="S539" s="70"/>
      <c r="T539" s="70"/>
      <c r="U539" s="70"/>
      <c r="V539" s="18"/>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1"/>
      <c r="BA539" s="1"/>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row>
    <row r="540" spans="2:79">
      <c r="B540" s="1"/>
      <c r="C540" s="1"/>
      <c r="D540" s="1"/>
      <c r="E540" s="1"/>
      <c r="F540" s="1"/>
      <c r="G540" s="5"/>
      <c r="H540" s="1"/>
      <c r="I540" s="1"/>
      <c r="J540" s="5"/>
      <c r="K540" s="1"/>
      <c r="L540" s="1"/>
      <c r="M540" s="5"/>
      <c r="N540" s="5"/>
      <c r="O540" s="5"/>
      <c r="P540" s="5"/>
      <c r="Q540" s="5"/>
      <c r="R540" s="5"/>
      <c r="S540" s="70"/>
      <c r="T540" s="70"/>
      <c r="U540" s="70"/>
      <c r="V540" s="18"/>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1"/>
      <c r="BA540" s="1"/>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row>
    <row r="541" spans="2:79">
      <c r="B541" s="1"/>
      <c r="C541" s="1"/>
      <c r="D541" s="1"/>
      <c r="E541" s="1"/>
      <c r="F541" s="1"/>
      <c r="G541" s="5"/>
      <c r="H541" s="1"/>
      <c r="I541" s="1"/>
      <c r="J541" s="5"/>
      <c r="K541" s="1"/>
      <c r="L541" s="1"/>
      <c r="M541" s="5"/>
      <c r="N541" s="5"/>
      <c r="O541" s="5"/>
      <c r="P541" s="5"/>
      <c r="Q541" s="5"/>
      <c r="R541" s="5"/>
      <c r="S541" s="70"/>
      <c r="T541" s="70"/>
      <c r="U541" s="70"/>
      <c r="V541" s="18"/>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1"/>
      <c r="BA541" s="1"/>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row>
    <row r="542" spans="2:79">
      <c r="B542" s="1"/>
      <c r="C542" s="1"/>
      <c r="D542" s="1"/>
      <c r="E542" s="1"/>
      <c r="F542" s="1"/>
      <c r="G542" s="5"/>
      <c r="H542" s="1"/>
      <c r="I542" s="1"/>
      <c r="J542" s="5"/>
      <c r="K542" s="1"/>
      <c r="L542" s="1"/>
      <c r="M542" s="5"/>
      <c r="N542" s="5"/>
      <c r="O542" s="5"/>
      <c r="P542" s="5"/>
      <c r="Q542" s="5"/>
      <c r="R542" s="5"/>
      <c r="S542" s="70"/>
      <c r="T542" s="70"/>
      <c r="U542" s="70"/>
      <c r="V542" s="18"/>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1"/>
      <c r="BA542" s="1"/>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row>
    <row r="543" spans="2:79">
      <c r="B543" s="1"/>
      <c r="C543" s="1"/>
      <c r="D543" s="1"/>
      <c r="E543" s="1"/>
      <c r="F543" s="1"/>
      <c r="G543" s="5"/>
      <c r="H543" s="1"/>
      <c r="I543" s="1"/>
      <c r="J543" s="5"/>
      <c r="K543" s="1"/>
      <c r="L543" s="1"/>
      <c r="M543" s="5"/>
      <c r="N543" s="5"/>
      <c r="O543" s="5"/>
      <c r="P543" s="5"/>
      <c r="Q543" s="5"/>
      <c r="R543" s="5"/>
      <c r="S543" s="70"/>
      <c r="T543" s="70"/>
      <c r="U543" s="70"/>
      <c r="V543" s="18"/>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1"/>
      <c r="BA543" s="1"/>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row>
    <row r="544" spans="2:79">
      <c r="B544" s="1"/>
      <c r="C544" s="1"/>
      <c r="D544" s="1"/>
      <c r="E544" s="1"/>
      <c r="F544" s="1"/>
      <c r="G544" s="5"/>
      <c r="H544" s="1"/>
      <c r="I544" s="1"/>
      <c r="J544" s="5"/>
      <c r="K544" s="1"/>
      <c r="L544" s="1"/>
      <c r="M544" s="5"/>
      <c r="N544" s="5"/>
      <c r="O544" s="5"/>
      <c r="P544" s="5"/>
      <c r="Q544" s="5"/>
      <c r="R544" s="5"/>
      <c r="S544" s="70"/>
      <c r="T544" s="70"/>
      <c r="U544" s="70"/>
      <c r="V544" s="18"/>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1"/>
      <c r="BA544" s="1"/>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row>
    <row r="545" spans="2:79">
      <c r="B545" s="1"/>
      <c r="C545" s="1"/>
      <c r="D545" s="1"/>
      <c r="E545" s="1"/>
      <c r="F545" s="1"/>
      <c r="G545" s="5"/>
      <c r="H545" s="1"/>
      <c r="I545" s="1"/>
      <c r="J545" s="5"/>
      <c r="K545" s="1"/>
      <c r="L545" s="1"/>
      <c r="M545" s="5"/>
      <c r="N545" s="5"/>
      <c r="O545" s="5"/>
      <c r="P545" s="5"/>
      <c r="Q545" s="5"/>
      <c r="R545" s="5"/>
      <c r="S545" s="70"/>
      <c r="T545" s="70"/>
      <c r="U545" s="70"/>
      <c r="V545" s="18"/>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1"/>
      <c r="BA545" s="1"/>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row>
    <row r="546" spans="2:79">
      <c r="B546" s="1"/>
      <c r="C546" s="1"/>
      <c r="D546" s="1"/>
      <c r="E546" s="1"/>
      <c r="F546" s="1"/>
      <c r="G546" s="5"/>
      <c r="H546" s="1"/>
      <c r="I546" s="1"/>
      <c r="J546" s="5"/>
      <c r="K546" s="1"/>
      <c r="L546" s="1"/>
      <c r="M546" s="5"/>
      <c r="N546" s="5"/>
      <c r="O546" s="5"/>
      <c r="P546" s="5"/>
      <c r="Q546" s="5"/>
      <c r="R546" s="5"/>
      <c r="S546" s="70"/>
      <c r="T546" s="70"/>
      <c r="U546" s="70"/>
      <c r="V546" s="18"/>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1"/>
      <c r="BA546" s="1"/>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row>
    <row r="547" spans="2:79">
      <c r="B547" s="1"/>
      <c r="C547" s="1"/>
      <c r="D547" s="1"/>
      <c r="E547" s="1"/>
      <c r="F547" s="1"/>
      <c r="G547" s="5"/>
      <c r="H547" s="1"/>
      <c r="I547" s="1"/>
      <c r="J547" s="5"/>
      <c r="K547" s="1"/>
      <c r="L547" s="1"/>
      <c r="M547" s="5"/>
      <c r="N547" s="5"/>
      <c r="O547" s="5"/>
      <c r="P547" s="5"/>
      <c r="Q547" s="5"/>
      <c r="R547" s="5"/>
      <c r="S547" s="70"/>
      <c r="T547" s="70"/>
      <c r="U547" s="70"/>
      <c r="V547" s="18"/>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1"/>
      <c r="BA547" s="1"/>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row>
    <row r="548" spans="2:79">
      <c r="B548" s="1"/>
      <c r="C548" s="1"/>
      <c r="D548" s="1"/>
      <c r="E548" s="1"/>
      <c r="F548" s="1"/>
      <c r="G548" s="5"/>
      <c r="H548" s="1"/>
      <c r="I548" s="1"/>
      <c r="J548" s="5"/>
      <c r="K548" s="1"/>
      <c r="L548" s="1"/>
      <c r="M548" s="5"/>
      <c r="N548" s="5"/>
      <c r="O548" s="5"/>
      <c r="P548" s="5"/>
      <c r="Q548" s="5"/>
      <c r="R548" s="5"/>
      <c r="S548" s="70"/>
      <c r="T548" s="70"/>
      <c r="U548" s="70"/>
      <c r="V548" s="18"/>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1"/>
      <c r="BA548" s="1"/>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row>
    <row r="549" spans="2:79">
      <c r="B549" s="1"/>
      <c r="C549" s="1"/>
      <c r="D549" s="1"/>
      <c r="E549" s="1"/>
      <c r="F549" s="1"/>
      <c r="G549" s="5"/>
      <c r="H549" s="1"/>
      <c r="I549" s="1"/>
      <c r="J549" s="5"/>
      <c r="K549" s="1"/>
      <c r="L549" s="1"/>
      <c r="M549" s="5"/>
      <c r="N549" s="5"/>
      <c r="O549" s="5"/>
      <c r="P549" s="5"/>
      <c r="Q549" s="5"/>
      <c r="R549" s="5"/>
      <c r="S549" s="70"/>
      <c r="T549" s="70"/>
      <c r="U549" s="70"/>
      <c r="V549" s="18"/>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1"/>
      <c r="BA549" s="1"/>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row>
    <row r="550" spans="2:79">
      <c r="B550" s="1"/>
      <c r="C550" s="1"/>
      <c r="D550" s="1"/>
      <c r="E550" s="1"/>
      <c r="F550" s="1"/>
      <c r="G550" s="5"/>
      <c r="H550" s="1"/>
      <c r="I550" s="1"/>
      <c r="J550" s="5"/>
      <c r="K550" s="1"/>
      <c r="L550" s="1"/>
      <c r="M550" s="5"/>
      <c r="N550" s="5"/>
      <c r="O550" s="5"/>
      <c r="P550" s="5"/>
      <c r="Q550" s="5"/>
      <c r="R550" s="5"/>
      <c r="S550" s="70"/>
      <c r="T550" s="70"/>
      <c r="U550" s="70"/>
      <c r="V550" s="18"/>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1"/>
      <c r="BA550" s="1"/>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row>
    <row r="551" spans="2:79">
      <c r="B551" s="1"/>
      <c r="C551" s="1"/>
      <c r="D551" s="1"/>
      <c r="E551" s="1"/>
      <c r="F551" s="1"/>
      <c r="G551" s="5"/>
      <c r="H551" s="1"/>
      <c r="I551" s="1"/>
      <c r="J551" s="5"/>
      <c r="K551" s="1"/>
      <c r="L551" s="1"/>
      <c r="M551" s="5"/>
      <c r="N551" s="5"/>
      <c r="O551" s="5"/>
      <c r="P551" s="5"/>
      <c r="Q551" s="5"/>
      <c r="R551" s="5"/>
      <c r="S551" s="70"/>
      <c r="T551" s="70"/>
      <c r="U551" s="70"/>
      <c r="V551" s="18"/>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1"/>
      <c r="BA551" s="1"/>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row>
    <row r="552" spans="2:79">
      <c r="B552" s="1"/>
      <c r="C552" s="1"/>
      <c r="D552" s="1"/>
      <c r="E552" s="1"/>
      <c r="F552" s="1"/>
      <c r="G552" s="5"/>
      <c r="H552" s="1"/>
      <c r="I552" s="1"/>
      <c r="J552" s="5"/>
      <c r="K552" s="1"/>
      <c r="L552" s="1"/>
      <c r="M552" s="5"/>
      <c r="N552" s="5"/>
      <c r="O552" s="5"/>
      <c r="P552" s="5"/>
      <c r="Q552" s="5"/>
      <c r="R552" s="5"/>
      <c r="S552" s="70"/>
      <c r="T552" s="70"/>
      <c r="U552" s="70"/>
      <c r="V552" s="18"/>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1"/>
      <c r="BA552" s="1"/>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row>
    <row r="553" spans="2:79">
      <c r="B553" s="1"/>
      <c r="C553" s="1"/>
      <c r="D553" s="1"/>
      <c r="E553" s="1"/>
      <c r="F553" s="1"/>
      <c r="G553" s="5"/>
      <c r="H553" s="1"/>
      <c r="I553" s="1"/>
      <c r="J553" s="5"/>
      <c r="K553" s="1"/>
      <c r="L553" s="1"/>
      <c r="M553" s="5"/>
      <c r="N553" s="5"/>
      <c r="O553" s="5"/>
      <c r="P553" s="5"/>
      <c r="Q553" s="5"/>
      <c r="R553" s="5"/>
      <c r="S553" s="70"/>
      <c r="T553" s="70"/>
      <c r="U553" s="70"/>
      <c r="V553" s="18"/>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1"/>
      <c r="BA553" s="1"/>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row>
    <row r="554" spans="2:79">
      <c r="B554" s="1"/>
      <c r="C554" s="1"/>
      <c r="D554" s="1"/>
      <c r="E554" s="1"/>
      <c r="F554" s="1"/>
      <c r="G554" s="5"/>
      <c r="H554" s="1"/>
      <c r="I554" s="1"/>
      <c r="J554" s="5"/>
      <c r="K554" s="1"/>
      <c r="L554" s="1"/>
      <c r="M554" s="5"/>
      <c r="N554" s="5"/>
      <c r="O554" s="5"/>
      <c r="P554" s="5"/>
      <c r="Q554" s="5"/>
      <c r="R554" s="5"/>
      <c r="S554" s="70"/>
      <c r="T554" s="70"/>
      <c r="U554" s="70"/>
      <c r="V554" s="18"/>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1"/>
      <c r="BA554" s="1"/>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row>
    <row r="555" spans="2:79">
      <c r="B555" s="1"/>
      <c r="C555" s="1"/>
      <c r="D555" s="1"/>
      <c r="E555" s="1"/>
      <c r="F555" s="1"/>
      <c r="G555" s="5"/>
      <c r="H555" s="1"/>
      <c r="I555" s="1"/>
      <c r="J555" s="5"/>
      <c r="K555" s="1"/>
      <c r="L555" s="1"/>
      <c r="M555" s="5"/>
      <c r="N555" s="5"/>
      <c r="O555" s="5"/>
      <c r="P555" s="5"/>
      <c r="Q555" s="5"/>
      <c r="R555" s="5"/>
      <c r="S555" s="70"/>
      <c r="T555" s="70"/>
      <c r="U555" s="70"/>
      <c r="V555" s="18"/>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1"/>
      <c r="BA555" s="1"/>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row>
    <row r="556" spans="2:79">
      <c r="B556" s="1"/>
      <c r="C556" s="1"/>
      <c r="D556" s="1"/>
      <c r="E556" s="1"/>
      <c r="F556" s="1"/>
      <c r="G556" s="5"/>
      <c r="H556" s="1"/>
      <c r="I556" s="1"/>
      <c r="J556" s="5"/>
      <c r="K556" s="1"/>
      <c r="L556" s="1"/>
      <c r="M556" s="5"/>
      <c r="N556" s="5"/>
      <c r="O556" s="5"/>
      <c r="P556" s="5"/>
      <c r="Q556" s="5"/>
      <c r="R556" s="5"/>
      <c r="S556" s="70"/>
      <c r="T556" s="70"/>
      <c r="U556" s="70"/>
      <c r="V556" s="18"/>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1"/>
      <c r="BA556" s="1"/>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row>
    <row r="557" spans="2:79">
      <c r="B557" s="1"/>
      <c r="C557" s="1"/>
      <c r="D557" s="1"/>
      <c r="E557" s="1"/>
      <c r="F557" s="1"/>
      <c r="G557" s="5"/>
      <c r="H557" s="1"/>
      <c r="I557" s="1"/>
      <c r="J557" s="5"/>
      <c r="K557" s="1"/>
      <c r="L557" s="1"/>
      <c r="M557" s="5"/>
      <c r="N557" s="5"/>
      <c r="O557" s="5"/>
      <c r="P557" s="5"/>
      <c r="Q557" s="5"/>
      <c r="R557" s="5"/>
      <c r="S557" s="70"/>
      <c r="T557" s="70"/>
      <c r="U557" s="70"/>
      <c r="V557" s="18"/>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1"/>
      <c r="BA557" s="1"/>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row>
    <row r="558" spans="2:79">
      <c r="B558" s="1"/>
      <c r="C558" s="1"/>
      <c r="D558" s="1"/>
      <c r="E558" s="1"/>
      <c r="F558" s="1"/>
      <c r="G558" s="5"/>
      <c r="H558" s="1"/>
      <c r="I558" s="1"/>
      <c r="J558" s="5"/>
      <c r="K558" s="1"/>
      <c r="L558" s="1"/>
      <c r="M558" s="5"/>
      <c r="N558" s="5"/>
      <c r="O558" s="5"/>
      <c r="P558" s="5"/>
      <c r="Q558" s="5"/>
      <c r="R558" s="5"/>
      <c r="S558" s="70"/>
      <c r="T558" s="70"/>
      <c r="U558" s="70"/>
      <c r="V558" s="18"/>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1"/>
      <c r="BA558" s="1"/>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row>
    <row r="559" spans="2:79">
      <c r="B559" s="1"/>
      <c r="C559" s="1"/>
      <c r="D559" s="1"/>
      <c r="E559" s="1"/>
      <c r="F559" s="1"/>
      <c r="G559" s="5"/>
      <c r="H559" s="1"/>
      <c r="I559" s="1"/>
      <c r="J559" s="5"/>
      <c r="K559" s="1"/>
      <c r="L559" s="1"/>
      <c r="M559" s="5"/>
      <c r="N559" s="5"/>
      <c r="O559" s="5"/>
      <c r="P559" s="5"/>
      <c r="Q559" s="5"/>
      <c r="R559" s="5"/>
      <c r="S559" s="70"/>
      <c r="T559" s="70"/>
      <c r="U559" s="70"/>
      <c r="V559" s="18"/>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1"/>
      <c r="BA559" s="1"/>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row>
    <row r="560" spans="2:79">
      <c r="B560" s="1"/>
      <c r="C560" s="1"/>
      <c r="D560" s="1"/>
      <c r="E560" s="1"/>
      <c r="F560" s="1"/>
      <c r="G560" s="5"/>
      <c r="H560" s="1"/>
      <c r="I560" s="1"/>
      <c r="J560" s="5"/>
      <c r="K560" s="1"/>
      <c r="L560" s="1"/>
      <c r="M560" s="5"/>
      <c r="N560" s="5"/>
      <c r="O560" s="5"/>
      <c r="P560" s="5"/>
      <c r="Q560" s="5"/>
      <c r="R560" s="5"/>
      <c r="S560" s="70"/>
      <c r="T560" s="70"/>
      <c r="U560" s="70"/>
      <c r="V560" s="18"/>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1"/>
      <c r="BA560" s="1"/>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row>
    <row r="561" spans="2:79">
      <c r="B561" s="1"/>
      <c r="C561" s="1"/>
      <c r="D561" s="1"/>
      <c r="E561" s="1"/>
      <c r="F561" s="1"/>
      <c r="G561" s="5"/>
      <c r="H561" s="1"/>
      <c r="I561" s="1"/>
      <c r="J561" s="5"/>
      <c r="K561" s="1"/>
      <c r="L561" s="1"/>
      <c r="M561" s="5"/>
      <c r="N561" s="5"/>
      <c r="O561" s="5"/>
      <c r="P561" s="5"/>
      <c r="Q561" s="5"/>
      <c r="R561" s="5"/>
      <c r="S561" s="70"/>
      <c r="T561" s="70"/>
      <c r="U561" s="70"/>
      <c r="V561" s="18"/>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1"/>
      <c r="BA561" s="1"/>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row>
    <row r="562" spans="2:79">
      <c r="B562" s="1"/>
      <c r="C562" s="1"/>
      <c r="D562" s="1"/>
      <c r="E562" s="1"/>
      <c r="F562" s="1"/>
      <c r="G562" s="5"/>
      <c r="H562" s="1"/>
      <c r="I562" s="1"/>
      <c r="J562" s="5"/>
      <c r="K562" s="1"/>
      <c r="L562" s="1"/>
      <c r="M562" s="5"/>
      <c r="N562" s="5"/>
      <c r="O562" s="5"/>
      <c r="P562" s="5"/>
      <c r="Q562" s="5"/>
      <c r="R562" s="5"/>
      <c r="S562" s="70"/>
      <c r="T562" s="70"/>
      <c r="U562" s="70"/>
      <c r="V562" s="18"/>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1"/>
      <c r="BA562" s="1"/>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row>
    <row r="563" spans="2:79">
      <c r="B563" s="1"/>
      <c r="C563" s="1"/>
      <c r="D563" s="1"/>
      <c r="E563" s="1"/>
      <c r="F563" s="1"/>
      <c r="G563" s="5"/>
      <c r="H563" s="1"/>
      <c r="I563" s="1"/>
      <c r="J563" s="5"/>
      <c r="K563" s="1"/>
      <c r="L563" s="1"/>
      <c r="M563" s="5"/>
      <c r="N563" s="5"/>
      <c r="O563" s="5"/>
      <c r="P563" s="5"/>
      <c r="Q563" s="5"/>
      <c r="R563" s="5"/>
      <c r="S563" s="70"/>
      <c r="T563" s="70"/>
      <c r="U563" s="70"/>
      <c r="V563" s="18"/>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1"/>
      <c r="BA563" s="1"/>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row>
    <row r="564" spans="2:79">
      <c r="B564" s="1"/>
      <c r="C564" s="1"/>
      <c r="D564" s="1"/>
      <c r="E564" s="1"/>
      <c r="F564" s="1"/>
      <c r="G564" s="5"/>
      <c r="H564" s="1"/>
      <c r="I564" s="1"/>
      <c r="J564" s="5"/>
      <c r="K564" s="1"/>
      <c r="L564" s="1"/>
      <c r="M564" s="5"/>
      <c r="N564" s="5"/>
      <c r="O564" s="5"/>
      <c r="P564" s="5"/>
      <c r="Q564" s="5"/>
      <c r="R564" s="5"/>
      <c r="S564" s="70"/>
      <c r="T564" s="70"/>
      <c r="U564" s="70"/>
      <c r="V564" s="18"/>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1"/>
      <c r="BA564" s="1"/>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row>
    <row r="565" spans="2:79">
      <c r="B565" s="1"/>
      <c r="C565" s="1"/>
      <c r="D565" s="1"/>
      <c r="E565" s="1"/>
      <c r="F565" s="1"/>
      <c r="G565" s="5"/>
      <c r="H565" s="1"/>
      <c r="I565" s="1"/>
      <c r="J565" s="5"/>
      <c r="K565" s="1"/>
      <c r="L565" s="1"/>
      <c r="M565" s="5"/>
      <c r="N565" s="5"/>
      <c r="O565" s="5"/>
      <c r="P565" s="5"/>
      <c r="Q565" s="5"/>
      <c r="R565" s="5"/>
      <c r="S565" s="70"/>
      <c r="T565" s="70"/>
      <c r="U565" s="70"/>
      <c r="V565" s="18"/>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1"/>
      <c r="BA565" s="1"/>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row>
    <row r="566" spans="2:79">
      <c r="B566" s="1"/>
      <c r="C566" s="1"/>
      <c r="D566" s="1"/>
      <c r="E566" s="1"/>
      <c r="F566" s="1"/>
      <c r="G566" s="5"/>
      <c r="H566" s="1"/>
      <c r="I566" s="1"/>
      <c r="J566" s="5"/>
      <c r="K566" s="1"/>
      <c r="L566" s="1"/>
      <c r="M566" s="5"/>
      <c r="N566" s="5"/>
      <c r="O566" s="5"/>
      <c r="P566" s="5"/>
      <c r="Q566" s="5"/>
      <c r="R566" s="5"/>
      <c r="S566" s="70"/>
      <c r="T566" s="70"/>
      <c r="U566" s="70"/>
      <c r="V566" s="18"/>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1"/>
      <c r="BA566" s="1"/>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row>
    <row r="567" spans="2:79">
      <c r="B567" s="1"/>
      <c r="C567" s="1"/>
      <c r="D567" s="1"/>
      <c r="E567" s="1"/>
      <c r="F567" s="1"/>
      <c r="G567" s="5"/>
      <c r="H567" s="1"/>
      <c r="I567" s="1"/>
      <c r="J567" s="5"/>
      <c r="K567" s="1"/>
      <c r="L567" s="1"/>
      <c r="M567" s="5"/>
      <c r="N567" s="5"/>
      <c r="O567" s="5"/>
      <c r="P567" s="5"/>
      <c r="Q567" s="5"/>
      <c r="R567" s="5"/>
      <c r="S567" s="70"/>
      <c r="T567" s="70"/>
      <c r="U567" s="70"/>
      <c r="V567" s="18"/>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1"/>
      <c r="BA567" s="1"/>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row>
    <row r="568" spans="2:79">
      <c r="B568" s="1"/>
      <c r="C568" s="1"/>
      <c r="D568" s="1"/>
      <c r="E568" s="1"/>
      <c r="F568" s="1"/>
      <c r="G568" s="5"/>
      <c r="H568" s="1"/>
      <c r="I568" s="1"/>
      <c r="J568" s="5"/>
      <c r="K568" s="1"/>
      <c r="L568" s="1"/>
      <c r="M568" s="5"/>
      <c r="N568" s="5"/>
      <c r="O568" s="5"/>
      <c r="P568" s="5"/>
      <c r="Q568" s="5"/>
      <c r="R568" s="5"/>
      <c r="S568" s="70"/>
      <c r="T568" s="70"/>
      <c r="U568" s="70"/>
      <c r="V568" s="18"/>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1"/>
      <c r="BA568" s="1"/>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row>
    <row r="569" spans="2:79">
      <c r="B569" s="1"/>
      <c r="C569" s="1"/>
      <c r="D569" s="1"/>
      <c r="E569" s="1"/>
      <c r="F569" s="1"/>
      <c r="G569" s="5"/>
      <c r="H569" s="1"/>
      <c r="I569" s="1"/>
      <c r="J569" s="5"/>
      <c r="K569" s="1"/>
      <c r="L569" s="1"/>
      <c r="M569" s="5"/>
      <c r="N569" s="5"/>
      <c r="O569" s="5"/>
      <c r="P569" s="5"/>
      <c r="Q569" s="5"/>
      <c r="R569" s="5"/>
      <c r="S569" s="70"/>
      <c r="T569" s="70"/>
      <c r="U569" s="70"/>
      <c r="V569" s="18"/>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1"/>
      <c r="BA569" s="1"/>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row>
    <row r="570" spans="2:79">
      <c r="B570" s="1"/>
      <c r="C570" s="1"/>
      <c r="D570" s="1"/>
      <c r="E570" s="1"/>
      <c r="F570" s="1"/>
      <c r="G570" s="5"/>
      <c r="H570" s="1"/>
      <c r="I570" s="1"/>
      <c r="J570" s="5"/>
      <c r="K570" s="1"/>
      <c r="L570" s="1"/>
      <c r="M570" s="5"/>
      <c r="N570" s="5"/>
      <c r="O570" s="5"/>
      <c r="P570" s="5"/>
      <c r="Q570" s="5"/>
      <c r="R570" s="5"/>
      <c r="S570" s="70"/>
      <c r="T570" s="70"/>
      <c r="U570" s="70"/>
      <c r="V570" s="18"/>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1"/>
      <c r="BA570" s="1"/>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row>
    <row r="571" spans="2:79">
      <c r="B571" s="1"/>
      <c r="C571" s="1"/>
      <c r="D571" s="1"/>
      <c r="E571" s="1"/>
      <c r="F571" s="1"/>
      <c r="G571" s="5"/>
      <c r="H571" s="1"/>
      <c r="I571" s="1"/>
      <c r="J571" s="5"/>
      <c r="K571" s="1"/>
      <c r="L571" s="1"/>
      <c r="M571" s="5"/>
      <c r="N571" s="5"/>
      <c r="O571" s="5"/>
      <c r="P571" s="5"/>
      <c r="Q571" s="5"/>
      <c r="R571" s="5"/>
      <c r="S571" s="70"/>
      <c r="T571" s="70"/>
      <c r="U571" s="70"/>
      <c r="V571" s="18"/>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1"/>
      <c r="BA571" s="1"/>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row>
    <row r="572" spans="2:79">
      <c r="B572" s="1"/>
      <c r="C572" s="1"/>
      <c r="D572" s="1"/>
      <c r="E572" s="1"/>
      <c r="F572" s="1"/>
      <c r="G572" s="5"/>
      <c r="H572" s="1"/>
      <c r="I572" s="1"/>
      <c r="J572" s="5"/>
      <c r="K572" s="1"/>
      <c r="L572" s="1"/>
      <c r="M572" s="5"/>
      <c r="N572" s="5"/>
      <c r="O572" s="5"/>
      <c r="P572" s="5"/>
      <c r="Q572" s="5"/>
      <c r="R572" s="5"/>
      <c r="S572" s="70"/>
      <c r="T572" s="70"/>
      <c r="U572" s="70"/>
      <c r="V572" s="18"/>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1"/>
      <c r="BA572" s="1"/>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row>
    <row r="573" spans="2:79">
      <c r="B573" s="1"/>
      <c r="C573" s="1"/>
      <c r="D573" s="1"/>
      <c r="E573" s="1"/>
      <c r="F573" s="1"/>
      <c r="G573" s="5"/>
      <c r="H573" s="1"/>
      <c r="I573" s="1"/>
      <c r="J573" s="5"/>
      <c r="K573" s="1"/>
      <c r="L573" s="1"/>
      <c r="M573" s="5"/>
      <c r="N573" s="5"/>
      <c r="O573" s="5"/>
      <c r="P573" s="5"/>
      <c r="Q573" s="5"/>
      <c r="R573" s="5"/>
      <c r="S573" s="70"/>
      <c r="T573" s="70"/>
      <c r="U573" s="70"/>
      <c r="V573" s="18"/>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1"/>
      <c r="BA573" s="1"/>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row>
    <row r="574" spans="2:79">
      <c r="B574" s="1"/>
      <c r="C574" s="1"/>
      <c r="D574" s="1"/>
      <c r="E574" s="1"/>
      <c r="F574" s="1"/>
      <c r="G574" s="5"/>
      <c r="H574" s="1"/>
      <c r="I574" s="1"/>
      <c r="J574" s="5"/>
      <c r="K574" s="1"/>
      <c r="L574" s="1"/>
      <c r="M574" s="5"/>
      <c r="N574" s="5"/>
      <c r="O574" s="5"/>
      <c r="P574" s="5"/>
      <c r="Q574" s="5"/>
      <c r="R574" s="5"/>
      <c r="S574" s="70"/>
      <c r="T574" s="70"/>
      <c r="U574" s="70"/>
      <c r="V574" s="18"/>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1"/>
      <c r="BA574" s="1"/>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row>
    <row r="575" spans="2:79">
      <c r="B575" s="1"/>
      <c r="C575" s="1"/>
      <c r="D575" s="1"/>
      <c r="E575" s="1"/>
      <c r="F575" s="1"/>
      <c r="G575" s="5"/>
      <c r="H575" s="1"/>
      <c r="I575" s="1"/>
      <c r="J575" s="5"/>
      <c r="K575" s="1"/>
      <c r="L575" s="1"/>
      <c r="M575" s="5"/>
      <c r="N575" s="5"/>
      <c r="O575" s="5"/>
      <c r="P575" s="5"/>
      <c r="Q575" s="5"/>
      <c r="R575" s="5"/>
      <c r="S575" s="70"/>
      <c r="T575" s="70"/>
      <c r="U575" s="70"/>
      <c r="V575" s="18"/>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1"/>
      <c r="BA575" s="1"/>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row>
    <row r="576" spans="2:79">
      <c r="B576" s="1"/>
      <c r="C576" s="1"/>
      <c r="D576" s="1"/>
      <c r="E576" s="1"/>
      <c r="F576" s="1"/>
      <c r="G576" s="5"/>
      <c r="H576" s="1"/>
      <c r="I576" s="1"/>
      <c r="J576" s="5"/>
      <c r="K576" s="1"/>
      <c r="L576" s="1"/>
      <c r="M576" s="5"/>
      <c r="N576" s="5"/>
      <c r="O576" s="5"/>
      <c r="P576" s="5"/>
      <c r="Q576" s="5"/>
      <c r="R576" s="5"/>
      <c r="S576" s="70"/>
      <c r="T576" s="70"/>
      <c r="U576" s="70"/>
      <c r="V576" s="18"/>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1"/>
      <c r="BA576" s="1"/>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row>
    <row r="577" spans="2:79">
      <c r="B577" s="1"/>
      <c r="C577" s="1"/>
      <c r="D577" s="1"/>
      <c r="E577" s="1"/>
      <c r="F577" s="1"/>
      <c r="G577" s="5"/>
      <c r="H577" s="1"/>
      <c r="I577" s="1"/>
      <c r="J577" s="5"/>
      <c r="K577" s="1"/>
      <c r="L577" s="1"/>
      <c r="M577" s="5"/>
      <c r="N577" s="5"/>
      <c r="O577" s="5"/>
      <c r="P577" s="5"/>
      <c r="Q577" s="5"/>
      <c r="R577" s="5"/>
      <c r="S577" s="70"/>
      <c r="T577" s="70"/>
      <c r="U577" s="70"/>
      <c r="V577" s="18"/>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1"/>
      <c r="BA577" s="1"/>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row>
    <row r="578" spans="2:79">
      <c r="B578" s="1"/>
      <c r="C578" s="1"/>
      <c r="D578" s="1"/>
      <c r="E578" s="1"/>
      <c r="F578" s="1"/>
      <c r="G578" s="5"/>
      <c r="H578" s="1"/>
      <c r="I578" s="1"/>
      <c r="J578" s="5"/>
      <c r="K578" s="1"/>
      <c r="L578" s="1"/>
      <c r="M578" s="5"/>
      <c r="N578" s="5"/>
      <c r="O578" s="5"/>
      <c r="P578" s="5"/>
      <c r="Q578" s="5"/>
      <c r="R578" s="5"/>
      <c r="S578" s="70"/>
      <c r="T578" s="70"/>
      <c r="U578" s="70"/>
      <c r="V578" s="18"/>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1"/>
      <c r="BA578" s="1"/>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row>
    <row r="579" spans="2:79">
      <c r="B579" s="1"/>
      <c r="C579" s="1"/>
      <c r="D579" s="1"/>
      <c r="E579" s="1"/>
      <c r="F579" s="1"/>
      <c r="G579" s="5"/>
      <c r="H579" s="1"/>
      <c r="I579" s="1"/>
      <c r="J579" s="5"/>
      <c r="K579" s="1"/>
      <c r="L579" s="1"/>
      <c r="M579" s="5"/>
      <c r="N579" s="5"/>
      <c r="O579" s="5"/>
      <c r="P579" s="5"/>
      <c r="Q579" s="5"/>
      <c r="R579" s="5"/>
      <c r="S579" s="70"/>
      <c r="T579" s="70"/>
      <c r="U579" s="70"/>
      <c r="V579" s="18"/>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1"/>
      <c r="BA579" s="1"/>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row>
    <row r="580" spans="2:79">
      <c r="B580" s="1"/>
      <c r="C580" s="1"/>
      <c r="D580" s="1"/>
      <c r="E580" s="1"/>
      <c r="F580" s="1"/>
      <c r="G580" s="5"/>
      <c r="H580" s="1"/>
      <c r="I580" s="1"/>
      <c r="J580" s="5"/>
      <c r="K580" s="1"/>
      <c r="L580" s="1"/>
      <c r="M580" s="5"/>
      <c r="N580" s="5"/>
      <c r="O580" s="5"/>
      <c r="P580" s="5"/>
      <c r="Q580" s="5"/>
      <c r="R580" s="5"/>
      <c r="S580" s="70"/>
      <c r="T580" s="70"/>
      <c r="U580" s="70"/>
      <c r="V580" s="18"/>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1"/>
      <c r="BA580" s="1"/>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row>
    <row r="581" spans="2:79">
      <c r="B581" s="1"/>
      <c r="C581" s="1"/>
      <c r="D581" s="1"/>
      <c r="E581" s="1"/>
      <c r="F581" s="1"/>
      <c r="G581" s="5"/>
      <c r="H581" s="1"/>
      <c r="I581" s="1"/>
      <c r="J581" s="5"/>
      <c r="K581" s="1"/>
      <c r="L581" s="1"/>
      <c r="M581" s="5"/>
      <c r="N581" s="5"/>
      <c r="O581" s="5"/>
      <c r="P581" s="5"/>
      <c r="Q581" s="5"/>
      <c r="R581" s="5"/>
      <c r="S581" s="70"/>
      <c r="T581" s="70"/>
      <c r="U581" s="70"/>
      <c r="V581" s="18"/>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1"/>
      <c r="BA581" s="1"/>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row>
    <row r="582" spans="2:79">
      <c r="B582" s="1"/>
      <c r="C582" s="1"/>
      <c r="D582" s="1"/>
      <c r="E582" s="1"/>
      <c r="F582" s="1"/>
      <c r="G582" s="5"/>
      <c r="H582" s="1"/>
      <c r="I582" s="1"/>
      <c r="J582" s="5"/>
      <c r="K582" s="1"/>
      <c r="L582" s="1"/>
      <c r="M582" s="5"/>
      <c r="N582" s="5"/>
      <c r="O582" s="5"/>
      <c r="P582" s="5"/>
      <c r="Q582" s="5"/>
      <c r="R582" s="5"/>
      <c r="S582" s="70"/>
      <c r="T582" s="70"/>
      <c r="U582" s="70"/>
      <c r="V582" s="18"/>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1"/>
      <c r="BA582" s="1"/>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row>
    <row r="583" spans="2:79">
      <c r="B583" s="1"/>
      <c r="C583" s="1"/>
      <c r="D583" s="1"/>
      <c r="E583" s="1"/>
      <c r="F583" s="1"/>
      <c r="G583" s="5"/>
      <c r="H583" s="1"/>
      <c r="I583" s="1"/>
      <c r="J583" s="5"/>
      <c r="K583" s="1"/>
      <c r="L583" s="1"/>
      <c r="M583" s="5"/>
      <c r="N583" s="5"/>
      <c r="O583" s="5"/>
      <c r="P583" s="5"/>
      <c r="Q583" s="5"/>
      <c r="R583" s="5"/>
      <c r="S583" s="70"/>
      <c r="T583" s="70"/>
      <c r="U583" s="70"/>
      <c r="V583" s="18"/>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1"/>
      <c r="BA583" s="1"/>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row>
    <row r="584" spans="2:79">
      <c r="B584" s="1"/>
      <c r="C584" s="1"/>
      <c r="D584" s="1"/>
      <c r="E584" s="1"/>
      <c r="F584" s="1"/>
      <c r="G584" s="5"/>
      <c r="H584" s="1"/>
      <c r="I584" s="1"/>
      <c r="J584" s="5"/>
      <c r="K584" s="1"/>
      <c r="L584" s="1"/>
      <c r="M584" s="5"/>
      <c r="N584" s="5"/>
      <c r="O584" s="5"/>
      <c r="P584" s="5"/>
      <c r="Q584" s="5"/>
      <c r="R584" s="5"/>
      <c r="S584" s="70"/>
      <c r="T584" s="70"/>
      <c r="U584" s="70"/>
      <c r="V584" s="18"/>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1"/>
      <c r="BA584" s="1"/>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row>
    <row r="585" spans="2:79">
      <c r="B585" s="1"/>
      <c r="C585" s="1"/>
      <c r="D585" s="1"/>
      <c r="E585" s="1"/>
      <c r="F585" s="1"/>
      <c r="G585" s="5"/>
      <c r="H585" s="1"/>
      <c r="I585" s="1"/>
      <c r="J585" s="5"/>
      <c r="K585" s="1"/>
      <c r="L585" s="1"/>
      <c r="M585" s="5"/>
      <c r="N585" s="5"/>
      <c r="O585" s="5"/>
      <c r="P585" s="5"/>
      <c r="Q585" s="5"/>
      <c r="R585" s="5"/>
      <c r="S585" s="70"/>
      <c r="T585" s="70"/>
      <c r="U585" s="70"/>
      <c r="V585" s="18"/>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1"/>
      <c r="BA585" s="1"/>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row>
    <row r="586" spans="2:79">
      <c r="B586" s="1"/>
      <c r="C586" s="1"/>
      <c r="D586" s="1"/>
      <c r="E586" s="1"/>
      <c r="F586" s="1"/>
      <c r="G586" s="5"/>
      <c r="H586" s="1"/>
      <c r="I586" s="1"/>
      <c r="J586" s="5"/>
      <c r="K586" s="1"/>
      <c r="L586" s="1"/>
      <c r="M586" s="5"/>
      <c r="N586" s="5"/>
      <c r="O586" s="5"/>
      <c r="P586" s="5"/>
      <c r="Q586" s="5"/>
      <c r="R586" s="5"/>
      <c r="S586" s="70"/>
      <c r="T586" s="70"/>
      <c r="U586" s="70"/>
      <c r="V586" s="18"/>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1"/>
      <c r="BA586" s="1"/>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row>
    <row r="587" spans="2:79">
      <c r="B587" s="1"/>
      <c r="C587" s="1"/>
      <c r="D587" s="1"/>
      <c r="E587" s="1"/>
      <c r="F587" s="1"/>
      <c r="G587" s="5"/>
      <c r="H587" s="1"/>
      <c r="I587" s="1"/>
      <c r="J587" s="5"/>
      <c r="K587" s="1"/>
      <c r="L587" s="1"/>
      <c r="M587" s="5"/>
      <c r="N587" s="5"/>
      <c r="O587" s="5"/>
      <c r="P587" s="5"/>
      <c r="Q587" s="5"/>
      <c r="R587" s="5"/>
      <c r="S587" s="70"/>
      <c r="T587" s="70"/>
      <c r="U587" s="70"/>
      <c r="V587" s="18"/>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1"/>
      <c r="BA587" s="1"/>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row>
    <row r="588" spans="2:79">
      <c r="B588" s="1"/>
      <c r="C588" s="1"/>
      <c r="D588" s="1"/>
      <c r="E588" s="1"/>
      <c r="F588" s="1"/>
      <c r="G588" s="5"/>
      <c r="H588" s="1"/>
      <c r="I588" s="1"/>
      <c r="J588" s="5"/>
      <c r="K588" s="1"/>
      <c r="L588" s="1"/>
      <c r="M588" s="5"/>
      <c r="N588" s="5"/>
      <c r="O588" s="5"/>
      <c r="P588" s="5"/>
      <c r="Q588" s="5"/>
      <c r="R588" s="5"/>
      <c r="S588" s="70"/>
      <c r="T588" s="70"/>
      <c r="U588" s="70"/>
      <c r="V588" s="18"/>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1"/>
      <c r="BA588" s="1"/>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row>
    <row r="589" spans="2:79">
      <c r="B589" s="1"/>
      <c r="C589" s="1"/>
      <c r="D589" s="1"/>
      <c r="E589" s="1"/>
      <c r="F589" s="1"/>
      <c r="G589" s="5"/>
      <c r="H589" s="1"/>
      <c r="I589" s="1"/>
      <c r="J589" s="5"/>
      <c r="K589" s="1"/>
      <c r="L589" s="1"/>
      <c r="M589" s="5"/>
      <c r="N589" s="5"/>
      <c r="O589" s="5"/>
      <c r="P589" s="5"/>
      <c r="Q589" s="5"/>
      <c r="R589" s="5"/>
      <c r="S589" s="70"/>
      <c r="T589" s="70"/>
      <c r="U589" s="70"/>
      <c r="V589" s="18"/>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1"/>
      <c r="BA589" s="1"/>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row>
    <row r="590" spans="2:79">
      <c r="B590" s="1"/>
      <c r="C590" s="1"/>
      <c r="D590" s="1"/>
      <c r="E590" s="1"/>
      <c r="F590" s="1"/>
      <c r="G590" s="5"/>
      <c r="H590" s="1"/>
      <c r="I590" s="1"/>
      <c r="J590" s="5"/>
      <c r="K590" s="1"/>
      <c r="L590" s="1"/>
      <c r="M590" s="5"/>
      <c r="N590" s="5"/>
      <c r="O590" s="5"/>
      <c r="P590" s="5"/>
      <c r="Q590" s="5"/>
      <c r="R590" s="5"/>
      <c r="S590" s="70"/>
      <c r="T590" s="70"/>
      <c r="U590" s="70"/>
      <c r="V590" s="18"/>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1"/>
      <c r="BA590" s="1"/>
      <c r="BB590" s="74"/>
      <c r="BC590" s="74"/>
      <c r="BD590" s="74"/>
      <c r="BE590" s="74"/>
      <c r="BF590" s="74"/>
      <c r="BG590" s="74"/>
      <c r="BH590" s="74"/>
      <c r="BI590" s="74"/>
      <c r="BJ590" s="74"/>
      <c r="BK590" s="74"/>
      <c r="BL590" s="74"/>
      <c r="BM590" s="74"/>
      <c r="BN590" s="74"/>
      <c r="BO590" s="74"/>
      <c r="BP590" s="74"/>
      <c r="BQ590" s="74"/>
      <c r="BR590" s="74"/>
      <c r="BS590" s="74"/>
      <c r="BT590" s="74"/>
      <c r="BU590" s="74"/>
      <c r="BV590" s="74"/>
      <c r="BW590" s="74"/>
      <c r="BX590" s="74"/>
      <c r="BY590" s="74"/>
      <c r="BZ590" s="74"/>
      <c r="CA590" s="74"/>
    </row>
    <row r="591" spans="2:79">
      <c r="B591" s="1"/>
      <c r="C591" s="1"/>
      <c r="D591" s="1"/>
      <c r="E591" s="1"/>
      <c r="F591" s="1"/>
      <c r="G591" s="5"/>
      <c r="H591" s="1"/>
      <c r="I591" s="1"/>
      <c r="J591" s="5"/>
      <c r="K591" s="1"/>
      <c r="L591" s="1"/>
      <c r="M591" s="5"/>
      <c r="N591" s="5"/>
      <c r="O591" s="5"/>
      <c r="P591" s="5"/>
      <c r="Q591" s="5"/>
      <c r="R591" s="5"/>
      <c r="S591" s="70"/>
      <c r="T591" s="70"/>
      <c r="U591" s="70"/>
      <c r="V591" s="18"/>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1"/>
      <c r="BA591" s="1"/>
      <c r="BB591" s="74"/>
      <c r="BC591" s="74"/>
      <c r="BD591" s="74"/>
      <c r="BE591" s="74"/>
      <c r="BF591" s="74"/>
      <c r="BG591" s="74"/>
      <c r="BH591" s="74"/>
      <c r="BI591" s="74"/>
      <c r="BJ591" s="74"/>
      <c r="BK591" s="74"/>
      <c r="BL591" s="74"/>
      <c r="BM591" s="74"/>
      <c r="BN591" s="74"/>
      <c r="BO591" s="74"/>
      <c r="BP591" s="74"/>
      <c r="BQ591" s="74"/>
      <c r="BR591" s="74"/>
      <c r="BS591" s="74"/>
      <c r="BT591" s="74"/>
      <c r="BU591" s="74"/>
      <c r="BV591" s="74"/>
      <c r="BW591" s="74"/>
      <c r="BX591" s="74"/>
      <c r="BY591" s="74"/>
      <c r="BZ591" s="74"/>
      <c r="CA591" s="74"/>
    </row>
    <row r="592" spans="2:79">
      <c r="B592" s="1"/>
      <c r="C592" s="1"/>
      <c r="D592" s="1"/>
      <c r="E592" s="1"/>
      <c r="F592" s="1"/>
      <c r="G592" s="5"/>
      <c r="H592" s="1"/>
      <c r="I592" s="1"/>
      <c r="J592" s="5"/>
      <c r="K592" s="1"/>
      <c r="L592" s="1"/>
      <c r="M592" s="5"/>
      <c r="N592" s="5"/>
      <c r="O592" s="5"/>
      <c r="P592" s="5"/>
      <c r="Q592" s="5"/>
      <c r="R592" s="5"/>
      <c r="S592" s="70"/>
      <c r="T592" s="70"/>
      <c r="U592" s="70"/>
      <c r="V592" s="18"/>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1"/>
      <c r="BA592" s="1"/>
      <c r="BB592" s="74"/>
      <c r="BC592" s="74"/>
      <c r="BD592" s="74"/>
      <c r="BE592" s="74"/>
      <c r="BF592" s="74"/>
      <c r="BG592" s="74"/>
      <c r="BH592" s="74"/>
      <c r="BI592" s="74"/>
      <c r="BJ592" s="74"/>
      <c r="BK592" s="74"/>
      <c r="BL592" s="74"/>
      <c r="BM592" s="74"/>
      <c r="BN592" s="74"/>
      <c r="BO592" s="74"/>
      <c r="BP592" s="74"/>
      <c r="BQ592" s="74"/>
      <c r="BR592" s="74"/>
      <c r="BS592" s="74"/>
      <c r="BT592" s="74"/>
      <c r="BU592" s="74"/>
      <c r="BV592" s="74"/>
      <c r="BW592" s="74"/>
      <c r="BX592" s="74"/>
      <c r="BY592" s="74"/>
      <c r="BZ592" s="74"/>
      <c r="CA592" s="74"/>
    </row>
    <row r="593" spans="2:79">
      <c r="B593" s="1"/>
      <c r="C593" s="1"/>
      <c r="D593" s="1"/>
      <c r="E593" s="1"/>
      <c r="F593" s="1"/>
      <c r="G593" s="5"/>
      <c r="H593" s="1"/>
      <c r="I593" s="1"/>
      <c r="J593" s="5"/>
      <c r="K593" s="1"/>
      <c r="L593" s="1"/>
      <c r="M593" s="5"/>
      <c r="N593" s="5"/>
      <c r="O593" s="5"/>
      <c r="P593" s="5"/>
      <c r="Q593" s="5"/>
      <c r="R593" s="5"/>
      <c r="S593" s="70"/>
      <c r="T593" s="70"/>
      <c r="U593" s="70"/>
      <c r="V593" s="18"/>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1"/>
      <c r="BA593" s="1"/>
      <c r="BB593" s="74"/>
      <c r="BC593" s="74"/>
      <c r="BD593" s="74"/>
      <c r="BE593" s="74"/>
      <c r="BF593" s="74"/>
      <c r="BG593" s="74"/>
      <c r="BH593" s="74"/>
      <c r="BI593" s="74"/>
      <c r="BJ593" s="74"/>
      <c r="BK593" s="74"/>
      <c r="BL593" s="74"/>
      <c r="BM593" s="74"/>
      <c r="BN593" s="74"/>
      <c r="BO593" s="74"/>
      <c r="BP593" s="74"/>
      <c r="BQ593" s="74"/>
      <c r="BR593" s="74"/>
      <c r="BS593" s="74"/>
      <c r="BT593" s="74"/>
      <c r="BU593" s="74"/>
      <c r="BV593" s="74"/>
      <c r="BW593" s="74"/>
      <c r="BX593" s="74"/>
      <c r="BY593" s="74"/>
      <c r="BZ593" s="74"/>
      <c r="CA593" s="74"/>
    </row>
    <row r="594" spans="2:79">
      <c r="B594" s="1"/>
      <c r="C594" s="1"/>
      <c r="D594" s="1"/>
      <c r="E594" s="1"/>
      <c r="F594" s="1"/>
      <c r="G594" s="5"/>
      <c r="H594" s="1"/>
      <c r="I594" s="1"/>
      <c r="J594" s="5"/>
      <c r="K594" s="1"/>
      <c r="L594" s="1"/>
      <c r="M594" s="5"/>
      <c r="N594" s="5"/>
      <c r="O594" s="5"/>
      <c r="P594" s="5"/>
      <c r="Q594" s="5"/>
      <c r="R594" s="5"/>
      <c r="S594" s="70"/>
      <c r="T594" s="70"/>
      <c r="U594" s="70"/>
      <c r="V594" s="18"/>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1"/>
      <c r="BA594" s="1"/>
      <c r="BB594" s="74"/>
      <c r="BC594" s="74"/>
      <c r="BD594" s="74"/>
      <c r="BE594" s="74"/>
      <c r="BF594" s="74"/>
      <c r="BG594" s="74"/>
      <c r="BH594" s="74"/>
      <c r="BI594" s="74"/>
      <c r="BJ594" s="74"/>
      <c r="BK594" s="74"/>
      <c r="BL594" s="74"/>
      <c r="BM594" s="74"/>
      <c r="BN594" s="74"/>
      <c r="BO594" s="74"/>
      <c r="BP594" s="74"/>
      <c r="BQ594" s="74"/>
      <c r="BR594" s="74"/>
      <c r="BS594" s="74"/>
      <c r="BT594" s="74"/>
      <c r="BU594" s="74"/>
      <c r="BV594" s="74"/>
      <c r="BW594" s="74"/>
      <c r="BX594" s="74"/>
      <c r="BY594" s="74"/>
      <c r="BZ594" s="74"/>
      <c r="CA594" s="74"/>
    </row>
    <row r="595" spans="2:79">
      <c r="B595" s="1"/>
      <c r="C595" s="1"/>
      <c r="D595" s="1"/>
      <c r="E595" s="1"/>
      <c r="F595" s="1"/>
      <c r="G595" s="5"/>
      <c r="H595" s="1"/>
      <c r="I595" s="1"/>
      <c r="J595" s="5"/>
      <c r="K595" s="1"/>
      <c r="L595" s="1"/>
      <c r="M595" s="5"/>
      <c r="N595" s="5"/>
      <c r="O595" s="5"/>
      <c r="P595" s="5"/>
      <c r="Q595" s="5"/>
      <c r="R595" s="5"/>
      <c r="S595" s="70"/>
      <c r="T595" s="70"/>
      <c r="U595" s="70"/>
      <c r="V595" s="18"/>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1"/>
      <c r="BA595" s="1"/>
      <c r="BB595" s="74"/>
      <c r="BC595" s="74"/>
      <c r="BD595" s="74"/>
      <c r="BE595" s="74"/>
      <c r="BF595" s="74"/>
      <c r="BG595" s="74"/>
      <c r="BH595" s="74"/>
      <c r="BI595" s="74"/>
      <c r="BJ595" s="74"/>
      <c r="BK595" s="74"/>
      <c r="BL595" s="74"/>
      <c r="BM595" s="74"/>
      <c r="BN595" s="74"/>
      <c r="BO595" s="74"/>
      <c r="BP595" s="74"/>
      <c r="BQ595" s="74"/>
      <c r="BR595" s="74"/>
      <c r="BS595" s="74"/>
      <c r="BT595" s="74"/>
      <c r="BU595" s="74"/>
      <c r="BV595" s="74"/>
      <c r="BW595" s="74"/>
      <c r="BX595" s="74"/>
      <c r="BY595" s="74"/>
      <c r="BZ595" s="74"/>
      <c r="CA595" s="74"/>
    </row>
    <row r="596" spans="2:79">
      <c r="B596" s="1"/>
      <c r="C596" s="1"/>
      <c r="D596" s="1"/>
      <c r="E596" s="1"/>
      <c r="F596" s="1"/>
      <c r="G596" s="5"/>
      <c r="H596" s="1"/>
      <c r="I596" s="1"/>
      <c r="J596" s="5"/>
      <c r="K596" s="1"/>
      <c r="L596" s="1"/>
      <c r="M596" s="5"/>
      <c r="N596" s="5"/>
      <c r="O596" s="5"/>
      <c r="P596" s="5"/>
      <c r="Q596" s="5"/>
      <c r="R596" s="5"/>
      <c r="S596" s="70"/>
      <c r="T596" s="70"/>
      <c r="U596" s="70"/>
      <c r="V596" s="18"/>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1"/>
      <c r="BA596" s="1"/>
      <c r="BB596" s="74"/>
      <c r="BC596" s="74"/>
      <c r="BD596" s="74"/>
      <c r="BE596" s="74"/>
      <c r="BF596" s="74"/>
      <c r="BG596" s="74"/>
      <c r="BH596" s="74"/>
      <c r="BI596" s="74"/>
      <c r="BJ596" s="74"/>
      <c r="BK596" s="74"/>
      <c r="BL596" s="74"/>
      <c r="BM596" s="74"/>
      <c r="BN596" s="74"/>
      <c r="BO596" s="74"/>
      <c r="BP596" s="74"/>
      <c r="BQ596" s="74"/>
      <c r="BR596" s="74"/>
      <c r="BS596" s="74"/>
      <c r="BT596" s="74"/>
      <c r="BU596" s="74"/>
      <c r="BV596" s="74"/>
      <c r="BW596" s="74"/>
      <c r="BX596" s="74"/>
      <c r="BY596" s="74"/>
      <c r="BZ596" s="74"/>
      <c r="CA596" s="74"/>
    </row>
    <row r="597" spans="2:79">
      <c r="B597" s="1"/>
      <c r="C597" s="1"/>
      <c r="D597" s="1"/>
      <c r="E597" s="1"/>
      <c r="F597" s="1"/>
      <c r="G597" s="5"/>
      <c r="H597" s="1"/>
      <c r="I597" s="1"/>
      <c r="J597" s="5"/>
      <c r="K597" s="1"/>
      <c r="L597" s="1"/>
      <c r="M597" s="5"/>
      <c r="N597" s="5"/>
      <c r="O597" s="5"/>
      <c r="P597" s="5"/>
      <c r="Q597" s="5"/>
      <c r="R597" s="5"/>
      <c r="S597" s="70"/>
      <c r="T597" s="70"/>
      <c r="U597" s="70"/>
      <c r="V597" s="18"/>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1"/>
      <c r="BA597" s="1"/>
      <c r="BB597" s="74"/>
      <c r="BC597" s="74"/>
      <c r="BD597" s="74"/>
      <c r="BE597" s="74"/>
      <c r="BF597" s="74"/>
      <c r="BG597" s="74"/>
      <c r="BH597" s="74"/>
      <c r="BI597" s="74"/>
      <c r="BJ597" s="74"/>
      <c r="BK597" s="74"/>
      <c r="BL597" s="74"/>
      <c r="BM597" s="74"/>
      <c r="BN597" s="74"/>
      <c r="BO597" s="74"/>
      <c r="BP597" s="74"/>
      <c r="BQ597" s="74"/>
      <c r="BR597" s="74"/>
      <c r="BS597" s="74"/>
      <c r="BT597" s="74"/>
      <c r="BU597" s="74"/>
      <c r="BV597" s="74"/>
      <c r="BW597" s="74"/>
      <c r="BX597" s="74"/>
      <c r="BY597" s="74"/>
      <c r="BZ597" s="74"/>
      <c r="CA597" s="74"/>
    </row>
    <row r="598" spans="2:79">
      <c r="B598" s="1"/>
      <c r="C598" s="1"/>
      <c r="D598" s="1"/>
      <c r="E598" s="1"/>
      <c r="F598" s="1"/>
      <c r="G598" s="5"/>
      <c r="H598" s="1"/>
      <c r="I598" s="1"/>
      <c r="J598" s="5"/>
      <c r="K598" s="1"/>
      <c r="L598" s="1"/>
      <c r="M598" s="5"/>
      <c r="N598" s="5"/>
      <c r="O598" s="5"/>
      <c r="P598" s="5"/>
      <c r="Q598" s="5"/>
      <c r="R598" s="5"/>
      <c r="S598" s="70"/>
      <c r="T598" s="70"/>
      <c r="U598" s="70"/>
      <c r="V598" s="18"/>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1"/>
      <c r="BA598" s="1"/>
      <c r="BB598" s="74"/>
      <c r="BC598" s="74"/>
      <c r="BD598" s="74"/>
      <c r="BE598" s="74"/>
      <c r="BF598" s="74"/>
      <c r="BG598" s="74"/>
      <c r="BH598" s="74"/>
      <c r="BI598" s="74"/>
      <c r="BJ598" s="74"/>
      <c r="BK598" s="74"/>
      <c r="BL598" s="74"/>
      <c r="BM598" s="74"/>
      <c r="BN598" s="74"/>
      <c r="BO598" s="74"/>
      <c r="BP598" s="74"/>
      <c r="BQ598" s="74"/>
      <c r="BR598" s="74"/>
      <c r="BS598" s="74"/>
      <c r="BT598" s="74"/>
      <c r="BU598" s="74"/>
      <c r="BV598" s="74"/>
      <c r="BW598" s="74"/>
      <c r="BX598" s="74"/>
      <c r="BY598" s="74"/>
      <c r="BZ598" s="74"/>
      <c r="CA598" s="74"/>
    </row>
    <row r="599" spans="2:79">
      <c r="B599" s="1"/>
      <c r="C599" s="1"/>
      <c r="D599" s="1"/>
      <c r="E599" s="1"/>
      <c r="F599" s="1"/>
      <c r="G599" s="5"/>
      <c r="H599" s="1"/>
      <c r="I599" s="1"/>
      <c r="J599" s="5"/>
      <c r="K599" s="1"/>
      <c r="L599" s="1"/>
      <c r="M599" s="5"/>
      <c r="N599" s="5"/>
      <c r="O599" s="5"/>
      <c r="P599" s="5"/>
      <c r="Q599" s="5"/>
      <c r="R599" s="5"/>
      <c r="S599" s="70"/>
      <c r="T599" s="70"/>
      <c r="U599" s="70"/>
      <c r="V599" s="18"/>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1"/>
      <c r="BA599" s="1"/>
      <c r="BB599" s="74"/>
      <c r="BC599" s="74"/>
      <c r="BD599" s="74"/>
      <c r="BE599" s="74"/>
      <c r="BF599" s="74"/>
      <c r="BG599" s="74"/>
      <c r="BH599" s="74"/>
      <c r="BI599" s="74"/>
      <c r="BJ599" s="74"/>
      <c r="BK599" s="74"/>
      <c r="BL599" s="74"/>
      <c r="BM599" s="74"/>
      <c r="BN599" s="74"/>
      <c r="BO599" s="74"/>
      <c r="BP599" s="74"/>
      <c r="BQ599" s="74"/>
      <c r="BR599" s="74"/>
      <c r="BS599" s="74"/>
      <c r="BT599" s="74"/>
      <c r="BU599" s="74"/>
      <c r="BV599" s="74"/>
      <c r="BW599" s="74"/>
      <c r="BX599" s="74"/>
      <c r="BY599" s="74"/>
      <c r="BZ599" s="74"/>
      <c r="CA599" s="74"/>
    </row>
    <row r="600" spans="2:79">
      <c r="B600" s="1"/>
      <c r="C600" s="1"/>
      <c r="D600" s="1"/>
      <c r="E600" s="1"/>
      <c r="F600" s="1"/>
      <c r="G600" s="5"/>
      <c r="H600" s="1"/>
      <c r="I600" s="1"/>
      <c r="J600" s="5"/>
      <c r="K600" s="1"/>
      <c r="L600" s="1"/>
      <c r="M600" s="5"/>
      <c r="N600" s="5"/>
      <c r="O600" s="5"/>
      <c r="P600" s="5"/>
      <c r="Q600" s="5"/>
      <c r="R600" s="5"/>
      <c r="S600" s="70"/>
      <c r="T600" s="70"/>
      <c r="U600" s="70"/>
      <c r="V600" s="18"/>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1"/>
      <c r="BA600" s="1"/>
      <c r="BB600" s="74"/>
      <c r="BC600" s="74"/>
      <c r="BD600" s="74"/>
      <c r="BE600" s="74"/>
      <c r="BF600" s="74"/>
      <c r="BG600" s="74"/>
      <c r="BH600" s="74"/>
      <c r="BI600" s="74"/>
      <c r="BJ600" s="74"/>
      <c r="BK600" s="74"/>
      <c r="BL600" s="74"/>
      <c r="BM600" s="74"/>
      <c r="BN600" s="74"/>
      <c r="BO600" s="74"/>
      <c r="BP600" s="74"/>
      <c r="BQ600" s="74"/>
      <c r="BR600" s="74"/>
      <c r="BS600" s="74"/>
      <c r="BT600" s="74"/>
      <c r="BU600" s="74"/>
      <c r="BV600" s="74"/>
      <c r="BW600" s="74"/>
      <c r="BX600" s="74"/>
      <c r="BY600" s="74"/>
      <c r="BZ600" s="74"/>
      <c r="CA600" s="74"/>
    </row>
    <row r="601" spans="2:79">
      <c r="B601" s="1"/>
      <c r="C601" s="1"/>
      <c r="D601" s="1"/>
      <c r="E601" s="1"/>
      <c r="F601" s="1"/>
      <c r="G601" s="5"/>
      <c r="H601" s="1"/>
      <c r="I601" s="1"/>
      <c r="J601" s="5"/>
      <c r="K601" s="1"/>
      <c r="L601" s="1"/>
      <c r="M601" s="5"/>
      <c r="N601" s="5"/>
      <c r="O601" s="5"/>
      <c r="P601" s="5"/>
      <c r="Q601" s="5"/>
      <c r="R601" s="5"/>
      <c r="S601" s="70"/>
      <c r="T601" s="70"/>
      <c r="U601" s="70"/>
      <c r="V601" s="18"/>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1"/>
      <c r="BA601" s="1"/>
      <c r="BB601" s="74"/>
      <c r="BC601" s="74"/>
      <c r="BD601" s="74"/>
      <c r="BE601" s="74"/>
      <c r="BF601" s="74"/>
      <c r="BG601" s="74"/>
      <c r="BH601" s="74"/>
      <c r="BI601" s="74"/>
      <c r="BJ601" s="74"/>
      <c r="BK601" s="74"/>
      <c r="BL601" s="74"/>
      <c r="BM601" s="74"/>
      <c r="BN601" s="74"/>
      <c r="BO601" s="74"/>
      <c r="BP601" s="74"/>
      <c r="BQ601" s="74"/>
      <c r="BR601" s="74"/>
      <c r="BS601" s="74"/>
      <c r="BT601" s="74"/>
      <c r="BU601" s="74"/>
      <c r="BV601" s="74"/>
      <c r="BW601" s="74"/>
      <c r="BX601" s="74"/>
      <c r="BY601" s="74"/>
      <c r="BZ601" s="74"/>
      <c r="CA601" s="74"/>
    </row>
    <row r="602" spans="2:79">
      <c r="B602" s="1"/>
      <c r="C602" s="1"/>
      <c r="D602" s="1"/>
      <c r="E602" s="1"/>
      <c r="F602" s="1"/>
      <c r="G602" s="5"/>
      <c r="H602" s="1"/>
      <c r="I602" s="1"/>
      <c r="J602" s="5"/>
      <c r="K602" s="1"/>
      <c r="L602" s="1"/>
      <c r="M602" s="5"/>
      <c r="N602" s="5"/>
      <c r="O602" s="5"/>
      <c r="P602" s="5"/>
      <c r="Q602" s="5"/>
      <c r="R602" s="5"/>
      <c r="S602" s="70"/>
      <c r="T602" s="70"/>
      <c r="U602" s="70"/>
      <c r="V602" s="18"/>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1"/>
      <c r="BA602" s="1"/>
      <c r="BB602" s="74"/>
      <c r="BC602" s="74"/>
      <c r="BD602" s="74"/>
      <c r="BE602" s="74"/>
      <c r="BF602" s="74"/>
      <c r="BG602" s="74"/>
      <c r="BH602" s="74"/>
      <c r="BI602" s="74"/>
      <c r="BJ602" s="74"/>
      <c r="BK602" s="74"/>
      <c r="BL602" s="74"/>
      <c r="BM602" s="74"/>
      <c r="BN602" s="74"/>
      <c r="BO602" s="74"/>
      <c r="BP602" s="74"/>
      <c r="BQ602" s="74"/>
      <c r="BR602" s="74"/>
      <c r="BS602" s="74"/>
      <c r="BT602" s="74"/>
      <c r="BU602" s="74"/>
      <c r="BV602" s="74"/>
      <c r="BW602" s="74"/>
      <c r="BX602" s="74"/>
      <c r="BY602" s="74"/>
      <c r="BZ602" s="74"/>
      <c r="CA602" s="74"/>
    </row>
    <row r="603" spans="2:79">
      <c r="B603" s="1"/>
      <c r="C603" s="1"/>
      <c r="D603" s="1"/>
      <c r="E603" s="1"/>
      <c r="F603" s="1"/>
      <c r="G603" s="5"/>
      <c r="H603" s="1"/>
      <c r="I603" s="1"/>
      <c r="J603" s="5"/>
      <c r="K603" s="1"/>
      <c r="L603" s="1"/>
      <c r="M603" s="5"/>
      <c r="N603" s="5"/>
      <c r="O603" s="5"/>
      <c r="P603" s="5"/>
      <c r="Q603" s="5"/>
      <c r="R603" s="5"/>
      <c r="S603" s="70"/>
      <c r="T603" s="70"/>
      <c r="U603" s="70"/>
      <c r="V603" s="18"/>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1"/>
      <c r="BA603" s="1"/>
      <c r="BB603" s="74"/>
      <c r="BC603" s="74"/>
      <c r="BD603" s="74"/>
      <c r="BE603" s="74"/>
      <c r="BF603" s="74"/>
      <c r="BG603" s="74"/>
      <c r="BH603" s="74"/>
      <c r="BI603" s="74"/>
      <c r="BJ603" s="74"/>
      <c r="BK603" s="74"/>
      <c r="BL603" s="74"/>
      <c r="BM603" s="74"/>
      <c r="BN603" s="74"/>
      <c r="BO603" s="74"/>
      <c r="BP603" s="74"/>
      <c r="BQ603" s="74"/>
      <c r="BR603" s="74"/>
      <c r="BS603" s="74"/>
      <c r="BT603" s="74"/>
      <c r="BU603" s="74"/>
      <c r="BV603" s="74"/>
      <c r="BW603" s="74"/>
      <c r="BX603" s="74"/>
      <c r="BY603" s="74"/>
      <c r="BZ603" s="74"/>
      <c r="CA603" s="74"/>
    </row>
    <row r="604" spans="2:79">
      <c r="B604" s="1"/>
      <c r="C604" s="1"/>
      <c r="D604" s="1"/>
      <c r="E604" s="1"/>
      <c r="F604" s="1"/>
      <c r="G604" s="5"/>
      <c r="H604" s="1"/>
      <c r="I604" s="1"/>
      <c r="J604" s="5"/>
      <c r="K604" s="1"/>
      <c r="L604" s="1"/>
      <c r="M604" s="5"/>
      <c r="N604" s="5"/>
      <c r="O604" s="5"/>
      <c r="P604" s="5"/>
      <c r="Q604" s="5"/>
      <c r="R604" s="5"/>
      <c r="S604" s="70"/>
      <c r="T604" s="70"/>
      <c r="U604" s="70"/>
      <c r="V604" s="18"/>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1"/>
      <c r="BA604" s="1"/>
      <c r="BB604" s="74"/>
      <c r="BC604" s="74"/>
      <c r="BD604" s="74"/>
      <c r="BE604" s="74"/>
      <c r="BF604" s="74"/>
      <c r="BG604" s="74"/>
      <c r="BH604" s="74"/>
      <c r="BI604" s="74"/>
      <c r="BJ604" s="74"/>
      <c r="BK604" s="74"/>
      <c r="BL604" s="74"/>
      <c r="BM604" s="74"/>
      <c r="BN604" s="74"/>
      <c r="BO604" s="74"/>
      <c r="BP604" s="74"/>
      <c r="BQ604" s="74"/>
      <c r="BR604" s="74"/>
      <c r="BS604" s="74"/>
      <c r="BT604" s="74"/>
      <c r="BU604" s="74"/>
      <c r="BV604" s="74"/>
      <c r="BW604" s="74"/>
      <c r="BX604" s="74"/>
      <c r="BY604" s="74"/>
      <c r="BZ604" s="74"/>
      <c r="CA604" s="74"/>
    </row>
    <row r="605" spans="2:79">
      <c r="B605" s="1"/>
      <c r="C605" s="1"/>
      <c r="D605" s="1"/>
      <c r="E605" s="1"/>
      <c r="F605" s="1"/>
      <c r="G605" s="5"/>
      <c r="H605" s="1"/>
      <c r="I605" s="1"/>
      <c r="J605" s="5"/>
      <c r="K605" s="1"/>
      <c r="L605" s="1"/>
      <c r="M605" s="5"/>
      <c r="N605" s="5"/>
      <c r="O605" s="5"/>
      <c r="P605" s="5"/>
      <c r="Q605" s="5"/>
      <c r="R605" s="5"/>
      <c r="S605" s="70"/>
      <c r="T605" s="70"/>
      <c r="U605" s="70"/>
      <c r="V605" s="18"/>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1"/>
      <c r="BA605" s="1"/>
      <c r="BB605" s="74"/>
      <c r="BC605" s="74"/>
      <c r="BD605" s="74"/>
      <c r="BE605" s="74"/>
      <c r="BF605" s="74"/>
      <c r="BG605" s="74"/>
      <c r="BH605" s="74"/>
      <c r="BI605" s="74"/>
      <c r="BJ605" s="74"/>
      <c r="BK605" s="74"/>
      <c r="BL605" s="74"/>
      <c r="BM605" s="74"/>
      <c r="BN605" s="74"/>
      <c r="BO605" s="74"/>
      <c r="BP605" s="74"/>
      <c r="BQ605" s="74"/>
      <c r="BR605" s="74"/>
      <c r="BS605" s="74"/>
      <c r="BT605" s="74"/>
      <c r="BU605" s="74"/>
      <c r="BV605" s="74"/>
      <c r="BW605" s="74"/>
      <c r="BX605" s="74"/>
      <c r="BY605" s="74"/>
      <c r="BZ605" s="74"/>
      <c r="CA605" s="74"/>
    </row>
    <row r="606" spans="2:79">
      <c r="B606" s="1"/>
      <c r="C606" s="1"/>
      <c r="D606" s="1"/>
      <c r="E606" s="1"/>
      <c r="F606" s="1"/>
      <c r="G606" s="5"/>
      <c r="H606" s="1"/>
      <c r="I606" s="1"/>
      <c r="J606" s="5"/>
      <c r="K606" s="1"/>
      <c r="L606" s="1"/>
      <c r="M606" s="5"/>
      <c r="N606" s="5"/>
      <c r="O606" s="5"/>
      <c r="P606" s="5"/>
      <c r="Q606" s="5"/>
      <c r="R606" s="5"/>
      <c r="S606" s="70"/>
      <c r="T606" s="70"/>
      <c r="U606" s="70"/>
      <c r="V606" s="18"/>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1"/>
      <c r="BA606" s="1"/>
      <c r="BB606" s="74"/>
      <c r="BC606" s="74"/>
      <c r="BD606" s="74"/>
      <c r="BE606" s="74"/>
      <c r="BF606" s="74"/>
      <c r="BG606" s="74"/>
      <c r="BH606" s="74"/>
      <c r="BI606" s="74"/>
      <c r="BJ606" s="74"/>
      <c r="BK606" s="74"/>
      <c r="BL606" s="74"/>
      <c r="BM606" s="74"/>
      <c r="BN606" s="74"/>
      <c r="BO606" s="74"/>
      <c r="BP606" s="74"/>
      <c r="BQ606" s="74"/>
      <c r="BR606" s="74"/>
      <c r="BS606" s="74"/>
      <c r="BT606" s="74"/>
      <c r="BU606" s="74"/>
      <c r="BV606" s="74"/>
      <c r="BW606" s="74"/>
      <c r="BX606" s="74"/>
      <c r="BY606" s="74"/>
      <c r="BZ606" s="74"/>
      <c r="CA606" s="74"/>
    </row>
    <row r="607" spans="2:79">
      <c r="B607" s="1"/>
      <c r="C607" s="1"/>
      <c r="D607" s="1"/>
      <c r="E607" s="1"/>
      <c r="F607" s="1"/>
      <c r="G607" s="5"/>
      <c r="H607" s="1"/>
      <c r="I607" s="1"/>
      <c r="J607" s="5"/>
      <c r="K607" s="1"/>
      <c r="L607" s="1"/>
      <c r="M607" s="5"/>
      <c r="N607" s="5"/>
      <c r="O607" s="5"/>
      <c r="P607" s="5"/>
      <c r="Q607" s="5"/>
      <c r="R607" s="5"/>
      <c r="S607" s="70"/>
      <c r="T607" s="70"/>
      <c r="U607" s="70"/>
      <c r="V607" s="18"/>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1"/>
      <c r="BA607" s="1"/>
      <c r="BB607" s="74"/>
      <c r="BC607" s="74"/>
      <c r="BD607" s="74"/>
      <c r="BE607" s="74"/>
      <c r="BF607" s="74"/>
      <c r="BG607" s="74"/>
      <c r="BH607" s="74"/>
      <c r="BI607" s="74"/>
      <c r="BJ607" s="74"/>
      <c r="BK607" s="74"/>
      <c r="BL607" s="74"/>
      <c r="BM607" s="74"/>
      <c r="BN607" s="74"/>
      <c r="BO607" s="74"/>
      <c r="BP607" s="74"/>
      <c r="BQ607" s="74"/>
      <c r="BR607" s="74"/>
      <c r="BS607" s="74"/>
      <c r="BT607" s="74"/>
      <c r="BU607" s="74"/>
      <c r="BV607" s="74"/>
      <c r="BW607" s="74"/>
      <c r="BX607" s="74"/>
      <c r="BY607" s="74"/>
      <c r="BZ607" s="74"/>
      <c r="CA607" s="74"/>
    </row>
    <row r="608" spans="2:79">
      <c r="B608" s="1"/>
      <c r="C608" s="1"/>
      <c r="D608" s="1"/>
      <c r="E608" s="1"/>
      <c r="F608" s="1"/>
      <c r="G608" s="5"/>
      <c r="H608" s="1"/>
      <c r="I608" s="1"/>
      <c r="J608" s="5"/>
      <c r="K608" s="1"/>
      <c r="L608" s="1"/>
      <c r="M608" s="5"/>
      <c r="N608" s="5"/>
      <c r="O608" s="5"/>
      <c r="P608" s="5"/>
      <c r="Q608" s="5"/>
      <c r="R608" s="5"/>
      <c r="S608" s="70"/>
      <c r="T608" s="70"/>
      <c r="U608" s="70"/>
      <c r="V608" s="18"/>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1"/>
      <c r="BA608" s="1"/>
      <c r="BB608" s="74"/>
      <c r="BC608" s="74"/>
      <c r="BD608" s="74"/>
      <c r="BE608" s="74"/>
      <c r="BF608" s="74"/>
      <c r="BG608" s="74"/>
      <c r="BH608" s="74"/>
      <c r="BI608" s="74"/>
      <c r="BJ608" s="74"/>
      <c r="BK608" s="74"/>
      <c r="BL608" s="74"/>
      <c r="BM608" s="74"/>
      <c r="BN608" s="74"/>
      <c r="BO608" s="74"/>
      <c r="BP608" s="74"/>
      <c r="BQ608" s="74"/>
      <c r="BR608" s="74"/>
      <c r="BS608" s="74"/>
      <c r="BT608" s="74"/>
      <c r="BU608" s="74"/>
      <c r="BV608" s="74"/>
      <c r="BW608" s="74"/>
      <c r="BX608" s="74"/>
      <c r="BY608" s="74"/>
      <c r="BZ608" s="74"/>
      <c r="CA608" s="74"/>
    </row>
    <row r="609" spans="2:79">
      <c r="B609" s="1"/>
      <c r="C609" s="1"/>
      <c r="D609" s="1"/>
      <c r="E609" s="1"/>
      <c r="F609" s="1"/>
      <c r="G609" s="5"/>
      <c r="H609" s="1"/>
      <c r="I609" s="1"/>
      <c r="J609" s="5"/>
      <c r="K609" s="1"/>
      <c r="L609" s="1"/>
      <c r="M609" s="5"/>
      <c r="N609" s="5"/>
      <c r="O609" s="5"/>
      <c r="P609" s="5"/>
      <c r="Q609" s="5"/>
      <c r="R609" s="5"/>
      <c r="S609" s="70"/>
      <c r="T609" s="70"/>
      <c r="U609" s="70"/>
      <c r="V609" s="18"/>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1"/>
      <c r="BA609" s="1"/>
      <c r="BB609" s="74"/>
      <c r="BC609" s="74"/>
      <c r="BD609" s="74"/>
      <c r="BE609" s="74"/>
      <c r="BF609" s="74"/>
      <c r="BG609" s="74"/>
      <c r="BH609" s="74"/>
      <c r="BI609" s="74"/>
      <c r="BJ609" s="74"/>
      <c r="BK609" s="74"/>
      <c r="BL609" s="74"/>
      <c r="BM609" s="74"/>
      <c r="BN609" s="74"/>
      <c r="BO609" s="74"/>
      <c r="BP609" s="74"/>
      <c r="BQ609" s="74"/>
      <c r="BR609" s="74"/>
      <c r="BS609" s="74"/>
      <c r="BT609" s="74"/>
      <c r="BU609" s="74"/>
      <c r="BV609" s="74"/>
      <c r="BW609" s="74"/>
      <c r="BX609" s="74"/>
      <c r="BY609" s="74"/>
      <c r="BZ609" s="74"/>
      <c r="CA609" s="74"/>
    </row>
    <row r="610" spans="2:79">
      <c r="B610" s="1"/>
      <c r="C610" s="1"/>
      <c r="D610" s="1"/>
      <c r="E610" s="1"/>
      <c r="F610" s="1"/>
      <c r="G610" s="5"/>
      <c r="H610" s="1"/>
      <c r="I610" s="1"/>
      <c r="J610" s="5"/>
      <c r="K610" s="1"/>
      <c r="L610" s="1"/>
      <c r="M610" s="5"/>
      <c r="N610" s="5"/>
      <c r="O610" s="5"/>
      <c r="P610" s="5"/>
      <c r="Q610" s="5"/>
      <c r="R610" s="5"/>
      <c r="S610" s="70"/>
      <c r="T610" s="70"/>
      <c r="U610" s="70"/>
      <c r="V610" s="18"/>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1"/>
      <c r="BA610" s="1"/>
      <c r="BB610" s="74"/>
      <c r="BC610" s="74"/>
      <c r="BD610" s="74"/>
      <c r="BE610" s="74"/>
      <c r="BF610" s="74"/>
      <c r="BG610" s="74"/>
      <c r="BH610" s="74"/>
      <c r="BI610" s="74"/>
      <c r="BJ610" s="74"/>
      <c r="BK610" s="74"/>
      <c r="BL610" s="74"/>
      <c r="BM610" s="74"/>
      <c r="BN610" s="74"/>
      <c r="BO610" s="74"/>
      <c r="BP610" s="74"/>
      <c r="BQ610" s="74"/>
      <c r="BR610" s="74"/>
      <c r="BS610" s="74"/>
      <c r="BT610" s="74"/>
      <c r="BU610" s="74"/>
      <c r="BV610" s="74"/>
      <c r="BW610" s="74"/>
      <c r="BX610" s="74"/>
      <c r="BY610" s="74"/>
      <c r="BZ610" s="74"/>
      <c r="CA610" s="74"/>
    </row>
    <row r="611" spans="2:79">
      <c r="B611" s="1"/>
      <c r="C611" s="1"/>
      <c r="D611" s="1"/>
      <c r="E611" s="1"/>
      <c r="F611" s="1"/>
      <c r="G611" s="5"/>
      <c r="H611" s="1"/>
      <c r="I611" s="1"/>
      <c r="J611" s="5"/>
      <c r="K611" s="1"/>
      <c r="L611" s="1"/>
      <c r="M611" s="5"/>
      <c r="N611" s="5"/>
      <c r="O611" s="5"/>
      <c r="P611" s="5"/>
      <c r="Q611" s="5"/>
      <c r="R611" s="5"/>
      <c r="S611" s="70"/>
      <c r="T611" s="70"/>
      <c r="U611" s="70"/>
      <c r="V611" s="18"/>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1"/>
      <c r="BA611" s="1"/>
      <c r="BB611" s="74"/>
      <c r="BC611" s="74"/>
      <c r="BD611" s="74"/>
      <c r="BE611" s="74"/>
      <c r="BF611" s="74"/>
      <c r="BG611" s="74"/>
      <c r="BH611" s="74"/>
      <c r="BI611" s="74"/>
      <c r="BJ611" s="74"/>
      <c r="BK611" s="74"/>
      <c r="BL611" s="74"/>
      <c r="BM611" s="74"/>
      <c r="BN611" s="74"/>
      <c r="BO611" s="74"/>
      <c r="BP611" s="74"/>
      <c r="BQ611" s="74"/>
      <c r="BR611" s="74"/>
      <c r="BS611" s="74"/>
      <c r="BT611" s="74"/>
      <c r="BU611" s="74"/>
      <c r="BV611" s="74"/>
      <c r="BW611" s="74"/>
      <c r="BX611" s="74"/>
      <c r="BY611" s="74"/>
      <c r="BZ611" s="74"/>
      <c r="CA611" s="74"/>
    </row>
    <row r="612" spans="2:79">
      <c r="B612" s="1"/>
      <c r="C612" s="1"/>
      <c r="D612" s="1"/>
      <c r="E612" s="1"/>
      <c r="F612" s="1"/>
      <c r="G612" s="5"/>
      <c r="H612" s="1"/>
      <c r="I612" s="1"/>
      <c r="J612" s="5"/>
      <c r="K612" s="1"/>
      <c r="L612" s="1"/>
      <c r="M612" s="5"/>
      <c r="N612" s="5"/>
      <c r="O612" s="5"/>
      <c r="P612" s="5"/>
      <c r="Q612" s="5"/>
      <c r="R612" s="5"/>
      <c r="S612" s="70"/>
      <c r="T612" s="70"/>
      <c r="U612" s="70"/>
      <c r="V612" s="18"/>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1"/>
      <c r="BA612" s="1"/>
      <c r="BB612" s="74"/>
      <c r="BC612" s="74"/>
      <c r="BD612" s="74"/>
      <c r="BE612" s="74"/>
      <c r="BF612" s="74"/>
      <c r="BG612" s="74"/>
      <c r="BH612" s="74"/>
      <c r="BI612" s="74"/>
      <c r="BJ612" s="74"/>
      <c r="BK612" s="74"/>
      <c r="BL612" s="74"/>
      <c r="BM612" s="74"/>
      <c r="BN612" s="74"/>
      <c r="BO612" s="74"/>
      <c r="BP612" s="74"/>
      <c r="BQ612" s="74"/>
      <c r="BR612" s="74"/>
      <c r="BS612" s="74"/>
      <c r="BT612" s="74"/>
      <c r="BU612" s="74"/>
      <c r="BV612" s="74"/>
      <c r="BW612" s="74"/>
      <c r="BX612" s="74"/>
      <c r="BY612" s="74"/>
      <c r="BZ612" s="74"/>
      <c r="CA612" s="74"/>
    </row>
    <row r="613" spans="2:79">
      <c r="B613" s="1"/>
      <c r="C613" s="1"/>
      <c r="D613" s="1"/>
      <c r="E613" s="1"/>
      <c r="F613" s="1"/>
      <c r="G613" s="5"/>
      <c r="H613" s="1"/>
      <c r="I613" s="1"/>
      <c r="J613" s="5"/>
      <c r="K613" s="1"/>
      <c r="L613" s="1"/>
      <c r="M613" s="5"/>
      <c r="N613" s="5"/>
      <c r="O613" s="5"/>
      <c r="P613" s="5"/>
      <c r="Q613" s="5"/>
      <c r="R613" s="5"/>
      <c r="S613" s="70"/>
      <c r="T613" s="70"/>
      <c r="U613" s="70"/>
      <c r="V613" s="18"/>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1"/>
      <c r="BA613" s="1"/>
      <c r="BB613" s="74"/>
      <c r="BC613" s="74"/>
      <c r="BD613" s="74"/>
      <c r="BE613" s="74"/>
      <c r="BF613" s="74"/>
      <c r="BG613" s="74"/>
      <c r="BH613" s="74"/>
      <c r="BI613" s="74"/>
      <c r="BJ613" s="74"/>
      <c r="BK613" s="74"/>
      <c r="BL613" s="74"/>
      <c r="BM613" s="74"/>
      <c r="BN613" s="74"/>
      <c r="BO613" s="74"/>
      <c r="BP613" s="74"/>
      <c r="BQ613" s="74"/>
      <c r="BR613" s="74"/>
      <c r="BS613" s="74"/>
      <c r="BT613" s="74"/>
      <c r="BU613" s="74"/>
      <c r="BV613" s="74"/>
      <c r="BW613" s="74"/>
      <c r="BX613" s="74"/>
      <c r="BY613" s="74"/>
      <c r="BZ613" s="74"/>
      <c r="CA613" s="74"/>
    </row>
    <row r="614" spans="2:79">
      <c r="B614" s="1"/>
      <c r="C614" s="1"/>
      <c r="D614" s="1"/>
      <c r="E614" s="1"/>
      <c r="F614" s="1"/>
      <c r="G614" s="5"/>
      <c r="H614" s="1"/>
      <c r="I614" s="1"/>
      <c r="J614" s="5"/>
      <c r="K614" s="1"/>
      <c r="L614" s="1"/>
      <c r="M614" s="5"/>
      <c r="N614" s="5"/>
      <c r="O614" s="5"/>
      <c r="P614" s="5"/>
      <c r="Q614" s="5"/>
      <c r="R614" s="5"/>
      <c r="S614" s="70"/>
      <c r="T614" s="70"/>
      <c r="U614" s="70"/>
      <c r="V614" s="18"/>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1"/>
      <c r="BA614" s="1"/>
      <c r="BB614" s="74"/>
      <c r="BC614" s="74"/>
      <c r="BD614" s="74"/>
      <c r="BE614" s="74"/>
      <c r="BF614" s="74"/>
      <c r="BG614" s="74"/>
      <c r="BH614" s="74"/>
      <c r="BI614" s="74"/>
      <c r="BJ614" s="74"/>
      <c r="BK614" s="74"/>
      <c r="BL614" s="74"/>
      <c r="BM614" s="74"/>
      <c r="BN614" s="74"/>
      <c r="BO614" s="74"/>
      <c r="BP614" s="74"/>
      <c r="BQ614" s="74"/>
      <c r="BR614" s="74"/>
      <c r="BS614" s="74"/>
      <c r="BT614" s="74"/>
      <c r="BU614" s="74"/>
      <c r="BV614" s="74"/>
      <c r="BW614" s="74"/>
      <c r="BX614" s="74"/>
      <c r="BY614" s="74"/>
      <c r="BZ614" s="74"/>
      <c r="CA614" s="74"/>
    </row>
    <row r="615" spans="2:79">
      <c r="B615" s="1"/>
      <c r="C615" s="1"/>
      <c r="D615" s="1"/>
      <c r="E615" s="1"/>
      <c r="F615" s="1"/>
      <c r="G615" s="5"/>
      <c r="H615" s="1"/>
      <c r="I615" s="1"/>
      <c r="J615" s="5"/>
      <c r="K615" s="1"/>
      <c r="L615" s="1"/>
      <c r="M615" s="5"/>
      <c r="N615" s="5"/>
      <c r="O615" s="5"/>
      <c r="P615" s="5"/>
      <c r="Q615" s="5"/>
      <c r="R615" s="5"/>
      <c r="S615" s="70"/>
      <c r="T615" s="70"/>
      <c r="U615" s="70"/>
      <c r="V615" s="18"/>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1"/>
      <c r="BA615" s="1"/>
      <c r="BB615" s="74"/>
      <c r="BC615" s="74"/>
      <c r="BD615" s="74"/>
      <c r="BE615" s="74"/>
      <c r="BF615" s="74"/>
      <c r="BG615" s="74"/>
      <c r="BH615" s="74"/>
      <c r="BI615" s="74"/>
      <c r="BJ615" s="74"/>
      <c r="BK615" s="74"/>
      <c r="BL615" s="74"/>
      <c r="BM615" s="74"/>
      <c r="BN615" s="74"/>
      <c r="BO615" s="74"/>
      <c r="BP615" s="74"/>
      <c r="BQ615" s="74"/>
      <c r="BR615" s="74"/>
      <c r="BS615" s="74"/>
      <c r="BT615" s="74"/>
      <c r="BU615" s="74"/>
      <c r="BV615" s="74"/>
      <c r="BW615" s="74"/>
      <c r="BX615" s="74"/>
      <c r="BY615" s="74"/>
      <c r="BZ615" s="74"/>
      <c r="CA615" s="74"/>
    </row>
    <row r="616" spans="2:79">
      <c r="B616" s="1"/>
      <c r="C616" s="1"/>
      <c r="D616" s="1"/>
      <c r="E616" s="1"/>
      <c r="F616" s="1"/>
      <c r="G616" s="5"/>
      <c r="H616" s="1"/>
      <c r="I616" s="1"/>
      <c r="J616" s="5"/>
      <c r="K616" s="1"/>
      <c r="L616" s="1"/>
      <c r="M616" s="5"/>
      <c r="N616" s="5"/>
      <c r="O616" s="5"/>
      <c r="P616" s="5"/>
      <c r="Q616" s="5"/>
      <c r="R616" s="5"/>
      <c r="S616" s="70"/>
      <c r="T616" s="70"/>
      <c r="U616" s="70"/>
      <c r="V616" s="18"/>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1"/>
      <c r="BA616" s="1"/>
      <c r="BB616" s="74"/>
      <c r="BC616" s="74"/>
      <c r="BD616" s="74"/>
      <c r="BE616" s="74"/>
      <c r="BF616" s="74"/>
      <c r="BG616" s="74"/>
      <c r="BH616" s="74"/>
      <c r="BI616" s="74"/>
      <c r="BJ616" s="74"/>
      <c r="BK616" s="74"/>
      <c r="BL616" s="74"/>
      <c r="BM616" s="74"/>
      <c r="BN616" s="74"/>
      <c r="BO616" s="74"/>
      <c r="BP616" s="74"/>
      <c r="BQ616" s="74"/>
      <c r="BR616" s="74"/>
      <c r="BS616" s="74"/>
      <c r="BT616" s="74"/>
      <c r="BU616" s="74"/>
      <c r="BV616" s="74"/>
      <c r="BW616" s="74"/>
      <c r="BX616" s="74"/>
      <c r="BY616" s="74"/>
      <c r="BZ616" s="74"/>
      <c r="CA616" s="74"/>
    </row>
    <row r="617" spans="2:79">
      <c r="B617" s="1"/>
      <c r="C617" s="1"/>
      <c r="D617" s="1"/>
      <c r="E617" s="1"/>
      <c r="F617" s="1"/>
      <c r="G617" s="5"/>
      <c r="H617" s="1"/>
      <c r="I617" s="1"/>
      <c r="J617" s="5"/>
      <c r="K617" s="1"/>
      <c r="L617" s="1"/>
      <c r="M617" s="5"/>
      <c r="N617" s="5"/>
      <c r="O617" s="5"/>
      <c r="P617" s="5"/>
      <c r="Q617" s="5"/>
      <c r="R617" s="5"/>
      <c r="S617" s="70"/>
      <c r="T617" s="70"/>
      <c r="U617" s="70"/>
      <c r="V617" s="18"/>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1"/>
      <c r="BA617" s="1"/>
      <c r="BB617" s="74"/>
      <c r="BC617" s="74"/>
      <c r="BD617" s="74"/>
      <c r="BE617" s="74"/>
      <c r="BF617" s="74"/>
      <c r="BG617" s="74"/>
      <c r="BH617" s="74"/>
      <c r="BI617" s="74"/>
      <c r="BJ617" s="74"/>
      <c r="BK617" s="74"/>
      <c r="BL617" s="74"/>
      <c r="BM617" s="74"/>
      <c r="BN617" s="74"/>
      <c r="BO617" s="74"/>
      <c r="BP617" s="74"/>
      <c r="BQ617" s="74"/>
      <c r="BR617" s="74"/>
      <c r="BS617" s="74"/>
      <c r="BT617" s="74"/>
      <c r="BU617" s="74"/>
      <c r="BV617" s="74"/>
      <c r="BW617" s="74"/>
      <c r="BX617" s="74"/>
      <c r="BY617" s="74"/>
      <c r="BZ617" s="74"/>
      <c r="CA617" s="74"/>
    </row>
    <row r="618" spans="2:79">
      <c r="B618" s="1"/>
      <c r="C618" s="1"/>
      <c r="D618" s="1"/>
      <c r="E618" s="1"/>
      <c r="F618" s="1"/>
      <c r="G618" s="5"/>
      <c r="H618" s="1"/>
      <c r="I618" s="1"/>
      <c r="J618" s="5"/>
      <c r="K618" s="1"/>
      <c r="L618" s="1"/>
      <c r="M618" s="5"/>
      <c r="N618" s="5"/>
      <c r="O618" s="5"/>
      <c r="P618" s="5"/>
      <c r="Q618" s="5"/>
      <c r="R618" s="5"/>
      <c r="S618" s="70"/>
      <c r="T618" s="70"/>
      <c r="U618" s="70"/>
      <c r="V618" s="18"/>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1"/>
      <c r="BA618" s="1"/>
      <c r="BB618" s="74"/>
      <c r="BC618" s="74"/>
      <c r="BD618" s="74"/>
      <c r="BE618" s="74"/>
      <c r="BF618" s="74"/>
      <c r="BG618" s="74"/>
      <c r="BH618" s="74"/>
      <c r="BI618" s="74"/>
      <c r="BJ618" s="74"/>
      <c r="BK618" s="74"/>
      <c r="BL618" s="74"/>
      <c r="BM618" s="74"/>
      <c r="BN618" s="74"/>
      <c r="BO618" s="74"/>
      <c r="BP618" s="74"/>
      <c r="BQ618" s="74"/>
      <c r="BR618" s="74"/>
      <c r="BS618" s="74"/>
      <c r="BT618" s="74"/>
      <c r="BU618" s="74"/>
      <c r="BV618" s="74"/>
      <c r="BW618" s="74"/>
      <c r="BX618" s="74"/>
      <c r="BY618" s="74"/>
      <c r="BZ618" s="74"/>
      <c r="CA618" s="74"/>
    </row>
    <row r="619" spans="2:79">
      <c r="B619" s="1"/>
      <c r="C619" s="1"/>
      <c r="D619" s="1"/>
      <c r="E619" s="1"/>
      <c r="F619" s="1"/>
      <c r="G619" s="5"/>
      <c r="H619" s="1"/>
      <c r="I619" s="1"/>
      <c r="J619" s="5"/>
      <c r="K619" s="1"/>
      <c r="L619" s="1"/>
      <c r="M619" s="5"/>
      <c r="N619" s="5"/>
      <c r="O619" s="5"/>
      <c r="P619" s="5"/>
      <c r="Q619" s="5"/>
      <c r="R619" s="5"/>
      <c r="S619" s="70"/>
      <c r="T619" s="70"/>
      <c r="U619" s="70"/>
      <c r="V619" s="18"/>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1"/>
      <c r="BA619" s="1"/>
      <c r="BB619" s="74"/>
      <c r="BC619" s="74"/>
      <c r="BD619" s="74"/>
      <c r="BE619" s="74"/>
      <c r="BF619" s="74"/>
      <c r="BG619" s="74"/>
      <c r="BH619" s="74"/>
      <c r="BI619" s="74"/>
      <c r="BJ619" s="74"/>
      <c r="BK619" s="74"/>
      <c r="BL619" s="74"/>
      <c r="BM619" s="74"/>
      <c r="BN619" s="74"/>
      <c r="BO619" s="74"/>
      <c r="BP619" s="74"/>
      <c r="BQ619" s="74"/>
      <c r="BR619" s="74"/>
      <c r="BS619" s="74"/>
      <c r="BT619" s="74"/>
      <c r="BU619" s="74"/>
      <c r="BV619" s="74"/>
      <c r="BW619" s="74"/>
      <c r="BX619" s="74"/>
      <c r="BY619" s="74"/>
      <c r="BZ619" s="74"/>
      <c r="CA619" s="74"/>
    </row>
    <row r="620" spans="2:79">
      <c r="B620" s="1"/>
      <c r="C620" s="1"/>
      <c r="D620" s="1"/>
      <c r="E620" s="1"/>
      <c r="F620" s="1"/>
      <c r="G620" s="5"/>
      <c r="H620" s="1"/>
      <c r="I620" s="1"/>
      <c r="J620" s="5"/>
      <c r="K620" s="1"/>
      <c r="L620" s="1"/>
      <c r="M620" s="5"/>
      <c r="N620" s="5"/>
      <c r="O620" s="5"/>
      <c r="P620" s="5"/>
      <c r="Q620" s="5"/>
      <c r="R620" s="5"/>
      <c r="S620" s="70"/>
      <c r="T620" s="70"/>
      <c r="U620" s="70"/>
      <c r="V620" s="18"/>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1"/>
      <c r="BA620" s="1"/>
      <c r="BB620" s="74"/>
      <c r="BC620" s="74"/>
      <c r="BD620" s="74"/>
      <c r="BE620" s="74"/>
      <c r="BF620" s="74"/>
      <c r="BG620" s="74"/>
      <c r="BH620" s="74"/>
      <c r="BI620" s="74"/>
      <c r="BJ620" s="74"/>
      <c r="BK620" s="74"/>
      <c r="BL620" s="74"/>
      <c r="BM620" s="74"/>
      <c r="BN620" s="74"/>
      <c r="BO620" s="74"/>
      <c r="BP620" s="74"/>
      <c r="BQ620" s="74"/>
      <c r="BR620" s="74"/>
      <c r="BS620" s="74"/>
      <c r="BT620" s="74"/>
      <c r="BU620" s="74"/>
      <c r="BV620" s="74"/>
      <c r="BW620" s="74"/>
      <c r="BX620" s="74"/>
      <c r="BY620" s="74"/>
      <c r="BZ620" s="74"/>
      <c r="CA620" s="74"/>
    </row>
    <row r="621" spans="2:79">
      <c r="B621" s="1"/>
      <c r="C621" s="1"/>
      <c r="D621" s="1"/>
      <c r="E621" s="1"/>
      <c r="F621" s="1"/>
      <c r="G621" s="5"/>
      <c r="H621" s="1"/>
      <c r="I621" s="1"/>
      <c r="J621" s="5"/>
      <c r="K621" s="1"/>
      <c r="L621" s="1"/>
      <c r="M621" s="5"/>
      <c r="N621" s="5"/>
      <c r="O621" s="5"/>
      <c r="P621" s="5"/>
      <c r="Q621" s="5"/>
      <c r="R621" s="5"/>
      <c r="S621" s="70"/>
      <c r="T621" s="70"/>
      <c r="U621" s="70"/>
      <c r="V621" s="18"/>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1"/>
      <c r="BA621" s="1"/>
      <c r="BB621" s="74"/>
      <c r="BC621" s="74"/>
      <c r="BD621" s="74"/>
      <c r="BE621" s="74"/>
      <c r="BF621" s="74"/>
      <c r="BG621" s="74"/>
      <c r="BH621" s="74"/>
      <c r="BI621" s="74"/>
      <c r="BJ621" s="74"/>
      <c r="BK621" s="74"/>
      <c r="BL621" s="74"/>
      <c r="BM621" s="74"/>
      <c r="BN621" s="74"/>
      <c r="BO621" s="74"/>
      <c r="BP621" s="74"/>
      <c r="BQ621" s="74"/>
      <c r="BR621" s="74"/>
      <c r="BS621" s="74"/>
      <c r="BT621" s="74"/>
      <c r="BU621" s="74"/>
      <c r="BV621" s="74"/>
      <c r="BW621" s="74"/>
      <c r="BX621" s="74"/>
      <c r="BY621" s="74"/>
      <c r="BZ621" s="74"/>
      <c r="CA621" s="74"/>
    </row>
    <row r="622" spans="2:79">
      <c r="B622" s="1"/>
      <c r="C622" s="1"/>
      <c r="D622" s="1"/>
      <c r="E622" s="1"/>
      <c r="F622" s="1"/>
      <c r="G622" s="5"/>
      <c r="H622" s="1"/>
      <c r="I622" s="1"/>
      <c r="J622" s="5"/>
      <c r="K622" s="1"/>
      <c r="L622" s="1"/>
      <c r="M622" s="5"/>
      <c r="N622" s="5"/>
      <c r="O622" s="5"/>
      <c r="P622" s="5"/>
      <c r="Q622" s="5"/>
      <c r="R622" s="5"/>
      <c r="S622" s="70"/>
      <c r="T622" s="70"/>
      <c r="U622" s="70"/>
      <c r="V622" s="18"/>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1"/>
      <c r="BA622" s="1"/>
      <c r="BB622" s="74"/>
      <c r="BC622" s="74"/>
      <c r="BD622" s="74"/>
      <c r="BE622" s="74"/>
      <c r="BF622" s="74"/>
      <c r="BG622" s="74"/>
      <c r="BH622" s="74"/>
      <c r="BI622" s="74"/>
      <c r="BJ622" s="74"/>
      <c r="BK622" s="74"/>
      <c r="BL622" s="74"/>
      <c r="BM622" s="74"/>
      <c r="BN622" s="74"/>
      <c r="BO622" s="74"/>
      <c r="BP622" s="74"/>
      <c r="BQ622" s="74"/>
      <c r="BR622" s="74"/>
      <c r="BS622" s="74"/>
      <c r="BT622" s="74"/>
      <c r="BU622" s="74"/>
      <c r="BV622" s="74"/>
      <c r="BW622" s="74"/>
      <c r="BX622" s="74"/>
      <c r="BY622" s="74"/>
      <c r="BZ622" s="74"/>
      <c r="CA622" s="74"/>
    </row>
    <row r="623" spans="2:79">
      <c r="B623" s="1"/>
      <c r="C623" s="1"/>
      <c r="D623" s="1"/>
      <c r="E623" s="1"/>
      <c r="F623" s="1"/>
      <c r="G623" s="5"/>
      <c r="H623" s="1"/>
      <c r="I623" s="1"/>
      <c r="J623" s="5"/>
      <c r="K623" s="1"/>
      <c r="L623" s="1"/>
      <c r="M623" s="5"/>
      <c r="N623" s="5"/>
      <c r="O623" s="5"/>
      <c r="P623" s="5"/>
      <c r="Q623" s="5"/>
      <c r="R623" s="5"/>
      <c r="S623" s="70"/>
      <c r="T623" s="70"/>
      <c r="U623" s="70"/>
      <c r="V623" s="18"/>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1"/>
      <c r="BA623" s="1"/>
      <c r="BB623" s="74"/>
      <c r="BC623" s="74"/>
      <c r="BD623" s="74"/>
      <c r="BE623" s="74"/>
      <c r="BF623" s="74"/>
      <c r="BG623" s="74"/>
      <c r="BH623" s="74"/>
      <c r="BI623" s="74"/>
      <c r="BJ623" s="74"/>
      <c r="BK623" s="74"/>
      <c r="BL623" s="74"/>
      <c r="BM623" s="74"/>
      <c r="BN623" s="74"/>
      <c r="BO623" s="74"/>
      <c r="BP623" s="74"/>
      <c r="BQ623" s="74"/>
      <c r="BR623" s="74"/>
      <c r="BS623" s="74"/>
      <c r="BT623" s="74"/>
      <c r="BU623" s="74"/>
      <c r="BV623" s="74"/>
      <c r="BW623" s="74"/>
      <c r="BX623" s="74"/>
      <c r="BY623" s="74"/>
      <c r="BZ623" s="74"/>
      <c r="CA623" s="74"/>
    </row>
    <row r="624" spans="2:79">
      <c r="B624" s="1"/>
      <c r="C624" s="1"/>
      <c r="D624" s="1"/>
      <c r="E624" s="1"/>
      <c r="F624" s="1"/>
      <c r="G624" s="5"/>
      <c r="H624" s="1"/>
      <c r="I624" s="1"/>
      <c r="J624" s="5"/>
      <c r="K624" s="1"/>
      <c r="L624" s="1"/>
      <c r="M624" s="5"/>
      <c r="N624" s="5"/>
      <c r="O624" s="5"/>
      <c r="P624" s="5"/>
      <c r="Q624" s="5"/>
      <c r="R624" s="5"/>
      <c r="S624" s="70"/>
      <c r="T624" s="70"/>
      <c r="U624" s="70"/>
      <c r="V624" s="18"/>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1"/>
      <c r="BA624" s="1"/>
      <c r="BB624" s="74"/>
      <c r="BC624" s="74"/>
      <c r="BD624" s="74"/>
      <c r="BE624" s="74"/>
      <c r="BF624" s="74"/>
      <c r="BG624" s="74"/>
      <c r="BH624" s="74"/>
      <c r="BI624" s="74"/>
      <c r="BJ624" s="74"/>
      <c r="BK624" s="74"/>
      <c r="BL624" s="74"/>
      <c r="BM624" s="74"/>
      <c r="BN624" s="74"/>
      <c r="BO624" s="74"/>
      <c r="BP624" s="74"/>
      <c r="BQ624" s="74"/>
      <c r="BR624" s="74"/>
      <c r="BS624" s="74"/>
      <c r="BT624" s="74"/>
      <c r="BU624" s="74"/>
      <c r="BV624" s="74"/>
      <c r="BW624" s="74"/>
      <c r="BX624" s="74"/>
      <c r="BY624" s="74"/>
      <c r="BZ624" s="74"/>
      <c r="CA624" s="74"/>
    </row>
    <row r="625" spans="2:79">
      <c r="B625" s="1"/>
      <c r="C625" s="1"/>
      <c r="D625" s="1"/>
      <c r="E625" s="1"/>
      <c r="F625" s="1"/>
      <c r="G625" s="5"/>
      <c r="H625" s="1"/>
      <c r="I625" s="1"/>
      <c r="J625" s="5"/>
      <c r="K625" s="1"/>
      <c r="L625" s="1"/>
      <c r="M625" s="5"/>
      <c r="N625" s="5"/>
      <c r="O625" s="5"/>
      <c r="P625" s="5"/>
      <c r="Q625" s="5"/>
      <c r="R625" s="5"/>
      <c r="S625" s="70"/>
      <c r="T625" s="70"/>
      <c r="U625" s="70"/>
      <c r="V625" s="18"/>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1"/>
      <c r="BA625" s="1"/>
      <c r="BB625" s="74"/>
      <c r="BC625" s="74"/>
      <c r="BD625" s="74"/>
      <c r="BE625" s="74"/>
      <c r="BF625" s="74"/>
      <c r="BG625" s="74"/>
      <c r="BH625" s="74"/>
      <c r="BI625" s="74"/>
      <c r="BJ625" s="74"/>
      <c r="BK625" s="74"/>
      <c r="BL625" s="74"/>
      <c r="BM625" s="74"/>
      <c r="BN625" s="74"/>
      <c r="BO625" s="74"/>
      <c r="BP625" s="74"/>
      <c r="BQ625" s="74"/>
      <c r="BR625" s="74"/>
      <c r="BS625" s="74"/>
      <c r="BT625" s="74"/>
      <c r="BU625" s="74"/>
      <c r="BV625" s="74"/>
      <c r="BW625" s="74"/>
      <c r="BX625" s="74"/>
      <c r="BY625" s="74"/>
      <c r="BZ625" s="74"/>
      <c r="CA625" s="74"/>
    </row>
    <row r="626" spans="2:79">
      <c r="B626" s="1"/>
      <c r="C626" s="1"/>
      <c r="D626" s="1"/>
      <c r="E626" s="1"/>
      <c r="F626" s="1"/>
      <c r="G626" s="5"/>
      <c r="H626" s="1"/>
      <c r="I626" s="1"/>
      <c r="J626" s="5"/>
      <c r="K626" s="1"/>
      <c r="L626" s="1"/>
      <c r="M626" s="5"/>
      <c r="N626" s="5"/>
      <c r="O626" s="5"/>
      <c r="P626" s="5"/>
      <c r="Q626" s="5"/>
      <c r="R626" s="5"/>
      <c r="S626" s="70"/>
      <c r="T626" s="70"/>
      <c r="U626" s="70"/>
      <c r="V626" s="18"/>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1"/>
      <c r="BA626" s="1"/>
      <c r="BB626" s="74"/>
      <c r="BC626" s="74"/>
      <c r="BD626" s="74"/>
      <c r="BE626" s="74"/>
      <c r="BF626" s="74"/>
      <c r="BG626" s="74"/>
      <c r="BH626" s="74"/>
      <c r="BI626" s="74"/>
      <c r="BJ626" s="74"/>
      <c r="BK626" s="74"/>
      <c r="BL626" s="74"/>
      <c r="BM626" s="74"/>
      <c r="BN626" s="74"/>
      <c r="BO626" s="74"/>
      <c r="BP626" s="74"/>
      <c r="BQ626" s="74"/>
      <c r="BR626" s="74"/>
      <c r="BS626" s="74"/>
      <c r="BT626" s="74"/>
      <c r="BU626" s="74"/>
      <c r="BV626" s="74"/>
      <c r="BW626" s="74"/>
      <c r="BX626" s="74"/>
      <c r="BY626" s="74"/>
      <c r="BZ626" s="74"/>
      <c r="CA626" s="74"/>
    </row>
    <row r="627" spans="2:79">
      <c r="B627" s="1"/>
      <c r="C627" s="1"/>
      <c r="D627" s="1"/>
      <c r="E627" s="1"/>
      <c r="F627" s="1"/>
      <c r="G627" s="5"/>
      <c r="H627" s="1"/>
      <c r="I627" s="1"/>
      <c r="J627" s="5"/>
      <c r="K627" s="1"/>
      <c r="L627" s="1"/>
      <c r="M627" s="5"/>
      <c r="N627" s="5"/>
      <c r="O627" s="5"/>
      <c r="P627" s="5"/>
      <c r="Q627" s="5"/>
      <c r="R627" s="5"/>
      <c r="S627" s="70"/>
      <c r="T627" s="70"/>
      <c r="U627" s="70"/>
      <c r="V627" s="18"/>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1"/>
      <c r="BA627" s="1"/>
      <c r="BB627" s="74"/>
      <c r="BC627" s="74"/>
      <c r="BD627" s="74"/>
      <c r="BE627" s="74"/>
      <c r="BF627" s="74"/>
      <c r="BG627" s="74"/>
      <c r="BH627" s="74"/>
      <c r="BI627" s="74"/>
      <c r="BJ627" s="74"/>
      <c r="BK627" s="74"/>
      <c r="BL627" s="74"/>
      <c r="BM627" s="74"/>
      <c r="BN627" s="74"/>
      <c r="BO627" s="74"/>
      <c r="BP627" s="74"/>
      <c r="BQ627" s="74"/>
      <c r="BR627" s="74"/>
      <c r="BS627" s="74"/>
      <c r="BT627" s="74"/>
      <c r="BU627" s="74"/>
      <c r="BV627" s="74"/>
      <c r="BW627" s="74"/>
      <c r="BX627" s="74"/>
      <c r="BY627" s="74"/>
      <c r="BZ627" s="74"/>
      <c r="CA627" s="74"/>
    </row>
    <row r="628" spans="2:79">
      <c r="B628" s="1"/>
      <c r="C628" s="1"/>
      <c r="D628" s="1"/>
      <c r="E628" s="1"/>
      <c r="F628" s="1"/>
      <c r="G628" s="5"/>
      <c r="H628" s="1"/>
      <c r="I628" s="1"/>
      <c r="J628" s="5"/>
      <c r="K628" s="1"/>
      <c r="L628" s="1"/>
      <c r="M628" s="5"/>
      <c r="N628" s="5"/>
      <c r="O628" s="5"/>
      <c r="P628" s="5"/>
      <c r="Q628" s="5"/>
      <c r="R628" s="5"/>
      <c r="S628" s="70"/>
      <c r="T628" s="70"/>
      <c r="U628" s="70"/>
      <c r="V628" s="18"/>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1"/>
      <c r="BA628" s="1"/>
      <c r="BB628" s="74"/>
      <c r="BC628" s="74"/>
      <c r="BD628" s="74"/>
      <c r="BE628" s="74"/>
      <c r="BF628" s="74"/>
      <c r="BG628" s="74"/>
      <c r="BH628" s="74"/>
      <c r="BI628" s="74"/>
      <c r="BJ628" s="74"/>
      <c r="BK628" s="74"/>
      <c r="BL628" s="74"/>
      <c r="BM628" s="74"/>
      <c r="BN628" s="74"/>
      <c r="BO628" s="74"/>
      <c r="BP628" s="74"/>
      <c r="BQ628" s="74"/>
      <c r="BR628" s="74"/>
      <c r="BS628" s="74"/>
      <c r="BT628" s="74"/>
      <c r="BU628" s="74"/>
      <c r="BV628" s="74"/>
      <c r="BW628" s="74"/>
      <c r="BX628" s="74"/>
      <c r="BY628" s="74"/>
      <c r="BZ628" s="74"/>
      <c r="CA628" s="74"/>
    </row>
    <row r="629" spans="2:79">
      <c r="B629" s="1"/>
      <c r="C629" s="1"/>
      <c r="D629" s="1"/>
      <c r="E629" s="1"/>
      <c r="F629" s="1"/>
      <c r="G629" s="5"/>
      <c r="H629" s="1"/>
      <c r="I629" s="1"/>
      <c r="J629" s="5"/>
      <c r="K629" s="1"/>
      <c r="L629" s="1"/>
      <c r="M629" s="5"/>
      <c r="N629" s="5"/>
      <c r="O629" s="5"/>
      <c r="P629" s="5"/>
      <c r="Q629" s="5"/>
      <c r="R629" s="5"/>
      <c r="S629" s="70"/>
      <c r="T629" s="70"/>
      <c r="U629" s="70"/>
      <c r="V629" s="18"/>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1"/>
      <c r="BA629" s="1"/>
      <c r="BB629" s="74"/>
      <c r="BC629" s="74"/>
      <c r="BD629" s="74"/>
      <c r="BE629" s="74"/>
      <c r="BF629" s="74"/>
      <c r="BG629" s="74"/>
      <c r="BH629" s="74"/>
      <c r="BI629" s="74"/>
      <c r="BJ629" s="74"/>
      <c r="BK629" s="74"/>
      <c r="BL629" s="74"/>
      <c r="BM629" s="74"/>
      <c r="BN629" s="74"/>
      <c r="BO629" s="74"/>
      <c r="BP629" s="74"/>
      <c r="BQ629" s="74"/>
      <c r="BR629" s="74"/>
      <c r="BS629" s="74"/>
      <c r="BT629" s="74"/>
      <c r="BU629" s="74"/>
      <c r="BV629" s="74"/>
      <c r="BW629" s="74"/>
      <c r="BX629" s="74"/>
      <c r="BY629" s="74"/>
      <c r="BZ629" s="74"/>
      <c r="CA629" s="74"/>
    </row>
    <row r="630" spans="2:79">
      <c r="B630" s="1"/>
      <c r="C630" s="1"/>
      <c r="D630" s="1"/>
      <c r="E630" s="1"/>
      <c r="F630" s="1"/>
      <c r="G630" s="5"/>
      <c r="H630" s="1"/>
      <c r="I630" s="1"/>
      <c r="J630" s="5"/>
      <c r="K630" s="1"/>
      <c r="L630" s="1"/>
      <c r="M630" s="5"/>
      <c r="N630" s="5"/>
      <c r="O630" s="5"/>
      <c r="P630" s="5"/>
      <c r="Q630" s="5"/>
      <c r="R630" s="5"/>
      <c r="S630" s="70"/>
      <c r="T630" s="70"/>
      <c r="U630" s="70"/>
      <c r="V630" s="18"/>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1"/>
      <c r="BA630" s="1"/>
      <c r="BB630" s="74"/>
      <c r="BC630" s="74"/>
      <c r="BD630" s="74"/>
      <c r="BE630" s="74"/>
      <c r="BF630" s="74"/>
      <c r="BG630" s="74"/>
      <c r="BH630" s="74"/>
      <c r="BI630" s="74"/>
      <c r="BJ630" s="74"/>
      <c r="BK630" s="74"/>
      <c r="BL630" s="74"/>
      <c r="BM630" s="74"/>
      <c r="BN630" s="74"/>
      <c r="BO630" s="74"/>
      <c r="BP630" s="74"/>
      <c r="BQ630" s="74"/>
      <c r="BR630" s="74"/>
      <c r="BS630" s="74"/>
      <c r="BT630" s="74"/>
      <c r="BU630" s="74"/>
      <c r="BV630" s="74"/>
      <c r="BW630" s="74"/>
      <c r="BX630" s="74"/>
      <c r="BY630" s="74"/>
      <c r="BZ630" s="74"/>
      <c r="CA630" s="74"/>
    </row>
    <row r="631" spans="2:79">
      <c r="B631" s="1"/>
      <c r="C631" s="1"/>
      <c r="D631" s="1"/>
      <c r="E631" s="1"/>
      <c r="F631" s="1"/>
      <c r="G631" s="5"/>
      <c r="H631" s="1"/>
      <c r="I631" s="1"/>
      <c r="J631" s="5"/>
      <c r="K631" s="1"/>
      <c r="L631" s="1"/>
      <c r="M631" s="5"/>
      <c r="N631" s="5"/>
      <c r="O631" s="5"/>
      <c r="P631" s="5"/>
      <c r="Q631" s="5"/>
      <c r="R631" s="5"/>
      <c r="S631" s="70"/>
      <c r="T631" s="70"/>
      <c r="U631" s="70"/>
      <c r="V631" s="18"/>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1"/>
      <c r="BA631" s="1"/>
      <c r="BB631" s="74"/>
      <c r="BC631" s="74"/>
      <c r="BD631" s="74"/>
      <c r="BE631" s="74"/>
      <c r="BF631" s="74"/>
      <c r="BG631" s="74"/>
      <c r="BH631" s="74"/>
      <c r="BI631" s="74"/>
      <c r="BJ631" s="74"/>
      <c r="BK631" s="74"/>
      <c r="BL631" s="74"/>
      <c r="BM631" s="74"/>
      <c r="BN631" s="74"/>
      <c r="BO631" s="74"/>
      <c r="BP631" s="74"/>
      <c r="BQ631" s="74"/>
      <c r="BR631" s="74"/>
      <c r="BS631" s="74"/>
      <c r="BT631" s="74"/>
      <c r="BU631" s="74"/>
      <c r="BV631" s="74"/>
      <c r="BW631" s="74"/>
      <c r="BX631" s="74"/>
      <c r="BY631" s="74"/>
      <c r="BZ631" s="74"/>
      <c r="CA631" s="74"/>
    </row>
    <row r="632" spans="2:79">
      <c r="B632" s="1"/>
      <c r="C632" s="1"/>
      <c r="D632" s="1"/>
      <c r="E632" s="1"/>
      <c r="F632" s="1"/>
      <c r="G632" s="5"/>
      <c r="H632" s="1"/>
      <c r="I632" s="1"/>
      <c r="J632" s="5"/>
      <c r="K632" s="1"/>
      <c r="L632" s="1"/>
      <c r="M632" s="5"/>
      <c r="N632" s="5"/>
      <c r="O632" s="5"/>
      <c r="P632" s="5"/>
      <c r="Q632" s="5"/>
      <c r="R632" s="5"/>
      <c r="S632" s="70"/>
      <c r="T632" s="70"/>
      <c r="U632" s="70"/>
      <c r="V632" s="18"/>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1"/>
      <c r="BA632" s="1"/>
      <c r="BB632" s="74"/>
      <c r="BC632" s="74"/>
      <c r="BD632" s="74"/>
      <c r="BE632" s="74"/>
      <c r="BF632" s="74"/>
      <c r="BG632" s="74"/>
      <c r="BH632" s="74"/>
      <c r="BI632" s="74"/>
      <c r="BJ632" s="74"/>
      <c r="BK632" s="74"/>
      <c r="BL632" s="74"/>
      <c r="BM632" s="74"/>
      <c r="BN632" s="74"/>
      <c r="BO632" s="74"/>
      <c r="BP632" s="74"/>
      <c r="BQ632" s="74"/>
      <c r="BR632" s="74"/>
      <c r="BS632" s="74"/>
      <c r="BT632" s="74"/>
      <c r="BU632" s="74"/>
      <c r="BV632" s="74"/>
      <c r="BW632" s="74"/>
      <c r="BX632" s="74"/>
      <c r="BY632" s="74"/>
      <c r="BZ632" s="74"/>
      <c r="CA632" s="74"/>
    </row>
    <row r="633" spans="2:79">
      <c r="B633" s="1"/>
      <c r="C633" s="1"/>
      <c r="D633" s="1"/>
      <c r="E633" s="1"/>
      <c r="F633" s="1"/>
      <c r="G633" s="5"/>
      <c r="H633" s="1"/>
      <c r="I633" s="1"/>
      <c r="J633" s="5"/>
      <c r="K633" s="1"/>
      <c r="L633" s="1"/>
      <c r="M633" s="5"/>
      <c r="N633" s="5"/>
      <c r="O633" s="5"/>
      <c r="P633" s="5"/>
      <c r="Q633" s="5"/>
      <c r="R633" s="5"/>
      <c r="S633" s="70"/>
      <c r="T633" s="70"/>
      <c r="U633" s="70"/>
      <c r="V633" s="18"/>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1"/>
      <c r="BA633" s="1"/>
      <c r="BB633" s="74"/>
      <c r="BC633" s="74"/>
      <c r="BD633" s="74"/>
      <c r="BE633" s="74"/>
      <c r="BF633" s="74"/>
      <c r="BG633" s="74"/>
      <c r="BH633" s="74"/>
      <c r="BI633" s="74"/>
      <c r="BJ633" s="74"/>
      <c r="BK633" s="74"/>
      <c r="BL633" s="74"/>
      <c r="BM633" s="74"/>
      <c r="BN633" s="74"/>
      <c r="BO633" s="74"/>
      <c r="BP633" s="74"/>
      <c r="BQ633" s="74"/>
      <c r="BR633" s="74"/>
      <c r="BS633" s="74"/>
      <c r="BT633" s="74"/>
      <c r="BU633" s="74"/>
      <c r="BV633" s="74"/>
      <c r="BW633" s="74"/>
      <c r="BX633" s="74"/>
      <c r="BY633" s="74"/>
      <c r="BZ633" s="74"/>
      <c r="CA633" s="74"/>
    </row>
    <row r="634" spans="2:79">
      <c r="B634" s="1"/>
      <c r="C634" s="1"/>
      <c r="D634" s="1"/>
      <c r="E634" s="1"/>
      <c r="F634" s="1"/>
      <c r="G634" s="5"/>
      <c r="H634" s="1"/>
      <c r="I634" s="1"/>
      <c r="J634" s="5"/>
      <c r="K634" s="1"/>
      <c r="L634" s="1"/>
      <c r="M634" s="5"/>
      <c r="N634" s="5"/>
      <c r="O634" s="5"/>
      <c r="P634" s="5"/>
      <c r="Q634" s="5"/>
      <c r="R634" s="5"/>
      <c r="S634" s="70"/>
      <c r="T634" s="70"/>
      <c r="U634" s="70"/>
      <c r="V634" s="18"/>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1"/>
      <c r="BA634" s="1"/>
      <c r="BB634" s="74"/>
      <c r="BC634" s="74"/>
      <c r="BD634" s="74"/>
      <c r="BE634" s="74"/>
      <c r="BF634" s="74"/>
      <c r="BG634" s="74"/>
      <c r="BH634" s="74"/>
      <c r="BI634" s="74"/>
      <c r="BJ634" s="74"/>
      <c r="BK634" s="74"/>
      <c r="BL634" s="74"/>
      <c r="BM634" s="74"/>
      <c r="BN634" s="74"/>
      <c r="BO634" s="74"/>
      <c r="BP634" s="74"/>
      <c r="BQ634" s="74"/>
      <c r="BR634" s="74"/>
      <c r="BS634" s="74"/>
      <c r="BT634" s="74"/>
      <c r="BU634" s="74"/>
      <c r="BV634" s="74"/>
      <c r="BW634" s="74"/>
      <c r="BX634" s="74"/>
      <c r="BY634" s="74"/>
      <c r="BZ634" s="74"/>
      <c r="CA634" s="74"/>
    </row>
    <row r="635" spans="2:79">
      <c r="B635" s="1"/>
      <c r="C635" s="1"/>
      <c r="D635" s="1"/>
      <c r="E635" s="1"/>
      <c r="F635" s="1"/>
      <c r="G635" s="5"/>
      <c r="H635" s="1"/>
      <c r="I635" s="1"/>
      <c r="J635" s="5"/>
      <c r="K635" s="1"/>
      <c r="L635" s="1"/>
      <c r="M635" s="5"/>
      <c r="N635" s="5"/>
      <c r="O635" s="5"/>
      <c r="P635" s="5"/>
      <c r="Q635" s="5"/>
      <c r="R635" s="5"/>
      <c r="S635" s="70"/>
      <c r="T635" s="70"/>
      <c r="U635" s="70"/>
      <c r="V635" s="18"/>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1"/>
      <c r="BA635" s="1"/>
    </row>
    <row r="636" spans="2:79">
      <c r="B636" s="1"/>
      <c r="C636" s="1"/>
      <c r="D636" s="1"/>
      <c r="E636" s="1"/>
      <c r="F636" s="1"/>
      <c r="G636" s="5"/>
      <c r="H636" s="1"/>
      <c r="I636" s="1"/>
      <c r="J636" s="5"/>
      <c r="K636" s="1"/>
      <c r="L636" s="1"/>
      <c r="M636" s="5"/>
      <c r="N636" s="5"/>
      <c r="O636" s="5"/>
      <c r="P636" s="5"/>
      <c r="Q636" s="5"/>
      <c r="R636" s="5"/>
      <c r="S636" s="70"/>
      <c r="T636" s="70"/>
      <c r="U636" s="70"/>
      <c r="V636" s="18"/>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1"/>
      <c r="BA636" s="1"/>
    </row>
    <row r="637" spans="2:79">
      <c r="B637" s="1"/>
      <c r="C637" s="1"/>
      <c r="D637" s="1"/>
      <c r="E637" s="1"/>
      <c r="F637" s="1"/>
      <c r="G637" s="5"/>
      <c r="H637" s="1"/>
      <c r="I637" s="1"/>
      <c r="J637" s="5"/>
      <c r="K637" s="1"/>
      <c r="L637" s="1"/>
      <c r="M637" s="5"/>
      <c r="N637" s="5"/>
      <c r="O637" s="5"/>
      <c r="P637" s="5"/>
      <c r="Q637" s="5"/>
      <c r="R637" s="5"/>
      <c r="S637" s="70"/>
      <c r="T637" s="70"/>
      <c r="U637" s="70"/>
      <c r="V637" s="18"/>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1"/>
      <c r="BA637" s="1"/>
    </row>
    <row r="638" spans="2:79">
      <c r="B638" s="1"/>
      <c r="C638" s="1"/>
      <c r="D638" s="1"/>
      <c r="E638" s="1"/>
      <c r="F638" s="1"/>
      <c r="G638" s="5"/>
      <c r="H638" s="1"/>
      <c r="I638" s="1"/>
      <c r="J638" s="5"/>
      <c r="K638" s="1"/>
      <c r="L638" s="1"/>
      <c r="M638" s="5"/>
      <c r="N638" s="5"/>
      <c r="O638" s="5"/>
      <c r="P638" s="5"/>
      <c r="Q638" s="5"/>
      <c r="R638" s="5"/>
      <c r="S638" s="70"/>
      <c r="T638" s="70"/>
      <c r="U638" s="70"/>
      <c r="V638" s="18"/>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1"/>
      <c r="BA638" s="1"/>
    </row>
    <row r="639" spans="2:79">
      <c r="B639" s="1"/>
      <c r="C639" s="1"/>
      <c r="D639" s="1"/>
      <c r="E639" s="1"/>
      <c r="F639" s="1"/>
      <c r="G639" s="5"/>
      <c r="H639" s="1"/>
      <c r="I639" s="1"/>
      <c r="J639" s="5"/>
      <c r="K639" s="1"/>
      <c r="L639" s="1"/>
      <c r="M639" s="5"/>
      <c r="N639" s="5"/>
      <c r="O639" s="5"/>
      <c r="P639" s="5"/>
      <c r="Q639" s="5"/>
      <c r="R639" s="5"/>
      <c r="S639" s="70"/>
      <c r="T639" s="70"/>
      <c r="U639" s="70"/>
      <c r="V639" s="18"/>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1"/>
      <c r="BA639" s="1"/>
    </row>
    <row r="640" spans="2:79">
      <c r="B640" s="1"/>
      <c r="C640" s="1"/>
      <c r="D640" s="1"/>
      <c r="E640" s="1"/>
      <c r="F640" s="1"/>
      <c r="G640" s="5"/>
      <c r="H640" s="1"/>
      <c r="I640" s="1"/>
      <c r="J640" s="5"/>
      <c r="K640" s="1"/>
      <c r="L640" s="1"/>
      <c r="M640" s="5"/>
      <c r="N640" s="5"/>
      <c r="O640" s="5"/>
      <c r="P640" s="5"/>
      <c r="Q640" s="5"/>
      <c r="R640" s="5"/>
      <c r="S640" s="70"/>
      <c r="T640" s="70"/>
      <c r="U640" s="70"/>
      <c r="V640" s="18"/>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1"/>
      <c r="BA640" s="1"/>
    </row>
    <row r="641" spans="2:53">
      <c r="B641" s="1"/>
      <c r="C641" s="1"/>
      <c r="D641" s="1"/>
      <c r="E641" s="1"/>
      <c r="F641" s="1"/>
      <c r="G641" s="5"/>
      <c r="H641" s="1"/>
      <c r="I641" s="1"/>
      <c r="J641" s="5"/>
      <c r="K641" s="1"/>
      <c r="L641" s="1"/>
      <c r="M641" s="5"/>
      <c r="N641" s="5"/>
      <c r="O641" s="5"/>
      <c r="P641" s="5"/>
      <c r="Q641" s="5"/>
      <c r="R641" s="5"/>
      <c r="S641" s="70"/>
      <c r="T641" s="70"/>
      <c r="U641" s="70"/>
      <c r="V641" s="18"/>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1"/>
      <c r="BA641" s="1"/>
    </row>
    <row r="642" spans="2:53">
      <c r="B642" s="1"/>
      <c r="C642" s="1"/>
      <c r="D642" s="1"/>
      <c r="E642" s="1"/>
      <c r="F642" s="1"/>
      <c r="G642" s="5"/>
      <c r="H642" s="1"/>
      <c r="I642" s="1"/>
      <c r="J642" s="5"/>
      <c r="K642" s="1"/>
      <c r="L642" s="1"/>
      <c r="M642" s="5"/>
      <c r="N642" s="5"/>
      <c r="O642" s="5"/>
      <c r="P642" s="5"/>
      <c r="Q642" s="5"/>
      <c r="R642" s="5"/>
      <c r="S642" s="70"/>
      <c r="T642" s="70"/>
      <c r="U642" s="70"/>
      <c r="V642" s="18"/>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1"/>
      <c r="BA642" s="1"/>
    </row>
    <row r="643" spans="2:53">
      <c r="B643" s="1"/>
      <c r="C643" s="1"/>
      <c r="D643" s="1"/>
      <c r="E643" s="1"/>
      <c r="F643" s="1"/>
      <c r="G643" s="5"/>
      <c r="H643" s="1"/>
      <c r="I643" s="1"/>
      <c r="J643" s="5"/>
      <c r="K643" s="1"/>
      <c r="L643" s="1"/>
      <c r="M643" s="5"/>
      <c r="N643" s="5"/>
      <c r="O643" s="5"/>
      <c r="P643" s="5"/>
      <c r="Q643" s="5"/>
      <c r="R643" s="5"/>
      <c r="S643" s="70"/>
      <c r="T643" s="70"/>
      <c r="U643" s="70"/>
      <c r="V643" s="18"/>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1"/>
      <c r="BA643" s="1"/>
    </row>
    <row r="644" spans="2:53">
      <c r="B644" s="1"/>
      <c r="C644" s="1"/>
      <c r="D644" s="1"/>
      <c r="E644" s="1"/>
      <c r="F644" s="1"/>
      <c r="G644" s="5"/>
      <c r="H644" s="1"/>
      <c r="I644" s="1"/>
      <c r="J644" s="5"/>
      <c r="K644" s="1"/>
      <c r="L644" s="1"/>
      <c r="M644" s="5"/>
      <c r="N644" s="5"/>
      <c r="O644" s="5"/>
      <c r="P644" s="5"/>
      <c r="Q644" s="5"/>
      <c r="R644" s="5"/>
      <c r="S644" s="70"/>
      <c r="T644" s="70"/>
      <c r="U644" s="70"/>
      <c r="V644" s="18"/>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1"/>
      <c r="BA644" s="1"/>
    </row>
    <row r="645" spans="2:53">
      <c r="B645" s="1"/>
      <c r="C645" s="1"/>
      <c r="D645" s="1"/>
      <c r="E645" s="1"/>
      <c r="F645" s="1"/>
      <c r="G645" s="5"/>
      <c r="H645" s="1"/>
      <c r="I645" s="1"/>
      <c r="J645" s="5"/>
      <c r="K645" s="1"/>
      <c r="L645" s="1"/>
      <c r="M645" s="5"/>
      <c r="N645" s="5"/>
      <c r="O645" s="5"/>
      <c r="P645" s="5"/>
      <c r="Q645" s="5"/>
      <c r="R645" s="5"/>
      <c r="S645" s="70"/>
      <c r="T645" s="70"/>
      <c r="U645" s="70"/>
      <c r="V645" s="18"/>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1"/>
      <c r="BA645" s="1"/>
    </row>
    <row r="646" spans="2:53">
      <c r="B646" s="1"/>
      <c r="C646" s="1"/>
      <c r="D646" s="1"/>
      <c r="E646" s="1"/>
      <c r="F646" s="1"/>
      <c r="G646" s="5"/>
      <c r="H646" s="1"/>
      <c r="I646" s="1"/>
      <c r="J646" s="5"/>
      <c r="K646" s="1"/>
      <c r="L646" s="1"/>
      <c r="M646" s="5"/>
      <c r="N646" s="5"/>
      <c r="O646" s="5"/>
      <c r="P646" s="5"/>
      <c r="Q646" s="5"/>
      <c r="R646" s="5"/>
      <c r="S646" s="70"/>
      <c r="T646" s="70"/>
      <c r="U646" s="70"/>
      <c r="V646" s="18"/>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1"/>
      <c r="BA646" s="1"/>
    </row>
    <row r="647" spans="2:53">
      <c r="B647" s="1"/>
      <c r="C647" s="1"/>
      <c r="D647" s="1"/>
      <c r="E647" s="1"/>
      <c r="F647" s="1"/>
      <c r="G647" s="5"/>
      <c r="H647" s="1"/>
      <c r="I647" s="1"/>
      <c r="J647" s="5"/>
      <c r="K647" s="1"/>
      <c r="L647" s="1"/>
      <c r="M647" s="5"/>
      <c r="N647" s="5"/>
      <c r="O647" s="5"/>
      <c r="P647" s="5"/>
      <c r="Q647" s="5"/>
      <c r="R647" s="5"/>
      <c r="S647" s="70"/>
      <c r="T647" s="70"/>
      <c r="U647" s="70"/>
      <c r="V647" s="18"/>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1"/>
      <c r="BA647" s="1"/>
    </row>
    <row r="648" spans="2:53">
      <c r="B648" s="1"/>
      <c r="C648" s="1"/>
      <c r="D648" s="1"/>
      <c r="E648" s="1"/>
      <c r="F648" s="1"/>
      <c r="G648" s="5"/>
      <c r="H648" s="1"/>
      <c r="I648" s="1"/>
      <c r="J648" s="5"/>
      <c r="K648" s="1"/>
      <c r="L648" s="1"/>
      <c r="M648" s="5"/>
      <c r="N648" s="5"/>
      <c r="O648" s="5"/>
      <c r="P648" s="5"/>
      <c r="Q648" s="5"/>
      <c r="R648" s="5"/>
      <c r="S648" s="70"/>
      <c r="T648" s="70"/>
      <c r="U648" s="70"/>
      <c r="V648" s="18"/>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1"/>
      <c r="BA648" s="1"/>
    </row>
    <row r="649" spans="2:53">
      <c r="B649" s="1"/>
      <c r="C649" s="1"/>
      <c r="D649" s="1"/>
      <c r="E649" s="1"/>
      <c r="F649" s="1"/>
      <c r="G649" s="5"/>
      <c r="H649" s="1"/>
      <c r="I649" s="1"/>
      <c r="J649" s="5"/>
      <c r="K649" s="1"/>
      <c r="L649" s="1"/>
      <c r="M649" s="5"/>
      <c r="N649" s="5"/>
      <c r="O649" s="5"/>
      <c r="P649" s="5"/>
      <c r="Q649" s="5"/>
      <c r="R649" s="5"/>
      <c r="S649" s="70"/>
      <c r="T649" s="70"/>
      <c r="U649" s="70"/>
      <c r="V649" s="18"/>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1"/>
      <c r="BA649" s="1"/>
    </row>
    <row r="650" spans="2:53">
      <c r="B650" s="1"/>
      <c r="C650" s="1"/>
      <c r="D650" s="1"/>
      <c r="E650" s="1"/>
      <c r="F650" s="1"/>
      <c r="G650" s="5"/>
      <c r="H650" s="1"/>
      <c r="I650" s="1"/>
      <c r="J650" s="5"/>
      <c r="K650" s="1"/>
      <c r="L650" s="1"/>
      <c r="M650" s="5"/>
      <c r="N650" s="5"/>
      <c r="O650" s="5"/>
      <c r="P650" s="5"/>
      <c r="Q650" s="5"/>
      <c r="R650" s="5"/>
      <c r="S650" s="70"/>
      <c r="T650" s="70"/>
      <c r="U650" s="70"/>
      <c r="V650" s="18"/>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1"/>
      <c r="BA650" s="1"/>
    </row>
    <row r="651" spans="2:53">
      <c r="B651" s="1"/>
      <c r="C651" s="1"/>
      <c r="D651" s="1"/>
      <c r="E651" s="1"/>
      <c r="F651" s="1"/>
      <c r="G651" s="5"/>
      <c r="H651" s="1"/>
      <c r="I651" s="1"/>
      <c r="J651" s="5"/>
      <c r="K651" s="1"/>
      <c r="L651" s="1"/>
      <c r="M651" s="5"/>
      <c r="N651" s="5"/>
      <c r="O651" s="5"/>
      <c r="P651" s="5"/>
      <c r="Q651" s="5"/>
      <c r="R651" s="5"/>
      <c r="S651" s="70"/>
      <c r="T651" s="70"/>
      <c r="U651" s="70"/>
      <c r="V651" s="18"/>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1"/>
      <c r="BA651" s="1"/>
    </row>
    <row r="652" spans="2:53">
      <c r="B652" s="1"/>
      <c r="C652" s="1"/>
      <c r="D652" s="1"/>
      <c r="E652" s="1"/>
      <c r="F652" s="1"/>
      <c r="G652" s="5"/>
      <c r="H652" s="1"/>
      <c r="I652" s="1"/>
      <c r="J652" s="5"/>
      <c r="K652" s="1"/>
      <c r="L652" s="1"/>
      <c r="M652" s="5"/>
      <c r="N652" s="5"/>
      <c r="O652" s="5"/>
      <c r="P652" s="5"/>
      <c r="Q652" s="5"/>
      <c r="R652" s="5"/>
      <c r="S652" s="70"/>
      <c r="T652" s="70"/>
      <c r="U652" s="70"/>
      <c r="V652" s="18"/>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1"/>
      <c r="BA652" s="1"/>
    </row>
    <row r="653" spans="2:53">
      <c r="B653" s="1"/>
      <c r="C653" s="1"/>
      <c r="D653" s="1"/>
      <c r="E653" s="1"/>
      <c r="F653" s="1"/>
      <c r="G653" s="5"/>
      <c r="H653" s="1"/>
      <c r="I653" s="1"/>
      <c r="J653" s="5"/>
      <c r="K653" s="1"/>
      <c r="L653" s="1"/>
      <c r="M653" s="5"/>
      <c r="N653" s="5"/>
      <c r="O653" s="5"/>
      <c r="P653" s="5"/>
      <c r="Q653" s="5"/>
      <c r="R653" s="5"/>
      <c r="S653" s="70"/>
      <c r="T653" s="70"/>
      <c r="U653" s="70"/>
      <c r="V653" s="18"/>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1"/>
      <c r="BA653" s="1"/>
    </row>
    <row r="654" spans="2:53">
      <c r="B654" s="1"/>
      <c r="C654" s="1"/>
      <c r="D654" s="1"/>
      <c r="E654" s="1"/>
      <c r="F654" s="1"/>
      <c r="G654" s="5"/>
      <c r="H654" s="1"/>
      <c r="I654" s="1"/>
      <c r="J654" s="5"/>
      <c r="K654" s="1"/>
      <c r="L654" s="1"/>
      <c r="M654" s="5"/>
      <c r="N654" s="5"/>
      <c r="O654" s="5"/>
      <c r="P654" s="5"/>
      <c r="Q654" s="5"/>
      <c r="R654" s="5"/>
      <c r="S654" s="70"/>
      <c r="T654" s="70"/>
      <c r="U654" s="70"/>
      <c r="V654" s="18"/>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1"/>
      <c r="BA654" s="1"/>
    </row>
    <row r="655" spans="2:53">
      <c r="B655" s="1"/>
      <c r="C655" s="1"/>
      <c r="D655" s="1"/>
      <c r="E655" s="1"/>
      <c r="F655" s="1"/>
      <c r="G655" s="5"/>
      <c r="H655" s="1"/>
      <c r="I655" s="1"/>
      <c r="J655" s="5"/>
      <c r="K655" s="1"/>
      <c r="L655" s="1"/>
      <c r="M655" s="5"/>
      <c r="N655" s="5"/>
      <c r="O655" s="5"/>
      <c r="P655" s="5"/>
      <c r="Q655" s="5"/>
      <c r="R655" s="5"/>
      <c r="S655" s="70"/>
      <c r="T655" s="70"/>
      <c r="U655" s="70"/>
      <c r="V655" s="18"/>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1"/>
      <c r="BA655" s="1"/>
    </row>
    <row r="656" spans="2:53">
      <c r="B656" s="1"/>
      <c r="C656" s="1"/>
      <c r="D656" s="1"/>
      <c r="E656" s="1"/>
      <c r="F656" s="1"/>
      <c r="G656" s="5"/>
      <c r="H656" s="1"/>
      <c r="I656" s="1"/>
      <c r="J656" s="5"/>
      <c r="K656" s="1"/>
      <c r="L656" s="1"/>
      <c r="M656" s="5"/>
      <c r="N656" s="5"/>
      <c r="O656" s="5"/>
      <c r="P656" s="5"/>
      <c r="Q656" s="5"/>
      <c r="R656" s="5"/>
      <c r="S656" s="70"/>
      <c r="T656" s="70"/>
      <c r="U656" s="70"/>
      <c r="V656" s="18"/>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1"/>
      <c r="BA656" s="1"/>
    </row>
    <row r="657" spans="2:53">
      <c r="B657" s="1"/>
      <c r="C657" s="1"/>
      <c r="D657" s="1"/>
      <c r="E657" s="1"/>
      <c r="F657" s="1"/>
      <c r="G657" s="5"/>
      <c r="H657" s="1"/>
      <c r="I657" s="1"/>
      <c r="J657" s="5"/>
      <c r="K657" s="1"/>
      <c r="L657" s="1"/>
      <c r="M657" s="5"/>
      <c r="N657" s="5"/>
      <c r="O657" s="5"/>
      <c r="P657" s="5"/>
      <c r="Q657" s="5"/>
      <c r="R657" s="5"/>
      <c r="S657" s="70"/>
      <c r="T657" s="70"/>
      <c r="U657" s="70"/>
      <c r="V657" s="18"/>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1"/>
      <c r="BA657" s="1"/>
    </row>
    <row r="658" spans="2:53">
      <c r="B658" s="1"/>
      <c r="C658" s="1"/>
      <c r="D658" s="1"/>
      <c r="E658" s="1"/>
      <c r="F658" s="1"/>
      <c r="G658" s="5"/>
      <c r="H658" s="1"/>
      <c r="I658" s="1"/>
      <c r="J658" s="5"/>
      <c r="K658" s="1"/>
      <c r="L658" s="1"/>
      <c r="M658" s="5"/>
      <c r="N658" s="5"/>
      <c r="O658" s="5"/>
      <c r="P658" s="5"/>
      <c r="Q658" s="5"/>
      <c r="R658" s="5"/>
      <c r="S658" s="70"/>
      <c r="T658" s="70"/>
      <c r="U658" s="70"/>
      <c r="V658" s="18"/>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1"/>
      <c r="BA658" s="1"/>
    </row>
    <row r="659" spans="2:53">
      <c r="B659" s="1"/>
      <c r="C659" s="1"/>
      <c r="D659" s="1"/>
      <c r="E659" s="1"/>
      <c r="F659" s="1"/>
      <c r="G659" s="5"/>
      <c r="H659" s="1"/>
      <c r="I659" s="1"/>
      <c r="J659" s="5"/>
      <c r="K659" s="1"/>
      <c r="L659" s="1"/>
      <c r="M659" s="5"/>
      <c r="N659" s="5"/>
      <c r="O659" s="5"/>
      <c r="P659" s="5"/>
      <c r="Q659" s="5"/>
      <c r="R659" s="5"/>
      <c r="S659" s="70"/>
      <c r="T659" s="70"/>
      <c r="U659" s="70"/>
      <c r="V659" s="18"/>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1"/>
      <c r="BA659" s="1"/>
    </row>
    <row r="660" spans="2:53">
      <c r="B660" s="1"/>
      <c r="C660" s="1"/>
      <c r="D660" s="1"/>
      <c r="E660" s="1"/>
      <c r="F660" s="1"/>
      <c r="G660" s="5"/>
      <c r="H660" s="1"/>
      <c r="I660" s="1"/>
      <c r="J660" s="5"/>
      <c r="K660" s="1"/>
      <c r="L660" s="1"/>
      <c r="M660" s="5"/>
      <c r="N660" s="5"/>
      <c r="O660" s="5"/>
      <c r="P660" s="5"/>
      <c r="Q660" s="5"/>
      <c r="R660" s="5"/>
      <c r="S660" s="70"/>
      <c r="T660" s="70"/>
      <c r="U660" s="70"/>
      <c r="V660" s="18"/>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1"/>
      <c r="BA660" s="1"/>
    </row>
    <row r="661" spans="2:53">
      <c r="B661" s="1"/>
      <c r="C661" s="1"/>
      <c r="D661" s="1"/>
      <c r="E661" s="1"/>
      <c r="F661" s="1"/>
      <c r="G661" s="5"/>
      <c r="H661" s="1"/>
      <c r="I661" s="1"/>
      <c r="J661" s="5"/>
      <c r="K661" s="1"/>
      <c r="L661" s="1"/>
      <c r="M661" s="5"/>
      <c r="N661" s="5"/>
      <c r="O661" s="5"/>
      <c r="P661" s="5"/>
      <c r="Q661" s="5"/>
      <c r="R661" s="5"/>
      <c r="S661" s="70"/>
      <c r="T661" s="70"/>
      <c r="U661" s="70"/>
      <c r="V661" s="18"/>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1"/>
      <c r="BA661" s="1"/>
    </row>
    <row r="662" spans="2:53">
      <c r="B662" s="1"/>
      <c r="C662" s="1"/>
      <c r="D662" s="1"/>
      <c r="E662" s="1"/>
      <c r="F662" s="1"/>
      <c r="G662" s="5"/>
      <c r="H662" s="1"/>
      <c r="I662" s="1"/>
      <c r="J662" s="5"/>
      <c r="K662" s="1"/>
      <c r="L662" s="1"/>
      <c r="M662" s="5"/>
      <c r="N662" s="5"/>
      <c r="O662" s="5"/>
      <c r="P662" s="5"/>
      <c r="Q662" s="5"/>
      <c r="R662" s="5"/>
      <c r="S662" s="70"/>
      <c r="T662" s="70"/>
      <c r="U662" s="70"/>
      <c r="V662" s="18"/>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1"/>
      <c r="BA662" s="1"/>
    </row>
    <row r="663" spans="2:53">
      <c r="B663" s="1"/>
      <c r="C663" s="1"/>
      <c r="D663" s="1"/>
      <c r="E663" s="1"/>
      <c r="F663" s="1"/>
      <c r="G663" s="5"/>
      <c r="H663" s="1"/>
      <c r="I663" s="1"/>
      <c r="J663" s="5"/>
      <c r="K663" s="1"/>
      <c r="L663" s="1"/>
      <c r="M663" s="5"/>
      <c r="N663" s="5"/>
      <c r="O663" s="5"/>
      <c r="P663" s="5"/>
      <c r="Q663" s="5"/>
      <c r="R663" s="5"/>
      <c r="S663" s="70"/>
      <c r="T663" s="70"/>
      <c r="U663" s="70"/>
      <c r="V663" s="18"/>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1"/>
      <c r="BA663" s="1"/>
    </row>
    <row r="664" spans="2:53">
      <c r="B664" s="1"/>
      <c r="C664" s="1"/>
      <c r="D664" s="1"/>
      <c r="E664" s="1"/>
      <c r="F664" s="1"/>
      <c r="G664" s="5"/>
      <c r="H664" s="1"/>
      <c r="I664" s="1"/>
      <c r="J664" s="5"/>
      <c r="K664" s="1"/>
      <c r="L664" s="1"/>
      <c r="M664" s="5"/>
      <c r="N664" s="5"/>
      <c r="O664" s="5"/>
      <c r="P664" s="5"/>
      <c r="Q664" s="5"/>
      <c r="R664" s="5"/>
      <c r="S664" s="70"/>
      <c r="T664" s="70"/>
      <c r="U664" s="70"/>
      <c r="V664" s="18"/>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1"/>
      <c r="BA664" s="1"/>
    </row>
    <row r="665" spans="2:53">
      <c r="B665" s="1"/>
      <c r="C665" s="1"/>
      <c r="D665" s="1"/>
      <c r="E665" s="1"/>
      <c r="F665" s="1"/>
      <c r="G665" s="5"/>
      <c r="H665" s="1"/>
      <c r="I665" s="1"/>
      <c r="J665" s="5"/>
      <c r="K665" s="1"/>
      <c r="L665" s="1"/>
      <c r="M665" s="5"/>
      <c r="N665" s="5"/>
      <c r="O665" s="5"/>
      <c r="P665" s="5"/>
      <c r="Q665" s="5"/>
      <c r="R665" s="5"/>
      <c r="S665" s="70"/>
      <c r="T665" s="70"/>
      <c r="U665" s="70"/>
      <c r="V665" s="18"/>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1"/>
      <c r="BA665" s="1"/>
    </row>
    <row r="666" spans="2:53">
      <c r="B666" s="1"/>
      <c r="C666" s="1"/>
      <c r="D666" s="1"/>
      <c r="E666" s="1"/>
      <c r="F666" s="1"/>
      <c r="G666" s="5"/>
      <c r="H666" s="1"/>
      <c r="I666" s="1"/>
      <c r="J666" s="5"/>
      <c r="K666" s="1"/>
      <c r="L666" s="1"/>
      <c r="M666" s="5"/>
      <c r="N666" s="5"/>
      <c r="O666" s="5"/>
      <c r="P666" s="5"/>
      <c r="Q666" s="5"/>
      <c r="R666" s="5"/>
      <c r="S666" s="70"/>
      <c r="T666" s="70"/>
      <c r="U666" s="70"/>
      <c r="V666" s="18"/>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1"/>
      <c r="BA666" s="1"/>
    </row>
    <row r="667" spans="2:53">
      <c r="B667" s="1"/>
      <c r="C667" s="1"/>
      <c r="D667" s="1"/>
      <c r="E667" s="1"/>
      <c r="F667" s="1"/>
      <c r="G667" s="5"/>
      <c r="H667" s="1"/>
      <c r="I667" s="1"/>
      <c r="J667" s="5"/>
      <c r="K667" s="1"/>
      <c r="L667" s="1"/>
      <c r="M667" s="5"/>
      <c r="N667" s="5"/>
      <c r="O667" s="5"/>
      <c r="P667" s="5"/>
      <c r="Q667" s="5"/>
      <c r="R667" s="5"/>
      <c r="S667" s="70"/>
      <c r="T667" s="70"/>
      <c r="U667" s="70"/>
      <c r="V667" s="18"/>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1"/>
      <c r="BA667" s="1"/>
    </row>
    <row r="668" spans="2:53">
      <c r="B668" s="1"/>
      <c r="C668" s="1"/>
      <c r="D668" s="1"/>
      <c r="E668" s="1"/>
      <c r="F668" s="1"/>
      <c r="G668" s="5"/>
      <c r="H668" s="1"/>
      <c r="I668" s="1"/>
      <c r="J668" s="5"/>
      <c r="K668" s="1"/>
      <c r="L668" s="1"/>
      <c r="M668" s="5"/>
      <c r="N668" s="5"/>
      <c r="O668" s="5"/>
      <c r="P668" s="5"/>
      <c r="Q668" s="5"/>
      <c r="R668" s="5"/>
      <c r="S668" s="70"/>
      <c r="T668" s="70"/>
      <c r="U668" s="70"/>
      <c r="V668" s="18"/>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1"/>
      <c r="BA668" s="1"/>
    </row>
    <row r="669" spans="2:53">
      <c r="B669" s="1"/>
      <c r="C669" s="1"/>
      <c r="D669" s="1"/>
      <c r="E669" s="1"/>
      <c r="F669" s="1"/>
      <c r="G669" s="5"/>
      <c r="H669" s="1"/>
      <c r="I669" s="1"/>
      <c r="J669" s="5"/>
      <c r="K669" s="1"/>
      <c r="L669" s="1"/>
      <c r="M669" s="5"/>
      <c r="N669" s="5"/>
      <c r="O669" s="5"/>
      <c r="P669" s="5"/>
      <c r="Q669" s="5"/>
      <c r="R669" s="5"/>
      <c r="S669" s="70"/>
      <c r="T669" s="70"/>
      <c r="U669" s="70"/>
      <c r="V669" s="18"/>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1"/>
      <c r="BA669" s="1"/>
    </row>
    <row r="670" spans="2:53">
      <c r="B670" s="1"/>
      <c r="C670" s="1"/>
      <c r="D670" s="1"/>
      <c r="E670" s="1"/>
      <c r="F670" s="1"/>
      <c r="G670" s="5"/>
      <c r="H670" s="1"/>
      <c r="I670" s="1"/>
      <c r="J670" s="5"/>
      <c r="K670" s="1"/>
      <c r="L670" s="1"/>
      <c r="M670" s="5"/>
      <c r="N670" s="5"/>
      <c r="O670" s="5"/>
      <c r="P670" s="5"/>
      <c r="Q670" s="5"/>
      <c r="R670" s="5"/>
      <c r="S670" s="70"/>
      <c r="T670" s="70"/>
      <c r="U670" s="70"/>
      <c r="V670" s="18"/>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1"/>
      <c r="BA670" s="1"/>
    </row>
    <row r="671" spans="2:53">
      <c r="B671" s="1"/>
      <c r="C671" s="1"/>
      <c r="D671" s="1"/>
      <c r="E671" s="1"/>
      <c r="F671" s="1"/>
      <c r="G671" s="5"/>
      <c r="H671" s="1"/>
      <c r="I671" s="1"/>
      <c r="J671" s="5"/>
      <c r="K671" s="1"/>
      <c r="L671" s="1"/>
      <c r="M671" s="5"/>
      <c r="N671" s="5"/>
      <c r="O671" s="5"/>
      <c r="P671" s="5"/>
      <c r="Q671" s="5"/>
      <c r="R671" s="5"/>
      <c r="S671" s="70"/>
      <c r="T671" s="70"/>
      <c r="U671" s="70"/>
      <c r="V671" s="18"/>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1"/>
      <c r="BA671" s="1"/>
    </row>
    <row r="672" spans="2:53">
      <c r="B672" s="1"/>
      <c r="C672" s="1"/>
      <c r="D672" s="1"/>
      <c r="E672" s="1"/>
      <c r="F672" s="1"/>
      <c r="G672" s="5"/>
      <c r="H672" s="1"/>
      <c r="I672" s="1"/>
      <c r="J672" s="5"/>
      <c r="K672" s="1"/>
      <c r="L672" s="1"/>
      <c r="M672" s="5"/>
      <c r="N672" s="5"/>
      <c r="O672" s="5"/>
      <c r="P672" s="5"/>
      <c r="Q672" s="5"/>
      <c r="R672" s="5"/>
      <c r="S672" s="70"/>
      <c r="T672" s="70"/>
      <c r="U672" s="70"/>
      <c r="V672" s="18"/>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1"/>
      <c r="BA672" s="1"/>
    </row>
    <row r="673" spans="2:53">
      <c r="B673" s="1"/>
      <c r="C673" s="1"/>
      <c r="D673" s="1"/>
      <c r="E673" s="1"/>
      <c r="F673" s="1"/>
      <c r="G673" s="5"/>
      <c r="H673" s="1"/>
      <c r="I673" s="1"/>
      <c r="J673" s="5"/>
      <c r="K673" s="1"/>
      <c r="L673" s="1"/>
      <c r="M673" s="5"/>
      <c r="N673" s="5"/>
      <c r="O673" s="5"/>
      <c r="P673" s="5"/>
      <c r="Q673" s="5"/>
      <c r="R673" s="5"/>
      <c r="S673" s="70"/>
      <c r="T673" s="70"/>
      <c r="U673" s="70"/>
      <c r="V673" s="18"/>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1"/>
      <c r="BA673" s="1"/>
    </row>
    <row r="674" spans="2:53">
      <c r="B674" s="1"/>
      <c r="C674" s="1"/>
      <c r="D674" s="1"/>
      <c r="E674" s="1"/>
      <c r="F674" s="1"/>
      <c r="G674" s="5"/>
      <c r="H674" s="1"/>
      <c r="I674" s="1"/>
      <c r="J674" s="5"/>
      <c r="K674" s="1"/>
      <c r="L674" s="1"/>
      <c r="M674" s="5"/>
      <c r="N674" s="5"/>
      <c r="O674" s="5"/>
      <c r="P674" s="5"/>
      <c r="Q674" s="5"/>
      <c r="R674" s="5"/>
      <c r="S674" s="70"/>
      <c r="T674" s="70"/>
      <c r="U674" s="70"/>
      <c r="V674" s="18"/>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1"/>
      <c r="BA674" s="1"/>
    </row>
    <row r="675" spans="2:53">
      <c r="B675" s="1"/>
      <c r="C675" s="1"/>
      <c r="D675" s="1"/>
      <c r="E675" s="1"/>
      <c r="F675" s="1"/>
      <c r="G675" s="5"/>
      <c r="H675" s="1"/>
      <c r="I675" s="1"/>
      <c r="J675" s="5"/>
      <c r="K675" s="1"/>
      <c r="L675" s="1"/>
      <c r="M675" s="5"/>
      <c r="N675" s="5"/>
      <c r="O675" s="5"/>
      <c r="P675" s="5"/>
      <c r="Q675" s="5"/>
      <c r="R675" s="5"/>
      <c r="S675" s="70"/>
      <c r="T675" s="70"/>
      <c r="U675" s="70"/>
      <c r="V675" s="18"/>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1"/>
      <c r="BA675" s="1"/>
    </row>
    <row r="676" spans="2:53">
      <c r="B676" s="1"/>
      <c r="C676" s="1"/>
      <c r="D676" s="1"/>
      <c r="E676" s="1"/>
      <c r="F676" s="1"/>
      <c r="G676" s="5"/>
      <c r="H676" s="1"/>
      <c r="I676" s="1"/>
      <c r="J676" s="5"/>
      <c r="K676" s="1"/>
      <c r="L676" s="1"/>
      <c r="M676" s="5"/>
      <c r="N676" s="5"/>
      <c r="O676" s="5"/>
      <c r="P676" s="5"/>
      <c r="Q676" s="5"/>
      <c r="R676" s="5"/>
      <c r="S676" s="70"/>
      <c r="T676" s="70"/>
      <c r="U676" s="70"/>
      <c r="V676" s="18"/>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1"/>
      <c r="BA676" s="1"/>
    </row>
    <row r="677" spans="2:53">
      <c r="B677" s="1"/>
      <c r="C677" s="1"/>
      <c r="D677" s="1"/>
      <c r="E677" s="1"/>
      <c r="F677" s="1"/>
      <c r="G677" s="5"/>
      <c r="H677" s="1"/>
      <c r="I677" s="1"/>
      <c r="J677" s="5"/>
      <c r="K677" s="1"/>
      <c r="L677" s="1"/>
      <c r="M677" s="5"/>
      <c r="N677" s="5"/>
      <c r="O677" s="5"/>
      <c r="P677" s="5"/>
      <c r="Q677" s="5"/>
      <c r="R677" s="5"/>
      <c r="S677" s="70"/>
      <c r="T677" s="70"/>
      <c r="U677" s="70"/>
      <c r="V677" s="18"/>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1"/>
      <c r="BA677" s="1"/>
    </row>
    <row r="678" spans="2:53">
      <c r="B678" s="1"/>
      <c r="C678" s="1"/>
      <c r="D678" s="1"/>
      <c r="E678" s="1"/>
      <c r="F678" s="1"/>
      <c r="G678" s="5"/>
      <c r="H678" s="1"/>
      <c r="I678" s="1"/>
      <c r="J678" s="5"/>
      <c r="K678" s="1"/>
      <c r="L678" s="1"/>
      <c r="M678" s="5"/>
      <c r="N678" s="5"/>
      <c r="O678" s="5"/>
      <c r="P678" s="5"/>
      <c r="Q678" s="5"/>
      <c r="R678" s="5"/>
      <c r="S678" s="70"/>
      <c r="T678" s="70"/>
      <c r="U678" s="70"/>
      <c r="V678" s="18"/>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1"/>
      <c r="BA678" s="1"/>
    </row>
    <row r="679" spans="2:53">
      <c r="B679" s="1"/>
      <c r="C679" s="1"/>
      <c r="D679" s="1"/>
      <c r="E679" s="1"/>
      <c r="F679" s="1"/>
      <c r="G679" s="5"/>
      <c r="H679" s="1"/>
      <c r="I679" s="1"/>
      <c r="J679" s="5"/>
      <c r="K679" s="1"/>
      <c r="L679" s="1"/>
      <c r="M679" s="5"/>
      <c r="N679" s="5"/>
      <c r="O679" s="5"/>
      <c r="P679" s="5"/>
      <c r="Q679" s="5"/>
      <c r="R679" s="5"/>
      <c r="S679" s="70"/>
      <c r="T679" s="70"/>
      <c r="U679" s="70"/>
      <c r="V679" s="18"/>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1"/>
      <c r="BA679" s="1"/>
    </row>
    <row r="680" spans="2:53">
      <c r="B680" s="1"/>
      <c r="C680" s="1"/>
      <c r="D680" s="1"/>
      <c r="E680" s="1"/>
      <c r="F680" s="1"/>
      <c r="G680" s="5"/>
      <c r="H680" s="1"/>
      <c r="I680" s="1"/>
      <c r="J680" s="5"/>
      <c r="K680" s="1"/>
      <c r="L680" s="1"/>
      <c r="M680" s="5"/>
      <c r="N680" s="5"/>
      <c r="O680" s="5"/>
      <c r="P680" s="5"/>
      <c r="Q680" s="5"/>
      <c r="R680" s="5"/>
      <c r="S680" s="70"/>
      <c r="T680" s="70"/>
      <c r="U680" s="70"/>
      <c r="V680" s="18"/>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1"/>
      <c r="BA680" s="1"/>
    </row>
    <row r="681" spans="2:53">
      <c r="B681" s="1"/>
      <c r="C681" s="1"/>
      <c r="D681" s="1"/>
      <c r="E681" s="1"/>
      <c r="F681" s="1"/>
      <c r="G681" s="5"/>
      <c r="H681" s="1"/>
      <c r="I681" s="1"/>
      <c r="J681" s="5"/>
      <c r="K681" s="1"/>
      <c r="L681" s="1"/>
      <c r="M681" s="5"/>
      <c r="N681" s="5"/>
      <c r="O681" s="5"/>
      <c r="P681" s="5"/>
      <c r="Q681" s="5"/>
      <c r="R681" s="5"/>
      <c r="S681" s="70"/>
      <c r="T681" s="70"/>
      <c r="U681" s="70"/>
      <c r="V681" s="18"/>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1"/>
      <c r="BA681" s="1"/>
    </row>
    <row r="682" spans="2:53">
      <c r="B682" s="1"/>
      <c r="C682" s="1"/>
      <c r="D682" s="1"/>
      <c r="E682" s="1"/>
      <c r="F682" s="1"/>
      <c r="G682" s="5"/>
      <c r="H682" s="1"/>
      <c r="I682" s="1"/>
      <c r="J682" s="5"/>
      <c r="K682" s="1"/>
      <c r="L682" s="1"/>
      <c r="M682" s="5"/>
      <c r="N682" s="5"/>
      <c r="O682" s="5"/>
      <c r="P682" s="5"/>
      <c r="Q682" s="5"/>
      <c r="R682" s="5"/>
      <c r="S682" s="70"/>
      <c r="T682" s="70"/>
      <c r="U682" s="70"/>
      <c r="V682" s="18"/>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1"/>
      <c r="BA682" s="1"/>
    </row>
    <row r="683" spans="2:53">
      <c r="B683" s="1"/>
      <c r="C683" s="1"/>
      <c r="D683" s="1"/>
      <c r="E683" s="1"/>
      <c r="F683" s="1"/>
      <c r="G683" s="5"/>
      <c r="H683" s="1"/>
      <c r="I683" s="1"/>
      <c r="J683" s="5"/>
      <c r="K683" s="1"/>
      <c r="L683" s="1"/>
      <c r="M683" s="5"/>
      <c r="N683" s="5"/>
      <c r="O683" s="5"/>
      <c r="P683" s="5"/>
      <c r="Q683" s="5"/>
      <c r="R683" s="5"/>
      <c r="S683" s="70"/>
      <c r="T683" s="70"/>
      <c r="U683" s="70"/>
      <c r="V683" s="18"/>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1"/>
      <c r="BA683" s="1"/>
    </row>
    <row r="684" spans="2:53">
      <c r="B684" s="1"/>
      <c r="C684" s="1"/>
      <c r="D684" s="1"/>
      <c r="E684" s="1"/>
      <c r="F684" s="1"/>
      <c r="G684" s="5"/>
      <c r="H684" s="1"/>
      <c r="I684" s="1"/>
      <c r="J684" s="5"/>
      <c r="K684" s="1"/>
      <c r="L684" s="1"/>
      <c r="M684" s="5"/>
      <c r="N684" s="5"/>
      <c r="O684" s="5"/>
      <c r="P684" s="5"/>
      <c r="Q684" s="5"/>
      <c r="R684" s="5"/>
      <c r="S684" s="70"/>
      <c r="T684" s="70"/>
      <c r="U684" s="70"/>
      <c r="V684" s="18"/>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1"/>
      <c r="BA684" s="1"/>
    </row>
    <row r="685" spans="2:53">
      <c r="B685" s="1"/>
      <c r="C685" s="1"/>
      <c r="D685" s="1"/>
      <c r="E685" s="1"/>
      <c r="F685" s="1"/>
      <c r="G685" s="5"/>
      <c r="H685" s="1"/>
      <c r="I685" s="1"/>
      <c r="J685" s="5"/>
      <c r="K685" s="1"/>
      <c r="L685" s="1"/>
      <c r="M685" s="5"/>
      <c r="N685" s="5"/>
      <c r="O685" s="5"/>
      <c r="P685" s="5"/>
      <c r="Q685" s="5"/>
      <c r="R685" s="5"/>
      <c r="S685" s="70"/>
      <c r="T685" s="70"/>
      <c r="U685" s="70"/>
      <c r="V685" s="18"/>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1"/>
      <c r="BA685" s="1"/>
    </row>
    <row r="686" spans="2:53">
      <c r="B686" s="1"/>
      <c r="C686" s="1"/>
      <c r="D686" s="1"/>
      <c r="E686" s="1"/>
      <c r="F686" s="1"/>
      <c r="G686" s="5"/>
      <c r="H686" s="1"/>
      <c r="I686" s="1"/>
      <c r="J686" s="5"/>
      <c r="K686" s="1"/>
      <c r="L686" s="1"/>
      <c r="M686" s="5"/>
      <c r="N686" s="5"/>
      <c r="O686" s="5"/>
      <c r="P686" s="5"/>
      <c r="Q686" s="5"/>
      <c r="R686" s="5"/>
      <c r="S686" s="70"/>
      <c r="T686" s="70"/>
      <c r="U686" s="70"/>
      <c r="V686" s="18"/>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1"/>
      <c r="BA686" s="1"/>
    </row>
    <row r="687" spans="2:53">
      <c r="B687" s="1"/>
      <c r="C687" s="1"/>
      <c r="D687" s="1"/>
      <c r="E687" s="1"/>
      <c r="F687" s="1"/>
      <c r="G687" s="5"/>
      <c r="H687" s="1"/>
      <c r="I687" s="1"/>
      <c r="J687" s="5"/>
      <c r="K687" s="1"/>
      <c r="L687" s="1"/>
      <c r="M687" s="5"/>
      <c r="N687" s="5"/>
      <c r="O687" s="5"/>
      <c r="P687" s="5"/>
      <c r="Q687" s="5"/>
      <c r="R687" s="5"/>
      <c r="S687" s="70"/>
      <c r="T687" s="70"/>
      <c r="U687" s="70"/>
      <c r="V687" s="18"/>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1"/>
      <c r="BA687" s="1"/>
    </row>
    <row r="688" spans="2:53">
      <c r="B688" s="1"/>
      <c r="C688" s="1"/>
      <c r="D688" s="1"/>
      <c r="E688" s="1"/>
      <c r="F688" s="1"/>
      <c r="G688" s="5"/>
      <c r="H688" s="1"/>
      <c r="I688" s="1"/>
      <c r="J688" s="5"/>
      <c r="K688" s="1"/>
      <c r="L688" s="1"/>
      <c r="M688" s="5"/>
      <c r="N688" s="5"/>
      <c r="O688" s="5"/>
      <c r="P688" s="5"/>
      <c r="Q688" s="5"/>
      <c r="R688" s="5"/>
      <c r="S688" s="70"/>
      <c r="T688" s="70"/>
      <c r="U688" s="70"/>
      <c r="V688" s="18"/>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1"/>
      <c r="BA688" s="1"/>
    </row>
    <row r="689" spans="2:53">
      <c r="B689" s="1"/>
      <c r="C689" s="1"/>
      <c r="D689" s="1"/>
      <c r="E689" s="1"/>
      <c r="F689" s="1"/>
      <c r="G689" s="5"/>
      <c r="H689" s="1"/>
      <c r="I689" s="1"/>
      <c r="J689" s="5"/>
      <c r="K689" s="1"/>
      <c r="L689" s="1"/>
      <c r="M689" s="5"/>
      <c r="N689" s="5"/>
      <c r="O689" s="5"/>
      <c r="P689" s="5"/>
      <c r="Q689" s="5"/>
      <c r="R689" s="5"/>
      <c r="S689" s="70"/>
      <c r="T689" s="70"/>
      <c r="U689" s="70"/>
      <c r="V689" s="18"/>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1"/>
      <c r="BA689" s="1"/>
    </row>
    <row r="690" spans="2:53">
      <c r="B690" s="1"/>
      <c r="C690" s="1"/>
      <c r="D690" s="1"/>
      <c r="E690" s="1"/>
      <c r="F690" s="1"/>
      <c r="G690" s="5"/>
      <c r="H690" s="1"/>
      <c r="I690" s="1"/>
      <c r="J690" s="5"/>
      <c r="K690" s="1"/>
      <c r="L690" s="1"/>
      <c r="M690" s="5"/>
      <c r="N690" s="5"/>
      <c r="O690" s="5"/>
      <c r="P690" s="5"/>
      <c r="Q690" s="5"/>
      <c r="R690" s="5"/>
      <c r="S690" s="70"/>
      <c r="T690" s="70"/>
      <c r="U690" s="70"/>
      <c r="V690" s="18"/>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1"/>
      <c r="BA690" s="1"/>
    </row>
    <row r="691" spans="2:53">
      <c r="B691" s="1"/>
      <c r="C691" s="1"/>
      <c r="D691" s="1"/>
      <c r="E691" s="1"/>
      <c r="F691" s="1"/>
      <c r="G691" s="5"/>
      <c r="H691" s="1"/>
      <c r="I691" s="1"/>
      <c r="J691" s="5"/>
      <c r="K691" s="1"/>
      <c r="L691" s="1"/>
      <c r="M691" s="5"/>
      <c r="N691" s="5"/>
      <c r="O691" s="5"/>
      <c r="P691" s="5"/>
      <c r="Q691" s="5"/>
      <c r="R691" s="5"/>
      <c r="S691" s="70"/>
      <c r="T691" s="70"/>
      <c r="U691" s="70"/>
      <c r="V691" s="18"/>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1"/>
      <c r="BA691" s="1"/>
    </row>
    <row r="692" spans="2:53">
      <c r="B692" s="1"/>
      <c r="C692" s="1"/>
      <c r="D692" s="1"/>
      <c r="E692" s="1"/>
      <c r="F692" s="1"/>
      <c r="G692" s="5"/>
      <c r="H692" s="1"/>
      <c r="I692" s="1"/>
      <c r="J692" s="5"/>
      <c r="K692" s="1"/>
      <c r="L692" s="1"/>
      <c r="M692" s="5"/>
      <c r="N692" s="5"/>
      <c r="O692" s="5"/>
      <c r="P692" s="5"/>
      <c r="Q692" s="5"/>
      <c r="R692" s="5"/>
      <c r="S692" s="70"/>
      <c r="T692" s="70"/>
      <c r="U692" s="70"/>
      <c r="V692" s="18"/>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1"/>
      <c r="BA692" s="1"/>
    </row>
    <row r="693" spans="2:53">
      <c r="B693" s="1"/>
      <c r="C693" s="1"/>
      <c r="D693" s="1"/>
      <c r="E693" s="1"/>
      <c r="F693" s="1"/>
      <c r="G693" s="5"/>
      <c r="H693" s="1"/>
      <c r="I693" s="1"/>
      <c r="J693" s="5"/>
      <c r="K693" s="1"/>
      <c r="L693" s="1"/>
      <c r="M693" s="5"/>
      <c r="N693" s="5"/>
      <c r="O693" s="5"/>
      <c r="P693" s="5"/>
      <c r="Q693" s="5"/>
      <c r="R693" s="5"/>
      <c r="S693" s="70"/>
      <c r="T693" s="70"/>
      <c r="U693" s="70"/>
      <c r="V693" s="18"/>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1"/>
      <c r="BA693" s="1"/>
    </row>
    <row r="694" spans="2:53">
      <c r="B694" s="1"/>
      <c r="C694" s="1"/>
      <c r="D694" s="1"/>
      <c r="E694" s="1"/>
      <c r="F694" s="1"/>
      <c r="G694" s="5"/>
      <c r="H694" s="1"/>
      <c r="I694" s="1"/>
      <c r="J694" s="5"/>
      <c r="K694" s="1"/>
      <c r="L694" s="1"/>
      <c r="M694" s="5"/>
      <c r="N694" s="5"/>
      <c r="O694" s="5"/>
      <c r="P694" s="5"/>
      <c r="Q694" s="5"/>
      <c r="R694" s="5"/>
      <c r="S694" s="70"/>
      <c r="T694" s="70"/>
      <c r="U694" s="70"/>
      <c r="V694" s="18"/>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1"/>
      <c r="BA694" s="1"/>
    </row>
    <row r="695" spans="2:53">
      <c r="B695" s="1"/>
      <c r="C695" s="1"/>
      <c r="D695" s="1"/>
      <c r="E695" s="1"/>
      <c r="F695" s="1"/>
      <c r="G695" s="5"/>
      <c r="H695" s="1"/>
      <c r="I695" s="1"/>
      <c r="J695" s="5"/>
      <c r="K695" s="1"/>
      <c r="L695" s="1"/>
      <c r="M695" s="5"/>
      <c r="N695" s="5"/>
      <c r="O695" s="5"/>
      <c r="P695" s="5"/>
      <c r="Q695" s="5"/>
      <c r="R695" s="5"/>
      <c r="S695" s="70"/>
      <c r="T695" s="70"/>
      <c r="U695" s="70"/>
      <c r="V695" s="18"/>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1"/>
      <c r="BA695" s="1"/>
    </row>
    <row r="696" spans="2:53">
      <c r="B696" s="1"/>
      <c r="C696" s="1"/>
      <c r="D696" s="1"/>
      <c r="E696" s="1"/>
      <c r="F696" s="1"/>
      <c r="G696" s="5"/>
      <c r="H696" s="1"/>
      <c r="I696" s="1"/>
      <c r="J696" s="5"/>
      <c r="K696" s="1"/>
      <c r="L696" s="1"/>
      <c r="M696" s="5"/>
      <c r="N696" s="5"/>
      <c r="O696" s="5"/>
      <c r="P696" s="5"/>
      <c r="Q696" s="5"/>
      <c r="R696" s="5"/>
      <c r="S696" s="70"/>
      <c r="T696" s="70"/>
      <c r="U696" s="70"/>
      <c r="V696" s="18"/>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1"/>
      <c r="BA696" s="1"/>
    </row>
    <row r="697" spans="2:53">
      <c r="B697" s="1"/>
      <c r="C697" s="1"/>
      <c r="D697" s="1"/>
      <c r="E697" s="1"/>
      <c r="F697" s="1"/>
      <c r="G697" s="5"/>
      <c r="H697" s="1"/>
      <c r="I697" s="1"/>
      <c r="J697" s="5"/>
      <c r="K697" s="1"/>
      <c r="L697" s="1"/>
      <c r="M697" s="5"/>
      <c r="N697" s="5"/>
      <c r="O697" s="5"/>
      <c r="P697" s="5"/>
      <c r="Q697" s="5"/>
      <c r="R697" s="5"/>
      <c r="S697" s="70"/>
      <c r="T697" s="70"/>
      <c r="U697" s="70"/>
      <c r="V697" s="18"/>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1"/>
      <c r="BA697" s="1"/>
    </row>
    <row r="698" spans="2:53">
      <c r="B698" s="1"/>
      <c r="C698" s="1"/>
      <c r="D698" s="1"/>
      <c r="E698" s="1"/>
      <c r="F698" s="1"/>
      <c r="G698" s="5"/>
      <c r="H698" s="1"/>
      <c r="I698" s="1"/>
      <c r="J698" s="5"/>
      <c r="K698" s="1"/>
      <c r="L698" s="1"/>
      <c r="M698" s="5"/>
      <c r="N698" s="5"/>
      <c r="O698" s="5"/>
      <c r="P698" s="5"/>
      <c r="Q698" s="5"/>
      <c r="R698" s="5"/>
      <c r="S698" s="70"/>
      <c r="T698" s="70"/>
      <c r="U698" s="70"/>
      <c r="V698" s="18"/>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1"/>
      <c r="BA698" s="1"/>
    </row>
    <row r="699" spans="2:53">
      <c r="B699" s="1"/>
      <c r="C699" s="1"/>
      <c r="D699" s="1"/>
      <c r="E699" s="1"/>
      <c r="F699" s="1"/>
      <c r="G699" s="5"/>
      <c r="H699" s="1"/>
      <c r="I699" s="1"/>
      <c r="J699" s="5"/>
      <c r="K699" s="1"/>
      <c r="L699" s="1"/>
      <c r="M699" s="5"/>
      <c r="N699" s="5"/>
      <c r="O699" s="5"/>
      <c r="P699" s="5"/>
      <c r="Q699" s="5"/>
      <c r="R699" s="5"/>
      <c r="S699" s="70"/>
      <c r="T699" s="70"/>
      <c r="U699" s="70"/>
      <c r="V699" s="18"/>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1"/>
      <c r="BA699" s="1"/>
    </row>
    <row r="700" spans="2:53">
      <c r="B700" s="1"/>
      <c r="C700" s="1"/>
      <c r="D700" s="1"/>
      <c r="E700" s="1"/>
      <c r="F700" s="1"/>
      <c r="G700" s="5"/>
      <c r="H700" s="1"/>
      <c r="I700" s="1"/>
      <c r="J700" s="5"/>
      <c r="K700" s="1"/>
      <c r="L700" s="1"/>
      <c r="M700" s="5"/>
      <c r="N700" s="5"/>
      <c r="O700" s="5"/>
      <c r="P700" s="5"/>
      <c r="Q700" s="5"/>
      <c r="R700" s="5"/>
      <c r="S700" s="70"/>
      <c r="T700" s="70"/>
      <c r="U700" s="70"/>
      <c r="V700" s="18"/>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1"/>
      <c r="BA700" s="1"/>
    </row>
    <row r="701" spans="2:53">
      <c r="B701" s="1"/>
      <c r="C701" s="1"/>
      <c r="D701" s="1"/>
      <c r="E701" s="1"/>
      <c r="F701" s="1"/>
      <c r="G701" s="5"/>
      <c r="H701" s="1"/>
      <c r="I701" s="1"/>
      <c r="J701" s="5"/>
      <c r="K701" s="1"/>
      <c r="L701" s="1"/>
      <c r="M701" s="5"/>
      <c r="N701" s="5"/>
      <c r="O701" s="5"/>
      <c r="P701" s="5"/>
      <c r="Q701" s="5"/>
      <c r="R701" s="5"/>
      <c r="S701" s="70"/>
      <c r="T701" s="70"/>
      <c r="U701" s="70"/>
      <c r="V701" s="18"/>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1"/>
      <c r="BA701" s="1"/>
    </row>
    <row r="702" spans="2:53">
      <c r="B702" s="1"/>
      <c r="C702" s="1"/>
      <c r="D702" s="1"/>
      <c r="E702" s="1"/>
      <c r="F702" s="1"/>
      <c r="G702" s="5"/>
      <c r="H702" s="1"/>
      <c r="I702" s="1"/>
      <c r="J702" s="5"/>
      <c r="K702" s="1"/>
      <c r="L702" s="1"/>
      <c r="M702" s="5"/>
      <c r="N702" s="5"/>
      <c r="O702" s="5"/>
      <c r="P702" s="5"/>
      <c r="Q702" s="5"/>
      <c r="R702" s="5"/>
      <c r="S702" s="70"/>
      <c r="T702" s="70"/>
      <c r="U702" s="70"/>
      <c r="V702" s="18"/>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1"/>
      <c r="BA702" s="1"/>
    </row>
    <row r="703" spans="2:53">
      <c r="B703" s="1"/>
      <c r="C703" s="1"/>
      <c r="D703" s="1"/>
      <c r="E703" s="1"/>
      <c r="F703" s="1"/>
      <c r="G703" s="5"/>
      <c r="H703" s="1"/>
      <c r="I703" s="1"/>
      <c r="J703" s="5"/>
      <c r="K703" s="1"/>
      <c r="L703" s="1"/>
      <c r="M703" s="5"/>
      <c r="N703" s="5"/>
      <c r="O703" s="5"/>
      <c r="P703" s="5"/>
      <c r="Q703" s="5"/>
      <c r="R703" s="5"/>
      <c r="S703" s="70"/>
      <c r="T703" s="70"/>
      <c r="U703" s="70"/>
      <c r="V703" s="18"/>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1"/>
      <c r="BA703" s="1"/>
    </row>
    <row r="704" spans="2:53">
      <c r="B704" s="1"/>
      <c r="C704" s="1"/>
      <c r="D704" s="1"/>
      <c r="E704" s="1"/>
      <c r="F704" s="1"/>
      <c r="G704" s="5"/>
      <c r="H704" s="1"/>
      <c r="I704" s="1"/>
      <c r="J704" s="5"/>
      <c r="K704" s="1"/>
      <c r="L704" s="1"/>
      <c r="M704" s="5"/>
      <c r="N704" s="5"/>
      <c r="O704" s="5"/>
      <c r="P704" s="5"/>
      <c r="Q704" s="5"/>
      <c r="R704" s="5"/>
      <c r="S704" s="70"/>
      <c r="T704" s="70"/>
      <c r="U704" s="70"/>
      <c r="V704" s="18"/>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1"/>
      <c r="BA704" s="1"/>
    </row>
    <row r="705" spans="2:53">
      <c r="B705" s="1"/>
      <c r="C705" s="1"/>
      <c r="D705" s="1"/>
      <c r="E705" s="1"/>
      <c r="F705" s="1"/>
      <c r="G705" s="5"/>
      <c r="H705" s="1"/>
      <c r="I705" s="1"/>
      <c r="J705" s="5"/>
      <c r="K705" s="1"/>
      <c r="L705" s="1"/>
      <c r="M705" s="5"/>
      <c r="N705" s="5"/>
      <c r="O705" s="5"/>
      <c r="P705" s="5"/>
      <c r="Q705" s="5"/>
      <c r="R705" s="5"/>
      <c r="S705" s="70"/>
      <c r="T705" s="70"/>
      <c r="U705" s="70"/>
      <c r="V705" s="18"/>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1"/>
      <c r="BA705" s="1"/>
    </row>
    <row r="706" spans="2:53">
      <c r="B706" s="1"/>
      <c r="C706" s="1"/>
      <c r="D706" s="1"/>
      <c r="E706" s="1"/>
      <c r="F706" s="1"/>
      <c r="G706" s="5"/>
      <c r="H706" s="1"/>
      <c r="I706" s="1"/>
      <c r="J706" s="5"/>
      <c r="K706" s="1"/>
      <c r="L706" s="1"/>
      <c r="M706" s="5"/>
      <c r="N706" s="5"/>
      <c r="O706" s="5"/>
      <c r="P706" s="5"/>
      <c r="Q706" s="5"/>
      <c r="R706" s="5"/>
      <c r="S706" s="70"/>
      <c r="T706" s="70"/>
      <c r="U706" s="70"/>
      <c r="V706" s="18"/>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1"/>
      <c r="BA706" s="1"/>
    </row>
    <row r="707" spans="2:53">
      <c r="B707" s="1"/>
      <c r="C707" s="1"/>
      <c r="D707" s="1"/>
      <c r="E707" s="1"/>
      <c r="F707" s="1"/>
      <c r="G707" s="5"/>
      <c r="H707" s="1"/>
      <c r="I707" s="1"/>
      <c r="J707" s="5"/>
      <c r="K707" s="1"/>
      <c r="L707" s="1"/>
      <c r="M707" s="5"/>
      <c r="N707" s="5"/>
      <c r="O707" s="5"/>
      <c r="P707" s="5"/>
      <c r="Q707" s="5"/>
      <c r="R707" s="5"/>
      <c r="S707" s="70"/>
      <c r="T707" s="70"/>
      <c r="U707" s="70"/>
      <c r="V707" s="18"/>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1"/>
      <c r="BA707" s="1"/>
    </row>
    <row r="708" spans="2:53">
      <c r="B708" s="1"/>
      <c r="C708" s="1"/>
      <c r="D708" s="1"/>
      <c r="E708" s="1"/>
      <c r="F708" s="1"/>
      <c r="G708" s="5"/>
      <c r="H708" s="1"/>
      <c r="I708" s="1"/>
      <c r="J708" s="5"/>
      <c r="K708" s="1"/>
      <c r="L708" s="1"/>
      <c r="M708" s="5"/>
      <c r="N708" s="5"/>
      <c r="O708" s="5"/>
      <c r="P708" s="5"/>
      <c r="Q708" s="5"/>
      <c r="R708" s="5"/>
      <c r="S708" s="70"/>
      <c r="T708" s="70"/>
      <c r="U708" s="70"/>
      <c r="V708" s="18"/>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1"/>
      <c r="BA708" s="1"/>
    </row>
    <row r="709" spans="2:53">
      <c r="B709" s="1"/>
      <c r="C709" s="1"/>
      <c r="D709" s="1"/>
      <c r="E709" s="1"/>
      <c r="F709" s="1"/>
      <c r="G709" s="5"/>
      <c r="H709" s="1"/>
      <c r="I709" s="1"/>
      <c r="J709" s="5"/>
      <c r="K709" s="1"/>
      <c r="L709" s="1"/>
      <c r="M709" s="5"/>
      <c r="N709" s="5"/>
      <c r="O709" s="5"/>
      <c r="P709" s="5"/>
      <c r="Q709" s="5"/>
      <c r="R709" s="5"/>
      <c r="S709" s="70"/>
      <c r="T709" s="70"/>
      <c r="U709" s="70"/>
      <c r="V709" s="18"/>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1"/>
      <c r="BA709" s="1"/>
    </row>
    <row r="710" spans="2:53">
      <c r="B710" s="1"/>
      <c r="C710" s="1"/>
      <c r="D710" s="1"/>
      <c r="E710" s="1"/>
      <c r="F710" s="1"/>
      <c r="G710" s="5"/>
      <c r="H710" s="1"/>
      <c r="I710" s="1"/>
      <c r="J710" s="5"/>
      <c r="K710" s="1"/>
      <c r="L710" s="1"/>
      <c r="M710" s="5"/>
      <c r="N710" s="5"/>
      <c r="O710" s="5"/>
      <c r="P710" s="5"/>
      <c r="Q710" s="5"/>
      <c r="R710" s="5"/>
      <c r="S710" s="70"/>
      <c r="T710" s="70"/>
      <c r="U710" s="70"/>
      <c r="V710" s="18"/>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1"/>
      <c r="BA710" s="1"/>
    </row>
    <row r="711" spans="2:53">
      <c r="B711" s="1"/>
      <c r="C711" s="1"/>
      <c r="D711" s="1"/>
      <c r="E711" s="1"/>
      <c r="F711" s="1"/>
      <c r="G711" s="5"/>
      <c r="H711" s="1"/>
      <c r="I711" s="1"/>
      <c r="J711" s="5"/>
      <c r="K711" s="1"/>
      <c r="L711" s="1"/>
      <c r="M711" s="5"/>
      <c r="N711" s="5"/>
      <c r="O711" s="5"/>
      <c r="P711" s="5"/>
      <c r="Q711" s="5"/>
      <c r="R711" s="5"/>
      <c r="S711" s="70"/>
      <c r="T711" s="70"/>
      <c r="U711" s="70"/>
      <c r="V711" s="18"/>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1"/>
      <c r="BA711" s="1"/>
    </row>
    <row r="712" spans="2:53">
      <c r="B712" s="1"/>
      <c r="C712" s="1"/>
      <c r="D712" s="1"/>
      <c r="E712" s="1"/>
      <c r="F712" s="1"/>
      <c r="G712" s="5"/>
      <c r="H712" s="1"/>
      <c r="I712" s="1"/>
      <c r="J712" s="5"/>
      <c r="K712" s="1"/>
      <c r="L712" s="1"/>
      <c r="M712" s="5"/>
      <c r="N712" s="5"/>
      <c r="O712" s="5"/>
      <c r="P712" s="5"/>
      <c r="Q712" s="5"/>
      <c r="R712" s="5"/>
      <c r="S712" s="70"/>
      <c r="T712" s="70"/>
      <c r="U712" s="70"/>
      <c r="V712" s="18"/>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1"/>
      <c r="BA712" s="1"/>
    </row>
    <row r="713" spans="2:53">
      <c r="B713" s="1"/>
      <c r="C713" s="1"/>
      <c r="D713" s="1"/>
      <c r="E713" s="1"/>
      <c r="F713" s="1"/>
      <c r="G713" s="5"/>
      <c r="H713" s="1"/>
      <c r="I713" s="1"/>
      <c r="J713" s="5"/>
      <c r="K713" s="1"/>
      <c r="L713" s="1"/>
      <c r="M713" s="5"/>
      <c r="N713" s="5"/>
      <c r="O713" s="5"/>
      <c r="P713" s="5"/>
      <c r="Q713" s="5"/>
      <c r="R713" s="5"/>
      <c r="S713" s="70"/>
      <c r="T713" s="70"/>
      <c r="U713" s="70"/>
      <c r="V713" s="18"/>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1"/>
      <c r="BA713" s="1"/>
    </row>
    <row r="714" spans="2:53">
      <c r="B714" s="1"/>
      <c r="C714" s="1"/>
      <c r="D714" s="1"/>
      <c r="E714" s="1"/>
      <c r="F714" s="1"/>
      <c r="G714" s="5"/>
      <c r="H714" s="1"/>
      <c r="I714" s="1"/>
      <c r="J714" s="5"/>
      <c r="K714" s="1"/>
      <c r="L714" s="1"/>
      <c r="M714" s="5"/>
      <c r="N714" s="5"/>
      <c r="O714" s="5"/>
      <c r="P714" s="5"/>
      <c r="Q714" s="5"/>
      <c r="R714" s="5"/>
      <c r="S714" s="70"/>
      <c r="T714" s="70"/>
      <c r="U714" s="70"/>
      <c r="V714" s="18"/>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1"/>
      <c r="BA714" s="1"/>
    </row>
    <row r="715" spans="2:53">
      <c r="B715" s="1"/>
      <c r="C715" s="1"/>
      <c r="D715" s="1"/>
      <c r="E715" s="1"/>
      <c r="F715" s="1"/>
      <c r="G715" s="5"/>
      <c r="H715" s="1"/>
      <c r="I715" s="1"/>
      <c r="J715" s="5"/>
      <c r="K715" s="1"/>
      <c r="L715" s="1"/>
      <c r="M715" s="5"/>
      <c r="N715" s="5"/>
      <c r="O715" s="5"/>
      <c r="P715" s="5"/>
      <c r="Q715" s="5"/>
      <c r="R715" s="5"/>
      <c r="S715" s="70"/>
      <c r="T715" s="70"/>
      <c r="U715" s="70"/>
      <c r="V715" s="18"/>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1"/>
      <c r="BA715" s="1"/>
    </row>
    <row r="716" spans="2:53">
      <c r="B716" s="1"/>
      <c r="C716" s="1"/>
      <c r="D716" s="1"/>
      <c r="E716" s="1"/>
      <c r="F716" s="1"/>
      <c r="G716" s="5"/>
      <c r="H716" s="1"/>
      <c r="I716" s="1"/>
      <c r="J716" s="5"/>
      <c r="K716" s="1"/>
      <c r="L716" s="1"/>
      <c r="M716" s="5"/>
      <c r="N716" s="5"/>
      <c r="O716" s="5"/>
      <c r="P716" s="5"/>
      <c r="Q716" s="5"/>
      <c r="R716" s="5"/>
      <c r="S716" s="70"/>
      <c r="T716" s="70"/>
      <c r="U716" s="70"/>
      <c r="V716" s="18"/>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1"/>
      <c r="BA716" s="1"/>
    </row>
    <row r="717" spans="2:53">
      <c r="B717" s="1"/>
      <c r="C717" s="1"/>
      <c r="D717" s="1"/>
      <c r="E717" s="1"/>
      <c r="F717" s="1"/>
      <c r="G717" s="5"/>
      <c r="H717" s="1"/>
      <c r="I717" s="1"/>
      <c r="J717" s="5"/>
      <c r="K717" s="1"/>
      <c r="L717" s="1"/>
      <c r="M717" s="5"/>
      <c r="N717" s="5"/>
      <c r="O717" s="5"/>
      <c r="P717" s="5"/>
      <c r="Q717" s="5"/>
      <c r="R717" s="5"/>
      <c r="S717" s="70"/>
      <c r="T717" s="70"/>
      <c r="U717" s="70"/>
      <c r="V717" s="18"/>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1"/>
      <c r="BA717" s="1"/>
    </row>
    <row r="718" spans="2:53">
      <c r="B718" s="1"/>
      <c r="C718" s="1"/>
      <c r="D718" s="1"/>
      <c r="E718" s="1"/>
      <c r="F718" s="1"/>
      <c r="G718" s="5"/>
      <c r="H718" s="1"/>
      <c r="I718" s="1"/>
      <c r="J718" s="5"/>
      <c r="K718" s="1"/>
      <c r="L718" s="1"/>
      <c r="M718" s="5"/>
      <c r="N718" s="5"/>
      <c r="O718" s="5"/>
      <c r="P718" s="5"/>
      <c r="Q718" s="5"/>
      <c r="R718" s="5"/>
      <c r="S718" s="70"/>
      <c r="T718" s="70"/>
      <c r="U718" s="70"/>
      <c r="V718" s="18"/>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1"/>
      <c r="BA718" s="1"/>
    </row>
    <row r="719" spans="2:53">
      <c r="B719" s="1"/>
      <c r="C719" s="1"/>
      <c r="D719" s="1"/>
      <c r="E719" s="1"/>
      <c r="F719" s="1"/>
      <c r="G719" s="5"/>
      <c r="H719" s="1"/>
      <c r="I719" s="1"/>
      <c r="J719" s="5"/>
      <c r="K719" s="1"/>
      <c r="L719" s="1"/>
      <c r="M719" s="5"/>
      <c r="N719" s="5"/>
      <c r="O719" s="5"/>
      <c r="P719" s="5"/>
      <c r="Q719" s="5"/>
      <c r="R719" s="5"/>
      <c r="S719" s="70"/>
      <c r="T719" s="70"/>
      <c r="U719" s="70"/>
      <c r="V719" s="18"/>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1"/>
      <c r="BA719" s="1"/>
    </row>
    <row r="720" spans="2:53">
      <c r="B720" s="1"/>
      <c r="C720" s="1"/>
      <c r="D720" s="1"/>
      <c r="E720" s="1"/>
      <c r="F720" s="1"/>
      <c r="G720" s="5"/>
      <c r="H720" s="1"/>
      <c r="I720" s="1"/>
      <c r="J720" s="5"/>
      <c r="K720" s="1"/>
      <c r="L720" s="1"/>
      <c r="M720" s="5"/>
      <c r="N720" s="5"/>
      <c r="O720" s="5"/>
      <c r="P720" s="5"/>
      <c r="Q720" s="5"/>
      <c r="R720" s="5"/>
      <c r="S720" s="70"/>
      <c r="T720" s="70"/>
      <c r="U720" s="70"/>
      <c r="V720" s="18"/>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1"/>
      <c r="BA720" s="1"/>
    </row>
    <row r="721" spans="2:53">
      <c r="B721" s="1"/>
      <c r="C721" s="1"/>
      <c r="D721" s="1"/>
      <c r="E721" s="1"/>
      <c r="F721" s="1"/>
      <c r="G721" s="5"/>
      <c r="H721" s="1"/>
      <c r="I721" s="1"/>
      <c r="J721" s="5"/>
      <c r="K721" s="1"/>
      <c r="L721" s="1"/>
      <c r="M721" s="5"/>
      <c r="N721" s="5"/>
      <c r="O721" s="5"/>
      <c r="P721" s="5"/>
      <c r="Q721" s="5"/>
      <c r="R721" s="5"/>
      <c r="S721" s="70"/>
      <c r="T721" s="70"/>
      <c r="U721" s="70"/>
      <c r="V721" s="18"/>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1"/>
      <c r="BA721" s="1"/>
    </row>
    <row r="722" spans="2:53">
      <c r="B722" s="1"/>
      <c r="C722" s="1"/>
      <c r="D722" s="1"/>
      <c r="E722" s="1"/>
      <c r="F722" s="1"/>
      <c r="G722" s="5"/>
      <c r="H722" s="1"/>
      <c r="I722" s="1"/>
      <c r="J722" s="5"/>
      <c r="K722" s="1"/>
      <c r="L722" s="1"/>
      <c r="M722" s="5"/>
      <c r="N722" s="5"/>
      <c r="O722" s="5"/>
      <c r="P722" s="5"/>
      <c r="Q722" s="5"/>
      <c r="R722" s="5"/>
      <c r="S722" s="70"/>
      <c r="T722" s="70"/>
      <c r="U722" s="70"/>
      <c r="V722" s="18"/>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1"/>
      <c r="BA722" s="1"/>
    </row>
    <row r="723" spans="2:53">
      <c r="B723" s="1"/>
      <c r="C723" s="1"/>
      <c r="D723" s="1"/>
      <c r="E723" s="1"/>
      <c r="F723" s="1"/>
      <c r="G723" s="5"/>
      <c r="H723" s="1"/>
      <c r="I723" s="1"/>
      <c r="J723" s="5"/>
      <c r="K723" s="1"/>
      <c r="L723" s="1"/>
      <c r="M723" s="5"/>
      <c r="N723" s="5"/>
      <c r="O723" s="5"/>
      <c r="P723" s="5"/>
      <c r="Q723" s="5"/>
      <c r="R723" s="5"/>
      <c r="S723" s="70"/>
      <c r="T723" s="70"/>
      <c r="U723" s="70"/>
      <c r="V723" s="18"/>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1"/>
      <c r="BA723" s="1"/>
    </row>
    <row r="724" spans="2:53">
      <c r="B724" s="1"/>
      <c r="C724" s="1"/>
      <c r="D724" s="1"/>
      <c r="E724" s="1"/>
      <c r="F724" s="1"/>
      <c r="G724" s="5"/>
      <c r="H724" s="1"/>
      <c r="I724" s="1"/>
      <c r="J724" s="5"/>
      <c r="K724" s="1"/>
      <c r="L724" s="1"/>
      <c r="M724" s="5"/>
      <c r="N724" s="5"/>
      <c r="O724" s="5"/>
      <c r="P724" s="5"/>
      <c r="Q724" s="5"/>
      <c r="R724" s="5"/>
      <c r="S724" s="70"/>
      <c r="T724" s="70"/>
      <c r="U724" s="70"/>
      <c r="V724" s="18"/>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1"/>
      <c r="BA724" s="1"/>
    </row>
    <row r="725" spans="2:53">
      <c r="B725" s="1"/>
      <c r="C725" s="1"/>
      <c r="D725" s="1"/>
      <c r="E725" s="1"/>
      <c r="F725" s="1"/>
      <c r="G725" s="5"/>
      <c r="H725" s="1"/>
      <c r="I725" s="1"/>
      <c r="J725" s="5"/>
      <c r="K725" s="1"/>
      <c r="L725" s="1"/>
      <c r="M725" s="5"/>
      <c r="N725" s="5"/>
      <c r="O725" s="5"/>
      <c r="P725" s="5"/>
      <c r="Q725" s="5"/>
      <c r="R725" s="5"/>
      <c r="S725" s="70"/>
      <c r="T725" s="70"/>
      <c r="U725" s="70"/>
      <c r="V725" s="18"/>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1"/>
      <c r="BA725" s="1"/>
    </row>
    <row r="726" spans="2:53">
      <c r="B726" s="1"/>
      <c r="C726" s="1"/>
      <c r="D726" s="1"/>
      <c r="E726" s="1"/>
      <c r="F726" s="1"/>
      <c r="G726" s="5"/>
      <c r="H726" s="1"/>
      <c r="I726" s="1"/>
      <c r="J726" s="5"/>
      <c r="K726" s="1"/>
      <c r="L726" s="1"/>
      <c r="M726" s="5"/>
      <c r="N726" s="5"/>
      <c r="O726" s="5"/>
      <c r="P726" s="5"/>
      <c r="Q726" s="5"/>
      <c r="R726" s="5"/>
      <c r="S726" s="70"/>
      <c r="T726" s="70"/>
      <c r="U726" s="70"/>
      <c r="V726" s="18"/>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1"/>
      <c r="BA726" s="1"/>
    </row>
    <row r="727" spans="2:53">
      <c r="B727" s="1"/>
      <c r="C727" s="1"/>
      <c r="D727" s="1"/>
      <c r="E727" s="1"/>
      <c r="F727" s="1"/>
      <c r="G727" s="5"/>
      <c r="H727" s="1"/>
      <c r="I727" s="1"/>
      <c r="J727" s="5"/>
      <c r="K727" s="1"/>
      <c r="L727" s="1"/>
      <c r="M727" s="5"/>
      <c r="N727" s="5"/>
      <c r="O727" s="5"/>
      <c r="P727" s="5"/>
      <c r="Q727" s="5"/>
      <c r="R727" s="5"/>
      <c r="S727" s="70"/>
      <c r="T727" s="70"/>
      <c r="U727" s="70"/>
      <c r="V727" s="18"/>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1"/>
      <c r="BA727" s="1"/>
    </row>
    <row r="728" spans="2:53">
      <c r="B728" s="1"/>
      <c r="C728" s="1"/>
      <c r="D728" s="1"/>
      <c r="E728" s="1"/>
      <c r="F728" s="1"/>
      <c r="G728" s="5"/>
      <c r="H728" s="1"/>
      <c r="I728" s="1"/>
      <c r="J728" s="5"/>
      <c r="K728" s="1"/>
      <c r="L728" s="1"/>
      <c r="M728" s="5"/>
      <c r="N728" s="5"/>
      <c r="O728" s="5"/>
      <c r="P728" s="5"/>
      <c r="Q728" s="5"/>
      <c r="R728" s="5"/>
      <c r="S728" s="70"/>
      <c r="T728" s="70"/>
      <c r="U728" s="70"/>
      <c r="V728" s="18"/>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1"/>
      <c r="BA728" s="1"/>
    </row>
    <row r="729" spans="2:53">
      <c r="B729" s="1"/>
      <c r="C729" s="1"/>
      <c r="D729" s="1"/>
      <c r="E729" s="1"/>
      <c r="F729" s="1"/>
      <c r="G729" s="5"/>
      <c r="H729" s="1"/>
      <c r="I729" s="1"/>
      <c r="J729" s="5"/>
      <c r="K729" s="1"/>
      <c r="L729" s="1"/>
      <c r="M729" s="5"/>
      <c r="N729" s="5"/>
      <c r="O729" s="5"/>
      <c r="P729" s="5"/>
      <c r="Q729" s="5"/>
      <c r="R729" s="5"/>
      <c r="S729" s="70"/>
      <c r="T729" s="70"/>
      <c r="U729" s="70"/>
      <c r="V729" s="18"/>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1"/>
      <c r="BA729" s="1"/>
    </row>
    <row r="730" spans="2:53">
      <c r="B730" s="1"/>
      <c r="C730" s="1"/>
      <c r="D730" s="1"/>
      <c r="E730" s="1"/>
      <c r="F730" s="1"/>
      <c r="G730" s="5"/>
      <c r="H730" s="1"/>
      <c r="I730" s="1"/>
      <c r="J730" s="5"/>
      <c r="K730" s="1"/>
      <c r="L730" s="1"/>
      <c r="M730" s="5"/>
      <c r="N730" s="5"/>
      <c r="O730" s="5"/>
      <c r="P730" s="5"/>
      <c r="Q730" s="5"/>
      <c r="R730" s="5"/>
      <c r="S730" s="70"/>
      <c r="T730" s="70"/>
      <c r="U730" s="70"/>
      <c r="V730" s="18"/>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1"/>
      <c r="BA730" s="1"/>
    </row>
    <row r="731" spans="2:53">
      <c r="B731" s="1"/>
      <c r="C731" s="1"/>
      <c r="D731" s="1"/>
      <c r="E731" s="1"/>
      <c r="F731" s="1"/>
      <c r="G731" s="5"/>
      <c r="H731" s="1"/>
      <c r="I731" s="1"/>
      <c r="J731" s="5"/>
      <c r="K731" s="1"/>
      <c r="L731" s="1"/>
      <c r="M731" s="5"/>
      <c r="N731" s="5"/>
      <c r="O731" s="5"/>
      <c r="P731" s="5"/>
      <c r="Q731" s="5"/>
      <c r="R731" s="5"/>
      <c r="S731" s="70"/>
      <c r="T731" s="70"/>
      <c r="U731" s="70"/>
      <c r="V731" s="18"/>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1"/>
      <c r="BA731" s="1"/>
    </row>
    <row r="732" spans="2:53">
      <c r="B732" s="1"/>
      <c r="C732" s="1"/>
      <c r="D732" s="1"/>
      <c r="E732" s="1"/>
      <c r="F732" s="1"/>
      <c r="G732" s="5"/>
      <c r="H732" s="1"/>
      <c r="I732" s="1"/>
      <c r="J732" s="5"/>
      <c r="K732" s="1"/>
      <c r="L732" s="1"/>
      <c r="M732" s="5"/>
      <c r="N732" s="5"/>
      <c r="O732" s="5"/>
      <c r="P732" s="5"/>
      <c r="Q732" s="5"/>
      <c r="R732" s="5"/>
      <c r="S732" s="70"/>
      <c r="T732" s="70"/>
      <c r="U732" s="70"/>
      <c r="V732" s="18"/>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1"/>
      <c r="BA732" s="1"/>
    </row>
    <row r="733" spans="2:53">
      <c r="B733" s="1"/>
      <c r="C733" s="1"/>
      <c r="D733" s="1"/>
      <c r="E733" s="1"/>
      <c r="F733" s="1"/>
      <c r="G733" s="5"/>
      <c r="H733" s="1"/>
      <c r="I733" s="1"/>
      <c r="J733" s="5"/>
      <c r="K733" s="1"/>
      <c r="L733" s="1"/>
      <c r="M733" s="5"/>
      <c r="N733" s="5"/>
      <c r="O733" s="5"/>
      <c r="P733" s="5"/>
      <c r="Q733" s="5"/>
      <c r="R733" s="5"/>
      <c r="S733" s="70"/>
      <c r="T733" s="70"/>
      <c r="U733" s="70"/>
      <c r="V733" s="18"/>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1"/>
      <c r="BA733" s="1"/>
    </row>
    <row r="734" spans="2:53">
      <c r="B734" s="1"/>
      <c r="C734" s="1"/>
      <c r="D734" s="1"/>
      <c r="E734" s="1"/>
      <c r="F734" s="1"/>
      <c r="G734" s="5"/>
      <c r="H734" s="1"/>
      <c r="I734" s="1"/>
      <c r="J734" s="5"/>
      <c r="K734" s="1"/>
      <c r="L734" s="1"/>
      <c r="M734" s="5"/>
      <c r="N734" s="5"/>
      <c r="O734" s="5"/>
      <c r="P734" s="5"/>
      <c r="Q734" s="5"/>
      <c r="R734" s="5"/>
      <c r="S734" s="70"/>
      <c r="T734" s="70"/>
      <c r="U734" s="70"/>
      <c r="V734" s="18"/>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1"/>
      <c r="BA734" s="1"/>
    </row>
    <row r="735" spans="2:53">
      <c r="B735" s="1"/>
      <c r="C735" s="1"/>
      <c r="D735" s="1"/>
      <c r="E735" s="1"/>
      <c r="F735" s="1"/>
      <c r="G735" s="5"/>
      <c r="H735" s="1"/>
      <c r="I735" s="1"/>
      <c r="J735" s="5"/>
      <c r="K735" s="1"/>
      <c r="L735" s="1"/>
      <c r="M735" s="5"/>
      <c r="N735" s="5"/>
      <c r="O735" s="5"/>
      <c r="P735" s="5"/>
      <c r="Q735" s="5"/>
      <c r="R735" s="5"/>
      <c r="S735" s="70"/>
      <c r="T735" s="70"/>
      <c r="U735" s="70"/>
      <c r="V735" s="18"/>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1"/>
      <c r="BA735" s="1"/>
    </row>
    <row r="736" spans="2:53">
      <c r="B736" s="1"/>
      <c r="C736" s="1"/>
      <c r="D736" s="1"/>
      <c r="E736" s="1"/>
      <c r="F736" s="1"/>
      <c r="G736" s="5"/>
      <c r="H736" s="1"/>
      <c r="I736" s="1"/>
      <c r="J736" s="5"/>
      <c r="K736" s="1"/>
      <c r="L736" s="1"/>
      <c r="M736" s="5"/>
      <c r="N736" s="5"/>
      <c r="O736" s="5"/>
      <c r="P736" s="5"/>
      <c r="Q736" s="5"/>
      <c r="R736" s="5"/>
      <c r="S736" s="70"/>
      <c r="T736" s="70"/>
      <c r="U736" s="70"/>
      <c r="V736" s="18"/>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1"/>
      <c r="BA736" s="1"/>
    </row>
    <row r="737" spans="2:53">
      <c r="B737" s="1"/>
      <c r="C737" s="1"/>
      <c r="D737" s="1"/>
      <c r="E737" s="1"/>
      <c r="F737" s="1"/>
      <c r="G737" s="5"/>
      <c r="H737" s="1"/>
      <c r="I737" s="1"/>
      <c r="J737" s="5"/>
      <c r="K737" s="1"/>
      <c r="L737" s="1"/>
      <c r="M737" s="5"/>
      <c r="N737" s="5"/>
      <c r="O737" s="5"/>
      <c r="P737" s="5"/>
      <c r="Q737" s="5"/>
      <c r="R737" s="5"/>
      <c r="S737" s="70"/>
      <c r="T737" s="70"/>
      <c r="U737" s="70"/>
      <c r="V737" s="18"/>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1"/>
      <c r="BA737" s="1"/>
    </row>
    <row r="738" spans="2:53">
      <c r="B738" s="1"/>
      <c r="C738" s="1"/>
      <c r="D738" s="1"/>
      <c r="E738" s="1"/>
      <c r="F738" s="1"/>
      <c r="G738" s="5"/>
      <c r="H738" s="1"/>
      <c r="I738" s="1"/>
      <c r="J738" s="5"/>
      <c r="K738" s="1"/>
      <c r="L738" s="1"/>
      <c r="M738" s="5"/>
      <c r="N738" s="5"/>
      <c r="O738" s="5"/>
      <c r="P738" s="5"/>
      <c r="Q738" s="5"/>
      <c r="R738" s="5"/>
      <c r="S738" s="70"/>
      <c r="T738" s="70"/>
      <c r="U738" s="70"/>
      <c r="V738" s="18"/>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1"/>
      <c r="BA738" s="1"/>
    </row>
    <row r="739" spans="2:53">
      <c r="B739" s="1"/>
      <c r="C739" s="1"/>
      <c r="D739" s="1"/>
      <c r="E739" s="1"/>
      <c r="F739" s="1"/>
      <c r="G739" s="5"/>
      <c r="H739" s="1"/>
      <c r="I739" s="1"/>
      <c r="J739" s="5"/>
      <c r="K739" s="1"/>
      <c r="L739" s="1"/>
      <c r="M739" s="5"/>
      <c r="N739" s="5"/>
      <c r="O739" s="5"/>
      <c r="P739" s="5"/>
      <c r="Q739" s="5"/>
      <c r="R739" s="5"/>
      <c r="S739" s="70"/>
      <c r="T739" s="70"/>
      <c r="U739" s="70"/>
      <c r="V739" s="18"/>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1"/>
      <c r="BA739" s="1"/>
    </row>
    <row r="740" spans="2:53">
      <c r="B740" s="1"/>
      <c r="C740" s="1"/>
      <c r="D740" s="1"/>
      <c r="E740" s="1"/>
      <c r="F740" s="1"/>
      <c r="G740" s="5"/>
      <c r="H740" s="1"/>
      <c r="I740" s="1"/>
      <c r="J740" s="5"/>
      <c r="K740" s="1"/>
      <c r="L740" s="1"/>
      <c r="M740" s="5"/>
      <c r="N740" s="5"/>
      <c r="O740" s="5"/>
      <c r="P740" s="5"/>
      <c r="Q740" s="5"/>
      <c r="R740" s="5"/>
      <c r="S740" s="70"/>
      <c r="T740" s="70"/>
      <c r="U740" s="70"/>
      <c r="V740" s="18"/>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1"/>
      <c r="BA740" s="1"/>
    </row>
    <row r="741" spans="2:53">
      <c r="B741" s="1"/>
      <c r="C741" s="1"/>
      <c r="D741" s="1"/>
      <c r="E741" s="1"/>
      <c r="F741" s="1"/>
      <c r="G741" s="5"/>
      <c r="H741" s="1"/>
      <c r="I741" s="1"/>
      <c r="J741" s="5"/>
      <c r="K741" s="1"/>
      <c r="L741" s="1"/>
      <c r="M741" s="5"/>
      <c r="N741" s="5"/>
      <c r="O741" s="5"/>
      <c r="P741" s="5"/>
      <c r="Q741" s="5"/>
      <c r="R741" s="5"/>
      <c r="S741" s="70"/>
      <c r="T741" s="70"/>
      <c r="U741" s="70"/>
      <c r="V741" s="18"/>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1"/>
      <c r="BA741" s="1"/>
    </row>
    <row r="742" spans="2:53">
      <c r="B742" s="1"/>
      <c r="C742" s="1"/>
      <c r="D742" s="1"/>
      <c r="E742" s="1"/>
      <c r="F742" s="1"/>
      <c r="G742" s="5"/>
      <c r="H742" s="1"/>
      <c r="I742" s="1"/>
      <c r="J742" s="5"/>
      <c r="K742" s="1"/>
      <c r="L742" s="1"/>
      <c r="M742" s="5"/>
      <c r="N742" s="5"/>
      <c r="O742" s="5"/>
      <c r="P742" s="5"/>
      <c r="Q742" s="5"/>
      <c r="R742" s="5"/>
      <c r="S742" s="70"/>
      <c r="T742" s="70"/>
      <c r="U742" s="70"/>
      <c r="V742" s="18"/>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1"/>
      <c r="BA742" s="1"/>
    </row>
    <row r="743" spans="2:53">
      <c r="B743" s="1"/>
      <c r="C743" s="1"/>
      <c r="D743" s="1"/>
      <c r="E743" s="1"/>
      <c r="F743" s="1"/>
      <c r="G743" s="5"/>
      <c r="H743" s="1"/>
      <c r="I743" s="1"/>
      <c r="J743" s="5"/>
      <c r="K743" s="1"/>
      <c r="L743" s="1"/>
      <c r="M743" s="5"/>
      <c r="N743" s="5"/>
      <c r="O743" s="5"/>
      <c r="P743" s="5"/>
      <c r="Q743" s="5"/>
      <c r="R743" s="5"/>
      <c r="S743" s="70"/>
      <c r="T743" s="70"/>
      <c r="U743" s="70"/>
      <c r="V743" s="18"/>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1"/>
      <c r="BA743" s="1"/>
    </row>
    <row r="744" spans="2:53">
      <c r="B744" s="1"/>
      <c r="C744" s="1"/>
      <c r="D744" s="1"/>
      <c r="E744" s="1"/>
      <c r="F744" s="1"/>
      <c r="G744" s="5"/>
      <c r="H744" s="1"/>
      <c r="I744" s="1"/>
      <c r="J744" s="5"/>
      <c r="K744" s="1"/>
      <c r="L744" s="1"/>
      <c r="M744" s="5"/>
      <c r="N744" s="5"/>
      <c r="O744" s="5"/>
      <c r="P744" s="5"/>
      <c r="Q744" s="5"/>
      <c r="R744" s="5"/>
      <c r="S744" s="70"/>
      <c r="T744" s="70"/>
      <c r="U744" s="70"/>
      <c r="V744" s="18"/>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1"/>
      <c r="BA744" s="1"/>
    </row>
    <row r="745" spans="2:53">
      <c r="B745" s="1"/>
      <c r="C745" s="1"/>
      <c r="D745" s="1"/>
      <c r="E745" s="1"/>
      <c r="F745" s="1"/>
      <c r="G745" s="5"/>
      <c r="H745" s="1"/>
      <c r="I745" s="1"/>
      <c r="J745" s="5"/>
      <c r="K745" s="1"/>
      <c r="L745" s="1"/>
      <c r="M745" s="5"/>
      <c r="N745" s="5"/>
      <c r="O745" s="5"/>
      <c r="P745" s="5"/>
      <c r="Q745" s="5"/>
      <c r="R745" s="5"/>
      <c r="S745" s="70"/>
      <c r="T745" s="70"/>
      <c r="U745" s="70"/>
      <c r="V745" s="18"/>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1"/>
      <c r="BA745" s="1"/>
    </row>
    <row r="746" spans="2:53">
      <c r="B746" s="1"/>
      <c r="C746" s="1"/>
      <c r="D746" s="1"/>
      <c r="E746" s="1"/>
      <c r="F746" s="1"/>
      <c r="G746" s="5"/>
      <c r="H746" s="1"/>
      <c r="I746" s="1"/>
      <c r="J746" s="5"/>
      <c r="K746" s="1"/>
      <c r="L746" s="1"/>
      <c r="M746" s="5"/>
      <c r="N746" s="5"/>
      <c r="O746" s="5"/>
      <c r="P746" s="5"/>
      <c r="Q746" s="5"/>
      <c r="R746" s="5"/>
      <c r="S746" s="70"/>
      <c r="T746" s="70"/>
      <c r="U746" s="70"/>
      <c r="V746" s="18"/>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1"/>
      <c r="BA746" s="1"/>
    </row>
    <row r="747" spans="2:53">
      <c r="B747" s="1"/>
      <c r="C747" s="1"/>
      <c r="D747" s="1"/>
      <c r="E747" s="1"/>
      <c r="F747" s="1"/>
      <c r="G747" s="5"/>
      <c r="H747" s="1"/>
      <c r="I747" s="1"/>
      <c r="J747" s="5"/>
      <c r="K747" s="1"/>
      <c r="L747" s="1"/>
      <c r="M747" s="5"/>
      <c r="N747" s="5"/>
      <c r="O747" s="5"/>
      <c r="P747" s="5"/>
      <c r="Q747" s="5"/>
      <c r="R747" s="5"/>
      <c r="S747" s="70"/>
      <c r="T747" s="70"/>
      <c r="U747" s="70"/>
      <c r="V747" s="18"/>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1"/>
      <c r="BA747" s="1"/>
    </row>
    <row r="748" spans="2:53">
      <c r="B748" s="1"/>
      <c r="C748" s="1"/>
      <c r="D748" s="1"/>
      <c r="E748" s="1"/>
      <c r="F748" s="1"/>
      <c r="G748" s="5"/>
      <c r="H748" s="1"/>
      <c r="I748" s="1"/>
      <c r="J748" s="5"/>
      <c r="K748" s="1"/>
      <c r="L748" s="1"/>
      <c r="M748" s="5"/>
      <c r="N748" s="5"/>
      <c r="O748" s="5"/>
      <c r="P748" s="5"/>
      <c r="Q748" s="5"/>
      <c r="R748" s="5"/>
      <c r="S748" s="70"/>
      <c r="T748" s="70"/>
      <c r="U748" s="70"/>
      <c r="V748" s="18"/>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1"/>
      <c r="BA748" s="1"/>
    </row>
    <row r="749" spans="2:53">
      <c r="B749" s="1"/>
      <c r="C749" s="1"/>
      <c r="D749" s="1"/>
      <c r="E749" s="1"/>
      <c r="F749" s="1"/>
      <c r="G749" s="5"/>
      <c r="H749" s="1"/>
      <c r="I749" s="1"/>
      <c r="J749" s="5"/>
      <c r="K749" s="1"/>
      <c r="L749" s="1"/>
      <c r="M749" s="5"/>
      <c r="N749" s="5"/>
      <c r="O749" s="5"/>
      <c r="P749" s="5"/>
      <c r="Q749" s="5"/>
      <c r="R749" s="5"/>
      <c r="S749" s="70"/>
      <c r="T749" s="70"/>
      <c r="U749" s="70"/>
      <c r="V749" s="18"/>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1"/>
      <c r="BA749" s="1"/>
    </row>
    <row r="750" spans="2:53">
      <c r="B750" s="1"/>
      <c r="C750" s="1"/>
      <c r="D750" s="1"/>
      <c r="E750" s="1"/>
      <c r="F750" s="1"/>
      <c r="G750" s="5"/>
      <c r="H750" s="1"/>
      <c r="I750" s="1"/>
      <c r="J750" s="5"/>
      <c r="K750" s="1"/>
      <c r="L750" s="1"/>
      <c r="M750" s="5"/>
      <c r="N750" s="5"/>
      <c r="O750" s="5"/>
      <c r="P750" s="5"/>
      <c r="Q750" s="5"/>
      <c r="R750" s="5"/>
      <c r="S750" s="70"/>
      <c r="T750" s="70"/>
      <c r="U750" s="70"/>
      <c r="V750" s="18"/>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1"/>
      <c r="BA750" s="1"/>
    </row>
    <row r="751" spans="2:53">
      <c r="B751" s="1"/>
      <c r="C751" s="1"/>
      <c r="D751" s="1"/>
      <c r="E751" s="1"/>
      <c r="F751" s="1"/>
      <c r="G751" s="5"/>
      <c r="H751" s="1"/>
      <c r="I751" s="1"/>
      <c r="J751" s="5"/>
      <c r="K751" s="1"/>
      <c r="L751" s="1"/>
      <c r="M751" s="5"/>
      <c r="N751" s="5"/>
      <c r="O751" s="5"/>
      <c r="P751" s="5"/>
      <c r="Q751" s="5"/>
      <c r="R751" s="5"/>
      <c r="S751" s="70"/>
      <c r="T751" s="70"/>
      <c r="U751" s="70"/>
      <c r="V751" s="18"/>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1"/>
      <c r="BA751" s="1"/>
    </row>
    <row r="752" spans="2:53">
      <c r="B752" s="1"/>
      <c r="C752" s="1"/>
      <c r="D752" s="1"/>
      <c r="E752" s="1"/>
      <c r="F752" s="1"/>
      <c r="G752" s="5"/>
      <c r="H752" s="1"/>
      <c r="I752" s="1"/>
      <c r="J752" s="5"/>
      <c r="K752" s="1"/>
      <c r="L752" s="1"/>
      <c r="M752" s="5"/>
      <c r="N752" s="5"/>
      <c r="O752" s="5"/>
      <c r="P752" s="5"/>
      <c r="Q752" s="5"/>
      <c r="R752" s="5"/>
      <c r="S752" s="70"/>
      <c r="T752" s="70"/>
      <c r="U752" s="70"/>
      <c r="V752" s="18"/>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1"/>
      <c r="BA752" s="1"/>
    </row>
    <row r="753" spans="2:53">
      <c r="B753" s="1"/>
      <c r="C753" s="1"/>
      <c r="D753" s="1"/>
      <c r="E753" s="1"/>
      <c r="F753" s="1"/>
      <c r="G753" s="5"/>
      <c r="H753" s="1"/>
      <c r="I753" s="1"/>
      <c r="J753" s="5"/>
      <c r="K753" s="1"/>
      <c r="L753" s="1"/>
      <c r="M753" s="5"/>
      <c r="N753" s="5"/>
      <c r="O753" s="5"/>
      <c r="P753" s="5"/>
      <c r="Q753" s="5"/>
      <c r="R753" s="5"/>
      <c r="S753" s="70"/>
      <c r="T753" s="70"/>
      <c r="U753" s="70"/>
      <c r="V753" s="18"/>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1"/>
      <c r="BA753" s="1"/>
    </row>
    <row r="754" spans="2:53">
      <c r="B754" s="1"/>
      <c r="C754" s="1"/>
      <c r="D754" s="1"/>
      <c r="E754" s="1"/>
      <c r="F754" s="1"/>
      <c r="G754" s="5"/>
      <c r="H754" s="1"/>
      <c r="I754" s="1"/>
      <c r="J754" s="5"/>
      <c r="K754" s="1"/>
      <c r="L754" s="1"/>
      <c r="M754" s="5"/>
      <c r="N754" s="5"/>
      <c r="O754" s="5"/>
      <c r="P754" s="5"/>
      <c r="Q754" s="5"/>
      <c r="R754" s="5"/>
      <c r="S754" s="70"/>
      <c r="T754" s="70"/>
      <c r="U754" s="70"/>
      <c r="V754" s="18"/>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1"/>
      <c r="BA754" s="1"/>
    </row>
    <row r="755" spans="2:53">
      <c r="B755" s="1"/>
      <c r="C755" s="1"/>
      <c r="D755" s="1"/>
      <c r="E755" s="1"/>
      <c r="F755" s="1"/>
      <c r="G755" s="5"/>
      <c r="H755" s="1"/>
      <c r="I755" s="1"/>
      <c r="J755" s="5"/>
      <c r="K755" s="1"/>
      <c r="L755" s="1"/>
      <c r="M755" s="5"/>
      <c r="N755" s="5"/>
      <c r="O755" s="5"/>
      <c r="P755" s="5"/>
      <c r="Q755" s="5"/>
      <c r="R755" s="5"/>
      <c r="S755" s="70"/>
      <c r="T755" s="70"/>
      <c r="U755" s="70"/>
      <c r="V755" s="18"/>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1"/>
      <c r="BA755" s="1"/>
    </row>
    <row r="756" spans="2:53">
      <c r="B756" s="1"/>
      <c r="C756" s="1"/>
      <c r="D756" s="1"/>
      <c r="E756" s="1"/>
      <c r="F756" s="1"/>
      <c r="G756" s="5"/>
      <c r="H756" s="1"/>
      <c r="I756" s="1"/>
      <c r="J756" s="5"/>
      <c r="K756" s="1"/>
      <c r="L756" s="1"/>
      <c r="M756" s="5"/>
      <c r="N756" s="5"/>
      <c r="O756" s="5"/>
      <c r="P756" s="5"/>
      <c r="Q756" s="5"/>
      <c r="R756" s="5"/>
      <c r="S756" s="70"/>
      <c r="T756" s="70"/>
      <c r="U756" s="70"/>
      <c r="V756" s="18"/>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1"/>
      <c r="BA756" s="1"/>
    </row>
    <row r="757" spans="2:53">
      <c r="B757" s="1"/>
      <c r="C757" s="1"/>
      <c r="D757" s="1"/>
      <c r="E757" s="1"/>
      <c r="F757" s="1"/>
      <c r="G757" s="5"/>
      <c r="H757" s="1"/>
      <c r="I757" s="1"/>
      <c r="J757" s="5"/>
      <c r="K757" s="1"/>
      <c r="L757" s="1"/>
      <c r="M757" s="5"/>
      <c r="N757" s="5"/>
      <c r="O757" s="5"/>
      <c r="P757" s="5"/>
      <c r="Q757" s="5"/>
      <c r="R757" s="5"/>
      <c r="S757" s="70"/>
      <c r="T757" s="70"/>
      <c r="U757" s="70"/>
      <c r="V757" s="18"/>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1"/>
      <c r="BA757" s="1"/>
    </row>
    <row r="758" spans="2:53">
      <c r="B758" s="1"/>
      <c r="C758" s="1"/>
      <c r="D758" s="1"/>
      <c r="E758" s="1"/>
      <c r="F758" s="1"/>
      <c r="G758" s="5"/>
      <c r="H758" s="1"/>
      <c r="I758" s="1"/>
      <c r="J758" s="5"/>
      <c r="K758" s="1"/>
      <c r="L758" s="1"/>
      <c r="M758" s="5"/>
      <c r="N758" s="5"/>
      <c r="O758" s="5"/>
      <c r="P758" s="5"/>
      <c r="Q758" s="5"/>
      <c r="R758" s="5"/>
      <c r="S758" s="70"/>
      <c r="T758" s="70"/>
      <c r="U758" s="70"/>
      <c r="V758" s="18"/>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1"/>
      <c r="BA758" s="1"/>
    </row>
    <row r="759" spans="2:53">
      <c r="B759" s="1"/>
      <c r="C759" s="1"/>
      <c r="D759" s="1"/>
      <c r="E759" s="1"/>
      <c r="F759" s="1"/>
      <c r="G759" s="5"/>
      <c r="H759" s="1"/>
      <c r="I759" s="1"/>
      <c r="J759" s="5"/>
      <c r="K759" s="1"/>
      <c r="L759" s="1"/>
      <c r="M759" s="5"/>
      <c r="N759" s="5"/>
      <c r="O759" s="5"/>
      <c r="P759" s="5"/>
      <c r="Q759" s="5"/>
      <c r="R759" s="5"/>
      <c r="S759" s="70"/>
      <c r="T759" s="70"/>
      <c r="U759" s="70"/>
      <c r="V759" s="18"/>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1"/>
      <c r="BA759" s="1"/>
    </row>
    <row r="760" spans="2:53">
      <c r="B760" s="1"/>
      <c r="C760" s="1"/>
      <c r="D760" s="1"/>
      <c r="E760" s="1"/>
      <c r="F760" s="1"/>
      <c r="G760" s="5"/>
      <c r="H760" s="1"/>
      <c r="I760" s="1"/>
      <c r="J760" s="5"/>
      <c r="K760" s="1"/>
      <c r="L760" s="1"/>
      <c r="M760" s="5"/>
      <c r="N760" s="5"/>
      <c r="O760" s="5"/>
      <c r="P760" s="5"/>
      <c r="Q760" s="5"/>
      <c r="R760" s="5"/>
      <c r="S760" s="70"/>
      <c r="T760" s="70"/>
      <c r="U760" s="70"/>
      <c r="V760" s="18"/>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1"/>
      <c r="BA760" s="1"/>
    </row>
    <row r="761" spans="2:53">
      <c r="B761" s="1"/>
      <c r="C761" s="1"/>
      <c r="D761" s="1"/>
      <c r="E761" s="1"/>
      <c r="F761" s="1"/>
      <c r="G761" s="5"/>
      <c r="H761" s="1"/>
      <c r="I761" s="1"/>
      <c r="J761" s="5"/>
      <c r="K761" s="1"/>
      <c r="L761" s="1"/>
      <c r="M761" s="5"/>
      <c r="N761" s="5"/>
      <c r="O761" s="5"/>
      <c r="P761" s="5"/>
      <c r="Q761" s="5"/>
      <c r="R761" s="5"/>
      <c r="S761" s="70"/>
      <c r="T761" s="70"/>
      <c r="U761" s="70"/>
      <c r="V761" s="18"/>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1"/>
      <c r="BA761" s="1"/>
    </row>
    <row r="762" spans="2:53">
      <c r="B762" s="1"/>
      <c r="C762" s="1"/>
      <c r="D762" s="1"/>
      <c r="E762" s="1"/>
      <c r="F762" s="1"/>
      <c r="G762" s="5"/>
      <c r="H762" s="1"/>
      <c r="I762" s="1"/>
      <c r="J762" s="5"/>
      <c r="K762" s="1"/>
      <c r="L762" s="1"/>
      <c r="M762" s="5"/>
      <c r="N762" s="5"/>
      <c r="O762" s="5"/>
      <c r="P762" s="5"/>
      <c r="Q762" s="5"/>
      <c r="R762" s="5"/>
      <c r="S762" s="70"/>
      <c r="T762" s="70"/>
      <c r="U762" s="70"/>
      <c r="V762" s="18"/>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1"/>
      <c r="BA762" s="1"/>
    </row>
    <row r="763" spans="2:53">
      <c r="B763" s="1"/>
      <c r="C763" s="1"/>
      <c r="D763" s="1"/>
      <c r="E763" s="1"/>
      <c r="F763" s="1"/>
      <c r="G763" s="5"/>
      <c r="H763" s="1"/>
      <c r="I763" s="1"/>
      <c r="J763" s="5"/>
      <c r="K763" s="1"/>
      <c r="L763" s="1"/>
      <c r="M763" s="5"/>
      <c r="N763" s="5"/>
      <c r="O763" s="5"/>
      <c r="P763" s="5"/>
      <c r="Q763" s="5"/>
      <c r="R763" s="5"/>
      <c r="S763" s="70"/>
      <c r="T763" s="70"/>
      <c r="U763" s="70"/>
      <c r="V763" s="18"/>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1"/>
      <c r="BA763" s="1"/>
    </row>
    <row r="764" spans="2:53">
      <c r="B764" s="1"/>
      <c r="C764" s="1"/>
      <c r="D764" s="1"/>
      <c r="E764" s="1"/>
      <c r="F764" s="1"/>
      <c r="G764" s="5"/>
      <c r="H764" s="1"/>
      <c r="I764" s="1"/>
      <c r="J764" s="5"/>
      <c r="K764" s="1"/>
      <c r="L764" s="1"/>
      <c r="M764" s="5"/>
      <c r="N764" s="5"/>
      <c r="O764" s="5"/>
      <c r="P764" s="5"/>
      <c r="Q764" s="5"/>
      <c r="R764" s="5"/>
      <c r="S764" s="70"/>
      <c r="T764" s="70"/>
      <c r="U764" s="70"/>
      <c r="V764" s="18"/>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1"/>
      <c r="BA764" s="1"/>
    </row>
    <row r="765" spans="2:53">
      <c r="B765" s="1"/>
      <c r="C765" s="1"/>
      <c r="D765" s="1"/>
      <c r="E765" s="1"/>
      <c r="F765" s="1"/>
      <c r="G765" s="5"/>
      <c r="H765" s="1"/>
      <c r="I765" s="1"/>
      <c r="J765" s="5"/>
      <c r="K765" s="1"/>
      <c r="L765" s="1"/>
      <c r="M765" s="5"/>
      <c r="N765" s="5"/>
      <c r="O765" s="5"/>
      <c r="P765" s="5"/>
      <c r="Q765" s="5"/>
      <c r="R765" s="5"/>
      <c r="S765" s="70"/>
      <c r="T765" s="70"/>
      <c r="U765" s="70"/>
      <c r="V765" s="18"/>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1"/>
      <c r="BA765" s="1"/>
    </row>
    <row r="766" spans="2:53">
      <c r="B766" s="1"/>
      <c r="C766" s="1"/>
      <c r="D766" s="1"/>
      <c r="E766" s="1"/>
      <c r="F766" s="1"/>
      <c r="G766" s="5"/>
      <c r="H766" s="1"/>
      <c r="I766" s="1"/>
      <c r="J766" s="5"/>
      <c r="K766" s="1"/>
      <c r="L766" s="1"/>
      <c r="M766" s="5"/>
      <c r="N766" s="5"/>
      <c r="O766" s="5"/>
      <c r="P766" s="5"/>
      <c r="Q766" s="5"/>
      <c r="R766" s="5"/>
      <c r="S766" s="70"/>
      <c r="T766" s="70"/>
      <c r="U766" s="70"/>
      <c r="V766" s="18"/>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1"/>
      <c r="BA766" s="1"/>
    </row>
    <row r="767" spans="2:53">
      <c r="B767" s="1"/>
      <c r="C767" s="1"/>
      <c r="D767" s="1"/>
      <c r="E767" s="1"/>
      <c r="F767" s="1"/>
      <c r="G767" s="5"/>
      <c r="H767" s="1"/>
      <c r="I767" s="1"/>
      <c r="J767" s="5"/>
      <c r="K767" s="1"/>
      <c r="L767" s="1"/>
      <c r="M767" s="5"/>
      <c r="N767" s="5"/>
      <c r="O767" s="5"/>
      <c r="P767" s="5"/>
      <c r="Q767" s="5"/>
      <c r="R767" s="5"/>
      <c r="S767" s="70"/>
      <c r="T767" s="70"/>
      <c r="U767" s="70"/>
      <c r="V767" s="18"/>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1"/>
      <c r="BA767" s="1"/>
    </row>
    <row r="768" spans="2:53">
      <c r="B768" s="1"/>
      <c r="C768" s="1"/>
      <c r="D768" s="1"/>
      <c r="E768" s="1"/>
      <c r="F768" s="1"/>
      <c r="G768" s="5"/>
      <c r="H768" s="1"/>
      <c r="I768" s="1"/>
      <c r="J768" s="5"/>
      <c r="K768" s="1"/>
      <c r="L768" s="1"/>
      <c r="M768" s="5"/>
      <c r="N768" s="5"/>
      <c r="O768" s="5"/>
      <c r="P768" s="5"/>
      <c r="Q768" s="5"/>
      <c r="R768" s="5"/>
      <c r="S768" s="70"/>
      <c r="T768" s="70"/>
      <c r="U768" s="70"/>
      <c r="V768" s="18"/>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1"/>
      <c r="BA768" s="1"/>
    </row>
    <row r="769" spans="2:53">
      <c r="B769" s="1"/>
      <c r="C769" s="1"/>
      <c r="D769" s="1"/>
      <c r="E769" s="1"/>
      <c r="F769" s="1"/>
      <c r="G769" s="5"/>
      <c r="H769" s="1"/>
      <c r="I769" s="1"/>
      <c r="J769" s="5"/>
      <c r="K769" s="1"/>
      <c r="L769" s="1"/>
      <c r="M769" s="5"/>
      <c r="N769" s="5"/>
      <c r="O769" s="5"/>
      <c r="P769" s="5"/>
      <c r="Q769" s="5"/>
      <c r="R769" s="5"/>
      <c r="S769" s="70"/>
      <c r="T769" s="70"/>
      <c r="U769" s="70"/>
      <c r="V769" s="18"/>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1"/>
      <c r="BA769" s="1"/>
    </row>
    <row r="770" spans="2:53">
      <c r="B770" s="1"/>
      <c r="C770" s="1"/>
      <c r="D770" s="1"/>
      <c r="E770" s="1"/>
      <c r="F770" s="1"/>
      <c r="G770" s="5"/>
      <c r="H770" s="1"/>
      <c r="I770" s="1"/>
      <c r="J770" s="5"/>
      <c r="K770" s="1"/>
      <c r="L770" s="1"/>
      <c r="M770" s="5"/>
      <c r="N770" s="5"/>
      <c r="O770" s="5"/>
      <c r="P770" s="5"/>
      <c r="Q770" s="5"/>
      <c r="R770" s="5"/>
      <c r="S770" s="70"/>
      <c r="T770" s="70"/>
      <c r="U770" s="70"/>
      <c r="V770" s="18"/>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1"/>
      <c r="BA770" s="1"/>
    </row>
    <row r="771" spans="2:53">
      <c r="B771" s="1"/>
      <c r="C771" s="1"/>
      <c r="D771" s="1"/>
      <c r="E771" s="1"/>
      <c r="F771" s="1"/>
      <c r="G771" s="5"/>
      <c r="H771" s="1"/>
      <c r="I771" s="1"/>
      <c r="J771" s="5"/>
      <c r="K771" s="1"/>
      <c r="L771" s="1"/>
      <c r="M771" s="5"/>
      <c r="N771" s="5"/>
      <c r="O771" s="5"/>
      <c r="P771" s="5"/>
      <c r="Q771" s="5"/>
      <c r="R771" s="5"/>
      <c r="S771" s="70"/>
      <c r="T771" s="70"/>
      <c r="U771" s="70"/>
      <c r="V771" s="18"/>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1"/>
      <c r="BA771" s="1"/>
    </row>
    <row r="772" spans="2:53">
      <c r="B772" s="1"/>
      <c r="C772" s="1"/>
      <c r="D772" s="1"/>
      <c r="E772" s="1"/>
      <c r="F772" s="1"/>
      <c r="G772" s="5"/>
      <c r="H772" s="1"/>
      <c r="I772" s="1"/>
      <c r="J772" s="5"/>
      <c r="K772" s="1"/>
      <c r="L772" s="1"/>
      <c r="M772" s="5"/>
      <c r="N772" s="5"/>
      <c r="O772" s="5"/>
      <c r="P772" s="5"/>
      <c r="Q772" s="5"/>
      <c r="R772" s="5"/>
      <c r="S772" s="70"/>
      <c r="T772" s="70"/>
      <c r="U772" s="70"/>
      <c r="V772" s="18"/>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1"/>
      <c r="BA772" s="1"/>
    </row>
    <row r="773" spans="2:53">
      <c r="B773" s="1"/>
      <c r="C773" s="1"/>
      <c r="D773" s="1"/>
      <c r="E773" s="1"/>
      <c r="F773" s="1"/>
      <c r="G773" s="5"/>
      <c r="H773" s="1"/>
      <c r="I773" s="1"/>
      <c r="J773" s="5"/>
      <c r="K773" s="1"/>
      <c r="L773" s="1"/>
      <c r="M773" s="5"/>
      <c r="N773" s="5"/>
      <c r="O773" s="5"/>
      <c r="P773" s="5"/>
      <c r="Q773" s="5"/>
      <c r="R773" s="5"/>
      <c r="S773" s="70"/>
      <c r="T773" s="70"/>
      <c r="U773" s="70"/>
      <c r="V773" s="18"/>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1"/>
      <c r="BA773" s="1"/>
    </row>
    <row r="774" spans="2:53">
      <c r="B774" s="1"/>
      <c r="C774" s="1"/>
      <c r="D774" s="1"/>
      <c r="E774" s="1"/>
      <c r="F774" s="1"/>
      <c r="G774" s="5"/>
      <c r="H774" s="1"/>
      <c r="I774" s="1"/>
      <c r="J774" s="5"/>
      <c r="K774" s="1"/>
      <c r="L774" s="1"/>
      <c r="M774" s="5"/>
      <c r="N774" s="5"/>
      <c r="O774" s="5"/>
      <c r="P774" s="5"/>
      <c r="Q774" s="5"/>
      <c r="R774" s="5"/>
      <c r="S774" s="70"/>
      <c r="T774" s="70"/>
      <c r="U774" s="70"/>
      <c r="V774" s="18"/>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1"/>
      <c r="BA774" s="1"/>
    </row>
    <row r="775" spans="2:53">
      <c r="B775" s="1"/>
      <c r="C775" s="1"/>
      <c r="D775" s="1"/>
      <c r="E775" s="1"/>
      <c r="F775" s="1"/>
      <c r="G775" s="5"/>
      <c r="H775" s="1"/>
      <c r="I775" s="1"/>
      <c r="J775" s="5"/>
      <c r="K775" s="1"/>
      <c r="L775" s="1"/>
      <c r="M775" s="5"/>
      <c r="N775" s="5"/>
      <c r="O775" s="5"/>
      <c r="P775" s="5"/>
      <c r="Q775" s="5"/>
      <c r="R775" s="5"/>
      <c r="S775" s="70"/>
      <c r="T775" s="70"/>
      <c r="U775" s="70"/>
      <c r="V775" s="18"/>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1"/>
      <c r="BA775" s="1"/>
    </row>
    <row r="776" spans="2:53">
      <c r="B776" s="1"/>
      <c r="C776" s="1"/>
      <c r="D776" s="1"/>
      <c r="E776" s="1"/>
      <c r="F776" s="1"/>
      <c r="G776" s="5"/>
      <c r="H776" s="1"/>
      <c r="I776" s="1"/>
      <c r="J776" s="5"/>
      <c r="K776" s="1"/>
      <c r="L776" s="1"/>
      <c r="M776" s="5"/>
      <c r="N776" s="5"/>
      <c r="O776" s="5"/>
      <c r="P776" s="5"/>
      <c r="Q776" s="5"/>
      <c r="R776" s="5"/>
      <c r="S776" s="70"/>
      <c r="T776" s="70"/>
      <c r="U776" s="70"/>
      <c r="V776" s="18"/>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1"/>
      <c r="BA776" s="1"/>
    </row>
    <row r="777" spans="2:53">
      <c r="B777" s="1"/>
      <c r="C777" s="1"/>
      <c r="D777" s="1"/>
      <c r="E777" s="1"/>
      <c r="F777" s="1"/>
      <c r="G777" s="5"/>
      <c r="H777" s="1"/>
      <c r="I777" s="1"/>
      <c r="J777" s="5"/>
      <c r="K777" s="1"/>
      <c r="L777" s="1"/>
      <c r="M777" s="5"/>
      <c r="N777" s="5"/>
      <c r="O777" s="5"/>
      <c r="P777" s="5"/>
      <c r="Q777" s="5"/>
      <c r="R777" s="5"/>
      <c r="S777" s="70"/>
      <c r="T777" s="70"/>
      <c r="U777" s="70"/>
      <c r="V777" s="18"/>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1"/>
      <c r="BA777" s="1"/>
    </row>
    <row r="778" spans="2:53">
      <c r="B778" s="1"/>
      <c r="C778" s="1"/>
      <c r="D778" s="1"/>
      <c r="E778" s="1"/>
      <c r="F778" s="1"/>
      <c r="G778" s="5"/>
      <c r="H778" s="1"/>
      <c r="I778" s="1"/>
      <c r="J778" s="5"/>
      <c r="K778" s="1"/>
      <c r="L778" s="1"/>
      <c r="M778" s="5"/>
      <c r="N778" s="5"/>
      <c r="O778" s="5"/>
      <c r="P778" s="5"/>
      <c r="Q778" s="5"/>
      <c r="R778" s="5"/>
      <c r="S778" s="70"/>
      <c r="T778" s="70"/>
      <c r="U778" s="70"/>
      <c r="V778" s="18"/>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1"/>
      <c r="BA778" s="1"/>
    </row>
    <row r="779" spans="2:53">
      <c r="B779" s="1"/>
      <c r="C779" s="1"/>
      <c r="D779" s="1"/>
      <c r="E779" s="1"/>
      <c r="F779" s="1"/>
      <c r="G779" s="5"/>
      <c r="H779" s="1"/>
      <c r="I779" s="1"/>
      <c r="J779" s="5"/>
      <c r="K779" s="1"/>
      <c r="L779" s="1"/>
      <c r="M779" s="5"/>
      <c r="N779" s="5"/>
      <c r="O779" s="5"/>
      <c r="P779" s="5"/>
      <c r="Q779" s="5"/>
      <c r="R779" s="5"/>
      <c r="S779" s="70"/>
      <c r="T779" s="70"/>
      <c r="U779" s="70"/>
      <c r="V779" s="18"/>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1"/>
      <c r="BA779" s="1"/>
    </row>
    <row r="780" spans="2:53">
      <c r="B780" s="1"/>
      <c r="C780" s="1"/>
      <c r="D780" s="1"/>
      <c r="E780" s="1"/>
      <c r="F780" s="1"/>
      <c r="G780" s="5"/>
      <c r="H780" s="1"/>
      <c r="I780" s="1"/>
      <c r="J780" s="5"/>
      <c r="K780" s="1"/>
      <c r="L780" s="1"/>
      <c r="M780" s="5"/>
      <c r="N780" s="5"/>
      <c r="O780" s="5"/>
      <c r="P780" s="5"/>
      <c r="Q780" s="5"/>
      <c r="R780" s="5"/>
      <c r="S780" s="70"/>
      <c r="T780" s="70"/>
      <c r="U780" s="70"/>
      <c r="V780" s="18"/>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1"/>
      <c r="BA780" s="1"/>
    </row>
    <row r="781" spans="2:53">
      <c r="B781" s="1"/>
      <c r="C781" s="1"/>
      <c r="D781" s="1"/>
      <c r="E781" s="1"/>
      <c r="F781" s="1"/>
      <c r="G781" s="5"/>
      <c r="H781" s="1"/>
      <c r="I781" s="1"/>
      <c r="J781" s="5"/>
      <c r="K781" s="1"/>
      <c r="L781" s="1"/>
      <c r="M781" s="5"/>
      <c r="N781" s="5"/>
      <c r="O781" s="5"/>
      <c r="P781" s="5"/>
      <c r="Q781" s="5"/>
      <c r="R781" s="5"/>
      <c r="S781" s="70"/>
      <c r="T781" s="70"/>
      <c r="U781" s="70"/>
      <c r="V781" s="18"/>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1"/>
      <c r="BA781" s="1"/>
    </row>
    <row r="782" spans="2:53">
      <c r="B782" s="1"/>
      <c r="C782" s="1"/>
      <c r="D782" s="1"/>
      <c r="E782" s="1"/>
      <c r="F782" s="1"/>
      <c r="G782" s="5"/>
      <c r="H782" s="1"/>
      <c r="I782" s="1"/>
      <c r="J782" s="5"/>
      <c r="K782" s="1"/>
      <c r="L782" s="1"/>
      <c r="M782" s="5"/>
      <c r="N782" s="5"/>
      <c r="O782" s="5"/>
      <c r="P782" s="5"/>
      <c r="Q782" s="5"/>
      <c r="R782" s="5"/>
      <c r="S782" s="70"/>
      <c r="T782" s="70"/>
      <c r="U782" s="70"/>
      <c r="V782" s="18"/>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1"/>
      <c r="BA782" s="1"/>
    </row>
    <row r="783" spans="2:53">
      <c r="B783" s="1"/>
      <c r="C783" s="1"/>
      <c r="D783" s="1"/>
      <c r="E783" s="1"/>
      <c r="F783" s="1"/>
      <c r="G783" s="5"/>
      <c r="H783" s="1"/>
      <c r="I783" s="1"/>
      <c r="J783" s="5"/>
      <c r="K783" s="1"/>
      <c r="L783" s="1"/>
      <c r="M783" s="5"/>
      <c r="N783" s="5"/>
      <c r="O783" s="5"/>
      <c r="P783" s="5"/>
      <c r="Q783" s="5"/>
      <c r="R783" s="5"/>
      <c r="S783" s="70"/>
      <c r="T783" s="70"/>
      <c r="U783" s="70"/>
      <c r="V783" s="18"/>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1"/>
      <c r="BA783" s="1"/>
    </row>
    <row r="784" spans="2:53">
      <c r="B784" s="1"/>
      <c r="C784" s="1"/>
      <c r="D784" s="1"/>
      <c r="E784" s="1"/>
      <c r="F784" s="1"/>
      <c r="G784" s="5"/>
      <c r="H784" s="1"/>
      <c r="I784" s="1"/>
      <c r="J784" s="5"/>
      <c r="K784" s="1"/>
      <c r="L784" s="1"/>
      <c r="M784" s="5"/>
      <c r="N784" s="5"/>
      <c r="O784" s="5"/>
      <c r="P784" s="5"/>
      <c r="Q784" s="5"/>
      <c r="R784" s="5"/>
      <c r="S784" s="70"/>
      <c r="T784" s="70"/>
      <c r="U784" s="70"/>
      <c r="V784" s="18"/>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1"/>
      <c r="BA784" s="1"/>
    </row>
    <row r="785" spans="2:53">
      <c r="B785" s="1"/>
      <c r="C785" s="1"/>
      <c r="D785" s="1"/>
      <c r="E785" s="1"/>
      <c r="F785" s="1"/>
      <c r="G785" s="5"/>
      <c r="H785" s="1"/>
      <c r="I785" s="1"/>
      <c r="J785" s="5"/>
      <c r="K785" s="1"/>
      <c r="L785" s="1"/>
      <c r="M785" s="5"/>
      <c r="N785" s="5"/>
      <c r="O785" s="5"/>
      <c r="P785" s="5"/>
      <c r="Q785" s="5"/>
      <c r="R785" s="5"/>
      <c r="S785" s="70"/>
      <c r="T785" s="70"/>
      <c r="U785" s="70"/>
      <c r="V785" s="18"/>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1"/>
      <c r="BA785" s="1"/>
    </row>
    <row r="786" spans="2:53">
      <c r="B786" s="1"/>
      <c r="C786" s="1"/>
      <c r="D786" s="1"/>
      <c r="E786" s="1"/>
      <c r="F786" s="1"/>
      <c r="G786" s="5"/>
      <c r="H786" s="1"/>
      <c r="I786" s="1"/>
      <c r="J786" s="5"/>
      <c r="K786" s="1"/>
      <c r="L786" s="1"/>
      <c r="M786" s="5"/>
      <c r="N786" s="5"/>
      <c r="O786" s="5"/>
      <c r="P786" s="5"/>
      <c r="Q786" s="5"/>
      <c r="R786" s="5"/>
      <c r="S786" s="70"/>
      <c r="T786" s="70"/>
      <c r="U786" s="70"/>
      <c r="V786" s="18"/>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1"/>
      <c r="BA786" s="1"/>
    </row>
    <row r="787" spans="2:53">
      <c r="B787" s="1"/>
      <c r="C787" s="1"/>
      <c r="D787" s="1"/>
      <c r="E787" s="1"/>
      <c r="F787" s="1"/>
      <c r="G787" s="5"/>
      <c r="H787" s="1"/>
      <c r="I787" s="1"/>
      <c r="J787" s="5"/>
      <c r="K787" s="1"/>
      <c r="L787" s="1"/>
      <c r="M787" s="5"/>
      <c r="N787" s="5"/>
      <c r="O787" s="5"/>
      <c r="P787" s="5"/>
      <c r="Q787" s="5"/>
      <c r="R787" s="5"/>
      <c r="S787" s="70"/>
      <c r="T787" s="70"/>
      <c r="U787" s="70"/>
      <c r="V787" s="18"/>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1"/>
      <c r="BA787" s="1"/>
    </row>
    <row r="788" spans="2:53">
      <c r="B788" s="1"/>
      <c r="C788" s="1"/>
      <c r="D788" s="1"/>
      <c r="E788" s="1"/>
      <c r="F788" s="1"/>
      <c r="G788" s="5"/>
      <c r="H788" s="1"/>
      <c r="I788" s="1"/>
      <c r="J788" s="5"/>
      <c r="K788" s="1"/>
      <c r="L788" s="1"/>
      <c r="M788" s="5"/>
      <c r="N788" s="5"/>
      <c r="O788" s="5"/>
      <c r="P788" s="5"/>
      <c r="Q788" s="5"/>
      <c r="R788" s="5"/>
      <c r="S788" s="70"/>
      <c r="T788" s="70"/>
      <c r="U788" s="70"/>
      <c r="V788" s="18"/>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1"/>
      <c r="BA788" s="1"/>
    </row>
    <row r="789" spans="2:53">
      <c r="B789" s="1"/>
      <c r="C789" s="1"/>
      <c r="D789" s="1"/>
      <c r="E789" s="1"/>
      <c r="F789" s="1"/>
      <c r="G789" s="5"/>
      <c r="H789" s="1"/>
      <c r="I789" s="1"/>
      <c r="J789" s="5"/>
      <c r="K789" s="1"/>
      <c r="L789" s="1"/>
      <c r="M789" s="5"/>
      <c r="N789" s="5"/>
      <c r="O789" s="5"/>
      <c r="P789" s="5"/>
      <c r="Q789" s="5"/>
      <c r="R789" s="5"/>
      <c r="S789" s="70"/>
      <c r="T789" s="70"/>
      <c r="U789" s="70"/>
      <c r="V789" s="18"/>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1"/>
      <c r="BA789" s="1"/>
    </row>
    <row r="790" spans="2:53">
      <c r="B790" s="1"/>
      <c r="C790" s="1"/>
      <c r="D790" s="1"/>
      <c r="E790" s="1"/>
      <c r="F790" s="1"/>
      <c r="G790" s="5"/>
      <c r="H790" s="1"/>
      <c r="I790" s="1"/>
      <c r="J790" s="5"/>
      <c r="K790" s="1"/>
      <c r="L790" s="1"/>
      <c r="M790" s="5"/>
      <c r="N790" s="5"/>
      <c r="O790" s="5"/>
      <c r="P790" s="5"/>
      <c r="Q790" s="5"/>
      <c r="R790" s="5"/>
      <c r="S790" s="70"/>
      <c r="T790" s="70"/>
      <c r="U790" s="70"/>
      <c r="V790" s="18"/>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1"/>
      <c r="BA790" s="1"/>
    </row>
    <row r="791" spans="2:53">
      <c r="B791" s="1"/>
      <c r="C791" s="1"/>
      <c r="D791" s="1"/>
      <c r="E791" s="1"/>
      <c r="F791" s="1"/>
      <c r="G791" s="5"/>
      <c r="H791" s="1"/>
      <c r="I791" s="1"/>
      <c r="J791" s="5"/>
      <c r="K791" s="1"/>
      <c r="L791" s="1"/>
      <c r="M791" s="5"/>
      <c r="N791" s="5"/>
      <c r="O791" s="5"/>
      <c r="P791" s="5"/>
      <c r="Q791" s="5"/>
      <c r="R791" s="5"/>
      <c r="S791" s="70"/>
      <c r="T791" s="70"/>
      <c r="U791" s="70"/>
      <c r="V791" s="18"/>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1"/>
      <c r="BA791" s="1"/>
    </row>
    <row r="792" spans="2:53">
      <c r="B792" s="1"/>
      <c r="C792" s="1"/>
      <c r="D792" s="1"/>
      <c r="E792" s="1"/>
      <c r="F792" s="1"/>
      <c r="G792" s="5"/>
      <c r="H792" s="1"/>
      <c r="I792" s="1"/>
      <c r="J792" s="5"/>
      <c r="K792" s="1"/>
      <c r="L792" s="1"/>
      <c r="M792" s="5"/>
      <c r="N792" s="5"/>
      <c r="O792" s="5"/>
      <c r="P792" s="5"/>
      <c r="Q792" s="5"/>
      <c r="R792" s="5"/>
      <c r="S792" s="70"/>
      <c r="T792" s="70"/>
      <c r="U792" s="70"/>
      <c r="V792" s="18"/>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1"/>
      <c r="BA792" s="1"/>
    </row>
    <row r="793" spans="2:53">
      <c r="B793" s="1"/>
      <c r="C793" s="1"/>
      <c r="D793" s="1"/>
      <c r="E793" s="1"/>
      <c r="F793" s="1"/>
      <c r="G793" s="5"/>
      <c r="H793" s="1"/>
      <c r="I793" s="1"/>
      <c r="J793" s="5"/>
      <c r="K793" s="1"/>
      <c r="L793" s="1"/>
      <c r="M793" s="5"/>
      <c r="N793" s="5"/>
      <c r="O793" s="5"/>
      <c r="P793" s="5"/>
      <c r="Q793" s="5"/>
      <c r="R793" s="5"/>
      <c r="S793" s="70"/>
      <c r="T793" s="70"/>
      <c r="U793" s="70"/>
      <c r="V793" s="18"/>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1"/>
      <c r="BA793" s="1"/>
    </row>
    <row r="794" spans="2:53">
      <c r="B794" s="1"/>
      <c r="C794" s="1"/>
      <c r="D794" s="1"/>
      <c r="E794" s="1"/>
      <c r="F794" s="1"/>
      <c r="G794" s="5"/>
      <c r="H794" s="1"/>
      <c r="I794" s="1"/>
      <c r="J794" s="5"/>
      <c r="K794" s="1"/>
      <c r="L794" s="1"/>
      <c r="M794" s="5"/>
      <c r="N794" s="5"/>
      <c r="O794" s="5"/>
      <c r="P794" s="5"/>
      <c r="Q794" s="5"/>
      <c r="R794" s="5"/>
      <c r="S794" s="70"/>
      <c r="T794" s="70"/>
      <c r="U794" s="70"/>
      <c r="V794" s="18"/>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1"/>
      <c r="BA794" s="1"/>
    </row>
    <row r="795" spans="2:53">
      <c r="B795" s="1"/>
      <c r="C795" s="1"/>
      <c r="D795" s="1"/>
      <c r="E795" s="1"/>
      <c r="F795" s="1"/>
      <c r="G795" s="5"/>
      <c r="H795" s="1"/>
      <c r="I795" s="1"/>
      <c r="J795" s="5"/>
      <c r="K795" s="1"/>
      <c r="L795" s="1"/>
      <c r="M795" s="5"/>
      <c r="N795" s="5"/>
      <c r="O795" s="5"/>
      <c r="P795" s="5"/>
      <c r="Q795" s="5"/>
      <c r="R795" s="5"/>
      <c r="S795" s="70"/>
      <c r="T795" s="70"/>
      <c r="U795" s="70"/>
      <c r="V795" s="18"/>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1"/>
      <c r="BA795" s="1"/>
    </row>
    <row r="796" spans="2:53">
      <c r="B796" s="1"/>
      <c r="C796" s="1"/>
      <c r="D796" s="1"/>
      <c r="E796" s="1"/>
      <c r="F796" s="1"/>
      <c r="G796" s="5"/>
      <c r="H796" s="1"/>
      <c r="I796" s="1"/>
      <c r="J796" s="5"/>
      <c r="K796" s="1"/>
      <c r="L796" s="1"/>
      <c r="M796" s="5"/>
      <c r="N796" s="5"/>
      <c r="O796" s="5"/>
      <c r="P796" s="5"/>
      <c r="Q796" s="5"/>
      <c r="R796" s="5"/>
      <c r="S796" s="70"/>
      <c r="T796" s="70"/>
      <c r="U796" s="70"/>
      <c r="V796" s="18"/>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1"/>
      <c r="BA796" s="1"/>
    </row>
    <row r="797" spans="2:53">
      <c r="B797" s="1"/>
      <c r="C797" s="1"/>
      <c r="D797" s="1"/>
      <c r="E797" s="1"/>
      <c r="F797" s="1"/>
      <c r="G797" s="5"/>
      <c r="H797" s="1"/>
      <c r="I797" s="1"/>
      <c r="J797" s="5"/>
      <c r="K797" s="1"/>
      <c r="L797" s="1"/>
      <c r="M797" s="5"/>
      <c r="N797" s="5"/>
      <c r="O797" s="5"/>
      <c r="P797" s="5"/>
      <c r="Q797" s="5"/>
      <c r="R797" s="5"/>
      <c r="S797" s="70"/>
      <c r="T797" s="70"/>
      <c r="U797" s="70"/>
      <c r="V797" s="18"/>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1"/>
      <c r="BA797" s="1"/>
    </row>
    <row r="798" spans="2:53">
      <c r="B798" s="1"/>
      <c r="C798" s="1"/>
      <c r="D798" s="1"/>
      <c r="E798" s="1"/>
      <c r="F798" s="1"/>
      <c r="G798" s="5"/>
      <c r="H798" s="1"/>
      <c r="I798" s="1"/>
      <c r="J798" s="5"/>
      <c r="K798" s="1"/>
      <c r="L798" s="1"/>
      <c r="M798" s="5"/>
      <c r="N798" s="5"/>
      <c r="O798" s="5"/>
      <c r="P798" s="5"/>
      <c r="Q798" s="5"/>
      <c r="R798" s="5"/>
      <c r="S798" s="70"/>
      <c r="T798" s="70"/>
      <c r="U798" s="70"/>
      <c r="V798" s="18"/>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1"/>
      <c r="BA798" s="1"/>
    </row>
    <row r="799" spans="2:53">
      <c r="B799" s="1"/>
      <c r="C799" s="1"/>
      <c r="D799" s="1"/>
      <c r="E799" s="1"/>
      <c r="F799" s="1"/>
      <c r="G799" s="5"/>
      <c r="H799" s="1"/>
      <c r="I799" s="1"/>
      <c r="J799" s="5"/>
      <c r="K799" s="1"/>
      <c r="L799" s="1"/>
      <c r="M799" s="5"/>
      <c r="N799" s="5"/>
      <c r="O799" s="5"/>
      <c r="P799" s="5"/>
      <c r="Q799" s="5"/>
      <c r="R799" s="5"/>
      <c r="S799" s="70"/>
      <c r="T799" s="70"/>
      <c r="U799" s="70"/>
      <c r="V799" s="18"/>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1"/>
      <c r="BA799" s="1"/>
    </row>
    <row r="800" spans="2:53">
      <c r="B800" s="1"/>
      <c r="C800" s="1"/>
      <c r="D800" s="1"/>
      <c r="E800" s="1"/>
      <c r="F800" s="1"/>
      <c r="G800" s="5"/>
      <c r="H800" s="1"/>
      <c r="I800" s="1"/>
      <c r="J800" s="5"/>
      <c r="K800" s="1"/>
      <c r="L800" s="1"/>
      <c r="M800" s="5"/>
      <c r="N800" s="5"/>
      <c r="O800" s="5"/>
      <c r="P800" s="5"/>
      <c r="Q800" s="5"/>
      <c r="R800" s="5"/>
      <c r="S800" s="70"/>
      <c r="T800" s="70"/>
      <c r="U800" s="70"/>
      <c r="V800" s="18"/>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1"/>
      <c r="BA800" s="1"/>
    </row>
    <row r="801" spans="2:53">
      <c r="B801" s="1"/>
      <c r="C801" s="1"/>
      <c r="D801" s="1"/>
      <c r="E801" s="1"/>
      <c r="F801" s="1"/>
      <c r="G801" s="5"/>
      <c r="H801" s="1"/>
      <c r="I801" s="1"/>
      <c r="J801" s="5"/>
      <c r="K801" s="1"/>
      <c r="L801" s="1"/>
      <c r="M801" s="5"/>
      <c r="N801" s="5"/>
      <c r="O801" s="5"/>
      <c r="P801" s="5"/>
      <c r="Q801" s="5"/>
      <c r="R801" s="5"/>
      <c r="S801" s="70"/>
      <c r="T801" s="70"/>
      <c r="U801" s="70"/>
      <c r="V801" s="18"/>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1"/>
      <c r="BA801" s="1"/>
    </row>
    <row r="802" spans="2:53">
      <c r="B802" s="1"/>
      <c r="C802" s="1"/>
      <c r="D802" s="1"/>
      <c r="E802" s="1"/>
      <c r="F802" s="1"/>
      <c r="G802" s="5"/>
      <c r="H802" s="1"/>
      <c r="I802" s="1"/>
      <c r="J802" s="5"/>
      <c r="K802" s="1"/>
      <c r="L802" s="1"/>
      <c r="M802" s="5"/>
      <c r="N802" s="5"/>
      <c r="O802" s="5"/>
      <c r="P802" s="5"/>
      <c r="Q802" s="5"/>
      <c r="R802" s="5"/>
      <c r="S802" s="70"/>
      <c r="T802" s="70"/>
      <c r="U802" s="70"/>
      <c r="V802" s="18"/>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1"/>
      <c r="BA802" s="1"/>
    </row>
    <row r="803" spans="2:53">
      <c r="B803" s="1"/>
      <c r="C803" s="1"/>
      <c r="D803" s="1"/>
      <c r="E803" s="1"/>
      <c r="F803" s="1"/>
      <c r="G803" s="5"/>
      <c r="H803" s="1"/>
      <c r="I803" s="1"/>
      <c r="J803" s="5"/>
      <c r="K803" s="1"/>
      <c r="L803" s="1"/>
      <c r="M803" s="5"/>
      <c r="N803" s="5"/>
      <c r="O803" s="5"/>
      <c r="P803" s="5"/>
      <c r="Q803" s="5"/>
      <c r="R803" s="5"/>
      <c r="S803" s="70"/>
      <c r="T803" s="70"/>
      <c r="U803" s="70"/>
      <c r="V803" s="18"/>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1"/>
      <c r="BA803" s="1"/>
    </row>
    <row r="804" spans="2:53">
      <c r="B804" s="1"/>
      <c r="C804" s="1"/>
      <c r="D804" s="1"/>
      <c r="E804" s="1"/>
      <c r="F804" s="1"/>
      <c r="G804" s="5"/>
      <c r="H804" s="1"/>
      <c r="I804" s="1"/>
      <c r="J804" s="5"/>
      <c r="K804" s="1"/>
      <c r="L804" s="1"/>
      <c r="M804" s="5"/>
      <c r="N804" s="5"/>
      <c r="O804" s="5"/>
      <c r="P804" s="5"/>
      <c r="Q804" s="5"/>
      <c r="R804" s="5"/>
      <c r="S804" s="70"/>
      <c r="T804" s="70"/>
      <c r="U804" s="70"/>
      <c r="V804" s="18"/>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1"/>
      <c r="BA804" s="1"/>
    </row>
    <row r="805" spans="2:53">
      <c r="B805" s="1"/>
      <c r="C805" s="1"/>
      <c r="D805" s="1"/>
      <c r="E805" s="1"/>
      <c r="F805" s="1"/>
      <c r="G805" s="5"/>
      <c r="H805" s="1"/>
      <c r="I805" s="1"/>
      <c r="J805" s="5"/>
      <c r="K805" s="1"/>
      <c r="L805" s="1"/>
      <c r="M805" s="5"/>
      <c r="N805" s="5"/>
      <c r="O805" s="5"/>
      <c r="P805" s="5"/>
      <c r="Q805" s="5"/>
      <c r="R805" s="5"/>
      <c r="S805" s="70"/>
      <c r="T805" s="70"/>
      <c r="U805" s="70"/>
      <c r="V805" s="18"/>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1"/>
      <c r="BA805" s="1"/>
    </row>
    <row r="806" spans="2:53">
      <c r="B806" s="1"/>
      <c r="C806" s="1"/>
      <c r="D806" s="1"/>
      <c r="E806" s="1"/>
      <c r="F806" s="1"/>
      <c r="G806" s="5"/>
      <c r="H806" s="1"/>
      <c r="I806" s="1"/>
      <c r="J806" s="5"/>
      <c r="K806" s="1"/>
      <c r="L806" s="1"/>
      <c r="M806" s="5"/>
      <c r="N806" s="5"/>
      <c r="O806" s="5"/>
      <c r="P806" s="5"/>
      <c r="Q806" s="5"/>
      <c r="R806" s="5"/>
      <c r="S806" s="70"/>
      <c r="T806" s="70"/>
      <c r="U806" s="70"/>
      <c r="V806" s="18"/>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1"/>
      <c r="BA806" s="1"/>
    </row>
    <row r="807" spans="2:53">
      <c r="B807" s="1"/>
      <c r="C807" s="1"/>
      <c r="D807" s="1"/>
      <c r="E807" s="1"/>
      <c r="F807" s="1"/>
      <c r="G807" s="5"/>
      <c r="H807" s="1"/>
      <c r="I807" s="1"/>
      <c r="J807" s="5"/>
      <c r="K807" s="1"/>
      <c r="L807" s="1"/>
      <c r="M807" s="5"/>
      <c r="N807" s="5"/>
      <c r="O807" s="5"/>
      <c r="P807" s="5"/>
      <c r="Q807" s="5"/>
      <c r="R807" s="5"/>
      <c r="S807" s="70"/>
      <c r="T807" s="70"/>
      <c r="U807" s="70"/>
      <c r="V807" s="18"/>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1"/>
      <c r="BA807" s="1"/>
    </row>
    <row r="808" spans="2:53">
      <c r="B808" s="1"/>
      <c r="C808" s="1"/>
      <c r="D808" s="1"/>
      <c r="E808" s="1"/>
      <c r="F808" s="1"/>
      <c r="G808" s="5"/>
      <c r="H808" s="1"/>
      <c r="I808" s="1"/>
      <c r="J808" s="5"/>
      <c r="K808" s="1"/>
      <c r="L808" s="1"/>
      <c r="M808" s="5"/>
      <c r="N808" s="5"/>
      <c r="O808" s="5"/>
      <c r="P808" s="5"/>
      <c r="Q808" s="5"/>
      <c r="R808" s="5"/>
      <c r="S808" s="70"/>
      <c r="T808" s="70"/>
      <c r="U808" s="70"/>
      <c r="V808" s="18"/>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1"/>
      <c r="BA808" s="1"/>
    </row>
    <row r="809" spans="2:53">
      <c r="B809" s="1"/>
      <c r="C809" s="1"/>
      <c r="D809" s="1"/>
      <c r="E809" s="1"/>
      <c r="F809" s="1"/>
      <c r="G809" s="5"/>
      <c r="H809" s="1"/>
      <c r="I809" s="1"/>
      <c r="J809" s="5"/>
      <c r="K809" s="1"/>
      <c r="L809" s="1"/>
      <c r="M809" s="5"/>
      <c r="N809" s="5"/>
      <c r="O809" s="5"/>
      <c r="P809" s="5"/>
      <c r="Q809" s="5"/>
      <c r="R809" s="5"/>
      <c r="S809" s="70"/>
      <c r="T809" s="70"/>
      <c r="U809" s="70"/>
      <c r="V809" s="18"/>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1"/>
      <c r="BA809" s="1"/>
    </row>
    <row r="810" spans="2:53">
      <c r="B810" s="1"/>
      <c r="C810" s="1"/>
      <c r="D810" s="1"/>
      <c r="E810" s="1"/>
      <c r="F810" s="1"/>
      <c r="G810" s="5"/>
      <c r="H810" s="1"/>
      <c r="I810" s="1"/>
      <c r="J810" s="5"/>
      <c r="K810" s="1"/>
      <c r="L810" s="1"/>
      <c r="M810" s="5"/>
      <c r="N810" s="5"/>
      <c r="O810" s="5"/>
      <c r="P810" s="5"/>
      <c r="Q810" s="5"/>
      <c r="R810" s="5"/>
      <c r="S810" s="70"/>
      <c r="T810" s="70"/>
      <c r="U810" s="70"/>
      <c r="V810" s="18"/>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1"/>
      <c r="BA810" s="1"/>
    </row>
    <row r="811" spans="2:53">
      <c r="B811" s="1"/>
      <c r="C811" s="1"/>
      <c r="D811" s="1"/>
      <c r="E811" s="1"/>
      <c r="F811" s="1"/>
      <c r="G811" s="5"/>
      <c r="H811" s="1"/>
      <c r="I811" s="1"/>
      <c r="J811" s="5"/>
      <c r="K811" s="1"/>
      <c r="L811" s="1"/>
      <c r="M811" s="5"/>
      <c r="N811" s="5"/>
      <c r="O811" s="5"/>
      <c r="P811" s="5"/>
      <c r="Q811" s="5"/>
      <c r="R811" s="5"/>
      <c r="S811" s="70"/>
      <c r="T811" s="70"/>
      <c r="U811" s="70"/>
      <c r="V811" s="18"/>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1"/>
      <c r="BA811" s="1"/>
    </row>
    <row r="812" spans="2:53">
      <c r="B812" s="1"/>
      <c r="C812" s="1"/>
      <c r="D812" s="1"/>
      <c r="E812" s="1"/>
      <c r="F812" s="1"/>
      <c r="G812" s="5"/>
      <c r="H812" s="1"/>
      <c r="I812" s="1"/>
      <c r="J812" s="5"/>
      <c r="K812" s="1"/>
      <c r="L812" s="1"/>
      <c r="M812" s="5"/>
      <c r="N812" s="5"/>
      <c r="O812" s="5"/>
      <c r="P812" s="5"/>
      <c r="Q812" s="5"/>
      <c r="R812" s="5"/>
      <c r="S812" s="70"/>
      <c r="T812" s="70"/>
      <c r="U812" s="70"/>
      <c r="V812" s="18"/>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1"/>
      <c r="BA812" s="1"/>
    </row>
    <row r="813" spans="2:53">
      <c r="B813" s="1"/>
      <c r="C813" s="1"/>
      <c r="D813" s="1"/>
      <c r="E813" s="1"/>
      <c r="F813" s="1"/>
      <c r="G813" s="5"/>
      <c r="H813" s="1"/>
      <c r="I813" s="1"/>
      <c r="J813" s="5"/>
      <c r="K813" s="1"/>
      <c r="L813" s="1"/>
      <c r="M813" s="5"/>
      <c r="N813" s="5"/>
      <c r="O813" s="5"/>
      <c r="P813" s="5"/>
      <c r="Q813" s="5"/>
      <c r="R813" s="5"/>
      <c r="S813" s="70"/>
      <c r="T813" s="70"/>
      <c r="U813" s="70"/>
      <c r="V813" s="18"/>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1"/>
      <c r="BA813" s="1"/>
    </row>
    <row r="814" spans="2:53">
      <c r="B814" s="1"/>
      <c r="C814" s="1"/>
      <c r="D814" s="1"/>
      <c r="E814" s="1"/>
      <c r="F814" s="1"/>
      <c r="G814" s="5"/>
      <c r="H814" s="1"/>
      <c r="I814" s="1"/>
      <c r="J814" s="5"/>
      <c r="K814" s="1"/>
      <c r="L814" s="1"/>
      <c r="M814" s="5"/>
      <c r="N814" s="5"/>
      <c r="O814" s="5"/>
      <c r="P814" s="5"/>
      <c r="Q814" s="5"/>
      <c r="R814" s="5"/>
      <c r="S814" s="70"/>
      <c r="T814" s="70"/>
      <c r="U814" s="70"/>
      <c r="V814" s="18"/>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1"/>
      <c r="BA814" s="1"/>
    </row>
    <row r="815" spans="2:53">
      <c r="B815" s="1"/>
      <c r="C815" s="1"/>
      <c r="D815" s="1"/>
      <c r="E815" s="1"/>
      <c r="F815" s="1"/>
      <c r="G815" s="5"/>
      <c r="H815" s="1"/>
      <c r="I815" s="1"/>
      <c r="J815" s="5"/>
      <c r="K815" s="1"/>
      <c r="L815" s="1"/>
      <c r="M815" s="5"/>
      <c r="N815" s="5"/>
      <c r="O815" s="5"/>
      <c r="P815" s="5"/>
      <c r="Q815" s="5"/>
      <c r="R815" s="5"/>
      <c r="S815" s="70"/>
      <c r="T815" s="70"/>
      <c r="U815" s="70"/>
      <c r="V815" s="18"/>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1"/>
      <c r="BA815" s="1"/>
    </row>
    <row r="816" spans="2:53">
      <c r="B816" s="1"/>
      <c r="C816" s="1"/>
      <c r="D816" s="1"/>
      <c r="E816" s="1"/>
      <c r="F816" s="1"/>
      <c r="G816" s="5"/>
      <c r="H816" s="1"/>
      <c r="I816" s="1"/>
      <c r="J816" s="5"/>
      <c r="K816" s="1"/>
      <c r="L816" s="1"/>
      <c r="M816" s="5"/>
      <c r="N816" s="5"/>
      <c r="O816" s="5"/>
      <c r="P816" s="5"/>
      <c r="Q816" s="5"/>
      <c r="R816" s="5"/>
      <c r="S816" s="70"/>
      <c r="T816" s="70"/>
      <c r="U816" s="70"/>
      <c r="V816" s="18"/>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1"/>
      <c r="BA816" s="1"/>
    </row>
    <row r="817" spans="2:53">
      <c r="B817" s="1"/>
      <c r="C817" s="1"/>
      <c r="D817" s="1"/>
      <c r="E817" s="1"/>
      <c r="F817" s="1"/>
      <c r="G817" s="5"/>
      <c r="H817" s="1"/>
      <c r="I817" s="1"/>
      <c r="J817" s="5"/>
      <c r="K817" s="1"/>
      <c r="L817" s="1"/>
      <c r="M817" s="5"/>
      <c r="N817" s="5"/>
      <c r="O817" s="5"/>
      <c r="P817" s="5"/>
      <c r="Q817" s="5"/>
      <c r="R817" s="5"/>
      <c r="S817" s="70"/>
      <c r="T817" s="70"/>
      <c r="U817" s="70"/>
      <c r="V817" s="18"/>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1"/>
      <c r="BA817" s="1"/>
    </row>
    <row r="818" spans="2:53">
      <c r="B818" s="1"/>
      <c r="C818" s="1"/>
      <c r="D818" s="1"/>
      <c r="E818" s="1"/>
      <c r="F818" s="1"/>
      <c r="G818" s="5"/>
      <c r="H818" s="1"/>
      <c r="I818" s="1"/>
      <c r="J818" s="5"/>
      <c r="K818" s="1"/>
      <c r="L818" s="1"/>
      <c r="M818" s="5"/>
      <c r="N818" s="5"/>
      <c r="O818" s="5"/>
      <c r="P818" s="5"/>
      <c r="Q818" s="5"/>
      <c r="R818" s="5"/>
      <c r="S818" s="70"/>
      <c r="T818" s="70"/>
      <c r="U818" s="70"/>
      <c r="V818" s="18"/>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1"/>
      <c r="BA818" s="1"/>
    </row>
    <row r="819" spans="2:53">
      <c r="B819" s="1"/>
      <c r="C819" s="1"/>
      <c r="D819" s="1"/>
      <c r="E819" s="1"/>
      <c r="F819" s="1"/>
      <c r="G819" s="5"/>
      <c r="H819" s="1"/>
      <c r="I819" s="1"/>
      <c r="J819" s="5"/>
      <c r="K819" s="1"/>
      <c r="L819" s="1"/>
      <c r="M819" s="5"/>
      <c r="N819" s="5"/>
      <c r="O819" s="5"/>
      <c r="P819" s="5"/>
      <c r="Q819" s="5"/>
      <c r="R819" s="5"/>
      <c r="S819" s="70"/>
      <c r="T819" s="70"/>
      <c r="U819" s="70"/>
      <c r="V819" s="18"/>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1"/>
      <c r="BA819" s="1"/>
    </row>
    <row r="820" spans="2:53">
      <c r="B820" s="1"/>
      <c r="C820" s="1"/>
      <c r="D820" s="1"/>
      <c r="E820" s="1"/>
      <c r="F820" s="1"/>
      <c r="G820" s="5"/>
      <c r="H820" s="1"/>
      <c r="I820" s="1"/>
      <c r="J820" s="5"/>
      <c r="K820" s="1"/>
      <c r="L820" s="1"/>
      <c r="M820" s="5"/>
      <c r="N820" s="5"/>
      <c r="O820" s="5"/>
      <c r="P820" s="5"/>
      <c r="Q820" s="5"/>
      <c r="R820" s="5"/>
      <c r="S820" s="70"/>
      <c r="T820" s="70"/>
      <c r="U820" s="70"/>
      <c r="V820" s="18"/>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1"/>
      <c r="BA820" s="1"/>
    </row>
    <row r="821" spans="2:53">
      <c r="B821" s="1"/>
      <c r="C821" s="1"/>
      <c r="D821" s="1"/>
      <c r="E821" s="1"/>
      <c r="F821" s="1"/>
      <c r="G821" s="5"/>
      <c r="H821" s="1"/>
      <c r="I821" s="1"/>
      <c r="J821" s="5"/>
      <c r="K821" s="1"/>
      <c r="L821" s="1"/>
      <c r="M821" s="5"/>
      <c r="N821" s="5"/>
      <c r="O821" s="5"/>
      <c r="P821" s="5"/>
      <c r="Q821" s="5"/>
      <c r="R821" s="5"/>
      <c r="S821" s="70"/>
      <c r="T821" s="70"/>
      <c r="U821" s="70"/>
      <c r="V821" s="18"/>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1"/>
      <c r="BA821" s="1"/>
    </row>
    <row r="822" spans="2:53">
      <c r="B822" s="1"/>
      <c r="C822" s="1"/>
      <c r="D822" s="1"/>
      <c r="E822" s="1"/>
      <c r="F822" s="1"/>
      <c r="G822" s="5"/>
      <c r="H822" s="1"/>
      <c r="I822" s="1"/>
      <c r="J822" s="5"/>
      <c r="K822" s="1"/>
      <c r="L822" s="1"/>
      <c r="M822" s="5"/>
      <c r="N822" s="5"/>
      <c r="O822" s="5"/>
      <c r="P822" s="5"/>
      <c r="Q822" s="5"/>
      <c r="R822" s="5"/>
      <c r="S822" s="70"/>
      <c r="T822" s="70"/>
      <c r="U822" s="70"/>
      <c r="V822" s="18"/>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1"/>
      <c r="BA822" s="1"/>
    </row>
    <row r="823" spans="2:53">
      <c r="B823" s="1"/>
      <c r="C823" s="1"/>
      <c r="D823" s="1"/>
      <c r="E823" s="1"/>
      <c r="F823" s="1"/>
      <c r="G823" s="5"/>
      <c r="H823" s="1"/>
      <c r="I823" s="1"/>
      <c r="J823" s="5"/>
      <c r="K823" s="1"/>
      <c r="L823" s="1"/>
      <c r="M823" s="5"/>
      <c r="N823" s="5"/>
      <c r="O823" s="5"/>
      <c r="P823" s="5"/>
      <c r="Q823" s="5"/>
      <c r="R823" s="5"/>
      <c r="S823" s="70"/>
      <c r="T823" s="70"/>
      <c r="U823" s="70"/>
      <c r="V823" s="18"/>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1"/>
      <c r="BA823" s="1"/>
    </row>
    <row r="824" spans="2:53">
      <c r="B824" s="1"/>
      <c r="C824" s="1"/>
      <c r="D824" s="1"/>
      <c r="E824" s="1"/>
      <c r="F824" s="1"/>
      <c r="G824" s="5"/>
      <c r="H824" s="1"/>
      <c r="I824" s="1"/>
      <c r="J824" s="5"/>
      <c r="K824" s="1"/>
      <c r="L824" s="1"/>
      <c r="M824" s="5"/>
      <c r="N824" s="5"/>
      <c r="O824" s="5"/>
      <c r="P824" s="5"/>
      <c r="Q824" s="5"/>
      <c r="R824" s="5"/>
      <c r="S824" s="70"/>
      <c r="T824" s="70"/>
      <c r="U824" s="70"/>
      <c r="V824" s="18"/>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1"/>
      <c r="BA824" s="1"/>
    </row>
    <row r="825" spans="2:53">
      <c r="B825" s="1"/>
      <c r="C825" s="1"/>
      <c r="D825" s="1"/>
      <c r="E825" s="1"/>
      <c r="F825" s="1"/>
      <c r="G825" s="5"/>
      <c r="H825" s="1"/>
      <c r="I825" s="1"/>
      <c r="J825" s="5"/>
      <c r="K825" s="1"/>
      <c r="L825" s="1"/>
      <c r="M825" s="5"/>
      <c r="N825" s="5"/>
      <c r="O825" s="5"/>
      <c r="P825" s="5"/>
      <c r="Q825" s="5"/>
      <c r="R825" s="5"/>
      <c r="S825" s="70"/>
      <c r="T825" s="70"/>
      <c r="U825" s="70"/>
      <c r="V825" s="18"/>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1"/>
      <c r="BA825" s="1"/>
    </row>
    <row r="826" spans="2:53">
      <c r="B826" s="1"/>
      <c r="C826" s="1"/>
      <c r="D826" s="1"/>
      <c r="E826" s="1"/>
      <c r="F826" s="1"/>
      <c r="G826" s="5"/>
      <c r="H826" s="1"/>
      <c r="I826" s="1"/>
      <c r="J826" s="5"/>
      <c r="K826" s="1"/>
      <c r="L826" s="1"/>
      <c r="M826" s="5"/>
      <c r="N826" s="5"/>
      <c r="O826" s="5"/>
      <c r="P826" s="5"/>
      <c r="Q826" s="5"/>
      <c r="R826" s="5"/>
      <c r="S826" s="70"/>
      <c r="T826" s="70"/>
      <c r="U826" s="70"/>
      <c r="V826" s="18"/>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1"/>
      <c r="BA826" s="1"/>
    </row>
    <row r="827" spans="2:53">
      <c r="B827" s="1"/>
      <c r="C827" s="1"/>
      <c r="D827" s="1"/>
      <c r="E827" s="1"/>
      <c r="F827" s="1"/>
      <c r="G827" s="5"/>
      <c r="H827" s="1"/>
      <c r="I827" s="1"/>
      <c r="J827" s="5"/>
      <c r="K827" s="1"/>
      <c r="L827" s="1"/>
      <c r="M827" s="5"/>
      <c r="N827" s="5"/>
      <c r="O827" s="5"/>
      <c r="P827" s="5"/>
      <c r="Q827" s="5"/>
      <c r="R827" s="5"/>
      <c r="S827" s="70"/>
      <c r="T827" s="70"/>
      <c r="U827" s="70"/>
      <c r="V827" s="18"/>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1"/>
      <c r="BA827" s="1"/>
    </row>
    <row r="828" spans="2:53">
      <c r="B828" s="1"/>
      <c r="C828" s="1"/>
      <c r="D828" s="1"/>
      <c r="E828" s="1"/>
      <c r="F828" s="1"/>
      <c r="G828" s="5"/>
      <c r="H828" s="1"/>
      <c r="I828" s="1"/>
      <c r="J828" s="5"/>
      <c r="K828" s="1"/>
      <c r="L828" s="1"/>
      <c r="M828" s="5"/>
      <c r="N828" s="5"/>
      <c r="O828" s="5"/>
      <c r="P828" s="5"/>
      <c r="Q828" s="5"/>
      <c r="R828" s="5"/>
      <c r="S828" s="70"/>
      <c r="T828" s="70"/>
      <c r="U828" s="70"/>
      <c r="V828" s="18"/>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1"/>
      <c r="BA828" s="1"/>
    </row>
    <row r="829" spans="2:53">
      <c r="B829" s="1"/>
      <c r="C829" s="1"/>
      <c r="D829" s="1"/>
      <c r="E829" s="1"/>
      <c r="F829" s="1"/>
      <c r="G829" s="5"/>
      <c r="H829" s="1"/>
      <c r="I829" s="1"/>
      <c r="J829" s="5"/>
      <c r="K829" s="1"/>
      <c r="L829" s="1"/>
      <c r="M829" s="5"/>
      <c r="N829" s="5"/>
      <c r="O829" s="5"/>
      <c r="P829" s="5"/>
      <c r="Q829" s="5"/>
      <c r="R829" s="5"/>
      <c r="S829" s="70"/>
      <c r="T829" s="70"/>
      <c r="U829" s="70"/>
      <c r="V829" s="18"/>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1"/>
      <c r="BA829" s="1"/>
    </row>
    <row r="830" spans="2:53">
      <c r="B830" s="1"/>
      <c r="C830" s="1"/>
      <c r="D830" s="1"/>
      <c r="E830" s="1"/>
      <c r="F830" s="1"/>
      <c r="G830" s="5"/>
      <c r="H830" s="1"/>
      <c r="I830" s="1"/>
      <c r="J830" s="5"/>
      <c r="K830" s="1"/>
      <c r="L830" s="1"/>
      <c r="M830" s="5"/>
      <c r="N830" s="5"/>
      <c r="O830" s="5"/>
      <c r="P830" s="5"/>
      <c r="Q830" s="5"/>
      <c r="R830" s="5"/>
      <c r="S830" s="70"/>
      <c r="T830" s="70"/>
      <c r="U830" s="70"/>
      <c r="V830" s="18"/>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1"/>
      <c r="BA830" s="1"/>
    </row>
    <row r="831" spans="2:53">
      <c r="B831" s="1"/>
      <c r="C831" s="1"/>
      <c r="D831" s="1"/>
      <c r="E831" s="1"/>
      <c r="F831" s="1"/>
      <c r="G831" s="5"/>
      <c r="H831" s="1"/>
      <c r="I831" s="1"/>
      <c r="J831" s="5"/>
      <c r="K831" s="1"/>
      <c r="L831" s="1"/>
      <c r="M831" s="5"/>
      <c r="N831" s="5"/>
      <c r="O831" s="5"/>
      <c r="P831" s="5"/>
      <c r="Q831" s="5"/>
      <c r="R831" s="5"/>
      <c r="S831" s="70"/>
      <c r="T831" s="70"/>
      <c r="U831" s="70"/>
      <c r="V831" s="18"/>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1"/>
      <c r="BA831" s="1"/>
    </row>
    <row r="832" spans="2:53">
      <c r="B832" s="1"/>
      <c r="C832" s="1"/>
      <c r="D832" s="1"/>
      <c r="E832" s="1"/>
      <c r="F832" s="1"/>
      <c r="G832" s="5"/>
      <c r="H832" s="1"/>
      <c r="I832" s="1"/>
      <c r="J832" s="5"/>
      <c r="K832" s="1"/>
      <c r="L832" s="1"/>
      <c r="M832" s="5"/>
      <c r="N832" s="5"/>
      <c r="O832" s="5"/>
      <c r="P832" s="5"/>
      <c r="Q832" s="5"/>
      <c r="R832" s="5"/>
      <c r="S832" s="70"/>
      <c r="T832" s="70"/>
      <c r="U832" s="70"/>
      <c r="V832" s="18"/>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1"/>
      <c r="BA832" s="1"/>
    </row>
    <row r="833" spans="2:53">
      <c r="B833" s="1"/>
      <c r="C833" s="1"/>
      <c r="D833" s="1"/>
      <c r="E833" s="1"/>
      <c r="F833" s="1"/>
      <c r="G833" s="5"/>
      <c r="H833" s="1"/>
      <c r="I833" s="1"/>
      <c r="J833" s="5"/>
      <c r="K833" s="1"/>
      <c r="L833" s="1"/>
      <c r="M833" s="5"/>
      <c r="N833" s="5"/>
      <c r="O833" s="5"/>
      <c r="P833" s="5"/>
      <c r="Q833" s="5"/>
      <c r="R833" s="5"/>
      <c r="S833" s="70"/>
      <c r="T833" s="70"/>
      <c r="U833" s="70"/>
      <c r="V833" s="18"/>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1"/>
      <c r="BA833" s="1"/>
    </row>
    <row r="834" spans="2:53">
      <c r="B834" s="1"/>
      <c r="C834" s="1"/>
      <c r="D834" s="1"/>
      <c r="E834" s="1"/>
      <c r="F834" s="1"/>
      <c r="G834" s="5"/>
      <c r="H834" s="1"/>
      <c r="I834" s="1"/>
      <c r="J834" s="5"/>
      <c r="K834" s="1"/>
      <c r="L834" s="1"/>
      <c r="M834" s="5"/>
      <c r="N834" s="5"/>
      <c r="O834" s="5"/>
      <c r="P834" s="5"/>
      <c r="Q834" s="5"/>
      <c r="R834" s="5"/>
      <c r="S834" s="70"/>
      <c r="T834" s="70"/>
      <c r="U834" s="70"/>
      <c r="V834" s="18"/>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1"/>
      <c r="BA834" s="1"/>
    </row>
    <row r="835" spans="2:53">
      <c r="B835" s="1"/>
      <c r="C835" s="1"/>
      <c r="D835" s="1"/>
      <c r="E835" s="1"/>
      <c r="F835" s="1"/>
      <c r="G835" s="5"/>
      <c r="H835" s="1"/>
      <c r="I835" s="1"/>
      <c r="J835" s="5"/>
      <c r="K835" s="1"/>
      <c r="L835" s="1"/>
      <c r="M835" s="5"/>
      <c r="N835" s="5"/>
      <c r="O835" s="5"/>
      <c r="P835" s="5"/>
      <c r="Q835" s="5"/>
      <c r="R835" s="5"/>
      <c r="S835" s="70"/>
      <c r="T835" s="70"/>
      <c r="U835" s="70"/>
      <c r="V835" s="18"/>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1"/>
      <c r="BA835" s="1"/>
    </row>
    <row r="836" spans="2:53">
      <c r="B836" s="1"/>
      <c r="C836" s="1"/>
      <c r="D836" s="1"/>
      <c r="E836" s="1"/>
      <c r="F836" s="1"/>
      <c r="G836" s="5"/>
      <c r="H836" s="1"/>
      <c r="I836" s="1"/>
      <c r="J836" s="5"/>
      <c r="K836" s="1"/>
      <c r="L836" s="1"/>
      <c r="M836" s="5"/>
      <c r="N836" s="5"/>
      <c r="O836" s="5"/>
      <c r="P836" s="5"/>
      <c r="Q836" s="5"/>
      <c r="R836" s="5"/>
      <c r="S836" s="70"/>
      <c r="T836" s="70"/>
      <c r="U836" s="70"/>
      <c r="V836" s="18"/>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1"/>
      <c r="BA836" s="1"/>
    </row>
    <row r="837" spans="2:53">
      <c r="B837" s="1"/>
      <c r="C837" s="1"/>
      <c r="D837" s="1"/>
      <c r="E837" s="1"/>
      <c r="F837" s="1"/>
      <c r="G837" s="5"/>
      <c r="H837" s="1"/>
      <c r="I837" s="1"/>
      <c r="J837" s="5"/>
      <c r="K837" s="1"/>
      <c r="L837" s="1"/>
      <c r="M837" s="5"/>
      <c r="N837" s="5"/>
      <c r="O837" s="5"/>
      <c r="P837" s="5"/>
      <c r="Q837" s="5"/>
      <c r="R837" s="5"/>
      <c r="S837" s="70"/>
      <c r="T837" s="70"/>
      <c r="U837" s="70"/>
      <c r="V837" s="18"/>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1"/>
      <c r="BA837" s="1"/>
    </row>
    <row r="838" spans="2:53">
      <c r="B838" s="1"/>
      <c r="C838" s="1"/>
      <c r="D838" s="1"/>
      <c r="E838" s="1"/>
      <c r="F838" s="1"/>
      <c r="G838" s="5"/>
      <c r="H838" s="1"/>
      <c r="I838" s="1"/>
      <c r="J838" s="5"/>
      <c r="K838" s="1"/>
      <c r="L838" s="1"/>
      <c r="M838" s="5"/>
      <c r="N838" s="5"/>
      <c r="O838" s="5"/>
      <c r="P838" s="5"/>
      <c r="Q838" s="5"/>
      <c r="R838" s="5"/>
      <c r="S838" s="70"/>
      <c r="T838" s="70"/>
      <c r="U838" s="70"/>
      <c r="V838" s="18"/>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1"/>
      <c r="BA838" s="1"/>
    </row>
    <row r="839" spans="2:53">
      <c r="B839" s="1"/>
      <c r="C839" s="1"/>
      <c r="D839" s="1"/>
      <c r="E839" s="1"/>
      <c r="F839" s="1"/>
      <c r="G839" s="5"/>
      <c r="H839" s="1"/>
      <c r="I839" s="1"/>
      <c r="J839" s="5"/>
      <c r="K839" s="1"/>
      <c r="L839" s="1"/>
      <c r="M839" s="5"/>
      <c r="N839" s="5"/>
      <c r="O839" s="5"/>
      <c r="P839" s="5"/>
      <c r="Q839" s="5"/>
      <c r="R839" s="5"/>
      <c r="S839" s="70"/>
      <c r="T839" s="70"/>
      <c r="U839" s="70"/>
      <c r="V839" s="18"/>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1"/>
      <c r="BA839" s="1"/>
    </row>
    <row r="840" spans="2:53">
      <c r="B840" s="1"/>
      <c r="C840" s="1"/>
      <c r="D840" s="1"/>
      <c r="E840" s="1"/>
      <c r="F840" s="1"/>
      <c r="G840" s="5"/>
      <c r="H840" s="1"/>
      <c r="I840" s="1"/>
      <c r="J840" s="5"/>
      <c r="K840" s="1"/>
      <c r="L840" s="1"/>
      <c r="M840" s="5"/>
      <c r="N840" s="5"/>
      <c r="O840" s="5"/>
      <c r="P840" s="5"/>
      <c r="Q840" s="5"/>
      <c r="R840" s="5"/>
      <c r="S840" s="70"/>
      <c r="T840" s="70"/>
      <c r="U840" s="70"/>
      <c r="V840" s="18"/>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1"/>
      <c r="BA840" s="1"/>
    </row>
    <row r="841" spans="2:53">
      <c r="B841" s="1"/>
      <c r="C841" s="1"/>
      <c r="D841" s="1"/>
      <c r="E841" s="1"/>
      <c r="F841" s="1"/>
      <c r="G841" s="5"/>
      <c r="H841" s="1"/>
      <c r="I841" s="1"/>
      <c r="J841" s="5"/>
      <c r="K841" s="1"/>
      <c r="L841" s="1"/>
      <c r="M841" s="5"/>
      <c r="N841" s="5"/>
      <c r="O841" s="5"/>
      <c r="P841" s="5"/>
      <c r="Q841" s="5"/>
      <c r="R841" s="5"/>
      <c r="S841" s="70"/>
      <c r="T841" s="70"/>
      <c r="U841" s="70"/>
      <c r="V841" s="18"/>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1"/>
      <c r="BA841" s="1"/>
    </row>
    <row r="842" spans="2:53">
      <c r="B842" s="1"/>
      <c r="C842" s="1"/>
      <c r="D842" s="1"/>
      <c r="E842" s="1"/>
      <c r="F842" s="1"/>
      <c r="G842" s="5"/>
      <c r="H842" s="1"/>
      <c r="I842" s="1"/>
      <c r="J842" s="5"/>
      <c r="K842" s="1"/>
      <c r="L842" s="1"/>
      <c r="M842" s="5"/>
      <c r="N842" s="5"/>
      <c r="O842" s="5"/>
      <c r="P842" s="5"/>
      <c r="Q842" s="5"/>
      <c r="R842" s="5"/>
      <c r="S842" s="70"/>
      <c r="T842" s="70"/>
      <c r="U842" s="70"/>
      <c r="V842" s="18"/>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1"/>
      <c r="BA842" s="1"/>
    </row>
    <row r="843" spans="2:53">
      <c r="B843" s="1"/>
      <c r="C843" s="1"/>
      <c r="D843" s="1"/>
      <c r="E843" s="1"/>
      <c r="F843" s="1"/>
      <c r="G843" s="5"/>
      <c r="H843" s="1"/>
      <c r="I843" s="1"/>
      <c r="J843" s="5"/>
      <c r="K843" s="1"/>
      <c r="L843" s="1"/>
      <c r="M843" s="5"/>
      <c r="N843" s="5"/>
      <c r="O843" s="5"/>
      <c r="P843" s="5"/>
      <c r="Q843" s="5"/>
      <c r="R843" s="5"/>
      <c r="S843" s="70"/>
      <c r="T843" s="70"/>
      <c r="U843" s="70"/>
      <c r="V843" s="18"/>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1"/>
      <c r="BA843" s="1"/>
    </row>
    <row r="844" spans="2:53">
      <c r="B844" s="1"/>
      <c r="C844" s="1"/>
      <c r="D844" s="1"/>
      <c r="E844" s="1"/>
      <c r="F844" s="1"/>
      <c r="G844" s="5"/>
      <c r="H844" s="1"/>
      <c r="I844" s="1"/>
      <c r="J844" s="5"/>
      <c r="K844" s="1"/>
      <c r="L844" s="1"/>
      <c r="M844" s="5"/>
      <c r="N844" s="5"/>
      <c r="O844" s="5"/>
      <c r="P844" s="5"/>
      <c r="Q844" s="5"/>
      <c r="R844" s="5"/>
      <c r="S844" s="70"/>
      <c r="T844" s="70"/>
      <c r="U844" s="70"/>
      <c r="V844" s="18"/>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1"/>
      <c r="BA844" s="1"/>
    </row>
    <row r="845" spans="2:53">
      <c r="B845" s="1"/>
      <c r="C845" s="1"/>
      <c r="D845" s="1"/>
      <c r="E845" s="1"/>
      <c r="F845" s="1"/>
      <c r="G845" s="5"/>
      <c r="H845" s="1"/>
      <c r="I845" s="1"/>
      <c r="J845" s="5"/>
      <c r="K845" s="1"/>
      <c r="L845" s="1"/>
      <c r="M845" s="5"/>
      <c r="N845" s="5"/>
      <c r="O845" s="5"/>
      <c r="P845" s="5"/>
      <c r="Q845" s="5"/>
      <c r="R845" s="5"/>
      <c r="S845" s="70"/>
      <c r="T845" s="70"/>
      <c r="U845" s="70"/>
      <c r="V845" s="18"/>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1"/>
      <c r="BA845" s="1"/>
    </row>
    <row r="846" spans="2:53">
      <c r="B846" s="1"/>
      <c r="C846" s="1"/>
      <c r="D846" s="1"/>
      <c r="E846" s="1"/>
      <c r="F846" s="1"/>
      <c r="G846" s="5"/>
      <c r="H846" s="1"/>
      <c r="I846" s="1"/>
      <c r="J846" s="5"/>
      <c r="K846" s="1"/>
      <c r="L846" s="1"/>
      <c r="M846" s="5"/>
      <c r="N846" s="5"/>
      <c r="O846" s="5"/>
      <c r="P846" s="5"/>
      <c r="Q846" s="5"/>
      <c r="R846" s="5"/>
      <c r="S846" s="70"/>
      <c r="T846" s="70"/>
      <c r="U846" s="70"/>
      <c r="V846" s="18"/>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1"/>
      <c r="BA846" s="1"/>
    </row>
    <row r="847" spans="2:53">
      <c r="B847" s="1"/>
      <c r="C847" s="1"/>
      <c r="D847" s="1"/>
      <c r="E847" s="1"/>
      <c r="F847" s="1"/>
      <c r="G847" s="5"/>
      <c r="H847" s="1"/>
      <c r="I847" s="1"/>
      <c r="J847" s="5"/>
      <c r="K847" s="1"/>
      <c r="L847" s="1"/>
      <c r="M847" s="5"/>
      <c r="N847" s="5"/>
      <c r="O847" s="5"/>
      <c r="P847" s="5"/>
      <c r="Q847" s="5"/>
      <c r="R847" s="5"/>
      <c r="S847" s="70"/>
      <c r="T847" s="70"/>
      <c r="U847" s="70"/>
      <c r="V847" s="18"/>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1"/>
      <c r="BA847" s="1"/>
    </row>
    <row r="848" spans="2:53">
      <c r="B848" s="1"/>
      <c r="C848" s="1"/>
      <c r="D848" s="1"/>
      <c r="E848" s="1"/>
      <c r="F848" s="1"/>
      <c r="G848" s="5"/>
      <c r="H848" s="1"/>
      <c r="I848" s="1"/>
      <c r="J848" s="5"/>
      <c r="K848" s="1"/>
      <c r="L848" s="1"/>
      <c r="M848" s="5"/>
      <c r="N848" s="5"/>
      <c r="O848" s="5"/>
      <c r="P848" s="5"/>
      <c r="Q848" s="5"/>
      <c r="R848" s="5"/>
      <c r="S848" s="70"/>
      <c r="T848" s="70"/>
      <c r="U848" s="70"/>
      <c r="V848" s="18"/>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1"/>
      <c r="BA848" s="1"/>
    </row>
    <row r="849" spans="2:53">
      <c r="B849" s="1"/>
      <c r="C849" s="1"/>
      <c r="D849" s="1"/>
      <c r="E849" s="1"/>
      <c r="F849" s="1"/>
      <c r="G849" s="5"/>
      <c r="H849" s="1"/>
      <c r="I849" s="1"/>
      <c r="J849" s="5"/>
      <c r="K849" s="1"/>
      <c r="L849" s="1"/>
      <c r="M849" s="5"/>
      <c r="N849" s="5"/>
      <c r="O849" s="5"/>
      <c r="P849" s="5"/>
      <c r="Q849" s="5"/>
      <c r="R849" s="5"/>
      <c r="S849" s="70"/>
      <c r="T849" s="70"/>
      <c r="U849" s="70"/>
      <c r="V849" s="18"/>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1"/>
      <c r="BA849" s="1"/>
    </row>
    <row r="850" spans="2:53">
      <c r="B850" s="1"/>
      <c r="C850" s="1"/>
      <c r="D850" s="1"/>
      <c r="E850" s="1"/>
      <c r="F850" s="1"/>
      <c r="G850" s="5"/>
      <c r="H850" s="1"/>
      <c r="I850" s="1"/>
      <c r="J850" s="5"/>
      <c r="K850" s="1"/>
      <c r="L850" s="1"/>
      <c r="M850" s="5"/>
      <c r="N850" s="5"/>
      <c r="O850" s="5"/>
      <c r="P850" s="5"/>
      <c r="Q850" s="5"/>
      <c r="R850" s="5"/>
      <c r="S850" s="70"/>
      <c r="T850" s="70"/>
      <c r="U850" s="70"/>
      <c r="V850" s="18"/>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1"/>
      <c r="BA850" s="1"/>
    </row>
    <row r="851" spans="2:53">
      <c r="B851" s="1"/>
      <c r="C851" s="1"/>
      <c r="D851" s="1"/>
      <c r="E851" s="1"/>
      <c r="F851" s="1"/>
      <c r="G851" s="5"/>
      <c r="H851" s="1"/>
      <c r="I851" s="1"/>
      <c r="J851" s="5"/>
      <c r="K851" s="1"/>
      <c r="L851" s="1"/>
      <c r="M851" s="5"/>
      <c r="N851" s="5"/>
      <c r="O851" s="5"/>
      <c r="P851" s="5"/>
      <c r="Q851" s="5"/>
      <c r="R851" s="5"/>
      <c r="S851" s="70"/>
      <c r="T851" s="70"/>
      <c r="U851" s="70"/>
      <c r="V851" s="18"/>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1"/>
      <c r="BA851" s="1"/>
    </row>
    <row r="852" spans="2:53">
      <c r="B852" s="1"/>
      <c r="C852" s="1"/>
      <c r="D852" s="1"/>
      <c r="E852" s="1"/>
      <c r="F852" s="1"/>
      <c r="G852" s="5"/>
      <c r="H852" s="1"/>
      <c r="I852" s="1"/>
      <c r="J852" s="5"/>
      <c r="K852" s="1"/>
      <c r="L852" s="1"/>
      <c r="M852" s="5"/>
      <c r="N852" s="5"/>
      <c r="O852" s="5"/>
      <c r="P852" s="5"/>
      <c r="Q852" s="5"/>
      <c r="R852" s="5"/>
      <c r="S852" s="70"/>
      <c r="T852" s="70"/>
      <c r="U852" s="70"/>
      <c r="V852" s="18"/>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1"/>
      <c r="BA852" s="1"/>
    </row>
    <row r="853" spans="2:53">
      <c r="B853" s="1"/>
      <c r="C853" s="1"/>
      <c r="D853" s="1"/>
      <c r="E853" s="1"/>
      <c r="F853" s="1"/>
      <c r="G853" s="5"/>
      <c r="H853" s="1"/>
      <c r="I853" s="1"/>
      <c r="J853" s="5"/>
      <c r="K853" s="1"/>
      <c r="L853" s="1"/>
      <c r="M853" s="5"/>
      <c r="N853" s="5"/>
      <c r="O853" s="5"/>
      <c r="P853" s="5"/>
      <c r="Q853" s="5"/>
      <c r="R853" s="5"/>
      <c r="S853" s="70"/>
      <c r="T853" s="70"/>
      <c r="U853" s="70"/>
      <c r="V853" s="18"/>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1"/>
      <c r="BA853" s="1"/>
    </row>
    <row r="854" spans="2:53">
      <c r="B854" s="1"/>
      <c r="C854" s="1"/>
      <c r="D854" s="1"/>
      <c r="E854" s="1"/>
      <c r="F854" s="1"/>
      <c r="G854" s="5"/>
      <c r="H854" s="1"/>
      <c r="I854" s="1"/>
      <c r="J854" s="5"/>
      <c r="K854" s="1"/>
      <c r="L854" s="1"/>
      <c r="M854" s="5"/>
      <c r="N854" s="5"/>
      <c r="O854" s="5"/>
      <c r="P854" s="5"/>
      <c r="Q854" s="5"/>
      <c r="R854" s="5"/>
      <c r="S854" s="70"/>
      <c r="T854" s="70"/>
      <c r="U854" s="70"/>
      <c r="V854" s="18"/>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1"/>
      <c r="BA854" s="1"/>
    </row>
    <row r="855" spans="2:53">
      <c r="B855" s="1"/>
      <c r="C855" s="1"/>
      <c r="D855" s="1"/>
      <c r="E855" s="1"/>
      <c r="F855" s="1"/>
      <c r="G855" s="5"/>
      <c r="H855" s="1"/>
      <c r="I855" s="1"/>
      <c r="J855" s="5"/>
      <c r="K855" s="1"/>
      <c r="L855" s="1"/>
      <c r="M855" s="5"/>
      <c r="N855" s="5"/>
      <c r="O855" s="5"/>
      <c r="P855" s="5"/>
      <c r="Q855" s="5"/>
      <c r="R855" s="5"/>
      <c r="S855" s="70"/>
      <c r="T855" s="70"/>
      <c r="U855" s="70"/>
      <c r="V855" s="18"/>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1"/>
      <c r="BA855" s="1"/>
    </row>
    <row r="856" spans="2:53">
      <c r="B856" s="1"/>
      <c r="C856" s="1"/>
      <c r="D856" s="1"/>
      <c r="E856" s="1"/>
      <c r="F856" s="1"/>
      <c r="G856" s="5"/>
      <c r="H856" s="1"/>
      <c r="I856" s="1"/>
      <c r="J856" s="5"/>
      <c r="K856" s="1"/>
      <c r="L856" s="1"/>
      <c r="M856" s="5"/>
      <c r="N856" s="5"/>
      <c r="O856" s="5"/>
      <c r="P856" s="5"/>
      <c r="Q856" s="5"/>
      <c r="R856" s="5"/>
      <c r="S856" s="70"/>
      <c r="T856" s="70"/>
      <c r="U856" s="70"/>
      <c r="V856" s="18"/>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1"/>
      <c r="BA856" s="1"/>
    </row>
    <row r="857" spans="2:53">
      <c r="B857" s="1"/>
      <c r="C857" s="1"/>
      <c r="D857" s="1"/>
      <c r="E857" s="1"/>
      <c r="F857" s="1"/>
      <c r="G857" s="5"/>
      <c r="H857" s="1"/>
      <c r="I857" s="1"/>
      <c r="J857" s="5"/>
      <c r="K857" s="1"/>
      <c r="L857" s="1"/>
      <c r="M857" s="5"/>
      <c r="N857" s="5"/>
      <c r="O857" s="5"/>
      <c r="P857" s="5"/>
      <c r="Q857" s="5"/>
      <c r="R857" s="5"/>
      <c r="S857" s="70"/>
      <c r="T857" s="70"/>
      <c r="U857" s="70"/>
      <c r="V857" s="18"/>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1"/>
      <c r="BA857" s="1"/>
    </row>
    <row r="858" spans="2:53">
      <c r="B858" s="1"/>
      <c r="C858" s="1"/>
      <c r="D858" s="1"/>
      <c r="E858" s="1"/>
      <c r="F858" s="1"/>
      <c r="G858" s="5"/>
      <c r="H858" s="1"/>
      <c r="I858" s="1"/>
      <c r="J858" s="5"/>
      <c r="K858" s="1"/>
      <c r="L858" s="1"/>
      <c r="M858" s="5"/>
      <c r="N858" s="5"/>
      <c r="O858" s="5"/>
      <c r="P858" s="5"/>
      <c r="Q858" s="5"/>
      <c r="R858" s="5"/>
      <c r="S858" s="70"/>
      <c r="T858" s="70"/>
      <c r="U858" s="70"/>
      <c r="V858" s="18"/>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1"/>
      <c r="BA858" s="1"/>
    </row>
    <row r="859" spans="2:53">
      <c r="B859" s="1"/>
      <c r="C859" s="1"/>
      <c r="D859" s="1"/>
      <c r="E859" s="1"/>
      <c r="F859" s="1"/>
      <c r="G859" s="5"/>
      <c r="H859" s="1"/>
      <c r="I859" s="1"/>
      <c r="J859" s="5"/>
      <c r="K859" s="1"/>
      <c r="L859" s="1"/>
      <c r="M859" s="5"/>
      <c r="N859" s="5"/>
      <c r="O859" s="5"/>
      <c r="P859" s="5"/>
      <c r="Q859" s="5"/>
      <c r="R859" s="5"/>
      <c r="S859" s="70"/>
      <c r="T859" s="70"/>
      <c r="U859" s="70"/>
      <c r="V859" s="18"/>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1"/>
      <c r="BA859" s="1"/>
    </row>
    <row r="860" spans="2:53">
      <c r="B860" s="1"/>
      <c r="C860" s="1"/>
      <c r="D860" s="1"/>
      <c r="E860" s="1"/>
      <c r="F860" s="1"/>
      <c r="G860" s="5"/>
      <c r="H860" s="1"/>
      <c r="I860" s="1"/>
      <c r="J860" s="5"/>
      <c r="K860" s="1"/>
      <c r="L860" s="1"/>
      <c r="M860" s="5"/>
      <c r="N860" s="5"/>
      <c r="O860" s="5"/>
      <c r="P860" s="5"/>
      <c r="Q860" s="5"/>
      <c r="R860" s="5"/>
      <c r="S860" s="70"/>
      <c r="T860" s="70"/>
      <c r="U860" s="70"/>
      <c r="V860" s="18"/>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1"/>
      <c r="BA860" s="1"/>
    </row>
    <row r="861" spans="2:53">
      <c r="B861" s="1"/>
      <c r="C861" s="1"/>
      <c r="D861" s="1"/>
      <c r="E861" s="1"/>
      <c r="F861" s="1"/>
      <c r="G861" s="5"/>
      <c r="H861" s="1"/>
      <c r="I861" s="1"/>
      <c r="J861" s="5"/>
      <c r="K861" s="1"/>
      <c r="L861" s="1"/>
      <c r="M861" s="5"/>
      <c r="N861" s="5"/>
      <c r="O861" s="5"/>
      <c r="P861" s="5"/>
      <c r="Q861" s="5"/>
      <c r="R861" s="5"/>
      <c r="S861" s="70"/>
      <c r="T861" s="70"/>
      <c r="U861" s="70"/>
      <c r="V861" s="18"/>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1"/>
      <c r="BA861" s="1"/>
    </row>
    <row r="862" spans="2:53">
      <c r="B862" s="1"/>
      <c r="C862" s="1"/>
      <c r="D862" s="1"/>
      <c r="E862" s="1"/>
      <c r="F862" s="1"/>
      <c r="G862" s="5"/>
      <c r="H862" s="1"/>
      <c r="I862" s="1"/>
      <c r="J862" s="5"/>
      <c r="K862" s="1"/>
      <c r="L862" s="1"/>
      <c r="M862" s="5"/>
      <c r="N862" s="5"/>
      <c r="O862" s="5"/>
      <c r="P862" s="5"/>
      <c r="Q862" s="5"/>
      <c r="R862" s="5"/>
      <c r="S862" s="70"/>
      <c r="T862" s="70"/>
      <c r="U862" s="70"/>
      <c r="V862" s="18"/>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1"/>
      <c r="BA862" s="1"/>
    </row>
    <row r="863" spans="2:53">
      <c r="B863" s="1"/>
      <c r="C863" s="1"/>
      <c r="D863" s="1"/>
      <c r="E863" s="1"/>
      <c r="F863" s="1"/>
      <c r="G863" s="5"/>
      <c r="H863" s="1"/>
      <c r="I863" s="1"/>
      <c r="J863" s="5"/>
      <c r="K863" s="1"/>
      <c r="L863" s="1"/>
      <c r="M863" s="5"/>
      <c r="N863" s="5"/>
      <c r="O863" s="5"/>
      <c r="P863" s="5"/>
      <c r="Q863" s="5"/>
      <c r="R863" s="5"/>
      <c r="S863" s="70"/>
      <c r="T863" s="70"/>
      <c r="U863" s="70"/>
      <c r="V863" s="18"/>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1"/>
      <c r="BA863" s="1"/>
    </row>
    <row r="864" spans="2:53">
      <c r="B864" s="1"/>
      <c r="C864" s="1"/>
      <c r="D864" s="1"/>
      <c r="E864" s="1"/>
      <c r="F864" s="1"/>
      <c r="G864" s="5"/>
      <c r="H864" s="1"/>
      <c r="I864" s="1"/>
      <c r="J864" s="5"/>
      <c r="K864" s="1"/>
      <c r="L864" s="1"/>
      <c r="M864" s="5"/>
      <c r="N864" s="5"/>
      <c r="O864" s="5"/>
      <c r="P864" s="5"/>
      <c r="Q864" s="5"/>
      <c r="R864" s="5"/>
      <c r="S864" s="70"/>
      <c r="T864" s="70"/>
      <c r="U864" s="70"/>
      <c r="V864" s="18"/>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1"/>
      <c r="BA864" s="1"/>
    </row>
    <row r="865" spans="2:53">
      <c r="B865" s="1"/>
      <c r="C865" s="1"/>
      <c r="D865" s="1"/>
      <c r="E865" s="1"/>
      <c r="F865" s="1"/>
      <c r="G865" s="5"/>
      <c r="H865" s="1"/>
      <c r="I865" s="1"/>
      <c r="J865" s="5"/>
      <c r="K865" s="1"/>
      <c r="L865" s="1"/>
      <c r="M865" s="5"/>
      <c r="N865" s="5"/>
      <c r="O865" s="5"/>
      <c r="P865" s="5"/>
      <c r="Q865" s="5"/>
      <c r="R865" s="5"/>
      <c r="S865" s="70"/>
      <c r="T865" s="70"/>
      <c r="U865" s="70"/>
      <c r="V865" s="18"/>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1"/>
      <c r="BA865" s="1"/>
    </row>
    <row r="866" spans="2:53">
      <c r="B866" s="1"/>
      <c r="C866" s="1"/>
      <c r="D866" s="1"/>
      <c r="E866" s="1"/>
      <c r="F866" s="1"/>
      <c r="G866" s="5"/>
      <c r="H866" s="1"/>
      <c r="I866" s="1"/>
      <c r="J866" s="5"/>
      <c r="K866" s="1"/>
      <c r="L866" s="1"/>
      <c r="M866" s="5"/>
      <c r="N866" s="5"/>
      <c r="O866" s="5"/>
      <c r="P866" s="5"/>
      <c r="Q866" s="5"/>
      <c r="R866" s="5"/>
      <c r="S866" s="70"/>
      <c r="T866" s="70"/>
      <c r="U866" s="70"/>
      <c r="V866" s="18"/>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1"/>
      <c r="BA866" s="1"/>
    </row>
    <row r="867" spans="2:53">
      <c r="B867" s="1"/>
      <c r="C867" s="1"/>
      <c r="D867" s="1"/>
      <c r="E867" s="1"/>
      <c r="F867" s="1"/>
      <c r="G867" s="5"/>
      <c r="H867" s="1"/>
      <c r="I867" s="1"/>
      <c r="J867" s="5"/>
      <c r="K867" s="1"/>
      <c r="L867" s="1"/>
      <c r="M867" s="5"/>
      <c r="N867" s="5"/>
      <c r="O867" s="5"/>
      <c r="P867" s="5"/>
      <c r="Q867" s="5"/>
      <c r="R867" s="5"/>
      <c r="S867" s="70"/>
      <c r="T867" s="70"/>
      <c r="U867" s="70"/>
      <c r="V867" s="18"/>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1"/>
      <c r="BA867" s="1"/>
    </row>
    <row r="868" spans="2:53">
      <c r="B868" s="1"/>
      <c r="C868" s="1"/>
      <c r="D868" s="1"/>
      <c r="E868" s="1"/>
      <c r="F868" s="1"/>
      <c r="G868" s="5"/>
      <c r="H868" s="1"/>
      <c r="I868" s="1"/>
      <c r="J868" s="5"/>
      <c r="K868" s="1"/>
      <c r="L868" s="1"/>
      <c r="M868" s="5"/>
      <c r="N868" s="5"/>
      <c r="O868" s="5"/>
      <c r="P868" s="5"/>
      <c r="Q868" s="5"/>
      <c r="R868" s="5"/>
      <c r="S868" s="70"/>
      <c r="T868" s="70"/>
      <c r="U868" s="70"/>
      <c r="V868" s="18"/>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1"/>
      <c r="BA868" s="1"/>
    </row>
    <row r="869" spans="2:53">
      <c r="B869" s="1"/>
      <c r="C869" s="1"/>
      <c r="D869" s="1"/>
      <c r="E869" s="1"/>
      <c r="F869" s="1"/>
      <c r="G869" s="5"/>
      <c r="H869" s="1"/>
      <c r="I869" s="1"/>
      <c r="J869" s="5"/>
      <c r="K869" s="1"/>
      <c r="L869" s="1"/>
      <c r="M869" s="5"/>
      <c r="N869" s="5"/>
      <c r="O869" s="5"/>
      <c r="P869" s="5"/>
      <c r="Q869" s="5"/>
      <c r="R869" s="5"/>
      <c r="S869" s="70"/>
      <c r="T869" s="70"/>
      <c r="U869" s="70"/>
      <c r="V869" s="18"/>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1"/>
      <c r="BA869" s="1"/>
    </row>
    <row r="870" spans="2:53">
      <c r="B870" s="1"/>
      <c r="C870" s="1"/>
      <c r="D870" s="1"/>
      <c r="E870" s="1"/>
      <c r="F870" s="1"/>
      <c r="G870" s="5"/>
      <c r="H870" s="1"/>
      <c r="I870" s="1"/>
      <c r="J870" s="5"/>
      <c r="K870" s="1"/>
      <c r="L870" s="1"/>
      <c r="M870" s="5"/>
      <c r="N870" s="5"/>
      <c r="O870" s="5"/>
      <c r="P870" s="5"/>
      <c r="Q870" s="5"/>
      <c r="R870" s="5"/>
      <c r="S870" s="70"/>
      <c r="T870" s="70"/>
      <c r="U870" s="70"/>
      <c r="V870" s="18"/>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1"/>
      <c r="BA870" s="1"/>
    </row>
    <row r="871" spans="2:53">
      <c r="B871" s="1"/>
      <c r="C871" s="1"/>
      <c r="D871" s="1"/>
      <c r="E871" s="1"/>
      <c r="F871" s="1"/>
      <c r="G871" s="5"/>
      <c r="H871" s="1"/>
      <c r="I871" s="1"/>
      <c r="J871" s="5"/>
      <c r="K871" s="1"/>
      <c r="L871" s="1"/>
      <c r="M871" s="5"/>
      <c r="N871" s="5"/>
      <c r="O871" s="5"/>
      <c r="P871" s="5"/>
      <c r="Q871" s="5"/>
      <c r="R871" s="5"/>
      <c r="S871" s="70"/>
      <c r="T871" s="70"/>
      <c r="U871" s="70"/>
      <c r="V871" s="18"/>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1"/>
      <c r="BA871" s="1"/>
    </row>
    <row r="872" spans="2:53">
      <c r="B872" s="1"/>
      <c r="C872" s="1"/>
      <c r="D872" s="1"/>
      <c r="E872" s="1"/>
      <c r="F872" s="1"/>
      <c r="G872" s="5"/>
      <c r="H872" s="1"/>
      <c r="I872" s="1"/>
      <c r="J872" s="5"/>
      <c r="K872" s="1"/>
      <c r="L872" s="1"/>
      <c r="M872" s="5"/>
      <c r="N872" s="5"/>
      <c r="O872" s="5"/>
      <c r="P872" s="5"/>
      <c r="Q872" s="5"/>
      <c r="R872" s="5"/>
      <c r="S872" s="70"/>
      <c r="T872" s="70"/>
      <c r="U872" s="70"/>
      <c r="V872" s="18"/>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1"/>
      <c r="BA872" s="1"/>
    </row>
    <row r="873" spans="2:53">
      <c r="B873" s="1"/>
      <c r="C873" s="1"/>
      <c r="D873" s="1"/>
      <c r="E873" s="1"/>
      <c r="F873" s="1"/>
      <c r="G873" s="5"/>
      <c r="H873" s="1"/>
      <c r="I873" s="1"/>
      <c r="J873" s="5"/>
      <c r="K873" s="1"/>
      <c r="L873" s="1"/>
      <c r="M873" s="5"/>
      <c r="N873" s="5"/>
      <c r="O873" s="5"/>
      <c r="P873" s="5"/>
      <c r="Q873" s="5"/>
      <c r="R873" s="5"/>
      <c r="S873" s="70"/>
      <c r="T873" s="70"/>
      <c r="U873" s="70"/>
      <c r="V873" s="18"/>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1"/>
      <c r="BA873" s="1"/>
    </row>
    <row r="874" spans="2:53">
      <c r="B874" s="1"/>
      <c r="C874" s="1"/>
      <c r="D874" s="1"/>
      <c r="E874" s="1"/>
      <c r="F874" s="1"/>
      <c r="G874" s="5"/>
      <c r="H874" s="1"/>
      <c r="I874" s="1"/>
      <c r="J874" s="5"/>
      <c r="K874" s="1"/>
      <c r="L874" s="1"/>
      <c r="M874" s="5"/>
      <c r="N874" s="5"/>
      <c r="O874" s="5"/>
      <c r="P874" s="5"/>
      <c r="Q874" s="5"/>
      <c r="R874" s="5"/>
      <c r="S874" s="70"/>
      <c r="T874" s="70"/>
      <c r="U874" s="70"/>
      <c r="V874" s="18"/>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1"/>
      <c r="BA874" s="1"/>
    </row>
    <row r="875" spans="2:53">
      <c r="B875" s="1"/>
      <c r="C875" s="1"/>
      <c r="D875" s="1"/>
      <c r="E875" s="1"/>
      <c r="F875" s="1"/>
      <c r="G875" s="5"/>
      <c r="H875" s="1"/>
      <c r="I875" s="1"/>
      <c r="J875" s="5"/>
      <c r="K875" s="1"/>
      <c r="L875" s="1"/>
      <c r="M875" s="5"/>
      <c r="N875" s="5"/>
      <c r="O875" s="5"/>
      <c r="P875" s="5"/>
      <c r="Q875" s="5"/>
      <c r="R875" s="5"/>
      <c r="S875" s="70"/>
      <c r="T875" s="70"/>
      <c r="U875" s="70"/>
      <c r="V875" s="18"/>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1"/>
      <c r="BA875" s="1"/>
    </row>
    <row r="876" spans="2:53">
      <c r="B876" s="1"/>
      <c r="C876" s="1"/>
      <c r="D876" s="1"/>
      <c r="E876" s="1"/>
      <c r="F876" s="1"/>
      <c r="G876" s="5"/>
      <c r="H876" s="1"/>
      <c r="I876" s="1"/>
      <c r="J876" s="5"/>
      <c r="K876" s="1"/>
      <c r="L876" s="1"/>
      <c r="M876" s="5"/>
      <c r="N876" s="5"/>
      <c r="O876" s="5"/>
      <c r="P876" s="5"/>
      <c r="Q876" s="5"/>
      <c r="R876" s="5"/>
      <c r="S876" s="70"/>
      <c r="T876" s="70"/>
      <c r="U876" s="70"/>
      <c r="V876" s="18"/>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1"/>
      <c r="BA876" s="1"/>
    </row>
    <row r="877" spans="2:53">
      <c r="B877" s="1"/>
      <c r="C877" s="1"/>
      <c r="D877" s="1"/>
      <c r="E877" s="1"/>
      <c r="F877" s="1"/>
      <c r="G877" s="5"/>
      <c r="H877" s="1"/>
      <c r="I877" s="1"/>
      <c r="J877" s="5"/>
      <c r="K877" s="1"/>
      <c r="L877" s="1"/>
      <c r="M877" s="5"/>
      <c r="N877" s="5"/>
      <c r="O877" s="5"/>
      <c r="P877" s="5"/>
      <c r="Q877" s="5"/>
      <c r="R877" s="5"/>
      <c r="S877" s="70"/>
      <c r="T877" s="70"/>
      <c r="U877" s="70"/>
      <c r="V877" s="18"/>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1"/>
      <c r="BA877" s="1"/>
    </row>
    <row r="878" spans="2:53">
      <c r="B878" s="1"/>
      <c r="C878" s="1"/>
      <c r="D878" s="1"/>
      <c r="E878" s="1"/>
      <c r="F878" s="1"/>
      <c r="G878" s="5"/>
      <c r="H878" s="1"/>
      <c r="I878" s="1"/>
      <c r="J878" s="5"/>
      <c r="K878" s="1"/>
      <c r="L878" s="1"/>
      <c r="M878" s="5"/>
      <c r="N878" s="5"/>
      <c r="O878" s="5"/>
      <c r="P878" s="5"/>
      <c r="Q878" s="5"/>
      <c r="R878" s="5"/>
      <c r="S878" s="70"/>
      <c r="T878" s="70"/>
      <c r="U878" s="70"/>
      <c r="V878" s="18"/>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1"/>
      <c r="BA878" s="1"/>
    </row>
    <row r="879" spans="2:53">
      <c r="B879" s="1"/>
      <c r="C879" s="1"/>
      <c r="D879" s="1"/>
      <c r="E879" s="1"/>
      <c r="F879" s="1"/>
      <c r="G879" s="5"/>
      <c r="H879" s="1"/>
      <c r="I879" s="1"/>
      <c r="J879" s="5"/>
      <c r="K879" s="1"/>
      <c r="L879" s="1"/>
      <c r="M879" s="5"/>
      <c r="N879" s="5"/>
      <c r="O879" s="5"/>
      <c r="P879" s="5"/>
      <c r="Q879" s="5"/>
      <c r="R879" s="5"/>
      <c r="S879" s="70"/>
      <c r="T879" s="70"/>
      <c r="U879" s="70"/>
      <c r="V879" s="18"/>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1"/>
      <c r="BA879" s="1"/>
    </row>
    <row r="880" spans="2:53">
      <c r="B880" s="1"/>
      <c r="C880" s="1"/>
      <c r="D880" s="1"/>
      <c r="E880" s="1"/>
      <c r="F880" s="1"/>
      <c r="G880" s="5"/>
      <c r="H880" s="1"/>
      <c r="I880" s="1"/>
      <c r="J880" s="5"/>
      <c r="K880" s="1"/>
      <c r="L880" s="1"/>
      <c r="M880" s="5"/>
      <c r="N880" s="5"/>
      <c r="O880" s="5"/>
      <c r="P880" s="5"/>
      <c r="Q880" s="5"/>
      <c r="R880" s="5"/>
      <c r="S880" s="70"/>
      <c r="T880" s="70"/>
      <c r="U880" s="70"/>
      <c r="V880" s="18"/>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1"/>
      <c r="BA880" s="1"/>
    </row>
    <row r="881" spans="2:53">
      <c r="B881" s="1"/>
      <c r="C881" s="1"/>
      <c r="D881" s="1"/>
      <c r="E881" s="1"/>
      <c r="F881" s="1"/>
      <c r="G881" s="5"/>
      <c r="H881" s="1"/>
      <c r="I881" s="1"/>
      <c r="J881" s="5"/>
      <c r="K881" s="1"/>
      <c r="L881" s="1"/>
      <c r="M881" s="5"/>
      <c r="N881" s="5"/>
      <c r="O881" s="5"/>
      <c r="P881" s="5"/>
      <c r="Q881" s="5"/>
      <c r="R881" s="5"/>
      <c r="S881" s="70"/>
      <c r="T881" s="70"/>
      <c r="U881" s="70"/>
      <c r="V881" s="18"/>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1"/>
      <c r="BA881" s="1"/>
    </row>
    <row r="882" spans="2:53">
      <c r="B882" s="1"/>
      <c r="C882" s="1"/>
      <c r="D882" s="1"/>
      <c r="E882" s="1"/>
      <c r="F882" s="1"/>
      <c r="G882" s="5"/>
      <c r="H882" s="1"/>
      <c r="I882" s="1"/>
      <c r="J882" s="5"/>
      <c r="K882" s="1"/>
      <c r="L882" s="1"/>
      <c r="M882" s="5"/>
      <c r="N882" s="5"/>
      <c r="O882" s="5"/>
      <c r="P882" s="5"/>
      <c r="Q882" s="5"/>
      <c r="R882" s="5"/>
      <c r="S882" s="70"/>
      <c r="T882" s="70"/>
      <c r="U882" s="70"/>
      <c r="V882" s="18"/>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1"/>
      <c r="BA882" s="1"/>
    </row>
    <row r="883" spans="2:53">
      <c r="B883" s="1"/>
      <c r="C883" s="1"/>
      <c r="D883" s="1"/>
      <c r="E883" s="1"/>
      <c r="F883" s="1"/>
      <c r="G883" s="5"/>
      <c r="H883" s="1"/>
      <c r="I883" s="1"/>
      <c r="J883" s="5"/>
      <c r="K883" s="1"/>
      <c r="L883" s="1"/>
      <c r="M883" s="5"/>
      <c r="N883" s="5"/>
      <c r="O883" s="5"/>
      <c r="P883" s="5"/>
      <c r="Q883" s="5"/>
      <c r="R883" s="5"/>
      <c r="S883" s="70"/>
      <c r="T883" s="70"/>
      <c r="U883" s="70"/>
      <c r="V883" s="18"/>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1"/>
      <c r="BA883" s="1"/>
    </row>
    <row r="884" spans="2:53">
      <c r="B884" s="1"/>
      <c r="C884" s="1"/>
      <c r="D884" s="1"/>
      <c r="E884" s="1"/>
      <c r="F884" s="1"/>
      <c r="G884" s="5"/>
      <c r="H884" s="1"/>
      <c r="I884" s="1"/>
      <c r="J884" s="5"/>
      <c r="K884" s="1"/>
      <c r="L884" s="1"/>
      <c r="M884" s="5"/>
      <c r="N884" s="5"/>
      <c r="O884" s="5"/>
      <c r="P884" s="5"/>
      <c r="Q884" s="5"/>
      <c r="R884" s="5"/>
      <c r="S884" s="70"/>
      <c r="T884" s="70"/>
      <c r="U884" s="70"/>
      <c r="V884" s="18"/>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1"/>
      <c r="BA884" s="1"/>
    </row>
    <row r="885" spans="2:53">
      <c r="B885" s="1"/>
      <c r="C885" s="1"/>
      <c r="D885" s="1"/>
      <c r="E885" s="1"/>
      <c r="F885" s="1"/>
      <c r="G885" s="5"/>
      <c r="H885" s="1"/>
      <c r="I885" s="1"/>
      <c r="J885" s="5"/>
      <c r="K885" s="1"/>
      <c r="L885" s="1"/>
      <c r="M885" s="5"/>
      <c r="N885" s="5"/>
      <c r="O885" s="5"/>
      <c r="P885" s="5"/>
      <c r="Q885" s="5"/>
      <c r="R885" s="5"/>
      <c r="S885" s="70"/>
      <c r="T885" s="70"/>
      <c r="U885" s="70"/>
      <c r="V885" s="18"/>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1"/>
      <c r="BA885" s="1"/>
    </row>
    <row r="886" spans="2:53">
      <c r="B886" s="1"/>
      <c r="C886" s="1"/>
      <c r="D886" s="1"/>
      <c r="E886" s="1"/>
      <c r="F886" s="1"/>
      <c r="G886" s="5"/>
      <c r="H886" s="1"/>
      <c r="I886" s="1"/>
      <c r="J886" s="5"/>
      <c r="K886" s="1"/>
      <c r="L886" s="1"/>
      <c r="M886" s="5"/>
      <c r="N886" s="5"/>
      <c r="O886" s="5"/>
      <c r="P886" s="5"/>
      <c r="Q886" s="5"/>
      <c r="R886" s="5"/>
      <c r="S886" s="70"/>
      <c r="T886" s="70"/>
      <c r="U886" s="70"/>
      <c r="V886" s="18"/>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1"/>
      <c r="BA886" s="1"/>
    </row>
    <row r="887" spans="2:53">
      <c r="B887" s="1"/>
      <c r="C887" s="1"/>
      <c r="D887" s="1"/>
      <c r="E887" s="1"/>
      <c r="F887" s="1"/>
      <c r="G887" s="5"/>
      <c r="H887" s="1"/>
      <c r="I887" s="1"/>
      <c r="J887" s="5"/>
      <c r="K887" s="1"/>
      <c r="L887" s="1"/>
      <c r="M887" s="5"/>
      <c r="N887" s="5"/>
      <c r="O887" s="5"/>
      <c r="P887" s="5"/>
      <c r="Q887" s="5"/>
      <c r="R887" s="5"/>
      <c r="S887" s="70"/>
      <c r="T887" s="70"/>
      <c r="U887" s="70"/>
      <c r="V887" s="18"/>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1"/>
      <c r="BA887" s="1"/>
    </row>
    <row r="888" spans="2:53">
      <c r="B888" s="1"/>
      <c r="C888" s="1"/>
      <c r="D888" s="1"/>
      <c r="E888" s="1"/>
      <c r="F888" s="1"/>
      <c r="G888" s="5"/>
      <c r="H888" s="1"/>
      <c r="I888" s="1"/>
      <c r="J888" s="5"/>
      <c r="K888" s="1"/>
      <c r="L888" s="1"/>
      <c r="M888" s="5"/>
      <c r="N888" s="5"/>
      <c r="O888" s="5"/>
      <c r="P888" s="5"/>
      <c r="Q888" s="5"/>
      <c r="R888" s="5"/>
      <c r="S888" s="70"/>
      <c r="T888" s="70"/>
      <c r="U888" s="70"/>
      <c r="V888" s="18"/>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1"/>
      <c r="BA888" s="1"/>
    </row>
    <row r="889" spans="2:53">
      <c r="B889" s="1"/>
      <c r="C889" s="1"/>
      <c r="D889" s="1"/>
      <c r="E889" s="1"/>
      <c r="F889" s="1"/>
      <c r="G889" s="5"/>
      <c r="H889" s="1"/>
      <c r="I889" s="1"/>
      <c r="J889" s="5"/>
      <c r="K889" s="1"/>
      <c r="L889" s="1"/>
      <c r="M889" s="5"/>
      <c r="N889" s="5"/>
      <c r="O889" s="5"/>
      <c r="P889" s="5"/>
      <c r="Q889" s="5"/>
      <c r="R889" s="5"/>
      <c r="S889" s="70"/>
      <c r="T889" s="70"/>
      <c r="U889" s="70"/>
      <c r="V889" s="18"/>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1"/>
      <c r="BA889" s="1"/>
    </row>
    <row r="890" spans="2:53">
      <c r="B890" s="1"/>
      <c r="C890" s="1"/>
      <c r="D890" s="1"/>
      <c r="E890" s="1"/>
      <c r="F890" s="1"/>
      <c r="G890" s="5"/>
      <c r="H890" s="1"/>
      <c r="I890" s="1"/>
      <c r="J890" s="5"/>
      <c r="K890" s="1"/>
      <c r="L890" s="1"/>
      <c r="M890" s="5"/>
      <c r="N890" s="5"/>
      <c r="O890" s="5"/>
      <c r="P890" s="5"/>
      <c r="Q890" s="5"/>
      <c r="R890" s="5"/>
      <c r="S890" s="70"/>
      <c r="T890" s="70"/>
      <c r="U890" s="70"/>
      <c r="V890" s="18"/>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1"/>
      <c r="BA890" s="1"/>
    </row>
    <row r="891" spans="2:53">
      <c r="B891" s="1"/>
      <c r="C891" s="1"/>
      <c r="D891" s="1"/>
      <c r="E891" s="1"/>
      <c r="F891" s="1"/>
      <c r="G891" s="5"/>
      <c r="H891" s="1"/>
      <c r="I891" s="1"/>
      <c r="J891" s="5"/>
      <c r="K891" s="1"/>
      <c r="L891" s="1"/>
      <c r="M891" s="5"/>
      <c r="N891" s="5"/>
      <c r="O891" s="5"/>
      <c r="P891" s="5"/>
      <c r="Q891" s="5"/>
      <c r="R891" s="5"/>
      <c r="S891" s="70"/>
      <c r="T891" s="70"/>
      <c r="U891" s="70"/>
      <c r="V891" s="18"/>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1"/>
      <c r="BA891" s="1"/>
    </row>
    <row r="892" spans="2:53">
      <c r="B892" s="1"/>
      <c r="C892" s="1"/>
      <c r="D892" s="1"/>
      <c r="E892" s="1"/>
      <c r="F892" s="1"/>
      <c r="G892" s="5"/>
      <c r="H892" s="1"/>
      <c r="I892" s="1"/>
      <c r="J892" s="5"/>
      <c r="K892" s="1"/>
      <c r="L892" s="1"/>
      <c r="M892" s="5"/>
      <c r="N892" s="5"/>
      <c r="O892" s="5"/>
      <c r="P892" s="5"/>
      <c r="Q892" s="5"/>
      <c r="R892" s="5"/>
      <c r="S892" s="70"/>
      <c r="T892" s="70"/>
      <c r="U892" s="70"/>
      <c r="V892" s="18"/>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1"/>
      <c r="BA892" s="1"/>
    </row>
    <row r="893" spans="2:53">
      <c r="B893" s="1"/>
      <c r="C893" s="1"/>
      <c r="D893" s="1"/>
      <c r="E893" s="1"/>
      <c r="F893" s="1"/>
      <c r="G893" s="5"/>
      <c r="H893" s="1"/>
      <c r="I893" s="1"/>
      <c r="J893" s="5"/>
      <c r="K893" s="1"/>
      <c r="L893" s="1"/>
      <c r="M893" s="5"/>
      <c r="N893" s="5"/>
      <c r="O893" s="5"/>
      <c r="P893" s="5"/>
      <c r="Q893" s="5"/>
      <c r="R893" s="5"/>
      <c r="S893" s="70"/>
      <c r="T893" s="70"/>
      <c r="U893" s="70"/>
      <c r="V893" s="18"/>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1"/>
      <c r="BA893" s="1"/>
    </row>
    <row r="894" spans="2:53">
      <c r="B894" s="1"/>
      <c r="C894" s="1"/>
      <c r="D894" s="1"/>
      <c r="E894" s="1"/>
      <c r="F894" s="1"/>
      <c r="G894" s="5"/>
      <c r="H894" s="1"/>
      <c r="I894" s="1"/>
      <c r="J894" s="5"/>
      <c r="K894" s="1"/>
      <c r="L894" s="1"/>
      <c r="M894" s="5"/>
      <c r="N894" s="5"/>
      <c r="O894" s="5"/>
      <c r="P894" s="5"/>
      <c r="Q894" s="5"/>
      <c r="R894" s="5"/>
      <c r="S894" s="70"/>
      <c r="T894" s="70"/>
      <c r="U894" s="70"/>
      <c r="V894" s="18"/>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1"/>
      <c r="BA894" s="1"/>
    </row>
    <row r="895" spans="2:53">
      <c r="B895" s="1"/>
      <c r="C895" s="1"/>
      <c r="D895" s="1"/>
      <c r="E895" s="1"/>
      <c r="F895" s="1"/>
      <c r="G895" s="5"/>
      <c r="H895" s="1"/>
      <c r="I895" s="1"/>
      <c r="J895" s="5"/>
      <c r="K895" s="1"/>
      <c r="L895" s="1"/>
      <c r="M895" s="5"/>
      <c r="N895" s="5"/>
      <c r="O895" s="5"/>
      <c r="P895" s="5"/>
      <c r="Q895" s="5"/>
      <c r="R895" s="5"/>
      <c r="S895" s="70"/>
      <c r="T895" s="70"/>
      <c r="U895" s="70"/>
      <c r="V895" s="18"/>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1"/>
      <c r="BA895" s="1"/>
    </row>
    <row r="896" spans="2:53">
      <c r="B896" s="1"/>
      <c r="C896" s="1"/>
      <c r="D896" s="1"/>
      <c r="E896" s="1"/>
      <c r="F896" s="1"/>
      <c r="G896" s="5"/>
      <c r="H896" s="1"/>
      <c r="I896" s="1"/>
      <c r="J896" s="5"/>
      <c r="K896" s="1"/>
      <c r="L896" s="1"/>
      <c r="M896" s="5"/>
      <c r="N896" s="5"/>
      <c r="O896" s="5"/>
      <c r="P896" s="5"/>
      <c r="Q896" s="5"/>
      <c r="R896" s="5"/>
      <c r="S896" s="70"/>
      <c r="T896" s="70"/>
      <c r="U896" s="70"/>
      <c r="V896" s="18"/>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1"/>
      <c r="BA896" s="1"/>
    </row>
    <row r="897" spans="2:53">
      <c r="B897" s="1"/>
      <c r="C897" s="1"/>
      <c r="D897" s="1"/>
      <c r="E897" s="1"/>
      <c r="F897" s="1"/>
      <c r="G897" s="5"/>
      <c r="H897" s="1"/>
      <c r="I897" s="1"/>
      <c r="J897" s="5"/>
      <c r="K897" s="1"/>
      <c r="L897" s="1"/>
      <c r="M897" s="5"/>
      <c r="N897" s="5"/>
      <c r="O897" s="5"/>
      <c r="P897" s="5"/>
      <c r="Q897" s="5"/>
      <c r="R897" s="5"/>
      <c r="S897" s="70"/>
      <c r="T897" s="70"/>
      <c r="U897" s="70"/>
      <c r="V897" s="18"/>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1"/>
      <c r="BA897" s="1"/>
    </row>
    <row r="898" spans="2:53">
      <c r="B898" s="1"/>
      <c r="C898" s="1"/>
      <c r="D898" s="1"/>
      <c r="E898" s="1"/>
      <c r="F898" s="1"/>
      <c r="G898" s="5"/>
      <c r="H898" s="1"/>
      <c r="I898" s="1"/>
      <c r="J898" s="5"/>
      <c r="K898" s="1"/>
      <c r="L898" s="1"/>
      <c r="M898" s="5"/>
      <c r="N898" s="5"/>
      <c r="O898" s="5"/>
      <c r="P898" s="5"/>
      <c r="Q898" s="5"/>
      <c r="R898" s="5"/>
      <c r="S898" s="70"/>
      <c r="T898" s="70"/>
      <c r="U898" s="70"/>
      <c r="V898" s="18"/>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1"/>
      <c r="BA898" s="1"/>
    </row>
    <row r="899" spans="2:53">
      <c r="B899" s="1"/>
      <c r="C899" s="1"/>
      <c r="D899" s="1"/>
      <c r="E899" s="1"/>
      <c r="F899" s="1"/>
      <c r="G899" s="5"/>
      <c r="H899" s="1"/>
      <c r="I899" s="1"/>
      <c r="J899" s="5"/>
      <c r="K899" s="1"/>
      <c r="L899" s="1"/>
      <c r="M899" s="5"/>
      <c r="N899" s="5"/>
      <c r="O899" s="5"/>
      <c r="P899" s="5"/>
      <c r="Q899" s="5"/>
      <c r="R899" s="5"/>
      <c r="S899" s="70"/>
      <c r="T899" s="70"/>
      <c r="U899" s="70"/>
      <c r="V899" s="18"/>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1"/>
      <c r="BA899" s="1"/>
    </row>
    <row r="900" spans="2:53">
      <c r="B900" s="1"/>
      <c r="C900" s="1"/>
      <c r="D900" s="1"/>
      <c r="E900" s="1"/>
      <c r="F900" s="1"/>
      <c r="G900" s="5"/>
      <c r="H900" s="1"/>
      <c r="I900" s="1"/>
      <c r="J900" s="5"/>
      <c r="K900" s="1"/>
      <c r="L900" s="1"/>
      <c r="M900" s="5"/>
      <c r="N900" s="5"/>
      <c r="O900" s="5"/>
      <c r="P900" s="5"/>
      <c r="Q900" s="5"/>
      <c r="R900" s="5"/>
      <c r="S900" s="70"/>
      <c r="T900" s="70"/>
      <c r="U900" s="70"/>
      <c r="V900" s="18"/>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1"/>
      <c r="BA900" s="1"/>
    </row>
    <row r="901" spans="2:53">
      <c r="B901" s="1"/>
      <c r="C901" s="1"/>
      <c r="D901" s="1"/>
      <c r="E901" s="1"/>
      <c r="F901" s="1"/>
      <c r="G901" s="5"/>
      <c r="H901" s="1"/>
      <c r="I901" s="1"/>
      <c r="J901" s="5"/>
      <c r="K901" s="1"/>
      <c r="L901" s="1"/>
      <c r="M901" s="5"/>
      <c r="N901" s="5"/>
      <c r="O901" s="5"/>
      <c r="P901" s="5"/>
      <c r="Q901" s="5"/>
      <c r="R901" s="5"/>
      <c r="S901" s="70"/>
      <c r="T901" s="70"/>
      <c r="U901" s="70"/>
      <c r="V901" s="18"/>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1"/>
      <c r="BA901" s="1"/>
    </row>
    <row r="902" spans="2:53">
      <c r="B902" s="1"/>
      <c r="C902" s="1"/>
      <c r="D902" s="1"/>
      <c r="E902" s="1"/>
      <c r="F902" s="1"/>
      <c r="G902" s="5"/>
      <c r="H902" s="1"/>
      <c r="I902" s="1"/>
      <c r="J902" s="5"/>
      <c r="K902" s="1"/>
      <c r="L902" s="1"/>
      <c r="M902" s="5"/>
      <c r="N902" s="5"/>
      <c r="O902" s="5"/>
      <c r="P902" s="5"/>
      <c r="Q902" s="5"/>
      <c r="R902" s="5"/>
      <c r="S902" s="70"/>
      <c r="T902" s="70"/>
      <c r="U902" s="70"/>
      <c r="V902" s="18"/>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1"/>
      <c r="BA902" s="1"/>
    </row>
    <row r="903" spans="2:53">
      <c r="B903" s="1"/>
      <c r="C903" s="1"/>
      <c r="D903" s="1"/>
      <c r="E903" s="1"/>
      <c r="F903" s="1"/>
      <c r="G903" s="5"/>
      <c r="H903" s="1"/>
      <c r="I903" s="1"/>
      <c r="J903" s="5"/>
      <c r="K903" s="1"/>
      <c r="L903" s="1"/>
      <c r="M903" s="5"/>
      <c r="N903" s="5"/>
      <c r="O903" s="5"/>
      <c r="P903" s="5"/>
      <c r="Q903" s="5"/>
      <c r="R903" s="5"/>
      <c r="S903" s="70"/>
      <c r="T903" s="70"/>
      <c r="U903" s="70"/>
      <c r="V903" s="18"/>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1"/>
      <c r="BA903" s="1"/>
    </row>
    <row r="904" spans="2:53">
      <c r="B904" s="1"/>
      <c r="C904" s="1"/>
      <c r="D904" s="1"/>
      <c r="E904" s="1"/>
      <c r="F904" s="1"/>
      <c r="G904" s="5"/>
      <c r="H904" s="1"/>
      <c r="I904" s="1"/>
      <c r="J904" s="5"/>
      <c r="K904" s="1"/>
      <c r="L904" s="1"/>
      <c r="M904" s="5"/>
      <c r="N904" s="5"/>
      <c r="O904" s="5"/>
      <c r="P904" s="5"/>
      <c r="Q904" s="5"/>
      <c r="R904" s="5"/>
      <c r="S904" s="70"/>
      <c r="T904" s="70"/>
      <c r="U904" s="70"/>
      <c r="V904" s="18"/>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1"/>
      <c r="BA904" s="1"/>
    </row>
    <row r="905" spans="2:53">
      <c r="B905" s="1"/>
      <c r="C905" s="1"/>
      <c r="D905" s="1"/>
      <c r="E905" s="1"/>
      <c r="F905" s="1"/>
      <c r="G905" s="5"/>
      <c r="H905" s="1"/>
      <c r="I905" s="1"/>
      <c r="J905" s="5"/>
      <c r="K905" s="1"/>
      <c r="L905" s="1"/>
      <c r="M905" s="5"/>
      <c r="N905" s="5"/>
      <c r="O905" s="5"/>
      <c r="P905" s="5"/>
      <c r="Q905" s="5"/>
      <c r="R905" s="5"/>
      <c r="S905" s="70"/>
      <c r="T905" s="70"/>
      <c r="U905" s="70"/>
      <c r="V905" s="18"/>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1"/>
      <c r="BA905" s="1"/>
    </row>
    <row r="906" spans="2:53">
      <c r="B906" s="1"/>
      <c r="C906" s="1"/>
      <c r="D906" s="1"/>
      <c r="E906" s="1"/>
      <c r="F906" s="1"/>
      <c r="G906" s="5"/>
      <c r="H906" s="1"/>
      <c r="I906" s="1"/>
      <c r="J906" s="5"/>
      <c r="K906" s="1"/>
      <c r="L906" s="1"/>
      <c r="M906" s="5"/>
      <c r="N906" s="5"/>
      <c r="O906" s="5"/>
      <c r="P906" s="5"/>
      <c r="Q906" s="5"/>
      <c r="R906" s="5"/>
      <c r="S906" s="70"/>
      <c r="T906" s="70"/>
      <c r="U906" s="70"/>
      <c r="V906" s="18"/>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1"/>
      <c r="BA906" s="1"/>
    </row>
    <row r="907" spans="2:53">
      <c r="B907" s="1"/>
      <c r="C907" s="1"/>
      <c r="D907" s="1"/>
      <c r="E907" s="1"/>
      <c r="F907" s="1"/>
      <c r="G907" s="5"/>
      <c r="H907" s="1"/>
      <c r="I907" s="1"/>
      <c r="J907" s="5"/>
      <c r="K907" s="1"/>
      <c r="L907" s="1"/>
      <c r="M907" s="5"/>
      <c r="N907" s="5"/>
      <c r="O907" s="5"/>
      <c r="P907" s="5"/>
      <c r="Q907" s="5"/>
      <c r="R907" s="5"/>
      <c r="S907" s="70"/>
      <c r="T907" s="70"/>
      <c r="U907" s="70"/>
      <c r="V907" s="18"/>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1"/>
      <c r="BA907" s="1"/>
    </row>
    <row r="908" spans="2:53">
      <c r="B908" s="1"/>
      <c r="C908" s="1"/>
      <c r="D908" s="1"/>
      <c r="E908" s="1"/>
      <c r="F908" s="1"/>
      <c r="G908" s="5"/>
      <c r="H908" s="1"/>
      <c r="I908" s="1"/>
      <c r="J908" s="5"/>
      <c r="K908" s="1"/>
      <c r="L908" s="1"/>
      <c r="M908" s="5"/>
      <c r="N908" s="5"/>
      <c r="O908" s="5"/>
      <c r="P908" s="5"/>
      <c r="Q908" s="5"/>
      <c r="R908" s="5"/>
      <c r="S908" s="70"/>
      <c r="T908" s="70"/>
      <c r="U908" s="70"/>
      <c r="V908" s="18"/>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1"/>
      <c r="BA908" s="1"/>
    </row>
    <row r="909" spans="2:53">
      <c r="B909" s="1"/>
      <c r="C909" s="1"/>
      <c r="D909" s="1"/>
      <c r="E909" s="1"/>
      <c r="F909" s="1"/>
      <c r="G909" s="5"/>
      <c r="H909" s="1"/>
      <c r="I909" s="1"/>
      <c r="J909" s="5"/>
      <c r="K909" s="1"/>
      <c r="L909" s="1"/>
      <c r="M909" s="5"/>
      <c r="N909" s="5"/>
      <c r="O909" s="5"/>
      <c r="P909" s="5"/>
      <c r="Q909" s="5"/>
      <c r="R909" s="5"/>
      <c r="S909" s="70"/>
      <c r="T909" s="70"/>
      <c r="U909" s="70"/>
      <c r="V909" s="18"/>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1"/>
      <c r="BA909" s="1"/>
    </row>
    <row r="910" spans="2:53">
      <c r="B910" s="1"/>
      <c r="C910" s="1"/>
      <c r="D910" s="1"/>
      <c r="E910" s="1"/>
      <c r="F910" s="1"/>
      <c r="G910" s="5"/>
      <c r="H910" s="1"/>
      <c r="I910" s="1"/>
      <c r="J910" s="5"/>
      <c r="K910" s="1"/>
      <c r="L910" s="1"/>
      <c r="M910" s="5"/>
      <c r="N910" s="5"/>
      <c r="O910" s="5"/>
      <c r="P910" s="5"/>
      <c r="Q910" s="5"/>
      <c r="R910" s="5"/>
      <c r="S910" s="70"/>
      <c r="T910" s="70"/>
      <c r="U910" s="70"/>
      <c r="V910" s="18"/>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1"/>
      <c r="BA910" s="1"/>
    </row>
    <row r="911" spans="2:53">
      <c r="B911" s="1"/>
      <c r="C911" s="1"/>
      <c r="D911" s="1"/>
      <c r="E911" s="1"/>
      <c r="F911" s="1"/>
      <c r="G911" s="5"/>
      <c r="H911" s="1"/>
      <c r="I911" s="1"/>
      <c r="J911" s="5"/>
      <c r="K911" s="1"/>
      <c r="L911" s="1"/>
      <c r="M911" s="5"/>
      <c r="N911" s="5"/>
      <c r="O911" s="5"/>
      <c r="P911" s="5"/>
      <c r="Q911" s="5"/>
      <c r="R911" s="5"/>
      <c r="S911" s="70"/>
      <c r="T911" s="70"/>
      <c r="U911" s="70"/>
      <c r="V911" s="18"/>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1"/>
      <c r="BA911" s="1"/>
    </row>
    <row r="912" spans="2:53">
      <c r="B912" s="1"/>
      <c r="C912" s="1"/>
      <c r="D912" s="1"/>
      <c r="E912" s="1"/>
      <c r="F912" s="1"/>
      <c r="G912" s="5"/>
      <c r="H912" s="1"/>
      <c r="I912" s="1"/>
      <c r="J912" s="5"/>
      <c r="K912" s="1"/>
      <c r="L912" s="1"/>
      <c r="M912" s="5"/>
      <c r="N912" s="5"/>
      <c r="O912" s="5"/>
      <c r="P912" s="5"/>
      <c r="Q912" s="5"/>
      <c r="R912" s="5"/>
      <c r="S912" s="70"/>
      <c r="T912" s="70"/>
      <c r="U912" s="70"/>
      <c r="V912" s="18"/>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1"/>
      <c r="BA912" s="1"/>
    </row>
    <row r="913" spans="2:53">
      <c r="B913" s="1"/>
      <c r="C913" s="1"/>
      <c r="D913" s="1"/>
      <c r="E913" s="1"/>
      <c r="F913" s="1"/>
      <c r="G913" s="5"/>
      <c r="H913" s="1"/>
      <c r="I913" s="1"/>
      <c r="J913" s="5"/>
      <c r="K913" s="1"/>
      <c r="L913" s="1"/>
      <c r="M913" s="5"/>
      <c r="N913" s="5"/>
      <c r="O913" s="5"/>
      <c r="P913" s="5"/>
      <c r="Q913" s="5"/>
      <c r="R913" s="5"/>
      <c r="S913" s="70"/>
      <c r="T913" s="70"/>
      <c r="U913" s="70"/>
      <c r="V913" s="18"/>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1"/>
      <c r="BA913" s="1"/>
    </row>
    <row r="914" spans="2:53">
      <c r="B914" s="1"/>
      <c r="C914" s="1"/>
      <c r="D914" s="1"/>
      <c r="E914" s="1"/>
      <c r="F914" s="1"/>
      <c r="G914" s="5"/>
      <c r="H914" s="1"/>
      <c r="I914" s="1"/>
      <c r="J914" s="5"/>
      <c r="K914" s="1"/>
      <c r="L914" s="1"/>
      <c r="M914" s="5"/>
      <c r="N914" s="5"/>
      <c r="O914" s="5"/>
      <c r="P914" s="5"/>
      <c r="Q914" s="5"/>
      <c r="R914" s="5"/>
      <c r="S914" s="70"/>
      <c r="T914" s="70"/>
      <c r="U914" s="70"/>
      <c r="V914" s="18"/>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1"/>
      <c r="BA914" s="1"/>
    </row>
    <row r="915" spans="2:53">
      <c r="B915" s="1"/>
      <c r="C915" s="1"/>
      <c r="D915" s="1"/>
      <c r="E915" s="1"/>
      <c r="F915" s="1"/>
      <c r="G915" s="5"/>
      <c r="H915" s="1"/>
      <c r="I915" s="1"/>
      <c r="J915" s="5"/>
      <c r="K915" s="1"/>
      <c r="L915" s="1"/>
      <c r="M915" s="5"/>
      <c r="N915" s="5"/>
      <c r="O915" s="5"/>
      <c r="P915" s="5"/>
      <c r="Q915" s="5"/>
      <c r="R915" s="5"/>
      <c r="S915" s="70"/>
      <c r="T915" s="70"/>
      <c r="U915" s="70"/>
      <c r="V915" s="18"/>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1"/>
      <c r="BA915" s="1"/>
    </row>
    <row r="916" spans="2:53">
      <c r="B916" s="1"/>
      <c r="C916" s="1"/>
      <c r="D916" s="1"/>
      <c r="E916" s="1"/>
      <c r="F916" s="1"/>
      <c r="G916" s="5"/>
      <c r="H916" s="1"/>
      <c r="I916" s="1"/>
      <c r="J916" s="5"/>
      <c r="K916" s="1"/>
      <c r="L916" s="1"/>
      <c r="M916" s="5"/>
      <c r="N916" s="5"/>
      <c r="O916" s="5"/>
      <c r="P916" s="5"/>
      <c r="Q916" s="5"/>
      <c r="R916" s="5"/>
      <c r="S916" s="70"/>
      <c r="T916" s="70"/>
      <c r="U916" s="70"/>
      <c r="V916" s="18"/>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1"/>
      <c r="BA916" s="1"/>
    </row>
    <row r="917" spans="2:53">
      <c r="B917" s="1"/>
      <c r="C917" s="1"/>
      <c r="D917" s="1"/>
      <c r="E917" s="1"/>
      <c r="F917" s="1"/>
      <c r="G917" s="5"/>
      <c r="H917" s="1"/>
      <c r="I917" s="1"/>
      <c r="J917" s="5"/>
      <c r="K917" s="1"/>
      <c r="L917" s="1"/>
      <c r="M917" s="5"/>
      <c r="N917" s="5"/>
      <c r="O917" s="5"/>
      <c r="P917" s="5"/>
      <c r="Q917" s="5"/>
      <c r="R917" s="5"/>
      <c r="S917" s="70"/>
      <c r="T917" s="70"/>
      <c r="U917" s="70"/>
      <c r="V917" s="18"/>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1"/>
      <c r="BA917" s="1"/>
    </row>
    <row r="918" spans="2:53">
      <c r="B918" s="1"/>
      <c r="C918" s="1"/>
      <c r="D918" s="1"/>
      <c r="E918" s="1"/>
      <c r="F918" s="1"/>
      <c r="G918" s="5"/>
      <c r="H918" s="1"/>
      <c r="I918" s="1"/>
      <c r="J918" s="5"/>
      <c r="K918" s="1"/>
      <c r="L918" s="1"/>
      <c r="M918" s="5"/>
      <c r="N918" s="5"/>
      <c r="O918" s="5"/>
      <c r="P918" s="5"/>
      <c r="Q918" s="5"/>
      <c r="R918" s="5"/>
      <c r="S918" s="70"/>
      <c r="T918" s="70"/>
      <c r="U918" s="70"/>
      <c r="V918" s="18"/>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1"/>
      <c r="BA918" s="1"/>
    </row>
    <row r="919" spans="2:53">
      <c r="B919" s="1"/>
      <c r="C919" s="1"/>
      <c r="D919" s="1"/>
      <c r="E919" s="1"/>
      <c r="F919" s="1"/>
      <c r="G919" s="5"/>
      <c r="H919" s="1"/>
      <c r="I919" s="1"/>
      <c r="J919" s="5"/>
      <c r="K919" s="1"/>
      <c r="L919" s="1"/>
      <c r="M919" s="5"/>
      <c r="N919" s="5"/>
      <c r="O919" s="5"/>
      <c r="P919" s="5"/>
      <c r="Q919" s="5"/>
      <c r="R919" s="5"/>
      <c r="S919" s="70"/>
      <c r="T919" s="70"/>
      <c r="U919" s="70"/>
      <c r="V919" s="18"/>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1"/>
      <c r="BA919" s="1"/>
    </row>
    <row r="920" spans="2:53">
      <c r="B920" s="1"/>
      <c r="C920" s="1"/>
      <c r="D920" s="1"/>
      <c r="E920" s="1"/>
      <c r="F920" s="1"/>
      <c r="G920" s="5"/>
      <c r="H920" s="1"/>
      <c r="I920" s="1"/>
      <c r="J920" s="5"/>
      <c r="K920" s="1"/>
      <c r="L920" s="1"/>
      <c r="M920" s="5"/>
      <c r="N920" s="5"/>
      <c r="O920" s="5"/>
      <c r="P920" s="5"/>
      <c r="Q920" s="5"/>
      <c r="R920" s="5"/>
      <c r="S920" s="70"/>
      <c r="T920" s="70"/>
      <c r="U920" s="70"/>
      <c r="V920" s="18"/>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1"/>
      <c r="BA920" s="1"/>
    </row>
    <row r="921" spans="2:53">
      <c r="B921" s="1"/>
      <c r="C921" s="1"/>
      <c r="D921" s="1"/>
      <c r="E921" s="1"/>
      <c r="F921" s="1"/>
      <c r="G921" s="5"/>
      <c r="H921" s="1"/>
      <c r="I921" s="1"/>
      <c r="J921" s="5"/>
      <c r="K921" s="1"/>
      <c r="L921" s="1"/>
      <c r="M921" s="5"/>
      <c r="N921" s="5"/>
      <c r="O921" s="5"/>
      <c r="P921" s="5"/>
      <c r="Q921" s="5"/>
      <c r="R921" s="5"/>
      <c r="S921" s="70"/>
      <c r="T921" s="70"/>
      <c r="U921" s="70"/>
      <c r="V921" s="18"/>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1"/>
      <c r="BA921" s="1"/>
    </row>
    <row r="922" spans="2:53">
      <c r="B922" s="1"/>
      <c r="C922" s="1"/>
      <c r="D922" s="1"/>
      <c r="E922" s="1"/>
      <c r="F922" s="1"/>
      <c r="G922" s="5"/>
      <c r="H922" s="1"/>
      <c r="I922" s="1"/>
      <c r="J922" s="5"/>
      <c r="K922" s="1"/>
      <c r="L922" s="1"/>
      <c r="M922" s="5"/>
      <c r="N922" s="5"/>
      <c r="O922" s="5"/>
      <c r="P922" s="5"/>
      <c r="Q922" s="5"/>
      <c r="R922" s="5"/>
      <c r="S922" s="70"/>
      <c r="T922" s="70"/>
      <c r="U922" s="70"/>
      <c r="V922" s="18"/>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1"/>
      <c r="BA922" s="1"/>
    </row>
    <row r="923" spans="2:53">
      <c r="B923" s="1"/>
      <c r="C923" s="1"/>
      <c r="D923" s="1"/>
      <c r="E923" s="1"/>
      <c r="F923" s="1"/>
      <c r="G923" s="5"/>
      <c r="H923" s="1"/>
      <c r="I923" s="1"/>
      <c r="J923" s="5"/>
      <c r="K923" s="1"/>
      <c r="L923" s="1"/>
      <c r="M923" s="5"/>
      <c r="N923" s="5"/>
      <c r="O923" s="5"/>
      <c r="P923" s="5"/>
      <c r="Q923" s="5"/>
      <c r="R923" s="5"/>
      <c r="S923" s="70"/>
      <c r="T923" s="70"/>
      <c r="U923" s="70"/>
      <c r="V923" s="18"/>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1"/>
      <c r="BA923" s="1"/>
    </row>
    <row r="924" spans="2:53">
      <c r="B924" s="1"/>
      <c r="C924" s="1"/>
      <c r="D924" s="1"/>
      <c r="E924" s="1"/>
      <c r="F924" s="1"/>
      <c r="G924" s="5"/>
      <c r="H924" s="1"/>
      <c r="I924" s="1"/>
      <c r="J924" s="5"/>
      <c r="K924" s="1"/>
      <c r="L924" s="1"/>
      <c r="M924" s="5"/>
      <c r="N924" s="5"/>
      <c r="O924" s="5"/>
      <c r="P924" s="5"/>
      <c r="Q924" s="5"/>
      <c r="R924" s="5"/>
      <c r="S924" s="70"/>
      <c r="T924" s="70"/>
      <c r="U924" s="70"/>
      <c r="V924" s="18"/>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1"/>
      <c r="BA924" s="1"/>
    </row>
    <row r="925" spans="2:53">
      <c r="B925" s="1"/>
      <c r="C925" s="1"/>
      <c r="D925" s="1"/>
      <c r="E925" s="1"/>
      <c r="F925" s="1"/>
      <c r="G925" s="5"/>
      <c r="H925" s="1"/>
      <c r="I925" s="1"/>
      <c r="J925" s="5"/>
      <c r="K925" s="1"/>
      <c r="L925" s="1"/>
      <c r="M925" s="5"/>
      <c r="N925" s="5"/>
      <c r="O925" s="5"/>
      <c r="P925" s="5"/>
      <c r="Q925" s="5"/>
      <c r="R925" s="5"/>
      <c r="S925" s="70"/>
      <c r="T925" s="70"/>
      <c r="U925" s="70"/>
      <c r="V925" s="18"/>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1"/>
      <c r="BA925" s="1"/>
    </row>
    <row r="926" spans="2:53">
      <c r="B926" s="1"/>
      <c r="C926" s="1"/>
      <c r="D926" s="1"/>
      <c r="E926" s="1"/>
      <c r="F926" s="1"/>
      <c r="G926" s="5"/>
      <c r="H926" s="1"/>
      <c r="I926" s="1"/>
      <c r="J926" s="5"/>
      <c r="K926" s="1"/>
      <c r="L926" s="1"/>
      <c r="M926" s="5"/>
      <c r="N926" s="5"/>
      <c r="O926" s="5"/>
      <c r="P926" s="5"/>
      <c r="Q926" s="5"/>
      <c r="R926" s="5"/>
      <c r="S926" s="70"/>
      <c r="T926" s="70"/>
      <c r="U926" s="70"/>
      <c r="V926" s="18"/>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1"/>
      <c r="BA926" s="1"/>
    </row>
    <row r="927" spans="2:53">
      <c r="B927" s="1"/>
      <c r="C927" s="1"/>
      <c r="D927" s="1"/>
      <c r="E927" s="1"/>
      <c r="F927" s="1"/>
      <c r="G927" s="5"/>
      <c r="H927" s="1"/>
      <c r="I927" s="1"/>
      <c r="J927" s="5"/>
      <c r="K927" s="1"/>
      <c r="L927" s="1"/>
      <c r="M927" s="5"/>
      <c r="N927" s="5"/>
      <c r="O927" s="5"/>
      <c r="P927" s="5"/>
      <c r="Q927" s="5"/>
      <c r="R927" s="5"/>
      <c r="S927" s="70"/>
      <c r="T927" s="70"/>
      <c r="U927" s="70"/>
      <c r="V927" s="18"/>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1"/>
      <c r="BA927" s="1"/>
    </row>
    <row r="928" spans="2:53">
      <c r="B928" s="1"/>
      <c r="C928" s="1"/>
      <c r="D928" s="1"/>
      <c r="E928" s="1"/>
      <c r="F928" s="1"/>
      <c r="G928" s="5"/>
      <c r="H928" s="1"/>
      <c r="I928" s="1"/>
      <c r="J928" s="5"/>
      <c r="K928" s="1"/>
      <c r="L928" s="1"/>
      <c r="M928" s="5"/>
      <c r="N928" s="5"/>
      <c r="O928" s="5"/>
      <c r="P928" s="5"/>
      <c r="Q928" s="5"/>
      <c r="R928" s="5"/>
      <c r="S928" s="70"/>
      <c r="T928" s="70"/>
      <c r="U928" s="70"/>
      <c r="V928" s="18"/>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1"/>
      <c r="BA928" s="1"/>
    </row>
    <row r="929" spans="2:53">
      <c r="B929" s="1"/>
      <c r="C929" s="1"/>
      <c r="D929" s="1"/>
      <c r="E929" s="1"/>
      <c r="F929" s="1"/>
      <c r="G929" s="5"/>
      <c r="H929" s="1"/>
      <c r="I929" s="1"/>
      <c r="J929" s="5"/>
      <c r="K929" s="1"/>
      <c r="L929" s="1"/>
      <c r="M929" s="5"/>
      <c r="N929" s="5"/>
      <c r="O929" s="5"/>
      <c r="P929" s="5"/>
      <c r="Q929" s="5"/>
      <c r="R929" s="5"/>
      <c r="S929" s="70"/>
      <c r="T929" s="70"/>
      <c r="U929" s="70"/>
      <c r="V929" s="18"/>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1"/>
      <c r="BA929" s="1"/>
    </row>
    <row r="930" spans="2:53">
      <c r="B930" s="1"/>
      <c r="C930" s="1"/>
      <c r="D930" s="1"/>
      <c r="E930" s="1"/>
      <c r="F930" s="1"/>
      <c r="G930" s="5"/>
      <c r="H930" s="1"/>
      <c r="I930" s="1"/>
      <c r="J930" s="5"/>
      <c r="K930" s="1"/>
      <c r="L930" s="1"/>
      <c r="M930" s="5"/>
      <c r="N930" s="5"/>
      <c r="O930" s="5"/>
      <c r="P930" s="5"/>
      <c r="Q930" s="5"/>
      <c r="R930" s="5"/>
      <c r="S930" s="70"/>
      <c r="T930" s="70"/>
      <c r="U930" s="70"/>
      <c r="V930" s="18"/>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1"/>
      <c r="BA930" s="1"/>
    </row>
    <row r="931" spans="2:53">
      <c r="B931" s="1"/>
      <c r="C931" s="1"/>
      <c r="D931" s="1"/>
      <c r="E931" s="1"/>
      <c r="F931" s="1"/>
      <c r="G931" s="5"/>
      <c r="H931" s="1"/>
      <c r="I931" s="1"/>
      <c r="J931" s="5"/>
      <c r="K931" s="1"/>
      <c r="L931" s="1"/>
      <c r="M931" s="5"/>
      <c r="N931" s="5"/>
      <c r="O931" s="5"/>
      <c r="P931" s="5"/>
      <c r="Q931" s="5"/>
      <c r="R931" s="5"/>
      <c r="S931" s="70"/>
      <c r="T931" s="70"/>
      <c r="U931" s="70"/>
      <c r="V931" s="18"/>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1"/>
      <c r="BA931" s="1"/>
    </row>
    <row r="932" spans="2:53">
      <c r="B932" s="1"/>
      <c r="C932" s="1"/>
      <c r="D932" s="1"/>
      <c r="E932" s="1"/>
      <c r="F932" s="1"/>
      <c r="G932" s="5"/>
      <c r="H932" s="1"/>
      <c r="I932" s="1"/>
      <c r="J932" s="5"/>
      <c r="K932" s="1"/>
      <c r="L932" s="1"/>
      <c r="M932" s="5"/>
      <c r="N932" s="5"/>
      <c r="O932" s="5"/>
      <c r="P932" s="5"/>
      <c r="Q932" s="5"/>
      <c r="R932" s="5"/>
      <c r="S932" s="70"/>
      <c r="T932" s="70"/>
      <c r="U932" s="70"/>
      <c r="V932" s="18"/>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1"/>
      <c r="BA932" s="1"/>
    </row>
    <row r="933" spans="2:53">
      <c r="B933" s="1"/>
      <c r="C933" s="1"/>
      <c r="D933" s="1"/>
      <c r="E933" s="1"/>
      <c r="F933" s="1"/>
      <c r="G933" s="5"/>
      <c r="H933" s="1"/>
      <c r="I933" s="1"/>
      <c r="J933" s="5"/>
      <c r="K933" s="1"/>
      <c r="L933" s="1"/>
      <c r="M933" s="5"/>
      <c r="N933" s="5"/>
      <c r="O933" s="5"/>
      <c r="P933" s="5"/>
      <c r="Q933" s="5"/>
      <c r="R933" s="5"/>
      <c r="S933" s="70"/>
      <c r="T933" s="70"/>
      <c r="U933" s="70"/>
      <c r="V933" s="18"/>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1"/>
      <c r="BA933" s="1"/>
    </row>
    <row r="934" spans="2:53">
      <c r="B934" s="1"/>
      <c r="C934" s="1"/>
      <c r="D934" s="1"/>
      <c r="E934" s="1"/>
      <c r="F934" s="1"/>
      <c r="G934" s="5"/>
      <c r="H934" s="1"/>
      <c r="I934" s="1"/>
      <c r="J934" s="5"/>
      <c r="K934" s="1"/>
      <c r="L934" s="1"/>
      <c r="M934" s="5"/>
      <c r="N934" s="5"/>
      <c r="O934" s="5"/>
      <c r="P934" s="5"/>
      <c r="Q934" s="5"/>
      <c r="R934" s="5"/>
      <c r="S934" s="70"/>
      <c r="T934" s="70"/>
      <c r="U934" s="70"/>
      <c r="V934" s="18"/>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1"/>
      <c r="BA934" s="1"/>
    </row>
    <row r="935" spans="2:53">
      <c r="B935" s="1"/>
      <c r="C935" s="1"/>
      <c r="D935" s="1"/>
      <c r="E935" s="1"/>
      <c r="F935" s="1"/>
      <c r="G935" s="5"/>
      <c r="H935" s="1"/>
      <c r="I935" s="1"/>
      <c r="J935" s="5"/>
      <c r="K935" s="1"/>
      <c r="L935" s="1"/>
      <c r="M935" s="5"/>
      <c r="N935" s="5"/>
      <c r="O935" s="5"/>
      <c r="P935" s="5"/>
      <c r="Q935" s="5"/>
      <c r="R935" s="5"/>
      <c r="S935" s="70"/>
      <c r="T935" s="70"/>
      <c r="U935" s="70"/>
      <c r="V935" s="18"/>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1"/>
      <c r="BA935" s="1"/>
    </row>
    <row r="936" spans="2:53">
      <c r="B936" s="1"/>
      <c r="C936" s="1"/>
      <c r="D936" s="1"/>
      <c r="E936" s="1"/>
      <c r="F936" s="1"/>
      <c r="G936" s="5"/>
      <c r="H936" s="1"/>
      <c r="I936" s="1"/>
      <c r="J936" s="5"/>
      <c r="K936" s="1"/>
      <c r="L936" s="1"/>
      <c r="M936" s="5"/>
      <c r="N936" s="5"/>
      <c r="O936" s="5"/>
      <c r="P936" s="5"/>
      <c r="Q936" s="5"/>
      <c r="R936" s="5"/>
      <c r="S936" s="70"/>
      <c r="T936" s="70"/>
      <c r="U936" s="70"/>
      <c r="V936" s="18"/>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1"/>
      <c r="BA936" s="1"/>
    </row>
    <row r="937" spans="2:53">
      <c r="B937" s="1"/>
      <c r="C937" s="1"/>
      <c r="D937" s="1"/>
      <c r="E937" s="1"/>
      <c r="F937" s="1"/>
      <c r="G937" s="5"/>
      <c r="H937" s="1"/>
      <c r="I937" s="1"/>
      <c r="J937" s="5"/>
      <c r="K937" s="1"/>
      <c r="L937" s="1"/>
      <c r="M937" s="5"/>
      <c r="N937" s="5"/>
      <c r="O937" s="5"/>
      <c r="P937" s="5"/>
      <c r="Q937" s="5"/>
      <c r="R937" s="5"/>
      <c r="S937" s="70"/>
      <c r="T937" s="70"/>
      <c r="U937" s="70"/>
      <c r="V937" s="18"/>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1"/>
      <c r="BA937" s="1"/>
    </row>
    <row r="938" spans="2:53">
      <c r="B938" s="1"/>
      <c r="C938" s="1"/>
      <c r="D938" s="1"/>
      <c r="E938" s="1"/>
      <c r="F938" s="1"/>
      <c r="G938" s="5"/>
      <c r="H938" s="1"/>
      <c r="I938" s="1"/>
      <c r="J938" s="5"/>
      <c r="K938" s="1"/>
      <c r="L938" s="1"/>
      <c r="M938" s="5"/>
      <c r="N938" s="5"/>
      <c r="O938" s="5"/>
      <c r="P938" s="5"/>
      <c r="Q938" s="5"/>
      <c r="R938" s="5"/>
      <c r="S938" s="70"/>
      <c r="T938" s="70"/>
      <c r="U938" s="70"/>
      <c r="V938" s="18"/>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1"/>
      <c r="BA938" s="1"/>
    </row>
    <row r="939" spans="2:53">
      <c r="B939" s="1"/>
      <c r="C939" s="1"/>
      <c r="D939" s="1"/>
      <c r="E939" s="1"/>
      <c r="F939" s="1"/>
      <c r="G939" s="5"/>
      <c r="H939" s="1"/>
      <c r="I939" s="1"/>
      <c r="J939" s="5"/>
      <c r="K939" s="1"/>
      <c r="L939" s="1"/>
      <c r="M939" s="5"/>
      <c r="N939" s="5"/>
      <c r="O939" s="5"/>
      <c r="P939" s="5"/>
      <c r="Q939" s="5"/>
      <c r="R939" s="5"/>
      <c r="S939" s="70"/>
      <c r="T939" s="70"/>
      <c r="U939" s="70"/>
      <c r="V939" s="18"/>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1"/>
      <c r="BA939" s="1"/>
    </row>
    <row r="940" spans="2:53">
      <c r="B940" s="1"/>
      <c r="C940" s="1"/>
      <c r="D940" s="1"/>
      <c r="E940" s="1"/>
      <c r="F940" s="1"/>
      <c r="G940" s="5"/>
      <c r="H940" s="1"/>
      <c r="I940" s="1"/>
      <c r="J940" s="5"/>
      <c r="K940" s="1"/>
      <c r="L940" s="1"/>
      <c r="M940" s="5"/>
      <c r="N940" s="5"/>
      <c r="O940" s="5"/>
      <c r="P940" s="5"/>
      <c r="Q940" s="5"/>
      <c r="R940" s="5"/>
      <c r="S940" s="70"/>
      <c r="T940" s="70"/>
      <c r="U940" s="70"/>
      <c r="V940" s="18"/>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1"/>
      <c r="BA940" s="1"/>
    </row>
    <row r="941" spans="2:53">
      <c r="B941" s="1"/>
      <c r="C941" s="1"/>
      <c r="D941" s="1"/>
      <c r="E941" s="1"/>
      <c r="F941" s="1"/>
      <c r="G941" s="5"/>
      <c r="H941" s="1"/>
      <c r="I941" s="1"/>
      <c r="J941" s="5"/>
      <c r="K941" s="1"/>
      <c r="L941" s="1"/>
      <c r="M941" s="5"/>
      <c r="N941" s="5"/>
      <c r="O941" s="5"/>
      <c r="P941" s="5"/>
      <c r="Q941" s="5"/>
      <c r="R941" s="5"/>
      <c r="S941" s="70"/>
      <c r="T941" s="70"/>
      <c r="U941" s="70"/>
      <c r="V941" s="18"/>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1"/>
      <c r="BA941" s="1"/>
    </row>
    <row r="942" spans="2:53">
      <c r="B942" s="1"/>
      <c r="C942" s="1"/>
      <c r="D942" s="1"/>
      <c r="E942" s="1"/>
      <c r="F942" s="1"/>
      <c r="G942" s="5"/>
      <c r="H942" s="1"/>
      <c r="I942" s="1"/>
      <c r="J942" s="5"/>
      <c r="K942" s="1"/>
      <c r="L942" s="1"/>
      <c r="M942" s="5"/>
      <c r="N942" s="5"/>
      <c r="O942" s="5"/>
      <c r="P942" s="5"/>
      <c r="Q942" s="5"/>
      <c r="R942" s="5"/>
      <c r="S942" s="70"/>
      <c r="T942" s="70"/>
      <c r="U942" s="70"/>
      <c r="V942" s="18"/>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1"/>
      <c r="BA942" s="1"/>
    </row>
    <row r="943" spans="2:53">
      <c r="B943" s="1"/>
      <c r="C943" s="1"/>
      <c r="D943" s="1"/>
      <c r="E943" s="1"/>
      <c r="F943" s="1"/>
      <c r="G943" s="5"/>
      <c r="H943" s="1"/>
      <c r="I943" s="1"/>
      <c r="J943" s="5"/>
      <c r="K943" s="1"/>
      <c r="L943" s="1"/>
      <c r="M943" s="5"/>
      <c r="N943" s="5"/>
      <c r="O943" s="5"/>
      <c r="P943" s="5"/>
      <c r="Q943" s="5"/>
      <c r="R943" s="5"/>
      <c r="S943" s="70"/>
      <c r="T943" s="70"/>
      <c r="U943" s="70"/>
      <c r="V943" s="18"/>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1"/>
      <c r="BA943" s="1"/>
    </row>
    <row r="944" spans="2:53">
      <c r="B944" s="1"/>
      <c r="C944" s="1"/>
      <c r="D944" s="1"/>
      <c r="E944" s="1"/>
      <c r="F944" s="1"/>
      <c r="G944" s="5"/>
      <c r="H944" s="1"/>
      <c r="I944" s="1"/>
      <c r="J944" s="5"/>
      <c r="K944" s="1"/>
      <c r="L944" s="1"/>
      <c r="M944" s="5"/>
      <c r="N944" s="5"/>
      <c r="O944" s="5"/>
      <c r="P944" s="5"/>
      <c r="Q944" s="5"/>
      <c r="R944" s="5"/>
      <c r="S944" s="70"/>
      <c r="T944" s="70"/>
      <c r="U944" s="70"/>
      <c r="V944" s="18"/>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1"/>
      <c r="BA944" s="1"/>
    </row>
    <row r="945" spans="2:53">
      <c r="B945" s="1"/>
      <c r="C945" s="1"/>
      <c r="D945" s="1"/>
      <c r="E945" s="1"/>
      <c r="F945" s="1"/>
      <c r="G945" s="5"/>
      <c r="H945" s="1"/>
      <c r="I945" s="1"/>
      <c r="J945" s="5"/>
      <c r="K945" s="1"/>
      <c r="L945" s="1"/>
      <c r="M945" s="5"/>
      <c r="N945" s="5"/>
      <c r="O945" s="5"/>
      <c r="P945" s="5"/>
      <c r="Q945" s="5"/>
      <c r="R945" s="5"/>
      <c r="S945" s="70"/>
      <c r="T945" s="70"/>
      <c r="U945" s="70"/>
      <c r="V945" s="18"/>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1"/>
      <c r="BA945" s="1"/>
    </row>
    <row r="946" spans="2:53">
      <c r="B946" s="1"/>
      <c r="C946" s="1"/>
      <c r="D946" s="1"/>
      <c r="E946" s="1"/>
      <c r="F946" s="1"/>
      <c r="G946" s="5"/>
      <c r="H946" s="1"/>
      <c r="I946" s="1"/>
      <c r="J946" s="5"/>
      <c r="K946" s="1"/>
      <c r="L946" s="1"/>
      <c r="M946" s="5"/>
      <c r="N946" s="5"/>
      <c r="O946" s="5"/>
      <c r="P946" s="5"/>
      <c r="Q946" s="5"/>
      <c r="R946" s="5"/>
      <c r="S946" s="70"/>
      <c r="T946" s="70"/>
      <c r="U946" s="70"/>
      <c r="V946" s="18"/>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1"/>
      <c r="BA946" s="1"/>
    </row>
    <row r="947" spans="2:53">
      <c r="B947" s="1"/>
      <c r="C947" s="1"/>
      <c r="D947" s="1"/>
      <c r="E947" s="1"/>
      <c r="F947" s="1"/>
      <c r="G947" s="5"/>
      <c r="H947" s="1"/>
      <c r="I947" s="1"/>
      <c r="J947" s="5"/>
      <c r="K947" s="1"/>
      <c r="L947" s="1"/>
      <c r="M947" s="5"/>
      <c r="N947" s="5"/>
      <c r="O947" s="5"/>
      <c r="P947" s="5"/>
      <c r="Q947" s="5"/>
      <c r="R947" s="5"/>
      <c r="S947" s="70"/>
      <c r="T947" s="70"/>
      <c r="U947" s="70"/>
      <c r="V947" s="18"/>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1"/>
      <c r="BA947" s="1"/>
    </row>
    <row r="948" spans="2:53">
      <c r="B948" s="1"/>
      <c r="C948" s="1"/>
      <c r="D948" s="1"/>
      <c r="E948" s="1"/>
      <c r="F948" s="1"/>
      <c r="G948" s="5"/>
      <c r="H948" s="1"/>
      <c r="I948" s="1"/>
      <c r="J948" s="5"/>
      <c r="K948" s="1"/>
      <c r="L948" s="1"/>
      <c r="M948" s="5"/>
      <c r="N948" s="5"/>
      <c r="O948" s="5"/>
      <c r="P948" s="5"/>
      <c r="Q948" s="5"/>
      <c r="R948" s="5"/>
      <c r="S948" s="70"/>
      <c r="T948" s="70"/>
      <c r="U948" s="70"/>
      <c r="V948" s="18"/>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1"/>
      <c r="BA948" s="1"/>
    </row>
    <row r="949" spans="2:53">
      <c r="B949" s="1"/>
      <c r="C949" s="1"/>
      <c r="D949" s="1"/>
      <c r="E949" s="1"/>
      <c r="F949" s="1"/>
      <c r="G949" s="5"/>
      <c r="H949" s="1"/>
      <c r="I949" s="1"/>
      <c r="J949" s="5"/>
      <c r="K949" s="1"/>
      <c r="L949" s="1"/>
      <c r="M949" s="5"/>
      <c r="N949" s="5"/>
      <c r="O949" s="5"/>
      <c r="P949" s="5"/>
      <c r="Q949" s="5"/>
      <c r="R949" s="5"/>
      <c r="S949" s="70"/>
      <c r="T949" s="70"/>
      <c r="U949" s="70"/>
      <c r="V949" s="18"/>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1"/>
      <c r="BA949" s="1"/>
    </row>
    <row r="950" spans="2:53">
      <c r="B950" s="1"/>
      <c r="C950" s="1"/>
      <c r="D950" s="1"/>
      <c r="E950" s="1"/>
      <c r="F950" s="1"/>
      <c r="G950" s="5"/>
      <c r="H950" s="1"/>
      <c r="I950" s="1"/>
      <c r="J950" s="5"/>
      <c r="K950" s="1"/>
      <c r="L950" s="1"/>
      <c r="M950" s="5"/>
      <c r="N950" s="5"/>
      <c r="O950" s="5"/>
      <c r="P950" s="5"/>
      <c r="Q950" s="5"/>
      <c r="R950" s="5"/>
      <c r="S950" s="70"/>
      <c r="T950" s="70"/>
      <c r="U950" s="70"/>
      <c r="V950" s="18"/>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1"/>
      <c r="BA950" s="1"/>
    </row>
    <row r="951" spans="2:53">
      <c r="B951" s="1"/>
      <c r="C951" s="1"/>
      <c r="D951" s="1"/>
      <c r="E951" s="1"/>
      <c r="F951" s="1"/>
      <c r="G951" s="5"/>
      <c r="H951" s="1"/>
      <c r="I951" s="1"/>
      <c r="J951" s="5"/>
      <c r="K951" s="1"/>
      <c r="L951" s="1"/>
      <c r="M951" s="5"/>
      <c r="N951" s="5"/>
      <c r="O951" s="5"/>
      <c r="P951" s="5"/>
      <c r="Q951" s="5"/>
      <c r="R951" s="5"/>
      <c r="S951" s="70"/>
      <c r="T951" s="70"/>
      <c r="U951" s="70"/>
      <c r="V951" s="18"/>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1"/>
      <c r="BA951" s="1"/>
    </row>
    <row r="952" spans="2:53">
      <c r="B952" s="1"/>
      <c r="C952" s="1"/>
      <c r="D952" s="1"/>
      <c r="E952" s="1"/>
      <c r="F952" s="1"/>
      <c r="G952" s="5"/>
      <c r="H952" s="1"/>
      <c r="I952" s="1"/>
      <c r="J952" s="5"/>
      <c r="K952" s="1"/>
      <c r="L952" s="1"/>
      <c r="M952" s="5"/>
      <c r="N952" s="5"/>
      <c r="O952" s="5"/>
      <c r="P952" s="5"/>
      <c r="Q952" s="5"/>
      <c r="R952" s="5"/>
      <c r="S952" s="70"/>
      <c r="T952" s="70"/>
      <c r="U952" s="70"/>
      <c r="V952" s="18"/>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1"/>
      <c r="BA952" s="1"/>
    </row>
    <row r="953" spans="2:53">
      <c r="B953" s="1"/>
      <c r="C953" s="1"/>
      <c r="D953" s="1"/>
      <c r="E953" s="1"/>
      <c r="F953" s="1"/>
      <c r="G953" s="5"/>
      <c r="H953" s="1"/>
      <c r="I953" s="1"/>
      <c r="J953" s="5"/>
      <c r="K953" s="1"/>
      <c r="L953" s="1"/>
      <c r="M953" s="5"/>
      <c r="N953" s="5"/>
      <c r="O953" s="5"/>
      <c r="P953" s="5"/>
      <c r="Q953" s="5"/>
      <c r="R953" s="5"/>
      <c r="S953" s="70"/>
      <c r="T953" s="70"/>
      <c r="U953" s="70"/>
      <c r="V953" s="18"/>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1"/>
      <c r="BA953" s="1"/>
    </row>
    <row r="954" spans="2:53">
      <c r="B954" s="1"/>
      <c r="C954" s="1"/>
      <c r="D954" s="1"/>
      <c r="E954" s="1"/>
      <c r="F954" s="1"/>
      <c r="G954" s="5"/>
      <c r="H954" s="1"/>
      <c r="I954" s="1"/>
      <c r="J954" s="5"/>
      <c r="K954" s="1"/>
      <c r="L954" s="1"/>
      <c r="M954" s="5"/>
      <c r="N954" s="5"/>
      <c r="O954" s="5"/>
      <c r="P954" s="5"/>
      <c r="Q954" s="5"/>
      <c r="R954" s="5"/>
      <c r="S954" s="70"/>
      <c r="T954" s="70"/>
      <c r="U954" s="70"/>
      <c r="V954" s="18"/>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1"/>
      <c r="BA954" s="1"/>
    </row>
    <row r="955" spans="2:53">
      <c r="B955" s="1"/>
      <c r="C955" s="1"/>
      <c r="D955" s="1"/>
      <c r="E955" s="1"/>
      <c r="F955" s="1"/>
      <c r="G955" s="5"/>
      <c r="H955" s="1"/>
      <c r="I955" s="1"/>
      <c r="J955" s="5"/>
      <c r="K955" s="1"/>
      <c r="L955" s="1"/>
      <c r="M955" s="5"/>
      <c r="N955" s="5"/>
      <c r="O955" s="5"/>
      <c r="P955" s="5"/>
      <c r="Q955" s="5"/>
      <c r="R955" s="5"/>
      <c r="S955" s="70"/>
      <c r="T955" s="70"/>
      <c r="U955" s="70"/>
      <c r="V955" s="18"/>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1"/>
      <c r="BA955" s="1"/>
    </row>
    <row r="956" spans="2:53">
      <c r="B956" s="1"/>
      <c r="C956" s="1"/>
      <c r="D956" s="1"/>
      <c r="E956" s="1"/>
      <c r="F956" s="1"/>
      <c r="G956" s="5"/>
      <c r="H956" s="1"/>
      <c r="I956" s="1"/>
      <c r="J956" s="5"/>
      <c r="K956" s="1"/>
      <c r="L956" s="1"/>
      <c r="M956" s="5"/>
      <c r="N956" s="5"/>
      <c r="O956" s="5"/>
      <c r="P956" s="5"/>
      <c r="Q956" s="5"/>
      <c r="R956" s="5"/>
      <c r="S956" s="70"/>
      <c r="T956" s="70"/>
      <c r="U956" s="70"/>
      <c r="V956" s="18"/>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1"/>
      <c r="BA956" s="1"/>
    </row>
    <row r="957" spans="2:53">
      <c r="B957" s="1"/>
      <c r="C957" s="1"/>
      <c r="D957" s="1"/>
      <c r="E957" s="1"/>
      <c r="F957" s="1"/>
      <c r="G957" s="5"/>
      <c r="H957" s="1"/>
      <c r="I957" s="1"/>
      <c r="J957" s="5"/>
      <c r="K957" s="1"/>
      <c r="L957" s="1"/>
      <c r="M957" s="5"/>
      <c r="N957" s="5"/>
      <c r="O957" s="5"/>
      <c r="P957" s="5"/>
      <c r="Q957" s="5"/>
      <c r="R957" s="5"/>
      <c r="S957" s="70"/>
      <c r="T957" s="70"/>
      <c r="U957" s="70"/>
      <c r="V957" s="18"/>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1"/>
      <c r="BA957" s="1"/>
    </row>
    <row r="958" spans="2:53">
      <c r="B958" s="1"/>
      <c r="C958" s="1"/>
      <c r="D958" s="1"/>
      <c r="E958" s="1"/>
      <c r="F958" s="1"/>
      <c r="G958" s="5"/>
      <c r="H958" s="1"/>
      <c r="I958" s="1"/>
      <c r="J958" s="5"/>
      <c r="K958" s="1"/>
      <c r="L958" s="1"/>
      <c r="M958" s="5"/>
      <c r="N958" s="5"/>
      <c r="O958" s="5"/>
      <c r="P958" s="5"/>
      <c r="Q958" s="5"/>
      <c r="R958" s="5"/>
      <c r="S958" s="70"/>
      <c r="T958" s="70"/>
      <c r="U958" s="70"/>
      <c r="V958" s="18"/>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1"/>
      <c r="BA958" s="1"/>
    </row>
    <row r="959" spans="2:53">
      <c r="B959" s="1"/>
      <c r="C959" s="1"/>
      <c r="D959" s="1"/>
      <c r="E959" s="1"/>
      <c r="F959" s="1"/>
      <c r="G959" s="5"/>
      <c r="H959" s="1"/>
      <c r="I959" s="1"/>
      <c r="J959" s="5"/>
      <c r="K959" s="1"/>
      <c r="L959" s="1"/>
      <c r="M959" s="5"/>
      <c r="N959" s="5"/>
      <c r="O959" s="5"/>
      <c r="P959" s="5"/>
      <c r="Q959" s="5"/>
      <c r="R959" s="5"/>
      <c r="S959" s="70"/>
      <c r="T959" s="70"/>
      <c r="U959" s="70"/>
      <c r="V959" s="18"/>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1"/>
      <c r="BA959" s="1"/>
    </row>
    <row r="960" spans="2:53">
      <c r="B960" s="1"/>
      <c r="C960" s="1"/>
      <c r="D960" s="1"/>
      <c r="E960" s="1"/>
      <c r="F960" s="1"/>
      <c r="G960" s="5"/>
      <c r="H960" s="1"/>
      <c r="I960" s="1"/>
      <c r="J960" s="5"/>
      <c r="K960" s="1"/>
      <c r="L960" s="1"/>
      <c r="M960" s="5"/>
      <c r="N960" s="5"/>
      <c r="O960" s="5"/>
      <c r="P960" s="5"/>
      <c r="Q960" s="5"/>
      <c r="R960" s="5"/>
      <c r="S960" s="70"/>
      <c r="T960" s="70"/>
      <c r="U960" s="70"/>
      <c r="V960" s="18"/>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1"/>
      <c r="BA960" s="1"/>
    </row>
    <row r="961" spans="2:53">
      <c r="B961" s="1"/>
      <c r="C961" s="1"/>
      <c r="D961" s="1"/>
      <c r="E961" s="1"/>
      <c r="F961" s="1"/>
      <c r="G961" s="5"/>
      <c r="H961" s="1"/>
      <c r="I961" s="1"/>
      <c r="J961" s="5"/>
      <c r="K961" s="1"/>
      <c r="L961" s="1"/>
      <c r="M961" s="5"/>
      <c r="N961" s="5"/>
      <c r="O961" s="5"/>
      <c r="P961" s="5"/>
      <c r="Q961" s="5"/>
      <c r="R961" s="5"/>
      <c r="S961" s="70"/>
      <c r="T961" s="70"/>
      <c r="U961" s="70"/>
      <c r="V961" s="18"/>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1"/>
      <c r="BA961" s="1"/>
    </row>
    <row r="962" spans="2:53">
      <c r="B962" s="1"/>
      <c r="C962" s="1"/>
      <c r="D962" s="1"/>
      <c r="E962" s="1"/>
      <c r="F962" s="1"/>
      <c r="G962" s="5"/>
      <c r="H962" s="1"/>
      <c r="I962" s="1"/>
      <c r="J962" s="5"/>
      <c r="K962" s="1"/>
      <c r="L962" s="1"/>
      <c r="M962" s="5"/>
      <c r="N962" s="5"/>
      <c r="O962" s="5"/>
      <c r="P962" s="5"/>
      <c r="Q962" s="5"/>
      <c r="R962" s="5"/>
      <c r="S962" s="70"/>
      <c r="T962" s="70"/>
      <c r="U962" s="70"/>
      <c r="V962" s="18"/>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1"/>
      <c r="BA962" s="1"/>
    </row>
    <row r="963" spans="2:53">
      <c r="B963" s="1"/>
      <c r="C963" s="1"/>
      <c r="D963" s="1"/>
      <c r="E963" s="1"/>
      <c r="F963" s="1"/>
      <c r="G963" s="5"/>
      <c r="H963" s="1"/>
      <c r="I963" s="1"/>
      <c r="J963" s="5"/>
      <c r="K963" s="1"/>
      <c r="L963" s="1"/>
      <c r="M963" s="5"/>
      <c r="N963" s="5"/>
      <c r="O963" s="5"/>
      <c r="P963" s="5"/>
      <c r="Q963" s="5"/>
      <c r="R963" s="5"/>
      <c r="S963" s="70"/>
      <c r="T963" s="70"/>
      <c r="U963" s="70"/>
      <c r="V963" s="18"/>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1"/>
      <c r="BA963" s="1"/>
    </row>
    <row r="964" spans="2:53">
      <c r="B964" s="1"/>
      <c r="C964" s="1"/>
      <c r="D964" s="1"/>
      <c r="E964" s="1"/>
      <c r="F964" s="1"/>
      <c r="G964" s="5"/>
      <c r="H964" s="1"/>
      <c r="I964" s="1"/>
      <c r="J964" s="5"/>
      <c r="K964" s="1"/>
      <c r="L964" s="1"/>
      <c r="M964" s="5"/>
      <c r="N964" s="5"/>
      <c r="O964" s="5"/>
      <c r="P964" s="5"/>
      <c r="Q964" s="5"/>
      <c r="R964" s="5"/>
      <c r="S964" s="70"/>
      <c r="T964" s="70"/>
      <c r="U964" s="70"/>
      <c r="V964" s="18"/>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1"/>
      <c r="BA964" s="1"/>
    </row>
    <row r="965" spans="2:53">
      <c r="B965" s="1"/>
      <c r="C965" s="1"/>
      <c r="D965" s="1"/>
      <c r="E965" s="1"/>
      <c r="F965" s="1"/>
      <c r="G965" s="5"/>
      <c r="H965" s="1"/>
      <c r="I965" s="1"/>
      <c r="J965" s="5"/>
      <c r="K965" s="1"/>
      <c r="L965" s="1"/>
      <c r="M965" s="5"/>
      <c r="N965" s="5"/>
      <c r="O965" s="5"/>
      <c r="P965" s="5"/>
      <c r="Q965" s="5"/>
      <c r="R965" s="5"/>
      <c r="S965" s="70"/>
      <c r="T965" s="70"/>
      <c r="U965" s="70"/>
      <c r="V965" s="18"/>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1"/>
      <c r="BA965" s="1"/>
    </row>
    <row r="966" spans="2:53">
      <c r="B966" s="1"/>
      <c r="C966" s="1"/>
      <c r="D966" s="1"/>
      <c r="E966" s="1"/>
      <c r="F966" s="1"/>
      <c r="G966" s="5"/>
      <c r="H966" s="1"/>
      <c r="I966" s="1"/>
      <c r="J966" s="5"/>
      <c r="K966" s="1"/>
      <c r="L966" s="1"/>
      <c r="M966" s="5"/>
      <c r="N966" s="5"/>
      <c r="O966" s="5"/>
      <c r="P966" s="5"/>
      <c r="Q966" s="5"/>
      <c r="R966" s="5"/>
      <c r="S966" s="70"/>
      <c r="T966" s="70"/>
      <c r="U966" s="70"/>
      <c r="V966" s="18"/>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1"/>
      <c r="BA966" s="1"/>
    </row>
    <row r="967" spans="2:53">
      <c r="B967" s="1"/>
      <c r="C967" s="1"/>
      <c r="D967" s="1"/>
      <c r="E967" s="1"/>
      <c r="F967" s="1"/>
      <c r="G967" s="5"/>
      <c r="H967" s="1"/>
      <c r="I967" s="1"/>
      <c r="J967" s="5"/>
      <c r="K967" s="1"/>
      <c r="L967" s="1"/>
      <c r="M967" s="5"/>
      <c r="N967" s="5"/>
      <c r="O967" s="5"/>
      <c r="P967" s="5"/>
      <c r="Q967" s="5"/>
      <c r="R967" s="5"/>
      <c r="S967" s="70"/>
      <c r="T967" s="70"/>
      <c r="U967" s="70"/>
      <c r="V967" s="18"/>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1"/>
      <c r="BA967" s="1"/>
    </row>
    <row r="968" spans="2:53">
      <c r="B968" s="1"/>
      <c r="C968" s="1"/>
      <c r="D968" s="1"/>
      <c r="E968" s="1"/>
      <c r="F968" s="1"/>
      <c r="G968" s="5"/>
      <c r="H968" s="1"/>
      <c r="I968" s="1"/>
      <c r="J968" s="5"/>
      <c r="K968" s="1"/>
      <c r="L968" s="1"/>
      <c r="M968" s="5"/>
      <c r="N968" s="5"/>
      <c r="O968" s="5"/>
      <c r="P968" s="5"/>
      <c r="Q968" s="5"/>
      <c r="R968" s="5"/>
      <c r="S968" s="70"/>
      <c r="T968" s="70"/>
      <c r="U968" s="70"/>
      <c r="V968" s="18"/>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1"/>
      <c r="BA968" s="1"/>
    </row>
    <row r="969" spans="2:53">
      <c r="B969" s="1"/>
      <c r="C969" s="1"/>
      <c r="D969" s="1"/>
      <c r="E969" s="1"/>
      <c r="F969" s="1"/>
      <c r="G969" s="5"/>
      <c r="H969" s="1"/>
      <c r="I969" s="1"/>
      <c r="J969" s="5"/>
      <c r="K969" s="1"/>
      <c r="L969" s="1"/>
      <c r="M969" s="5"/>
      <c r="N969" s="5"/>
      <c r="O969" s="5"/>
      <c r="P969" s="5"/>
      <c r="Q969" s="5"/>
      <c r="R969" s="5"/>
      <c r="S969" s="70"/>
      <c r="T969" s="70"/>
      <c r="U969" s="70"/>
      <c r="V969" s="18"/>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1"/>
      <c r="BA969" s="1"/>
    </row>
    <row r="970" spans="2:53">
      <c r="B970" s="1"/>
      <c r="C970" s="1"/>
      <c r="D970" s="1"/>
      <c r="E970" s="1"/>
      <c r="F970" s="1"/>
      <c r="G970" s="5"/>
      <c r="H970" s="1"/>
      <c r="I970" s="1"/>
      <c r="J970" s="5"/>
      <c r="K970" s="1"/>
      <c r="L970" s="1"/>
      <c r="M970" s="5"/>
      <c r="N970" s="5"/>
      <c r="O970" s="5"/>
      <c r="P970" s="5"/>
      <c r="Q970" s="5"/>
      <c r="R970" s="5"/>
      <c r="S970" s="70"/>
      <c r="T970" s="70"/>
      <c r="U970" s="70"/>
      <c r="V970" s="18"/>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1"/>
      <c r="BA970" s="1"/>
    </row>
    <row r="971" spans="2:53">
      <c r="B971" s="1"/>
      <c r="C971" s="1"/>
      <c r="D971" s="1"/>
      <c r="E971" s="1"/>
      <c r="F971" s="1"/>
      <c r="G971" s="5"/>
      <c r="H971" s="1"/>
      <c r="I971" s="1"/>
      <c r="J971" s="5"/>
      <c r="K971" s="1"/>
      <c r="L971" s="1"/>
      <c r="M971" s="5"/>
      <c r="N971" s="5"/>
      <c r="O971" s="5"/>
      <c r="P971" s="5"/>
      <c r="Q971" s="5"/>
      <c r="R971" s="5"/>
      <c r="S971" s="70"/>
      <c r="T971" s="70"/>
      <c r="U971" s="70"/>
      <c r="V971" s="18"/>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1"/>
      <c r="BA971" s="1"/>
    </row>
    <row r="972" spans="2:53">
      <c r="B972" s="1"/>
      <c r="C972" s="1"/>
      <c r="D972" s="1"/>
      <c r="E972" s="1"/>
      <c r="F972" s="1"/>
      <c r="G972" s="5"/>
      <c r="H972" s="1"/>
      <c r="I972" s="1"/>
      <c r="J972" s="5"/>
      <c r="K972" s="1"/>
      <c r="L972" s="1"/>
      <c r="M972" s="5"/>
      <c r="N972" s="5"/>
      <c r="O972" s="5"/>
      <c r="P972" s="5"/>
      <c r="Q972" s="5"/>
      <c r="R972" s="5"/>
      <c r="S972" s="70"/>
      <c r="T972" s="70"/>
      <c r="U972" s="70"/>
      <c r="V972" s="18"/>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1"/>
      <c r="BA972" s="1"/>
    </row>
    <row r="973" spans="2:53">
      <c r="B973" s="1"/>
      <c r="C973" s="1"/>
      <c r="D973" s="1"/>
      <c r="E973" s="1"/>
      <c r="F973" s="1"/>
      <c r="G973" s="5"/>
      <c r="H973" s="1"/>
      <c r="I973" s="1"/>
      <c r="J973" s="5"/>
      <c r="K973" s="1"/>
      <c r="L973" s="1"/>
      <c r="M973" s="5"/>
      <c r="N973" s="5"/>
      <c r="O973" s="5"/>
      <c r="P973" s="5"/>
      <c r="Q973" s="5"/>
      <c r="R973" s="5"/>
      <c r="S973" s="70"/>
      <c r="T973" s="70"/>
      <c r="U973" s="70"/>
      <c r="V973" s="18"/>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1"/>
      <c r="BA973" s="1"/>
    </row>
    <row r="974" spans="2:53">
      <c r="B974" s="1"/>
      <c r="C974" s="1"/>
      <c r="D974" s="1"/>
      <c r="E974" s="1"/>
      <c r="F974" s="1"/>
      <c r="G974" s="5"/>
      <c r="H974" s="1"/>
      <c r="I974" s="1"/>
      <c r="J974" s="5"/>
      <c r="K974" s="1"/>
      <c r="L974" s="1"/>
      <c r="M974" s="5"/>
      <c r="N974" s="5"/>
      <c r="O974" s="5"/>
      <c r="P974" s="5"/>
      <c r="Q974" s="5"/>
      <c r="R974" s="5"/>
      <c r="S974" s="70"/>
      <c r="T974" s="70"/>
      <c r="U974" s="70"/>
      <c r="V974" s="18"/>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1"/>
      <c r="BA974" s="1"/>
    </row>
    <row r="975" spans="2:53">
      <c r="B975" s="1"/>
      <c r="C975" s="1"/>
      <c r="D975" s="1"/>
      <c r="E975" s="1"/>
      <c r="F975" s="1"/>
      <c r="G975" s="5"/>
      <c r="H975" s="1"/>
      <c r="I975" s="1"/>
      <c r="J975" s="5"/>
      <c r="K975" s="1"/>
      <c r="L975" s="1"/>
      <c r="M975" s="5"/>
      <c r="N975" s="5"/>
      <c r="O975" s="5"/>
      <c r="P975" s="5"/>
      <c r="Q975" s="5"/>
      <c r="R975" s="5"/>
      <c r="S975" s="70"/>
      <c r="T975" s="70"/>
      <c r="U975" s="70"/>
      <c r="V975" s="18"/>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1"/>
      <c r="BA975" s="1"/>
    </row>
    <row r="976" spans="2:53">
      <c r="B976" s="1"/>
      <c r="C976" s="1"/>
      <c r="D976" s="1"/>
      <c r="E976" s="1"/>
      <c r="F976" s="1"/>
      <c r="G976" s="5"/>
      <c r="H976" s="1"/>
      <c r="I976" s="1"/>
      <c r="J976" s="5"/>
      <c r="K976" s="1"/>
      <c r="L976" s="1"/>
      <c r="M976" s="5"/>
      <c r="N976" s="5"/>
      <c r="O976" s="5"/>
      <c r="P976" s="5"/>
      <c r="Q976" s="5"/>
      <c r="R976" s="5"/>
      <c r="S976" s="70"/>
      <c r="T976" s="70"/>
      <c r="U976" s="70"/>
      <c r="V976" s="18"/>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1"/>
      <c r="BA976" s="1"/>
    </row>
    <row r="977" spans="2:53">
      <c r="B977" s="1"/>
      <c r="C977" s="1"/>
      <c r="D977" s="1"/>
      <c r="E977" s="1"/>
      <c r="F977" s="1"/>
      <c r="G977" s="5"/>
      <c r="H977" s="1"/>
      <c r="I977" s="1"/>
      <c r="J977" s="5"/>
      <c r="K977" s="1"/>
      <c r="L977" s="1"/>
      <c r="M977" s="5"/>
      <c r="N977" s="5"/>
      <c r="O977" s="5"/>
      <c r="P977" s="5"/>
      <c r="Q977" s="5"/>
      <c r="R977" s="5"/>
      <c r="S977" s="70"/>
      <c r="T977" s="70"/>
      <c r="U977" s="70"/>
      <c r="V977" s="18"/>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1"/>
      <c r="BA977" s="1"/>
    </row>
    <row r="978" spans="2:53">
      <c r="B978" s="1"/>
      <c r="C978" s="1"/>
      <c r="D978" s="1"/>
      <c r="E978" s="1"/>
      <c r="F978" s="1"/>
      <c r="G978" s="5"/>
      <c r="H978" s="1"/>
      <c r="I978" s="1"/>
      <c r="J978" s="5"/>
      <c r="K978" s="1"/>
      <c r="L978" s="1"/>
      <c r="M978" s="5"/>
      <c r="N978" s="5"/>
      <c r="O978" s="5"/>
      <c r="P978" s="5"/>
      <c r="Q978" s="5"/>
      <c r="R978" s="5"/>
      <c r="S978" s="70"/>
      <c r="T978" s="70"/>
      <c r="U978" s="70"/>
      <c r="V978" s="18"/>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1"/>
      <c r="BA978" s="1"/>
    </row>
    <row r="979" spans="2:53">
      <c r="B979" s="1"/>
      <c r="C979" s="1"/>
      <c r="D979" s="1"/>
      <c r="E979" s="1"/>
      <c r="F979" s="1"/>
      <c r="G979" s="5"/>
      <c r="H979" s="1"/>
      <c r="I979" s="1"/>
      <c r="J979" s="5"/>
      <c r="K979" s="1"/>
      <c r="L979" s="1"/>
      <c r="M979" s="5"/>
      <c r="N979" s="5"/>
      <c r="O979" s="5"/>
      <c r="P979" s="5"/>
      <c r="Q979" s="5"/>
      <c r="R979" s="5"/>
      <c r="S979" s="70"/>
      <c r="T979" s="70"/>
      <c r="U979" s="70"/>
      <c r="V979" s="18"/>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1"/>
      <c r="BA979" s="1"/>
    </row>
    <row r="980" spans="2:53">
      <c r="B980" s="1"/>
      <c r="C980" s="1"/>
      <c r="D980" s="1"/>
      <c r="E980" s="1"/>
      <c r="F980" s="1"/>
      <c r="G980" s="5"/>
      <c r="H980" s="1"/>
      <c r="I980" s="1"/>
      <c r="J980" s="5"/>
      <c r="K980" s="1"/>
      <c r="L980" s="1"/>
      <c r="M980" s="5"/>
      <c r="N980" s="5"/>
      <c r="O980" s="5"/>
      <c r="P980" s="5"/>
      <c r="Q980" s="5"/>
      <c r="R980" s="5"/>
      <c r="S980" s="70"/>
      <c r="T980" s="70"/>
      <c r="U980" s="70"/>
      <c r="V980" s="18"/>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1"/>
      <c r="BA980" s="1"/>
    </row>
    <row r="981" spans="2:53">
      <c r="B981" s="1"/>
      <c r="C981" s="1"/>
      <c r="D981" s="1"/>
      <c r="E981" s="1"/>
      <c r="F981" s="1"/>
      <c r="G981" s="5"/>
      <c r="H981" s="1"/>
      <c r="I981" s="1"/>
      <c r="J981" s="5"/>
      <c r="K981" s="1"/>
      <c r="L981" s="1"/>
      <c r="M981" s="5"/>
      <c r="N981" s="5"/>
      <c r="O981" s="5"/>
      <c r="P981" s="5"/>
      <c r="Q981" s="5"/>
      <c r="R981" s="5"/>
      <c r="S981" s="70"/>
      <c r="T981" s="70"/>
      <c r="U981" s="70"/>
      <c r="V981" s="18"/>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1"/>
      <c r="BA981" s="1"/>
    </row>
    <row r="982" spans="2:53">
      <c r="B982" s="1"/>
      <c r="C982" s="1"/>
      <c r="D982" s="1"/>
      <c r="E982" s="1"/>
      <c r="F982" s="1"/>
      <c r="G982" s="5"/>
      <c r="H982" s="1"/>
      <c r="I982" s="1"/>
      <c r="J982" s="5"/>
      <c r="K982" s="1"/>
      <c r="L982" s="1"/>
      <c r="M982" s="5"/>
      <c r="N982" s="5"/>
      <c r="O982" s="5"/>
      <c r="P982" s="5"/>
      <c r="Q982" s="5"/>
      <c r="R982" s="5"/>
      <c r="S982" s="70"/>
      <c r="T982" s="70"/>
      <c r="U982" s="70"/>
      <c r="V982" s="18"/>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1"/>
      <c r="BA982" s="1"/>
    </row>
    <row r="983" spans="2:53">
      <c r="B983" s="1"/>
      <c r="C983" s="1"/>
      <c r="D983" s="1"/>
      <c r="E983" s="1"/>
      <c r="F983" s="1"/>
      <c r="G983" s="5"/>
      <c r="H983" s="1"/>
      <c r="I983" s="1"/>
      <c r="J983" s="5"/>
      <c r="K983" s="1"/>
      <c r="L983" s="1"/>
      <c r="M983" s="5"/>
      <c r="N983" s="5"/>
      <c r="O983" s="5"/>
      <c r="P983" s="5"/>
      <c r="Q983" s="5"/>
      <c r="R983" s="5"/>
      <c r="S983" s="70"/>
      <c r="T983" s="70"/>
      <c r="U983" s="70"/>
      <c r="V983" s="18"/>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1"/>
      <c r="BA983" s="1"/>
    </row>
    <row r="984" spans="2:53">
      <c r="B984" s="1"/>
      <c r="C984" s="1"/>
      <c r="D984" s="1"/>
      <c r="E984" s="1"/>
      <c r="F984" s="1"/>
      <c r="G984" s="5"/>
      <c r="H984" s="1"/>
      <c r="I984" s="1"/>
      <c r="J984" s="5"/>
      <c r="K984" s="1"/>
      <c r="L984" s="1"/>
      <c r="M984" s="5"/>
      <c r="N984" s="5"/>
      <c r="O984" s="5"/>
      <c r="P984" s="5"/>
      <c r="Q984" s="5"/>
      <c r="R984" s="5"/>
      <c r="S984" s="70"/>
      <c r="T984" s="70"/>
      <c r="U984" s="70"/>
      <c r="V984" s="18"/>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1"/>
      <c r="BA984" s="1"/>
    </row>
    <row r="985" spans="2:53">
      <c r="B985" s="1"/>
      <c r="C985" s="1"/>
      <c r="D985" s="1"/>
      <c r="E985" s="1"/>
      <c r="F985" s="1"/>
      <c r="G985" s="5"/>
      <c r="H985" s="1"/>
      <c r="I985" s="1"/>
      <c r="J985" s="5"/>
      <c r="K985" s="1"/>
      <c r="L985" s="1"/>
      <c r="M985" s="5"/>
      <c r="N985" s="5"/>
      <c r="O985" s="5"/>
      <c r="P985" s="5"/>
      <c r="Q985" s="5"/>
      <c r="R985" s="5"/>
      <c r="S985" s="70"/>
      <c r="T985" s="70"/>
      <c r="U985" s="70"/>
      <c r="V985" s="18"/>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1"/>
      <c r="BA985" s="1"/>
    </row>
    <row r="986" spans="2:53">
      <c r="B986" s="1"/>
      <c r="C986" s="1"/>
      <c r="D986" s="1"/>
      <c r="E986" s="1"/>
      <c r="F986" s="1"/>
      <c r="G986" s="5"/>
      <c r="H986" s="1"/>
      <c r="I986" s="1"/>
      <c r="J986" s="5"/>
      <c r="K986" s="1"/>
      <c r="L986" s="1"/>
      <c r="M986" s="5"/>
      <c r="N986" s="5"/>
      <c r="O986" s="5"/>
      <c r="P986" s="5"/>
      <c r="Q986" s="5"/>
      <c r="R986" s="5"/>
      <c r="S986" s="70"/>
      <c r="T986" s="70"/>
      <c r="U986" s="70"/>
      <c r="V986" s="18"/>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1"/>
      <c r="BA986" s="1"/>
    </row>
    <row r="987" spans="2:53">
      <c r="B987" s="1"/>
      <c r="C987" s="1"/>
      <c r="D987" s="1"/>
      <c r="E987" s="1"/>
      <c r="F987" s="1"/>
      <c r="G987" s="5"/>
      <c r="H987" s="1"/>
      <c r="I987" s="1"/>
      <c r="J987" s="5"/>
      <c r="K987" s="1"/>
      <c r="L987" s="1"/>
      <c r="M987" s="5"/>
      <c r="N987" s="5"/>
      <c r="O987" s="5"/>
      <c r="P987" s="5"/>
      <c r="Q987" s="5"/>
      <c r="R987" s="5"/>
      <c r="S987" s="70"/>
      <c r="T987" s="70"/>
      <c r="U987" s="70"/>
      <c r="V987" s="18"/>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1"/>
      <c r="BA987" s="1"/>
    </row>
    <row r="988" spans="2:53">
      <c r="B988" s="1"/>
      <c r="C988" s="1"/>
      <c r="D988" s="1"/>
      <c r="E988" s="1"/>
      <c r="F988" s="1"/>
      <c r="G988" s="5"/>
      <c r="H988" s="1"/>
      <c r="I988" s="1"/>
      <c r="J988" s="5"/>
      <c r="K988" s="1"/>
      <c r="L988" s="1"/>
      <c r="M988" s="5"/>
      <c r="N988" s="5"/>
      <c r="O988" s="5"/>
      <c r="P988" s="5"/>
      <c r="Q988" s="5"/>
      <c r="R988" s="5"/>
      <c r="S988" s="70"/>
      <c r="T988" s="70"/>
      <c r="U988" s="70"/>
      <c r="V988" s="18"/>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1"/>
      <c r="BA988" s="1"/>
    </row>
    <row r="989" spans="2:53">
      <c r="B989" s="1"/>
      <c r="C989" s="1"/>
      <c r="D989" s="1"/>
      <c r="E989" s="1"/>
      <c r="F989" s="1"/>
      <c r="G989" s="5"/>
      <c r="H989" s="1"/>
      <c r="I989" s="1"/>
      <c r="J989" s="5"/>
      <c r="K989" s="1"/>
      <c r="L989" s="1"/>
      <c r="M989" s="5"/>
      <c r="N989" s="5"/>
      <c r="O989" s="5"/>
      <c r="P989" s="5"/>
      <c r="Q989" s="5"/>
      <c r="R989" s="5"/>
      <c r="S989" s="70"/>
      <c r="T989" s="70"/>
      <c r="U989" s="70"/>
      <c r="V989" s="18"/>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1"/>
      <c r="BA989" s="1"/>
    </row>
    <row r="990" spans="2:53">
      <c r="B990" s="1"/>
      <c r="C990" s="1"/>
      <c r="D990" s="1"/>
      <c r="E990" s="1"/>
      <c r="F990" s="1"/>
      <c r="G990" s="5"/>
      <c r="H990" s="1"/>
      <c r="I990" s="1"/>
      <c r="J990" s="5"/>
      <c r="K990" s="1"/>
      <c r="L990" s="1"/>
      <c r="M990" s="5"/>
      <c r="N990" s="5"/>
      <c r="O990" s="5"/>
      <c r="P990" s="5"/>
      <c r="Q990" s="5"/>
      <c r="R990" s="5"/>
      <c r="S990" s="70"/>
      <c r="T990" s="70"/>
      <c r="U990" s="70"/>
      <c r="V990" s="18"/>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1"/>
      <c r="BA990" s="1"/>
    </row>
    <row r="991" spans="2:53">
      <c r="B991" s="1"/>
      <c r="C991" s="1"/>
      <c r="D991" s="1"/>
      <c r="E991" s="1"/>
      <c r="F991" s="1"/>
      <c r="G991" s="5"/>
      <c r="H991" s="1"/>
      <c r="I991" s="1"/>
      <c r="J991" s="5"/>
      <c r="K991" s="1"/>
      <c r="L991" s="1"/>
      <c r="M991" s="5"/>
      <c r="N991" s="5"/>
      <c r="O991" s="5"/>
      <c r="P991" s="5"/>
      <c r="Q991" s="5"/>
      <c r="R991" s="5"/>
      <c r="S991" s="70"/>
      <c r="T991" s="70"/>
      <c r="U991" s="70"/>
      <c r="V991" s="18"/>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1"/>
      <c r="BA991" s="1"/>
    </row>
    <row r="992" spans="2:53">
      <c r="B992" s="1"/>
      <c r="C992" s="1"/>
      <c r="D992" s="1"/>
      <c r="E992" s="1"/>
      <c r="F992" s="1"/>
      <c r="G992" s="5"/>
      <c r="H992" s="1"/>
      <c r="I992" s="1"/>
      <c r="J992" s="5"/>
      <c r="K992" s="1"/>
      <c r="L992" s="1"/>
      <c r="M992" s="5"/>
      <c r="N992" s="5"/>
      <c r="O992" s="5"/>
      <c r="P992" s="5"/>
      <c r="Q992" s="5"/>
      <c r="R992" s="5"/>
      <c r="S992" s="70"/>
      <c r="T992" s="70"/>
      <c r="U992" s="70"/>
      <c r="V992" s="18"/>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1"/>
      <c r="BA992" s="1"/>
    </row>
    <row r="993" spans="2:53">
      <c r="B993" s="1"/>
      <c r="C993" s="1"/>
      <c r="D993" s="1"/>
      <c r="E993" s="1"/>
      <c r="F993" s="1"/>
      <c r="G993" s="5"/>
      <c r="H993" s="1"/>
      <c r="I993" s="1"/>
      <c r="J993" s="5"/>
      <c r="K993" s="1"/>
      <c r="L993" s="1"/>
      <c r="M993" s="5"/>
      <c r="N993" s="5"/>
      <c r="O993" s="5"/>
      <c r="P993" s="5"/>
      <c r="Q993" s="5"/>
      <c r="R993" s="5"/>
      <c r="S993" s="70"/>
      <c r="T993" s="70"/>
      <c r="U993" s="70"/>
      <c r="V993" s="18"/>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1"/>
      <c r="BA993" s="1"/>
    </row>
    <row r="994" spans="2:53">
      <c r="B994" s="1"/>
      <c r="C994" s="1"/>
      <c r="D994" s="1"/>
      <c r="E994" s="1"/>
      <c r="F994" s="1"/>
      <c r="G994" s="5"/>
      <c r="H994" s="1"/>
      <c r="I994" s="1"/>
      <c r="J994" s="5"/>
      <c r="K994" s="1"/>
      <c r="L994" s="1"/>
      <c r="M994" s="5"/>
      <c r="N994" s="5"/>
      <c r="O994" s="5"/>
      <c r="P994" s="5"/>
      <c r="Q994" s="5"/>
      <c r="R994" s="5"/>
      <c r="S994" s="70"/>
      <c r="T994" s="70"/>
      <c r="U994" s="70"/>
      <c r="V994" s="18"/>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1"/>
      <c r="BA994" s="1"/>
    </row>
    <row r="995" spans="2:53">
      <c r="B995" s="1"/>
      <c r="C995" s="1"/>
      <c r="D995" s="1"/>
      <c r="E995" s="1"/>
      <c r="F995" s="1"/>
      <c r="G995" s="5"/>
      <c r="H995" s="1"/>
      <c r="I995" s="1"/>
      <c r="J995" s="5"/>
      <c r="K995" s="1"/>
      <c r="L995" s="1"/>
      <c r="M995" s="5"/>
      <c r="N995" s="5"/>
      <c r="O995" s="5"/>
      <c r="P995" s="5"/>
      <c r="Q995" s="5"/>
      <c r="R995" s="5"/>
      <c r="S995" s="70"/>
      <c r="T995" s="70"/>
      <c r="U995" s="70"/>
      <c r="V995" s="18"/>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1"/>
      <c r="BA995" s="1"/>
    </row>
    <row r="996" spans="2:53">
      <c r="B996" s="1"/>
      <c r="C996" s="1"/>
      <c r="D996" s="1"/>
      <c r="E996" s="1"/>
      <c r="F996" s="1"/>
      <c r="G996" s="5"/>
      <c r="H996" s="1"/>
      <c r="I996" s="1"/>
      <c r="J996" s="5"/>
      <c r="K996" s="1"/>
      <c r="L996" s="1"/>
      <c r="M996" s="5"/>
      <c r="N996" s="5"/>
      <c r="O996" s="5"/>
      <c r="P996" s="5"/>
      <c r="Q996" s="5"/>
      <c r="R996" s="5"/>
      <c r="S996" s="70"/>
      <c r="T996" s="70"/>
      <c r="U996" s="70"/>
      <c r="V996" s="18"/>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1"/>
      <c r="BA996" s="1"/>
    </row>
    <row r="997" spans="2:53">
      <c r="B997" s="1"/>
      <c r="C997" s="1"/>
      <c r="D997" s="1"/>
      <c r="E997" s="1"/>
      <c r="F997" s="1"/>
      <c r="G997" s="5"/>
      <c r="H997" s="1"/>
      <c r="I997" s="1"/>
      <c r="J997" s="5"/>
      <c r="K997" s="1"/>
      <c r="L997" s="1"/>
      <c r="M997" s="5"/>
      <c r="N997" s="5"/>
      <c r="O997" s="5"/>
      <c r="P997" s="5"/>
      <c r="Q997" s="5"/>
      <c r="R997" s="5"/>
      <c r="S997" s="70"/>
      <c r="T997" s="70"/>
      <c r="U997" s="70"/>
      <c r="V997" s="18"/>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1"/>
      <c r="BA997" s="1"/>
    </row>
    <row r="998" spans="2:53">
      <c r="B998" s="1"/>
      <c r="C998" s="1"/>
      <c r="D998" s="1"/>
      <c r="E998" s="1"/>
      <c r="F998" s="1"/>
      <c r="G998" s="5"/>
      <c r="H998" s="1"/>
      <c r="I998" s="1"/>
      <c r="J998" s="5"/>
      <c r="K998" s="1"/>
      <c r="L998" s="1"/>
      <c r="M998" s="5"/>
      <c r="N998" s="5"/>
      <c r="O998" s="5"/>
      <c r="P998" s="5"/>
      <c r="Q998" s="5"/>
      <c r="R998" s="5"/>
      <c r="S998" s="70"/>
      <c r="T998" s="70"/>
      <c r="U998" s="70"/>
      <c r="V998" s="18"/>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1"/>
      <c r="BA998" s="1"/>
    </row>
    <row r="999" spans="2:53">
      <c r="B999" s="1"/>
      <c r="C999" s="1"/>
      <c r="D999" s="1"/>
      <c r="E999" s="1"/>
      <c r="F999" s="1"/>
      <c r="G999" s="5"/>
      <c r="H999" s="1"/>
      <c r="I999" s="1"/>
      <c r="J999" s="5"/>
      <c r="K999" s="1"/>
      <c r="L999" s="1"/>
      <c r="M999" s="5"/>
      <c r="N999" s="5"/>
      <c r="O999" s="5"/>
      <c r="P999" s="5"/>
      <c r="Q999" s="5"/>
      <c r="R999" s="5"/>
      <c r="S999" s="70"/>
      <c r="T999" s="70"/>
      <c r="U999" s="70"/>
      <c r="V999" s="18"/>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1"/>
      <c r="BA999" s="1"/>
    </row>
    <row r="1000" spans="2:53">
      <c r="B1000" s="1"/>
      <c r="C1000" s="1"/>
      <c r="D1000" s="1"/>
      <c r="E1000" s="1"/>
      <c r="F1000" s="1"/>
      <c r="G1000" s="5"/>
      <c r="H1000" s="1"/>
      <c r="I1000" s="1"/>
      <c r="J1000" s="5"/>
      <c r="K1000" s="1"/>
      <c r="L1000" s="1"/>
      <c r="M1000" s="5"/>
      <c r="N1000" s="5"/>
      <c r="O1000" s="5"/>
      <c r="P1000" s="5"/>
      <c r="Q1000" s="5"/>
      <c r="R1000" s="5"/>
      <c r="S1000" s="70"/>
      <c r="T1000" s="70"/>
      <c r="U1000" s="70"/>
      <c r="V1000" s="18"/>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1"/>
      <c r="BA1000" s="1"/>
    </row>
    <row r="1001" spans="2:53">
      <c r="B1001" s="1"/>
      <c r="C1001" s="1"/>
      <c r="D1001" s="1"/>
      <c r="E1001" s="1"/>
      <c r="F1001" s="1"/>
      <c r="G1001" s="5"/>
      <c r="H1001" s="1"/>
      <c r="I1001" s="1"/>
      <c r="J1001" s="5"/>
      <c r="K1001" s="1"/>
      <c r="L1001" s="1"/>
      <c r="M1001" s="5"/>
      <c r="N1001" s="5"/>
      <c r="O1001" s="5"/>
      <c r="P1001" s="5"/>
      <c r="Q1001" s="5"/>
      <c r="R1001" s="5"/>
      <c r="S1001" s="70"/>
      <c r="T1001" s="70"/>
      <c r="U1001" s="70"/>
      <c r="V1001" s="18"/>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1"/>
      <c r="BA1001" s="1"/>
    </row>
    <row r="1002" spans="2:53">
      <c r="B1002" s="1"/>
      <c r="C1002" s="1"/>
      <c r="D1002" s="1"/>
      <c r="E1002" s="1"/>
      <c r="F1002" s="1"/>
      <c r="G1002" s="5"/>
      <c r="H1002" s="1"/>
      <c r="I1002" s="1"/>
      <c r="J1002" s="5"/>
      <c r="K1002" s="1"/>
      <c r="L1002" s="1"/>
      <c r="M1002" s="5"/>
      <c r="N1002" s="5"/>
      <c r="O1002" s="5"/>
      <c r="P1002" s="5"/>
      <c r="Q1002" s="5"/>
      <c r="R1002" s="5"/>
      <c r="S1002" s="70"/>
      <c r="T1002" s="70"/>
      <c r="U1002" s="70"/>
      <c r="V1002" s="18"/>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1"/>
      <c r="BA1002" s="1"/>
    </row>
    <row r="1003" spans="2:53">
      <c r="B1003" s="1"/>
      <c r="C1003" s="1"/>
      <c r="D1003" s="1"/>
      <c r="E1003" s="1"/>
      <c r="F1003" s="1"/>
      <c r="G1003" s="5"/>
      <c r="H1003" s="1"/>
      <c r="I1003" s="1"/>
      <c r="J1003" s="5"/>
      <c r="K1003" s="1"/>
      <c r="L1003" s="1"/>
      <c r="M1003" s="5"/>
      <c r="N1003" s="5"/>
      <c r="O1003" s="5"/>
      <c r="P1003" s="5"/>
      <c r="Q1003" s="5"/>
      <c r="R1003" s="5"/>
      <c r="S1003" s="70"/>
      <c r="T1003" s="70"/>
      <c r="U1003" s="70"/>
      <c r="V1003" s="18"/>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1"/>
      <c r="BA1003" s="1"/>
    </row>
    <row r="1004" spans="2:53">
      <c r="B1004" s="1"/>
      <c r="C1004" s="1"/>
      <c r="D1004" s="1"/>
      <c r="E1004" s="1"/>
      <c r="F1004" s="1"/>
      <c r="G1004" s="5"/>
      <c r="H1004" s="1"/>
      <c r="I1004" s="1"/>
      <c r="J1004" s="5"/>
      <c r="K1004" s="1"/>
      <c r="L1004" s="1"/>
      <c r="M1004" s="5"/>
      <c r="N1004" s="5"/>
      <c r="O1004" s="5"/>
      <c r="P1004" s="5"/>
      <c r="Q1004" s="5"/>
      <c r="R1004" s="5"/>
      <c r="S1004" s="70"/>
      <c r="T1004" s="70"/>
      <c r="U1004" s="70"/>
      <c r="V1004" s="18"/>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1"/>
      <c r="BA1004" s="1"/>
    </row>
    <row r="1005" spans="2:53">
      <c r="B1005" s="1"/>
      <c r="C1005" s="1"/>
      <c r="D1005" s="1"/>
      <c r="E1005" s="1"/>
      <c r="F1005" s="1"/>
      <c r="G1005" s="5"/>
      <c r="H1005" s="1"/>
      <c r="I1005" s="1"/>
      <c r="J1005" s="5"/>
      <c r="K1005" s="1"/>
      <c r="L1005" s="1"/>
      <c r="M1005" s="5"/>
      <c r="N1005" s="5"/>
      <c r="O1005" s="5"/>
      <c r="P1005" s="5"/>
      <c r="Q1005" s="5"/>
      <c r="R1005" s="5"/>
      <c r="S1005" s="70"/>
      <c r="T1005" s="70"/>
      <c r="U1005" s="70"/>
      <c r="V1005" s="18"/>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1"/>
      <c r="BA1005" s="1"/>
    </row>
    <row r="1006" spans="2:53">
      <c r="B1006" s="1"/>
      <c r="C1006" s="1"/>
      <c r="D1006" s="1"/>
      <c r="E1006" s="1"/>
      <c r="F1006" s="1"/>
      <c r="G1006" s="5"/>
      <c r="H1006" s="1"/>
      <c r="I1006" s="1"/>
      <c r="J1006" s="5"/>
      <c r="K1006" s="1"/>
      <c r="L1006" s="1"/>
      <c r="M1006" s="5"/>
      <c r="N1006" s="5"/>
      <c r="O1006" s="5"/>
      <c r="P1006" s="5"/>
      <c r="Q1006" s="5"/>
      <c r="R1006" s="5"/>
      <c r="S1006" s="70"/>
      <c r="T1006" s="70"/>
      <c r="U1006" s="70"/>
      <c r="V1006" s="18"/>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1"/>
      <c r="BA1006" s="1"/>
    </row>
    <row r="1007" spans="2:53">
      <c r="B1007" s="1"/>
      <c r="C1007" s="1"/>
      <c r="D1007" s="1"/>
      <c r="E1007" s="1"/>
      <c r="F1007" s="1"/>
      <c r="G1007" s="5"/>
      <c r="H1007" s="1"/>
      <c r="I1007" s="1"/>
      <c r="J1007" s="5"/>
      <c r="K1007" s="1"/>
      <c r="L1007" s="1"/>
      <c r="M1007" s="5"/>
      <c r="N1007" s="5"/>
      <c r="O1007" s="5"/>
      <c r="P1007" s="5"/>
      <c r="Q1007" s="5"/>
      <c r="R1007" s="5"/>
      <c r="S1007" s="70"/>
      <c r="T1007" s="70"/>
      <c r="U1007" s="70"/>
      <c r="V1007" s="18"/>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1"/>
      <c r="BA1007" s="1"/>
    </row>
    <row r="1008" spans="2:53">
      <c r="B1008" s="1"/>
      <c r="C1008" s="1"/>
      <c r="D1008" s="1"/>
      <c r="E1008" s="1"/>
      <c r="F1008" s="1"/>
      <c r="G1008" s="5"/>
      <c r="H1008" s="1"/>
      <c r="I1008" s="1"/>
      <c r="J1008" s="5"/>
      <c r="K1008" s="1"/>
      <c r="L1008" s="1"/>
      <c r="M1008" s="5"/>
      <c r="N1008" s="5"/>
      <c r="O1008" s="5"/>
      <c r="P1008" s="5"/>
      <c r="Q1008" s="5"/>
      <c r="R1008" s="5"/>
      <c r="S1008" s="70"/>
      <c r="T1008" s="70"/>
      <c r="U1008" s="70"/>
      <c r="V1008" s="18"/>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1"/>
      <c r="BA1008" s="1"/>
    </row>
    <row r="1009" spans="2:53">
      <c r="B1009" s="1"/>
      <c r="C1009" s="1"/>
      <c r="D1009" s="1"/>
      <c r="E1009" s="1"/>
      <c r="F1009" s="1"/>
      <c r="G1009" s="5"/>
      <c r="H1009" s="1"/>
      <c r="I1009" s="1"/>
      <c r="J1009" s="5"/>
      <c r="K1009" s="1"/>
      <c r="L1009" s="1"/>
      <c r="M1009" s="5"/>
      <c r="N1009" s="5"/>
      <c r="O1009" s="5"/>
      <c r="P1009" s="5"/>
      <c r="Q1009" s="5"/>
      <c r="R1009" s="5"/>
      <c r="S1009" s="70"/>
      <c r="T1009" s="70"/>
      <c r="U1009" s="70"/>
      <c r="V1009" s="18"/>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1"/>
      <c r="BA1009" s="1"/>
    </row>
    <row r="1010" spans="2:53">
      <c r="B1010" s="1"/>
      <c r="C1010" s="1"/>
      <c r="D1010" s="1"/>
      <c r="E1010" s="1"/>
      <c r="F1010" s="1"/>
      <c r="G1010" s="5"/>
      <c r="H1010" s="1"/>
      <c r="I1010" s="1"/>
      <c r="J1010" s="5"/>
      <c r="K1010" s="1"/>
      <c r="L1010" s="1"/>
      <c r="M1010" s="5"/>
      <c r="N1010" s="5"/>
      <c r="O1010" s="5"/>
      <c r="P1010" s="5"/>
      <c r="Q1010" s="5"/>
      <c r="R1010" s="5"/>
      <c r="S1010" s="70"/>
      <c r="T1010" s="70"/>
      <c r="U1010" s="70"/>
      <c r="V1010" s="18"/>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1"/>
      <c r="BA1010" s="1"/>
    </row>
    <row r="1011" spans="2:53">
      <c r="B1011" s="1"/>
      <c r="C1011" s="1"/>
      <c r="D1011" s="1"/>
      <c r="E1011" s="1"/>
      <c r="F1011" s="1"/>
      <c r="G1011" s="5"/>
      <c r="H1011" s="1"/>
      <c r="I1011" s="1"/>
      <c r="J1011" s="5"/>
      <c r="K1011" s="1"/>
      <c r="L1011" s="1"/>
      <c r="M1011" s="5"/>
      <c r="N1011" s="5"/>
      <c r="O1011" s="5"/>
      <c r="P1011" s="5"/>
      <c r="Q1011" s="5"/>
      <c r="R1011" s="5"/>
      <c r="S1011" s="70"/>
      <c r="T1011" s="70"/>
      <c r="U1011" s="70"/>
      <c r="V1011" s="18"/>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1"/>
      <c r="BA1011" s="1"/>
    </row>
    <row r="1012" spans="2:53">
      <c r="B1012" s="1"/>
      <c r="C1012" s="1"/>
      <c r="D1012" s="1"/>
      <c r="E1012" s="1"/>
      <c r="F1012" s="1"/>
      <c r="G1012" s="5"/>
      <c r="H1012" s="1"/>
      <c r="I1012" s="1"/>
      <c r="J1012" s="5"/>
      <c r="K1012" s="1"/>
      <c r="L1012" s="1"/>
      <c r="M1012" s="5"/>
      <c r="N1012" s="5"/>
      <c r="O1012" s="5"/>
      <c r="P1012" s="5"/>
      <c r="Q1012" s="5"/>
      <c r="R1012" s="5"/>
      <c r="S1012" s="70"/>
      <c r="T1012" s="70"/>
      <c r="U1012" s="70"/>
      <c r="V1012" s="18"/>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1"/>
      <c r="BA1012" s="1"/>
    </row>
    <row r="1013" spans="2:53">
      <c r="B1013" s="1"/>
      <c r="C1013" s="1"/>
      <c r="D1013" s="1"/>
      <c r="E1013" s="1"/>
      <c r="F1013" s="1"/>
      <c r="G1013" s="5"/>
      <c r="H1013" s="1"/>
      <c r="I1013" s="1"/>
      <c r="J1013" s="5"/>
      <c r="K1013" s="1"/>
      <c r="L1013" s="1"/>
      <c r="M1013" s="5"/>
      <c r="N1013" s="5"/>
      <c r="O1013" s="5"/>
      <c r="P1013" s="5"/>
      <c r="Q1013" s="5"/>
      <c r="R1013" s="5"/>
      <c r="S1013" s="70"/>
      <c r="T1013" s="70"/>
      <c r="U1013" s="70"/>
      <c r="V1013" s="18"/>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1"/>
      <c r="BA1013" s="1"/>
    </row>
    <row r="1014" spans="2:53">
      <c r="B1014" s="1"/>
      <c r="C1014" s="1"/>
      <c r="D1014" s="1"/>
      <c r="E1014" s="1"/>
      <c r="F1014" s="1"/>
      <c r="G1014" s="5"/>
      <c r="H1014" s="1"/>
      <c r="I1014" s="1"/>
      <c r="J1014" s="5"/>
      <c r="K1014" s="1"/>
      <c r="L1014" s="1"/>
      <c r="M1014" s="5"/>
      <c r="N1014" s="5"/>
      <c r="O1014" s="5"/>
      <c r="P1014" s="5"/>
      <c r="Q1014" s="5"/>
      <c r="R1014" s="5"/>
      <c r="S1014" s="70"/>
      <c r="T1014" s="70"/>
      <c r="U1014" s="70"/>
      <c r="V1014" s="18"/>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1"/>
      <c r="BA1014" s="1"/>
    </row>
    <row r="1015" spans="2:53">
      <c r="B1015" s="1"/>
      <c r="C1015" s="1"/>
      <c r="D1015" s="1"/>
      <c r="E1015" s="1"/>
      <c r="F1015" s="1"/>
      <c r="G1015" s="5"/>
      <c r="H1015" s="1"/>
      <c r="I1015" s="1"/>
      <c r="J1015" s="5"/>
      <c r="K1015" s="1"/>
      <c r="L1015" s="1"/>
      <c r="M1015" s="5"/>
      <c r="N1015" s="5"/>
      <c r="O1015" s="5"/>
      <c r="P1015" s="5"/>
      <c r="Q1015" s="5"/>
      <c r="R1015" s="5"/>
      <c r="S1015" s="70"/>
      <c r="T1015" s="70"/>
      <c r="U1015" s="70"/>
      <c r="V1015" s="18"/>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1"/>
      <c r="BA1015" s="1"/>
    </row>
    <row r="1016" spans="2:53">
      <c r="B1016" s="1"/>
      <c r="C1016" s="1"/>
      <c r="D1016" s="1"/>
      <c r="E1016" s="1"/>
      <c r="F1016" s="1"/>
      <c r="G1016" s="5"/>
      <c r="H1016" s="1"/>
      <c r="I1016" s="1"/>
      <c r="J1016" s="5"/>
      <c r="K1016" s="1"/>
      <c r="L1016" s="1"/>
      <c r="M1016" s="5"/>
      <c r="N1016" s="5"/>
      <c r="O1016" s="5"/>
      <c r="P1016" s="5"/>
      <c r="Q1016" s="5"/>
      <c r="R1016" s="5"/>
      <c r="S1016" s="70"/>
      <c r="T1016" s="70"/>
      <c r="U1016" s="70"/>
      <c r="V1016" s="18"/>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1"/>
      <c r="BA1016" s="1"/>
    </row>
    <row r="1017" spans="2:53">
      <c r="B1017" s="1"/>
      <c r="C1017" s="1"/>
      <c r="D1017" s="1"/>
      <c r="E1017" s="1"/>
      <c r="F1017" s="1"/>
      <c r="G1017" s="5"/>
      <c r="H1017" s="1"/>
      <c r="I1017" s="1"/>
      <c r="J1017" s="5"/>
      <c r="K1017" s="1"/>
      <c r="L1017" s="1"/>
      <c r="M1017" s="5"/>
      <c r="N1017" s="5"/>
      <c r="O1017" s="5"/>
      <c r="P1017" s="5"/>
      <c r="Q1017" s="5"/>
      <c r="R1017" s="5"/>
      <c r="S1017" s="70"/>
      <c r="T1017" s="70"/>
      <c r="U1017" s="70"/>
      <c r="V1017" s="18"/>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1"/>
      <c r="BA1017" s="1"/>
    </row>
    <row r="1018" spans="2:53">
      <c r="B1018" s="1"/>
      <c r="C1018" s="1"/>
      <c r="D1018" s="1"/>
      <c r="E1018" s="1"/>
      <c r="F1018" s="1"/>
      <c r="G1018" s="5"/>
      <c r="H1018" s="1"/>
      <c r="I1018" s="1"/>
      <c r="J1018" s="5"/>
      <c r="K1018" s="1"/>
      <c r="L1018" s="1"/>
      <c r="M1018" s="5"/>
      <c r="N1018" s="5"/>
      <c r="O1018" s="5"/>
      <c r="P1018" s="5"/>
      <c r="Q1018" s="5"/>
      <c r="R1018" s="5"/>
      <c r="S1018" s="70"/>
      <c r="T1018" s="70"/>
      <c r="U1018" s="70"/>
      <c r="V1018" s="18"/>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1"/>
      <c r="BA1018" s="1"/>
    </row>
    <row r="1019" spans="2:53">
      <c r="B1019" s="1"/>
      <c r="C1019" s="1"/>
      <c r="D1019" s="1"/>
      <c r="E1019" s="1"/>
      <c r="F1019" s="1"/>
      <c r="G1019" s="5"/>
      <c r="H1019" s="1"/>
      <c r="I1019" s="1"/>
      <c r="J1019" s="5"/>
      <c r="K1019" s="1"/>
      <c r="L1019" s="1"/>
      <c r="M1019" s="5"/>
      <c r="N1019" s="5"/>
      <c r="O1019" s="5"/>
      <c r="P1019" s="5"/>
      <c r="Q1019" s="5"/>
      <c r="R1019" s="5"/>
      <c r="S1019" s="70"/>
      <c r="T1019" s="70"/>
      <c r="U1019" s="70"/>
      <c r="V1019" s="18"/>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1"/>
      <c r="BA1019" s="1"/>
    </row>
    <row r="1020" spans="2:53">
      <c r="B1020" s="1"/>
      <c r="C1020" s="1"/>
      <c r="D1020" s="1"/>
      <c r="E1020" s="1"/>
      <c r="F1020" s="1"/>
      <c r="G1020" s="5"/>
      <c r="H1020" s="1"/>
      <c r="I1020" s="1"/>
      <c r="J1020" s="5"/>
      <c r="K1020" s="1"/>
      <c r="L1020" s="1"/>
      <c r="M1020" s="5"/>
      <c r="N1020" s="5"/>
      <c r="O1020" s="5"/>
      <c r="P1020" s="5"/>
      <c r="Q1020" s="5"/>
      <c r="R1020" s="5"/>
      <c r="S1020" s="70"/>
      <c r="T1020" s="70"/>
      <c r="U1020" s="70"/>
      <c r="V1020" s="18"/>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1"/>
      <c r="BA1020" s="1"/>
    </row>
    <row r="1021" spans="2:53">
      <c r="B1021" s="1"/>
      <c r="C1021" s="1"/>
      <c r="D1021" s="1"/>
      <c r="E1021" s="1"/>
      <c r="F1021" s="1"/>
      <c r="G1021" s="5"/>
      <c r="H1021" s="1"/>
      <c r="I1021" s="1"/>
      <c r="J1021" s="5"/>
      <c r="K1021" s="1"/>
      <c r="L1021" s="1"/>
      <c r="M1021" s="5"/>
      <c r="N1021" s="5"/>
      <c r="O1021" s="5"/>
      <c r="P1021" s="5"/>
      <c r="Q1021" s="5"/>
      <c r="R1021" s="5"/>
      <c r="S1021" s="70"/>
      <c r="T1021" s="70"/>
      <c r="U1021" s="70"/>
      <c r="V1021" s="18"/>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1"/>
      <c r="BA1021" s="1"/>
    </row>
    <row r="1022" spans="2:53">
      <c r="B1022" s="1"/>
      <c r="C1022" s="1"/>
      <c r="D1022" s="1"/>
      <c r="E1022" s="1"/>
      <c r="F1022" s="1"/>
      <c r="G1022" s="5"/>
      <c r="H1022" s="1"/>
      <c r="I1022" s="1"/>
      <c r="J1022" s="5"/>
      <c r="K1022" s="1"/>
      <c r="L1022" s="1"/>
      <c r="M1022" s="5"/>
      <c r="N1022" s="5"/>
      <c r="O1022" s="5"/>
      <c r="P1022" s="5"/>
      <c r="Q1022" s="5"/>
      <c r="R1022" s="5"/>
      <c r="S1022" s="70"/>
      <c r="T1022" s="70"/>
      <c r="U1022" s="70"/>
      <c r="V1022" s="18"/>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1"/>
      <c r="BA1022" s="1"/>
    </row>
    <row r="1023" spans="2:53">
      <c r="B1023" s="1"/>
      <c r="C1023" s="1"/>
      <c r="D1023" s="1"/>
      <c r="E1023" s="1"/>
      <c r="F1023" s="1"/>
      <c r="G1023" s="5"/>
      <c r="H1023" s="1"/>
      <c r="I1023" s="1"/>
      <c r="J1023" s="5"/>
      <c r="K1023" s="1"/>
      <c r="L1023" s="1"/>
      <c r="M1023" s="5"/>
      <c r="N1023" s="5"/>
      <c r="O1023" s="5"/>
      <c r="P1023" s="5"/>
      <c r="Q1023" s="5"/>
      <c r="R1023" s="5"/>
      <c r="S1023" s="70"/>
      <c r="T1023" s="70"/>
      <c r="U1023" s="70"/>
      <c r="V1023" s="18"/>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1"/>
      <c r="BA1023" s="1"/>
    </row>
    <row r="1024" spans="2:53">
      <c r="B1024" s="1"/>
      <c r="C1024" s="1"/>
      <c r="D1024" s="1"/>
      <c r="E1024" s="1"/>
      <c r="F1024" s="1"/>
      <c r="G1024" s="5"/>
      <c r="H1024" s="1"/>
      <c r="I1024" s="1"/>
      <c r="J1024" s="5"/>
      <c r="K1024" s="1"/>
      <c r="L1024" s="1"/>
      <c r="M1024" s="5"/>
      <c r="N1024" s="5"/>
      <c r="O1024" s="5"/>
      <c r="P1024" s="5"/>
      <c r="Q1024" s="5"/>
      <c r="R1024" s="5"/>
      <c r="S1024" s="70"/>
      <c r="T1024" s="70"/>
      <c r="U1024" s="70"/>
      <c r="V1024" s="18"/>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1"/>
      <c r="BA1024" s="1"/>
    </row>
    <row r="1025" spans="2:53">
      <c r="B1025" s="1"/>
      <c r="C1025" s="1"/>
      <c r="D1025" s="1"/>
      <c r="E1025" s="1"/>
      <c r="F1025" s="1"/>
      <c r="G1025" s="5"/>
      <c r="H1025" s="1"/>
      <c r="I1025" s="1"/>
      <c r="J1025" s="5"/>
      <c r="K1025" s="1"/>
      <c r="L1025" s="1"/>
      <c r="M1025" s="5"/>
      <c r="N1025" s="5"/>
      <c r="O1025" s="5"/>
      <c r="P1025" s="5"/>
      <c r="Q1025" s="5"/>
      <c r="R1025" s="5"/>
      <c r="S1025" s="70"/>
      <c r="T1025" s="70"/>
      <c r="U1025" s="70"/>
      <c r="V1025" s="18"/>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1"/>
      <c r="BA1025" s="1"/>
    </row>
    <row r="1026" spans="2:53">
      <c r="B1026" s="1"/>
      <c r="C1026" s="1"/>
      <c r="D1026" s="1"/>
      <c r="E1026" s="1"/>
      <c r="F1026" s="1"/>
      <c r="G1026" s="5"/>
      <c r="H1026" s="1"/>
      <c r="I1026" s="1"/>
      <c r="J1026" s="5"/>
      <c r="K1026" s="1"/>
      <c r="L1026" s="1"/>
      <c r="M1026" s="5"/>
      <c r="N1026" s="5"/>
      <c r="O1026" s="5"/>
      <c r="P1026" s="5"/>
      <c r="Q1026" s="5"/>
      <c r="R1026" s="5"/>
      <c r="S1026" s="70"/>
      <c r="T1026" s="70"/>
      <c r="U1026" s="70"/>
      <c r="V1026" s="18"/>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1"/>
      <c r="BA1026" s="1"/>
    </row>
    <row r="1027" spans="2:53">
      <c r="B1027" s="1"/>
      <c r="C1027" s="1"/>
      <c r="D1027" s="1"/>
      <c r="E1027" s="1"/>
      <c r="F1027" s="1"/>
      <c r="G1027" s="5"/>
      <c r="H1027" s="1"/>
      <c r="I1027" s="1"/>
      <c r="J1027" s="5"/>
      <c r="K1027" s="1"/>
      <c r="L1027" s="1"/>
      <c r="M1027" s="5"/>
      <c r="N1027" s="5"/>
      <c r="O1027" s="5"/>
      <c r="P1027" s="5"/>
      <c r="Q1027" s="5"/>
      <c r="R1027" s="5"/>
      <c r="S1027" s="70"/>
      <c r="T1027" s="70"/>
      <c r="U1027" s="70"/>
      <c r="V1027" s="18"/>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1"/>
      <c r="BA1027" s="1"/>
    </row>
    <row r="1028" spans="2:53">
      <c r="B1028" s="1"/>
      <c r="C1028" s="1"/>
      <c r="D1028" s="1"/>
      <c r="E1028" s="1"/>
      <c r="F1028" s="1"/>
      <c r="G1028" s="5"/>
      <c r="H1028" s="1"/>
      <c r="I1028" s="1"/>
      <c r="J1028" s="5"/>
      <c r="K1028" s="1"/>
      <c r="L1028" s="1"/>
      <c r="M1028" s="5"/>
      <c r="N1028" s="5"/>
      <c r="O1028" s="5"/>
      <c r="P1028" s="5"/>
      <c r="Q1028" s="5"/>
      <c r="R1028" s="5"/>
      <c r="S1028" s="70"/>
      <c r="T1028" s="70"/>
      <c r="U1028" s="70"/>
      <c r="V1028" s="18"/>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1"/>
      <c r="BA1028" s="1"/>
    </row>
    <row r="1029" spans="2:53">
      <c r="B1029" s="1"/>
      <c r="C1029" s="1"/>
      <c r="D1029" s="1"/>
      <c r="E1029" s="1"/>
      <c r="F1029" s="1"/>
      <c r="G1029" s="5"/>
      <c r="H1029" s="1"/>
      <c r="I1029" s="1"/>
      <c r="J1029" s="5"/>
      <c r="K1029" s="1"/>
      <c r="L1029" s="1"/>
      <c r="M1029" s="5"/>
      <c r="N1029" s="5"/>
      <c r="O1029" s="5"/>
      <c r="P1029" s="5"/>
      <c r="Q1029" s="5"/>
      <c r="R1029" s="5"/>
      <c r="S1029" s="70"/>
      <c r="T1029" s="70"/>
      <c r="U1029" s="70"/>
      <c r="V1029" s="18"/>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1"/>
      <c r="BA1029" s="1"/>
    </row>
    <row r="1030" spans="2:53">
      <c r="B1030" s="1"/>
      <c r="C1030" s="1"/>
      <c r="D1030" s="1"/>
      <c r="E1030" s="1"/>
      <c r="F1030" s="1"/>
      <c r="G1030" s="5"/>
      <c r="H1030" s="1"/>
      <c r="I1030" s="1"/>
      <c r="J1030" s="5"/>
      <c r="K1030" s="1"/>
      <c r="L1030" s="1"/>
      <c r="M1030" s="5"/>
      <c r="N1030" s="5"/>
      <c r="O1030" s="5"/>
      <c r="P1030" s="5"/>
      <c r="Q1030" s="5"/>
      <c r="R1030" s="5"/>
      <c r="S1030" s="70"/>
      <c r="T1030" s="70"/>
      <c r="U1030" s="70"/>
      <c r="V1030" s="18"/>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1"/>
      <c r="BA1030" s="1"/>
    </row>
    <row r="1031" spans="2:53">
      <c r="B1031" s="1"/>
      <c r="C1031" s="1"/>
      <c r="D1031" s="1"/>
      <c r="E1031" s="1"/>
      <c r="F1031" s="1"/>
      <c r="G1031" s="5"/>
      <c r="H1031" s="1"/>
      <c r="I1031" s="1"/>
      <c r="J1031" s="5"/>
      <c r="K1031" s="1"/>
      <c r="L1031" s="1"/>
      <c r="M1031" s="5"/>
      <c r="N1031" s="5"/>
      <c r="O1031" s="5"/>
      <c r="P1031" s="5"/>
      <c r="Q1031" s="5"/>
      <c r="R1031" s="5"/>
      <c r="S1031" s="70"/>
      <c r="T1031" s="70"/>
      <c r="U1031" s="70"/>
      <c r="V1031" s="18"/>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1"/>
      <c r="BA1031" s="1"/>
    </row>
    <row r="1032" spans="2:53">
      <c r="B1032" s="1"/>
      <c r="C1032" s="1"/>
      <c r="D1032" s="1"/>
      <c r="E1032" s="1"/>
      <c r="F1032" s="1"/>
      <c r="G1032" s="5"/>
      <c r="H1032" s="1"/>
      <c r="I1032" s="1"/>
      <c r="J1032" s="5"/>
      <c r="K1032" s="1"/>
      <c r="L1032" s="1"/>
      <c r="M1032" s="5"/>
      <c r="N1032" s="5"/>
      <c r="O1032" s="5"/>
      <c r="P1032" s="5"/>
      <c r="Q1032" s="5"/>
      <c r="R1032" s="5"/>
      <c r="S1032" s="70"/>
      <c r="T1032" s="70"/>
      <c r="U1032" s="70"/>
      <c r="V1032" s="18"/>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1"/>
      <c r="BA1032" s="1"/>
    </row>
    <row r="1033" spans="2:53">
      <c r="B1033" s="1"/>
      <c r="C1033" s="1"/>
      <c r="D1033" s="1"/>
      <c r="E1033" s="1"/>
      <c r="F1033" s="1"/>
      <c r="G1033" s="5"/>
      <c r="H1033" s="1"/>
      <c r="I1033" s="1"/>
      <c r="J1033" s="5"/>
      <c r="K1033" s="1"/>
      <c r="L1033" s="1"/>
      <c r="M1033" s="5"/>
      <c r="N1033" s="5"/>
      <c r="O1033" s="5"/>
      <c r="P1033" s="5"/>
      <c r="Q1033" s="5"/>
      <c r="R1033" s="5"/>
      <c r="S1033" s="70"/>
      <c r="T1033" s="70"/>
      <c r="U1033" s="70"/>
      <c r="V1033" s="18"/>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1"/>
      <c r="BA1033" s="1"/>
    </row>
    <row r="1034" spans="2:53">
      <c r="B1034" s="1"/>
      <c r="C1034" s="1"/>
      <c r="D1034" s="1"/>
      <c r="E1034" s="1"/>
      <c r="F1034" s="1"/>
      <c r="G1034" s="5"/>
      <c r="H1034" s="1"/>
      <c r="I1034" s="1"/>
      <c r="J1034" s="5"/>
      <c r="K1034" s="1"/>
      <c r="L1034" s="1"/>
      <c r="M1034" s="5"/>
      <c r="N1034" s="5"/>
      <c r="O1034" s="5"/>
      <c r="P1034" s="5"/>
      <c r="Q1034" s="5"/>
      <c r="R1034" s="5"/>
      <c r="S1034" s="70"/>
      <c r="T1034" s="70"/>
      <c r="U1034" s="70"/>
      <c r="V1034" s="18"/>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1"/>
      <c r="BA1034" s="1"/>
    </row>
    <row r="1035" spans="2:53">
      <c r="B1035" s="1"/>
      <c r="C1035" s="1"/>
      <c r="D1035" s="1"/>
      <c r="E1035" s="1"/>
      <c r="F1035" s="1"/>
      <c r="G1035" s="5"/>
      <c r="H1035" s="1"/>
      <c r="I1035" s="1"/>
      <c r="J1035" s="5"/>
      <c r="K1035" s="1"/>
      <c r="L1035" s="1"/>
      <c r="M1035" s="5"/>
      <c r="N1035" s="5"/>
      <c r="O1035" s="5"/>
      <c r="P1035" s="5"/>
      <c r="Q1035" s="5"/>
      <c r="R1035" s="5"/>
      <c r="S1035" s="70"/>
      <c r="T1035" s="70"/>
      <c r="U1035" s="70"/>
      <c r="V1035" s="18"/>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1"/>
      <c r="BA1035" s="1"/>
    </row>
    <row r="1036" spans="2:53">
      <c r="B1036" s="1"/>
      <c r="C1036" s="1"/>
      <c r="D1036" s="1"/>
      <c r="E1036" s="1"/>
      <c r="F1036" s="1"/>
      <c r="G1036" s="5"/>
      <c r="H1036" s="1"/>
      <c r="I1036" s="1"/>
      <c r="J1036" s="5"/>
      <c r="K1036" s="1"/>
      <c r="L1036" s="1"/>
      <c r="M1036" s="5"/>
      <c r="N1036" s="5"/>
      <c r="O1036" s="5"/>
      <c r="P1036" s="5"/>
      <c r="Q1036" s="5"/>
      <c r="R1036" s="5"/>
      <c r="S1036" s="70"/>
      <c r="T1036" s="70"/>
      <c r="U1036" s="70"/>
      <c r="V1036" s="18"/>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1"/>
      <c r="BA1036" s="1"/>
    </row>
    <row r="1037" spans="2:53">
      <c r="B1037" s="1"/>
      <c r="C1037" s="1"/>
      <c r="D1037" s="1"/>
      <c r="E1037" s="1"/>
      <c r="F1037" s="1"/>
      <c r="G1037" s="5"/>
      <c r="H1037" s="1"/>
      <c r="I1037" s="1"/>
      <c r="J1037" s="5"/>
      <c r="K1037" s="1"/>
      <c r="L1037" s="1"/>
      <c r="M1037" s="5"/>
      <c r="N1037" s="5"/>
      <c r="O1037" s="5"/>
      <c r="P1037" s="5"/>
      <c r="Q1037" s="5"/>
      <c r="R1037" s="5"/>
      <c r="S1037" s="70"/>
      <c r="T1037" s="70"/>
      <c r="U1037" s="70"/>
      <c r="V1037" s="18"/>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1"/>
      <c r="BA1037" s="1"/>
    </row>
    <row r="1038" spans="2:53">
      <c r="B1038" s="1"/>
      <c r="C1038" s="1"/>
      <c r="D1038" s="1"/>
      <c r="E1038" s="1"/>
      <c r="F1038" s="1"/>
      <c r="G1038" s="5"/>
      <c r="H1038" s="1"/>
      <c r="I1038" s="1"/>
      <c r="J1038" s="5"/>
      <c r="K1038" s="1"/>
      <c r="L1038" s="1"/>
      <c r="M1038" s="5"/>
      <c r="N1038" s="5"/>
      <c r="O1038" s="5"/>
      <c r="P1038" s="5"/>
      <c r="Q1038" s="5"/>
      <c r="R1038" s="5"/>
      <c r="S1038" s="70"/>
      <c r="T1038" s="70"/>
      <c r="U1038" s="70"/>
      <c r="V1038" s="18"/>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1"/>
      <c r="BA1038" s="1"/>
    </row>
    <row r="1039" spans="2:53">
      <c r="B1039" s="1"/>
      <c r="C1039" s="1"/>
      <c r="D1039" s="1"/>
      <c r="E1039" s="1"/>
      <c r="F1039" s="1"/>
      <c r="G1039" s="5"/>
      <c r="H1039" s="1"/>
      <c r="I1039" s="1"/>
      <c r="J1039" s="5"/>
      <c r="K1039" s="1"/>
      <c r="L1039" s="1"/>
      <c r="M1039" s="5"/>
      <c r="N1039" s="5"/>
      <c r="O1039" s="5"/>
      <c r="P1039" s="5"/>
      <c r="Q1039" s="5"/>
      <c r="R1039" s="5"/>
      <c r="S1039" s="70"/>
      <c r="T1039" s="70"/>
      <c r="U1039" s="70"/>
      <c r="V1039" s="18"/>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1"/>
      <c r="BA1039" s="1"/>
    </row>
    <row r="1040" spans="2:53">
      <c r="B1040" s="1"/>
      <c r="C1040" s="1"/>
      <c r="D1040" s="1"/>
      <c r="E1040" s="1"/>
      <c r="F1040" s="1"/>
      <c r="G1040" s="5"/>
      <c r="H1040" s="1"/>
      <c r="I1040" s="1"/>
      <c r="J1040" s="5"/>
      <c r="K1040" s="1"/>
      <c r="L1040" s="1"/>
      <c r="M1040" s="5"/>
      <c r="N1040" s="5"/>
      <c r="O1040" s="5"/>
      <c r="P1040" s="5"/>
      <c r="Q1040" s="5"/>
      <c r="R1040" s="5"/>
      <c r="S1040" s="70"/>
      <c r="T1040" s="70"/>
      <c r="U1040" s="70"/>
      <c r="V1040" s="18"/>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1"/>
      <c r="BA1040" s="1"/>
    </row>
    <row r="1041" spans="2:53">
      <c r="B1041" s="1"/>
      <c r="C1041" s="1"/>
      <c r="D1041" s="1"/>
      <c r="E1041" s="1"/>
      <c r="F1041" s="1"/>
      <c r="G1041" s="5"/>
      <c r="H1041" s="1"/>
      <c r="I1041" s="1"/>
      <c r="J1041" s="5"/>
      <c r="K1041" s="1"/>
      <c r="L1041" s="1"/>
      <c r="M1041" s="5"/>
      <c r="N1041" s="5"/>
      <c r="O1041" s="5"/>
      <c r="P1041" s="5"/>
      <c r="Q1041" s="5"/>
      <c r="R1041" s="5"/>
      <c r="S1041" s="70"/>
      <c r="T1041" s="70"/>
      <c r="U1041" s="70"/>
      <c r="V1041" s="18"/>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1"/>
      <c r="BA1041" s="1"/>
    </row>
    <row r="1042" spans="2:53">
      <c r="B1042" s="1"/>
      <c r="C1042" s="1"/>
      <c r="D1042" s="1"/>
      <c r="E1042" s="1"/>
      <c r="F1042" s="1"/>
      <c r="G1042" s="5"/>
      <c r="H1042" s="1"/>
      <c r="I1042" s="1"/>
      <c r="J1042" s="5"/>
      <c r="K1042" s="1"/>
      <c r="L1042" s="1"/>
      <c r="M1042" s="5"/>
      <c r="N1042" s="5"/>
      <c r="O1042" s="5"/>
      <c r="P1042" s="5"/>
      <c r="Q1042" s="5"/>
      <c r="R1042" s="5"/>
      <c r="S1042" s="70"/>
      <c r="T1042" s="70"/>
      <c r="U1042" s="70"/>
      <c r="V1042" s="18"/>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1"/>
      <c r="BA1042" s="1"/>
    </row>
    <row r="1043" spans="2:53">
      <c r="B1043" s="1"/>
      <c r="C1043" s="1"/>
      <c r="D1043" s="1"/>
      <c r="E1043" s="1"/>
      <c r="F1043" s="1"/>
      <c r="G1043" s="5"/>
      <c r="H1043" s="1"/>
      <c r="I1043" s="1"/>
      <c r="J1043" s="5"/>
      <c r="K1043" s="1"/>
      <c r="L1043" s="1"/>
      <c r="M1043" s="5"/>
      <c r="N1043" s="5"/>
      <c r="O1043" s="5"/>
      <c r="P1043" s="5"/>
      <c r="Q1043" s="5"/>
      <c r="R1043" s="5"/>
      <c r="S1043" s="70"/>
      <c r="T1043" s="70"/>
      <c r="U1043" s="70"/>
      <c r="V1043" s="18"/>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1"/>
      <c r="BA1043" s="1"/>
    </row>
    <row r="1044" spans="2:53">
      <c r="B1044" s="1"/>
      <c r="C1044" s="1"/>
      <c r="D1044" s="1"/>
      <c r="E1044" s="1"/>
      <c r="F1044" s="1"/>
      <c r="G1044" s="5"/>
      <c r="H1044" s="1"/>
      <c r="I1044" s="1"/>
      <c r="J1044" s="5"/>
      <c r="K1044" s="1"/>
      <c r="L1044" s="1"/>
      <c r="M1044" s="5"/>
      <c r="N1044" s="5"/>
      <c r="O1044" s="5"/>
      <c r="P1044" s="5"/>
      <c r="Q1044" s="5"/>
      <c r="R1044" s="5"/>
      <c r="S1044" s="70"/>
      <c r="T1044" s="70"/>
      <c r="U1044" s="70"/>
      <c r="V1044" s="18"/>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1"/>
      <c r="BA1044" s="1"/>
    </row>
    <row r="1045" spans="2:53">
      <c r="B1045" s="1"/>
      <c r="C1045" s="1"/>
      <c r="D1045" s="1"/>
      <c r="E1045" s="1"/>
      <c r="F1045" s="1"/>
      <c r="G1045" s="5"/>
      <c r="H1045" s="1"/>
      <c r="I1045" s="1"/>
      <c r="J1045" s="5"/>
      <c r="K1045" s="1"/>
      <c r="L1045" s="1"/>
      <c r="M1045" s="5"/>
      <c r="N1045" s="5"/>
      <c r="O1045" s="5"/>
      <c r="P1045" s="5"/>
      <c r="Q1045" s="5"/>
      <c r="R1045" s="5"/>
      <c r="S1045" s="70"/>
      <c r="T1045" s="70"/>
      <c r="U1045" s="70"/>
      <c r="V1045" s="18"/>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1"/>
      <c r="BA1045" s="1"/>
    </row>
    <row r="1046" spans="2:53">
      <c r="B1046" s="1"/>
      <c r="C1046" s="1"/>
      <c r="D1046" s="1"/>
      <c r="E1046" s="1"/>
      <c r="F1046" s="1"/>
      <c r="G1046" s="5"/>
      <c r="H1046" s="1"/>
      <c r="I1046" s="1"/>
      <c r="J1046" s="5"/>
      <c r="K1046" s="1"/>
      <c r="L1046" s="1"/>
      <c r="M1046" s="5"/>
      <c r="N1046" s="5"/>
      <c r="O1046" s="5"/>
      <c r="P1046" s="5"/>
      <c r="Q1046" s="5"/>
      <c r="R1046" s="5"/>
      <c r="S1046" s="70"/>
      <c r="T1046" s="70"/>
      <c r="U1046" s="70"/>
      <c r="V1046" s="18"/>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1"/>
      <c r="BA1046" s="1"/>
    </row>
    <row r="1047" spans="2:53">
      <c r="B1047" s="1"/>
      <c r="C1047" s="1"/>
      <c r="D1047" s="1"/>
      <c r="E1047" s="1"/>
      <c r="F1047" s="1"/>
      <c r="G1047" s="5"/>
      <c r="H1047" s="1"/>
      <c r="I1047" s="1"/>
      <c r="J1047" s="5"/>
      <c r="K1047" s="1"/>
      <c r="L1047" s="1"/>
      <c r="M1047" s="5"/>
      <c r="N1047" s="5"/>
      <c r="O1047" s="5"/>
      <c r="P1047" s="5"/>
      <c r="Q1047" s="5"/>
      <c r="R1047" s="5"/>
      <c r="S1047" s="70"/>
      <c r="T1047" s="70"/>
      <c r="U1047" s="70"/>
      <c r="V1047" s="18"/>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1"/>
      <c r="BA1047" s="1"/>
    </row>
    <row r="1048" spans="2:53">
      <c r="B1048" s="1"/>
      <c r="C1048" s="1"/>
      <c r="D1048" s="1"/>
      <c r="E1048" s="1"/>
      <c r="F1048" s="1"/>
      <c r="G1048" s="5"/>
      <c r="H1048" s="1"/>
      <c r="I1048" s="1"/>
      <c r="J1048" s="5"/>
      <c r="K1048" s="1"/>
      <c r="L1048" s="1"/>
      <c r="M1048" s="5"/>
      <c r="N1048" s="5"/>
      <c r="O1048" s="5"/>
      <c r="P1048" s="5"/>
      <c r="Q1048" s="5"/>
      <c r="R1048" s="5"/>
      <c r="S1048" s="70"/>
      <c r="T1048" s="70"/>
      <c r="U1048" s="70"/>
      <c r="V1048" s="18"/>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1"/>
      <c r="BA1048" s="1"/>
    </row>
    <row r="1049" spans="2:53">
      <c r="B1049" s="1"/>
      <c r="C1049" s="1"/>
      <c r="D1049" s="1"/>
      <c r="E1049" s="1"/>
      <c r="F1049" s="1"/>
      <c r="G1049" s="5"/>
      <c r="H1049" s="1"/>
      <c r="I1049" s="1"/>
      <c r="J1049" s="5"/>
      <c r="K1049" s="1"/>
      <c r="L1049" s="1"/>
      <c r="M1049" s="5"/>
      <c r="N1049" s="5"/>
      <c r="O1049" s="5"/>
      <c r="P1049" s="5"/>
      <c r="Q1049" s="5"/>
      <c r="R1049" s="5"/>
      <c r="S1049" s="70"/>
      <c r="T1049" s="70"/>
      <c r="U1049" s="70"/>
      <c r="V1049" s="18"/>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1"/>
      <c r="BA1049" s="1"/>
    </row>
    <row r="1050" spans="2:53">
      <c r="B1050" s="1"/>
      <c r="C1050" s="1"/>
      <c r="D1050" s="1"/>
      <c r="E1050" s="1"/>
      <c r="F1050" s="1"/>
      <c r="G1050" s="5"/>
      <c r="H1050" s="1"/>
      <c r="I1050" s="1"/>
      <c r="J1050" s="5"/>
      <c r="K1050" s="1"/>
      <c r="L1050" s="1"/>
      <c r="M1050" s="5"/>
      <c r="N1050" s="5"/>
      <c r="O1050" s="5"/>
      <c r="P1050" s="5"/>
      <c r="Q1050" s="5"/>
      <c r="R1050" s="5"/>
      <c r="S1050" s="70"/>
      <c r="T1050" s="70"/>
      <c r="U1050" s="70"/>
      <c r="V1050" s="18"/>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1"/>
      <c r="BA1050" s="1"/>
    </row>
    <row r="1051" spans="2:53">
      <c r="B1051" s="1"/>
      <c r="C1051" s="1"/>
      <c r="D1051" s="1"/>
      <c r="E1051" s="1"/>
      <c r="F1051" s="1"/>
      <c r="G1051" s="5"/>
      <c r="H1051" s="1"/>
      <c r="I1051" s="1"/>
      <c r="J1051" s="5"/>
      <c r="K1051" s="1"/>
      <c r="L1051" s="1"/>
      <c r="M1051" s="5"/>
      <c r="N1051" s="5"/>
      <c r="O1051" s="5"/>
      <c r="P1051" s="5"/>
      <c r="Q1051" s="5"/>
      <c r="R1051" s="5"/>
      <c r="S1051" s="70"/>
      <c r="T1051" s="70"/>
      <c r="U1051" s="70"/>
      <c r="V1051" s="18"/>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1"/>
      <c r="BA1051" s="1"/>
    </row>
    <row r="1052" spans="2:53">
      <c r="B1052" s="1"/>
      <c r="C1052" s="1"/>
      <c r="D1052" s="1"/>
      <c r="E1052" s="1"/>
      <c r="F1052" s="1"/>
      <c r="G1052" s="5"/>
      <c r="H1052" s="1"/>
      <c r="I1052" s="1"/>
      <c r="J1052" s="5"/>
      <c r="K1052" s="1"/>
      <c r="L1052" s="1"/>
      <c r="M1052" s="5"/>
      <c r="N1052" s="5"/>
      <c r="O1052" s="5"/>
      <c r="P1052" s="5"/>
      <c r="Q1052" s="5"/>
      <c r="R1052" s="5"/>
      <c r="S1052" s="70"/>
      <c r="T1052" s="70"/>
      <c r="U1052" s="70"/>
      <c r="V1052" s="18"/>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1"/>
      <c r="BA1052" s="1"/>
    </row>
    <row r="1053" spans="2:53">
      <c r="B1053" s="1"/>
      <c r="C1053" s="1"/>
      <c r="D1053" s="1"/>
      <c r="E1053" s="1"/>
      <c r="F1053" s="1"/>
      <c r="G1053" s="5"/>
      <c r="H1053" s="1"/>
      <c r="I1053" s="1"/>
      <c r="J1053" s="5"/>
      <c r="K1053" s="1"/>
      <c r="L1053" s="1"/>
      <c r="M1053" s="5"/>
      <c r="N1053" s="5"/>
      <c r="O1053" s="5"/>
      <c r="P1053" s="5"/>
      <c r="Q1053" s="5"/>
      <c r="R1053" s="5"/>
      <c r="S1053" s="70"/>
      <c r="T1053" s="70"/>
      <c r="U1053" s="70"/>
      <c r="V1053" s="18"/>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1"/>
      <c r="BA1053" s="1"/>
    </row>
    <row r="1054" spans="2:53">
      <c r="B1054" s="1"/>
      <c r="C1054" s="1"/>
      <c r="D1054" s="1"/>
      <c r="E1054" s="1"/>
      <c r="F1054" s="1"/>
      <c r="G1054" s="5"/>
      <c r="H1054" s="1"/>
      <c r="I1054" s="1"/>
      <c r="J1054" s="5"/>
      <c r="K1054" s="1"/>
      <c r="L1054" s="1"/>
      <c r="M1054" s="5"/>
      <c r="N1054" s="5"/>
      <c r="O1054" s="5"/>
      <c r="P1054" s="5"/>
      <c r="Q1054" s="5"/>
      <c r="R1054" s="5"/>
      <c r="S1054" s="70"/>
      <c r="T1054" s="70"/>
      <c r="U1054" s="70"/>
      <c r="V1054" s="18"/>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1"/>
      <c r="BA1054" s="1"/>
    </row>
    <row r="1055" spans="2:53">
      <c r="B1055" s="1"/>
      <c r="C1055" s="1"/>
      <c r="D1055" s="1"/>
      <c r="E1055" s="1"/>
      <c r="F1055" s="1"/>
      <c r="G1055" s="5"/>
      <c r="H1055" s="1"/>
      <c r="I1055" s="1"/>
      <c r="J1055" s="5"/>
      <c r="K1055" s="1"/>
      <c r="L1055" s="1"/>
      <c r="M1055" s="5"/>
      <c r="N1055" s="5"/>
      <c r="O1055" s="5"/>
      <c r="P1055" s="5"/>
      <c r="Q1055" s="5"/>
      <c r="R1055" s="5"/>
      <c r="S1055" s="70"/>
      <c r="T1055" s="70"/>
      <c r="U1055" s="70"/>
      <c r="V1055" s="18"/>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1"/>
      <c r="BA1055" s="1"/>
    </row>
    <row r="1056" spans="2:53">
      <c r="B1056" s="1"/>
      <c r="C1056" s="1"/>
      <c r="D1056" s="1"/>
      <c r="E1056" s="1"/>
      <c r="F1056" s="1"/>
      <c r="G1056" s="5"/>
      <c r="H1056" s="1"/>
      <c r="I1056" s="1"/>
      <c r="J1056" s="5"/>
      <c r="K1056" s="1"/>
      <c r="L1056" s="1"/>
      <c r="M1056" s="5"/>
      <c r="N1056" s="5"/>
      <c r="O1056" s="5"/>
      <c r="P1056" s="5"/>
      <c r="Q1056" s="5"/>
      <c r="R1056" s="5"/>
      <c r="S1056" s="70"/>
      <c r="T1056" s="70"/>
      <c r="U1056" s="70"/>
      <c r="V1056" s="18"/>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1"/>
      <c r="BA1056" s="1"/>
    </row>
    <row r="1057" spans="2:53">
      <c r="B1057" s="1"/>
      <c r="C1057" s="1"/>
      <c r="D1057" s="1"/>
      <c r="E1057" s="1"/>
      <c r="F1057" s="1"/>
      <c r="G1057" s="5"/>
      <c r="H1057" s="1"/>
      <c r="I1057" s="1"/>
      <c r="J1057" s="5"/>
      <c r="K1057" s="1"/>
      <c r="L1057" s="1"/>
      <c r="M1057" s="5"/>
      <c r="N1057" s="5"/>
      <c r="O1057" s="5"/>
      <c r="P1057" s="5"/>
      <c r="Q1057" s="5"/>
      <c r="R1057" s="5"/>
      <c r="S1057" s="70"/>
      <c r="T1057" s="70"/>
      <c r="U1057" s="70"/>
      <c r="V1057" s="18"/>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1"/>
      <c r="BA1057" s="1"/>
    </row>
    <row r="1058" spans="2:53">
      <c r="B1058" s="1"/>
      <c r="C1058" s="1"/>
      <c r="D1058" s="1"/>
      <c r="E1058" s="1"/>
      <c r="F1058" s="1"/>
      <c r="G1058" s="5"/>
      <c r="H1058" s="1"/>
      <c r="I1058" s="1"/>
      <c r="J1058" s="5"/>
      <c r="K1058" s="1"/>
      <c r="L1058" s="1"/>
      <c r="M1058" s="5"/>
      <c r="N1058" s="5"/>
      <c r="O1058" s="5"/>
      <c r="P1058" s="5"/>
      <c r="Q1058" s="5"/>
      <c r="R1058" s="5"/>
      <c r="S1058" s="70"/>
      <c r="T1058" s="70"/>
      <c r="U1058" s="70"/>
      <c r="V1058" s="18"/>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1"/>
      <c r="BA1058" s="1"/>
    </row>
    <row r="1059" spans="2:53">
      <c r="B1059" s="1"/>
      <c r="C1059" s="1"/>
      <c r="D1059" s="1"/>
      <c r="E1059" s="1"/>
      <c r="F1059" s="1"/>
      <c r="G1059" s="5"/>
      <c r="H1059" s="1"/>
      <c r="I1059" s="1"/>
      <c r="J1059" s="5"/>
      <c r="K1059" s="1"/>
      <c r="L1059" s="1"/>
      <c r="M1059" s="5"/>
      <c r="N1059" s="5"/>
      <c r="O1059" s="5"/>
      <c r="P1059" s="5"/>
      <c r="Q1059" s="5"/>
      <c r="R1059" s="5"/>
      <c r="S1059" s="70"/>
      <c r="T1059" s="70"/>
      <c r="U1059" s="70"/>
      <c r="V1059" s="18"/>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1"/>
      <c r="BA1059" s="1"/>
    </row>
    <row r="1060" spans="2:53">
      <c r="B1060" s="1"/>
      <c r="C1060" s="1"/>
      <c r="D1060" s="1"/>
      <c r="E1060" s="1"/>
      <c r="F1060" s="1"/>
      <c r="G1060" s="5"/>
      <c r="H1060" s="1"/>
      <c r="I1060" s="1"/>
      <c r="J1060" s="5"/>
      <c r="K1060" s="1"/>
      <c r="L1060" s="1"/>
      <c r="M1060" s="5"/>
      <c r="N1060" s="5"/>
      <c r="O1060" s="5"/>
      <c r="P1060" s="5"/>
      <c r="Q1060" s="5"/>
      <c r="R1060" s="5"/>
      <c r="S1060" s="70"/>
      <c r="T1060" s="70"/>
      <c r="U1060" s="70"/>
      <c r="V1060" s="18"/>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1"/>
      <c r="BA1060" s="1"/>
    </row>
    <row r="1061" spans="2:53">
      <c r="B1061" s="1"/>
      <c r="C1061" s="1"/>
      <c r="D1061" s="1"/>
      <c r="E1061" s="1"/>
      <c r="F1061" s="1"/>
      <c r="G1061" s="5"/>
      <c r="H1061" s="1"/>
      <c r="I1061" s="1"/>
      <c r="J1061" s="5"/>
      <c r="K1061" s="1"/>
      <c r="L1061" s="1"/>
      <c r="M1061" s="5"/>
      <c r="N1061" s="5"/>
      <c r="O1061" s="5"/>
      <c r="P1061" s="5"/>
      <c r="Q1061" s="5"/>
      <c r="R1061" s="5"/>
      <c r="S1061" s="70"/>
      <c r="T1061" s="70"/>
      <c r="U1061" s="70"/>
      <c r="V1061" s="18"/>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1"/>
      <c r="BA1061" s="1"/>
    </row>
    <row r="1062" spans="2:53">
      <c r="B1062" s="1"/>
      <c r="C1062" s="1"/>
      <c r="D1062" s="1"/>
      <c r="E1062" s="1"/>
      <c r="F1062" s="1"/>
      <c r="G1062" s="5"/>
      <c r="H1062" s="1"/>
      <c r="I1062" s="1"/>
      <c r="J1062" s="5"/>
      <c r="K1062" s="1"/>
      <c r="L1062" s="1"/>
      <c r="M1062" s="5"/>
      <c r="N1062" s="5"/>
      <c r="O1062" s="5"/>
      <c r="P1062" s="5"/>
      <c r="Q1062" s="5"/>
      <c r="R1062" s="5"/>
      <c r="S1062" s="70"/>
      <c r="T1062" s="70"/>
      <c r="U1062" s="70"/>
      <c r="V1062" s="18"/>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1"/>
      <c r="BA1062" s="1"/>
    </row>
    <row r="1063" spans="2:53">
      <c r="B1063" s="1"/>
      <c r="C1063" s="1"/>
      <c r="D1063" s="1"/>
      <c r="E1063" s="1"/>
      <c r="F1063" s="1"/>
      <c r="G1063" s="5"/>
      <c r="H1063" s="1"/>
      <c r="I1063" s="1"/>
      <c r="J1063" s="5"/>
      <c r="K1063" s="1"/>
      <c r="L1063" s="1"/>
      <c r="M1063" s="5"/>
      <c r="N1063" s="5"/>
      <c r="O1063" s="5"/>
      <c r="P1063" s="5"/>
      <c r="Q1063" s="5"/>
      <c r="R1063" s="5"/>
      <c r="S1063" s="70"/>
      <c r="T1063" s="70"/>
      <c r="U1063" s="70"/>
      <c r="V1063" s="18"/>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1"/>
      <c r="BA1063" s="1"/>
    </row>
    <row r="1064" spans="2:53">
      <c r="B1064" s="1"/>
      <c r="C1064" s="1"/>
      <c r="D1064" s="1"/>
      <c r="E1064" s="1"/>
      <c r="F1064" s="1"/>
      <c r="G1064" s="5"/>
      <c r="H1064" s="1"/>
      <c r="I1064" s="1"/>
      <c r="J1064" s="5"/>
      <c r="K1064" s="1"/>
      <c r="L1064" s="1"/>
      <c r="M1064" s="5"/>
      <c r="N1064" s="5"/>
      <c r="O1064" s="5"/>
      <c r="P1064" s="5"/>
      <c r="Q1064" s="5"/>
      <c r="R1064" s="5"/>
      <c r="S1064" s="70"/>
      <c r="T1064" s="70"/>
      <c r="U1064" s="70"/>
      <c r="V1064" s="18"/>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1"/>
      <c r="BA1064" s="1"/>
    </row>
    <row r="1065" spans="2:53">
      <c r="B1065" s="1"/>
      <c r="C1065" s="1"/>
      <c r="D1065" s="1"/>
      <c r="E1065" s="1"/>
      <c r="F1065" s="1"/>
      <c r="G1065" s="5"/>
      <c r="H1065" s="1"/>
      <c r="I1065" s="1"/>
      <c r="J1065" s="5"/>
      <c r="K1065" s="1"/>
      <c r="L1065" s="1"/>
      <c r="M1065" s="5"/>
      <c r="N1065" s="5"/>
      <c r="O1065" s="5"/>
      <c r="P1065" s="5"/>
      <c r="Q1065" s="5"/>
      <c r="R1065" s="5"/>
      <c r="S1065" s="70"/>
      <c r="T1065" s="70"/>
      <c r="U1065" s="70"/>
      <c r="V1065" s="18"/>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1"/>
      <c r="BA1065" s="1"/>
    </row>
    <row r="1066" spans="2:53">
      <c r="B1066" s="1"/>
      <c r="C1066" s="1"/>
      <c r="D1066" s="1"/>
      <c r="E1066" s="1"/>
      <c r="F1066" s="1"/>
      <c r="G1066" s="5"/>
      <c r="H1066" s="1"/>
      <c r="I1066" s="1"/>
      <c r="J1066" s="5"/>
      <c r="K1066" s="1"/>
      <c r="L1066" s="1"/>
      <c r="M1066" s="5"/>
      <c r="N1066" s="5"/>
      <c r="O1066" s="5"/>
      <c r="P1066" s="5"/>
      <c r="Q1066" s="5"/>
      <c r="R1066" s="5"/>
      <c r="S1066" s="70"/>
      <c r="T1066" s="70"/>
      <c r="U1066" s="70"/>
      <c r="V1066" s="18"/>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1"/>
      <c r="BA1066" s="1"/>
    </row>
    <row r="1067" spans="2:53">
      <c r="B1067" s="1"/>
      <c r="C1067" s="1"/>
      <c r="D1067" s="1"/>
      <c r="E1067" s="1"/>
      <c r="F1067" s="1"/>
      <c r="G1067" s="5"/>
      <c r="H1067" s="1"/>
      <c r="I1067" s="1"/>
      <c r="J1067" s="5"/>
      <c r="K1067" s="1"/>
      <c r="L1067" s="1"/>
      <c r="M1067" s="5"/>
      <c r="N1067" s="5"/>
      <c r="O1067" s="5"/>
      <c r="P1067" s="5"/>
      <c r="Q1067" s="5"/>
      <c r="R1067" s="5"/>
      <c r="S1067" s="70"/>
      <c r="T1067" s="70"/>
      <c r="U1067" s="70"/>
      <c r="V1067" s="18"/>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1"/>
      <c r="BA1067" s="1"/>
    </row>
    <row r="1068" spans="2:53">
      <c r="B1068" s="1"/>
      <c r="C1068" s="1"/>
      <c r="D1068" s="1"/>
      <c r="E1068" s="1"/>
      <c r="F1068" s="1"/>
      <c r="G1068" s="5"/>
      <c r="H1068" s="1"/>
      <c r="I1068" s="1"/>
      <c r="J1068" s="5"/>
      <c r="K1068" s="1"/>
      <c r="L1068" s="1"/>
      <c r="M1068" s="5"/>
      <c r="N1068" s="5"/>
      <c r="O1068" s="5"/>
      <c r="P1068" s="5"/>
      <c r="Q1068" s="5"/>
      <c r="R1068" s="5"/>
      <c r="S1068" s="70"/>
      <c r="T1068" s="70"/>
      <c r="U1068" s="70"/>
      <c r="V1068" s="18"/>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1"/>
      <c r="BA1068" s="1"/>
    </row>
    <row r="1069" spans="2:53">
      <c r="B1069" s="1"/>
      <c r="C1069" s="1"/>
      <c r="D1069" s="1"/>
      <c r="E1069" s="1"/>
      <c r="F1069" s="1"/>
      <c r="G1069" s="5"/>
      <c r="H1069" s="1"/>
      <c r="I1069" s="1"/>
      <c r="J1069" s="5"/>
      <c r="K1069" s="1"/>
      <c r="L1069" s="1"/>
      <c r="M1069" s="5"/>
      <c r="N1069" s="5"/>
      <c r="O1069" s="5"/>
      <c r="P1069" s="5"/>
      <c r="Q1069" s="5"/>
      <c r="R1069" s="5"/>
      <c r="S1069" s="70"/>
      <c r="T1069" s="70"/>
      <c r="U1069" s="70"/>
      <c r="V1069" s="18"/>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1"/>
      <c r="BA1069" s="1"/>
    </row>
    <row r="1070" spans="2:53">
      <c r="B1070" s="1"/>
      <c r="C1070" s="1"/>
      <c r="D1070" s="1"/>
      <c r="E1070" s="1"/>
      <c r="F1070" s="1"/>
      <c r="G1070" s="5"/>
      <c r="H1070" s="1"/>
      <c r="I1070" s="1"/>
      <c r="J1070" s="5"/>
      <c r="K1070" s="1"/>
      <c r="L1070" s="1"/>
      <c r="M1070" s="5"/>
      <c r="N1070" s="5"/>
      <c r="O1070" s="5"/>
      <c r="P1070" s="5"/>
      <c r="Q1070" s="5"/>
      <c r="R1070" s="5"/>
      <c r="S1070" s="70"/>
      <c r="T1070" s="70"/>
      <c r="U1070" s="70"/>
      <c r="V1070" s="18"/>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1"/>
      <c r="BA1070" s="1"/>
    </row>
    <row r="1071" spans="2:53">
      <c r="B1071" s="1"/>
      <c r="C1071" s="1"/>
      <c r="D1071" s="1"/>
      <c r="E1071" s="1"/>
      <c r="F1071" s="1"/>
      <c r="G1071" s="5"/>
      <c r="H1071" s="1"/>
      <c r="I1071" s="1"/>
      <c r="J1071" s="5"/>
      <c r="K1071" s="1"/>
      <c r="L1071" s="1"/>
      <c r="M1071" s="5"/>
      <c r="N1071" s="5"/>
      <c r="O1071" s="5"/>
      <c r="P1071" s="5"/>
      <c r="Q1071" s="5"/>
      <c r="R1071" s="5"/>
      <c r="S1071" s="70"/>
      <c r="T1071" s="70"/>
      <c r="U1071" s="70"/>
      <c r="V1071" s="18"/>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1"/>
      <c r="BA1071" s="1"/>
    </row>
    <row r="1072" spans="2:53">
      <c r="B1072" s="1"/>
      <c r="C1072" s="1"/>
      <c r="D1072" s="1"/>
      <c r="E1072" s="1"/>
      <c r="F1072" s="1"/>
      <c r="G1072" s="5"/>
      <c r="H1072" s="1"/>
      <c r="I1072" s="1"/>
      <c r="J1072" s="5"/>
      <c r="K1072" s="1"/>
      <c r="L1072" s="1"/>
      <c r="M1072" s="5"/>
      <c r="N1072" s="5"/>
      <c r="O1072" s="5"/>
      <c r="P1072" s="5"/>
      <c r="Q1072" s="5"/>
      <c r="R1072" s="5"/>
      <c r="S1072" s="70"/>
      <c r="T1072" s="70"/>
      <c r="U1072" s="70"/>
      <c r="V1072" s="18"/>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1"/>
      <c r="BA1072" s="1"/>
    </row>
    <row r="1073" spans="2:53">
      <c r="B1073" s="1"/>
      <c r="C1073" s="1"/>
      <c r="D1073" s="1"/>
      <c r="E1073" s="1"/>
      <c r="F1073" s="1"/>
      <c r="G1073" s="5"/>
      <c r="H1073" s="1"/>
      <c r="I1073" s="1"/>
      <c r="J1073" s="5"/>
      <c r="K1073" s="1"/>
      <c r="L1073" s="1"/>
      <c r="M1073" s="5"/>
      <c r="N1073" s="5"/>
      <c r="O1073" s="5"/>
      <c r="P1073" s="5"/>
      <c r="Q1073" s="5"/>
      <c r="R1073" s="5"/>
      <c r="S1073" s="70"/>
      <c r="T1073" s="70"/>
      <c r="U1073" s="70"/>
      <c r="V1073" s="18"/>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1"/>
      <c r="BA1073" s="1"/>
    </row>
    <row r="1074" spans="2:53">
      <c r="B1074" s="1"/>
      <c r="C1074" s="1"/>
      <c r="D1074" s="1"/>
      <c r="E1074" s="1"/>
      <c r="F1074" s="1"/>
      <c r="G1074" s="5"/>
      <c r="H1074" s="1"/>
      <c r="I1074" s="1"/>
      <c r="J1074" s="5"/>
      <c r="K1074" s="1"/>
      <c r="L1074" s="1"/>
      <c r="M1074" s="5"/>
      <c r="N1074" s="5"/>
      <c r="O1074" s="5"/>
      <c r="P1074" s="5"/>
      <c r="Q1074" s="5"/>
      <c r="R1074" s="5"/>
      <c r="S1074" s="70"/>
      <c r="T1074" s="70"/>
      <c r="U1074" s="70"/>
      <c r="V1074" s="18"/>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1"/>
      <c r="BA1074" s="1"/>
    </row>
    <row r="1075" spans="2:53">
      <c r="B1075" s="1"/>
      <c r="C1075" s="1"/>
      <c r="D1075" s="1"/>
      <c r="E1075" s="1"/>
      <c r="F1075" s="1"/>
      <c r="G1075" s="5"/>
      <c r="H1075" s="1"/>
      <c r="I1075" s="1"/>
      <c r="J1075" s="5"/>
      <c r="K1075" s="1"/>
      <c r="L1075" s="1"/>
      <c r="M1075" s="5"/>
      <c r="N1075" s="5"/>
      <c r="O1075" s="5"/>
      <c r="P1075" s="5"/>
      <c r="Q1075" s="5"/>
      <c r="R1075" s="5"/>
      <c r="S1075" s="70"/>
      <c r="T1075" s="70"/>
      <c r="U1075" s="70"/>
      <c r="V1075" s="18"/>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1"/>
      <c r="BA1075" s="1"/>
    </row>
    <row r="1076" spans="2:53">
      <c r="B1076" s="1"/>
      <c r="C1076" s="1"/>
      <c r="D1076" s="1"/>
      <c r="E1076" s="1"/>
      <c r="F1076" s="1"/>
      <c r="G1076" s="5"/>
      <c r="H1076" s="1"/>
      <c r="I1076" s="1"/>
      <c r="J1076" s="5"/>
      <c r="K1076" s="1"/>
      <c r="L1076" s="1"/>
      <c r="M1076" s="5"/>
      <c r="N1076" s="5"/>
      <c r="O1076" s="5"/>
      <c r="P1076" s="5"/>
      <c r="Q1076" s="5"/>
      <c r="R1076" s="5"/>
      <c r="S1076" s="70"/>
      <c r="T1076" s="70"/>
      <c r="U1076" s="70"/>
      <c r="V1076" s="18"/>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1"/>
      <c r="BA1076" s="1"/>
    </row>
    <row r="1077" spans="2:53">
      <c r="B1077" s="1"/>
      <c r="C1077" s="1"/>
      <c r="D1077" s="1"/>
      <c r="E1077" s="1"/>
      <c r="F1077" s="1"/>
      <c r="G1077" s="5"/>
      <c r="H1077" s="1"/>
      <c r="I1077" s="1"/>
      <c r="J1077" s="5"/>
      <c r="K1077" s="1"/>
      <c r="L1077" s="1"/>
      <c r="M1077" s="5"/>
      <c r="N1077" s="5"/>
      <c r="O1077" s="5"/>
      <c r="P1077" s="5"/>
      <c r="Q1077" s="5"/>
      <c r="R1077" s="5"/>
      <c r="S1077" s="70"/>
      <c r="T1077" s="70"/>
      <c r="U1077" s="70"/>
      <c r="V1077" s="18"/>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1"/>
      <c r="BA1077" s="1"/>
    </row>
    <row r="1078" spans="2:53">
      <c r="B1078" s="1"/>
      <c r="C1078" s="1"/>
      <c r="D1078" s="1"/>
      <c r="E1078" s="1"/>
      <c r="F1078" s="1"/>
      <c r="G1078" s="5"/>
      <c r="H1078" s="1"/>
      <c r="I1078" s="1"/>
      <c r="J1078" s="5"/>
      <c r="K1078" s="1"/>
      <c r="L1078" s="1"/>
      <c r="M1078" s="5"/>
      <c r="N1078" s="5"/>
      <c r="O1078" s="5"/>
      <c r="P1078" s="5"/>
      <c r="Q1078" s="5"/>
      <c r="R1078" s="5"/>
      <c r="S1078" s="70"/>
      <c r="T1078" s="70"/>
      <c r="U1078" s="70"/>
      <c r="V1078" s="18"/>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1"/>
      <c r="BA1078" s="1"/>
    </row>
    <row r="1079" spans="2:53">
      <c r="B1079" s="1"/>
      <c r="C1079" s="1"/>
      <c r="D1079" s="1"/>
      <c r="E1079" s="1"/>
      <c r="F1079" s="1"/>
      <c r="G1079" s="5"/>
      <c r="H1079" s="1"/>
      <c r="I1079" s="1"/>
      <c r="J1079" s="5"/>
      <c r="K1079" s="1"/>
      <c r="L1079" s="1"/>
      <c r="M1079" s="5"/>
      <c r="N1079" s="5"/>
      <c r="O1079" s="5"/>
      <c r="P1079" s="5"/>
      <c r="Q1079" s="5"/>
      <c r="R1079" s="5"/>
      <c r="S1079" s="70"/>
      <c r="T1079" s="70"/>
      <c r="U1079" s="70"/>
      <c r="V1079" s="18"/>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1"/>
      <c r="BA1079" s="1"/>
    </row>
    <row r="1080" spans="2:53">
      <c r="B1080" s="1"/>
      <c r="C1080" s="1"/>
      <c r="D1080" s="1"/>
      <c r="E1080" s="1"/>
      <c r="F1080" s="1"/>
      <c r="G1080" s="5"/>
      <c r="H1080" s="1"/>
      <c r="I1080" s="1"/>
      <c r="J1080" s="5"/>
      <c r="K1080" s="1"/>
      <c r="L1080" s="1"/>
      <c r="M1080" s="5"/>
      <c r="N1080" s="5"/>
      <c r="O1080" s="5"/>
      <c r="P1080" s="5"/>
      <c r="Q1080" s="5"/>
      <c r="R1080" s="5"/>
      <c r="S1080" s="70"/>
      <c r="T1080" s="70"/>
      <c r="U1080" s="70"/>
      <c r="V1080" s="18"/>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1"/>
      <c r="BA1080" s="1"/>
    </row>
    <row r="1081" spans="2:53">
      <c r="B1081" s="1"/>
      <c r="C1081" s="1"/>
      <c r="D1081" s="1"/>
      <c r="E1081" s="1"/>
      <c r="F1081" s="1"/>
      <c r="G1081" s="5"/>
      <c r="H1081" s="1"/>
      <c r="I1081" s="1"/>
      <c r="J1081" s="5"/>
      <c r="K1081" s="1"/>
      <c r="L1081" s="1"/>
      <c r="M1081" s="5"/>
      <c r="N1081" s="5"/>
      <c r="O1081" s="5"/>
      <c r="P1081" s="5"/>
      <c r="Q1081" s="5"/>
      <c r="R1081" s="5"/>
      <c r="S1081" s="70"/>
      <c r="T1081" s="70"/>
      <c r="U1081" s="70"/>
      <c r="V1081" s="18"/>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1"/>
      <c r="BA1081" s="1"/>
    </row>
    <row r="1082" spans="2:53">
      <c r="B1082" s="1"/>
      <c r="C1082" s="1"/>
      <c r="D1082" s="1"/>
      <c r="E1082" s="1"/>
      <c r="F1082" s="1"/>
      <c r="G1082" s="5"/>
      <c r="H1082" s="1"/>
      <c r="I1082" s="1"/>
      <c r="J1082" s="5"/>
      <c r="K1082" s="1"/>
      <c r="L1082" s="1"/>
      <c r="M1082" s="5"/>
      <c r="N1082" s="5"/>
      <c r="O1082" s="5"/>
      <c r="P1082" s="5"/>
      <c r="Q1082" s="5"/>
      <c r="R1082" s="5"/>
      <c r="S1082" s="70"/>
      <c r="T1082" s="70"/>
      <c r="U1082" s="70"/>
      <c r="V1082" s="18"/>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1"/>
      <c r="BA1082" s="1"/>
    </row>
    <row r="1083" spans="2:53">
      <c r="B1083" s="1"/>
      <c r="C1083" s="1"/>
      <c r="D1083" s="1"/>
      <c r="E1083" s="1"/>
      <c r="F1083" s="1"/>
      <c r="G1083" s="5"/>
      <c r="H1083" s="1"/>
      <c r="I1083" s="1"/>
      <c r="J1083" s="5"/>
      <c r="K1083" s="1"/>
      <c r="L1083" s="1"/>
      <c r="M1083" s="5"/>
      <c r="N1083" s="5"/>
      <c r="O1083" s="5"/>
      <c r="P1083" s="5"/>
      <c r="Q1083" s="5"/>
      <c r="R1083" s="5"/>
      <c r="S1083" s="70"/>
      <c r="T1083" s="70"/>
      <c r="U1083" s="70"/>
      <c r="V1083" s="18"/>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1"/>
      <c r="BA1083" s="1"/>
    </row>
    <row r="1084" spans="2:53">
      <c r="B1084" s="1"/>
      <c r="C1084" s="1"/>
      <c r="D1084" s="1"/>
      <c r="E1084" s="1"/>
      <c r="F1084" s="1"/>
      <c r="G1084" s="5"/>
      <c r="H1084" s="1"/>
      <c r="I1084" s="1"/>
      <c r="J1084" s="5"/>
      <c r="K1084" s="1"/>
      <c r="L1084" s="1"/>
      <c r="M1084" s="5"/>
      <c r="N1084" s="5"/>
      <c r="O1084" s="5"/>
      <c r="P1084" s="5"/>
      <c r="Q1084" s="5"/>
      <c r="R1084" s="5"/>
      <c r="S1084" s="70"/>
      <c r="T1084" s="70"/>
      <c r="U1084" s="70"/>
      <c r="V1084" s="18"/>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1"/>
      <c r="BA1084" s="1"/>
    </row>
    <row r="1085" spans="2:53">
      <c r="B1085" s="1"/>
      <c r="C1085" s="1"/>
      <c r="D1085" s="1"/>
      <c r="E1085" s="1"/>
      <c r="F1085" s="1"/>
      <c r="G1085" s="5"/>
      <c r="H1085" s="1"/>
      <c r="I1085" s="1"/>
      <c r="J1085" s="5"/>
      <c r="K1085" s="1"/>
      <c r="L1085" s="1"/>
      <c r="M1085" s="5"/>
      <c r="N1085" s="5"/>
      <c r="O1085" s="5"/>
      <c r="P1085" s="5"/>
      <c r="Q1085" s="5"/>
      <c r="R1085" s="5"/>
      <c r="S1085" s="70"/>
      <c r="T1085" s="70"/>
      <c r="U1085" s="70"/>
      <c r="V1085" s="18"/>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1"/>
      <c r="BA1085" s="1"/>
    </row>
    <row r="1086" spans="2:53">
      <c r="B1086" s="1"/>
      <c r="C1086" s="1"/>
      <c r="D1086" s="1"/>
      <c r="E1086" s="1"/>
      <c r="F1086" s="1"/>
      <c r="G1086" s="5"/>
      <c r="H1086" s="1"/>
      <c r="I1086" s="1"/>
      <c r="J1086" s="5"/>
      <c r="K1086" s="1"/>
      <c r="L1086" s="1"/>
      <c r="M1086" s="5"/>
      <c r="N1086" s="5"/>
      <c r="O1086" s="5"/>
      <c r="P1086" s="5"/>
      <c r="Q1086" s="5"/>
      <c r="R1086" s="5"/>
      <c r="S1086" s="70"/>
      <c r="T1086" s="70"/>
      <c r="U1086" s="70"/>
      <c r="V1086" s="18"/>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1"/>
      <c r="BA1086" s="1"/>
    </row>
    <row r="1087" spans="2:53">
      <c r="B1087" s="1"/>
      <c r="C1087" s="1"/>
      <c r="D1087" s="1"/>
      <c r="E1087" s="1"/>
      <c r="F1087" s="1"/>
      <c r="G1087" s="5"/>
      <c r="H1087" s="1"/>
      <c r="I1087" s="1"/>
      <c r="J1087" s="5"/>
      <c r="K1087" s="1"/>
      <c r="L1087" s="1"/>
      <c r="M1087" s="5"/>
      <c r="N1087" s="5"/>
      <c r="O1087" s="5"/>
      <c r="P1087" s="5"/>
      <c r="Q1087" s="5"/>
      <c r="R1087" s="5"/>
      <c r="S1087" s="70"/>
      <c r="T1087" s="70"/>
      <c r="U1087" s="70"/>
      <c r="V1087" s="18"/>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1"/>
      <c r="BA1087" s="1"/>
    </row>
    <row r="1088" spans="2:53">
      <c r="B1088" s="1"/>
      <c r="C1088" s="1"/>
      <c r="D1088" s="1"/>
      <c r="E1088" s="1"/>
      <c r="F1088" s="1"/>
      <c r="G1088" s="5"/>
      <c r="H1088" s="1"/>
      <c r="I1088" s="1"/>
      <c r="J1088" s="5"/>
      <c r="K1088" s="1"/>
      <c r="L1088" s="1"/>
      <c r="M1088" s="5"/>
      <c r="N1088" s="5"/>
      <c r="O1088" s="5"/>
      <c r="P1088" s="5"/>
      <c r="Q1088" s="5"/>
      <c r="R1088" s="5"/>
      <c r="S1088" s="70"/>
      <c r="T1088" s="70"/>
      <c r="U1088" s="70"/>
      <c r="V1088" s="18"/>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1"/>
      <c r="BA1088" s="1"/>
    </row>
    <row r="1089" spans="2:53">
      <c r="B1089" s="1"/>
      <c r="C1089" s="1"/>
      <c r="D1089" s="1"/>
      <c r="E1089" s="1"/>
      <c r="F1089" s="1"/>
      <c r="G1089" s="5"/>
      <c r="H1089" s="1"/>
      <c r="I1089" s="1"/>
      <c r="J1089" s="5"/>
      <c r="K1089" s="1"/>
      <c r="L1089" s="1"/>
      <c r="M1089" s="5"/>
      <c r="N1089" s="5"/>
      <c r="O1089" s="5"/>
      <c r="P1089" s="5"/>
      <c r="Q1089" s="5"/>
      <c r="R1089" s="5"/>
      <c r="S1089" s="70"/>
      <c r="T1089" s="70"/>
      <c r="U1089" s="70"/>
      <c r="V1089" s="18"/>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1"/>
      <c r="BA1089" s="1"/>
    </row>
    <row r="1090" spans="2:53">
      <c r="B1090" s="1"/>
      <c r="C1090" s="1"/>
      <c r="D1090" s="1"/>
      <c r="E1090" s="1"/>
      <c r="F1090" s="1"/>
      <c r="G1090" s="5"/>
      <c r="H1090" s="1"/>
      <c r="I1090" s="1"/>
      <c r="J1090" s="5"/>
      <c r="K1090" s="1"/>
      <c r="L1090" s="1"/>
      <c r="M1090" s="5"/>
      <c r="N1090" s="5"/>
      <c r="O1090" s="5"/>
      <c r="P1090" s="5"/>
      <c r="Q1090" s="5"/>
      <c r="R1090" s="5"/>
      <c r="S1090" s="70"/>
      <c r="T1090" s="70"/>
      <c r="U1090" s="70"/>
      <c r="V1090" s="18"/>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1"/>
      <c r="BA1090" s="1"/>
    </row>
    <row r="1091" spans="2:53">
      <c r="B1091" s="1"/>
      <c r="C1091" s="1"/>
      <c r="D1091" s="1"/>
      <c r="E1091" s="1"/>
      <c r="F1091" s="1"/>
      <c r="G1091" s="5"/>
      <c r="H1091" s="1"/>
      <c r="I1091" s="1"/>
      <c r="J1091" s="5"/>
      <c r="K1091" s="1"/>
      <c r="L1091" s="1"/>
      <c r="M1091" s="5"/>
      <c r="N1091" s="5"/>
      <c r="O1091" s="5"/>
      <c r="P1091" s="5"/>
      <c r="Q1091" s="5"/>
      <c r="R1091" s="5"/>
      <c r="S1091" s="70"/>
      <c r="T1091" s="70"/>
      <c r="U1091" s="70"/>
      <c r="V1091" s="18"/>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1"/>
      <c r="BA1091" s="1"/>
    </row>
    <row r="1092" spans="2:53">
      <c r="B1092" s="1"/>
      <c r="C1092" s="1"/>
      <c r="D1092" s="1"/>
      <c r="E1092" s="1"/>
      <c r="F1092" s="1"/>
      <c r="G1092" s="5"/>
      <c r="H1092" s="1"/>
      <c r="I1092" s="1"/>
      <c r="J1092" s="5"/>
      <c r="K1092" s="1"/>
      <c r="L1092" s="1"/>
      <c r="M1092" s="5"/>
      <c r="N1092" s="5"/>
      <c r="O1092" s="5"/>
      <c r="P1092" s="5"/>
      <c r="Q1092" s="5"/>
      <c r="R1092" s="5"/>
      <c r="S1092" s="70"/>
      <c r="T1092" s="70"/>
      <c r="U1092" s="70"/>
      <c r="V1092" s="18"/>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1"/>
      <c r="BA1092" s="1"/>
    </row>
    <row r="1093" spans="2:53">
      <c r="B1093" s="1"/>
      <c r="C1093" s="1"/>
      <c r="D1093" s="1"/>
      <c r="E1093" s="1"/>
      <c r="F1093" s="1"/>
      <c r="G1093" s="5"/>
      <c r="H1093" s="1"/>
      <c r="I1093" s="1"/>
      <c r="J1093" s="5"/>
      <c r="K1093" s="1"/>
      <c r="L1093" s="1"/>
      <c r="M1093" s="5"/>
      <c r="N1093" s="5"/>
      <c r="O1093" s="5"/>
      <c r="P1093" s="5"/>
      <c r="Q1093" s="5"/>
      <c r="R1093" s="5"/>
      <c r="S1093" s="70"/>
      <c r="T1093" s="70"/>
      <c r="U1093" s="70"/>
      <c r="V1093" s="18"/>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1"/>
      <c r="BA1093" s="1"/>
    </row>
    <row r="1094" spans="2:53">
      <c r="B1094" s="1"/>
      <c r="C1094" s="1"/>
      <c r="D1094" s="1"/>
      <c r="E1094" s="1"/>
      <c r="F1094" s="1"/>
      <c r="G1094" s="5"/>
      <c r="H1094" s="1"/>
      <c r="I1094" s="1"/>
      <c r="J1094" s="5"/>
      <c r="K1094" s="1"/>
      <c r="L1094" s="1"/>
      <c r="M1094" s="5"/>
      <c r="N1094" s="5"/>
      <c r="O1094" s="5"/>
      <c r="P1094" s="5"/>
      <c r="Q1094" s="5"/>
      <c r="R1094" s="5"/>
      <c r="S1094" s="70"/>
      <c r="T1094" s="70"/>
      <c r="U1094" s="70"/>
      <c r="V1094" s="18"/>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1"/>
      <c r="BA1094" s="1"/>
    </row>
    <row r="1095" spans="2:53">
      <c r="B1095" s="1"/>
      <c r="C1095" s="1"/>
      <c r="D1095" s="1"/>
      <c r="E1095" s="1"/>
      <c r="F1095" s="1"/>
      <c r="G1095" s="5"/>
      <c r="H1095" s="1"/>
      <c r="I1095" s="1"/>
      <c r="J1095" s="5"/>
      <c r="K1095" s="1"/>
      <c r="L1095" s="1"/>
      <c r="M1095" s="5"/>
      <c r="N1095" s="5"/>
      <c r="O1095" s="5"/>
      <c r="P1095" s="5"/>
      <c r="Q1095" s="5"/>
      <c r="R1095" s="5"/>
      <c r="S1095" s="70"/>
      <c r="T1095" s="70"/>
      <c r="U1095" s="70"/>
      <c r="V1095" s="18"/>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1"/>
      <c r="BA1095" s="1"/>
    </row>
    <row r="1096" spans="2:53">
      <c r="B1096" s="1"/>
      <c r="C1096" s="1"/>
      <c r="D1096" s="1"/>
      <c r="E1096" s="1"/>
      <c r="F1096" s="1"/>
      <c r="G1096" s="5"/>
      <c r="H1096" s="1"/>
      <c r="I1096" s="1"/>
      <c r="J1096" s="5"/>
      <c r="K1096" s="1"/>
      <c r="L1096" s="1"/>
      <c r="M1096" s="5"/>
      <c r="N1096" s="5"/>
      <c r="O1096" s="5"/>
      <c r="P1096" s="5"/>
      <c r="Q1096" s="5"/>
      <c r="R1096" s="5"/>
      <c r="S1096" s="70"/>
      <c r="T1096" s="70"/>
      <c r="U1096" s="70"/>
      <c r="V1096" s="18"/>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1"/>
      <c r="BA1096" s="1"/>
    </row>
    <row r="1097" spans="2:53">
      <c r="B1097" s="1"/>
      <c r="C1097" s="1"/>
      <c r="D1097" s="1"/>
      <c r="E1097" s="1"/>
      <c r="F1097" s="1"/>
      <c r="G1097" s="5"/>
      <c r="H1097" s="1"/>
      <c r="I1097" s="1"/>
      <c r="J1097" s="5"/>
      <c r="K1097" s="1"/>
      <c r="L1097" s="1"/>
      <c r="M1097" s="5"/>
      <c r="N1097" s="5"/>
      <c r="O1097" s="5"/>
      <c r="P1097" s="5"/>
      <c r="Q1097" s="5"/>
      <c r="R1097" s="5"/>
      <c r="S1097" s="70"/>
      <c r="T1097" s="70"/>
      <c r="U1097" s="70"/>
      <c r="V1097" s="18"/>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1"/>
      <c r="BA1097" s="1"/>
    </row>
    <row r="1098" spans="2:53">
      <c r="B1098" s="1"/>
      <c r="C1098" s="1"/>
      <c r="D1098" s="1"/>
      <c r="E1098" s="1"/>
      <c r="F1098" s="1"/>
      <c r="G1098" s="5"/>
      <c r="H1098" s="1"/>
      <c r="I1098" s="1"/>
      <c r="J1098" s="5"/>
      <c r="K1098" s="1"/>
      <c r="L1098" s="1"/>
      <c r="M1098" s="5"/>
      <c r="N1098" s="5"/>
      <c r="O1098" s="5"/>
      <c r="P1098" s="5"/>
      <c r="Q1098" s="5"/>
      <c r="R1098" s="5"/>
      <c r="S1098" s="70"/>
      <c r="T1098" s="70"/>
      <c r="U1098" s="70"/>
      <c r="V1098" s="18"/>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1"/>
      <c r="BA1098" s="1"/>
    </row>
    <row r="1099" spans="2:53">
      <c r="B1099" s="1"/>
      <c r="C1099" s="1"/>
      <c r="D1099" s="1"/>
      <c r="E1099" s="1"/>
      <c r="F1099" s="1"/>
      <c r="G1099" s="5"/>
      <c r="H1099" s="1"/>
      <c r="I1099" s="1"/>
      <c r="J1099" s="5"/>
      <c r="K1099" s="1"/>
      <c r="L1099" s="1"/>
      <c r="M1099" s="5"/>
      <c r="N1099" s="5"/>
      <c r="O1099" s="5"/>
      <c r="P1099" s="5"/>
      <c r="Q1099" s="5"/>
      <c r="R1099" s="5"/>
      <c r="S1099" s="70"/>
      <c r="T1099" s="70"/>
      <c r="U1099" s="70"/>
      <c r="V1099" s="18"/>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1"/>
      <c r="BA1099" s="1"/>
    </row>
    <row r="1100" spans="2:53">
      <c r="B1100" s="1"/>
      <c r="C1100" s="1"/>
      <c r="D1100" s="1"/>
      <c r="E1100" s="1"/>
      <c r="F1100" s="1"/>
      <c r="G1100" s="5"/>
      <c r="H1100" s="1"/>
      <c r="I1100" s="1"/>
      <c r="J1100" s="5"/>
      <c r="K1100" s="1"/>
      <c r="L1100" s="1"/>
      <c r="M1100" s="5"/>
      <c r="N1100" s="5"/>
      <c r="O1100" s="5"/>
      <c r="P1100" s="5"/>
      <c r="Q1100" s="5"/>
      <c r="R1100" s="5"/>
      <c r="S1100" s="70"/>
      <c r="T1100" s="70"/>
      <c r="U1100" s="70"/>
      <c r="V1100" s="18"/>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1"/>
      <c r="BA1100" s="1"/>
    </row>
    <row r="1101" spans="2:53">
      <c r="B1101" s="1"/>
      <c r="C1101" s="1"/>
      <c r="D1101" s="1"/>
      <c r="E1101" s="1"/>
      <c r="F1101" s="1"/>
      <c r="G1101" s="5"/>
      <c r="H1101" s="1"/>
      <c r="I1101" s="1"/>
      <c r="J1101" s="5"/>
      <c r="K1101" s="1"/>
      <c r="L1101" s="1"/>
      <c r="M1101" s="5"/>
      <c r="N1101" s="5"/>
      <c r="O1101" s="5"/>
      <c r="P1101" s="5"/>
      <c r="Q1101" s="5"/>
      <c r="R1101" s="5"/>
      <c r="S1101" s="70"/>
      <c r="T1101" s="70"/>
      <c r="U1101" s="70"/>
      <c r="V1101" s="18"/>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1"/>
      <c r="BA1101" s="1"/>
    </row>
    <row r="1102" spans="2:53">
      <c r="B1102" s="1"/>
      <c r="C1102" s="1"/>
      <c r="D1102" s="1"/>
      <c r="E1102" s="1"/>
      <c r="F1102" s="1"/>
      <c r="G1102" s="5"/>
      <c r="H1102" s="1"/>
      <c r="I1102" s="1"/>
      <c r="J1102" s="5"/>
      <c r="K1102" s="1"/>
      <c r="L1102" s="1"/>
      <c r="M1102" s="5"/>
      <c r="N1102" s="5"/>
      <c r="O1102" s="5"/>
      <c r="P1102" s="5"/>
      <c r="Q1102" s="5"/>
      <c r="R1102" s="5"/>
      <c r="S1102" s="70"/>
      <c r="T1102" s="70"/>
      <c r="U1102" s="70"/>
      <c r="V1102" s="18"/>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1"/>
      <c r="BA1102" s="1"/>
    </row>
    <row r="1103" spans="2:53">
      <c r="B1103" s="1"/>
      <c r="C1103" s="1"/>
      <c r="D1103" s="1"/>
      <c r="E1103" s="1"/>
      <c r="F1103" s="1"/>
      <c r="G1103" s="5"/>
      <c r="H1103" s="1"/>
      <c r="I1103" s="1"/>
      <c r="J1103" s="5"/>
      <c r="K1103" s="1"/>
      <c r="L1103" s="1"/>
      <c r="M1103" s="5"/>
      <c r="N1103" s="5"/>
      <c r="O1103" s="5"/>
      <c r="P1103" s="5"/>
      <c r="Q1103" s="5"/>
      <c r="R1103" s="5"/>
      <c r="S1103" s="70"/>
      <c r="T1103" s="70"/>
      <c r="U1103" s="70"/>
      <c r="V1103" s="18"/>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1"/>
      <c r="BA1103" s="1"/>
    </row>
    <row r="1104" spans="2:53">
      <c r="B1104" s="1"/>
      <c r="C1104" s="1"/>
      <c r="D1104" s="1"/>
      <c r="E1104" s="1"/>
      <c r="F1104" s="1"/>
      <c r="G1104" s="5"/>
      <c r="H1104" s="1"/>
      <c r="I1104" s="1"/>
      <c r="J1104" s="5"/>
      <c r="K1104" s="1"/>
      <c r="L1104" s="1"/>
      <c r="M1104" s="5"/>
      <c r="N1104" s="5"/>
      <c r="O1104" s="5"/>
      <c r="P1104" s="5"/>
      <c r="Q1104" s="5"/>
      <c r="R1104" s="5"/>
      <c r="S1104" s="70"/>
      <c r="T1104" s="70"/>
      <c r="U1104" s="70"/>
      <c r="V1104" s="18"/>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1"/>
      <c r="BA1104" s="1"/>
    </row>
    <row r="1105" spans="2:53">
      <c r="B1105" s="1"/>
      <c r="C1105" s="1"/>
      <c r="D1105" s="1"/>
      <c r="E1105" s="1"/>
      <c r="F1105" s="1"/>
      <c r="G1105" s="5"/>
      <c r="H1105" s="1"/>
      <c r="I1105" s="1"/>
      <c r="J1105" s="5"/>
      <c r="K1105" s="1"/>
      <c r="L1105" s="1"/>
      <c r="M1105" s="5"/>
      <c r="N1105" s="5"/>
      <c r="O1105" s="5"/>
      <c r="P1105" s="5"/>
      <c r="Q1105" s="5"/>
      <c r="R1105" s="5"/>
      <c r="S1105" s="70"/>
      <c r="T1105" s="70"/>
      <c r="U1105" s="70"/>
      <c r="V1105" s="18"/>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1"/>
      <c r="BA1105" s="1"/>
    </row>
    <row r="1106" spans="2:53">
      <c r="B1106" s="1"/>
      <c r="C1106" s="1"/>
      <c r="D1106" s="1"/>
      <c r="E1106" s="1"/>
      <c r="F1106" s="1"/>
      <c r="G1106" s="5"/>
      <c r="H1106" s="1"/>
      <c r="I1106" s="1"/>
      <c r="J1106" s="5"/>
      <c r="K1106" s="1"/>
      <c r="L1106" s="1"/>
      <c r="M1106" s="5"/>
      <c r="N1106" s="5"/>
      <c r="O1106" s="5"/>
      <c r="P1106" s="5"/>
      <c r="Q1106" s="5"/>
      <c r="R1106" s="5"/>
      <c r="S1106" s="70"/>
      <c r="T1106" s="70"/>
      <c r="U1106" s="70"/>
      <c r="V1106" s="18"/>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1"/>
      <c r="BA1106" s="1"/>
    </row>
    <row r="1107" spans="2:53">
      <c r="B1107" s="1"/>
      <c r="C1107" s="1"/>
      <c r="D1107" s="1"/>
      <c r="E1107" s="1"/>
      <c r="F1107" s="1"/>
      <c r="G1107" s="5"/>
      <c r="H1107" s="1"/>
      <c r="I1107" s="1"/>
      <c r="J1107" s="5"/>
      <c r="K1107" s="1"/>
      <c r="L1107" s="1"/>
      <c r="M1107" s="5"/>
      <c r="N1107" s="5"/>
      <c r="O1107" s="5"/>
      <c r="P1107" s="5"/>
      <c r="Q1107" s="5"/>
      <c r="R1107" s="5"/>
      <c r="S1107" s="70"/>
      <c r="T1107" s="70"/>
      <c r="U1107" s="70"/>
      <c r="V1107" s="18"/>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1"/>
      <c r="BA1107" s="1"/>
    </row>
    <row r="1108" spans="2:53">
      <c r="B1108" s="1"/>
      <c r="C1108" s="1"/>
      <c r="D1108" s="1"/>
      <c r="E1108" s="1"/>
      <c r="F1108" s="1"/>
      <c r="G1108" s="5"/>
      <c r="H1108" s="1"/>
      <c r="I1108" s="1"/>
      <c r="J1108" s="5"/>
      <c r="K1108" s="1"/>
      <c r="L1108" s="1"/>
      <c r="M1108" s="5"/>
      <c r="N1108" s="5"/>
      <c r="O1108" s="5"/>
      <c r="P1108" s="5"/>
      <c r="Q1108" s="5"/>
      <c r="R1108" s="5"/>
      <c r="S1108" s="70"/>
      <c r="T1108" s="70"/>
      <c r="U1108" s="70"/>
      <c r="V1108" s="18"/>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1"/>
      <c r="BA1108" s="1"/>
    </row>
    <row r="1109" spans="2:53">
      <c r="B1109" s="1"/>
      <c r="C1109" s="1"/>
      <c r="D1109" s="1"/>
      <c r="E1109" s="1"/>
      <c r="F1109" s="1"/>
      <c r="G1109" s="5"/>
      <c r="H1109" s="1"/>
      <c r="I1109" s="1"/>
      <c r="J1109" s="5"/>
      <c r="K1109" s="1"/>
      <c r="L1109" s="1"/>
      <c r="M1109" s="5"/>
      <c r="N1109" s="5"/>
      <c r="O1109" s="5"/>
      <c r="P1109" s="5"/>
      <c r="Q1109" s="5"/>
      <c r="R1109" s="5"/>
      <c r="S1109" s="70"/>
      <c r="T1109" s="70"/>
      <c r="U1109" s="70"/>
      <c r="V1109" s="18"/>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1"/>
      <c r="BA1109" s="1"/>
    </row>
    <row r="1110" spans="2:53">
      <c r="B1110" s="1"/>
      <c r="C1110" s="1"/>
      <c r="D1110" s="1"/>
      <c r="E1110" s="1"/>
      <c r="F1110" s="1"/>
      <c r="G1110" s="5"/>
      <c r="H1110" s="1"/>
      <c r="I1110" s="1"/>
      <c r="J1110" s="5"/>
      <c r="K1110" s="1"/>
      <c r="L1110" s="1"/>
      <c r="M1110" s="5"/>
      <c r="N1110" s="5"/>
      <c r="O1110" s="5"/>
      <c r="P1110" s="5"/>
      <c r="Q1110" s="5"/>
      <c r="R1110" s="5"/>
      <c r="S1110" s="70"/>
      <c r="T1110" s="70"/>
      <c r="U1110" s="70"/>
      <c r="V1110" s="18"/>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1"/>
      <c r="BA1110" s="1"/>
    </row>
    <row r="1111" spans="2:53">
      <c r="B1111" s="1"/>
      <c r="C1111" s="1"/>
      <c r="D1111" s="1"/>
      <c r="E1111" s="1"/>
      <c r="F1111" s="1"/>
      <c r="G1111" s="5"/>
      <c r="H1111" s="1"/>
      <c r="I1111" s="1"/>
      <c r="J1111" s="5"/>
      <c r="K1111" s="1"/>
      <c r="L1111" s="1"/>
      <c r="M1111" s="5"/>
      <c r="N1111" s="5"/>
      <c r="O1111" s="5"/>
      <c r="P1111" s="5"/>
      <c r="Q1111" s="5"/>
      <c r="R1111" s="5"/>
      <c r="S1111" s="70"/>
      <c r="T1111" s="70"/>
      <c r="U1111" s="70"/>
      <c r="V1111" s="18"/>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1"/>
      <c r="BA1111" s="1"/>
    </row>
    <row r="1112" spans="2:53">
      <c r="B1112" s="1"/>
      <c r="C1112" s="1"/>
      <c r="D1112" s="1"/>
      <c r="E1112" s="1"/>
      <c r="F1112" s="1"/>
      <c r="G1112" s="5"/>
      <c r="H1112" s="1"/>
      <c r="I1112" s="1"/>
      <c r="J1112" s="5"/>
      <c r="K1112" s="1"/>
      <c r="L1112" s="1"/>
      <c r="M1112" s="5"/>
      <c r="N1112" s="5"/>
      <c r="O1112" s="5"/>
      <c r="P1112" s="5"/>
      <c r="Q1112" s="5"/>
      <c r="R1112" s="5"/>
      <c r="S1112" s="70"/>
      <c r="T1112" s="70"/>
      <c r="U1112" s="70"/>
      <c r="V1112" s="18"/>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1"/>
      <c r="BA1112" s="1"/>
    </row>
    <row r="1113" spans="2:53">
      <c r="B1113" s="1"/>
      <c r="C1113" s="1"/>
      <c r="D1113" s="1"/>
      <c r="E1113" s="1"/>
      <c r="F1113" s="1"/>
      <c r="G1113" s="5"/>
      <c r="H1113" s="1"/>
      <c r="I1113" s="1"/>
      <c r="J1113" s="5"/>
      <c r="K1113" s="1"/>
      <c r="L1113" s="1"/>
      <c r="M1113" s="5"/>
      <c r="N1113" s="5"/>
      <c r="O1113" s="5"/>
      <c r="P1113" s="5"/>
      <c r="Q1113" s="5"/>
      <c r="R1113" s="5"/>
      <c r="S1113" s="70"/>
      <c r="T1113" s="70"/>
      <c r="U1113" s="70"/>
      <c r="V1113" s="18"/>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1"/>
      <c r="BA1113" s="1"/>
    </row>
    <row r="1114" spans="2:53">
      <c r="B1114" s="1"/>
      <c r="C1114" s="1"/>
      <c r="D1114" s="1"/>
      <c r="E1114" s="1"/>
      <c r="F1114" s="1"/>
      <c r="G1114" s="5"/>
      <c r="H1114" s="1"/>
      <c r="I1114" s="1"/>
      <c r="J1114" s="5"/>
      <c r="K1114" s="1"/>
      <c r="L1114" s="1"/>
      <c r="M1114" s="5"/>
      <c r="N1114" s="5"/>
      <c r="O1114" s="5"/>
      <c r="P1114" s="5"/>
      <c r="Q1114" s="5"/>
      <c r="R1114" s="5"/>
      <c r="S1114" s="70"/>
      <c r="T1114" s="70"/>
      <c r="U1114" s="70"/>
      <c r="V1114" s="18"/>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1"/>
      <c r="BA1114" s="1"/>
    </row>
    <row r="1115" spans="2:53">
      <c r="B1115" s="1"/>
      <c r="C1115" s="1"/>
      <c r="D1115" s="1"/>
      <c r="E1115" s="1"/>
      <c r="F1115" s="1"/>
      <c r="G1115" s="5"/>
      <c r="H1115" s="1"/>
      <c r="I1115" s="1"/>
      <c r="J1115" s="5"/>
      <c r="K1115" s="1"/>
      <c r="L1115" s="1"/>
      <c r="M1115" s="5"/>
      <c r="N1115" s="5"/>
      <c r="O1115" s="5"/>
      <c r="P1115" s="5"/>
      <c r="Q1115" s="5"/>
      <c r="R1115" s="5"/>
      <c r="S1115" s="70"/>
      <c r="T1115" s="70"/>
      <c r="U1115" s="70"/>
      <c r="V1115" s="18"/>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1"/>
      <c r="BA1115" s="1"/>
    </row>
    <row r="1116" spans="2:53">
      <c r="B1116" s="1"/>
      <c r="C1116" s="1"/>
      <c r="D1116" s="1"/>
      <c r="E1116" s="1"/>
      <c r="F1116" s="1"/>
      <c r="G1116" s="5"/>
      <c r="H1116" s="1"/>
      <c r="I1116" s="1"/>
      <c r="J1116" s="5"/>
      <c r="K1116" s="1"/>
      <c r="L1116" s="1"/>
      <c r="M1116" s="5"/>
      <c r="N1116" s="5"/>
      <c r="O1116" s="5"/>
      <c r="P1116" s="5"/>
      <c r="Q1116" s="5"/>
      <c r="R1116" s="5"/>
      <c r="S1116" s="70"/>
      <c r="T1116" s="70"/>
      <c r="U1116" s="70"/>
      <c r="V1116" s="18"/>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1"/>
      <c r="BA1116" s="1"/>
    </row>
    <row r="1117" spans="2:53">
      <c r="B1117" s="1"/>
      <c r="C1117" s="1"/>
      <c r="D1117" s="1"/>
      <c r="E1117" s="1"/>
      <c r="F1117" s="1"/>
      <c r="G1117" s="5"/>
      <c r="H1117" s="1"/>
      <c r="I1117" s="1"/>
      <c r="J1117" s="5"/>
      <c r="K1117" s="1"/>
      <c r="L1117" s="1"/>
      <c r="M1117" s="5"/>
      <c r="N1117" s="5"/>
      <c r="O1117" s="5"/>
      <c r="P1117" s="5"/>
      <c r="Q1117" s="5"/>
      <c r="R1117" s="5"/>
      <c r="S1117" s="70"/>
      <c r="T1117" s="70"/>
      <c r="U1117" s="70"/>
      <c r="V1117" s="18"/>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1"/>
      <c r="BA1117" s="1"/>
    </row>
    <row r="1118" spans="2:53">
      <c r="B1118" s="1"/>
      <c r="C1118" s="1"/>
      <c r="D1118" s="1"/>
      <c r="E1118" s="1"/>
      <c r="F1118" s="1"/>
      <c r="G1118" s="5"/>
      <c r="H1118" s="1"/>
      <c r="I1118" s="1"/>
      <c r="J1118" s="5"/>
      <c r="K1118" s="1"/>
      <c r="L1118" s="1"/>
      <c r="M1118" s="5"/>
      <c r="N1118" s="5"/>
      <c r="O1118" s="5"/>
      <c r="P1118" s="5"/>
      <c r="Q1118" s="5"/>
      <c r="R1118" s="5"/>
      <c r="S1118" s="70"/>
      <c r="T1118" s="70"/>
      <c r="U1118" s="70"/>
      <c r="V1118" s="18"/>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1"/>
      <c r="BA1118" s="1"/>
    </row>
    <row r="1119" spans="2:53">
      <c r="B1119" s="1"/>
      <c r="C1119" s="1"/>
      <c r="D1119" s="1"/>
      <c r="E1119" s="1"/>
      <c r="F1119" s="1"/>
      <c r="G1119" s="5"/>
      <c r="H1119" s="1"/>
      <c r="I1119" s="1"/>
      <c r="J1119" s="5"/>
      <c r="K1119" s="1"/>
      <c r="L1119" s="1"/>
      <c r="M1119" s="5"/>
      <c r="N1119" s="5"/>
      <c r="O1119" s="5"/>
      <c r="P1119" s="5"/>
      <c r="Q1119" s="5"/>
      <c r="R1119" s="5"/>
      <c r="S1119" s="70"/>
      <c r="T1119" s="70"/>
      <c r="U1119" s="70"/>
      <c r="V1119" s="18"/>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1"/>
      <c r="BA1119" s="1"/>
    </row>
    <row r="1120" spans="2:53">
      <c r="B1120" s="1"/>
      <c r="C1120" s="1"/>
      <c r="D1120" s="1"/>
      <c r="E1120" s="1"/>
      <c r="F1120" s="1"/>
      <c r="G1120" s="5"/>
      <c r="H1120" s="1"/>
      <c r="I1120" s="1"/>
      <c r="J1120" s="5"/>
      <c r="K1120" s="1"/>
      <c r="L1120" s="1"/>
      <c r="M1120" s="5"/>
      <c r="N1120" s="5"/>
      <c r="O1120" s="5"/>
      <c r="P1120" s="5"/>
      <c r="Q1120" s="5"/>
      <c r="R1120" s="5"/>
      <c r="S1120" s="70"/>
      <c r="T1120" s="70"/>
      <c r="U1120" s="70"/>
      <c r="V1120" s="18"/>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1"/>
      <c r="BA1120" s="1"/>
    </row>
    <row r="1121" spans="2:53">
      <c r="B1121" s="1"/>
      <c r="C1121" s="1"/>
      <c r="D1121" s="1"/>
      <c r="E1121" s="1"/>
      <c r="F1121" s="1"/>
      <c r="G1121" s="5"/>
      <c r="H1121" s="1"/>
      <c r="I1121" s="1"/>
      <c r="J1121" s="5"/>
      <c r="K1121" s="1"/>
      <c r="L1121" s="1"/>
      <c r="M1121" s="5"/>
      <c r="N1121" s="5"/>
      <c r="O1121" s="5"/>
      <c r="P1121" s="5"/>
      <c r="Q1121" s="5"/>
      <c r="R1121" s="5"/>
      <c r="S1121" s="70"/>
      <c r="T1121" s="70"/>
      <c r="U1121" s="70"/>
      <c r="V1121" s="18"/>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1"/>
      <c r="BA1121" s="1"/>
    </row>
    <row r="1122" spans="2:53">
      <c r="B1122" s="1"/>
      <c r="C1122" s="1"/>
      <c r="D1122" s="1"/>
      <c r="E1122" s="1"/>
      <c r="F1122" s="1"/>
      <c r="G1122" s="5"/>
      <c r="H1122" s="1"/>
      <c r="I1122" s="1"/>
      <c r="J1122" s="5"/>
      <c r="K1122" s="1"/>
      <c r="L1122" s="1"/>
      <c r="M1122" s="5"/>
      <c r="N1122" s="5"/>
      <c r="O1122" s="5"/>
      <c r="P1122" s="5"/>
      <c r="Q1122" s="5"/>
      <c r="R1122" s="5"/>
      <c r="S1122" s="70"/>
      <c r="T1122" s="70"/>
      <c r="U1122" s="70"/>
      <c r="V1122" s="18"/>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1"/>
      <c r="BA1122" s="1"/>
    </row>
    <row r="1123" spans="2:53">
      <c r="B1123" s="1"/>
      <c r="C1123" s="1"/>
      <c r="D1123" s="1"/>
      <c r="E1123" s="1"/>
      <c r="F1123" s="1"/>
      <c r="G1123" s="5"/>
      <c r="H1123" s="1"/>
      <c r="I1123" s="1"/>
      <c r="J1123" s="5"/>
      <c r="K1123" s="1"/>
      <c r="L1123" s="1"/>
      <c r="M1123" s="5"/>
      <c r="N1123" s="5"/>
      <c r="O1123" s="5"/>
      <c r="P1123" s="5"/>
      <c r="Q1123" s="5"/>
      <c r="R1123" s="5"/>
      <c r="S1123" s="70"/>
      <c r="T1123" s="70"/>
      <c r="U1123" s="70"/>
      <c r="V1123" s="18"/>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1"/>
      <c r="BA1123" s="1"/>
    </row>
    <row r="1124" spans="2:53">
      <c r="B1124" s="1"/>
      <c r="C1124" s="1"/>
      <c r="D1124" s="1"/>
      <c r="E1124" s="1"/>
      <c r="F1124" s="1"/>
      <c r="G1124" s="5"/>
      <c r="H1124" s="1"/>
      <c r="I1124" s="1"/>
      <c r="J1124" s="5"/>
      <c r="K1124" s="1"/>
      <c r="L1124" s="1"/>
      <c r="M1124" s="5"/>
      <c r="N1124" s="5"/>
      <c r="O1124" s="5"/>
      <c r="P1124" s="5"/>
      <c r="Q1124" s="5"/>
      <c r="R1124" s="5"/>
      <c r="S1124" s="70"/>
      <c r="T1124" s="70"/>
      <c r="U1124" s="70"/>
      <c r="V1124" s="18"/>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1"/>
      <c r="BA1124" s="1"/>
    </row>
    <row r="1125" spans="2:53">
      <c r="B1125" s="1"/>
      <c r="C1125" s="1"/>
      <c r="D1125" s="1"/>
      <c r="E1125" s="1"/>
      <c r="F1125" s="1"/>
      <c r="G1125" s="5"/>
      <c r="H1125" s="1"/>
      <c r="I1125" s="1"/>
      <c r="J1125" s="5"/>
      <c r="K1125" s="1"/>
      <c r="L1125" s="1"/>
      <c r="M1125" s="5"/>
      <c r="N1125" s="5"/>
      <c r="O1125" s="5"/>
      <c r="P1125" s="5"/>
      <c r="Q1125" s="5"/>
      <c r="R1125" s="5"/>
      <c r="S1125" s="70"/>
      <c r="T1125" s="70"/>
      <c r="U1125" s="70"/>
      <c r="V1125" s="18"/>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1"/>
      <c r="BA1125" s="1"/>
    </row>
    <row r="1126" spans="2:53">
      <c r="B1126" s="1"/>
      <c r="C1126" s="1"/>
      <c r="D1126" s="1"/>
      <c r="E1126" s="1"/>
      <c r="F1126" s="1"/>
      <c r="G1126" s="5"/>
      <c r="H1126" s="1"/>
      <c r="I1126" s="1"/>
      <c r="J1126" s="5"/>
      <c r="K1126" s="1"/>
      <c r="L1126" s="1"/>
      <c r="M1126" s="5"/>
      <c r="N1126" s="5"/>
      <c r="O1126" s="5"/>
      <c r="P1126" s="5"/>
      <c r="Q1126" s="5"/>
      <c r="R1126" s="5"/>
      <c r="S1126" s="70"/>
      <c r="T1126" s="70"/>
      <c r="U1126" s="70"/>
      <c r="V1126" s="18"/>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1"/>
      <c r="BA1126" s="1"/>
    </row>
    <row r="1127" spans="2:53">
      <c r="B1127" s="1"/>
      <c r="C1127" s="1"/>
      <c r="D1127" s="1"/>
      <c r="E1127" s="1"/>
      <c r="F1127" s="1"/>
      <c r="G1127" s="5"/>
      <c r="H1127" s="1"/>
      <c r="I1127" s="1"/>
      <c r="J1127" s="5"/>
      <c r="K1127" s="1"/>
      <c r="L1127" s="1"/>
      <c r="M1127" s="5"/>
      <c r="N1127" s="5"/>
      <c r="O1127" s="5"/>
      <c r="P1127" s="5"/>
      <c r="Q1127" s="5"/>
      <c r="R1127" s="5"/>
      <c r="S1127" s="70"/>
      <c r="T1127" s="70"/>
      <c r="U1127" s="70"/>
      <c r="V1127" s="18"/>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1"/>
      <c r="BA1127" s="1"/>
    </row>
    <row r="1128" spans="2:53">
      <c r="B1128" s="1"/>
      <c r="C1128" s="1"/>
      <c r="D1128" s="1"/>
      <c r="E1128" s="1"/>
      <c r="F1128" s="1"/>
      <c r="G1128" s="5"/>
      <c r="H1128" s="1"/>
      <c r="I1128" s="1"/>
      <c r="J1128" s="5"/>
      <c r="K1128" s="1"/>
      <c r="L1128" s="1"/>
      <c r="M1128" s="5"/>
      <c r="N1128" s="5"/>
      <c r="O1128" s="5"/>
      <c r="P1128" s="5"/>
      <c r="Q1128" s="5"/>
      <c r="R1128" s="5"/>
      <c r="S1128" s="70"/>
      <c r="T1128" s="70"/>
      <c r="U1128" s="70"/>
      <c r="V1128" s="18"/>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1"/>
      <c r="BA1128" s="1"/>
    </row>
    <row r="1129" spans="2:53">
      <c r="B1129" s="1"/>
      <c r="C1129" s="1"/>
      <c r="D1129" s="1"/>
      <c r="E1129" s="1"/>
      <c r="F1129" s="1"/>
      <c r="G1129" s="5"/>
      <c r="H1129" s="1"/>
      <c r="I1129" s="1"/>
      <c r="J1129" s="5"/>
      <c r="K1129" s="1"/>
      <c r="L1129" s="1"/>
      <c r="M1129" s="5"/>
      <c r="N1129" s="5"/>
      <c r="O1129" s="5"/>
      <c r="P1129" s="5"/>
      <c r="Q1129" s="5"/>
      <c r="R1129" s="5"/>
      <c r="S1129" s="70"/>
      <c r="T1129" s="70"/>
      <c r="U1129" s="70"/>
      <c r="V1129" s="18"/>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1"/>
      <c r="BA1129" s="1"/>
    </row>
    <row r="1130" spans="2:53">
      <c r="B1130" s="1"/>
      <c r="C1130" s="1"/>
      <c r="D1130" s="1"/>
      <c r="E1130" s="1"/>
      <c r="F1130" s="1"/>
      <c r="G1130" s="5"/>
      <c r="H1130" s="1"/>
      <c r="I1130" s="1"/>
      <c r="J1130" s="5"/>
      <c r="K1130" s="1"/>
      <c r="L1130" s="1"/>
      <c r="M1130" s="5"/>
      <c r="N1130" s="5"/>
      <c r="O1130" s="5"/>
      <c r="P1130" s="5"/>
      <c r="Q1130" s="5"/>
      <c r="R1130" s="5"/>
      <c r="S1130" s="70"/>
      <c r="T1130" s="70"/>
      <c r="U1130" s="70"/>
      <c r="V1130" s="18"/>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1"/>
      <c r="BA1130" s="1"/>
    </row>
    <row r="1131" spans="2:53">
      <c r="B1131" s="1"/>
      <c r="C1131" s="1"/>
      <c r="D1131" s="1"/>
      <c r="E1131" s="1"/>
      <c r="F1131" s="1"/>
      <c r="G1131" s="5"/>
      <c r="H1131" s="1"/>
      <c r="I1131" s="1"/>
      <c r="J1131" s="5"/>
      <c r="K1131" s="1"/>
      <c r="L1131" s="1"/>
      <c r="M1131" s="5"/>
      <c r="N1131" s="5"/>
      <c r="O1131" s="5"/>
      <c r="P1131" s="5"/>
      <c r="Q1131" s="5"/>
      <c r="R1131" s="5"/>
      <c r="S1131" s="70"/>
      <c r="T1131" s="70"/>
      <c r="U1131" s="70"/>
      <c r="V1131" s="18"/>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1"/>
      <c r="BA1131" s="1"/>
    </row>
    <row r="1132" spans="2:53">
      <c r="B1132" s="1"/>
      <c r="C1132" s="1"/>
      <c r="D1132" s="1"/>
      <c r="E1132" s="1"/>
      <c r="F1132" s="1"/>
      <c r="G1132" s="5"/>
      <c r="H1132" s="1"/>
      <c r="I1132" s="1"/>
      <c r="J1132" s="5"/>
      <c r="K1132" s="1"/>
      <c r="L1132" s="1"/>
      <c r="M1132" s="5"/>
      <c r="N1132" s="5"/>
      <c r="O1132" s="5"/>
      <c r="P1132" s="5"/>
      <c r="Q1132" s="5"/>
      <c r="R1132" s="5"/>
      <c r="S1132" s="70"/>
      <c r="T1132" s="70"/>
      <c r="U1132" s="70"/>
      <c r="V1132" s="18"/>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1"/>
      <c r="BA1132" s="1"/>
    </row>
    <row r="1133" spans="2:53">
      <c r="B1133" s="1"/>
      <c r="C1133" s="1"/>
      <c r="D1133" s="1"/>
      <c r="E1133" s="1"/>
      <c r="F1133" s="1"/>
      <c r="G1133" s="5"/>
      <c r="H1133" s="1"/>
      <c r="I1133" s="1"/>
      <c r="J1133" s="5"/>
      <c r="K1133" s="1"/>
      <c r="L1133" s="1"/>
      <c r="M1133" s="5"/>
      <c r="N1133" s="5"/>
      <c r="O1133" s="5"/>
      <c r="P1133" s="5"/>
      <c r="Q1133" s="5"/>
      <c r="R1133" s="5"/>
      <c r="S1133" s="70"/>
      <c r="T1133" s="70"/>
      <c r="U1133" s="70"/>
      <c r="V1133" s="18"/>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1"/>
      <c r="BA1133" s="1"/>
    </row>
    <row r="1134" spans="2:53">
      <c r="B1134" s="1"/>
      <c r="C1134" s="1"/>
      <c r="D1134" s="1"/>
      <c r="E1134" s="1"/>
      <c r="F1134" s="1"/>
      <c r="G1134" s="5"/>
      <c r="H1134" s="1"/>
      <c r="I1134" s="1"/>
      <c r="J1134" s="5"/>
      <c r="K1134" s="1"/>
      <c r="L1134" s="1"/>
      <c r="M1134" s="5"/>
      <c r="N1134" s="5"/>
      <c r="O1134" s="5"/>
      <c r="P1134" s="5"/>
      <c r="Q1134" s="5"/>
      <c r="R1134" s="5"/>
      <c r="S1134" s="70"/>
      <c r="T1134" s="70"/>
      <c r="U1134" s="70"/>
      <c r="V1134" s="18"/>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1"/>
      <c r="BA1134" s="1"/>
    </row>
    <row r="1135" spans="2:53">
      <c r="B1135" s="1"/>
      <c r="C1135" s="1"/>
      <c r="D1135" s="1"/>
      <c r="E1135" s="1"/>
      <c r="F1135" s="1"/>
      <c r="G1135" s="5"/>
      <c r="H1135" s="1"/>
      <c r="I1135" s="1"/>
      <c r="J1135" s="5"/>
      <c r="K1135" s="1"/>
      <c r="L1135" s="1"/>
      <c r="M1135" s="5"/>
      <c r="N1135" s="5"/>
      <c r="O1135" s="5"/>
      <c r="P1135" s="5"/>
      <c r="Q1135" s="5"/>
      <c r="R1135" s="5"/>
      <c r="S1135" s="70"/>
      <c r="T1135" s="70"/>
      <c r="U1135" s="70"/>
      <c r="V1135" s="18"/>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1"/>
      <c r="BA1135" s="1"/>
    </row>
    <row r="1136" spans="2:53">
      <c r="B1136" s="1"/>
      <c r="C1136" s="1"/>
      <c r="D1136" s="1"/>
      <c r="E1136" s="1"/>
      <c r="F1136" s="1"/>
      <c r="G1136" s="5"/>
      <c r="H1136" s="1"/>
      <c r="I1136" s="1"/>
      <c r="J1136" s="5"/>
      <c r="K1136" s="1"/>
      <c r="L1136" s="1"/>
      <c r="M1136" s="5"/>
      <c r="N1136" s="5"/>
      <c r="O1136" s="5"/>
      <c r="P1136" s="5"/>
      <c r="Q1136" s="5"/>
      <c r="R1136" s="5"/>
      <c r="S1136" s="70"/>
      <c r="T1136" s="70"/>
      <c r="U1136" s="70"/>
      <c r="V1136" s="18"/>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1"/>
      <c r="BA1136" s="1"/>
    </row>
    <row r="1137" spans="2:53">
      <c r="B1137" s="1"/>
      <c r="C1137" s="1"/>
      <c r="D1137" s="1"/>
      <c r="E1137" s="1"/>
      <c r="F1137" s="1"/>
      <c r="G1137" s="5"/>
      <c r="H1137" s="1"/>
      <c r="I1137" s="1"/>
      <c r="J1137" s="5"/>
      <c r="K1137" s="1"/>
      <c r="L1137" s="1"/>
      <c r="M1137" s="5"/>
      <c r="N1137" s="5"/>
      <c r="O1137" s="5"/>
      <c r="P1137" s="5"/>
      <c r="Q1137" s="5"/>
      <c r="R1137" s="5"/>
      <c r="S1137" s="70"/>
      <c r="T1137" s="70"/>
      <c r="U1137" s="70"/>
      <c r="V1137" s="18"/>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1"/>
      <c r="BA1137" s="1"/>
    </row>
    <row r="1138" spans="2:53">
      <c r="B1138" s="1"/>
      <c r="C1138" s="1"/>
      <c r="D1138" s="1"/>
      <c r="E1138" s="1"/>
      <c r="F1138" s="1"/>
      <c r="G1138" s="5"/>
      <c r="H1138" s="1"/>
      <c r="I1138" s="1"/>
      <c r="J1138" s="5"/>
      <c r="K1138" s="1"/>
      <c r="L1138" s="1"/>
      <c r="M1138" s="5"/>
      <c r="N1138" s="5"/>
      <c r="O1138" s="5"/>
      <c r="P1138" s="5"/>
      <c r="Q1138" s="5"/>
      <c r="R1138" s="5"/>
      <c r="S1138" s="70"/>
      <c r="T1138" s="70"/>
      <c r="U1138" s="70"/>
      <c r="V1138" s="18"/>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1"/>
      <c r="BA1138" s="1"/>
    </row>
    <row r="1139" spans="2:53">
      <c r="B1139" s="1"/>
      <c r="C1139" s="1"/>
      <c r="D1139" s="1"/>
      <c r="E1139" s="1"/>
      <c r="F1139" s="1"/>
      <c r="G1139" s="5"/>
      <c r="H1139" s="1"/>
      <c r="I1139" s="1"/>
      <c r="J1139" s="5"/>
      <c r="K1139" s="1"/>
      <c r="L1139" s="1"/>
      <c r="M1139" s="5"/>
      <c r="N1139" s="5"/>
      <c r="O1139" s="5"/>
      <c r="P1139" s="5"/>
      <c r="Q1139" s="5"/>
      <c r="R1139" s="5"/>
      <c r="S1139" s="70"/>
      <c r="T1139" s="70"/>
      <c r="U1139" s="70"/>
      <c r="V1139" s="18"/>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1"/>
      <c r="BA1139" s="1"/>
    </row>
    <row r="1140" spans="2:53">
      <c r="B1140" s="1"/>
      <c r="C1140" s="1"/>
      <c r="D1140" s="1"/>
      <c r="E1140" s="1"/>
      <c r="F1140" s="1"/>
      <c r="G1140" s="5"/>
      <c r="H1140" s="1"/>
      <c r="I1140" s="1"/>
      <c r="J1140" s="5"/>
      <c r="K1140" s="1"/>
      <c r="L1140" s="1"/>
      <c r="M1140" s="5"/>
      <c r="N1140" s="5"/>
      <c r="O1140" s="5"/>
      <c r="P1140" s="5"/>
      <c r="Q1140" s="5"/>
      <c r="R1140" s="5"/>
      <c r="S1140" s="70"/>
      <c r="T1140" s="70"/>
      <c r="U1140" s="70"/>
      <c r="V1140" s="18"/>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1"/>
      <c r="BA1140" s="1"/>
    </row>
    <row r="1141" spans="2:53">
      <c r="B1141" s="1"/>
      <c r="C1141" s="1"/>
      <c r="D1141" s="1"/>
      <c r="E1141" s="1"/>
      <c r="F1141" s="1"/>
      <c r="G1141" s="5"/>
      <c r="H1141" s="1"/>
      <c r="I1141" s="1"/>
      <c r="J1141" s="5"/>
      <c r="K1141" s="1"/>
      <c r="L1141" s="1"/>
      <c r="M1141" s="5"/>
      <c r="N1141" s="5"/>
      <c r="O1141" s="5"/>
      <c r="P1141" s="5"/>
      <c r="Q1141" s="5"/>
      <c r="R1141" s="5"/>
      <c r="S1141" s="70"/>
      <c r="T1141" s="70"/>
      <c r="U1141" s="70"/>
      <c r="V1141" s="18"/>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1"/>
      <c r="BA1141" s="1"/>
    </row>
    <row r="1142" spans="2:53">
      <c r="B1142" s="1"/>
      <c r="C1142" s="1"/>
      <c r="D1142" s="1"/>
      <c r="E1142" s="1"/>
      <c r="F1142" s="1"/>
      <c r="G1142" s="5"/>
      <c r="H1142" s="1"/>
      <c r="I1142" s="1"/>
      <c r="J1142" s="5"/>
      <c r="K1142" s="1"/>
      <c r="L1142" s="1"/>
      <c r="M1142" s="5"/>
      <c r="N1142" s="5"/>
      <c r="O1142" s="5"/>
      <c r="P1142" s="5"/>
      <c r="Q1142" s="5"/>
      <c r="R1142" s="5"/>
      <c r="S1142" s="70"/>
      <c r="T1142" s="70"/>
      <c r="U1142" s="70"/>
      <c r="V1142" s="18"/>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1"/>
      <c r="BA1142" s="1"/>
    </row>
    <row r="1143" spans="2:53">
      <c r="B1143" s="1"/>
      <c r="C1143" s="1"/>
      <c r="D1143" s="1"/>
      <c r="E1143" s="1"/>
      <c r="F1143" s="1"/>
      <c r="G1143" s="5"/>
      <c r="H1143" s="1"/>
      <c r="I1143" s="1"/>
      <c r="J1143" s="5"/>
      <c r="K1143" s="1"/>
      <c r="L1143" s="1"/>
      <c r="M1143" s="5"/>
      <c r="N1143" s="5"/>
      <c r="O1143" s="5"/>
      <c r="P1143" s="5"/>
      <c r="Q1143" s="5"/>
      <c r="R1143" s="5"/>
      <c r="S1143" s="70"/>
      <c r="T1143" s="70"/>
      <c r="U1143" s="70"/>
      <c r="V1143" s="18"/>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1"/>
      <c r="BA1143" s="1"/>
    </row>
    <row r="1144" spans="2:53">
      <c r="B1144" s="1"/>
      <c r="C1144" s="1"/>
      <c r="D1144" s="1"/>
      <c r="E1144" s="1"/>
      <c r="F1144" s="1"/>
      <c r="G1144" s="5"/>
      <c r="H1144" s="1"/>
      <c r="I1144" s="1"/>
      <c r="J1144" s="5"/>
      <c r="K1144" s="1"/>
      <c r="L1144" s="1"/>
      <c r="M1144" s="5"/>
      <c r="N1144" s="5"/>
      <c r="O1144" s="5"/>
      <c r="P1144" s="5"/>
      <c r="Q1144" s="5"/>
      <c r="R1144" s="5"/>
      <c r="S1144" s="70"/>
      <c r="T1144" s="70"/>
      <c r="U1144" s="70"/>
      <c r="V1144" s="18"/>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1"/>
      <c r="BA1144" s="1"/>
    </row>
    <row r="1145" spans="2:53">
      <c r="B1145" s="1"/>
      <c r="C1145" s="1"/>
      <c r="D1145" s="1"/>
      <c r="E1145" s="1"/>
      <c r="F1145" s="1"/>
      <c r="G1145" s="5"/>
      <c r="H1145" s="1"/>
      <c r="I1145" s="1"/>
      <c r="J1145" s="5"/>
      <c r="K1145" s="1"/>
      <c r="L1145" s="1"/>
      <c r="M1145" s="5"/>
      <c r="N1145" s="5"/>
      <c r="O1145" s="5"/>
      <c r="P1145" s="5"/>
      <c r="Q1145" s="5"/>
      <c r="R1145" s="5"/>
      <c r="S1145" s="70"/>
      <c r="T1145" s="70"/>
      <c r="U1145" s="70"/>
      <c r="V1145" s="18"/>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1"/>
      <c r="BA1145" s="1"/>
    </row>
    <row r="1146" spans="2:53">
      <c r="B1146" s="1"/>
      <c r="C1146" s="1"/>
      <c r="D1146" s="1"/>
      <c r="E1146" s="1"/>
      <c r="F1146" s="1"/>
      <c r="G1146" s="5"/>
      <c r="H1146" s="1"/>
      <c r="I1146" s="1"/>
      <c r="J1146" s="5"/>
      <c r="K1146" s="1"/>
      <c r="L1146" s="1"/>
      <c r="M1146" s="5"/>
      <c r="N1146" s="5"/>
      <c r="O1146" s="5"/>
      <c r="P1146" s="5"/>
      <c r="Q1146" s="5"/>
      <c r="R1146" s="5"/>
      <c r="S1146" s="70"/>
      <c r="T1146" s="70"/>
      <c r="U1146" s="70"/>
      <c r="V1146" s="18"/>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1"/>
      <c r="BA1146" s="1"/>
    </row>
    <row r="1147" spans="2:53">
      <c r="B1147" s="1"/>
      <c r="C1147" s="1"/>
      <c r="D1147" s="1"/>
      <c r="E1147" s="1"/>
      <c r="F1147" s="1"/>
      <c r="G1147" s="5"/>
      <c r="H1147" s="1"/>
      <c r="I1147" s="1"/>
      <c r="J1147" s="5"/>
      <c r="K1147" s="1"/>
      <c r="L1147" s="1"/>
      <c r="M1147" s="5"/>
      <c r="N1147" s="5"/>
      <c r="O1147" s="5"/>
      <c r="P1147" s="5"/>
      <c r="Q1147" s="5"/>
      <c r="R1147" s="5"/>
      <c r="S1147" s="70"/>
      <c r="T1147" s="70"/>
      <c r="U1147" s="70"/>
      <c r="V1147" s="18"/>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1"/>
      <c r="BA1147" s="1"/>
    </row>
    <row r="1148" spans="2:53">
      <c r="B1148" s="1"/>
      <c r="C1148" s="1"/>
      <c r="D1148" s="1"/>
      <c r="E1148" s="1"/>
      <c r="F1148" s="1"/>
      <c r="G1148" s="5"/>
      <c r="H1148" s="1"/>
      <c r="I1148" s="1"/>
      <c r="J1148" s="5"/>
      <c r="K1148" s="1"/>
      <c r="L1148" s="1"/>
      <c r="M1148" s="5"/>
      <c r="N1148" s="5"/>
      <c r="O1148" s="5"/>
      <c r="P1148" s="5"/>
      <c r="Q1148" s="5"/>
      <c r="R1148" s="5"/>
      <c r="S1148" s="70"/>
      <c r="T1148" s="70"/>
      <c r="U1148" s="70"/>
      <c r="V1148" s="18"/>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1"/>
      <c r="BA1148" s="1"/>
    </row>
    <row r="1149" spans="2:53">
      <c r="B1149" s="1"/>
      <c r="C1149" s="1"/>
      <c r="D1149" s="1"/>
      <c r="E1149" s="1"/>
      <c r="F1149" s="1"/>
      <c r="G1149" s="5"/>
      <c r="H1149" s="1"/>
      <c r="I1149" s="1"/>
      <c r="J1149" s="5"/>
      <c r="K1149" s="1"/>
      <c r="L1149" s="1"/>
      <c r="M1149" s="5"/>
      <c r="N1149" s="5"/>
      <c r="O1149" s="5"/>
      <c r="P1149" s="5"/>
      <c r="Q1149" s="5"/>
      <c r="R1149" s="5"/>
      <c r="S1149" s="70"/>
      <c r="T1149" s="70"/>
      <c r="U1149" s="70"/>
      <c r="V1149" s="18"/>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1"/>
      <c r="BA1149" s="1"/>
    </row>
    <row r="1150" spans="2:53">
      <c r="B1150" s="1"/>
      <c r="C1150" s="1"/>
      <c r="D1150" s="1"/>
      <c r="E1150" s="1"/>
      <c r="F1150" s="1"/>
      <c r="G1150" s="5"/>
      <c r="H1150" s="1"/>
      <c r="I1150" s="1"/>
      <c r="J1150" s="5"/>
      <c r="K1150" s="1"/>
      <c r="L1150" s="1"/>
      <c r="M1150" s="5"/>
      <c r="N1150" s="5"/>
      <c r="O1150" s="5"/>
      <c r="P1150" s="5"/>
      <c r="Q1150" s="5"/>
      <c r="R1150" s="5"/>
      <c r="S1150" s="70"/>
      <c r="T1150" s="70"/>
      <c r="U1150" s="70"/>
      <c r="V1150" s="18"/>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1"/>
      <c r="BA1150" s="1"/>
    </row>
    <row r="1151" spans="2:53">
      <c r="B1151" s="1"/>
      <c r="C1151" s="1"/>
      <c r="D1151" s="1"/>
      <c r="E1151" s="1"/>
      <c r="F1151" s="1"/>
      <c r="G1151" s="5"/>
      <c r="H1151" s="1"/>
      <c r="I1151" s="1"/>
      <c r="J1151" s="5"/>
      <c r="K1151" s="1"/>
      <c r="L1151" s="1"/>
      <c r="M1151" s="5"/>
      <c r="N1151" s="5"/>
      <c r="O1151" s="5"/>
      <c r="P1151" s="5"/>
      <c r="Q1151" s="5"/>
      <c r="R1151" s="5"/>
      <c r="S1151" s="70"/>
      <c r="T1151" s="70"/>
      <c r="U1151" s="70"/>
      <c r="V1151" s="18"/>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1"/>
      <c r="BA1151" s="1"/>
    </row>
    <row r="1152" spans="2:53">
      <c r="B1152" s="1"/>
      <c r="C1152" s="1"/>
      <c r="D1152" s="1"/>
      <c r="E1152" s="1"/>
      <c r="F1152" s="1"/>
      <c r="G1152" s="5"/>
      <c r="H1152" s="1"/>
      <c r="I1152" s="1"/>
      <c r="J1152" s="5"/>
      <c r="K1152" s="1"/>
      <c r="L1152" s="1"/>
      <c r="M1152" s="5"/>
      <c r="N1152" s="5"/>
      <c r="O1152" s="5"/>
      <c r="P1152" s="5"/>
      <c r="Q1152" s="5"/>
      <c r="R1152" s="5"/>
      <c r="S1152" s="70"/>
      <c r="T1152" s="70"/>
      <c r="U1152" s="70"/>
      <c r="V1152" s="18"/>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1"/>
      <c r="BA1152" s="1"/>
    </row>
    <row r="1153" spans="2:53">
      <c r="B1153" s="1"/>
      <c r="C1153" s="1"/>
      <c r="D1153" s="1"/>
      <c r="E1153" s="1"/>
      <c r="F1153" s="1"/>
      <c r="G1153" s="5"/>
      <c r="H1153" s="1"/>
      <c r="I1153" s="1"/>
      <c r="J1153" s="5"/>
      <c r="K1153" s="1"/>
      <c r="L1153" s="1"/>
      <c r="M1153" s="5"/>
      <c r="N1153" s="5"/>
      <c r="O1153" s="5"/>
      <c r="P1153" s="5"/>
      <c r="Q1153" s="5"/>
      <c r="R1153" s="5"/>
      <c r="S1153" s="70"/>
      <c r="T1153" s="70"/>
      <c r="U1153" s="70"/>
      <c r="V1153" s="18"/>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1"/>
      <c r="BA1153" s="1"/>
    </row>
    <row r="1154" spans="2:53">
      <c r="B1154" s="1"/>
      <c r="C1154" s="1"/>
      <c r="D1154" s="1"/>
      <c r="E1154" s="1"/>
      <c r="F1154" s="1"/>
      <c r="G1154" s="5"/>
      <c r="H1154" s="1"/>
      <c r="I1154" s="1"/>
      <c r="J1154" s="5"/>
      <c r="K1154" s="1"/>
      <c r="L1154" s="1"/>
      <c r="M1154" s="5"/>
      <c r="N1154" s="5"/>
      <c r="O1154" s="5"/>
      <c r="P1154" s="5"/>
      <c r="Q1154" s="5"/>
      <c r="R1154" s="5"/>
      <c r="S1154" s="70"/>
      <c r="T1154" s="70"/>
      <c r="U1154" s="70"/>
      <c r="V1154" s="18"/>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1"/>
      <c r="BA1154" s="1"/>
    </row>
    <row r="1155" spans="2:53">
      <c r="B1155" s="1"/>
      <c r="C1155" s="1"/>
      <c r="D1155" s="1"/>
      <c r="E1155" s="1"/>
      <c r="F1155" s="1"/>
      <c r="G1155" s="5"/>
      <c r="H1155" s="1"/>
      <c r="I1155" s="1"/>
      <c r="J1155" s="5"/>
      <c r="K1155" s="1"/>
      <c r="L1155" s="1"/>
      <c r="M1155" s="5"/>
      <c r="N1155" s="5"/>
      <c r="O1155" s="5"/>
      <c r="P1155" s="5"/>
      <c r="Q1155" s="5"/>
      <c r="R1155" s="5"/>
      <c r="S1155" s="70"/>
      <c r="T1155" s="70"/>
      <c r="U1155" s="70"/>
      <c r="V1155" s="18"/>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1"/>
      <c r="BA1155" s="1"/>
    </row>
    <row r="1156" spans="2:53">
      <c r="B1156" s="1"/>
      <c r="C1156" s="1"/>
      <c r="D1156" s="1"/>
      <c r="E1156" s="1"/>
      <c r="F1156" s="1"/>
      <c r="G1156" s="5"/>
      <c r="H1156" s="1"/>
      <c r="I1156" s="1"/>
      <c r="J1156" s="5"/>
      <c r="K1156" s="1"/>
      <c r="L1156" s="1"/>
      <c r="M1156" s="5"/>
      <c r="N1156" s="5"/>
      <c r="O1156" s="5"/>
      <c r="P1156" s="5"/>
      <c r="Q1156" s="5"/>
      <c r="R1156" s="5"/>
      <c r="S1156" s="70"/>
      <c r="T1156" s="70"/>
      <c r="U1156" s="70"/>
      <c r="V1156" s="18"/>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1"/>
      <c r="BA1156" s="1"/>
    </row>
    <row r="1157" spans="2:53">
      <c r="B1157" s="1"/>
      <c r="C1157" s="1"/>
      <c r="D1157" s="1"/>
      <c r="E1157" s="1"/>
      <c r="F1157" s="1"/>
      <c r="G1157" s="5"/>
      <c r="H1157" s="1"/>
      <c r="I1157" s="1"/>
      <c r="J1157" s="5"/>
      <c r="K1157" s="1"/>
      <c r="L1157" s="1"/>
      <c r="M1157" s="5"/>
      <c r="N1157" s="5"/>
      <c r="O1157" s="5"/>
      <c r="P1157" s="5"/>
      <c r="Q1157" s="5"/>
      <c r="R1157" s="5"/>
      <c r="S1157" s="70"/>
      <c r="T1157" s="70"/>
      <c r="U1157" s="70"/>
      <c r="V1157" s="18"/>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1"/>
      <c r="BA1157" s="1"/>
    </row>
    <row r="1158" spans="2:53">
      <c r="B1158" s="1"/>
      <c r="C1158" s="1"/>
      <c r="D1158" s="1"/>
      <c r="E1158" s="1"/>
      <c r="F1158" s="1"/>
      <c r="G1158" s="5"/>
      <c r="H1158" s="1"/>
      <c r="I1158" s="1"/>
      <c r="J1158" s="5"/>
      <c r="K1158" s="1"/>
      <c r="L1158" s="1"/>
      <c r="M1158" s="5"/>
      <c r="N1158" s="5"/>
      <c r="O1158" s="5"/>
      <c r="P1158" s="5"/>
      <c r="Q1158" s="5"/>
      <c r="R1158" s="5"/>
      <c r="S1158" s="70"/>
      <c r="T1158" s="70"/>
      <c r="U1158" s="70"/>
      <c r="V1158" s="18"/>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1"/>
      <c r="BA1158" s="1"/>
    </row>
    <row r="1159" spans="2:53">
      <c r="B1159" s="1"/>
      <c r="C1159" s="1"/>
      <c r="D1159" s="1"/>
      <c r="E1159" s="1"/>
      <c r="F1159" s="1"/>
      <c r="G1159" s="5"/>
      <c r="H1159" s="1"/>
      <c r="I1159" s="1"/>
      <c r="J1159" s="5"/>
      <c r="K1159" s="1"/>
      <c r="L1159" s="1"/>
      <c r="M1159" s="5"/>
      <c r="N1159" s="5"/>
      <c r="O1159" s="5"/>
      <c r="P1159" s="5"/>
      <c r="Q1159" s="5"/>
      <c r="R1159" s="5"/>
      <c r="S1159" s="70"/>
      <c r="T1159" s="70"/>
      <c r="U1159" s="70"/>
      <c r="V1159" s="18"/>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1"/>
      <c r="BA1159" s="1"/>
    </row>
    <row r="1160" spans="2:53">
      <c r="B1160" s="1"/>
      <c r="C1160" s="1"/>
      <c r="D1160" s="1"/>
      <c r="E1160" s="1"/>
      <c r="F1160" s="1"/>
      <c r="G1160" s="5"/>
      <c r="H1160" s="1"/>
      <c r="I1160" s="1"/>
      <c r="J1160" s="5"/>
      <c r="K1160" s="1"/>
      <c r="L1160" s="1"/>
      <c r="M1160" s="5"/>
      <c r="N1160" s="5"/>
      <c r="O1160" s="5"/>
      <c r="P1160" s="5"/>
      <c r="Q1160" s="5"/>
      <c r="R1160" s="5"/>
      <c r="S1160" s="70"/>
      <c r="T1160" s="70"/>
      <c r="U1160" s="70"/>
      <c r="V1160" s="18"/>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1"/>
      <c r="BA1160" s="1"/>
    </row>
    <row r="1161" spans="2:53">
      <c r="B1161" s="1"/>
      <c r="C1161" s="1"/>
      <c r="D1161" s="1"/>
      <c r="E1161" s="1"/>
      <c r="F1161" s="1"/>
      <c r="G1161" s="5"/>
      <c r="H1161" s="1"/>
      <c r="I1161" s="1"/>
      <c r="J1161" s="5"/>
      <c r="K1161" s="1"/>
      <c r="L1161" s="1"/>
      <c r="M1161" s="5"/>
      <c r="N1161" s="5"/>
      <c r="O1161" s="5"/>
      <c r="P1161" s="5"/>
      <c r="Q1161" s="5"/>
      <c r="R1161" s="5"/>
      <c r="S1161" s="70"/>
      <c r="T1161" s="70"/>
      <c r="U1161" s="70"/>
      <c r="V1161" s="18"/>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1"/>
      <c r="BA1161" s="1"/>
    </row>
    <row r="1162" spans="2:53">
      <c r="B1162" s="1"/>
      <c r="C1162" s="1"/>
      <c r="D1162" s="1"/>
      <c r="E1162" s="1"/>
      <c r="F1162" s="1"/>
      <c r="G1162" s="5"/>
      <c r="H1162" s="1"/>
      <c r="I1162" s="1"/>
      <c r="J1162" s="5"/>
      <c r="K1162" s="1"/>
      <c r="L1162" s="1"/>
      <c r="M1162" s="5"/>
      <c r="N1162" s="5"/>
      <c r="O1162" s="5"/>
      <c r="P1162" s="5"/>
      <c r="Q1162" s="5"/>
      <c r="R1162" s="5"/>
      <c r="S1162" s="70"/>
      <c r="T1162" s="70"/>
      <c r="U1162" s="70"/>
      <c r="V1162" s="18"/>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1"/>
      <c r="BA1162" s="1"/>
    </row>
    <row r="1163" spans="2:53">
      <c r="B1163" s="1"/>
      <c r="C1163" s="1"/>
      <c r="D1163" s="1"/>
      <c r="E1163" s="1"/>
      <c r="F1163" s="1"/>
      <c r="G1163" s="5"/>
      <c r="H1163" s="1"/>
      <c r="I1163" s="1"/>
      <c r="J1163" s="5"/>
      <c r="K1163" s="1"/>
      <c r="L1163" s="1"/>
      <c r="M1163" s="5"/>
      <c r="N1163" s="5"/>
      <c r="O1163" s="5"/>
      <c r="P1163" s="5"/>
      <c r="Q1163" s="5"/>
      <c r="R1163" s="5"/>
      <c r="S1163" s="70"/>
      <c r="T1163" s="70"/>
      <c r="U1163" s="70"/>
      <c r="V1163" s="18"/>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1"/>
      <c r="BA1163" s="1"/>
    </row>
    <row r="1164" spans="2:53">
      <c r="B1164" s="1"/>
      <c r="C1164" s="1"/>
      <c r="D1164" s="1"/>
      <c r="E1164" s="1"/>
      <c r="F1164" s="1"/>
      <c r="G1164" s="5"/>
      <c r="H1164" s="1"/>
      <c r="I1164" s="1"/>
      <c r="J1164" s="5"/>
      <c r="K1164" s="1"/>
      <c r="L1164" s="1"/>
      <c r="M1164" s="5"/>
      <c r="N1164" s="5"/>
      <c r="O1164" s="5"/>
      <c r="P1164" s="5"/>
      <c r="Q1164" s="5"/>
      <c r="R1164" s="5"/>
      <c r="S1164" s="70"/>
      <c r="T1164" s="70"/>
      <c r="U1164" s="70"/>
      <c r="V1164" s="18"/>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1"/>
      <c r="BA1164" s="1"/>
    </row>
    <row r="1165" spans="2:53">
      <c r="B1165" s="1"/>
      <c r="C1165" s="1"/>
      <c r="D1165" s="1"/>
      <c r="E1165" s="1"/>
      <c r="F1165" s="1"/>
      <c r="G1165" s="5"/>
      <c r="H1165" s="1"/>
      <c r="I1165" s="1"/>
      <c r="J1165" s="5"/>
      <c r="K1165" s="1"/>
      <c r="L1165" s="1"/>
      <c r="M1165" s="5"/>
      <c r="N1165" s="5"/>
      <c r="O1165" s="5"/>
      <c r="P1165" s="5"/>
      <c r="Q1165" s="5"/>
      <c r="R1165" s="5"/>
      <c r="S1165" s="70"/>
      <c r="T1165" s="70"/>
      <c r="U1165" s="70"/>
      <c r="V1165" s="18"/>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1"/>
      <c r="BA1165" s="1"/>
    </row>
    <row r="1166" spans="2:53">
      <c r="B1166" s="1"/>
      <c r="C1166" s="1"/>
      <c r="D1166" s="1"/>
      <c r="E1166" s="1"/>
      <c r="F1166" s="1"/>
      <c r="G1166" s="5"/>
      <c r="H1166" s="1"/>
      <c r="I1166" s="1"/>
      <c r="J1166" s="5"/>
      <c r="K1166" s="1"/>
      <c r="L1166" s="1"/>
      <c r="M1166" s="5"/>
      <c r="N1166" s="5"/>
      <c r="O1166" s="5"/>
      <c r="P1166" s="5"/>
      <c r="Q1166" s="5"/>
      <c r="R1166" s="5"/>
      <c r="S1166" s="70"/>
      <c r="T1166" s="70"/>
      <c r="U1166" s="70"/>
      <c r="V1166" s="18"/>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1"/>
      <c r="BA1166" s="1"/>
    </row>
    <row r="1167" spans="2:53">
      <c r="B1167" s="1"/>
      <c r="C1167" s="1"/>
      <c r="D1167" s="1"/>
      <c r="E1167" s="1"/>
      <c r="F1167" s="1"/>
      <c r="G1167" s="5"/>
      <c r="H1167" s="1"/>
      <c r="I1167" s="1"/>
      <c r="J1167" s="5"/>
      <c r="K1167" s="1"/>
      <c r="L1167" s="1"/>
      <c r="M1167" s="5"/>
      <c r="N1167" s="5"/>
      <c r="O1167" s="5"/>
      <c r="P1167" s="5"/>
      <c r="Q1167" s="5"/>
      <c r="R1167" s="5"/>
      <c r="S1167" s="70"/>
      <c r="T1167" s="70"/>
      <c r="U1167" s="70"/>
      <c r="V1167" s="18"/>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1"/>
      <c r="BA1167" s="1"/>
    </row>
    <row r="1168" spans="2:53">
      <c r="B1168" s="1"/>
      <c r="C1168" s="1"/>
      <c r="D1168" s="1"/>
      <c r="E1168" s="1"/>
      <c r="F1168" s="1"/>
      <c r="G1168" s="5"/>
      <c r="H1168" s="1"/>
      <c r="I1168" s="1"/>
      <c r="J1168" s="5"/>
      <c r="K1168" s="1"/>
      <c r="L1168" s="1"/>
      <c r="M1168" s="5"/>
      <c r="N1168" s="5"/>
      <c r="O1168" s="5"/>
      <c r="P1168" s="5"/>
      <c r="Q1168" s="5"/>
      <c r="R1168" s="5"/>
      <c r="S1168" s="70"/>
      <c r="T1168" s="70"/>
      <c r="U1168" s="70"/>
      <c r="V1168" s="18"/>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1"/>
      <c r="BA1168" s="1"/>
    </row>
    <row r="1169" spans="2:53">
      <c r="B1169" s="1"/>
      <c r="C1169" s="1"/>
      <c r="D1169" s="1"/>
      <c r="E1169" s="1"/>
      <c r="F1169" s="1"/>
      <c r="G1169" s="5"/>
      <c r="H1169" s="1"/>
      <c r="I1169" s="1"/>
      <c r="J1169" s="5"/>
      <c r="K1169" s="1"/>
      <c r="L1169" s="1"/>
      <c r="M1169" s="5"/>
      <c r="N1169" s="5"/>
      <c r="O1169" s="5"/>
      <c r="P1169" s="5"/>
      <c r="Q1169" s="5"/>
      <c r="R1169" s="5"/>
      <c r="S1169" s="70"/>
      <c r="T1169" s="70"/>
      <c r="U1169" s="70"/>
      <c r="V1169" s="18"/>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1"/>
      <c r="BA1169" s="1"/>
    </row>
    <row r="1170" spans="2:53">
      <c r="B1170" s="1"/>
      <c r="C1170" s="1"/>
      <c r="D1170" s="1"/>
      <c r="E1170" s="1"/>
      <c r="F1170" s="1"/>
      <c r="G1170" s="5"/>
      <c r="H1170" s="1"/>
      <c r="I1170" s="1"/>
      <c r="J1170" s="5"/>
      <c r="K1170" s="1"/>
      <c r="L1170" s="1"/>
      <c r="M1170" s="5"/>
      <c r="N1170" s="5"/>
      <c r="O1170" s="5"/>
      <c r="P1170" s="5"/>
      <c r="Q1170" s="5"/>
      <c r="R1170" s="5"/>
      <c r="S1170" s="70"/>
      <c r="T1170" s="70"/>
      <c r="U1170" s="70"/>
      <c r="V1170" s="18"/>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1"/>
      <c r="BA1170" s="1"/>
    </row>
    <row r="1171" spans="2:53">
      <c r="B1171" s="1"/>
      <c r="C1171" s="1"/>
      <c r="D1171" s="1"/>
      <c r="E1171" s="1"/>
      <c r="F1171" s="1"/>
      <c r="G1171" s="5"/>
      <c r="H1171" s="1"/>
      <c r="I1171" s="1"/>
      <c r="J1171" s="5"/>
      <c r="K1171" s="1"/>
      <c r="L1171" s="1"/>
      <c r="M1171" s="5"/>
      <c r="N1171" s="5"/>
      <c r="O1171" s="5"/>
      <c r="P1171" s="5"/>
      <c r="Q1171" s="5"/>
      <c r="R1171" s="5"/>
      <c r="S1171" s="70"/>
      <c r="T1171" s="70"/>
      <c r="U1171" s="70"/>
      <c r="V1171" s="18"/>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1"/>
      <c r="BA1171" s="1"/>
    </row>
    <row r="1172" spans="2:53">
      <c r="B1172" s="1"/>
      <c r="C1172" s="1"/>
      <c r="D1172" s="1"/>
      <c r="E1172" s="1"/>
      <c r="F1172" s="1"/>
      <c r="G1172" s="5"/>
      <c r="H1172" s="1"/>
      <c r="I1172" s="1"/>
      <c r="J1172" s="5"/>
      <c r="K1172" s="1"/>
      <c r="L1172" s="1"/>
      <c r="M1172" s="5"/>
      <c r="N1172" s="5"/>
      <c r="O1172" s="5"/>
      <c r="P1172" s="5"/>
      <c r="Q1172" s="5"/>
      <c r="R1172" s="5"/>
      <c r="S1172" s="70"/>
      <c r="T1172" s="70"/>
      <c r="U1172" s="70"/>
      <c r="V1172" s="18"/>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1"/>
      <c r="BA1172" s="1"/>
    </row>
    <row r="1173" spans="2:53">
      <c r="B1173" s="1"/>
      <c r="C1173" s="1"/>
      <c r="D1173" s="1"/>
      <c r="E1173" s="1"/>
      <c r="F1173" s="1"/>
      <c r="G1173" s="5"/>
      <c r="H1173" s="1"/>
      <c r="I1173" s="1"/>
      <c r="J1173" s="5"/>
      <c r="K1173" s="1"/>
      <c r="L1173" s="1"/>
      <c r="M1173" s="5"/>
      <c r="N1173" s="5"/>
      <c r="O1173" s="5"/>
      <c r="P1173" s="5"/>
      <c r="Q1173" s="5"/>
      <c r="R1173" s="5"/>
      <c r="S1173" s="70"/>
      <c r="T1173" s="70"/>
      <c r="U1173" s="70"/>
      <c r="V1173" s="18"/>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1"/>
      <c r="BA1173" s="1"/>
    </row>
    <row r="1174" spans="2:53">
      <c r="B1174" s="1"/>
      <c r="C1174" s="1"/>
      <c r="D1174" s="1"/>
      <c r="E1174" s="1"/>
      <c r="F1174" s="1"/>
      <c r="G1174" s="5"/>
      <c r="H1174" s="1"/>
      <c r="I1174" s="1"/>
      <c r="J1174" s="5"/>
      <c r="K1174" s="1"/>
      <c r="L1174" s="1"/>
      <c r="M1174" s="5"/>
      <c r="N1174" s="5"/>
      <c r="O1174" s="5"/>
      <c r="P1174" s="5"/>
      <c r="Q1174" s="5"/>
      <c r="R1174" s="5"/>
      <c r="S1174" s="70"/>
      <c r="T1174" s="70"/>
      <c r="U1174" s="70"/>
      <c r="V1174" s="18"/>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1"/>
      <c r="BA1174" s="1"/>
    </row>
    <row r="1175" spans="2:53">
      <c r="B1175" s="1"/>
      <c r="C1175" s="1"/>
      <c r="D1175" s="1"/>
      <c r="E1175" s="1"/>
      <c r="F1175" s="1"/>
      <c r="G1175" s="5"/>
      <c r="H1175" s="1"/>
      <c r="I1175" s="1"/>
      <c r="J1175" s="5"/>
      <c r="K1175" s="1"/>
      <c r="L1175" s="1"/>
      <c r="M1175" s="5"/>
      <c r="N1175" s="5"/>
      <c r="O1175" s="5"/>
      <c r="P1175" s="5"/>
      <c r="Q1175" s="5"/>
      <c r="R1175" s="5"/>
      <c r="S1175" s="70"/>
      <c r="T1175" s="70"/>
      <c r="U1175" s="70"/>
      <c r="V1175" s="18"/>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1"/>
      <c r="BA1175" s="1"/>
    </row>
    <row r="1176" spans="2:53">
      <c r="B1176" s="1"/>
      <c r="C1176" s="1"/>
      <c r="D1176" s="1"/>
      <c r="E1176" s="1"/>
      <c r="F1176" s="1"/>
      <c r="G1176" s="5"/>
      <c r="H1176" s="1"/>
      <c r="I1176" s="1"/>
      <c r="J1176" s="5"/>
      <c r="K1176" s="1"/>
      <c r="L1176" s="1"/>
      <c r="M1176" s="5"/>
      <c r="N1176" s="5"/>
      <c r="O1176" s="5"/>
      <c r="P1176" s="5"/>
      <c r="Q1176" s="5"/>
      <c r="R1176" s="5"/>
      <c r="S1176" s="70"/>
      <c r="T1176" s="70"/>
      <c r="U1176" s="70"/>
      <c r="V1176" s="18"/>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1"/>
      <c r="BA1176" s="1"/>
    </row>
    <row r="1177" spans="2:53">
      <c r="B1177" s="1"/>
      <c r="C1177" s="1"/>
      <c r="D1177" s="1"/>
      <c r="E1177" s="1"/>
      <c r="F1177" s="1"/>
      <c r="G1177" s="5"/>
      <c r="H1177" s="1"/>
      <c r="I1177" s="1"/>
      <c r="J1177" s="5"/>
      <c r="K1177" s="1"/>
      <c r="L1177" s="1"/>
      <c r="M1177" s="5"/>
      <c r="N1177" s="5"/>
      <c r="O1177" s="5"/>
      <c r="P1177" s="5"/>
      <c r="Q1177" s="5"/>
      <c r="R1177" s="5"/>
      <c r="S1177" s="70"/>
      <c r="T1177" s="70"/>
      <c r="U1177" s="70"/>
      <c r="V1177" s="18"/>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1"/>
      <c r="BA1177" s="1"/>
    </row>
    <row r="1178" spans="2:53">
      <c r="B1178" s="1"/>
      <c r="C1178" s="1"/>
      <c r="D1178" s="1"/>
      <c r="E1178" s="1"/>
      <c r="F1178" s="1"/>
      <c r="G1178" s="5"/>
      <c r="H1178" s="1"/>
      <c r="I1178" s="1"/>
      <c r="J1178" s="5"/>
      <c r="K1178" s="1"/>
      <c r="L1178" s="1"/>
      <c r="M1178" s="5"/>
      <c r="N1178" s="5"/>
      <c r="O1178" s="5"/>
      <c r="P1178" s="5"/>
      <c r="Q1178" s="5"/>
      <c r="R1178" s="5"/>
      <c r="S1178" s="70"/>
      <c r="T1178" s="70"/>
      <c r="U1178" s="70"/>
      <c r="V1178" s="18"/>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1"/>
      <c r="BA1178" s="1"/>
    </row>
    <row r="1179" spans="2:53">
      <c r="B1179" s="1"/>
      <c r="C1179" s="1"/>
      <c r="D1179" s="1"/>
      <c r="E1179" s="1"/>
      <c r="F1179" s="1"/>
      <c r="G1179" s="5"/>
      <c r="H1179" s="1"/>
      <c r="I1179" s="1"/>
      <c r="J1179" s="5"/>
      <c r="K1179" s="1"/>
      <c r="L1179" s="1"/>
      <c r="M1179" s="5"/>
      <c r="N1179" s="5"/>
      <c r="O1179" s="5"/>
      <c r="P1179" s="5"/>
      <c r="Q1179" s="5"/>
      <c r="R1179" s="5"/>
      <c r="S1179" s="70"/>
      <c r="T1179" s="70"/>
      <c r="U1179" s="70"/>
      <c r="V1179" s="18"/>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1"/>
      <c r="BA1179" s="1"/>
    </row>
    <row r="1180" spans="2:53">
      <c r="B1180" s="1"/>
      <c r="C1180" s="1"/>
      <c r="D1180" s="1"/>
      <c r="E1180" s="1"/>
      <c r="F1180" s="1"/>
      <c r="G1180" s="5"/>
      <c r="H1180" s="1"/>
      <c r="I1180" s="1"/>
      <c r="J1180" s="5"/>
      <c r="K1180" s="1"/>
      <c r="L1180" s="1"/>
      <c r="M1180" s="5"/>
      <c r="N1180" s="5"/>
      <c r="O1180" s="5"/>
      <c r="P1180" s="5"/>
      <c r="Q1180" s="5"/>
      <c r="R1180" s="5"/>
      <c r="S1180" s="70"/>
      <c r="T1180" s="70"/>
      <c r="U1180" s="70"/>
      <c r="V1180" s="18"/>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1"/>
      <c r="BA1180" s="1"/>
    </row>
    <row r="1181" spans="2:53">
      <c r="B1181" s="1"/>
      <c r="C1181" s="1"/>
      <c r="D1181" s="1"/>
      <c r="E1181" s="1"/>
      <c r="F1181" s="1"/>
      <c r="G1181" s="5"/>
      <c r="H1181" s="1"/>
      <c r="I1181" s="1"/>
      <c r="J1181" s="5"/>
      <c r="K1181" s="1"/>
      <c r="L1181" s="1"/>
      <c r="M1181" s="5"/>
      <c r="N1181" s="5"/>
      <c r="O1181" s="5"/>
      <c r="P1181" s="5"/>
      <c r="Q1181" s="5"/>
      <c r="R1181" s="5"/>
      <c r="S1181" s="70"/>
      <c r="T1181" s="70"/>
      <c r="U1181" s="70"/>
      <c r="V1181" s="18"/>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1"/>
      <c r="BA1181" s="1"/>
    </row>
    <row r="1182" spans="2:53">
      <c r="B1182" s="1"/>
      <c r="C1182" s="1"/>
      <c r="D1182" s="1"/>
      <c r="E1182" s="1"/>
      <c r="F1182" s="1"/>
      <c r="G1182" s="5"/>
      <c r="H1182" s="1"/>
      <c r="I1182" s="1"/>
      <c r="J1182" s="5"/>
      <c r="K1182" s="1"/>
      <c r="L1182" s="1"/>
      <c r="M1182" s="5"/>
      <c r="N1182" s="5"/>
      <c r="O1182" s="5"/>
      <c r="P1182" s="5"/>
      <c r="Q1182" s="5"/>
      <c r="R1182" s="5"/>
      <c r="S1182" s="70"/>
      <c r="T1182" s="70"/>
      <c r="U1182" s="70"/>
      <c r="V1182" s="18"/>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1"/>
      <c r="BA1182" s="1"/>
    </row>
    <row r="1183" spans="2:53">
      <c r="B1183" s="1"/>
      <c r="C1183" s="1"/>
      <c r="D1183" s="1"/>
      <c r="E1183" s="1"/>
      <c r="F1183" s="1"/>
      <c r="G1183" s="5"/>
      <c r="H1183" s="1"/>
      <c r="I1183" s="1"/>
      <c r="J1183" s="5"/>
      <c r="K1183" s="1"/>
      <c r="L1183" s="1"/>
      <c r="M1183" s="5"/>
      <c r="N1183" s="5"/>
      <c r="O1183" s="5"/>
      <c r="P1183" s="5"/>
      <c r="Q1183" s="5"/>
      <c r="R1183" s="5"/>
      <c r="S1183" s="70"/>
      <c r="T1183" s="70"/>
      <c r="U1183" s="70"/>
      <c r="V1183" s="18"/>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1"/>
      <c r="BA1183" s="1"/>
    </row>
    <row r="1184" spans="2:53">
      <c r="B1184" s="1"/>
      <c r="C1184" s="1"/>
      <c r="D1184" s="1"/>
      <c r="E1184" s="1"/>
      <c r="F1184" s="1"/>
      <c r="G1184" s="5"/>
      <c r="H1184" s="1"/>
      <c r="I1184" s="1"/>
      <c r="J1184" s="5"/>
      <c r="K1184" s="1"/>
      <c r="L1184" s="1"/>
      <c r="M1184" s="5"/>
      <c r="N1184" s="5"/>
      <c r="O1184" s="5"/>
      <c r="P1184" s="5"/>
      <c r="Q1184" s="5"/>
      <c r="R1184" s="5"/>
      <c r="S1184" s="70"/>
      <c r="T1184" s="70"/>
      <c r="U1184" s="70"/>
      <c r="V1184" s="18"/>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1"/>
      <c r="BA1184" s="1"/>
    </row>
    <row r="1185" spans="2:53">
      <c r="B1185" s="1"/>
      <c r="C1185" s="1"/>
      <c r="D1185" s="1"/>
      <c r="E1185" s="1"/>
      <c r="F1185" s="1"/>
      <c r="G1185" s="5"/>
      <c r="H1185" s="1"/>
      <c r="I1185" s="1"/>
      <c r="J1185" s="5"/>
      <c r="K1185" s="1"/>
      <c r="L1185" s="1"/>
      <c r="M1185" s="5"/>
      <c r="N1185" s="5"/>
      <c r="O1185" s="5"/>
      <c r="P1185" s="5"/>
      <c r="Q1185" s="5"/>
      <c r="R1185" s="5"/>
      <c r="S1185" s="70"/>
      <c r="T1185" s="70"/>
      <c r="U1185" s="70"/>
      <c r="V1185" s="18"/>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1"/>
      <c r="BA1185" s="1"/>
    </row>
    <row r="1186" spans="2:53">
      <c r="B1186" s="1"/>
      <c r="C1186" s="1"/>
      <c r="D1186" s="1"/>
      <c r="E1186" s="1"/>
      <c r="F1186" s="1"/>
      <c r="G1186" s="5"/>
      <c r="H1186" s="1"/>
      <c r="I1186" s="1"/>
      <c r="J1186" s="5"/>
      <c r="K1186" s="1"/>
      <c r="L1186" s="1"/>
      <c r="M1186" s="5"/>
      <c r="N1186" s="5"/>
      <c r="O1186" s="5"/>
      <c r="P1186" s="5"/>
      <c r="Q1186" s="5"/>
      <c r="R1186" s="5"/>
      <c r="S1186" s="70"/>
      <c r="T1186" s="70"/>
      <c r="U1186" s="70"/>
      <c r="V1186" s="18"/>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1"/>
      <c r="BA1186" s="1"/>
    </row>
    <row r="1187" spans="2:53">
      <c r="B1187" s="1"/>
      <c r="C1187" s="1"/>
      <c r="D1187" s="1"/>
      <c r="E1187" s="1"/>
      <c r="F1187" s="1"/>
      <c r="G1187" s="5"/>
      <c r="H1187" s="1"/>
      <c r="I1187" s="1"/>
      <c r="J1187" s="5"/>
      <c r="K1187" s="1"/>
      <c r="L1187" s="1"/>
      <c r="M1187" s="5"/>
      <c r="N1187" s="5"/>
      <c r="O1187" s="5"/>
      <c r="P1187" s="5"/>
      <c r="Q1187" s="5"/>
      <c r="R1187" s="5"/>
      <c r="S1187" s="70"/>
      <c r="T1187" s="70"/>
      <c r="U1187" s="70"/>
      <c r="V1187" s="18"/>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1"/>
      <c r="BA1187" s="1"/>
    </row>
    <row r="1188" spans="2:53">
      <c r="B1188" s="1"/>
      <c r="C1188" s="1"/>
      <c r="D1188" s="1"/>
      <c r="E1188" s="1"/>
      <c r="F1188" s="1"/>
      <c r="G1188" s="5"/>
      <c r="H1188" s="1"/>
      <c r="I1188" s="1"/>
      <c r="J1188" s="5"/>
      <c r="K1188" s="1"/>
      <c r="L1188" s="1"/>
      <c r="M1188" s="5"/>
      <c r="N1188" s="5"/>
      <c r="O1188" s="5"/>
      <c r="P1188" s="5"/>
      <c r="Q1188" s="5"/>
      <c r="R1188" s="5"/>
      <c r="S1188" s="70"/>
      <c r="T1188" s="70"/>
      <c r="U1188" s="70"/>
      <c r="V1188" s="18"/>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1"/>
      <c r="BA1188" s="1"/>
    </row>
    <row r="1189" spans="2:53">
      <c r="B1189" s="1"/>
      <c r="C1189" s="1"/>
      <c r="D1189" s="1"/>
      <c r="E1189" s="1"/>
      <c r="F1189" s="1"/>
      <c r="G1189" s="5"/>
      <c r="H1189" s="1"/>
      <c r="I1189" s="1"/>
      <c r="J1189" s="5"/>
      <c r="K1189" s="1"/>
      <c r="L1189" s="1"/>
      <c r="M1189" s="5"/>
      <c r="N1189" s="5"/>
      <c r="O1189" s="5"/>
      <c r="P1189" s="5"/>
      <c r="Q1189" s="5"/>
      <c r="R1189" s="5"/>
      <c r="S1189" s="70"/>
      <c r="T1189" s="70"/>
      <c r="U1189" s="70"/>
      <c r="V1189" s="18"/>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1"/>
      <c r="BA1189" s="1"/>
    </row>
    <row r="1190" spans="2:53">
      <c r="B1190" s="1"/>
      <c r="C1190" s="1"/>
      <c r="D1190" s="1"/>
      <c r="E1190" s="1"/>
      <c r="F1190" s="1"/>
      <c r="G1190" s="5"/>
      <c r="H1190" s="1"/>
      <c r="I1190" s="1"/>
      <c r="J1190" s="5"/>
      <c r="K1190" s="1"/>
      <c r="L1190" s="1"/>
      <c r="M1190" s="5"/>
      <c r="N1190" s="5"/>
      <c r="O1190" s="5"/>
      <c r="P1190" s="5"/>
      <c r="Q1190" s="5"/>
      <c r="R1190" s="5"/>
      <c r="S1190" s="70"/>
      <c r="T1190" s="70"/>
      <c r="U1190" s="70"/>
      <c r="V1190" s="18"/>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1"/>
      <c r="BA1190" s="1"/>
    </row>
    <row r="1191" spans="2:53">
      <c r="B1191" s="1"/>
      <c r="C1191" s="1"/>
      <c r="D1191" s="1"/>
      <c r="E1191" s="1"/>
      <c r="F1191" s="1"/>
      <c r="G1191" s="5"/>
      <c r="H1191" s="1"/>
      <c r="I1191" s="1"/>
      <c r="J1191" s="5"/>
      <c r="K1191" s="1"/>
      <c r="L1191" s="1"/>
      <c r="M1191" s="5"/>
      <c r="N1191" s="5"/>
      <c r="O1191" s="5"/>
      <c r="P1191" s="5"/>
      <c r="Q1191" s="5"/>
      <c r="R1191" s="5"/>
      <c r="S1191" s="70"/>
      <c r="T1191" s="70"/>
      <c r="U1191" s="70"/>
      <c r="V1191" s="18"/>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1"/>
      <c r="BA1191" s="1"/>
    </row>
    <row r="1192" spans="2:53">
      <c r="B1192" s="1"/>
      <c r="C1192" s="1"/>
      <c r="D1192" s="1"/>
      <c r="E1192" s="1"/>
      <c r="F1192" s="1"/>
      <c r="G1192" s="5"/>
      <c r="H1192" s="1"/>
      <c r="I1192" s="1"/>
      <c r="J1192" s="5"/>
      <c r="K1192" s="1"/>
      <c r="L1192" s="1"/>
      <c r="M1192" s="5"/>
      <c r="N1192" s="5"/>
      <c r="O1192" s="5"/>
      <c r="P1192" s="5"/>
      <c r="Q1192" s="5"/>
      <c r="R1192" s="5"/>
      <c r="S1192" s="70"/>
      <c r="T1192" s="70"/>
      <c r="U1192" s="70"/>
      <c r="V1192" s="18"/>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1"/>
      <c r="BA1192" s="1"/>
    </row>
    <row r="1193" spans="2:53">
      <c r="B1193" s="1"/>
      <c r="C1193" s="1"/>
      <c r="D1193" s="1"/>
      <c r="E1193" s="1"/>
      <c r="F1193" s="1"/>
      <c r="G1193" s="5"/>
      <c r="H1193" s="1"/>
      <c r="I1193" s="1"/>
      <c r="J1193" s="5"/>
      <c r="K1193" s="1"/>
      <c r="L1193" s="1"/>
      <c r="M1193" s="5"/>
      <c r="N1193" s="5"/>
      <c r="O1193" s="5"/>
      <c r="P1193" s="5"/>
      <c r="Q1193" s="5"/>
      <c r="R1193" s="5"/>
      <c r="S1193" s="70"/>
      <c r="T1193" s="70"/>
      <c r="U1193" s="70"/>
      <c r="V1193" s="18"/>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1"/>
      <c r="BA1193" s="1"/>
    </row>
    <row r="1194" spans="2:53">
      <c r="B1194" s="1"/>
      <c r="C1194" s="1"/>
      <c r="D1194" s="1"/>
      <c r="E1194" s="1"/>
      <c r="F1194" s="1"/>
      <c r="G1194" s="5"/>
      <c r="H1194" s="1"/>
      <c r="I1194" s="1"/>
      <c r="J1194" s="5"/>
      <c r="K1194" s="1"/>
      <c r="L1194" s="1"/>
      <c r="M1194" s="5"/>
      <c r="N1194" s="5"/>
      <c r="O1194" s="5"/>
      <c r="P1194" s="5"/>
      <c r="Q1194" s="5"/>
      <c r="R1194" s="5"/>
      <c r="S1194" s="70"/>
      <c r="T1194" s="70"/>
      <c r="U1194" s="70"/>
      <c r="V1194" s="18"/>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1"/>
      <c r="BA1194" s="1"/>
    </row>
    <row r="1195" spans="2:53">
      <c r="B1195" s="1"/>
      <c r="C1195" s="1"/>
      <c r="D1195" s="1"/>
      <c r="E1195" s="1"/>
      <c r="F1195" s="1"/>
      <c r="G1195" s="5"/>
      <c r="H1195" s="1"/>
      <c r="I1195" s="1"/>
      <c r="J1195" s="5"/>
      <c r="K1195" s="1"/>
      <c r="L1195" s="1"/>
      <c r="M1195" s="5"/>
      <c r="N1195" s="5"/>
      <c r="O1195" s="5"/>
      <c r="P1195" s="5"/>
      <c r="Q1195" s="5"/>
      <c r="R1195" s="5"/>
      <c r="S1195" s="70"/>
      <c r="T1195" s="70"/>
      <c r="U1195" s="70"/>
      <c r="V1195" s="18"/>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1"/>
      <c r="BA1195" s="1"/>
    </row>
    <row r="1196" spans="2:53">
      <c r="B1196" s="1"/>
      <c r="C1196" s="1"/>
      <c r="D1196" s="1"/>
      <c r="E1196" s="1"/>
      <c r="F1196" s="1"/>
      <c r="G1196" s="5"/>
      <c r="H1196" s="1"/>
      <c r="I1196" s="1"/>
      <c r="J1196" s="5"/>
      <c r="K1196" s="1"/>
      <c r="L1196" s="1"/>
      <c r="M1196" s="5"/>
      <c r="N1196" s="5"/>
      <c r="O1196" s="5"/>
      <c r="P1196" s="5"/>
      <c r="Q1196" s="5"/>
      <c r="R1196" s="5"/>
      <c r="S1196" s="70"/>
      <c r="T1196" s="70"/>
      <c r="U1196" s="70"/>
      <c r="V1196" s="18"/>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1"/>
      <c r="BA1196" s="1"/>
    </row>
    <row r="1197" spans="2:53">
      <c r="B1197" s="1"/>
      <c r="C1197" s="1"/>
      <c r="D1197" s="1"/>
      <c r="E1197" s="1"/>
      <c r="F1197" s="1"/>
      <c r="G1197" s="5"/>
      <c r="H1197" s="1"/>
      <c r="I1197" s="1"/>
      <c r="J1197" s="5"/>
      <c r="K1197" s="1"/>
      <c r="L1197" s="1"/>
      <c r="M1197" s="5"/>
      <c r="N1197" s="5"/>
      <c r="O1197" s="5"/>
      <c r="P1197" s="5"/>
      <c r="Q1197" s="5"/>
      <c r="R1197" s="5"/>
      <c r="S1197" s="70"/>
      <c r="T1197" s="70"/>
      <c r="U1197" s="70"/>
      <c r="V1197" s="18"/>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1"/>
      <c r="BA1197" s="1"/>
    </row>
    <row r="1198" spans="2:53">
      <c r="B1198" s="1"/>
      <c r="C1198" s="1"/>
      <c r="D1198" s="1"/>
      <c r="E1198" s="1"/>
      <c r="F1198" s="1"/>
      <c r="G1198" s="5"/>
      <c r="H1198" s="1"/>
      <c r="I1198" s="1"/>
      <c r="J1198" s="5"/>
      <c r="K1198" s="1"/>
      <c r="L1198" s="1"/>
      <c r="M1198" s="5"/>
      <c r="N1198" s="5"/>
      <c r="O1198" s="5"/>
      <c r="P1198" s="5"/>
      <c r="Q1198" s="5"/>
      <c r="R1198" s="5"/>
      <c r="S1198" s="70"/>
      <c r="T1198" s="70"/>
      <c r="U1198" s="70"/>
      <c r="V1198" s="18"/>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1"/>
      <c r="BA1198" s="1"/>
    </row>
    <row r="1199" spans="2:53">
      <c r="B1199" s="1"/>
      <c r="C1199" s="1"/>
      <c r="D1199" s="1"/>
      <c r="E1199" s="1"/>
      <c r="F1199" s="1"/>
      <c r="G1199" s="5"/>
      <c r="H1199" s="1"/>
      <c r="I1199" s="1"/>
      <c r="J1199" s="5"/>
      <c r="K1199" s="1"/>
      <c r="L1199" s="1"/>
      <c r="M1199" s="5"/>
      <c r="N1199" s="5"/>
      <c r="O1199" s="5"/>
      <c r="P1199" s="5"/>
      <c r="Q1199" s="5"/>
      <c r="R1199" s="5"/>
      <c r="S1199" s="70"/>
      <c r="T1199" s="70"/>
      <c r="U1199" s="70"/>
      <c r="V1199" s="18"/>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1"/>
      <c r="BA1199" s="1"/>
    </row>
    <row r="1200" spans="2:53">
      <c r="B1200" s="1"/>
      <c r="C1200" s="1"/>
      <c r="D1200" s="1"/>
      <c r="E1200" s="1"/>
      <c r="F1200" s="1"/>
      <c r="G1200" s="5"/>
      <c r="H1200" s="1"/>
      <c r="I1200" s="1"/>
      <c r="J1200" s="5"/>
      <c r="K1200" s="1"/>
      <c r="L1200" s="1"/>
      <c r="M1200" s="5"/>
      <c r="N1200" s="5"/>
      <c r="O1200" s="5"/>
      <c r="P1200" s="5"/>
      <c r="Q1200" s="5"/>
      <c r="R1200" s="5"/>
      <c r="S1200" s="70"/>
      <c r="T1200" s="70"/>
      <c r="U1200" s="70"/>
      <c r="V1200" s="18"/>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1"/>
      <c r="BA1200" s="1"/>
    </row>
    <row r="1201" spans="2:53">
      <c r="B1201" s="1"/>
      <c r="C1201" s="1"/>
      <c r="D1201" s="1"/>
      <c r="E1201" s="1"/>
      <c r="F1201" s="1"/>
      <c r="G1201" s="5"/>
      <c r="H1201" s="1"/>
      <c r="I1201" s="1"/>
      <c r="J1201" s="5"/>
      <c r="K1201" s="1"/>
      <c r="L1201" s="1"/>
      <c r="M1201" s="5"/>
      <c r="N1201" s="5"/>
      <c r="O1201" s="5"/>
      <c r="P1201" s="5"/>
      <c r="Q1201" s="5"/>
      <c r="R1201" s="5"/>
      <c r="S1201" s="70"/>
      <c r="T1201" s="70"/>
      <c r="U1201" s="70"/>
      <c r="V1201" s="18"/>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1"/>
      <c r="BA1201" s="1"/>
    </row>
    <row r="1202" spans="2:53">
      <c r="B1202" s="1"/>
      <c r="C1202" s="1"/>
      <c r="D1202" s="1"/>
      <c r="E1202" s="1"/>
      <c r="F1202" s="1"/>
      <c r="G1202" s="5"/>
      <c r="H1202" s="1"/>
      <c r="I1202" s="1"/>
      <c r="J1202" s="5"/>
      <c r="K1202" s="1"/>
      <c r="L1202" s="1"/>
      <c r="M1202" s="5"/>
      <c r="N1202" s="5"/>
      <c r="O1202" s="5"/>
      <c r="P1202" s="5"/>
      <c r="Q1202" s="5"/>
      <c r="R1202" s="5"/>
      <c r="S1202" s="70"/>
      <c r="T1202" s="70"/>
      <c r="U1202" s="70"/>
      <c r="V1202" s="18"/>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1"/>
      <c r="BA1202" s="1"/>
    </row>
    <row r="1203" spans="2:53">
      <c r="B1203" s="1"/>
      <c r="C1203" s="1"/>
      <c r="D1203" s="1"/>
      <c r="E1203" s="1"/>
      <c r="F1203" s="1"/>
      <c r="G1203" s="5"/>
      <c r="H1203" s="1"/>
      <c r="I1203" s="1"/>
      <c r="J1203" s="5"/>
      <c r="K1203" s="1"/>
      <c r="L1203" s="1"/>
      <c r="M1203" s="5"/>
      <c r="N1203" s="5"/>
      <c r="O1203" s="5"/>
      <c r="P1203" s="5"/>
      <c r="Q1203" s="5"/>
      <c r="R1203" s="5"/>
      <c r="S1203" s="70"/>
      <c r="T1203" s="70"/>
      <c r="U1203" s="70"/>
      <c r="V1203" s="18"/>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1"/>
      <c r="BA1203" s="1"/>
    </row>
    <row r="1204" spans="2:53">
      <c r="B1204" s="1"/>
      <c r="C1204" s="1"/>
      <c r="D1204" s="1"/>
      <c r="E1204" s="1"/>
      <c r="F1204" s="1"/>
      <c r="G1204" s="5"/>
      <c r="H1204" s="1"/>
      <c r="I1204" s="1"/>
      <c r="J1204" s="5"/>
      <c r="K1204" s="1"/>
      <c r="L1204" s="1"/>
      <c r="M1204" s="5"/>
      <c r="N1204" s="5"/>
      <c r="O1204" s="5"/>
      <c r="P1204" s="5"/>
      <c r="Q1204" s="5"/>
      <c r="R1204" s="5"/>
      <c r="S1204" s="70"/>
      <c r="T1204" s="70"/>
      <c r="U1204" s="70"/>
      <c r="V1204" s="18"/>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1"/>
      <c r="BA1204" s="1"/>
    </row>
    <row r="1205" spans="2:53">
      <c r="B1205" s="1"/>
      <c r="C1205" s="1"/>
      <c r="D1205" s="1"/>
      <c r="E1205" s="1"/>
      <c r="F1205" s="1"/>
      <c r="G1205" s="5"/>
      <c r="H1205" s="1"/>
      <c r="I1205" s="1"/>
      <c r="J1205" s="5"/>
      <c r="K1205" s="1"/>
      <c r="L1205" s="1"/>
      <c r="M1205" s="5"/>
      <c r="N1205" s="5"/>
      <c r="O1205" s="5"/>
      <c r="P1205" s="5"/>
      <c r="Q1205" s="5"/>
      <c r="R1205" s="5"/>
      <c r="S1205" s="70"/>
      <c r="T1205" s="70"/>
      <c r="U1205" s="70"/>
      <c r="V1205" s="18"/>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1"/>
      <c r="BA1205" s="1"/>
    </row>
    <row r="1206" spans="2:53">
      <c r="B1206" s="1"/>
      <c r="C1206" s="1"/>
      <c r="D1206" s="1"/>
      <c r="E1206" s="1"/>
      <c r="F1206" s="1"/>
      <c r="G1206" s="5"/>
      <c r="H1206" s="1"/>
      <c r="I1206" s="1"/>
      <c r="J1206" s="5"/>
      <c r="K1206" s="1"/>
      <c r="L1206" s="1"/>
      <c r="M1206" s="5"/>
      <c r="N1206" s="5"/>
      <c r="O1206" s="5"/>
      <c r="P1206" s="5"/>
      <c r="Q1206" s="5"/>
      <c r="R1206" s="5"/>
      <c r="S1206" s="70"/>
      <c r="T1206" s="70"/>
      <c r="U1206" s="70"/>
      <c r="V1206" s="18"/>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1"/>
      <c r="BA1206" s="1"/>
    </row>
    <row r="1207" spans="2:53">
      <c r="B1207" s="1"/>
      <c r="C1207" s="1"/>
      <c r="D1207" s="1"/>
      <c r="E1207" s="1"/>
      <c r="F1207" s="1"/>
      <c r="G1207" s="5"/>
      <c r="H1207" s="1"/>
      <c r="I1207" s="1"/>
      <c r="J1207" s="5"/>
      <c r="K1207" s="1"/>
      <c r="L1207" s="1"/>
      <c r="M1207" s="5"/>
      <c r="N1207" s="5"/>
      <c r="O1207" s="5"/>
      <c r="P1207" s="5"/>
      <c r="Q1207" s="5"/>
      <c r="R1207" s="5"/>
      <c r="S1207" s="70"/>
      <c r="T1207" s="70"/>
      <c r="U1207" s="70"/>
      <c r="V1207" s="18"/>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1"/>
      <c r="BA1207" s="1"/>
    </row>
    <row r="1208" spans="2:53">
      <c r="B1208" s="1"/>
      <c r="C1208" s="1"/>
      <c r="D1208" s="1"/>
      <c r="E1208" s="1"/>
      <c r="F1208" s="1"/>
      <c r="G1208" s="5"/>
      <c r="H1208" s="1"/>
      <c r="I1208" s="1"/>
      <c r="J1208" s="5"/>
      <c r="K1208" s="1"/>
      <c r="L1208" s="1"/>
      <c r="M1208" s="5"/>
      <c r="N1208" s="5"/>
      <c r="O1208" s="5"/>
      <c r="P1208" s="5"/>
      <c r="Q1208" s="5"/>
      <c r="R1208" s="5"/>
      <c r="S1208" s="70"/>
      <c r="T1208" s="70"/>
      <c r="U1208" s="70"/>
      <c r="V1208" s="18"/>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1"/>
      <c r="BA1208" s="1"/>
    </row>
    <row r="1209" spans="2:53">
      <c r="B1209" s="1"/>
      <c r="C1209" s="1"/>
      <c r="D1209" s="1"/>
      <c r="E1209" s="1"/>
      <c r="F1209" s="1"/>
      <c r="G1209" s="5"/>
      <c r="H1209" s="1"/>
      <c r="I1209" s="1"/>
      <c r="J1209" s="5"/>
      <c r="K1209" s="1"/>
      <c r="L1209" s="1"/>
      <c r="M1209" s="5"/>
      <c r="N1209" s="5"/>
      <c r="O1209" s="5"/>
      <c r="P1209" s="5"/>
      <c r="Q1209" s="5"/>
      <c r="R1209" s="5"/>
      <c r="S1209" s="70"/>
      <c r="T1209" s="70"/>
      <c r="U1209" s="70"/>
      <c r="V1209" s="18"/>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1"/>
      <c r="BA1209" s="1"/>
    </row>
    <row r="1210" spans="2:53">
      <c r="B1210" s="1"/>
      <c r="C1210" s="1"/>
      <c r="D1210" s="1"/>
      <c r="E1210" s="1"/>
      <c r="F1210" s="1"/>
      <c r="G1210" s="5"/>
      <c r="H1210" s="1"/>
      <c r="I1210" s="1"/>
      <c r="J1210" s="5"/>
      <c r="K1210" s="1"/>
      <c r="L1210" s="1"/>
      <c r="M1210" s="5"/>
      <c r="N1210" s="5"/>
      <c r="O1210" s="5"/>
      <c r="P1210" s="5"/>
      <c r="Q1210" s="5"/>
      <c r="R1210" s="5"/>
      <c r="S1210" s="70"/>
      <c r="T1210" s="70"/>
      <c r="U1210" s="70"/>
      <c r="V1210" s="18"/>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1"/>
      <c r="BA1210" s="1"/>
    </row>
    <row r="1211" spans="2:53">
      <c r="B1211" s="1"/>
      <c r="C1211" s="1"/>
      <c r="D1211" s="1"/>
      <c r="E1211" s="1"/>
      <c r="F1211" s="1"/>
      <c r="G1211" s="5"/>
      <c r="H1211" s="1"/>
      <c r="I1211" s="1"/>
      <c r="J1211" s="5"/>
      <c r="K1211" s="1"/>
      <c r="L1211" s="1"/>
      <c r="M1211" s="5"/>
      <c r="N1211" s="5"/>
      <c r="O1211" s="5"/>
      <c r="P1211" s="5"/>
      <c r="Q1211" s="5"/>
      <c r="R1211" s="5"/>
      <c r="S1211" s="70"/>
      <c r="T1211" s="70"/>
      <c r="U1211" s="70"/>
      <c r="V1211" s="18"/>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1"/>
      <c r="BA1211" s="1"/>
    </row>
    <row r="1212" spans="2:53">
      <c r="B1212" s="1"/>
      <c r="C1212" s="1"/>
      <c r="D1212" s="1"/>
      <c r="E1212" s="1"/>
      <c r="F1212" s="1"/>
      <c r="G1212" s="5"/>
      <c r="H1212" s="1"/>
      <c r="I1212" s="1"/>
      <c r="J1212" s="5"/>
      <c r="K1212" s="1"/>
      <c r="L1212" s="1"/>
      <c r="M1212" s="5"/>
      <c r="N1212" s="5"/>
      <c r="O1212" s="5"/>
      <c r="P1212" s="5"/>
      <c r="Q1212" s="5"/>
      <c r="R1212" s="5"/>
      <c r="S1212" s="70"/>
      <c r="T1212" s="70"/>
      <c r="U1212" s="70"/>
      <c r="V1212" s="18"/>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1"/>
      <c r="BA1212" s="1"/>
    </row>
    <row r="1213" spans="2:53">
      <c r="B1213" s="1"/>
      <c r="C1213" s="1"/>
      <c r="D1213" s="1"/>
      <c r="E1213" s="1"/>
      <c r="F1213" s="1"/>
      <c r="G1213" s="5"/>
      <c r="H1213" s="1"/>
      <c r="I1213" s="1"/>
      <c r="J1213" s="5"/>
      <c r="K1213" s="1"/>
      <c r="L1213" s="1"/>
      <c r="M1213" s="5"/>
      <c r="N1213" s="5"/>
      <c r="O1213" s="5"/>
      <c r="P1213" s="5"/>
      <c r="Q1213" s="5"/>
      <c r="R1213" s="5"/>
      <c r="S1213" s="70"/>
      <c r="T1213" s="70"/>
      <c r="U1213" s="70"/>
      <c r="V1213" s="18"/>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1"/>
      <c r="BA1213" s="1"/>
    </row>
    <row r="1214" spans="2:53">
      <c r="B1214" s="1"/>
      <c r="C1214" s="1"/>
      <c r="D1214" s="1"/>
      <c r="E1214" s="1"/>
      <c r="F1214" s="1"/>
      <c r="G1214" s="5"/>
      <c r="H1214" s="1"/>
      <c r="I1214" s="1"/>
      <c r="J1214" s="5"/>
      <c r="K1214" s="1"/>
      <c r="L1214" s="1"/>
      <c r="M1214" s="5"/>
      <c r="N1214" s="5"/>
      <c r="O1214" s="5"/>
      <c r="P1214" s="5"/>
      <c r="Q1214" s="5"/>
      <c r="R1214" s="5"/>
      <c r="S1214" s="70"/>
      <c r="T1214" s="70"/>
      <c r="U1214" s="70"/>
      <c r="V1214" s="18"/>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1"/>
      <c r="BA1214" s="1"/>
    </row>
    <row r="1215" spans="2:53">
      <c r="B1215" s="1"/>
      <c r="C1215" s="1"/>
      <c r="D1215" s="1"/>
      <c r="E1215" s="1"/>
      <c r="F1215" s="1"/>
      <c r="G1215" s="5"/>
      <c r="H1215" s="1"/>
      <c r="I1215" s="1"/>
      <c r="J1215" s="5"/>
      <c r="K1215" s="1"/>
      <c r="L1215" s="1"/>
      <c r="M1215" s="5"/>
      <c r="N1215" s="5"/>
      <c r="O1215" s="5"/>
      <c r="P1215" s="5"/>
      <c r="Q1215" s="5"/>
      <c r="R1215" s="5"/>
      <c r="S1215" s="70"/>
      <c r="T1215" s="70"/>
      <c r="U1215" s="70"/>
      <c r="V1215" s="18"/>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1"/>
      <c r="BA1215" s="1"/>
    </row>
    <row r="1216" spans="2:53">
      <c r="B1216" s="1"/>
      <c r="C1216" s="1"/>
      <c r="D1216" s="1"/>
      <c r="E1216" s="1"/>
      <c r="F1216" s="1"/>
      <c r="G1216" s="5"/>
      <c r="H1216" s="1"/>
      <c r="I1216" s="1"/>
      <c r="J1216" s="5"/>
      <c r="K1216" s="1"/>
      <c r="L1216" s="1"/>
      <c r="M1216" s="5"/>
      <c r="N1216" s="5"/>
      <c r="O1216" s="5"/>
      <c r="P1216" s="5"/>
      <c r="Q1216" s="5"/>
      <c r="R1216" s="5"/>
      <c r="S1216" s="70"/>
      <c r="T1216" s="70"/>
      <c r="U1216" s="70"/>
      <c r="V1216" s="18"/>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1"/>
      <c r="BA1216" s="1"/>
    </row>
    <row r="1217" spans="2:53">
      <c r="B1217" s="1"/>
      <c r="C1217" s="1"/>
      <c r="D1217" s="1"/>
      <c r="E1217" s="1"/>
      <c r="F1217" s="1"/>
      <c r="G1217" s="5"/>
      <c r="H1217" s="1"/>
      <c r="I1217" s="1"/>
      <c r="J1217" s="5"/>
      <c r="K1217" s="1"/>
      <c r="L1217" s="1"/>
      <c r="M1217" s="5"/>
      <c r="N1217" s="5"/>
      <c r="O1217" s="5"/>
      <c r="P1217" s="5"/>
      <c r="Q1217" s="5"/>
      <c r="R1217" s="5"/>
      <c r="S1217" s="70"/>
      <c r="T1217" s="70"/>
      <c r="U1217" s="70"/>
      <c r="V1217" s="18"/>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1"/>
      <c r="BA1217" s="1"/>
    </row>
    <row r="1218" spans="2:53">
      <c r="B1218" s="1"/>
      <c r="C1218" s="1"/>
      <c r="D1218" s="1"/>
      <c r="E1218" s="1"/>
      <c r="F1218" s="1"/>
      <c r="G1218" s="5"/>
      <c r="H1218" s="1"/>
      <c r="I1218" s="1"/>
      <c r="J1218" s="5"/>
      <c r="K1218" s="1"/>
      <c r="L1218" s="1"/>
      <c r="M1218" s="5"/>
      <c r="N1218" s="5"/>
      <c r="O1218" s="5"/>
      <c r="P1218" s="5"/>
      <c r="Q1218" s="5"/>
      <c r="R1218" s="5"/>
      <c r="S1218" s="70"/>
      <c r="T1218" s="70"/>
      <c r="U1218" s="70"/>
      <c r="V1218" s="18"/>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1"/>
      <c r="BA1218" s="1"/>
    </row>
    <row r="1219" spans="2:53">
      <c r="B1219" s="1"/>
      <c r="C1219" s="1"/>
      <c r="D1219" s="1"/>
      <c r="E1219" s="1"/>
      <c r="F1219" s="1"/>
      <c r="G1219" s="5"/>
      <c r="H1219" s="1"/>
      <c r="I1219" s="1"/>
      <c r="J1219" s="5"/>
      <c r="K1219" s="1"/>
      <c r="L1219" s="1"/>
      <c r="M1219" s="5"/>
      <c r="N1219" s="5"/>
      <c r="O1219" s="5"/>
      <c r="P1219" s="5"/>
      <c r="Q1219" s="5"/>
      <c r="R1219" s="5"/>
      <c r="S1219" s="70"/>
      <c r="T1219" s="70"/>
      <c r="U1219" s="70"/>
      <c r="V1219" s="18"/>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1"/>
      <c r="BA1219" s="1"/>
    </row>
    <row r="1220" spans="2:53">
      <c r="B1220" s="1"/>
      <c r="C1220" s="1"/>
      <c r="D1220" s="1"/>
      <c r="E1220" s="1"/>
      <c r="F1220" s="1"/>
      <c r="G1220" s="5"/>
      <c r="H1220" s="1"/>
      <c r="I1220" s="1"/>
      <c r="J1220" s="5"/>
      <c r="K1220" s="1"/>
      <c r="L1220" s="1"/>
      <c r="M1220" s="5"/>
      <c r="N1220" s="5"/>
      <c r="O1220" s="5"/>
      <c r="P1220" s="5"/>
      <c r="Q1220" s="5"/>
      <c r="R1220" s="5"/>
      <c r="S1220" s="70"/>
      <c r="T1220" s="70"/>
      <c r="U1220" s="70"/>
      <c r="V1220" s="18"/>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1"/>
      <c r="BA1220" s="1"/>
    </row>
    <row r="1221" spans="2:53">
      <c r="B1221" s="1"/>
      <c r="C1221" s="1"/>
      <c r="D1221" s="1"/>
      <c r="E1221" s="1"/>
      <c r="F1221" s="1"/>
      <c r="G1221" s="5"/>
      <c r="H1221" s="1"/>
      <c r="I1221" s="1"/>
      <c r="J1221" s="5"/>
      <c r="K1221" s="1"/>
      <c r="L1221" s="1"/>
      <c r="M1221" s="5"/>
      <c r="N1221" s="5"/>
      <c r="O1221" s="5"/>
      <c r="P1221" s="5"/>
      <c r="Q1221" s="5"/>
      <c r="R1221" s="5"/>
      <c r="S1221" s="70"/>
      <c r="T1221" s="70"/>
      <c r="U1221" s="70"/>
      <c r="V1221" s="18"/>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1"/>
      <c r="BA1221" s="1"/>
    </row>
    <row r="1222" spans="2:53">
      <c r="B1222" s="1"/>
      <c r="C1222" s="1"/>
      <c r="D1222" s="1"/>
      <c r="E1222" s="1"/>
      <c r="F1222" s="1"/>
      <c r="G1222" s="5"/>
      <c r="H1222" s="1"/>
      <c r="I1222" s="1"/>
      <c r="J1222" s="5"/>
      <c r="K1222" s="1"/>
      <c r="L1222" s="1"/>
      <c r="M1222" s="5"/>
      <c r="N1222" s="5"/>
      <c r="O1222" s="5"/>
      <c r="P1222" s="5"/>
      <c r="Q1222" s="5"/>
      <c r="R1222" s="5"/>
      <c r="S1222" s="70"/>
      <c r="T1222" s="70"/>
      <c r="U1222" s="70"/>
      <c r="V1222" s="18"/>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1"/>
      <c r="BA1222" s="1"/>
    </row>
    <row r="1223" spans="2:53">
      <c r="B1223" s="1"/>
      <c r="C1223" s="1"/>
      <c r="D1223" s="1"/>
      <c r="E1223" s="1"/>
      <c r="F1223" s="1"/>
      <c r="G1223" s="5"/>
      <c r="H1223" s="1"/>
      <c r="I1223" s="1"/>
      <c r="J1223" s="5"/>
      <c r="K1223" s="1"/>
      <c r="L1223" s="1"/>
      <c r="M1223" s="5"/>
      <c r="N1223" s="5"/>
      <c r="O1223" s="5"/>
      <c r="P1223" s="5"/>
      <c r="Q1223" s="5"/>
      <c r="R1223" s="5"/>
      <c r="S1223" s="70"/>
      <c r="T1223" s="70"/>
      <c r="U1223" s="70"/>
      <c r="V1223" s="18"/>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1"/>
      <c r="BA1223" s="1"/>
    </row>
    <row r="1224" spans="2:53">
      <c r="B1224" s="1"/>
      <c r="C1224" s="1"/>
      <c r="D1224" s="1"/>
      <c r="E1224" s="1"/>
      <c r="F1224" s="1"/>
      <c r="G1224" s="5"/>
      <c r="H1224" s="1"/>
      <c r="I1224" s="1"/>
      <c r="J1224" s="5"/>
      <c r="K1224" s="1"/>
      <c r="L1224" s="1"/>
      <c r="M1224" s="5"/>
      <c r="N1224" s="5"/>
      <c r="O1224" s="5"/>
      <c r="P1224" s="5"/>
      <c r="Q1224" s="5"/>
      <c r="R1224" s="5"/>
      <c r="S1224" s="70"/>
      <c r="T1224" s="70"/>
      <c r="U1224" s="70"/>
      <c r="V1224" s="18"/>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1"/>
      <c r="BA1224" s="1"/>
    </row>
    <row r="1225" spans="2:53">
      <c r="B1225" s="1"/>
      <c r="C1225" s="1"/>
      <c r="D1225" s="1"/>
      <c r="E1225" s="1"/>
      <c r="F1225" s="1"/>
      <c r="G1225" s="5"/>
      <c r="H1225" s="1"/>
      <c r="I1225" s="1"/>
      <c r="J1225" s="5"/>
      <c r="K1225" s="1"/>
      <c r="L1225" s="1"/>
      <c r="M1225" s="5"/>
      <c r="N1225" s="5"/>
      <c r="O1225" s="5"/>
      <c r="P1225" s="5"/>
      <c r="Q1225" s="5"/>
      <c r="R1225" s="5"/>
      <c r="S1225" s="70"/>
      <c r="T1225" s="70"/>
      <c r="U1225" s="70"/>
      <c r="V1225" s="18"/>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1"/>
      <c r="BA1225" s="1"/>
    </row>
    <row r="1226" spans="2:53">
      <c r="B1226" s="1"/>
      <c r="C1226" s="1"/>
      <c r="D1226" s="1"/>
      <c r="E1226" s="1"/>
      <c r="F1226" s="1"/>
      <c r="G1226" s="5"/>
      <c r="H1226" s="1"/>
      <c r="I1226" s="1"/>
      <c r="J1226" s="5"/>
      <c r="K1226" s="1"/>
      <c r="L1226" s="1"/>
      <c r="M1226" s="5"/>
      <c r="N1226" s="5"/>
      <c r="O1226" s="5"/>
      <c r="P1226" s="5"/>
      <c r="Q1226" s="5"/>
      <c r="R1226" s="5"/>
      <c r="S1226" s="70"/>
      <c r="T1226" s="70"/>
      <c r="U1226" s="70"/>
      <c r="V1226" s="18"/>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1"/>
      <c r="BA1226" s="1"/>
    </row>
    <row r="1227" spans="2:53">
      <c r="B1227" s="1"/>
      <c r="C1227" s="1"/>
      <c r="D1227" s="1"/>
      <c r="E1227" s="1"/>
      <c r="F1227" s="1"/>
      <c r="G1227" s="5"/>
      <c r="H1227" s="1"/>
      <c r="I1227" s="1"/>
      <c r="J1227" s="5"/>
      <c r="K1227" s="1"/>
      <c r="L1227" s="1"/>
      <c r="M1227" s="5"/>
      <c r="N1227" s="5"/>
      <c r="O1227" s="5"/>
      <c r="P1227" s="5"/>
      <c r="Q1227" s="5"/>
      <c r="R1227" s="5"/>
      <c r="S1227" s="70"/>
      <c r="T1227" s="70"/>
      <c r="U1227" s="70"/>
      <c r="V1227" s="18"/>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1"/>
      <c r="BA1227" s="1"/>
    </row>
    <row r="1228" spans="2:53">
      <c r="B1228" s="1"/>
      <c r="C1228" s="1"/>
      <c r="D1228" s="1"/>
      <c r="E1228" s="1"/>
      <c r="F1228" s="1"/>
      <c r="G1228" s="5"/>
      <c r="H1228" s="1"/>
      <c r="I1228" s="1"/>
      <c r="J1228" s="5"/>
      <c r="K1228" s="1"/>
      <c r="L1228" s="1"/>
      <c r="M1228" s="5"/>
      <c r="N1228" s="5"/>
      <c r="O1228" s="5"/>
      <c r="P1228" s="5"/>
      <c r="Q1228" s="5"/>
      <c r="R1228" s="5"/>
      <c r="S1228" s="70"/>
      <c r="T1228" s="70"/>
      <c r="U1228" s="70"/>
      <c r="V1228" s="18"/>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1"/>
      <c r="BA1228" s="1"/>
    </row>
    <row r="1229" spans="2:53">
      <c r="B1229" s="1"/>
      <c r="C1229" s="1"/>
      <c r="D1229" s="1"/>
      <c r="E1229" s="1"/>
      <c r="F1229" s="1"/>
      <c r="G1229" s="5"/>
      <c r="H1229" s="1"/>
      <c r="I1229" s="1"/>
      <c r="J1229" s="5"/>
      <c r="K1229" s="1"/>
      <c r="L1229" s="1"/>
      <c r="M1229" s="5"/>
      <c r="N1229" s="5"/>
      <c r="O1229" s="5"/>
      <c r="P1229" s="5"/>
      <c r="Q1229" s="5"/>
      <c r="R1229" s="5"/>
      <c r="S1229" s="70"/>
      <c r="T1229" s="70"/>
      <c r="U1229" s="70"/>
      <c r="V1229" s="18"/>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1"/>
      <c r="BA1229" s="1"/>
    </row>
    <row r="1230" spans="2:53">
      <c r="B1230" s="1"/>
      <c r="C1230" s="1"/>
      <c r="D1230" s="1"/>
      <c r="E1230" s="1"/>
      <c r="F1230" s="1"/>
      <c r="G1230" s="5"/>
      <c r="H1230" s="1"/>
      <c r="I1230" s="1"/>
      <c r="J1230" s="5"/>
      <c r="K1230" s="1"/>
      <c r="L1230" s="1"/>
      <c r="M1230" s="5"/>
      <c r="N1230" s="5"/>
      <c r="O1230" s="5"/>
      <c r="P1230" s="5"/>
      <c r="Q1230" s="5"/>
      <c r="R1230" s="5"/>
      <c r="S1230" s="70"/>
      <c r="T1230" s="70"/>
      <c r="U1230" s="70"/>
      <c r="V1230" s="18"/>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1"/>
      <c r="BA1230" s="1"/>
    </row>
    <row r="1231" spans="2:53">
      <c r="B1231" s="1"/>
      <c r="C1231" s="1"/>
      <c r="D1231" s="1"/>
      <c r="E1231" s="1"/>
      <c r="F1231" s="1"/>
      <c r="G1231" s="5"/>
      <c r="H1231" s="1"/>
      <c r="I1231" s="1"/>
      <c r="J1231" s="5"/>
      <c r="K1231" s="1"/>
      <c r="L1231" s="1"/>
      <c r="M1231" s="5"/>
      <c r="N1231" s="5"/>
      <c r="O1231" s="5"/>
      <c r="P1231" s="5"/>
      <c r="Q1231" s="5"/>
      <c r="R1231" s="5"/>
      <c r="S1231" s="70"/>
      <c r="T1231" s="70"/>
      <c r="U1231" s="70"/>
      <c r="V1231" s="18"/>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1"/>
      <c r="BA1231" s="1"/>
    </row>
    <row r="1232" spans="2:53">
      <c r="B1232" s="1"/>
      <c r="C1232" s="1"/>
      <c r="D1232" s="1"/>
      <c r="E1232" s="1"/>
      <c r="F1232" s="1"/>
      <c r="G1232" s="5"/>
      <c r="H1232" s="1"/>
      <c r="I1232" s="1"/>
      <c r="J1232" s="5"/>
      <c r="K1232" s="1"/>
      <c r="L1232" s="1"/>
      <c r="M1232" s="5"/>
      <c r="N1232" s="5"/>
      <c r="O1232" s="5"/>
      <c r="P1232" s="5"/>
      <c r="Q1232" s="5"/>
      <c r="R1232" s="5"/>
      <c r="S1232" s="70"/>
      <c r="T1232" s="70"/>
      <c r="U1232" s="70"/>
      <c r="V1232" s="18"/>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1"/>
      <c r="BA1232" s="1"/>
    </row>
    <row r="1233" spans="2:53">
      <c r="B1233" s="1"/>
      <c r="C1233" s="1"/>
      <c r="D1233" s="1"/>
      <c r="E1233" s="1"/>
      <c r="F1233" s="1"/>
      <c r="G1233" s="5"/>
      <c r="H1233" s="1"/>
      <c r="I1233" s="1"/>
      <c r="J1233" s="5"/>
      <c r="K1233" s="1"/>
      <c r="L1233" s="1"/>
      <c r="M1233" s="5"/>
      <c r="N1233" s="5"/>
      <c r="O1233" s="5"/>
      <c r="P1233" s="5"/>
      <c r="Q1233" s="5"/>
      <c r="R1233" s="5"/>
      <c r="S1233" s="70"/>
      <c r="T1233" s="70"/>
      <c r="U1233" s="70"/>
      <c r="V1233" s="18"/>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1"/>
      <c r="BA1233" s="1"/>
    </row>
    <row r="1234" spans="2:53">
      <c r="B1234" s="1"/>
      <c r="C1234" s="1"/>
      <c r="D1234" s="1"/>
      <c r="E1234" s="1"/>
      <c r="F1234" s="1"/>
      <c r="G1234" s="5"/>
      <c r="H1234" s="1"/>
      <c r="I1234" s="1"/>
      <c r="J1234" s="5"/>
      <c r="K1234" s="1"/>
      <c r="L1234" s="1"/>
      <c r="M1234" s="5"/>
      <c r="N1234" s="5"/>
      <c r="O1234" s="5"/>
      <c r="P1234" s="5"/>
      <c r="Q1234" s="5"/>
      <c r="R1234" s="5"/>
      <c r="S1234" s="70"/>
      <c r="T1234" s="70"/>
      <c r="U1234" s="70"/>
      <c r="V1234" s="18"/>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1"/>
      <c r="BA1234" s="1"/>
    </row>
    <row r="1235" spans="2:53">
      <c r="B1235" s="1"/>
      <c r="C1235" s="1"/>
      <c r="D1235" s="1"/>
      <c r="E1235" s="1"/>
      <c r="F1235" s="1"/>
      <c r="G1235" s="5"/>
      <c r="H1235" s="1"/>
      <c r="I1235" s="1"/>
      <c r="J1235" s="5"/>
      <c r="K1235" s="1"/>
      <c r="L1235" s="1"/>
      <c r="M1235" s="5"/>
      <c r="N1235" s="5"/>
      <c r="O1235" s="5"/>
      <c r="P1235" s="5"/>
      <c r="Q1235" s="5"/>
      <c r="R1235" s="5"/>
      <c r="S1235" s="70"/>
      <c r="T1235" s="70"/>
      <c r="U1235" s="70"/>
      <c r="V1235" s="18"/>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1"/>
      <c r="BA1235" s="1"/>
    </row>
    <row r="1236" spans="2:53">
      <c r="B1236" s="1"/>
      <c r="C1236" s="1"/>
      <c r="D1236" s="1"/>
      <c r="E1236" s="1"/>
      <c r="F1236" s="1"/>
      <c r="G1236" s="5"/>
      <c r="H1236" s="1"/>
      <c r="I1236" s="1"/>
      <c r="J1236" s="5"/>
      <c r="K1236" s="1"/>
      <c r="L1236" s="1"/>
      <c r="M1236" s="5"/>
      <c r="N1236" s="5"/>
      <c r="O1236" s="5"/>
      <c r="P1236" s="5"/>
      <c r="Q1236" s="5"/>
      <c r="R1236" s="5"/>
      <c r="S1236" s="70"/>
      <c r="T1236" s="70"/>
      <c r="U1236" s="70"/>
      <c r="V1236" s="18"/>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1"/>
      <c r="BA1236" s="1"/>
    </row>
    <row r="1237" spans="2:53">
      <c r="B1237" s="1"/>
      <c r="C1237" s="1"/>
      <c r="D1237" s="1"/>
      <c r="E1237" s="1"/>
      <c r="F1237" s="1"/>
      <c r="G1237" s="5"/>
      <c r="H1237" s="1"/>
      <c r="I1237" s="1"/>
      <c r="J1237" s="5"/>
      <c r="K1237" s="1"/>
      <c r="L1237" s="1"/>
      <c r="M1237" s="5"/>
      <c r="N1237" s="5"/>
      <c r="O1237" s="5"/>
      <c r="P1237" s="5"/>
      <c r="Q1237" s="5"/>
      <c r="R1237" s="5"/>
      <c r="S1237" s="70"/>
      <c r="T1237" s="70"/>
      <c r="U1237" s="70"/>
      <c r="V1237" s="18"/>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1"/>
      <c r="BA1237" s="1"/>
    </row>
    <row r="1238" spans="2:53">
      <c r="B1238" s="1"/>
      <c r="C1238" s="1"/>
      <c r="D1238" s="1"/>
      <c r="E1238" s="1"/>
      <c r="F1238" s="1"/>
      <c r="G1238" s="5"/>
      <c r="H1238" s="1"/>
      <c r="I1238" s="1"/>
      <c r="J1238" s="5"/>
      <c r="K1238" s="1"/>
      <c r="L1238" s="1"/>
      <c r="M1238" s="5"/>
      <c r="N1238" s="5"/>
      <c r="O1238" s="5"/>
      <c r="P1238" s="5"/>
      <c r="Q1238" s="5"/>
      <c r="R1238" s="5"/>
      <c r="S1238" s="70"/>
      <c r="T1238" s="70"/>
      <c r="U1238" s="70"/>
      <c r="V1238" s="18"/>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1"/>
      <c r="BA1238" s="1"/>
    </row>
    <row r="1239" spans="2:53">
      <c r="B1239" s="1"/>
      <c r="C1239" s="1"/>
      <c r="D1239" s="1"/>
      <c r="E1239" s="1"/>
      <c r="F1239" s="1"/>
      <c r="G1239" s="5"/>
      <c r="H1239" s="1"/>
      <c r="I1239" s="1"/>
      <c r="J1239" s="5"/>
      <c r="K1239" s="1"/>
      <c r="L1239" s="1"/>
      <c r="M1239" s="5"/>
      <c r="N1239" s="5"/>
      <c r="O1239" s="5"/>
      <c r="P1239" s="5"/>
      <c r="Q1239" s="5"/>
      <c r="R1239" s="5"/>
      <c r="S1239" s="70"/>
      <c r="T1239" s="70"/>
      <c r="U1239" s="70"/>
      <c r="V1239" s="18"/>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1"/>
      <c r="BA1239" s="1"/>
    </row>
    <row r="1240" spans="2:53">
      <c r="B1240" s="1"/>
      <c r="C1240" s="1"/>
      <c r="D1240" s="1"/>
      <c r="E1240" s="1"/>
      <c r="F1240" s="1"/>
      <c r="G1240" s="5"/>
      <c r="H1240" s="1"/>
      <c r="I1240" s="1"/>
      <c r="J1240" s="5"/>
      <c r="K1240" s="1"/>
      <c r="L1240" s="1"/>
      <c r="M1240" s="5"/>
      <c r="N1240" s="5"/>
      <c r="O1240" s="5"/>
      <c r="P1240" s="5"/>
      <c r="Q1240" s="5"/>
      <c r="R1240" s="5"/>
      <c r="S1240" s="70"/>
      <c r="T1240" s="70"/>
      <c r="U1240" s="70"/>
      <c r="V1240" s="18"/>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1"/>
      <c r="BA1240" s="1"/>
    </row>
    <row r="1241" spans="2:53">
      <c r="B1241" s="1"/>
      <c r="C1241" s="1"/>
      <c r="D1241" s="1"/>
      <c r="E1241" s="1"/>
      <c r="F1241" s="1"/>
      <c r="G1241" s="5"/>
      <c r="H1241" s="1"/>
      <c r="I1241" s="1"/>
      <c r="J1241" s="5"/>
      <c r="K1241" s="1"/>
      <c r="L1241" s="1"/>
      <c r="M1241" s="5"/>
      <c r="N1241" s="5"/>
      <c r="O1241" s="5"/>
      <c r="P1241" s="5"/>
      <c r="Q1241" s="5"/>
      <c r="R1241" s="5"/>
      <c r="S1241" s="70"/>
      <c r="T1241" s="70"/>
      <c r="U1241" s="70"/>
      <c r="V1241" s="18"/>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1"/>
      <c r="BA1241" s="1"/>
    </row>
    <row r="1242" spans="2:53">
      <c r="B1242" s="1"/>
      <c r="C1242" s="1"/>
      <c r="D1242" s="1"/>
      <c r="E1242" s="1"/>
      <c r="F1242" s="1"/>
      <c r="G1242" s="5"/>
      <c r="H1242" s="1"/>
      <c r="I1242" s="1"/>
      <c r="J1242" s="5"/>
      <c r="K1242" s="1"/>
      <c r="L1242" s="1"/>
      <c r="M1242" s="5"/>
      <c r="N1242" s="5"/>
      <c r="O1242" s="5"/>
      <c r="P1242" s="5"/>
      <c r="Q1242" s="5"/>
      <c r="R1242" s="5"/>
      <c r="S1242" s="70"/>
      <c r="T1242" s="70"/>
      <c r="U1242" s="70"/>
      <c r="V1242" s="18"/>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1"/>
      <c r="BA1242" s="1"/>
    </row>
    <row r="1243" spans="2:53">
      <c r="B1243" s="1"/>
      <c r="C1243" s="1"/>
      <c r="D1243" s="1"/>
      <c r="E1243" s="1"/>
      <c r="F1243" s="1"/>
      <c r="G1243" s="5"/>
      <c r="H1243" s="1"/>
      <c r="I1243" s="1"/>
      <c r="J1243" s="5"/>
      <c r="K1243" s="1"/>
      <c r="L1243" s="1"/>
      <c r="M1243" s="5"/>
      <c r="N1243" s="5"/>
      <c r="O1243" s="5"/>
      <c r="P1243" s="5"/>
      <c r="Q1243" s="5"/>
      <c r="R1243" s="5"/>
      <c r="S1243" s="70"/>
      <c r="T1243" s="70"/>
      <c r="U1243" s="70"/>
      <c r="V1243" s="18"/>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1"/>
      <c r="BA1243" s="1"/>
    </row>
    <row r="1244" spans="2:53">
      <c r="B1244" s="1"/>
      <c r="C1244" s="1"/>
      <c r="D1244" s="1"/>
      <c r="E1244" s="1"/>
      <c r="F1244" s="1"/>
      <c r="G1244" s="5"/>
      <c r="H1244" s="1"/>
      <c r="I1244" s="1"/>
      <c r="J1244" s="5"/>
      <c r="K1244" s="1"/>
      <c r="L1244" s="1"/>
      <c r="M1244" s="5"/>
      <c r="N1244" s="5"/>
      <c r="O1244" s="5"/>
      <c r="P1244" s="5"/>
      <c r="Q1244" s="5"/>
      <c r="R1244" s="5"/>
      <c r="S1244" s="70"/>
      <c r="T1244" s="70"/>
      <c r="U1244" s="70"/>
      <c r="V1244" s="18"/>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1"/>
      <c r="BA1244" s="1"/>
    </row>
    <row r="1245" spans="2:53">
      <c r="B1245" s="1"/>
      <c r="C1245" s="1"/>
      <c r="D1245" s="1"/>
      <c r="E1245" s="1"/>
      <c r="F1245" s="1"/>
      <c r="G1245" s="5"/>
      <c r="H1245" s="1"/>
      <c r="I1245" s="1"/>
      <c r="J1245" s="5"/>
      <c r="K1245" s="1"/>
      <c r="L1245" s="1"/>
      <c r="M1245" s="5"/>
      <c r="N1245" s="5"/>
      <c r="O1245" s="5"/>
      <c r="P1245" s="5"/>
      <c r="Q1245" s="5"/>
      <c r="R1245" s="5"/>
      <c r="S1245" s="70"/>
      <c r="T1245" s="70"/>
      <c r="U1245" s="70"/>
      <c r="V1245" s="18"/>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1"/>
      <c r="BA1245" s="1"/>
    </row>
    <row r="1246" spans="2:53">
      <c r="B1246" s="1"/>
      <c r="C1246" s="1"/>
      <c r="D1246" s="1"/>
      <c r="E1246" s="1"/>
      <c r="F1246" s="1"/>
      <c r="G1246" s="5"/>
      <c r="H1246" s="1"/>
      <c r="I1246" s="1"/>
      <c r="J1246" s="5"/>
      <c r="K1246" s="1"/>
      <c r="L1246" s="1"/>
      <c r="M1246" s="5"/>
      <c r="N1246" s="5"/>
      <c r="O1246" s="5"/>
      <c r="P1246" s="5"/>
      <c r="Q1246" s="5"/>
      <c r="R1246" s="5"/>
      <c r="S1246" s="70"/>
      <c r="T1246" s="70"/>
      <c r="U1246" s="70"/>
      <c r="V1246" s="18"/>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1"/>
      <c r="BA1246" s="1"/>
    </row>
    <row r="1247" spans="2:53">
      <c r="B1247" s="1"/>
      <c r="C1247" s="1"/>
      <c r="D1247" s="1"/>
      <c r="E1247" s="1"/>
      <c r="F1247" s="1"/>
      <c r="G1247" s="5"/>
      <c r="H1247" s="1"/>
      <c r="I1247" s="1"/>
      <c r="J1247" s="5"/>
      <c r="K1247" s="1"/>
      <c r="L1247" s="1"/>
      <c r="M1247" s="5"/>
      <c r="N1247" s="5"/>
      <c r="O1247" s="5"/>
      <c r="P1247" s="5"/>
      <c r="Q1247" s="5"/>
      <c r="R1247" s="5"/>
      <c r="S1247" s="70"/>
      <c r="T1247" s="70"/>
      <c r="U1247" s="70"/>
      <c r="V1247" s="18"/>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1"/>
      <c r="BA1247" s="1"/>
    </row>
    <row r="1248" spans="2:53">
      <c r="B1248" s="1"/>
      <c r="C1248" s="1"/>
      <c r="D1248" s="1"/>
      <c r="E1248" s="1"/>
      <c r="F1248" s="1"/>
      <c r="G1248" s="5"/>
      <c r="H1248" s="1"/>
      <c r="I1248" s="1"/>
      <c r="J1248" s="5"/>
      <c r="K1248" s="1"/>
      <c r="L1248" s="1"/>
      <c r="M1248" s="5"/>
      <c r="N1248" s="5"/>
      <c r="O1248" s="5"/>
      <c r="P1248" s="5"/>
      <c r="Q1248" s="5"/>
      <c r="R1248" s="5"/>
      <c r="S1248" s="70"/>
      <c r="T1248" s="70"/>
      <c r="U1248" s="70"/>
      <c r="V1248" s="18"/>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1"/>
      <c r="BA1248" s="1"/>
    </row>
    <row r="1249" spans="2:53">
      <c r="B1249" s="1"/>
      <c r="C1249" s="1"/>
      <c r="D1249" s="1"/>
      <c r="E1249" s="1"/>
      <c r="F1249" s="1"/>
      <c r="G1249" s="5"/>
      <c r="H1249" s="1"/>
      <c r="I1249" s="1"/>
      <c r="J1249" s="5"/>
      <c r="K1249" s="1"/>
      <c r="L1249" s="1"/>
      <c r="M1249" s="5"/>
      <c r="N1249" s="5"/>
      <c r="O1249" s="5"/>
      <c r="P1249" s="5"/>
      <c r="Q1249" s="5"/>
      <c r="R1249" s="5"/>
      <c r="S1249" s="70"/>
      <c r="T1249" s="70"/>
      <c r="U1249" s="70"/>
      <c r="V1249" s="18"/>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1"/>
      <c r="BA1249" s="1"/>
    </row>
    <row r="1250" spans="2:53">
      <c r="B1250" s="1"/>
      <c r="C1250" s="1"/>
      <c r="D1250" s="1"/>
      <c r="E1250" s="1"/>
      <c r="F1250" s="1"/>
      <c r="G1250" s="5"/>
      <c r="H1250" s="1"/>
      <c r="I1250" s="1"/>
      <c r="J1250" s="5"/>
      <c r="K1250" s="1"/>
      <c r="L1250" s="1"/>
      <c r="M1250" s="5"/>
      <c r="N1250" s="5"/>
      <c r="O1250" s="5"/>
      <c r="P1250" s="5"/>
      <c r="Q1250" s="5"/>
      <c r="R1250" s="5"/>
      <c r="S1250" s="70"/>
      <c r="T1250" s="70"/>
      <c r="U1250" s="70"/>
      <c r="V1250" s="18"/>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1"/>
      <c r="BA1250" s="1"/>
    </row>
    <row r="1251" spans="2:53">
      <c r="B1251" s="1"/>
      <c r="C1251" s="1"/>
      <c r="D1251" s="1"/>
      <c r="E1251" s="1"/>
      <c r="F1251" s="1"/>
      <c r="G1251" s="5"/>
      <c r="H1251" s="1"/>
      <c r="I1251" s="1"/>
      <c r="J1251" s="5"/>
      <c r="K1251" s="1"/>
      <c r="L1251" s="1"/>
      <c r="M1251" s="5"/>
      <c r="N1251" s="5"/>
      <c r="O1251" s="5"/>
      <c r="P1251" s="5"/>
      <c r="Q1251" s="5"/>
      <c r="R1251" s="5"/>
      <c r="S1251" s="70"/>
      <c r="T1251" s="70"/>
      <c r="U1251" s="70"/>
      <c r="V1251" s="18"/>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1"/>
      <c r="BA1251" s="1"/>
    </row>
    <row r="1252" spans="2:53">
      <c r="B1252" s="1"/>
      <c r="C1252" s="1"/>
      <c r="D1252" s="1"/>
      <c r="E1252" s="1"/>
      <c r="F1252" s="1"/>
      <c r="G1252" s="5"/>
      <c r="H1252" s="1"/>
      <c r="I1252" s="1"/>
      <c r="J1252" s="5"/>
      <c r="K1252" s="1"/>
      <c r="L1252" s="1"/>
      <c r="M1252" s="5"/>
      <c r="N1252" s="5"/>
      <c r="O1252" s="5"/>
      <c r="P1252" s="5"/>
      <c r="Q1252" s="5"/>
      <c r="R1252" s="5"/>
      <c r="S1252" s="70"/>
      <c r="T1252" s="70"/>
      <c r="U1252" s="70"/>
      <c r="V1252" s="18"/>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1"/>
      <c r="BA1252" s="1"/>
    </row>
    <row r="1253" spans="2:53">
      <c r="B1253" s="1"/>
      <c r="C1253" s="1"/>
      <c r="D1253" s="1"/>
      <c r="E1253" s="1"/>
      <c r="F1253" s="1"/>
      <c r="G1253" s="5"/>
      <c r="H1253" s="1"/>
      <c r="I1253" s="1"/>
      <c r="J1253" s="5"/>
      <c r="K1253" s="1"/>
      <c r="L1253" s="1"/>
      <c r="M1253" s="5"/>
      <c r="N1253" s="5"/>
      <c r="O1253" s="5"/>
      <c r="P1253" s="5"/>
      <c r="Q1253" s="5"/>
      <c r="R1253" s="5"/>
      <c r="S1253" s="70"/>
      <c r="T1253" s="70"/>
      <c r="U1253" s="70"/>
      <c r="V1253" s="18"/>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1"/>
      <c r="BA1253" s="1"/>
    </row>
    <row r="1254" spans="2:53">
      <c r="B1254" s="1"/>
      <c r="C1254" s="1"/>
      <c r="D1254" s="1"/>
      <c r="E1254" s="1"/>
      <c r="F1254" s="1"/>
      <c r="G1254" s="5"/>
      <c r="H1254" s="1"/>
      <c r="I1254" s="1"/>
      <c r="J1254" s="5"/>
      <c r="K1254" s="1"/>
      <c r="L1254" s="1"/>
      <c r="M1254" s="5"/>
      <c r="N1254" s="5"/>
      <c r="O1254" s="5"/>
      <c r="P1254" s="5"/>
      <c r="Q1254" s="5"/>
      <c r="R1254" s="5"/>
      <c r="S1254" s="70"/>
      <c r="T1254" s="70"/>
      <c r="U1254" s="70"/>
      <c r="V1254" s="18"/>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1"/>
      <c r="BA1254" s="1"/>
    </row>
    <row r="1255" spans="2:53">
      <c r="B1255" s="1"/>
      <c r="C1255" s="1"/>
      <c r="D1255" s="1"/>
      <c r="E1255" s="1"/>
      <c r="F1255" s="1"/>
      <c r="G1255" s="5"/>
      <c r="H1255" s="1"/>
      <c r="I1255" s="1"/>
      <c r="J1255" s="5"/>
      <c r="K1255" s="1"/>
      <c r="L1255" s="1"/>
      <c r="M1255" s="5"/>
      <c r="N1255" s="5"/>
      <c r="O1255" s="5"/>
      <c r="P1255" s="5"/>
      <c r="Q1255" s="5"/>
      <c r="R1255" s="5"/>
      <c r="S1255" s="70"/>
      <c r="T1255" s="70"/>
      <c r="U1255" s="70"/>
      <c r="V1255" s="18"/>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1"/>
      <c r="BA1255" s="1"/>
    </row>
    <row r="1256" spans="2:53">
      <c r="B1256" s="1"/>
      <c r="C1256" s="1"/>
      <c r="D1256" s="1"/>
      <c r="E1256" s="1"/>
      <c r="F1256" s="1"/>
      <c r="G1256" s="5"/>
      <c r="H1256" s="1"/>
      <c r="I1256" s="1"/>
      <c r="J1256" s="5"/>
      <c r="K1256" s="1"/>
      <c r="L1256" s="1"/>
      <c r="M1256" s="5"/>
      <c r="N1256" s="5"/>
      <c r="O1256" s="5"/>
      <c r="P1256" s="5"/>
      <c r="Q1256" s="5"/>
      <c r="R1256" s="5"/>
      <c r="S1256" s="70"/>
      <c r="T1256" s="70"/>
      <c r="U1256" s="70"/>
      <c r="V1256" s="18"/>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1"/>
      <c r="BA1256" s="1"/>
    </row>
    <row r="1257" spans="2:53">
      <c r="B1257" s="1"/>
      <c r="C1257" s="1"/>
      <c r="D1257" s="1"/>
      <c r="E1257" s="1"/>
      <c r="F1257" s="1"/>
      <c r="G1257" s="5"/>
      <c r="H1257" s="1"/>
      <c r="I1257" s="1"/>
      <c r="J1257" s="5"/>
      <c r="K1257" s="1"/>
      <c r="L1257" s="1"/>
      <c r="M1257" s="5"/>
      <c r="N1257" s="5"/>
      <c r="O1257" s="5"/>
      <c r="P1257" s="5"/>
      <c r="Q1257" s="5"/>
      <c r="R1257" s="5"/>
      <c r="S1257" s="70"/>
      <c r="T1257" s="70"/>
      <c r="U1257" s="70"/>
      <c r="V1257" s="18"/>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1"/>
      <c r="BA1257" s="1"/>
    </row>
    <row r="1258" spans="2:53">
      <c r="B1258" s="1"/>
      <c r="C1258" s="1"/>
      <c r="D1258" s="1"/>
      <c r="E1258" s="1"/>
      <c r="F1258" s="1"/>
      <c r="G1258" s="5"/>
      <c r="H1258" s="1"/>
      <c r="I1258" s="1"/>
      <c r="J1258" s="5"/>
      <c r="K1258" s="1"/>
      <c r="L1258" s="1"/>
      <c r="M1258" s="5"/>
      <c r="N1258" s="5"/>
      <c r="O1258" s="5"/>
      <c r="P1258" s="5"/>
      <c r="Q1258" s="5"/>
      <c r="R1258" s="5"/>
      <c r="S1258" s="70"/>
      <c r="T1258" s="70"/>
      <c r="U1258" s="70"/>
      <c r="V1258" s="18"/>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1"/>
      <c r="BA1258" s="1"/>
    </row>
    <row r="1259" spans="2:53">
      <c r="B1259" s="1"/>
      <c r="C1259" s="1"/>
      <c r="D1259" s="1"/>
      <c r="E1259" s="1"/>
      <c r="F1259" s="1"/>
      <c r="G1259" s="5"/>
      <c r="H1259" s="1"/>
      <c r="I1259" s="1"/>
      <c r="J1259" s="5"/>
      <c r="K1259" s="1"/>
      <c r="L1259" s="1"/>
      <c r="M1259" s="5"/>
      <c r="N1259" s="5"/>
      <c r="O1259" s="5"/>
      <c r="P1259" s="5"/>
      <c r="Q1259" s="5"/>
      <c r="R1259" s="5"/>
      <c r="S1259" s="70"/>
      <c r="T1259" s="70"/>
      <c r="U1259" s="70"/>
      <c r="V1259" s="18"/>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1"/>
      <c r="BA1259" s="1"/>
    </row>
    <row r="1260" spans="2:53">
      <c r="B1260" s="1"/>
      <c r="C1260" s="1"/>
      <c r="D1260" s="1"/>
      <c r="E1260" s="1"/>
      <c r="F1260" s="1"/>
      <c r="G1260" s="5"/>
      <c r="H1260" s="1"/>
      <c r="I1260" s="1"/>
      <c r="J1260" s="5"/>
      <c r="K1260" s="1"/>
      <c r="L1260" s="1"/>
      <c r="M1260" s="5"/>
      <c r="N1260" s="5"/>
      <c r="O1260" s="5"/>
      <c r="P1260" s="5"/>
      <c r="Q1260" s="5"/>
      <c r="R1260" s="5"/>
      <c r="S1260" s="70"/>
      <c r="T1260" s="70"/>
      <c r="U1260" s="70"/>
      <c r="V1260" s="18"/>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1"/>
      <c r="BA1260" s="1"/>
    </row>
    <row r="1261" spans="2:53">
      <c r="B1261" s="1"/>
      <c r="C1261" s="1"/>
      <c r="D1261" s="1"/>
      <c r="E1261" s="1"/>
      <c r="F1261" s="1"/>
      <c r="G1261" s="5"/>
      <c r="H1261" s="1"/>
      <c r="I1261" s="1"/>
      <c r="J1261" s="5"/>
      <c r="K1261" s="1"/>
      <c r="L1261" s="1"/>
      <c r="M1261" s="5"/>
      <c r="N1261" s="5"/>
      <c r="O1261" s="5"/>
      <c r="P1261" s="5"/>
      <c r="Q1261" s="5"/>
      <c r="R1261" s="5"/>
      <c r="S1261" s="70"/>
      <c r="T1261" s="70"/>
      <c r="U1261" s="70"/>
      <c r="V1261" s="18"/>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1"/>
      <c r="BA1261" s="1"/>
    </row>
    <row r="1262" spans="2:53">
      <c r="B1262" s="1"/>
      <c r="C1262" s="1"/>
      <c r="D1262" s="1"/>
      <c r="E1262" s="1"/>
      <c r="F1262" s="1"/>
      <c r="G1262" s="5"/>
      <c r="H1262" s="1"/>
      <c r="I1262" s="1"/>
      <c r="J1262" s="5"/>
      <c r="K1262" s="1"/>
      <c r="L1262" s="1"/>
      <c r="M1262" s="5"/>
      <c r="N1262" s="5"/>
      <c r="O1262" s="5"/>
      <c r="P1262" s="5"/>
      <c r="Q1262" s="5"/>
      <c r="R1262" s="5"/>
      <c r="S1262" s="70"/>
      <c r="T1262" s="70"/>
      <c r="U1262" s="70"/>
      <c r="V1262" s="18"/>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1"/>
      <c r="BA1262" s="1"/>
    </row>
    <row r="1263" spans="2:53">
      <c r="B1263" s="1"/>
      <c r="C1263" s="1"/>
      <c r="D1263" s="1"/>
      <c r="E1263" s="1"/>
      <c r="F1263" s="1"/>
      <c r="G1263" s="5"/>
      <c r="H1263" s="1"/>
      <c r="I1263" s="1"/>
      <c r="J1263" s="5"/>
      <c r="K1263" s="1"/>
      <c r="L1263" s="1"/>
      <c r="M1263" s="5"/>
      <c r="N1263" s="5"/>
      <c r="O1263" s="5"/>
      <c r="P1263" s="5"/>
      <c r="Q1263" s="5"/>
      <c r="R1263" s="5"/>
      <c r="S1263" s="70"/>
      <c r="T1263" s="70"/>
      <c r="U1263" s="70"/>
      <c r="V1263" s="18"/>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1"/>
      <c r="BA1263" s="1"/>
    </row>
    <row r="1264" spans="2:53">
      <c r="B1264" s="1"/>
      <c r="C1264" s="1"/>
      <c r="D1264" s="1"/>
      <c r="E1264" s="1"/>
      <c r="F1264" s="1"/>
      <c r="G1264" s="5"/>
      <c r="H1264" s="1"/>
      <c r="I1264" s="1"/>
      <c r="J1264" s="5"/>
      <c r="K1264" s="1"/>
      <c r="L1264" s="1"/>
      <c r="M1264" s="5"/>
      <c r="N1264" s="5"/>
      <c r="O1264" s="5"/>
      <c r="P1264" s="5"/>
      <c r="Q1264" s="5"/>
      <c r="R1264" s="5"/>
      <c r="S1264" s="70"/>
      <c r="T1264" s="70"/>
      <c r="U1264" s="70"/>
      <c r="V1264" s="18"/>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1"/>
      <c r="BA1264" s="1"/>
    </row>
    <row r="1265" spans="2:53">
      <c r="B1265" s="1"/>
      <c r="C1265" s="1"/>
      <c r="D1265" s="1"/>
      <c r="E1265" s="1"/>
      <c r="F1265" s="1"/>
      <c r="G1265" s="5"/>
      <c r="H1265" s="1"/>
      <c r="I1265" s="1"/>
      <c r="J1265" s="5"/>
      <c r="K1265" s="1"/>
      <c r="L1265" s="1"/>
      <c r="M1265" s="5"/>
      <c r="N1265" s="5"/>
      <c r="O1265" s="5"/>
      <c r="P1265" s="5"/>
      <c r="Q1265" s="5"/>
      <c r="R1265" s="5"/>
      <c r="S1265" s="70"/>
      <c r="T1265" s="70"/>
      <c r="U1265" s="70"/>
      <c r="V1265" s="18"/>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1"/>
      <c r="BA1265" s="1"/>
    </row>
    <row r="1266" spans="2:53">
      <c r="B1266" s="1"/>
      <c r="C1266" s="1"/>
      <c r="D1266" s="1"/>
      <c r="E1266" s="1"/>
      <c r="F1266" s="1"/>
      <c r="G1266" s="5"/>
      <c r="H1266" s="1"/>
      <c r="I1266" s="1"/>
      <c r="J1266" s="5"/>
      <c r="K1266" s="1"/>
      <c r="L1266" s="1"/>
      <c r="M1266" s="5"/>
      <c r="N1266" s="5"/>
      <c r="O1266" s="5"/>
      <c r="P1266" s="5"/>
      <c r="Q1266" s="5"/>
      <c r="R1266" s="5"/>
      <c r="S1266" s="70"/>
      <c r="T1266" s="70"/>
      <c r="U1266" s="70"/>
      <c r="V1266" s="18"/>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1"/>
      <c r="BA1266" s="1"/>
    </row>
    <row r="1267" spans="2:53">
      <c r="B1267" s="1"/>
      <c r="C1267" s="1"/>
      <c r="D1267" s="1"/>
      <c r="E1267" s="1"/>
      <c r="F1267" s="1"/>
      <c r="G1267" s="5"/>
      <c r="H1267" s="1"/>
      <c r="I1267" s="1"/>
      <c r="J1267" s="5"/>
      <c r="K1267" s="1"/>
      <c r="L1267" s="1"/>
      <c r="M1267" s="5"/>
      <c r="N1267" s="5"/>
      <c r="O1267" s="5"/>
      <c r="P1267" s="5"/>
      <c r="Q1267" s="5"/>
      <c r="R1267" s="5"/>
      <c r="S1267" s="70"/>
      <c r="T1267" s="70"/>
      <c r="U1267" s="70"/>
      <c r="V1267" s="18"/>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1"/>
      <c r="BA1267" s="1"/>
    </row>
    <row r="1268" spans="2:53">
      <c r="B1268" s="1"/>
      <c r="C1268" s="1"/>
      <c r="D1268" s="1"/>
      <c r="E1268" s="1"/>
      <c r="F1268" s="1"/>
      <c r="G1268" s="5"/>
      <c r="H1268" s="1"/>
      <c r="I1268" s="1"/>
      <c r="J1268" s="5"/>
      <c r="K1268" s="1"/>
      <c r="L1268" s="1"/>
      <c r="M1268" s="5"/>
      <c r="N1268" s="5"/>
      <c r="O1268" s="5"/>
      <c r="P1268" s="5"/>
      <c r="Q1268" s="5"/>
      <c r="R1268" s="5"/>
      <c r="S1268" s="70"/>
      <c r="T1268" s="70"/>
      <c r="U1268" s="70"/>
      <c r="V1268" s="18"/>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1"/>
      <c r="BA1268" s="1"/>
    </row>
    <row r="1269" spans="2:53">
      <c r="B1269" s="1"/>
      <c r="C1269" s="1"/>
      <c r="D1269" s="1"/>
      <c r="E1269" s="1"/>
      <c r="F1269" s="1"/>
      <c r="G1269" s="5"/>
      <c r="H1269" s="1"/>
      <c r="I1269" s="1"/>
      <c r="J1269" s="5"/>
      <c r="K1269" s="1"/>
      <c r="L1269" s="1"/>
      <c r="M1269" s="5"/>
      <c r="N1269" s="5"/>
      <c r="O1269" s="5"/>
      <c r="P1269" s="5"/>
      <c r="Q1269" s="5"/>
      <c r="R1269" s="5"/>
      <c r="S1269" s="70"/>
      <c r="T1269" s="70"/>
      <c r="U1269" s="70"/>
      <c r="V1269" s="18"/>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1"/>
      <c r="BA1269" s="1"/>
    </row>
    <row r="1270" spans="2:53">
      <c r="B1270" s="1"/>
      <c r="C1270" s="1"/>
      <c r="D1270" s="1"/>
      <c r="E1270" s="1"/>
      <c r="F1270" s="1"/>
      <c r="G1270" s="5"/>
      <c r="H1270" s="1"/>
      <c r="I1270" s="1"/>
      <c r="J1270" s="5"/>
      <c r="K1270" s="1"/>
      <c r="L1270" s="1"/>
      <c r="M1270" s="5"/>
      <c r="N1270" s="5"/>
      <c r="O1270" s="5"/>
      <c r="P1270" s="5"/>
      <c r="Q1270" s="5"/>
      <c r="R1270" s="5"/>
      <c r="S1270" s="70"/>
      <c r="T1270" s="70"/>
      <c r="U1270" s="70"/>
      <c r="V1270" s="18"/>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1"/>
      <c r="BA1270" s="1"/>
    </row>
    <row r="1271" spans="2:53">
      <c r="B1271" s="1"/>
      <c r="C1271" s="1"/>
      <c r="D1271" s="1"/>
      <c r="E1271" s="1"/>
      <c r="F1271" s="1"/>
      <c r="G1271" s="5"/>
      <c r="H1271" s="1"/>
      <c r="I1271" s="1"/>
      <c r="J1271" s="5"/>
      <c r="K1271" s="1"/>
      <c r="L1271" s="1"/>
      <c r="M1271" s="5"/>
      <c r="N1271" s="5"/>
      <c r="O1271" s="5"/>
      <c r="P1271" s="5"/>
      <c r="Q1271" s="5"/>
      <c r="R1271" s="5"/>
      <c r="S1271" s="70"/>
      <c r="T1271" s="70"/>
      <c r="U1271" s="70"/>
      <c r="V1271" s="18"/>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1"/>
      <c r="BA1271" s="1"/>
    </row>
    <row r="1272" spans="2:53">
      <c r="B1272" s="1"/>
      <c r="C1272" s="1"/>
      <c r="D1272" s="1"/>
      <c r="E1272" s="1"/>
      <c r="F1272" s="1"/>
      <c r="G1272" s="5"/>
      <c r="H1272" s="1"/>
      <c r="I1272" s="1"/>
      <c r="J1272" s="5"/>
      <c r="K1272" s="1"/>
      <c r="L1272" s="1"/>
      <c r="M1272" s="5"/>
      <c r="N1272" s="5"/>
      <c r="O1272" s="5"/>
      <c r="P1272" s="5"/>
      <c r="Q1272" s="5"/>
      <c r="R1272" s="5"/>
      <c r="S1272" s="70"/>
      <c r="T1272" s="70"/>
      <c r="U1272" s="70"/>
      <c r="V1272" s="18"/>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1"/>
      <c r="BA1272" s="1"/>
    </row>
    <row r="1273" spans="2:53">
      <c r="B1273" s="1"/>
      <c r="C1273" s="1"/>
      <c r="D1273" s="1"/>
      <c r="E1273" s="1"/>
      <c r="F1273" s="1"/>
      <c r="G1273" s="5"/>
      <c r="H1273" s="1"/>
      <c r="I1273" s="1"/>
      <c r="J1273" s="5"/>
      <c r="K1273" s="1"/>
      <c r="L1273" s="1"/>
      <c r="M1273" s="5"/>
      <c r="N1273" s="5"/>
      <c r="O1273" s="5"/>
      <c r="P1273" s="5"/>
      <c r="Q1273" s="5"/>
      <c r="R1273" s="5"/>
      <c r="S1273" s="70"/>
      <c r="T1273" s="70"/>
      <c r="U1273" s="70"/>
      <c r="V1273" s="18"/>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1"/>
      <c r="BA1273" s="1"/>
    </row>
    <row r="1274" spans="2:53">
      <c r="B1274" s="1"/>
      <c r="C1274" s="1"/>
      <c r="D1274" s="1"/>
      <c r="E1274" s="1"/>
      <c r="F1274" s="1"/>
      <c r="G1274" s="5"/>
      <c r="H1274" s="1"/>
      <c r="I1274" s="1"/>
      <c r="J1274" s="5"/>
      <c r="K1274" s="1"/>
      <c r="L1274" s="1"/>
      <c r="M1274" s="5"/>
      <c r="N1274" s="5"/>
      <c r="O1274" s="5"/>
      <c r="P1274" s="5"/>
      <c r="Q1274" s="5"/>
      <c r="R1274" s="5"/>
      <c r="S1274" s="70"/>
      <c r="T1274" s="70"/>
      <c r="U1274" s="70"/>
      <c r="V1274" s="18"/>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1"/>
      <c r="BA1274" s="1"/>
    </row>
    <row r="1275" spans="2:53">
      <c r="B1275" s="1"/>
      <c r="C1275" s="1"/>
      <c r="D1275" s="1"/>
      <c r="E1275" s="1"/>
      <c r="F1275" s="1"/>
      <c r="G1275" s="5"/>
      <c r="H1275" s="1"/>
      <c r="I1275" s="1"/>
      <c r="J1275" s="5"/>
      <c r="K1275" s="1"/>
      <c r="L1275" s="1"/>
      <c r="M1275" s="5"/>
      <c r="N1275" s="5"/>
      <c r="O1275" s="5"/>
      <c r="P1275" s="5"/>
      <c r="Q1275" s="5"/>
      <c r="R1275" s="5"/>
      <c r="S1275" s="70"/>
      <c r="T1275" s="70"/>
      <c r="U1275" s="70"/>
      <c r="V1275" s="18"/>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1"/>
      <c r="BA1275" s="1"/>
    </row>
    <row r="1276" spans="2:53">
      <c r="B1276" s="1"/>
      <c r="C1276" s="1"/>
      <c r="D1276" s="1"/>
      <c r="E1276" s="1"/>
      <c r="F1276" s="1"/>
      <c r="G1276" s="5"/>
      <c r="H1276" s="1"/>
      <c r="I1276" s="1"/>
      <c r="J1276" s="5"/>
      <c r="K1276" s="1"/>
      <c r="L1276" s="1"/>
      <c r="M1276" s="5"/>
      <c r="N1276" s="5"/>
      <c r="O1276" s="5"/>
      <c r="P1276" s="5"/>
      <c r="Q1276" s="5"/>
      <c r="R1276" s="5"/>
      <c r="S1276" s="70"/>
      <c r="T1276" s="70"/>
      <c r="U1276" s="70"/>
      <c r="V1276" s="18"/>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1"/>
      <c r="BA1276" s="1"/>
    </row>
    <row r="1277" spans="2:53">
      <c r="B1277" s="1"/>
      <c r="C1277" s="1"/>
      <c r="D1277" s="1"/>
      <c r="E1277" s="1"/>
      <c r="F1277" s="1"/>
      <c r="G1277" s="5"/>
      <c r="H1277" s="1"/>
      <c r="I1277" s="1"/>
      <c r="J1277" s="5"/>
      <c r="K1277" s="1"/>
      <c r="L1277" s="1"/>
      <c r="M1277" s="5"/>
      <c r="N1277" s="5"/>
      <c r="O1277" s="5"/>
      <c r="P1277" s="5"/>
      <c r="Q1277" s="5"/>
      <c r="R1277" s="5"/>
      <c r="S1277" s="70"/>
      <c r="T1277" s="70"/>
      <c r="U1277" s="70"/>
      <c r="V1277" s="18"/>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1"/>
      <c r="BA1277" s="1"/>
    </row>
    <row r="1278" spans="2:53">
      <c r="B1278" s="1"/>
      <c r="C1278" s="1"/>
      <c r="D1278" s="1"/>
      <c r="E1278" s="1"/>
      <c r="F1278" s="1"/>
      <c r="G1278" s="5"/>
      <c r="H1278" s="1"/>
      <c r="I1278" s="1"/>
      <c r="J1278" s="5"/>
      <c r="K1278" s="1"/>
      <c r="L1278" s="1"/>
      <c r="M1278" s="5"/>
      <c r="N1278" s="5"/>
      <c r="O1278" s="5"/>
      <c r="P1278" s="5"/>
      <c r="Q1278" s="5"/>
      <c r="R1278" s="5"/>
      <c r="S1278" s="70"/>
      <c r="T1278" s="70"/>
      <c r="U1278" s="70"/>
      <c r="V1278" s="18"/>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1"/>
      <c r="BA1278" s="1"/>
    </row>
    <row r="1279" spans="2:53">
      <c r="B1279" s="1"/>
      <c r="C1279" s="1"/>
      <c r="D1279" s="1"/>
      <c r="E1279" s="1"/>
      <c r="F1279" s="1"/>
      <c r="G1279" s="5"/>
      <c r="H1279" s="1"/>
      <c r="I1279" s="1"/>
      <c r="J1279" s="5"/>
      <c r="K1279" s="1"/>
      <c r="L1279" s="1"/>
      <c r="M1279" s="5"/>
      <c r="N1279" s="5"/>
      <c r="O1279" s="5"/>
      <c r="P1279" s="5"/>
      <c r="Q1279" s="5"/>
      <c r="R1279" s="5"/>
      <c r="S1279" s="70"/>
      <c r="T1279" s="70"/>
      <c r="U1279" s="70"/>
      <c r="V1279" s="18"/>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1"/>
      <c r="BA1279" s="1"/>
    </row>
    <row r="1280" spans="2:53">
      <c r="B1280" s="1"/>
      <c r="C1280" s="1"/>
      <c r="D1280" s="1"/>
      <c r="E1280" s="1"/>
      <c r="F1280" s="1"/>
      <c r="G1280" s="5"/>
      <c r="H1280" s="1"/>
      <c r="I1280" s="1"/>
      <c r="J1280" s="5"/>
      <c r="K1280" s="1"/>
      <c r="L1280" s="1"/>
      <c r="M1280" s="5"/>
      <c r="N1280" s="5"/>
      <c r="O1280" s="5"/>
      <c r="P1280" s="5"/>
      <c r="Q1280" s="5"/>
      <c r="R1280" s="5"/>
      <c r="S1280" s="70"/>
      <c r="T1280" s="70"/>
      <c r="U1280" s="70"/>
      <c r="V1280" s="18"/>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1"/>
      <c r="BA1280" s="1"/>
    </row>
    <row r="1281" spans="2:53">
      <c r="B1281" s="1"/>
      <c r="C1281" s="1"/>
      <c r="D1281" s="1"/>
      <c r="E1281" s="1"/>
      <c r="F1281" s="1"/>
      <c r="G1281" s="5"/>
      <c r="H1281" s="1"/>
      <c r="I1281" s="1"/>
      <c r="J1281" s="5"/>
      <c r="K1281" s="1"/>
      <c r="L1281" s="1"/>
      <c r="M1281" s="5"/>
      <c r="N1281" s="5"/>
      <c r="O1281" s="5"/>
      <c r="P1281" s="5"/>
      <c r="Q1281" s="5"/>
      <c r="R1281" s="5"/>
      <c r="S1281" s="70"/>
      <c r="T1281" s="70"/>
      <c r="U1281" s="70"/>
      <c r="V1281" s="18"/>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1"/>
      <c r="BA1281" s="1"/>
    </row>
    <row r="1282" spans="2:53">
      <c r="B1282" s="1"/>
      <c r="C1282" s="1"/>
      <c r="D1282" s="1"/>
      <c r="E1282" s="1"/>
      <c r="F1282" s="1"/>
      <c r="G1282" s="5"/>
      <c r="H1282" s="1"/>
      <c r="I1282" s="1"/>
      <c r="J1282" s="5"/>
      <c r="K1282" s="1"/>
      <c r="L1282" s="1"/>
      <c r="M1282" s="5"/>
      <c r="N1282" s="5"/>
      <c r="O1282" s="5"/>
      <c r="P1282" s="5"/>
      <c r="Q1282" s="5"/>
      <c r="R1282" s="5"/>
      <c r="S1282" s="70"/>
      <c r="T1282" s="70"/>
      <c r="U1282" s="70"/>
      <c r="V1282" s="18"/>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1"/>
      <c r="BA1282" s="1"/>
    </row>
    <row r="1283" spans="2:53">
      <c r="B1283" s="1"/>
      <c r="C1283" s="1"/>
      <c r="D1283" s="1"/>
      <c r="E1283" s="1"/>
      <c r="F1283" s="1"/>
      <c r="G1283" s="5"/>
      <c r="H1283" s="1"/>
      <c r="I1283" s="1"/>
      <c r="J1283" s="5"/>
      <c r="K1283" s="1"/>
      <c r="L1283" s="1"/>
      <c r="M1283" s="5"/>
      <c r="N1283" s="5"/>
      <c r="O1283" s="5"/>
      <c r="P1283" s="5"/>
      <c r="Q1283" s="5"/>
      <c r="R1283" s="5"/>
      <c r="S1283" s="70"/>
      <c r="T1283" s="70"/>
      <c r="U1283" s="70"/>
      <c r="V1283" s="18"/>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1"/>
      <c r="BA1283" s="1"/>
    </row>
    <row r="1284" spans="2:53">
      <c r="B1284" s="1"/>
      <c r="C1284" s="1"/>
      <c r="D1284" s="1"/>
      <c r="E1284" s="1"/>
      <c r="F1284" s="1"/>
      <c r="G1284" s="5"/>
      <c r="H1284" s="1"/>
      <c r="I1284" s="1"/>
      <c r="J1284" s="5"/>
      <c r="K1284" s="1"/>
      <c r="L1284" s="1"/>
      <c r="M1284" s="5"/>
      <c r="N1284" s="5"/>
      <c r="O1284" s="5"/>
      <c r="P1284" s="5"/>
      <c r="Q1284" s="5"/>
      <c r="R1284" s="5"/>
      <c r="S1284" s="70"/>
      <c r="T1284" s="70"/>
      <c r="U1284" s="70"/>
      <c r="V1284" s="18"/>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1"/>
      <c r="BA1284" s="1"/>
    </row>
    <row r="1285" spans="2:53">
      <c r="B1285" s="1"/>
      <c r="C1285" s="1"/>
      <c r="D1285" s="1"/>
      <c r="E1285" s="1"/>
      <c r="F1285" s="1"/>
      <c r="G1285" s="5"/>
      <c r="H1285" s="1"/>
      <c r="I1285" s="1"/>
      <c r="J1285" s="5"/>
      <c r="K1285" s="1"/>
      <c r="L1285" s="1"/>
      <c r="M1285" s="5"/>
      <c r="N1285" s="5"/>
      <c r="O1285" s="5"/>
      <c r="P1285" s="5"/>
      <c r="Q1285" s="5"/>
      <c r="R1285" s="5"/>
      <c r="S1285" s="70"/>
      <c r="T1285" s="70"/>
      <c r="U1285" s="70"/>
      <c r="V1285" s="18"/>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1"/>
      <c r="BA1285" s="1"/>
    </row>
    <row r="1286" spans="2:53">
      <c r="B1286" s="1"/>
      <c r="C1286" s="1"/>
      <c r="D1286" s="1"/>
      <c r="E1286" s="1"/>
      <c r="F1286" s="1"/>
      <c r="G1286" s="5"/>
      <c r="H1286" s="1"/>
      <c r="I1286" s="1"/>
      <c r="J1286" s="5"/>
      <c r="K1286" s="1"/>
      <c r="L1286" s="1"/>
      <c r="M1286" s="5"/>
      <c r="N1286" s="5"/>
      <c r="O1286" s="5"/>
      <c r="P1286" s="5"/>
      <c r="Q1286" s="5"/>
      <c r="R1286" s="5"/>
      <c r="S1286" s="70"/>
      <c r="T1286" s="70"/>
      <c r="U1286" s="70"/>
      <c r="V1286" s="18"/>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1"/>
      <c r="BA1286" s="1"/>
    </row>
    <row r="1287" spans="2:53">
      <c r="B1287" s="1"/>
      <c r="C1287" s="1"/>
      <c r="D1287" s="1"/>
      <c r="E1287" s="1"/>
      <c r="F1287" s="1"/>
      <c r="G1287" s="5"/>
      <c r="H1287" s="1"/>
      <c r="I1287" s="1"/>
      <c r="J1287" s="5"/>
      <c r="K1287" s="1"/>
      <c r="L1287" s="1"/>
      <c r="M1287" s="5"/>
      <c r="N1287" s="5"/>
      <c r="O1287" s="5"/>
      <c r="P1287" s="5"/>
      <c r="Q1287" s="5"/>
      <c r="R1287" s="5"/>
      <c r="S1287" s="70"/>
      <c r="T1287" s="70"/>
      <c r="U1287" s="70"/>
      <c r="V1287" s="18"/>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1"/>
      <c r="BA1287" s="1"/>
    </row>
    <row r="1288" spans="2:53">
      <c r="B1288" s="1"/>
      <c r="C1288" s="1"/>
      <c r="D1288" s="1"/>
      <c r="E1288" s="1"/>
      <c r="F1288" s="1"/>
      <c r="G1288" s="5"/>
      <c r="H1288" s="1"/>
      <c r="I1288" s="1"/>
      <c r="J1288" s="5"/>
      <c r="K1288" s="1"/>
      <c r="L1288" s="1"/>
      <c r="M1288" s="5"/>
      <c r="N1288" s="5"/>
      <c r="O1288" s="5"/>
      <c r="P1288" s="5"/>
      <c r="Q1288" s="5"/>
      <c r="R1288" s="5"/>
      <c r="S1288" s="70"/>
      <c r="T1288" s="70"/>
      <c r="U1288" s="70"/>
      <c r="V1288" s="18"/>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1"/>
      <c r="BA1288" s="1"/>
    </row>
    <row r="1289" spans="2:53">
      <c r="B1289" s="1"/>
      <c r="C1289" s="1"/>
      <c r="D1289" s="1"/>
      <c r="E1289" s="1"/>
      <c r="F1289" s="1"/>
      <c r="G1289" s="5"/>
      <c r="H1289" s="1"/>
      <c r="I1289" s="1"/>
      <c r="J1289" s="5"/>
      <c r="K1289" s="1"/>
      <c r="L1289" s="1"/>
      <c r="M1289" s="5"/>
      <c r="N1289" s="5"/>
      <c r="O1289" s="5"/>
      <c r="P1289" s="5"/>
      <c r="Q1289" s="5"/>
      <c r="R1289" s="5"/>
      <c r="S1289" s="70"/>
      <c r="T1289" s="70"/>
      <c r="U1289" s="70"/>
      <c r="V1289" s="18"/>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1"/>
      <c r="BA1289" s="1"/>
    </row>
    <row r="1290" spans="2:53">
      <c r="B1290" s="1"/>
      <c r="C1290" s="1"/>
      <c r="D1290" s="1"/>
      <c r="E1290" s="1"/>
      <c r="F1290" s="1"/>
      <c r="G1290" s="5"/>
      <c r="H1290" s="1"/>
      <c r="I1290" s="1"/>
      <c r="J1290" s="5"/>
      <c r="K1290" s="1"/>
      <c r="L1290" s="1"/>
      <c r="M1290" s="5"/>
      <c r="N1290" s="5"/>
      <c r="O1290" s="5"/>
      <c r="P1290" s="5"/>
      <c r="Q1290" s="5"/>
      <c r="R1290" s="5"/>
      <c r="S1290" s="70"/>
      <c r="T1290" s="70"/>
      <c r="U1290" s="70"/>
      <c r="V1290" s="18"/>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1"/>
      <c r="BA1290" s="1"/>
    </row>
    <row r="1291" spans="2:53">
      <c r="B1291" s="1"/>
      <c r="C1291" s="1"/>
      <c r="D1291" s="1"/>
      <c r="E1291" s="1"/>
      <c r="F1291" s="1"/>
      <c r="G1291" s="5"/>
      <c r="H1291" s="1"/>
      <c r="I1291" s="1"/>
      <c r="J1291" s="5"/>
      <c r="K1291" s="1"/>
      <c r="L1291" s="1"/>
      <c r="M1291" s="5"/>
      <c r="N1291" s="5"/>
      <c r="O1291" s="5"/>
      <c r="P1291" s="5"/>
      <c r="Q1291" s="5"/>
      <c r="R1291" s="5"/>
      <c r="S1291" s="70"/>
      <c r="T1291" s="70"/>
      <c r="U1291" s="70"/>
      <c r="V1291" s="18"/>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1"/>
      <c r="BA1291" s="1"/>
    </row>
    <row r="1292" spans="2:53">
      <c r="B1292" s="1"/>
      <c r="C1292" s="1"/>
      <c r="D1292" s="1"/>
      <c r="E1292" s="1"/>
      <c r="F1292" s="1"/>
      <c r="G1292" s="5"/>
      <c r="H1292" s="1"/>
      <c r="I1292" s="1"/>
      <c r="J1292" s="5"/>
      <c r="K1292" s="1"/>
      <c r="L1292" s="1"/>
      <c r="M1292" s="5"/>
      <c r="N1292" s="5"/>
      <c r="O1292" s="5"/>
      <c r="P1292" s="5"/>
      <c r="Q1292" s="5"/>
      <c r="R1292" s="5"/>
      <c r="S1292" s="70"/>
      <c r="T1292" s="70"/>
      <c r="U1292" s="70"/>
      <c r="V1292" s="18"/>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1"/>
      <c r="BA1292" s="1"/>
    </row>
    <row r="1293" spans="2:53">
      <c r="B1293" s="1"/>
      <c r="C1293" s="1"/>
      <c r="D1293" s="1"/>
      <c r="E1293" s="1"/>
      <c r="F1293" s="1"/>
      <c r="G1293" s="5"/>
      <c r="H1293" s="1"/>
      <c r="I1293" s="1"/>
      <c r="J1293" s="5"/>
      <c r="K1293" s="1"/>
      <c r="L1293" s="1"/>
      <c r="M1293" s="5"/>
      <c r="N1293" s="5"/>
      <c r="O1293" s="5"/>
      <c r="P1293" s="5"/>
      <c r="Q1293" s="5"/>
      <c r="R1293" s="5"/>
      <c r="S1293" s="70"/>
      <c r="T1293" s="70"/>
      <c r="U1293" s="70"/>
      <c r="V1293" s="18"/>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1"/>
      <c r="BA1293" s="1"/>
    </row>
    <row r="1294" spans="2:53">
      <c r="B1294" s="1"/>
      <c r="C1294" s="1"/>
      <c r="D1294" s="1"/>
      <c r="E1294" s="1"/>
      <c r="F1294" s="1"/>
      <c r="G1294" s="5"/>
      <c r="H1294" s="1"/>
      <c r="I1294" s="1"/>
      <c r="J1294" s="5"/>
      <c r="K1294" s="1"/>
      <c r="L1294" s="1"/>
      <c r="M1294" s="5"/>
      <c r="N1294" s="5"/>
      <c r="O1294" s="5"/>
      <c r="P1294" s="5"/>
      <c r="Q1294" s="5"/>
      <c r="R1294" s="5"/>
      <c r="S1294" s="70"/>
      <c r="T1294" s="70"/>
      <c r="U1294" s="70"/>
      <c r="V1294" s="18"/>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1"/>
      <c r="BA1294" s="1"/>
    </row>
    <row r="1295" spans="2:53">
      <c r="B1295" s="1"/>
      <c r="C1295" s="1"/>
      <c r="D1295" s="1"/>
      <c r="E1295" s="1"/>
      <c r="F1295" s="1"/>
      <c r="G1295" s="5"/>
      <c r="H1295" s="1"/>
      <c r="I1295" s="1"/>
      <c r="J1295" s="5"/>
      <c r="K1295" s="1"/>
      <c r="L1295" s="1"/>
      <c r="M1295" s="5"/>
      <c r="N1295" s="5"/>
      <c r="O1295" s="5"/>
      <c r="P1295" s="5"/>
      <c r="Q1295" s="5"/>
      <c r="R1295" s="5"/>
      <c r="S1295" s="70"/>
      <c r="T1295" s="70"/>
      <c r="U1295" s="70"/>
      <c r="V1295" s="18"/>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1"/>
      <c r="BA1295" s="1"/>
    </row>
    <row r="1296" spans="2:53">
      <c r="B1296" s="1"/>
      <c r="C1296" s="1"/>
      <c r="D1296" s="1"/>
      <c r="E1296" s="1"/>
      <c r="F1296" s="1"/>
      <c r="G1296" s="5"/>
      <c r="H1296" s="1"/>
      <c r="I1296" s="1"/>
      <c r="J1296" s="5"/>
      <c r="K1296" s="1"/>
      <c r="L1296" s="1"/>
      <c r="M1296" s="5"/>
      <c r="N1296" s="5"/>
      <c r="O1296" s="5"/>
      <c r="P1296" s="5"/>
      <c r="Q1296" s="5"/>
      <c r="R1296" s="5"/>
      <c r="S1296" s="70"/>
      <c r="T1296" s="70"/>
      <c r="U1296" s="70"/>
      <c r="V1296" s="18"/>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1"/>
      <c r="BA1296" s="1"/>
    </row>
    <row r="1297" spans="2:53">
      <c r="B1297" s="1"/>
      <c r="C1297" s="1"/>
      <c r="D1297" s="1"/>
      <c r="E1297" s="1"/>
      <c r="F1297" s="1"/>
      <c r="G1297" s="5"/>
      <c r="H1297" s="1"/>
      <c r="I1297" s="1"/>
      <c r="J1297" s="5"/>
      <c r="K1297" s="1"/>
      <c r="L1297" s="1"/>
      <c r="M1297" s="5"/>
      <c r="N1297" s="5"/>
      <c r="O1297" s="5"/>
      <c r="P1297" s="5"/>
      <c r="Q1297" s="5"/>
      <c r="R1297" s="5"/>
      <c r="S1297" s="70"/>
      <c r="T1297" s="70"/>
      <c r="U1297" s="70"/>
      <c r="V1297" s="18"/>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1"/>
      <c r="BA1297" s="1"/>
    </row>
    <row r="1298" spans="2:53">
      <c r="B1298" s="1"/>
      <c r="C1298" s="1"/>
      <c r="D1298" s="1"/>
      <c r="E1298" s="1"/>
      <c r="F1298" s="1"/>
      <c r="G1298" s="5"/>
      <c r="H1298" s="1"/>
      <c r="I1298" s="1"/>
      <c r="J1298" s="5"/>
      <c r="K1298" s="1"/>
      <c r="L1298" s="1"/>
      <c r="M1298" s="5"/>
      <c r="N1298" s="5"/>
      <c r="O1298" s="5"/>
      <c r="P1298" s="5"/>
      <c r="Q1298" s="5"/>
      <c r="R1298" s="5"/>
      <c r="S1298" s="70"/>
      <c r="T1298" s="70"/>
      <c r="U1298" s="70"/>
      <c r="V1298" s="18"/>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1"/>
      <c r="BA1298" s="1"/>
    </row>
    <row r="1299" spans="2:53">
      <c r="B1299" s="1"/>
      <c r="C1299" s="1"/>
      <c r="D1299" s="1"/>
      <c r="E1299" s="1"/>
      <c r="F1299" s="1"/>
      <c r="G1299" s="5"/>
      <c r="H1299" s="1"/>
      <c r="I1299" s="1"/>
      <c r="J1299" s="5"/>
      <c r="K1299" s="1"/>
      <c r="L1299" s="1"/>
      <c r="M1299" s="5"/>
      <c r="N1299" s="5"/>
      <c r="O1299" s="5"/>
      <c r="P1299" s="5"/>
      <c r="Q1299" s="5"/>
      <c r="R1299" s="5"/>
      <c r="S1299" s="70"/>
      <c r="T1299" s="70"/>
      <c r="U1299" s="70"/>
      <c r="V1299" s="18"/>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1"/>
      <c r="BA1299" s="1"/>
    </row>
    <row r="1300" spans="2:53">
      <c r="B1300" s="1"/>
      <c r="C1300" s="1"/>
      <c r="D1300" s="1"/>
      <c r="E1300" s="1"/>
      <c r="F1300" s="1"/>
      <c r="G1300" s="5"/>
      <c r="H1300" s="1"/>
      <c r="I1300" s="1"/>
      <c r="J1300" s="5"/>
      <c r="K1300" s="1"/>
      <c r="L1300" s="1"/>
      <c r="M1300" s="5"/>
      <c r="N1300" s="5"/>
      <c r="O1300" s="5"/>
      <c r="P1300" s="5"/>
      <c r="Q1300" s="5"/>
      <c r="R1300" s="5"/>
      <c r="S1300" s="70"/>
      <c r="T1300" s="70"/>
      <c r="U1300" s="70"/>
      <c r="V1300" s="18"/>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1"/>
      <c r="BA1300" s="1"/>
    </row>
    <row r="1301" spans="2:53">
      <c r="B1301" s="1"/>
      <c r="C1301" s="1"/>
      <c r="D1301" s="1"/>
      <c r="E1301" s="1"/>
      <c r="F1301" s="1"/>
      <c r="G1301" s="5"/>
      <c r="H1301" s="1"/>
      <c r="I1301" s="1"/>
      <c r="J1301" s="5"/>
      <c r="K1301" s="1"/>
      <c r="L1301" s="1"/>
      <c r="M1301" s="5"/>
      <c r="N1301" s="5"/>
      <c r="O1301" s="5"/>
      <c r="P1301" s="5"/>
      <c r="Q1301" s="5"/>
      <c r="R1301" s="5"/>
      <c r="S1301" s="70"/>
      <c r="T1301" s="70"/>
      <c r="U1301" s="70"/>
      <c r="V1301" s="18"/>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1"/>
      <c r="BA1301" s="1"/>
    </row>
    <row r="1302" spans="2:53">
      <c r="B1302" s="1"/>
      <c r="C1302" s="1"/>
      <c r="D1302" s="1"/>
      <c r="E1302" s="1"/>
      <c r="F1302" s="1"/>
      <c r="G1302" s="5"/>
      <c r="H1302" s="1"/>
      <c r="I1302" s="1"/>
      <c r="J1302" s="5"/>
      <c r="K1302" s="1"/>
      <c r="L1302" s="1"/>
      <c r="M1302" s="5"/>
      <c r="N1302" s="5"/>
      <c r="O1302" s="5"/>
      <c r="P1302" s="5"/>
      <c r="Q1302" s="5"/>
      <c r="R1302" s="5"/>
      <c r="S1302" s="70"/>
      <c r="T1302" s="70"/>
      <c r="U1302" s="70"/>
      <c r="V1302" s="18"/>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1"/>
      <c r="BA1302" s="1"/>
    </row>
    <row r="1303" spans="2:53">
      <c r="B1303" s="1"/>
      <c r="C1303" s="1"/>
      <c r="D1303" s="1"/>
      <c r="E1303" s="1"/>
      <c r="F1303" s="1"/>
      <c r="G1303" s="5"/>
      <c r="H1303" s="1"/>
      <c r="I1303" s="1"/>
      <c r="J1303" s="5"/>
      <c r="K1303" s="1"/>
      <c r="L1303" s="1"/>
      <c r="M1303" s="5"/>
      <c r="N1303" s="5"/>
      <c r="O1303" s="5"/>
      <c r="P1303" s="5"/>
      <c r="Q1303" s="5"/>
      <c r="R1303" s="5"/>
      <c r="S1303" s="70"/>
      <c r="T1303" s="70"/>
      <c r="U1303" s="70"/>
      <c r="V1303" s="18"/>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1"/>
      <c r="BA1303" s="1"/>
    </row>
    <row r="1304" spans="2:53">
      <c r="B1304" s="1"/>
      <c r="C1304" s="1"/>
      <c r="D1304" s="1"/>
      <c r="E1304" s="1"/>
      <c r="F1304" s="1"/>
      <c r="G1304" s="5"/>
      <c r="H1304" s="1"/>
      <c r="I1304" s="1"/>
      <c r="J1304" s="5"/>
      <c r="K1304" s="1"/>
      <c r="L1304" s="1"/>
      <c r="M1304" s="5"/>
      <c r="N1304" s="5"/>
      <c r="O1304" s="5"/>
      <c r="P1304" s="5"/>
      <c r="Q1304" s="5"/>
      <c r="R1304" s="5"/>
      <c r="S1304" s="70"/>
      <c r="T1304" s="70"/>
      <c r="U1304" s="70"/>
      <c r="V1304" s="18"/>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1"/>
      <c r="BA1304" s="1"/>
    </row>
    <row r="1305" spans="2:53">
      <c r="B1305" s="1"/>
      <c r="C1305" s="1"/>
      <c r="D1305" s="1"/>
      <c r="E1305" s="1"/>
      <c r="F1305" s="1"/>
      <c r="G1305" s="5"/>
      <c r="H1305" s="1"/>
      <c r="I1305" s="1"/>
      <c r="J1305" s="5"/>
      <c r="K1305" s="1"/>
      <c r="L1305" s="1"/>
      <c r="M1305" s="5"/>
      <c r="N1305" s="5"/>
      <c r="O1305" s="5"/>
      <c r="P1305" s="5"/>
      <c r="Q1305" s="5"/>
      <c r="R1305" s="5"/>
      <c r="S1305" s="70"/>
      <c r="T1305" s="70"/>
      <c r="U1305" s="70"/>
      <c r="V1305" s="18"/>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1"/>
      <c r="BA1305" s="1"/>
    </row>
    <row r="1306" spans="2:53">
      <c r="B1306" s="1"/>
      <c r="C1306" s="1"/>
      <c r="D1306" s="1"/>
      <c r="E1306" s="1"/>
      <c r="F1306" s="1"/>
      <c r="G1306" s="5"/>
      <c r="H1306" s="1"/>
      <c r="I1306" s="1"/>
      <c r="J1306" s="5"/>
      <c r="K1306" s="1"/>
      <c r="L1306" s="1"/>
      <c r="M1306" s="5"/>
      <c r="N1306" s="5"/>
      <c r="O1306" s="5"/>
      <c r="P1306" s="5"/>
      <c r="Q1306" s="5"/>
      <c r="R1306" s="5"/>
      <c r="S1306" s="70"/>
      <c r="T1306" s="70"/>
      <c r="U1306" s="70"/>
      <c r="V1306" s="18"/>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1"/>
      <c r="BA1306" s="1"/>
    </row>
    <row r="1307" spans="2:53">
      <c r="B1307" s="1"/>
      <c r="C1307" s="1"/>
      <c r="D1307" s="1"/>
      <c r="E1307" s="1"/>
      <c r="F1307" s="1"/>
      <c r="G1307" s="5"/>
      <c r="H1307" s="1"/>
      <c r="I1307" s="1"/>
      <c r="J1307" s="5"/>
      <c r="K1307" s="1"/>
      <c r="L1307" s="1"/>
      <c r="M1307" s="5"/>
      <c r="N1307" s="5"/>
      <c r="O1307" s="5"/>
      <c r="P1307" s="5"/>
      <c r="Q1307" s="5"/>
      <c r="R1307" s="5"/>
      <c r="S1307" s="70"/>
      <c r="T1307" s="70"/>
      <c r="U1307" s="70"/>
      <c r="V1307" s="18"/>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1"/>
      <c r="BA1307" s="1"/>
    </row>
    <row r="1308" spans="2:53">
      <c r="B1308" s="1"/>
      <c r="C1308" s="1"/>
      <c r="D1308" s="1"/>
      <c r="E1308" s="1"/>
      <c r="F1308" s="1"/>
      <c r="G1308" s="5"/>
      <c r="H1308" s="1"/>
      <c r="I1308" s="1"/>
      <c r="J1308" s="5"/>
      <c r="K1308" s="1"/>
      <c r="L1308" s="1"/>
      <c r="M1308" s="5"/>
      <c r="N1308" s="5"/>
      <c r="O1308" s="5"/>
      <c r="P1308" s="5"/>
      <c r="Q1308" s="5"/>
      <c r="R1308" s="5"/>
      <c r="S1308" s="70"/>
      <c r="T1308" s="70"/>
      <c r="U1308" s="70"/>
      <c r="V1308" s="18"/>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1"/>
      <c r="BA1308" s="1"/>
    </row>
    <row r="1309" spans="2:53">
      <c r="B1309" s="1"/>
      <c r="C1309" s="1"/>
      <c r="D1309" s="1"/>
      <c r="E1309" s="1"/>
      <c r="F1309" s="1"/>
      <c r="G1309" s="5"/>
      <c r="H1309" s="1"/>
      <c r="I1309" s="1"/>
      <c r="J1309" s="5"/>
      <c r="K1309" s="1"/>
      <c r="L1309" s="1"/>
      <c r="M1309" s="5"/>
      <c r="N1309" s="5"/>
      <c r="O1309" s="5"/>
      <c r="P1309" s="5"/>
      <c r="Q1309" s="5"/>
      <c r="R1309" s="5"/>
      <c r="S1309" s="70"/>
      <c r="T1309" s="70"/>
      <c r="U1309" s="70"/>
      <c r="V1309" s="18"/>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1"/>
      <c r="BA1309" s="1"/>
    </row>
    <row r="1310" spans="2:53">
      <c r="B1310" s="1"/>
      <c r="C1310" s="1"/>
      <c r="D1310" s="1"/>
      <c r="E1310" s="1"/>
      <c r="F1310" s="1"/>
      <c r="G1310" s="5"/>
      <c r="H1310" s="1"/>
      <c r="I1310" s="1"/>
      <c r="J1310" s="5"/>
      <c r="K1310" s="1"/>
      <c r="L1310" s="1"/>
      <c r="M1310" s="5"/>
      <c r="N1310" s="5"/>
      <c r="O1310" s="5"/>
      <c r="P1310" s="5"/>
      <c r="Q1310" s="5"/>
      <c r="R1310" s="5"/>
      <c r="S1310" s="70"/>
      <c r="T1310" s="70"/>
      <c r="U1310" s="70"/>
      <c r="V1310" s="18"/>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1"/>
      <c r="BA1310" s="1"/>
    </row>
    <row r="1311" spans="2:53">
      <c r="B1311" s="1"/>
      <c r="C1311" s="1"/>
      <c r="D1311" s="1"/>
      <c r="E1311" s="1"/>
      <c r="F1311" s="1"/>
      <c r="G1311" s="5"/>
      <c r="H1311" s="1"/>
      <c r="I1311" s="1"/>
      <c r="J1311" s="5"/>
      <c r="K1311" s="1"/>
      <c r="L1311" s="1"/>
      <c r="M1311" s="5"/>
      <c r="N1311" s="5"/>
      <c r="O1311" s="5"/>
      <c r="P1311" s="5"/>
      <c r="Q1311" s="5"/>
      <c r="R1311" s="5"/>
      <c r="S1311" s="70"/>
      <c r="T1311" s="70"/>
      <c r="U1311" s="70"/>
      <c r="V1311" s="18"/>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1"/>
      <c r="BA1311" s="1"/>
    </row>
    <row r="1312" spans="2:53">
      <c r="B1312" s="1"/>
      <c r="C1312" s="1"/>
      <c r="D1312" s="1"/>
      <c r="E1312" s="1"/>
      <c r="F1312" s="1"/>
      <c r="G1312" s="5"/>
      <c r="H1312" s="1"/>
      <c r="I1312" s="1"/>
      <c r="J1312" s="5"/>
      <c r="K1312" s="1"/>
      <c r="L1312" s="1"/>
      <c r="M1312" s="5"/>
      <c r="N1312" s="5"/>
      <c r="O1312" s="5"/>
      <c r="P1312" s="5"/>
      <c r="Q1312" s="5"/>
      <c r="R1312" s="5"/>
      <c r="S1312" s="70"/>
      <c r="T1312" s="70"/>
      <c r="U1312" s="70"/>
      <c r="V1312" s="18"/>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1"/>
      <c r="BA1312" s="1"/>
    </row>
    <row r="1313" spans="2:53">
      <c r="B1313" s="1"/>
      <c r="C1313" s="1"/>
      <c r="D1313" s="1"/>
      <c r="E1313" s="1"/>
      <c r="F1313" s="1"/>
      <c r="G1313" s="5"/>
      <c r="H1313" s="1"/>
      <c r="I1313" s="1"/>
      <c r="J1313" s="5"/>
      <c r="K1313" s="1"/>
      <c r="L1313" s="1"/>
      <c r="M1313" s="5"/>
      <c r="N1313" s="5"/>
      <c r="O1313" s="5"/>
      <c r="P1313" s="5"/>
      <c r="Q1313" s="5"/>
      <c r="R1313" s="5"/>
      <c r="S1313" s="70"/>
      <c r="T1313" s="70"/>
      <c r="U1313" s="70"/>
      <c r="V1313" s="18"/>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1"/>
      <c r="BA1313" s="1"/>
    </row>
    <row r="1314" spans="2:53">
      <c r="B1314" s="1"/>
      <c r="C1314" s="1"/>
      <c r="D1314" s="1"/>
      <c r="E1314" s="1"/>
      <c r="F1314" s="1"/>
      <c r="G1314" s="5"/>
      <c r="H1314" s="1"/>
      <c r="I1314" s="1"/>
      <c r="J1314" s="5"/>
      <c r="K1314" s="1"/>
      <c r="L1314" s="1"/>
      <c r="M1314" s="5"/>
      <c r="N1314" s="5"/>
      <c r="O1314" s="5"/>
      <c r="P1314" s="5"/>
      <c r="Q1314" s="5"/>
      <c r="R1314" s="5"/>
      <c r="S1314" s="70"/>
      <c r="T1314" s="70"/>
      <c r="U1314" s="70"/>
      <c r="V1314" s="18"/>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1"/>
      <c r="BA1314" s="1"/>
    </row>
    <row r="1315" spans="2:53">
      <c r="B1315" s="1"/>
      <c r="C1315" s="1"/>
      <c r="D1315" s="1"/>
      <c r="E1315" s="1"/>
      <c r="F1315" s="1"/>
      <c r="G1315" s="5"/>
      <c r="H1315" s="1"/>
      <c r="I1315" s="1"/>
      <c r="J1315" s="5"/>
      <c r="K1315" s="1"/>
      <c r="L1315" s="1"/>
      <c r="M1315" s="5"/>
      <c r="N1315" s="5"/>
      <c r="O1315" s="5"/>
      <c r="P1315" s="5"/>
      <c r="Q1315" s="5"/>
      <c r="R1315" s="5"/>
      <c r="S1315" s="70"/>
      <c r="T1315" s="70"/>
      <c r="U1315" s="70"/>
      <c r="V1315" s="18"/>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1"/>
      <c r="BA1315" s="1"/>
    </row>
    <row r="1316" spans="2:53">
      <c r="B1316" s="1"/>
      <c r="C1316" s="1"/>
      <c r="D1316" s="1"/>
      <c r="E1316" s="1"/>
      <c r="F1316" s="1"/>
      <c r="G1316" s="5"/>
      <c r="H1316" s="1"/>
      <c r="I1316" s="1"/>
      <c r="J1316" s="5"/>
      <c r="K1316" s="1"/>
      <c r="L1316" s="1"/>
      <c r="M1316" s="5"/>
      <c r="N1316" s="5"/>
      <c r="O1316" s="5"/>
      <c r="P1316" s="5"/>
      <c r="Q1316" s="5"/>
      <c r="R1316" s="5"/>
      <c r="S1316" s="70"/>
      <c r="T1316" s="70"/>
      <c r="U1316" s="70"/>
      <c r="V1316" s="18"/>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1"/>
      <c r="BA1316" s="1"/>
    </row>
    <row r="1317" spans="2:53">
      <c r="B1317" s="1"/>
      <c r="C1317" s="1"/>
      <c r="D1317" s="1"/>
      <c r="E1317" s="1"/>
      <c r="F1317" s="1"/>
      <c r="G1317" s="5"/>
      <c r="H1317" s="1"/>
      <c r="I1317" s="1"/>
      <c r="J1317" s="5"/>
      <c r="K1317" s="1"/>
      <c r="L1317" s="1"/>
      <c r="M1317" s="5"/>
      <c r="N1317" s="5"/>
      <c r="O1317" s="5"/>
      <c r="P1317" s="5"/>
      <c r="Q1317" s="5"/>
      <c r="R1317" s="5"/>
      <c r="S1317" s="70"/>
      <c r="T1317" s="70"/>
      <c r="U1317" s="70"/>
      <c r="V1317" s="18"/>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1"/>
      <c r="BA1317" s="1"/>
    </row>
    <row r="1318" spans="2:53">
      <c r="B1318" s="1"/>
      <c r="C1318" s="1"/>
      <c r="D1318" s="1"/>
      <c r="E1318" s="1"/>
      <c r="F1318" s="1"/>
      <c r="G1318" s="5"/>
      <c r="H1318" s="1"/>
      <c r="I1318" s="1"/>
      <c r="J1318" s="5"/>
      <c r="K1318" s="1"/>
      <c r="L1318" s="1"/>
      <c r="M1318" s="5"/>
      <c r="N1318" s="5"/>
      <c r="O1318" s="5"/>
      <c r="P1318" s="5"/>
      <c r="Q1318" s="5"/>
      <c r="R1318" s="5"/>
      <c r="S1318" s="70"/>
      <c r="T1318" s="70"/>
      <c r="U1318" s="70"/>
      <c r="V1318" s="18"/>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1"/>
      <c r="BA1318" s="1"/>
    </row>
    <row r="1319" spans="2:53">
      <c r="B1319" s="1"/>
      <c r="C1319" s="1"/>
      <c r="D1319" s="1"/>
      <c r="E1319" s="1"/>
      <c r="F1319" s="1"/>
      <c r="G1319" s="5"/>
      <c r="H1319" s="1"/>
      <c r="I1319" s="1"/>
      <c r="J1319" s="5"/>
      <c r="K1319" s="1"/>
      <c r="L1319" s="1"/>
      <c r="M1319" s="5"/>
      <c r="N1319" s="5"/>
      <c r="O1319" s="5"/>
      <c r="P1319" s="5"/>
      <c r="Q1319" s="5"/>
      <c r="R1319" s="5"/>
      <c r="S1319" s="70"/>
      <c r="T1319" s="70"/>
      <c r="U1319" s="70"/>
      <c r="V1319" s="18"/>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1"/>
      <c r="BA1319" s="1"/>
    </row>
    <row r="1320" spans="2:53">
      <c r="B1320" s="1"/>
      <c r="C1320" s="1"/>
      <c r="D1320" s="1"/>
      <c r="E1320" s="1"/>
      <c r="F1320" s="1"/>
      <c r="G1320" s="5"/>
      <c r="H1320" s="1"/>
      <c r="I1320" s="1"/>
      <c r="J1320" s="5"/>
      <c r="K1320" s="1"/>
      <c r="L1320" s="1"/>
      <c r="M1320" s="5"/>
      <c r="N1320" s="5"/>
      <c r="O1320" s="5"/>
      <c r="P1320" s="5"/>
      <c r="Q1320" s="5"/>
      <c r="R1320" s="5"/>
      <c r="S1320" s="70"/>
      <c r="T1320" s="70"/>
      <c r="U1320" s="70"/>
      <c r="V1320" s="18"/>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1"/>
      <c r="BA1320" s="1"/>
    </row>
    <row r="1321" spans="2:53">
      <c r="B1321" s="1"/>
      <c r="C1321" s="1"/>
      <c r="D1321" s="1"/>
      <c r="E1321" s="1"/>
      <c r="F1321" s="1"/>
      <c r="G1321" s="5"/>
      <c r="H1321" s="1"/>
      <c r="I1321" s="1"/>
      <c r="J1321" s="5"/>
      <c r="K1321" s="1"/>
      <c r="L1321" s="1"/>
      <c r="M1321" s="5"/>
      <c r="N1321" s="5"/>
      <c r="O1321" s="5"/>
      <c r="P1321" s="5"/>
      <c r="Q1321" s="5"/>
      <c r="R1321" s="5"/>
      <c r="S1321" s="70"/>
      <c r="T1321" s="70"/>
      <c r="U1321" s="70"/>
      <c r="V1321" s="18"/>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1"/>
      <c r="BA1321" s="1"/>
    </row>
    <row r="1322" spans="2:53">
      <c r="B1322" s="1"/>
      <c r="C1322" s="1"/>
      <c r="D1322" s="1"/>
      <c r="E1322" s="1"/>
      <c r="F1322" s="1"/>
      <c r="G1322" s="5"/>
      <c r="H1322" s="1"/>
      <c r="I1322" s="1"/>
      <c r="J1322" s="5"/>
      <c r="K1322" s="1"/>
      <c r="L1322" s="1"/>
      <c r="M1322" s="5"/>
      <c r="N1322" s="5"/>
      <c r="O1322" s="5"/>
      <c r="P1322" s="5"/>
      <c r="Q1322" s="5"/>
      <c r="R1322" s="5"/>
      <c r="S1322" s="70"/>
      <c r="T1322" s="70"/>
      <c r="U1322" s="70"/>
      <c r="V1322" s="18"/>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1"/>
      <c r="BA1322" s="1"/>
    </row>
    <row r="1323" spans="2:53">
      <c r="B1323" s="1"/>
      <c r="C1323" s="1"/>
      <c r="D1323" s="1"/>
      <c r="E1323" s="1"/>
      <c r="F1323" s="1"/>
      <c r="G1323" s="5"/>
      <c r="H1323" s="1"/>
      <c r="I1323" s="1"/>
      <c r="J1323" s="5"/>
      <c r="K1323" s="1"/>
      <c r="L1323" s="1"/>
      <c r="M1323" s="5"/>
      <c r="N1323" s="5"/>
      <c r="O1323" s="5"/>
      <c r="P1323" s="5"/>
      <c r="Q1323" s="5"/>
      <c r="R1323" s="5"/>
      <c r="S1323" s="70"/>
      <c r="T1323" s="70"/>
      <c r="U1323" s="70"/>
      <c r="V1323" s="18"/>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1"/>
      <c r="BA1323" s="1"/>
    </row>
    <row r="1324" spans="2:53">
      <c r="B1324" s="1"/>
      <c r="C1324" s="1"/>
      <c r="D1324" s="1"/>
      <c r="E1324" s="1"/>
      <c r="F1324" s="1"/>
      <c r="G1324" s="5"/>
      <c r="H1324" s="1"/>
      <c r="I1324" s="1"/>
      <c r="J1324" s="5"/>
      <c r="K1324" s="1"/>
      <c r="L1324" s="1"/>
      <c r="M1324" s="5"/>
      <c r="N1324" s="5"/>
      <c r="O1324" s="5"/>
      <c r="P1324" s="5"/>
      <c r="Q1324" s="5"/>
      <c r="R1324" s="5"/>
      <c r="S1324" s="70"/>
      <c r="T1324" s="70"/>
      <c r="U1324" s="70"/>
      <c r="V1324" s="18"/>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1"/>
      <c r="BA1324" s="1"/>
    </row>
    <row r="1325" spans="2:53">
      <c r="B1325" s="1"/>
      <c r="C1325" s="1"/>
      <c r="D1325" s="1"/>
      <c r="E1325" s="1"/>
      <c r="F1325" s="1"/>
      <c r="G1325" s="5"/>
      <c r="H1325" s="1"/>
      <c r="I1325" s="1"/>
      <c r="J1325" s="5"/>
      <c r="K1325" s="1"/>
      <c r="L1325" s="1"/>
      <c r="M1325" s="5"/>
      <c r="N1325" s="5"/>
      <c r="O1325" s="5"/>
      <c r="P1325" s="5"/>
      <c r="Q1325" s="5"/>
      <c r="R1325" s="5"/>
      <c r="S1325" s="70"/>
      <c r="T1325" s="70"/>
      <c r="U1325" s="70"/>
      <c r="V1325" s="18"/>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1"/>
      <c r="BA1325" s="1"/>
    </row>
    <row r="1326" spans="2:53">
      <c r="B1326" s="1"/>
      <c r="C1326" s="1"/>
      <c r="D1326" s="1"/>
      <c r="E1326" s="1"/>
      <c r="F1326" s="1"/>
      <c r="G1326" s="5"/>
      <c r="H1326" s="1"/>
      <c r="I1326" s="1"/>
      <c r="J1326" s="5"/>
      <c r="K1326" s="1"/>
      <c r="L1326" s="1"/>
      <c r="M1326" s="5"/>
      <c r="N1326" s="5"/>
      <c r="O1326" s="5"/>
      <c r="P1326" s="5"/>
      <c r="Q1326" s="5"/>
      <c r="R1326" s="5"/>
      <c r="S1326" s="70"/>
      <c r="T1326" s="70"/>
      <c r="U1326" s="70"/>
      <c r="V1326" s="18"/>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1"/>
      <c r="BA1326" s="1"/>
    </row>
    <row r="1327" spans="2:53">
      <c r="B1327" s="1"/>
      <c r="C1327" s="1"/>
      <c r="D1327" s="1"/>
      <c r="E1327" s="1"/>
      <c r="F1327" s="1"/>
      <c r="G1327" s="5"/>
      <c r="H1327" s="1"/>
      <c r="I1327" s="1"/>
      <c r="J1327" s="5"/>
      <c r="K1327" s="1"/>
      <c r="L1327" s="1"/>
      <c r="M1327" s="5"/>
      <c r="N1327" s="5"/>
      <c r="O1327" s="5"/>
      <c r="P1327" s="5"/>
      <c r="Q1327" s="5"/>
      <c r="R1327" s="5"/>
      <c r="S1327" s="70"/>
      <c r="T1327" s="70"/>
      <c r="U1327" s="70"/>
      <c r="V1327" s="18"/>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1"/>
      <c r="BA1327" s="1"/>
    </row>
    <row r="1328" spans="2:53">
      <c r="B1328" s="1"/>
      <c r="C1328" s="1"/>
      <c r="D1328" s="1"/>
      <c r="E1328" s="1"/>
      <c r="F1328" s="1"/>
      <c r="G1328" s="5"/>
      <c r="H1328" s="1"/>
      <c r="I1328" s="1"/>
      <c r="J1328" s="5"/>
      <c r="K1328" s="1"/>
      <c r="L1328" s="1"/>
      <c r="M1328" s="5"/>
      <c r="N1328" s="5"/>
      <c r="O1328" s="5"/>
      <c r="P1328" s="5"/>
      <c r="Q1328" s="5"/>
      <c r="R1328" s="5"/>
      <c r="S1328" s="70"/>
      <c r="T1328" s="70"/>
      <c r="U1328" s="70"/>
      <c r="V1328" s="18"/>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1"/>
      <c r="BA1328" s="1"/>
    </row>
    <row r="1329" spans="2:53">
      <c r="B1329" s="1"/>
      <c r="C1329" s="1"/>
      <c r="D1329" s="1"/>
      <c r="E1329" s="1"/>
      <c r="F1329" s="1"/>
      <c r="G1329" s="5"/>
      <c r="H1329" s="1"/>
      <c r="I1329" s="1"/>
      <c r="J1329" s="5"/>
      <c r="K1329" s="1"/>
      <c r="L1329" s="1"/>
      <c r="M1329" s="5"/>
      <c r="N1329" s="5"/>
      <c r="O1329" s="5"/>
      <c r="P1329" s="5"/>
      <c r="Q1329" s="5"/>
      <c r="R1329" s="5"/>
      <c r="S1329" s="70"/>
      <c r="T1329" s="70"/>
      <c r="U1329" s="70"/>
      <c r="V1329" s="18"/>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1"/>
      <c r="BA1329" s="1"/>
    </row>
    <row r="1330" spans="2:53">
      <c r="B1330" s="1"/>
      <c r="C1330" s="1"/>
      <c r="D1330" s="1"/>
      <c r="E1330" s="1"/>
      <c r="F1330" s="1"/>
      <c r="G1330" s="5"/>
      <c r="H1330" s="1"/>
      <c r="I1330" s="1"/>
      <c r="J1330" s="5"/>
      <c r="K1330" s="1"/>
      <c r="L1330" s="1"/>
      <c r="M1330" s="5"/>
      <c r="N1330" s="5"/>
      <c r="O1330" s="5"/>
      <c r="P1330" s="5"/>
      <c r="Q1330" s="5"/>
      <c r="R1330" s="5"/>
      <c r="S1330" s="70"/>
      <c r="T1330" s="70"/>
      <c r="U1330" s="70"/>
      <c r="V1330" s="18"/>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1"/>
      <c r="BA1330" s="1"/>
    </row>
    <row r="1331" spans="2:53">
      <c r="B1331" s="1"/>
      <c r="C1331" s="1"/>
      <c r="D1331" s="1"/>
      <c r="E1331" s="1"/>
      <c r="F1331" s="1"/>
      <c r="G1331" s="5"/>
      <c r="H1331" s="1"/>
      <c r="I1331" s="1"/>
      <c r="J1331" s="5"/>
      <c r="K1331" s="1"/>
      <c r="L1331" s="1"/>
      <c r="M1331" s="5"/>
      <c r="N1331" s="5"/>
      <c r="O1331" s="5"/>
      <c r="P1331" s="5"/>
      <c r="Q1331" s="5"/>
      <c r="R1331" s="5"/>
      <c r="S1331" s="70"/>
      <c r="T1331" s="70"/>
      <c r="U1331" s="70"/>
      <c r="V1331" s="18"/>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1"/>
      <c r="BA1331" s="1"/>
    </row>
    <row r="1332" spans="2:53">
      <c r="B1332" s="1"/>
      <c r="C1332" s="1"/>
      <c r="D1332" s="1"/>
      <c r="E1332" s="1"/>
      <c r="F1332" s="1"/>
      <c r="G1332" s="5"/>
      <c r="H1332" s="1"/>
      <c r="I1332" s="1"/>
      <c r="J1332" s="5"/>
      <c r="K1332" s="1"/>
      <c r="L1332" s="1"/>
      <c r="M1332" s="5"/>
      <c r="N1332" s="5"/>
      <c r="O1332" s="5"/>
      <c r="P1332" s="5"/>
      <c r="Q1332" s="5"/>
      <c r="R1332" s="5"/>
      <c r="S1332" s="70"/>
      <c r="T1332" s="70"/>
      <c r="U1332" s="70"/>
      <c r="V1332" s="18"/>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1"/>
      <c r="BA1332" s="1"/>
    </row>
    <row r="1333" spans="2:53">
      <c r="B1333" s="1"/>
      <c r="C1333" s="1"/>
      <c r="D1333" s="1"/>
      <c r="E1333" s="1"/>
      <c r="F1333" s="1"/>
      <c r="G1333" s="5"/>
      <c r="H1333" s="1"/>
      <c r="I1333" s="1"/>
      <c r="J1333" s="5"/>
      <c r="K1333" s="1"/>
      <c r="L1333" s="1"/>
      <c r="M1333" s="5"/>
      <c r="N1333" s="5"/>
      <c r="O1333" s="5"/>
      <c r="P1333" s="5"/>
      <c r="Q1333" s="5"/>
      <c r="R1333" s="5"/>
      <c r="S1333" s="70"/>
      <c r="T1333" s="70"/>
      <c r="U1333" s="70"/>
      <c r="V1333" s="18"/>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1"/>
      <c r="BA1333" s="1"/>
    </row>
    <row r="1334" spans="2:53">
      <c r="B1334" s="1"/>
      <c r="C1334" s="1"/>
      <c r="D1334" s="1"/>
      <c r="E1334" s="1"/>
      <c r="F1334" s="1"/>
      <c r="G1334" s="5"/>
      <c r="H1334" s="1"/>
      <c r="I1334" s="1"/>
      <c r="J1334" s="5"/>
      <c r="K1334" s="1"/>
      <c r="L1334" s="1"/>
      <c r="M1334" s="5"/>
      <c r="N1334" s="5"/>
      <c r="O1334" s="5"/>
      <c r="P1334" s="5"/>
      <c r="Q1334" s="5"/>
      <c r="R1334" s="5"/>
      <c r="S1334" s="70"/>
      <c r="T1334" s="70"/>
      <c r="U1334" s="70"/>
      <c r="V1334" s="18"/>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1"/>
      <c r="BA1334" s="1"/>
    </row>
    <row r="1335" spans="2:53">
      <c r="B1335" s="1"/>
      <c r="C1335" s="1"/>
      <c r="D1335" s="1"/>
      <c r="E1335" s="1"/>
      <c r="F1335" s="1"/>
      <c r="G1335" s="5"/>
      <c r="H1335" s="1"/>
      <c r="I1335" s="1"/>
      <c r="J1335" s="5"/>
      <c r="K1335" s="1"/>
      <c r="L1335" s="1"/>
      <c r="M1335" s="5"/>
      <c r="N1335" s="5"/>
      <c r="O1335" s="5"/>
      <c r="P1335" s="5"/>
      <c r="Q1335" s="5"/>
      <c r="R1335" s="5"/>
      <c r="S1335" s="70"/>
      <c r="T1335" s="70"/>
      <c r="U1335" s="70"/>
      <c r="V1335" s="18"/>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1"/>
      <c r="BA1335" s="1"/>
    </row>
    <row r="1336" spans="2:53">
      <c r="B1336" s="1"/>
      <c r="C1336" s="1"/>
      <c r="D1336" s="1"/>
      <c r="E1336" s="1"/>
      <c r="F1336" s="1"/>
      <c r="G1336" s="5"/>
      <c r="H1336" s="1"/>
      <c r="I1336" s="1"/>
      <c r="J1336" s="5"/>
      <c r="K1336" s="1"/>
      <c r="L1336" s="1"/>
      <c r="M1336" s="5"/>
      <c r="N1336" s="5"/>
      <c r="O1336" s="5"/>
      <c r="P1336" s="5"/>
      <c r="Q1336" s="5"/>
      <c r="R1336" s="5"/>
      <c r="S1336" s="70"/>
      <c r="T1336" s="70"/>
      <c r="U1336" s="70"/>
      <c r="V1336" s="18"/>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1"/>
      <c r="BA1336" s="1"/>
    </row>
    <row r="1337" spans="2:53">
      <c r="B1337" s="1"/>
      <c r="C1337" s="1"/>
      <c r="D1337" s="1"/>
      <c r="E1337" s="1"/>
      <c r="F1337" s="1"/>
      <c r="G1337" s="5"/>
      <c r="H1337" s="1"/>
      <c r="I1337" s="1"/>
      <c r="J1337" s="5"/>
      <c r="K1337" s="1"/>
      <c r="L1337" s="1"/>
      <c r="M1337" s="5"/>
      <c r="N1337" s="5"/>
      <c r="O1337" s="5"/>
      <c r="P1337" s="5"/>
      <c r="Q1337" s="5"/>
      <c r="R1337" s="5"/>
      <c r="S1337" s="70"/>
      <c r="T1337" s="70"/>
      <c r="U1337" s="70"/>
      <c r="V1337" s="18"/>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1"/>
      <c r="BA1337" s="1"/>
    </row>
    <row r="1338" spans="2:53">
      <c r="B1338" s="1"/>
      <c r="C1338" s="1"/>
      <c r="D1338" s="1"/>
      <c r="E1338" s="1"/>
      <c r="F1338" s="1"/>
      <c r="G1338" s="5"/>
      <c r="H1338" s="1"/>
      <c r="I1338" s="1"/>
      <c r="J1338" s="5"/>
      <c r="K1338" s="1"/>
      <c r="L1338" s="1"/>
      <c r="M1338" s="5"/>
      <c r="N1338" s="5"/>
      <c r="O1338" s="5"/>
      <c r="P1338" s="5"/>
      <c r="Q1338" s="5"/>
      <c r="R1338" s="5"/>
      <c r="S1338" s="70"/>
      <c r="T1338" s="70"/>
      <c r="U1338" s="70"/>
      <c r="V1338" s="18"/>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1"/>
      <c r="BA1338" s="1"/>
    </row>
    <row r="1339" spans="2:53">
      <c r="B1339" s="1"/>
      <c r="C1339" s="1"/>
      <c r="D1339" s="1"/>
      <c r="E1339" s="1"/>
      <c r="F1339" s="1"/>
      <c r="G1339" s="5"/>
      <c r="H1339" s="1"/>
      <c r="I1339" s="1"/>
      <c r="J1339" s="5"/>
      <c r="K1339" s="1"/>
      <c r="L1339" s="1"/>
      <c r="M1339" s="5"/>
      <c r="N1339" s="5"/>
      <c r="O1339" s="5"/>
      <c r="P1339" s="5"/>
      <c r="Q1339" s="5"/>
      <c r="R1339" s="5"/>
      <c r="S1339" s="70"/>
      <c r="T1339" s="70"/>
      <c r="U1339" s="70"/>
      <c r="V1339" s="18"/>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1"/>
      <c r="BA1339" s="1"/>
    </row>
    <row r="1340" spans="2:53">
      <c r="B1340" s="1"/>
      <c r="C1340" s="1"/>
      <c r="D1340" s="1"/>
      <c r="E1340" s="1"/>
      <c r="F1340" s="1"/>
      <c r="G1340" s="5"/>
      <c r="H1340" s="1"/>
      <c r="I1340" s="1"/>
      <c r="J1340" s="5"/>
      <c r="K1340" s="1"/>
      <c r="L1340" s="1"/>
      <c r="M1340" s="5"/>
      <c r="N1340" s="5"/>
      <c r="O1340" s="5"/>
      <c r="P1340" s="5"/>
      <c r="Q1340" s="5"/>
      <c r="R1340" s="5"/>
      <c r="S1340" s="70"/>
      <c r="T1340" s="70"/>
      <c r="U1340" s="70"/>
      <c r="V1340" s="18"/>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1"/>
      <c r="BA1340" s="1"/>
    </row>
    <row r="1341" spans="2:53">
      <c r="B1341" s="1"/>
      <c r="C1341" s="1"/>
      <c r="D1341" s="1"/>
      <c r="E1341" s="1"/>
      <c r="F1341" s="1"/>
      <c r="G1341" s="5"/>
      <c r="H1341" s="1"/>
      <c r="I1341" s="1"/>
      <c r="J1341" s="5"/>
      <c r="K1341" s="1"/>
      <c r="L1341" s="1"/>
      <c r="M1341" s="5"/>
      <c r="N1341" s="5"/>
      <c r="O1341" s="5"/>
      <c r="P1341" s="5"/>
      <c r="Q1341" s="5"/>
      <c r="R1341" s="5"/>
      <c r="S1341" s="70"/>
      <c r="T1341" s="70"/>
      <c r="U1341" s="70"/>
      <c r="V1341" s="18"/>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1"/>
      <c r="BA1341" s="1"/>
    </row>
    <row r="1342" spans="2:53">
      <c r="B1342" s="1"/>
      <c r="C1342" s="1"/>
      <c r="D1342" s="1"/>
      <c r="E1342" s="1"/>
      <c r="F1342" s="1"/>
      <c r="G1342" s="5"/>
      <c r="H1342" s="1"/>
      <c r="I1342" s="1"/>
      <c r="J1342" s="5"/>
      <c r="K1342" s="1"/>
      <c r="L1342" s="1"/>
      <c r="M1342" s="5"/>
      <c r="N1342" s="5"/>
      <c r="O1342" s="5"/>
      <c r="P1342" s="5"/>
      <c r="Q1342" s="5"/>
      <c r="R1342" s="5"/>
      <c r="S1342" s="70"/>
      <c r="T1342" s="70"/>
      <c r="U1342" s="70"/>
      <c r="V1342" s="18"/>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1"/>
      <c r="BA1342" s="1"/>
    </row>
    <row r="1343" spans="2:53">
      <c r="B1343" s="1"/>
      <c r="C1343" s="1"/>
      <c r="D1343" s="1"/>
      <c r="E1343" s="1"/>
      <c r="F1343" s="1"/>
      <c r="G1343" s="5"/>
      <c r="H1343" s="1"/>
      <c r="I1343" s="1"/>
      <c r="J1343" s="5"/>
      <c r="K1343" s="1"/>
      <c r="L1343" s="1"/>
      <c r="M1343" s="5"/>
      <c r="N1343" s="5"/>
      <c r="O1343" s="5"/>
      <c r="P1343" s="5"/>
      <c r="Q1343" s="5"/>
      <c r="R1343" s="5"/>
      <c r="S1343" s="70"/>
      <c r="T1343" s="70"/>
      <c r="U1343" s="70"/>
      <c r="V1343" s="18"/>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1"/>
      <c r="BA1343" s="1"/>
    </row>
    <row r="1344" spans="2:53">
      <c r="B1344" s="1"/>
      <c r="C1344" s="1"/>
      <c r="D1344" s="1"/>
      <c r="E1344" s="1"/>
      <c r="F1344" s="1"/>
      <c r="G1344" s="5"/>
      <c r="H1344" s="1"/>
      <c r="I1344" s="1"/>
      <c r="J1344" s="5"/>
      <c r="K1344" s="1"/>
      <c r="L1344" s="1"/>
      <c r="M1344" s="5"/>
      <c r="N1344" s="5"/>
      <c r="O1344" s="5"/>
      <c r="P1344" s="5"/>
      <c r="Q1344" s="5"/>
      <c r="R1344" s="5"/>
      <c r="S1344" s="70"/>
      <c r="T1344" s="70"/>
      <c r="U1344" s="70"/>
      <c r="V1344" s="18"/>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1"/>
      <c r="BA1344" s="1"/>
    </row>
    <row r="1345" spans="2:53">
      <c r="B1345" s="1"/>
      <c r="C1345" s="1"/>
      <c r="D1345" s="1"/>
      <c r="E1345" s="1"/>
      <c r="F1345" s="1"/>
      <c r="G1345" s="5"/>
      <c r="H1345" s="1"/>
      <c r="I1345" s="1"/>
      <c r="J1345" s="5"/>
      <c r="K1345" s="1"/>
      <c r="L1345" s="1"/>
      <c r="M1345" s="5"/>
      <c r="N1345" s="5"/>
      <c r="O1345" s="5"/>
      <c r="P1345" s="5"/>
      <c r="Q1345" s="5"/>
      <c r="R1345" s="5"/>
      <c r="S1345" s="70"/>
      <c r="T1345" s="70"/>
      <c r="U1345" s="70"/>
      <c r="V1345" s="18"/>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1"/>
      <c r="BA1345" s="1"/>
    </row>
    <row r="1346" spans="2:53">
      <c r="B1346" s="1"/>
      <c r="C1346" s="1"/>
      <c r="D1346" s="1"/>
      <c r="E1346" s="1"/>
      <c r="F1346" s="1"/>
      <c r="G1346" s="5"/>
      <c r="H1346" s="1"/>
      <c r="I1346" s="1"/>
      <c r="J1346" s="5"/>
      <c r="K1346" s="1"/>
      <c r="L1346" s="1"/>
      <c r="M1346" s="5"/>
      <c r="N1346" s="5"/>
      <c r="O1346" s="5"/>
      <c r="P1346" s="5"/>
      <c r="Q1346" s="5"/>
      <c r="R1346" s="5"/>
      <c r="S1346" s="70"/>
      <c r="T1346" s="70"/>
      <c r="U1346" s="70"/>
      <c r="V1346" s="18"/>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1"/>
      <c r="BA1346" s="1"/>
    </row>
    <row r="1347" spans="2:53">
      <c r="B1347" s="1"/>
      <c r="C1347" s="1"/>
      <c r="D1347" s="1"/>
      <c r="E1347" s="1"/>
      <c r="F1347" s="1"/>
      <c r="G1347" s="5"/>
      <c r="H1347" s="1"/>
      <c r="I1347" s="1"/>
      <c r="J1347" s="5"/>
      <c r="K1347" s="1"/>
      <c r="L1347" s="1"/>
      <c r="M1347" s="5"/>
      <c r="N1347" s="5"/>
      <c r="O1347" s="5"/>
      <c r="P1347" s="5"/>
      <c r="Q1347" s="5"/>
      <c r="R1347" s="5"/>
      <c r="S1347" s="70"/>
      <c r="T1347" s="70"/>
      <c r="U1347" s="70"/>
      <c r="V1347" s="18"/>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1"/>
      <c r="BA1347" s="1"/>
    </row>
    <row r="1348" spans="2:53">
      <c r="B1348" s="1"/>
      <c r="C1348" s="1"/>
      <c r="D1348" s="1"/>
      <c r="E1348" s="1"/>
      <c r="F1348" s="1"/>
      <c r="G1348" s="5"/>
      <c r="H1348" s="1"/>
      <c r="I1348" s="1"/>
      <c r="J1348" s="5"/>
      <c r="K1348" s="1"/>
      <c r="L1348" s="1"/>
      <c r="M1348" s="5"/>
      <c r="N1348" s="5"/>
      <c r="O1348" s="5"/>
      <c r="P1348" s="5"/>
      <c r="Q1348" s="5"/>
      <c r="R1348" s="5"/>
      <c r="S1348" s="70"/>
      <c r="T1348" s="70"/>
      <c r="U1348" s="70"/>
      <c r="V1348" s="18"/>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1"/>
      <c r="BA1348" s="1"/>
    </row>
    <row r="1349" spans="2:53">
      <c r="B1349" s="1"/>
      <c r="C1349" s="1"/>
      <c r="D1349" s="1"/>
      <c r="E1349" s="1"/>
      <c r="F1349" s="1"/>
      <c r="G1349" s="5"/>
      <c r="H1349" s="1"/>
      <c r="I1349" s="1"/>
      <c r="J1349" s="5"/>
      <c r="K1349" s="1"/>
      <c r="L1349" s="1"/>
      <c r="M1349" s="5"/>
      <c r="N1349" s="5"/>
      <c r="O1349" s="5"/>
      <c r="P1349" s="5"/>
      <c r="Q1349" s="5"/>
      <c r="R1349" s="5"/>
      <c r="S1349" s="70"/>
      <c r="T1349" s="70"/>
      <c r="U1349" s="70"/>
      <c r="V1349" s="18"/>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1"/>
      <c r="BA1349" s="1"/>
    </row>
    <row r="1350" spans="2:53">
      <c r="B1350" s="1"/>
      <c r="C1350" s="1"/>
      <c r="D1350" s="1"/>
      <c r="E1350" s="1"/>
      <c r="F1350" s="1"/>
      <c r="G1350" s="5"/>
      <c r="H1350" s="1"/>
      <c r="I1350" s="1"/>
      <c r="J1350" s="5"/>
      <c r="K1350" s="1"/>
      <c r="L1350" s="1"/>
      <c r="M1350" s="5"/>
      <c r="N1350" s="5"/>
      <c r="O1350" s="5"/>
      <c r="P1350" s="5"/>
      <c r="Q1350" s="5"/>
      <c r="R1350" s="5"/>
      <c r="S1350" s="70"/>
      <c r="T1350" s="70"/>
      <c r="U1350" s="70"/>
      <c r="V1350" s="18"/>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1"/>
      <c r="BA1350" s="1"/>
    </row>
    <row r="1351" spans="2:53">
      <c r="B1351" s="1"/>
      <c r="C1351" s="1"/>
      <c r="D1351" s="1"/>
      <c r="E1351" s="1"/>
      <c r="F1351" s="1"/>
      <c r="G1351" s="5"/>
      <c r="H1351" s="1"/>
      <c r="I1351" s="1"/>
      <c r="J1351" s="5"/>
      <c r="K1351" s="1"/>
      <c r="L1351" s="1"/>
      <c r="M1351" s="5"/>
      <c r="N1351" s="5"/>
      <c r="O1351" s="5"/>
      <c r="P1351" s="5"/>
      <c r="Q1351" s="5"/>
      <c r="R1351" s="5"/>
      <c r="S1351" s="70"/>
      <c r="T1351" s="70"/>
      <c r="U1351" s="70"/>
      <c r="V1351" s="18"/>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1"/>
      <c r="BA1351" s="1"/>
    </row>
    <row r="1352" spans="2:53">
      <c r="B1352" s="1"/>
      <c r="C1352" s="1"/>
      <c r="D1352" s="1"/>
      <c r="E1352" s="1"/>
      <c r="F1352" s="1"/>
      <c r="G1352" s="5"/>
      <c r="H1352" s="1"/>
      <c r="I1352" s="1"/>
      <c r="J1352" s="5"/>
      <c r="K1352" s="1"/>
      <c r="L1352" s="1"/>
      <c r="M1352" s="5"/>
      <c r="N1352" s="5"/>
      <c r="O1352" s="5"/>
      <c r="P1352" s="5"/>
      <c r="Q1352" s="5"/>
      <c r="R1352" s="5"/>
      <c r="S1352" s="70"/>
      <c r="T1352" s="70"/>
      <c r="U1352" s="70"/>
      <c r="V1352" s="18"/>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1"/>
      <c r="BA1352" s="1"/>
    </row>
    <row r="1353" spans="2:53">
      <c r="B1353" s="1"/>
      <c r="C1353" s="1"/>
      <c r="D1353" s="1"/>
      <c r="E1353" s="1"/>
      <c r="F1353" s="1"/>
      <c r="G1353" s="5"/>
      <c r="H1353" s="1"/>
      <c r="I1353" s="1"/>
      <c r="J1353" s="5"/>
      <c r="K1353" s="1"/>
      <c r="L1353" s="1"/>
      <c r="M1353" s="5"/>
      <c r="N1353" s="5"/>
      <c r="O1353" s="5"/>
      <c r="P1353" s="5"/>
      <c r="Q1353" s="5"/>
      <c r="R1353" s="5"/>
      <c r="S1353" s="70"/>
      <c r="T1353" s="70"/>
      <c r="U1353" s="70"/>
      <c r="V1353" s="18"/>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1"/>
      <c r="BA1353" s="1"/>
    </row>
    <row r="1354" spans="2:53">
      <c r="B1354" s="1"/>
      <c r="C1354" s="1"/>
      <c r="D1354" s="1"/>
      <c r="E1354" s="1"/>
      <c r="F1354" s="1"/>
      <c r="G1354" s="5"/>
      <c r="H1354" s="1"/>
      <c r="I1354" s="1"/>
      <c r="J1354" s="5"/>
      <c r="K1354" s="1"/>
      <c r="L1354" s="1"/>
      <c r="M1354" s="5"/>
      <c r="N1354" s="5"/>
      <c r="O1354" s="5"/>
      <c r="P1354" s="5"/>
      <c r="Q1354" s="5"/>
      <c r="R1354" s="5"/>
      <c r="S1354" s="70"/>
      <c r="T1354" s="70"/>
      <c r="U1354" s="70"/>
      <c r="V1354" s="18"/>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1"/>
      <c r="BA1354" s="1"/>
    </row>
    <row r="1355" spans="2:53">
      <c r="B1355" s="1"/>
      <c r="C1355" s="1"/>
      <c r="D1355" s="1"/>
      <c r="E1355" s="1"/>
      <c r="F1355" s="1"/>
      <c r="G1355" s="5"/>
      <c r="H1355" s="1"/>
      <c r="I1355" s="1"/>
      <c r="J1355" s="5"/>
      <c r="K1355" s="1"/>
      <c r="L1355" s="1"/>
      <c r="M1355" s="5"/>
      <c r="N1355" s="5"/>
      <c r="O1355" s="5"/>
      <c r="P1355" s="5"/>
      <c r="Q1355" s="5"/>
      <c r="R1355" s="5"/>
      <c r="S1355" s="70"/>
      <c r="T1355" s="70"/>
      <c r="U1355" s="70"/>
      <c r="V1355" s="18"/>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1"/>
      <c r="BA1355" s="1"/>
    </row>
    <row r="1356" spans="2:53">
      <c r="B1356" s="1"/>
      <c r="C1356" s="1"/>
      <c r="D1356" s="1"/>
      <c r="E1356" s="1"/>
      <c r="F1356" s="1"/>
      <c r="G1356" s="5"/>
      <c r="H1356" s="1"/>
      <c r="I1356" s="1"/>
      <c r="J1356" s="5"/>
      <c r="K1356" s="1"/>
      <c r="L1356" s="1"/>
      <c r="M1356" s="5"/>
      <c r="N1356" s="5"/>
      <c r="O1356" s="5"/>
      <c r="P1356" s="5"/>
      <c r="Q1356" s="5"/>
      <c r="R1356" s="5"/>
      <c r="S1356" s="70"/>
      <c r="T1356" s="70"/>
      <c r="U1356" s="70"/>
      <c r="V1356" s="18"/>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1"/>
      <c r="BA1356" s="1"/>
    </row>
    <row r="1357" spans="2:53">
      <c r="B1357" s="1"/>
      <c r="C1357" s="1"/>
      <c r="D1357" s="1"/>
      <c r="E1357" s="1"/>
      <c r="F1357" s="1"/>
      <c r="G1357" s="5"/>
      <c r="H1357" s="1"/>
      <c r="I1357" s="1"/>
      <c r="J1357" s="5"/>
      <c r="K1357" s="1"/>
      <c r="L1357" s="1"/>
      <c r="M1357" s="5"/>
      <c r="N1357" s="5"/>
      <c r="O1357" s="5"/>
      <c r="P1357" s="5"/>
      <c r="Q1357" s="5"/>
      <c r="R1357" s="5"/>
      <c r="S1357" s="70"/>
      <c r="T1357" s="70"/>
      <c r="U1357" s="70"/>
      <c r="V1357" s="18"/>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1"/>
      <c r="BA1357" s="1"/>
    </row>
    <row r="1358" spans="2:53">
      <c r="B1358" s="1"/>
      <c r="C1358" s="1"/>
      <c r="D1358" s="1"/>
      <c r="E1358" s="1"/>
      <c r="F1358" s="1"/>
      <c r="G1358" s="5"/>
      <c r="H1358" s="1"/>
      <c r="I1358" s="1"/>
      <c r="J1358" s="5"/>
      <c r="K1358" s="1"/>
      <c r="L1358" s="1"/>
      <c r="M1358" s="5"/>
      <c r="N1358" s="5"/>
      <c r="O1358" s="5"/>
      <c r="P1358" s="5"/>
      <c r="Q1358" s="5"/>
      <c r="R1358" s="5"/>
      <c r="S1358" s="70"/>
      <c r="T1358" s="70"/>
      <c r="U1358" s="70"/>
      <c r="V1358" s="18"/>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1"/>
      <c r="BA1358" s="1"/>
    </row>
    <row r="1359" spans="2:53">
      <c r="B1359" s="1"/>
      <c r="C1359" s="1"/>
      <c r="D1359" s="1"/>
      <c r="E1359" s="1"/>
      <c r="F1359" s="1"/>
      <c r="G1359" s="5"/>
      <c r="H1359" s="1"/>
      <c r="I1359" s="1"/>
      <c r="J1359" s="5"/>
      <c r="K1359" s="1"/>
      <c r="L1359" s="1"/>
      <c r="M1359" s="5"/>
      <c r="N1359" s="5"/>
      <c r="O1359" s="5"/>
      <c r="P1359" s="5"/>
      <c r="Q1359" s="5"/>
      <c r="R1359" s="5"/>
      <c r="S1359" s="70"/>
      <c r="T1359" s="70"/>
      <c r="U1359" s="70"/>
      <c r="V1359" s="18"/>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1"/>
      <c r="BA1359" s="1"/>
    </row>
    <row r="1360" spans="2:53">
      <c r="B1360" s="1"/>
      <c r="C1360" s="1"/>
      <c r="D1360" s="1"/>
      <c r="E1360" s="1"/>
      <c r="F1360" s="1"/>
      <c r="G1360" s="5"/>
      <c r="H1360" s="1"/>
      <c r="I1360" s="1"/>
      <c r="J1360" s="5"/>
      <c r="K1360" s="1"/>
      <c r="L1360" s="1"/>
      <c r="M1360" s="5"/>
      <c r="N1360" s="5"/>
      <c r="O1360" s="5"/>
      <c r="P1360" s="5"/>
      <c r="Q1360" s="5"/>
      <c r="R1360" s="5"/>
      <c r="S1360" s="70"/>
      <c r="T1360" s="70"/>
      <c r="U1360" s="70"/>
      <c r="V1360" s="18"/>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1"/>
      <c r="BA1360" s="1"/>
    </row>
    <row r="1361" spans="2:53">
      <c r="B1361" s="1"/>
      <c r="C1361" s="1"/>
      <c r="D1361" s="1"/>
      <c r="E1361" s="1"/>
      <c r="F1361" s="1"/>
      <c r="G1361" s="5"/>
      <c r="H1361" s="1"/>
      <c r="I1361" s="1"/>
      <c r="J1361" s="5"/>
      <c r="K1361" s="1"/>
      <c r="L1361" s="1"/>
      <c r="M1361" s="5"/>
      <c r="N1361" s="5"/>
      <c r="O1361" s="5"/>
      <c r="P1361" s="5"/>
      <c r="Q1361" s="5"/>
      <c r="R1361" s="5"/>
      <c r="S1361" s="70"/>
      <c r="T1361" s="70"/>
      <c r="U1361" s="70"/>
      <c r="V1361" s="18"/>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1"/>
      <c r="BA1361" s="1"/>
    </row>
    <row r="1362" spans="2:53">
      <c r="B1362" s="1"/>
      <c r="C1362" s="1"/>
      <c r="D1362" s="1"/>
      <c r="E1362" s="1"/>
      <c r="F1362" s="1"/>
      <c r="G1362" s="5"/>
      <c r="H1362" s="1"/>
      <c r="I1362" s="1"/>
      <c r="J1362" s="5"/>
      <c r="K1362" s="1"/>
      <c r="L1362" s="1"/>
      <c r="M1362" s="5"/>
      <c r="N1362" s="5"/>
      <c r="O1362" s="5"/>
      <c r="P1362" s="5"/>
      <c r="Q1362" s="5"/>
      <c r="R1362" s="5"/>
      <c r="S1362" s="70"/>
      <c r="T1362" s="70"/>
      <c r="U1362" s="70"/>
      <c r="V1362" s="18"/>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1"/>
      <c r="BA1362" s="1"/>
    </row>
    <row r="1363" spans="2:53">
      <c r="B1363" s="1"/>
      <c r="C1363" s="1"/>
      <c r="D1363" s="1"/>
      <c r="E1363" s="1"/>
      <c r="F1363" s="1"/>
      <c r="G1363" s="5"/>
      <c r="H1363" s="1"/>
      <c r="I1363" s="1"/>
      <c r="J1363" s="5"/>
      <c r="K1363" s="1"/>
      <c r="L1363" s="1"/>
      <c r="M1363" s="5"/>
      <c r="N1363" s="5"/>
      <c r="O1363" s="5"/>
      <c r="P1363" s="5"/>
      <c r="Q1363" s="5"/>
      <c r="R1363" s="5"/>
      <c r="S1363" s="70"/>
      <c r="T1363" s="70"/>
      <c r="U1363" s="70"/>
      <c r="V1363" s="18"/>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1"/>
      <c r="BA1363" s="1"/>
    </row>
    <row r="1364" spans="2:53">
      <c r="B1364" s="1"/>
      <c r="C1364" s="1"/>
      <c r="D1364" s="1"/>
      <c r="E1364" s="1"/>
      <c r="F1364" s="1"/>
      <c r="G1364" s="5"/>
      <c r="H1364" s="1"/>
      <c r="I1364" s="1"/>
      <c r="J1364" s="5"/>
      <c r="K1364" s="1"/>
      <c r="L1364" s="1"/>
      <c r="M1364" s="5"/>
      <c r="N1364" s="5"/>
      <c r="O1364" s="5"/>
      <c r="P1364" s="5"/>
      <c r="Q1364" s="5"/>
      <c r="R1364" s="5"/>
      <c r="S1364" s="70"/>
      <c r="T1364" s="70"/>
      <c r="U1364" s="70"/>
      <c r="V1364" s="18"/>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1"/>
      <c r="BA1364" s="1"/>
    </row>
    <row r="1365" spans="2:53">
      <c r="B1365" s="1"/>
      <c r="C1365" s="1"/>
      <c r="D1365" s="1"/>
      <c r="E1365" s="1"/>
      <c r="F1365" s="1"/>
      <c r="G1365" s="5"/>
      <c r="H1365" s="1"/>
      <c r="I1365" s="1"/>
      <c r="J1365" s="5"/>
      <c r="K1365" s="1"/>
      <c r="L1365" s="1"/>
      <c r="M1365" s="5"/>
      <c r="N1365" s="5"/>
      <c r="O1365" s="5"/>
      <c r="P1365" s="5"/>
      <c r="Q1365" s="5"/>
      <c r="R1365" s="5"/>
      <c r="S1365" s="70"/>
      <c r="T1365" s="70"/>
      <c r="U1365" s="70"/>
      <c r="V1365" s="18"/>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1"/>
      <c r="BA1365" s="1"/>
    </row>
    <row r="1366" spans="2:53">
      <c r="B1366" s="1"/>
      <c r="C1366" s="1"/>
      <c r="D1366" s="1"/>
      <c r="E1366" s="1"/>
      <c r="F1366" s="1"/>
      <c r="G1366" s="5"/>
      <c r="H1366" s="1"/>
      <c r="I1366" s="1"/>
      <c r="J1366" s="5"/>
      <c r="K1366" s="1"/>
      <c r="L1366" s="1"/>
      <c r="M1366" s="5"/>
      <c r="N1366" s="5"/>
      <c r="O1366" s="5"/>
      <c r="P1366" s="5"/>
      <c r="Q1366" s="5"/>
      <c r="R1366" s="5"/>
      <c r="S1366" s="70"/>
      <c r="T1366" s="70"/>
      <c r="U1366" s="70"/>
      <c r="V1366" s="18"/>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1"/>
      <c r="BA1366" s="1"/>
    </row>
    <row r="1367" spans="2:53">
      <c r="B1367" s="1"/>
      <c r="C1367" s="1"/>
      <c r="D1367" s="1"/>
      <c r="E1367" s="1"/>
      <c r="F1367" s="1"/>
      <c r="G1367" s="5"/>
      <c r="H1367" s="1"/>
      <c r="I1367" s="1"/>
      <c r="J1367" s="5"/>
      <c r="K1367" s="1"/>
      <c r="L1367" s="1"/>
      <c r="M1367" s="5"/>
      <c r="N1367" s="5"/>
      <c r="O1367" s="5"/>
      <c r="P1367" s="5"/>
      <c r="Q1367" s="5"/>
      <c r="R1367" s="5"/>
      <c r="S1367" s="70"/>
      <c r="T1367" s="70"/>
      <c r="U1367" s="70"/>
      <c r="V1367" s="18"/>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1"/>
      <c r="BA1367" s="1"/>
    </row>
    <row r="1368" spans="2:53">
      <c r="B1368" s="1"/>
      <c r="C1368" s="1"/>
      <c r="D1368" s="1"/>
      <c r="E1368" s="1"/>
      <c r="F1368" s="1"/>
      <c r="G1368" s="5"/>
      <c r="H1368" s="1"/>
      <c r="I1368" s="1"/>
      <c r="J1368" s="5"/>
      <c r="K1368" s="1"/>
      <c r="L1368" s="1"/>
      <c r="M1368" s="5"/>
      <c r="N1368" s="5"/>
      <c r="O1368" s="5"/>
      <c r="P1368" s="5"/>
      <c r="Q1368" s="5"/>
      <c r="R1368" s="5"/>
      <c r="S1368" s="70"/>
      <c r="T1368" s="70"/>
      <c r="U1368" s="70"/>
      <c r="V1368" s="18"/>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1"/>
      <c r="BA1368" s="1"/>
    </row>
    <row r="1369" spans="2:53">
      <c r="B1369" s="1"/>
      <c r="C1369" s="1"/>
      <c r="D1369" s="1"/>
      <c r="E1369" s="1"/>
      <c r="F1369" s="1"/>
      <c r="G1369" s="5"/>
      <c r="H1369" s="1"/>
      <c r="I1369" s="1"/>
      <c r="J1369" s="5"/>
      <c r="K1369" s="1"/>
      <c r="L1369" s="1"/>
      <c r="M1369" s="5"/>
      <c r="N1369" s="5"/>
      <c r="O1369" s="5"/>
      <c r="P1369" s="5"/>
      <c r="Q1369" s="5"/>
      <c r="R1369" s="5"/>
      <c r="S1369" s="70"/>
      <c r="T1369" s="70"/>
      <c r="U1369" s="70"/>
      <c r="V1369" s="18"/>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1"/>
      <c r="BA1369" s="1"/>
    </row>
    <row r="1370" spans="2:53">
      <c r="B1370" s="1"/>
      <c r="C1370" s="1"/>
      <c r="D1370" s="1"/>
      <c r="E1370" s="1"/>
      <c r="F1370" s="1"/>
      <c r="G1370" s="5"/>
      <c r="H1370" s="1"/>
      <c r="I1370" s="1"/>
      <c r="J1370" s="5"/>
      <c r="K1370" s="1"/>
      <c r="L1370" s="1"/>
      <c r="M1370" s="5"/>
      <c r="N1370" s="5"/>
      <c r="O1370" s="5"/>
      <c r="P1370" s="5"/>
      <c r="Q1370" s="5"/>
      <c r="R1370" s="5"/>
      <c r="S1370" s="70"/>
      <c r="T1370" s="70"/>
      <c r="U1370" s="70"/>
      <c r="V1370" s="18"/>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1"/>
      <c r="BA1370" s="1"/>
    </row>
    <row r="1371" spans="2:53">
      <c r="B1371" s="1"/>
      <c r="C1371" s="1"/>
      <c r="D1371" s="1"/>
      <c r="E1371" s="1"/>
      <c r="F1371" s="1"/>
      <c r="G1371" s="5"/>
      <c r="H1371" s="1"/>
      <c r="I1371" s="1"/>
      <c r="J1371" s="5"/>
      <c r="K1371" s="1"/>
      <c r="L1371" s="1"/>
      <c r="M1371" s="5"/>
      <c r="N1371" s="5"/>
      <c r="O1371" s="5"/>
      <c r="P1371" s="5"/>
      <c r="Q1371" s="5"/>
      <c r="R1371" s="5"/>
      <c r="S1371" s="70"/>
      <c r="T1371" s="70"/>
      <c r="U1371" s="70"/>
      <c r="V1371" s="18"/>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1"/>
      <c r="BA1371" s="1"/>
    </row>
    <row r="1372" spans="2:53">
      <c r="B1372" s="1"/>
      <c r="C1372" s="1"/>
      <c r="D1372" s="1"/>
      <c r="E1372" s="1"/>
      <c r="F1372" s="1"/>
      <c r="G1372" s="5"/>
      <c r="H1372" s="1"/>
      <c r="I1372" s="1"/>
      <c r="J1372" s="5"/>
      <c r="K1372" s="1"/>
      <c r="L1372" s="1"/>
      <c r="M1372" s="5"/>
      <c r="N1372" s="5"/>
      <c r="O1372" s="5"/>
      <c r="P1372" s="5"/>
      <c r="Q1372" s="5"/>
      <c r="R1372" s="5"/>
      <c r="S1372" s="70"/>
      <c r="T1372" s="70"/>
      <c r="U1372" s="70"/>
      <c r="V1372" s="18"/>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1"/>
      <c r="BA1372" s="1"/>
    </row>
    <row r="1373" spans="2:53">
      <c r="B1373" s="1"/>
      <c r="C1373" s="1"/>
      <c r="D1373" s="1"/>
      <c r="E1373" s="1"/>
      <c r="F1373" s="1"/>
      <c r="G1373" s="5"/>
      <c r="H1373" s="1"/>
      <c r="I1373" s="1"/>
      <c r="J1373" s="5"/>
      <c r="K1373" s="1"/>
      <c r="L1373" s="1"/>
      <c r="M1373" s="5"/>
      <c r="N1373" s="5"/>
      <c r="O1373" s="5"/>
      <c r="P1373" s="5"/>
      <c r="Q1373" s="5"/>
      <c r="R1373" s="5"/>
      <c r="S1373" s="70"/>
      <c r="T1373" s="70"/>
      <c r="U1373" s="70"/>
      <c r="V1373" s="18"/>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1"/>
      <c r="BA1373" s="1"/>
    </row>
    <row r="1374" spans="2:53">
      <c r="B1374" s="1"/>
      <c r="C1374" s="1"/>
      <c r="D1374" s="1"/>
      <c r="E1374" s="1"/>
      <c r="F1374" s="1"/>
      <c r="G1374" s="5"/>
      <c r="H1374" s="1"/>
      <c r="I1374" s="1"/>
      <c r="J1374" s="5"/>
      <c r="K1374" s="1"/>
      <c r="L1374" s="1"/>
      <c r="M1374" s="5"/>
      <c r="N1374" s="5"/>
      <c r="O1374" s="5"/>
      <c r="P1374" s="5"/>
      <c r="Q1374" s="5"/>
      <c r="R1374" s="5"/>
      <c r="S1374" s="70"/>
      <c r="T1374" s="70"/>
      <c r="U1374" s="70"/>
      <c r="V1374" s="18"/>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1"/>
      <c r="BA1374" s="1"/>
    </row>
    <row r="1375" spans="2:53">
      <c r="B1375" s="1"/>
      <c r="C1375" s="1"/>
      <c r="D1375" s="1"/>
      <c r="E1375" s="1"/>
      <c r="F1375" s="1"/>
      <c r="G1375" s="5"/>
      <c r="H1375" s="1"/>
      <c r="I1375" s="1"/>
      <c r="J1375" s="5"/>
      <c r="K1375" s="1"/>
      <c r="L1375" s="1"/>
      <c r="M1375" s="5"/>
      <c r="N1375" s="5"/>
      <c r="O1375" s="5"/>
      <c r="P1375" s="5"/>
      <c r="Q1375" s="5"/>
      <c r="R1375" s="5"/>
      <c r="S1375" s="70"/>
      <c r="T1375" s="70"/>
      <c r="U1375" s="70"/>
      <c r="V1375" s="18"/>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1"/>
      <c r="BA1375" s="1"/>
    </row>
    <row r="1376" spans="2:53">
      <c r="B1376" s="1"/>
      <c r="C1376" s="1"/>
      <c r="D1376" s="1"/>
      <c r="E1376" s="1"/>
      <c r="F1376" s="1"/>
      <c r="G1376" s="5"/>
      <c r="H1376" s="1"/>
      <c r="I1376" s="1"/>
      <c r="J1376" s="5"/>
      <c r="K1376" s="1"/>
      <c r="L1376" s="1"/>
      <c r="M1376" s="5"/>
      <c r="N1376" s="5"/>
      <c r="O1376" s="5"/>
      <c r="P1376" s="5"/>
      <c r="Q1376" s="5"/>
      <c r="R1376" s="5"/>
      <c r="S1376" s="70"/>
      <c r="T1376" s="70"/>
      <c r="U1376" s="70"/>
      <c r="V1376" s="18"/>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1"/>
      <c r="BA1376" s="1"/>
    </row>
    <row r="1377" spans="2:53">
      <c r="B1377" s="1"/>
      <c r="C1377" s="1"/>
      <c r="D1377" s="1"/>
      <c r="E1377" s="1"/>
      <c r="F1377" s="1"/>
      <c r="G1377" s="5"/>
      <c r="H1377" s="1"/>
      <c r="I1377" s="1"/>
      <c r="J1377" s="5"/>
      <c r="K1377" s="1"/>
      <c r="L1377" s="1"/>
      <c r="M1377" s="5"/>
      <c r="N1377" s="5"/>
      <c r="O1377" s="5"/>
      <c r="P1377" s="5"/>
      <c r="Q1377" s="5"/>
      <c r="R1377" s="5"/>
      <c r="S1377" s="70"/>
      <c r="T1377" s="70"/>
      <c r="U1377" s="70"/>
      <c r="V1377" s="18"/>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1"/>
      <c r="BA1377" s="1"/>
    </row>
    <row r="1378" spans="2:53">
      <c r="B1378" s="1"/>
      <c r="C1378" s="1"/>
      <c r="D1378" s="1"/>
      <c r="E1378" s="1"/>
      <c r="F1378" s="1"/>
      <c r="G1378" s="5"/>
      <c r="H1378" s="1"/>
      <c r="I1378" s="1"/>
      <c r="J1378" s="5"/>
      <c r="K1378" s="1"/>
      <c r="L1378" s="1"/>
      <c r="M1378" s="5"/>
      <c r="N1378" s="5"/>
      <c r="O1378" s="5"/>
      <c r="P1378" s="5"/>
      <c r="Q1378" s="5"/>
      <c r="R1378" s="5"/>
      <c r="S1378" s="70"/>
      <c r="T1378" s="70"/>
      <c r="U1378" s="70"/>
      <c r="V1378" s="18"/>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1"/>
      <c r="BA1378" s="1"/>
    </row>
    <row r="1379" spans="2:53">
      <c r="B1379" s="1"/>
      <c r="C1379" s="1"/>
      <c r="D1379" s="1"/>
      <c r="E1379" s="1"/>
      <c r="F1379" s="1"/>
      <c r="G1379" s="5"/>
      <c r="H1379" s="1"/>
      <c r="I1379" s="1"/>
      <c r="J1379" s="5"/>
      <c r="K1379" s="1"/>
      <c r="L1379" s="1"/>
      <c r="M1379" s="5"/>
      <c r="N1379" s="5"/>
      <c r="O1379" s="5"/>
      <c r="P1379" s="5"/>
      <c r="Q1379" s="5"/>
      <c r="R1379" s="5"/>
      <c r="S1379" s="70"/>
      <c r="T1379" s="70"/>
      <c r="U1379" s="70"/>
      <c r="V1379" s="18"/>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1"/>
      <c r="BA1379" s="1"/>
    </row>
    <row r="1380" spans="2:53">
      <c r="B1380" s="1"/>
      <c r="C1380" s="1"/>
      <c r="D1380" s="1"/>
      <c r="E1380" s="1"/>
      <c r="F1380" s="1"/>
      <c r="G1380" s="5"/>
      <c r="H1380" s="1"/>
      <c r="I1380" s="1"/>
      <c r="J1380" s="5"/>
      <c r="K1380" s="1"/>
      <c r="L1380" s="1"/>
      <c r="M1380" s="5"/>
      <c r="N1380" s="5"/>
      <c r="O1380" s="5"/>
      <c r="P1380" s="5"/>
      <c r="Q1380" s="5"/>
      <c r="R1380" s="5"/>
      <c r="S1380" s="70"/>
      <c r="T1380" s="70"/>
      <c r="U1380" s="70"/>
      <c r="V1380" s="18"/>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1"/>
      <c r="BA1380" s="1"/>
    </row>
    <row r="1381" spans="2:53">
      <c r="B1381" s="1"/>
      <c r="C1381" s="1"/>
      <c r="D1381" s="1"/>
      <c r="E1381" s="1"/>
      <c r="F1381" s="1"/>
      <c r="G1381" s="5"/>
      <c r="H1381" s="1"/>
      <c r="I1381" s="1"/>
      <c r="J1381" s="5"/>
      <c r="K1381" s="1"/>
      <c r="L1381" s="1"/>
      <c r="M1381" s="5"/>
      <c r="N1381" s="5"/>
      <c r="O1381" s="5"/>
      <c r="P1381" s="5"/>
      <c r="Q1381" s="5"/>
      <c r="R1381" s="5"/>
      <c r="S1381" s="70"/>
      <c r="T1381" s="70"/>
      <c r="U1381" s="70"/>
      <c r="V1381" s="18"/>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1"/>
      <c r="BA1381" s="1"/>
    </row>
    <row r="1382" spans="2:53">
      <c r="B1382" s="1"/>
      <c r="C1382" s="1"/>
      <c r="D1382" s="1"/>
      <c r="E1382" s="1"/>
      <c r="F1382" s="1"/>
      <c r="G1382" s="5"/>
      <c r="H1382" s="1"/>
      <c r="I1382" s="1"/>
      <c r="J1382" s="5"/>
      <c r="K1382" s="1"/>
      <c r="L1382" s="1"/>
      <c r="M1382" s="5"/>
      <c r="N1382" s="5"/>
      <c r="O1382" s="5"/>
      <c r="P1382" s="5"/>
      <c r="Q1382" s="5"/>
      <c r="R1382" s="5"/>
      <c r="S1382" s="70"/>
      <c r="T1382" s="70"/>
      <c r="U1382" s="70"/>
      <c r="V1382" s="18"/>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1"/>
      <c r="BA1382" s="1"/>
    </row>
    <row r="1383" spans="2:53">
      <c r="B1383" s="1"/>
      <c r="C1383" s="1"/>
      <c r="D1383" s="1"/>
      <c r="E1383" s="1"/>
      <c r="F1383" s="1"/>
      <c r="G1383" s="5"/>
      <c r="H1383" s="1"/>
      <c r="I1383" s="1"/>
      <c r="J1383" s="5"/>
      <c r="K1383" s="1"/>
      <c r="L1383" s="1"/>
      <c r="M1383" s="5"/>
      <c r="N1383" s="5"/>
      <c r="O1383" s="5"/>
      <c r="P1383" s="5"/>
      <c r="Q1383" s="5"/>
      <c r="R1383" s="5"/>
      <c r="S1383" s="70"/>
      <c r="T1383" s="70"/>
      <c r="U1383" s="70"/>
      <c r="V1383" s="18"/>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1"/>
      <c r="BA1383" s="1"/>
    </row>
    <row r="1384" spans="2:53">
      <c r="B1384" s="1"/>
      <c r="C1384" s="1"/>
      <c r="D1384" s="1"/>
      <c r="E1384" s="1"/>
      <c r="F1384" s="1"/>
      <c r="G1384" s="5"/>
      <c r="H1384" s="1"/>
      <c r="I1384" s="1"/>
      <c r="J1384" s="5"/>
      <c r="K1384" s="1"/>
      <c r="L1384" s="1"/>
      <c r="M1384" s="5"/>
      <c r="N1384" s="5"/>
      <c r="O1384" s="5"/>
      <c r="P1384" s="5"/>
      <c r="Q1384" s="5"/>
      <c r="R1384" s="5"/>
      <c r="S1384" s="70"/>
      <c r="T1384" s="70"/>
      <c r="U1384" s="70"/>
      <c r="V1384" s="18"/>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1"/>
      <c r="BA1384" s="1"/>
    </row>
    <row r="1385" spans="2:53">
      <c r="B1385" s="1"/>
      <c r="C1385" s="1"/>
      <c r="D1385" s="1"/>
      <c r="E1385" s="1"/>
      <c r="F1385" s="1"/>
      <c r="G1385" s="5"/>
      <c r="H1385" s="1"/>
      <c r="I1385" s="1"/>
      <c r="J1385" s="5"/>
      <c r="K1385" s="1"/>
      <c r="L1385" s="1"/>
      <c r="M1385" s="5"/>
      <c r="N1385" s="5"/>
      <c r="O1385" s="5"/>
      <c r="P1385" s="5"/>
      <c r="Q1385" s="5"/>
      <c r="R1385" s="5"/>
      <c r="S1385" s="70"/>
      <c r="T1385" s="70"/>
      <c r="U1385" s="70"/>
      <c r="V1385" s="18"/>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1"/>
      <c r="BA1385" s="1"/>
    </row>
    <row r="1386" spans="2:53">
      <c r="B1386" s="1"/>
      <c r="C1386" s="1"/>
      <c r="D1386" s="1"/>
      <c r="E1386" s="1"/>
      <c r="F1386" s="1"/>
      <c r="G1386" s="5"/>
      <c r="H1386" s="1"/>
      <c r="I1386" s="1"/>
      <c r="J1386" s="5"/>
      <c r="K1386" s="1"/>
      <c r="L1386" s="1"/>
      <c r="M1386" s="5"/>
      <c r="N1386" s="5"/>
      <c r="O1386" s="5"/>
      <c r="P1386" s="5"/>
      <c r="Q1386" s="5"/>
      <c r="R1386" s="5"/>
      <c r="S1386" s="70"/>
      <c r="T1386" s="70"/>
      <c r="U1386" s="70"/>
      <c r="V1386" s="18"/>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1"/>
      <c r="BA1386" s="1"/>
    </row>
    <row r="1387" spans="2:53">
      <c r="B1387" s="1"/>
      <c r="C1387" s="1"/>
      <c r="D1387" s="1"/>
      <c r="E1387" s="1"/>
      <c r="F1387" s="1"/>
      <c r="G1387" s="5"/>
      <c r="H1387" s="1"/>
      <c r="I1387" s="1"/>
      <c r="J1387" s="5"/>
      <c r="K1387" s="1"/>
      <c r="L1387" s="1"/>
      <c r="M1387" s="5"/>
      <c r="N1387" s="5"/>
      <c r="O1387" s="5"/>
      <c r="P1387" s="5"/>
      <c r="Q1387" s="5"/>
      <c r="R1387" s="5"/>
      <c r="S1387" s="70"/>
      <c r="T1387" s="70"/>
      <c r="U1387" s="70"/>
      <c r="V1387" s="18"/>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1"/>
      <c r="BA1387" s="1"/>
    </row>
    <row r="1388" spans="2:53">
      <c r="B1388" s="1"/>
      <c r="C1388" s="1"/>
      <c r="D1388" s="1"/>
      <c r="E1388" s="1"/>
      <c r="F1388" s="1"/>
      <c r="G1388" s="5"/>
      <c r="H1388" s="1"/>
      <c r="I1388" s="1"/>
      <c r="J1388" s="5"/>
      <c r="K1388" s="1"/>
      <c r="L1388" s="1"/>
      <c r="M1388" s="5"/>
      <c r="N1388" s="5"/>
      <c r="O1388" s="5"/>
      <c r="P1388" s="5"/>
      <c r="Q1388" s="5"/>
      <c r="R1388" s="5"/>
      <c r="S1388" s="70"/>
      <c r="T1388" s="70"/>
      <c r="U1388" s="70"/>
      <c r="V1388" s="18"/>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1"/>
      <c r="BA1388" s="1"/>
    </row>
    <row r="1389" spans="2:53">
      <c r="B1389" s="1"/>
      <c r="C1389" s="1"/>
      <c r="D1389" s="1"/>
      <c r="E1389" s="1"/>
      <c r="F1389" s="1"/>
      <c r="G1389" s="5"/>
      <c r="H1389" s="1"/>
      <c r="I1389" s="1"/>
      <c r="J1389" s="5"/>
      <c r="K1389" s="1"/>
      <c r="L1389" s="1"/>
      <c r="M1389" s="5"/>
      <c r="N1389" s="5"/>
      <c r="O1389" s="5"/>
      <c r="P1389" s="5"/>
      <c r="Q1389" s="5"/>
      <c r="R1389" s="5"/>
      <c r="S1389" s="70"/>
      <c r="T1389" s="70"/>
      <c r="U1389" s="70"/>
      <c r="V1389" s="18"/>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1"/>
      <c r="BA1389" s="1"/>
    </row>
    <row r="1390" spans="2:53">
      <c r="B1390" s="1"/>
      <c r="C1390" s="1"/>
      <c r="D1390" s="1"/>
      <c r="E1390" s="1"/>
      <c r="F1390" s="1"/>
      <c r="G1390" s="5"/>
      <c r="H1390" s="1"/>
      <c r="I1390" s="1"/>
      <c r="J1390" s="5"/>
      <c r="K1390" s="1"/>
      <c r="L1390" s="1"/>
      <c r="M1390" s="5"/>
      <c r="N1390" s="5"/>
      <c r="O1390" s="5"/>
      <c r="P1390" s="5"/>
      <c r="Q1390" s="5"/>
      <c r="R1390" s="5"/>
      <c r="S1390" s="70"/>
      <c r="T1390" s="70"/>
      <c r="U1390" s="70"/>
      <c r="V1390" s="18"/>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1"/>
      <c r="BA1390" s="1"/>
    </row>
    <row r="1391" spans="2:53">
      <c r="B1391" s="1"/>
      <c r="C1391" s="1"/>
      <c r="D1391" s="1"/>
      <c r="E1391" s="1"/>
      <c r="F1391" s="1"/>
      <c r="G1391" s="5"/>
      <c r="H1391" s="1"/>
      <c r="I1391" s="1"/>
      <c r="J1391" s="5"/>
      <c r="K1391" s="1"/>
      <c r="L1391" s="1"/>
      <c r="M1391" s="5"/>
      <c r="N1391" s="5"/>
      <c r="O1391" s="5"/>
      <c r="P1391" s="5"/>
      <c r="Q1391" s="5"/>
      <c r="R1391" s="5"/>
      <c r="S1391" s="70"/>
      <c r="T1391" s="70"/>
      <c r="U1391" s="70"/>
      <c r="V1391" s="18"/>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1"/>
      <c r="BA1391" s="1"/>
    </row>
    <row r="1392" spans="2:53">
      <c r="B1392" s="1"/>
      <c r="C1392" s="1"/>
      <c r="D1392" s="1"/>
      <c r="E1392" s="1"/>
      <c r="F1392" s="1"/>
      <c r="G1392" s="5"/>
      <c r="H1392" s="1"/>
      <c r="I1392" s="1"/>
      <c r="J1392" s="5"/>
      <c r="K1392" s="1"/>
      <c r="L1392" s="1"/>
      <c r="M1392" s="5"/>
      <c r="N1392" s="5"/>
      <c r="O1392" s="5"/>
      <c r="P1392" s="5"/>
      <c r="Q1392" s="5"/>
      <c r="R1392" s="5"/>
      <c r="S1392" s="70"/>
      <c r="T1392" s="70"/>
      <c r="U1392" s="70"/>
      <c r="V1392" s="18"/>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1"/>
      <c r="BA1392" s="1"/>
    </row>
    <row r="1393" spans="2:53">
      <c r="B1393" s="1"/>
      <c r="C1393" s="1"/>
      <c r="D1393" s="1"/>
      <c r="E1393" s="1"/>
      <c r="F1393" s="1"/>
      <c r="G1393" s="5"/>
      <c r="H1393" s="1"/>
      <c r="I1393" s="1"/>
      <c r="J1393" s="5"/>
      <c r="K1393" s="1"/>
      <c r="L1393" s="1"/>
      <c r="M1393" s="5"/>
      <c r="N1393" s="5"/>
      <c r="O1393" s="5"/>
      <c r="P1393" s="5"/>
      <c r="Q1393" s="5"/>
      <c r="R1393" s="5"/>
      <c r="S1393" s="70"/>
      <c r="T1393" s="70"/>
      <c r="U1393" s="70"/>
      <c r="V1393" s="18"/>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1"/>
      <c r="BA1393" s="1"/>
    </row>
    <row r="1394" spans="2:53">
      <c r="B1394" s="1"/>
      <c r="C1394" s="1"/>
      <c r="D1394" s="1"/>
      <c r="E1394" s="1"/>
      <c r="F1394" s="1"/>
      <c r="G1394" s="5"/>
      <c r="H1394" s="1"/>
      <c r="I1394" s="1"/>
      <c r="J1394" s="5"/>
      <c r="K1394" s="1"/>
      <c r="L1394" s="1"/>
      <c r="M1394" s="5"/>
      <c r="N1394" s="5"/>
      <c r="O1394" s="5"/>
      <c r="P1394" s="5"/>
      <c r="Q1394" s="5"/>
      <c r="R1394" s="5"/>
      <c r="S1394" s="70"/>
      <c r="T1394" s="70"/>
      <c r="U1394" s="70"/>
      <c r="V1394" s="18"/>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1"/>
      <c r="BA1394" s="1"/>
    </row>
    <row r="1395" spans="2:53">
      <c r="B1395" s="1"/>
      <c r="C1395" s="1"/>
      <c r="D1395" s="1"/>
      <c r="E1395" s="1"/>
      <c r="F1395" s="1"/>
      <c r="G1395" s="5"/>
      <c r="H1395" s="1"/>
      <c r="I1395" s="1"/>
      <c r="J1395" s="5"/>
      <c r="K1395" s="1"/>
      <c r="L1395" s="1"/>
      <c r="M1395" s="5"/>
      <c r="N1395" s="5"/>
      <c r="O1395" s="5"/>
      <c r="P1395" s="5"/>
      <c r="Q1395" s="5"/>
      <c r="R1395" s="5"/>
      <c r="S1395" s="70"/>
      <c r="T1395" s="70"/>
      <c r="U1395" s="70"/>
      <c r="V1395" s="18"/>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1"/>
      <c r="BA1395" s="1"/>
    </row>
    <row r="1396" spans="2:53">
      <c r="B1396" s="1"/>
      <c r="C1396" s="1"/>
      <c r="D1396" s="1"/>
      <c r="E1396" s="1"/>
      <c r="F1396" s="1"/>
      <c r="G1396" s="5"/>
      <c r="H1396" s="1"/>
      <c r="I1396" s="1"/>
      <c r="J1396" s="5"/>
      <c r="K1396" s="1"/>
      <c r="L1396" s="1"/>
      <c r="M1396" s="5"/>
      <c r="N1396" s="5"/>
      <c r="O1396" s="5"/>
      <c r="P1396" s="5"/>
      <c r="Q1396" s="5"/>
      <c r="R1396" s="5"/>
      <c r="S1396" s="70"/>
      <c r="T1396" s="70"/>
      <c r="U1396" s="70"/>
      <c r="V1396" s="18"/>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1"/>
      <c r="BA1396" s="1"/>
    </row>
    <row r="1397" spans="2:53">
      <c r="B1397" s="1"/>
      <c r="C1397" s="1"/>
      <c r="D1397" s="1"/>
      <c r="E1397" s="1"/>
      <c r="F1397" s="1"/>
      <c r="G1397" s="5"/>
      <c r="H1397" s="1"/>
      <c r="I1397" s="1"/>
      <c r="J1397" s="5"/>
      <c r="K1397" s="1"/>
      <c r="L1397" s="1"/>
      <c r="M1397" s="5"/>
      <c r="N1397" s="5"/>
      <c r="O1397" s="5"/>
      <c r="P1397" s="5"/>
      <c r="Q1397" s="5"/>
      <c r="R1397" s="5"/>
      <c r="S1397" s="70"/>
      <c r="T1397" s="70"/>
      <c r="U1397" s="70"/>
      <c r="V1397" s="18"/>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1"/>
      <c r="BA1397" s="1"/>
    </row>
    <row r="1398" spans="2:53">
      <c r="B1398" s="1"/>
      <c r="C1398" s="1"/>
      <c r="D1398" s="1"/>
      <c r="E1398" s="1"/>
      <c r="F1398" s="1"/>
      <c r="G1398" s="5"/>
      <c r="H1398" s="1"/>
      <c r="I1398" s="1"/>
      <c r="J1398" s="5"/>
      <c r="K1398" s="1"/>
      <c r="L1398" s="1"/>
      <c r="M1398" s="5"/>
      <c r="N1398" s="5"/>
      <c r="O1398" s="5"/>
      <c r="P1398" s="5"/>
      <c r="Q1398" s="5"/>
      <c r="R1398" s="5"/>
      <c r="S1398" s="70"/>
      <c r="T1398" s="70"/>
      <c r="U1398" s="70"/>
      <c r="V1398" s="18"/>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1"/>
      <c r="BA1398" s="1"/>
    </row>
    <row r="1399" spans="2:53">
      <c r="B1399" s="1"/>
      <c r="C1399" s="1"/>
      <c r="D1399" s="1"/>
      <c r="E1399" s="1"/>
      <c r="F1399" s="1"/>
      <c r="G1399" s="5"/>
      <c r="H1399" s="1"/>
      <c r="I1399" s="1"/>
      <c r="J1399" s="5"/>
      <c r="K1399" s="1"/>
      <c r="L1399" s="1"/>
      <c r="M1399" s="5"/>
      <c r="N1399" s="5"/>
      <c r="O1399" s="5"/>
      <c r="P1399" s="5"/>
      <c r="Q1399" s="5"/>
      <c r="R1399" s="5"/>
      <c r="S1399" s="70"/>
      <c r="T1399" s="70"/>
      <c r="U1399" s="70"/>
      <c r="V1399" s="18"/>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1"/>
      <c r="BA1399" s="1"/>
    </row>
    <row r="1400" spans="2:53">
      <c r="B1400" s="1"/>
      <c r="C1400" s="1"/>
      <c r="D1400" s="1"/>
      <c r="E1400" s="1"/>
      <c r="F1400" s="1"/>
      <c r="G1400" s="5"/>
      <c r="H1400" s="1"/>
      <c r="I1400" s="1"/>
      <c r="J1400" s="5"/>
      <c r="K1400" s="1"/>
      <c r="L1400" s="1"/>
      <c r="M1400" s="5"/>
      <c r="N1400" s="5"/>
      <c r="O1400" s="5"/>
      <c r="P1400" s="5"/>
      <c r="Q1400" s="5"/>
      <c r="R1400" s="5"/>
      <c r="S1400" s="70"/>
      <c r="T1400" s="70"/>
      <c r="U1400" s="70"/>
      <c r="V1400" s="18"/>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1"/>
      <c r="BA1400" s="1"/>
    </row>
    <row r="1401" spans="2:53">
      <c r="B1401" s="1"/>
      <c r="C1401" s="1"/>
      <c r="D1401" s="1"/>
      <c r="E1401" s="1"/>
      <c r="F1401" s="1"/>
      <c r="G1401" s="5"/>
      <c r="H1401" s="1"/>
      <c r="I1401" s="1"/>
      <c r="J1401" s="5"/>
      <c r="K1401" s="1"/>
      <c r="L1401" s="1"/>
      <c r="M1401" s="5"/>
      <c r="N1401" s="5"/>
      <c r="O1401" s="5"/>
      <c r="P1401" s="5"/>
      <c r="Q1401" s="5"/>
      <c r="R1401" s="5"/>
      <c r="S1401" s="70"/>
      <c r="T1401" s="70"/>
      <c r="U1401" s="70"/>
      <c r="V1401" s="18"/>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1"/>
      <c r="BA1401" s="1"/>
    </row>
    <row r="1402" spans="2:53">
      <c r="B1402" s="1"/>
      <c r="C1402" s="1"/>
      <c r="D1402" s="1"/>
      <c r="E1402" s="1"/>
      <c r="F1402" s="1"/>
      <c r="G1402" s="5"/>
      <c r="H1402" s="1"/>
      <c r="I1402" s="1"/>
      <c r="J1402" s="5"/>
      <c r="K1402" s="1"/>
      <c r="L1402" s="1"/>
      <c r="M1402" s="5"/>
      <c r="N1402" s="5"/>
      <c r="O1402" s="5"/>
      <c r="P1402" s="5"/>
      <c r="Q1402" s="5"/>
      <c r="R1402" s="5"/>
      <c r="S1402" s="70"/>
      <c r="T1402" s="70"/>
      <c r="U1402" s="70"/>
      <c r="V1402" s="18"/>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1"/>
      <c r="BA1402" s="1"/>
    </row>
    <row r="1403" spans="2:53">
      <c r="B1403" s="1"/>
      <c r="C1403" s="1"/>
      <c r="D1403" s="1"/>
      <c r="E1403" s="1"/>
      <c r="F1403" s="1"/>
      <c r="G1403" s="5"/>
      <c r="H1403" s="1"/>
      <c r="I1403" s="1"/>
      <c r="J1403" s="5"/>
      <c r="K1403" s="1"/>
      <c r="L1403" s="1"/>
      <c r="M1403" s="5"/>
      <c r="N1403" s="5"/>
      <c r="O1403" s="5"/>
      <c r="P1403" s="5"/>
      <c r="Q1403" s="5"/>
      <c r="R1403" s="5"/>
      <c r="S1403" s="70"/>
      <c r="T1403" s="70"/>
      <c r="U1403" s="70"/>
      <c r="V1403" s="18"/>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1"/>
      <c r="BA1403" s="1"/>
    </row>
    <row r="1404" spans="2:53">
      <c r="B1404" s="1"/>
      <c r="C1404" s="1"/>
      <c r="D1404" s="1"/>
      <c r="E1404" s="1"/>
      <c r="F1404" s="1"/>
      <c r="G1404" s="5"/>
      <c r="H1404" s="1"/>
      <c r="I1404" s="1"/>
      <c r="J1404" s="5"/>
      <c r="K1404" s="1"/>
      <c r="L1404" s="1"/>
      <c r="M1404" s="5"/>
      <c r="N1404" s="5"/>
      <c r="O1404" s="5"/>
      <c r="P1404" s="5"/>
      <c r="Q1404" s="5"/>
      <c r="R1404" s="5"/>
      <c r="S1404" s="70"/>
      <c r="T1404" s="70"/>
      <c r="U1404" s="70"/>
      <c r="V1404" s="18"/>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1"/>
      <c r="BA1404" s="1"/>
    </row>
    <row r="1405" spans="2:53">
      <c r="B1405" s="1"/>
      <c r="C1405" s="1"/>
      <c r="D1405" s="1"/>
      <c r="E1405" s="1"/>
      <c r="F1405" s="1"/>
      <c r="G1405" s="5"/>
      <c r="H1405" s="1"/>
      <c r="I1405" s="1"/>
      <c r="J1405" s="5"/>
      <c r="K1405" s="1"/>
      <c r="L1405" s="1"/>
      <c r="M1405" s="5"/>
      <c r="N1405" s="5"/>
      <c r="O1405" s="5"/>
      <c r="P1405" s="5"/>
      <c r="Q1405" s="5"/>
      <c r="R1405" s="5"/>
      <c r="S1405" s="70"/>
      <c r="T1405" s="70"/>
      <c r="U1405" s="70"/>
      <c r="V1405" s="18"/>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1"/>
      <c r="BA1405" s="1"/>
    </row>
    <row r="1406" spans="2:53">
      <c r="B1406" s="1"/>
      <c r="C1406" s="1"/>
      <c r="D1406" s="1"/>
      <c r="E1406" s="1"/>
      <c r="F1406" s="1"/>
      <c r="G1406" s="5"/>
      <c r="H1406" s="1"/>
      <c r="I1406" s="1"/>
      <c r="J1406" s="5"/>
      <c r="K1406" s="1"/>
      <c r="L1406" s="1"/>
      <c r="M1406" s="5"/>
      <c r="N1406" s="5"/>
      <c r="O1406" s="5"/>
      <c r="P1406" s="5"/>
      <c r="Q1406" s="5"/>
      <c r="R1406" s="5"/>
      <c r="S1406" s="70"/>
      <c r="T1406" s="70"/>
      <c r="U1406" s="70"/>
      <c r="V1406" s="18"/>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1"/>
      <c r="BA1406" s="1"/>
    </row>
    <row r="1407" spans="2:53">
      <c r="B1407" s="1"/>
      <c r="C1407" s="1"/>
      <c r="D1407" s="1"/>
      <c r="E1407" s="1"/>
      <c r="F1407" s="1"/>
      <c r="G1407" s="5"/>
      <c r="H1407" s="1"/>
      <c r="I1407" s="1"/>
      <c r="J1407" s="5"/>
      <c r="K1407" s="1"/>
      <c r="L1407" s="1"/>
      <c r="M1407" s="5"/>
      <c r="N1407" s="5"/>
      <c r="O1407" s="5"/>
      <c r="P1407" s="5"/>
      <c r="Q1407" s="5"/>
      <c r="R1407" s="5"/>
      <c r="S1407" s="70"/>
      <c r="T1407" s="70"/>
      <c r="U1407" s="70"/>
      <c r="V1407" s="18"/>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1"/>
      <c r="BA1407" s="1"/>
    </row>
    <row r="1408" spans="2:53">
      <c r="B1408" s="1"/>
      <c r="C1408" s="1"/>
      <c r="D1408" s="1"/>
      <c r="E1408" s="1"/>
      <c r="F1408" s="1"/>
      <c r="G1408" s="5"/>
      <c r="H1408" s="1"/>
      <c r="I1408" s="1"/>
      <c r="J1408" s="5"/>
      <c r="K1408" s="1"/>
      <c r="L1408" s="1"/>
      <c r="M1408" s="5"/>
      <c r="N1408" s="5"/>
      <c r="O1408" s="5"/>
      <c r="P1408" s="5"/>
      <c r="Q1408" s="5"/>
      <c r="R1408" s="5"/>
      <c r="S1408" s="70"/>
      <c r="T1408" s="70"/>
      <c r="U1408" s="70"/>
      <c r="V1408" s="18"/>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1"/>
      <c r="BA1408" s="1"/>
    </row>
    <row r="1409" spans="2:53">
      <c r="B1409" s="1"/>
      <c r="C1409" s="1"/>
      <c r="D1409" s="1"/>
      <c r="E1409" s="1"/>
      <c r="F1409" s="1"/>
      <c r="G1409" s="5"/>
      <c r="H1409" s="1"/>
      <c r="I1409" s="1"/>
      <c r="J1409" s="5"/>
      <c r="K1409" s="1"/>
      <c r="L1409" s="1"/>
      <c r="M1409" s="5"/>
      <c r="N1409" s="5"/>
      <c r="O1409" s="5"/>
      <c r="P1409" s="5"/>
      <c r="Q1409" s="5"/>
      <c r="R1409" s="5"/>
      <c r="S1409" s="70"/>
      <c r="T1409" s="70"/>
      <c r="U1409" s="70"/>
      <c r="V1409" s="18"/>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1"/>
      <c r="BA1409" s="1"/>
    </row>
    <row r="1410" spans="2:53">
      <c r="B1410" s="1"/>
      <c r="C1410" s="1"/>
      <c r="D1410" s="1"/>
      <c r="E1410" s="1"/>
      <c r="F1410" s="1"/>
      <c r="G1410" s="5"/>
      <c r="H1410" s="1"/>
      <c r="I1410" s="1"/>
      <c r="J1410" s="5"/>
      <c r="K1410" s="1"/>
      <c r="L1410" s="1"/>
      <c r="M1410" s="5"/>
      <c r="N1410" s="5"/>
      <c r="O1410" s="5"/>
      <c r="P1410" s="5"/>
      <c r="Q1410" s="5"/>
      <c r="R1410" s="5"/>
      <c r="S1410" s="70"/>
      <c r="T1410" s="70"/>
      <c r="U1410" s="70"/>
      <c r="V1410" s="18"/>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1"/>
      <c r="BA1410" s="1"/>
    </row>
    <row r="1411" spans="2:53">
      <c r="B1411" s="1"/>
      <c r="C1411" s="1"/>
      <c r="D1411" s="1"/>
      <c r="E1411" s="1"/>
      <c r="F1411" s="1"/>
      <c r="G1411" s="5"/>
      <c r="H1411" s="1"/>
      <c r="I1411" s="1"/>
      <c r="J1411" s="5"/>
      <c r="K1411" s="1"/>
      <c r="L1411" s="1"/>
      <c r="M1411" s="5"/>
      <c r="N1411" s="5"/>
      <c r="O1411" s="5"/>
      <c r="P1411" s="5"/>
      <c r="Q1411" s="5"/>
      <c r="R1411" s="5"/>
      <c r="S1411" s="70"/>
      <c r="T1411" s="70"/>
      <c r="U1411" s="70"/>
      <c r="V1411" s="18"/>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1"/>
      <c r="BA1411" s="1"/>
    </row>
    <row r="1412" spans="2:53">
      <c r="B1412" s="1"/>
      <c r="C1412" s="1"/>
      <c r="D1412" s="1"/>
      <c r="E1412" s="1"/>
      <c r="F1412" s="1"/>
      <c r="G1412" s="5"/>
      <c r="H1412" s="1"/>
      <c r="I1412" s="1"/>
      <c r="J1412" s="5"/>
      <c r="K1412" s="1"/>
      <c r="L1412" s="1"/>
      <c r="M1412" s="5"/>
      <c r="N1412" s="5"/>
      <c r="O1412" s="5"/>
      <c r="P1412" s="5"/>
      <c r="Q1412" s="5"/>
      <c r="R1412" s="5"/>
      <c r="S1412" s="70"/>
      <c r="T1412" s="70"/>
      <c r="U1412" s="70"/>
      <c r="V1412" s="18"/>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1"/>
      <c r="BA1412" s="1"/>
    </row>
    <row r="1413" spans="2:53">
      <c r="B1413" s="1"/>
      <c r="C1413" s="1"/>
      <c r="D1413" s="1"/>
      <c r="E1413" s="1"/>
      <c r="F1413" s="1"/>
      <c r="G1413" s="5"/>
      <c r="H1413" s="1"/>
      <c r="I1413" s="1"/>
      <c r="J1413" s="5"/>
      <c r="K1413" s="1"/>
      <c r="L1413" s="1"/>
      <c r="M1413" s="5"/>
      <c r="N1413" s="5"/>
      <c r="O1413" s="5"/>
      <c r="P1413" s="5"/>
      <c r="Q1413" s="5"/>
      <c r="R1413" s="5"/>
      <c r="S1413" s="70"/>
      <c r="T1413" s="70"/>
      <c r="U1413" s="70"/>
      <c r="V1413" s="18"/>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1"/>
      <c r="BA1413" s="1"/>
    </row>
    <row r="1414" spans="2:53">
      <c r="B1414" s="1"/>
      <c r="C1414" s="1"/>
      <c r="D1414" s="1"/>
      <c r="E1414" s="1"/>
      <c r="F1414" s="1"/>
      <c r="G1414" s="5"/>
      <c r="H1414" s="1"/>
      <c r="I1414" s="1"/>
      <c r="J1414" s="5"/>
      <c r="K1414" s="1"/>
      <c r="L1414" s="1"/>
      <c r="M1414" s="5"/>
      <c r="N1414" s="5"/>
      <c r="O1414" s="5"/>
      <c r="P1414" s="5"/>
      <c r="Q1414" s="5"/>
      <c r="R1414" s="5"/>
      <c r="S1414" s="70"/>
      <c r="T1414" s="70"/>
      <c r="U1414" s="70"/>
      <c r="V1414" s="18"/>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1"/>
      <c r="BA1414" s="1"/>
    </row>
    <row r="1415" spans="2:53">
      <c r="B1415" s="1"/>
      <c r="C1415" s="1"/>
      <c r="D1415" s="1"/>
      <c r="E1415" s="1"/>
      <c r="F1415" s="1"/>
      <c r="G1415" s="5"/>
      <c r="H1415" s="1"/>
      <c r="I1415" s="1"/>
      <c r="J1415" s="5"/>
      <c r="K1415" s="1"/>
      <c r="L1415" s="1"/>
      <c r="M1415" s="5"/>
      <c r="N1415" s="5"/>
      <c r="O1415" s="5"/>
      <c r="P1415" s="5"/>
      <c r="Q1415" s="5"/>
      <c r="R1415" s="5"/>
      <c r="S1415" s="70"/>
      <c r="T1415" s="70"/>
      <c r="U1415" s="70"/>
      <c r="V1415" s="18"/>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1"/>
      <c r="BA1415" s="1"/>
    </row>
    <row r="1416" spans="2:53">
      <c r="B1416" s="1"/>
      <c r="C1416" s="1"/>
      <c r="D1416" s="1"/>
      <c r="E1416" s="1"/>
      <c r="F1416" s="1"/>
      <c r="G1416" s="5"/>
      <c r="H1416" s="1"/>
      <c r="I1416" s="1"/>
      <c r="J1416" s="5"/>
      <c r="K1416" s="1"/>
      <c r="L1416" s="1"/>
      <c r="M1416" s="5"/>
      <c r="N1416" s="5"/>
      <c r="O1416" s="5"/>
      <c r="P1416" s="5"/>
      <c r="Q1416" s="5"/>
      <c r="R1416" s="5"/>
      <c r="S1416" s="70"/>
      <c r="T1416" s="70"/>
      <c r="U1416" s="70"/>
      <c r="V1416" s="18"/>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1"/>
      <c r="BA1416" s="1"/>
    </row>
    <row r="1417" spans="2:53">
      <c r="B1417" s="1"/>
      <c r="C1417" s="1"/>
      <c r="D1417" s="1"/>
      <c r="E1417" s="1"/>
      <c r="F1417" s="1"/>
      <c r="G1417" s="5"/>
      <c r="H1417" s="1"/>
      <c r="I1417" s="1"/>
      <c r="J1417" s="5"/>
      <c r="K1417" s="1"/>
      <c r="L1417" s="1"/>
      <c r="M1417" s="5"/>
      <c r="N1417" s="5"/>
      <c r="O1417" s="5"/>
      <c r="P1417" s="5"/>
      <c r="Q1417" s="5"/>
      <c r="R1417" s="5"/>
      <c r="S1417" s="70"/>
      <c r="T1417" s="70"/>
      <c r="U1417" s="70"/>
      <c r="V1417" s="18"/>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1"/>
      <c r="BA1417" s="1"/>
    </row>
    <row r="1418" spans="2:53">
      <c r="B1418" s="1"/>
      <c r="C1418" s="1"/>
      <c r="D1418" s="1"/>
      <c r="E1418" s="1"/>
      <c r="F1418" s="1"/>
      <c r="G1418" s="5"/>
      <c r="H1418" s="1"/>
      <c r="I1418" s="1"/>
      <c r="J1418" s="5"/>
      <c r="K1418" s="1"/>
      <c r="L1418" s="1"/>
      <c r="M1418" s="5"/>
      <c r="N1418" s="5"/>
      <c r="O1418" s="5"/>
      <c r="P1418" s="5"/>
      <c r="Q1418" s="5"/>
      <c r="R1418" s="5"/>
      <c r="S1418" s="70"/>
      <c r="T1418" s="70"/>
      <c r="U1418" s="70"/>
      <c r="V1418" s="18"/>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1"/>
      <c r="BA1418" s="1"/>
    </row>
    <row r="1419" spans="2:53">
      <c r="B1419" s="1"/>
      <c r="C1419" s="1"/>
      <c r="D1419" s="1"/>
      <c r="E1419" s="1"/>
      <c r="F1419" s="1"/>
      <c r="G1419" s="5"/>
      <c r="H1419" s="1"/>
      <c r="I1419" s="1"/>
      <c r="J1419" s="5"/>
      <c r="K1419" s="1"/>
      <c r="L1419" s="1"/>
      <c r="M1419" s="5"/>
      <c r="N1419" s="5"/>
      <c r="O1419" s="5"/>
      <c r="P1419" s="5"/>
      <c r="Q1419" s="5"/>
      <c r="R1419" s="5"/>
      <c r="S1419" s="70"/>
      <c r="T1419" s="70"/>
      <c r="U1419" s="70"/>
      <c r="V1419" s="18"/>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1"/>
      <c r="BA1419" s="1"/>
    </row>
    <row r="1420" spans="2:53">
      <c r="B1420" s="1"/>
      <c r="C1420" s="1"/>
      <c r="D1420" s="1"/>
      <c r="E1420" s="1"/>
      <c r="F1420" s="1"/>
      <c r="G1420" s="5"/>
      <c r="H1420" s="1"/>
      <c r="I1420" s="1"/>
      <c r="J1420" s="5"/>
      <c r="K1420" s="1"/>
      <c r="L1420" s="1"/>
      <c r="M1420" s="5"/>
      <c r="N1420" s="5"/>
      <c r="O1420" s="5"/>
      <c r="P1420" s="5"/>
      <c r="Q1420" s="5"/>
      <c r="R1420" s="5"/>
      <c r="S1420" s="70"/>
      <c r="T1420" s="70"/>
      <c r="U1420" s="70"/>
      <c r="V1420" s="18"/>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1"/>
      <c r="BA1420" s="1"/>
    </row>
    <row r="1421" spans="2:53">
      <c r="B1421" s="1"/>
      <c r="C1421" s="1"/>
      <c r="D1421" s="1"/>
      <c r="E1421" s="1"/>
      <c r="F1421" s="1"/>
      <c r="G1421" s="5"/>
      <c r="H1421" s="1"/>
      <c r="I1421" s="1"/>
      <c r="J1421" s="5"/>
      <c r="K1421" s="1"/>
      <c r="L1421" s="1"/>
      <c r="M1421" s="5"/>
      <c r="N1421" s="5"/>
      <c r="O1421" s="5"/>
      <c r="P1421" s="5"/>
      <c r="Q1421" s="5"/>
      <c r="R1421" s="5"/>
      <c r="S1421" s="70"/>
      <c r="T1421" s="70"/>
      <c r="U1421" s="70"/>
      <c r="V1421" s="18"/>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1"/>
      <c r="BA1421" s="1"/>
    </row>
    <row r="1422" spans="2:53">
      <c r="B1422" s="1"/>
      <c r="C1422" s="1"/>
      <c r="D1422" s="1"/>
      <c r="E1422" s="1"/>
      <c r="F1422" s="1"/>
      <c r="G1422" s="5"/>
      <c r="H1422" s="1"/>
      <c r="I1422" s="1"/>
      <c r="J1422" s="5"/>
      <c r="K1422" s="1"/>
      <c r="L1422" s="1"/>
      <c r="M1422" s="5"/>
      <c r="N1422" s="5"/>
      <c r="O1422" s="5"/>
      <c r="P1422" s="5"/>
      <c r="Q1422" s="5"/>
      <c r="R1422" s="5"/>
      <c r="S1422" s="70"/>
      <c r="T1422" s="70"/>
      <c r="U1422" s="70"/>
      <c r="V1422" s="18"/>
      <c r="W1422" s="5"/>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1"/>
      <c r="BA1422" s="1"/>
    </row>
    <row r="1423" spans="2:53">
      <c r="B1423" s="1"/>
      <c r="C1423" s="1"/>
      <c r="D1423" s="1"/>
      <c r="E1423" s="1"/>
      <c r="F1423" s="1"/>
      <c r="G1423" s="5"/>
      <c r="H1423" s="1"/>
      <c r="I1423" s="1"/>
      <c r="J1423" s="5"/>
      <c r="K1423" s="1"/>
      <c r="L1423" s="1"/>
      <c r="M1423" s="5"/>
      <c r="N1423" s="5"/>
      <c r="O1423" s="5"/>
      <c r="P1423" s="5"/>
      <c r="Q1423" s="5"/>
      <c r="R1423" s="5"/>
      <c r="S1423" s="70"/>
      <c r="T1423" s="70"/>
      <c r="U1423" s="70"/>
      <c r="V1423" s="18"/>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1"/>
      <c r="BA1423" s="1"/>
    </row>
    <row r="1424" spans="2:53">
      <c r="B1424" s="1"/>
      <c r="C1424" s="1"/>
      <c r="D1424" s="1"/>
      <c r="E1424" s="1"/>
      <c r="F1424" s="1"/>
      <c r="G1424" s="5"/>
      <c r="H1424" s="1"/>
      <c r="I1424" s="1"/>
      <c r="J1424" s="5"/>
      <c r="K1424" s="1"/>
      <c r="L1424" s="1"/>
      <c r="M1424" s="5"/>
      <c r="N1424" s="5"/>
      <c r="O1424" s="5"/>
      <c r="P1424" s="5"/>
      <c r="Q1424" s="5"/>
      <c r="R1424" s="5"/>
      <c r="S1424" s="70"/>
      <c r="T1424" s="70"/>
      <c r="U1424" s="70"/>
      <c r="V1424" s="18"/>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1"/>
      <c r="BA1424" s="1"/>
    </row>
    <row r="1425" spans="2:53">
      <c r="B1425" s="1"/>
      <c r="C1425" s="1"/>
      <c r="D1425" s="1"/>
      <c r="E1425" s="1"/>
      <c r="F1425" s="1"/>
      <c r="G1425" s="5"/>
      <c r="H1425" s="1"/>
      <c r="I1425" s="1"/>
      <c r="J1425" s="5"/>
      <c r="K1425" s="1"/>
      <c r="L1425" s="1"/>
      <c r="M1425" s="5"/>
      <c r="N1425" s="5"/>
      <c r="O1425" s="5"/>
      <c r="P1425" s="5"/>
      <c r="Q1425" s="5"/>
      <c r="R1425" s="5"/>
      <c r="S1425" s="70"/>
      <c r="T1425" s="70"/>
      <c r="U1425" s="70"/>
      <c r="V1425" s="18"/>
      <c r="W1425" s="5"/>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c r="AT1425" s="5"/>
      <c r="AU1425" s="5"/>
      <c r="AV1425" s="5"/>
      <c r="AW1425" s="5"/>
      <c r="AX1425" s="5"/>
      <c r="AY1425" s="5"/>
      <c r="AZ1425" s="1"/>
      <c r="BA1425" s="1"/>
    </row>
    <row r="1426" spans="2:53">
      <c r="B1426" s="1"/>
      <c r="C1426" s="1"/>
      <c r="D1426" s="1"/>
      <c r="E1426" s="1"/>
      <c r="F1426" s="1"/>
      <c r="G1426" s="5"/>
      <c r="H1426" s="1"/>
      <c r="I1426" s="1"/>
      <c r="J1426" s="5"/>
      <c r="K1426" s="1"/>
      <c r="L1426" s="1"/>
      <c r="M1426" s="5"/>
      <c r="N1426" s="5"/>
      <c r="O1426" s="5"/>
      <c r="P1426" s="5"/>
      <c r="Q1426" s="5"/>
      <c r="R1426" s="5"/>
      <c r="S1426" s="70"/>
      <c r="T1426" s="70"/>
      <c r="U1426" s="70"/>
      <c r="V1426" s="18"/>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1"/>
      <c r="BA1426" s="1"/>
    </row>
    <row r="1427" spans="2:53">
      <c r="B1427" s="1"/>
      <c r="C1427" s="1"/>
      <c r="D1427" s="1"/>
      <c r="E1427" s="1"/>
      <c r="F1427" s="1"/>
      <c r="G1427" s="5"/>
      <c r="H1427" s="1"/>
      <c r="I1427" s="1"/>
      <c r="J1427" s="5"/>
      <c r="K1427" s="1"/>
      <c r="L1427" s="1"/>
      <c r="M1427" s="5"/>
      <c r="N1427" s="5"/>
      <c r="O1427" s="5"/>
      <c r="P1427" s="5"/>
      <c r="Q1427" s="5"/>
      <c r="R1427" s="5"/>
      <c r="S1427" s="70"/>
      <c r="T1427" s="70"/>
      <c r="U1427" s="70"/>
      <c r="V1427" s="18"/>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1"/>
      <c r="BA1427" s="1"/>
    </row>
    <row r="1428" spans="2:53">
      <c r="B1428" s="1"/>
      <c r="C1428" s="1"/>
      <c r="D1428" s="1"/>
      <c r="E1428" s="1"/>
      <c r="F1428" s="1"/>
      <c r="G1428" s="5"/>
      <c r="H1428" s="1"/>
      <c r="I1428" s="1"/>
      <c r="J1428" s="5"/>
      <c r="K1428" s="1"/>
      <c r="L1428" s="1"/>
      <c r="M1428" s="5"/>
      <c r="N1428" s="5"/>
      <c r="O1428" s="5"/>
      <c r="P1428" s="5"/>
      <c r="Q1428" s="5"/>
      <c r="R1428" s="5"/>
      <c r="S1428" s="70"/>
      <c r="T1428" s="70"/>
      <c r="U1428" s="70"/>
      <c r="V1428" s="18"/>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1"/>
      <c r="BA1428" s="1"/>
    </row>
    <row r="1429" spans="2:53">
      <c r="B1429" s="1"/>
      <c r="C1429" s="1"/>
      <c r="D1429" s="1"/>
      <c r="E1429" s="1"/>
      <c r="F1429" s="1"/>
      <c r="G1429" s="5"/>
      <c r="H1429" s="1"/>
      <c r="I1429" s="1"/>
      <c r="J1429" s="5"/>
      <c r="K1429" s="1"/>
      <c r="L1429" s="1"/>
      <c r="M1429" s="5"/>
      <c r="N1429" s="5"/>
      <c r="O1429" s="5"/>
      <c r="P1429" s="5"/>
      <c r="Q1429" s="5"/>
      <c r="R1429" s="5"/>
      <c r="S1429" s="70"/>
      <c r="T1429" s="70"/>
      <c r="U1429" s="70"/>
      <c r="V1429" s="18"/>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1"/>
      <c r="BA1429" s="1"/>
    </row>
    <row r="1430" spans="2:53">
      <c r="B1430" s="1"/>
      <c r="C1430" s="1"/>
      <c r="D1430" s="1"/>
      <c r="E1430" s="1"/>
      <c r="F1430" s="1"/>
      <c r="G1430" s="5"/>
      <c r="H1430" s="1"/>
      <c r="I1430" s="1"/>
      <c r="J1430" s="5"/>
      <c r="K1430" s="1"/>
      <c r="L1430" s="1"/>
      <c r="M1430" s="5"/>
      <c r="N1430" s="5"/>
      <c r="O1430" s="5"/>
      <c r="P1430" s="5"/>
      <c r="Q1430" s="5"/>
      <c r="R1430" s="5"/>
      <c r="S1430" s="70"/>
      <c r="T1430" s="70"/>
      <c r="U1430" s="70"/>
      <c r="V1430" s="18"/>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1"/>
      <c r="BA1430" s="1"/>
    </row>
    <row r="1431" spans="2:53">
      <c r="B1431" s="1"/>
      <c r="C1431" s="1"/>
      <c r="D1431" s="1"/>
      <c r="E1431" s="1"/>
      <c r="F1431" s="1"/>
      <c r="G1431" s="5"/>
      <c r="H1431" s="1"/>
      <c r="I1431" s="1"/>
      <c r="J1431" s="5"/>
      <c r="K1431" s="1"/>
      <c r="L1431" s="1"/>
      <c r="M1431" s="5"/>
      <c r="N1431" s="5"/>
      <c r="O1431" s="5"/>
      <c r="P1431" s="5"/>
      <c r="Q1431" s="5"/>
      <c r="R1431" s="5"/>
      <c r="S1431" s="70"/>
      <c r="T1431" s="70"/>
      <c r="U1431" s="70"/>
      <c r="V1431" s="18"/>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1"/>
      <c r="BA1431" s="1"/>
    </row>
    <row r="1432" spans="2:53">
      <c r="B1432" s="1"/>
      <c r="C1432" s="1"/>
      <c r="D1432" s="1"/>
      <c r="E1432" s="1"/>
      <c r="F1432" s="1"/>
      <c r="G1432" s="5"/>
      <c r="H1432" s="1"/>
      <c r="I1432" s="1"/>
      <c r="J1432" s="5"/>
      <c r="K1432" s="1"/>
      <c r="L1432" s="1"/>
      <c r="M1432" s="5"/>
      <c r="N1432" s="5"/>
      <c r="O1432" s="5"/>
      <c r="P1432" s="5"/>
      <c r="Q1432" s="5"/>
      <c r="R1432" s="5"/>
      <c r="S1432" s="70"/>
      <c r="T1432" s="70"/>
      <c r="U1432" s="70"/>
      <c r="V1432" s="18"/>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1"/>
      <c r="BA1432" s="1"/>
    </row>
    <row r="1433" spans="2:53">
      <c r="B1433" s="1"/>
      <c r="C1433" s="1"/>
      <c r="D1433" s="1"/>
      <c r="E1433" s="1"/>
      <c r="F1433" s="1"/>
      <c r="G1433" s="5"/>
      <c r="H1433" s="1"/>
      <c r="I1433" s="1"/>
      <c r="J1433" s="5"/>
      <c r="K1433" s="1"/>
      <c r="L1433" s="1"/>
      <c r="M1433" s="5"/>
      <c r="N1433" s="5"/>
      <c r="O1433" s="5"/>
      <c r="P1433" s="5"/>
      <c r="Q1433" s="5"/>
      <c r="R1433" s="5"/>
      <c r="S1433" s="70"/>
      <c r="T1433" s="70"/>
      <c r="U1433" s="70"/>
      <c r="V1433" s="18"/>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1"/>
      <c r="BA1433" s="1"/>
    </row>
    <row r="1434" spans="2:53">
      <c r="B1434" s="1"/>
      <c r="C1434" s="1"/>
      <c r="D1434" s="1"/>
      <c r="E1434" s="1"/>
      <c r="F1434" s="1"/>
      <c r="G1434" s="5"/>
      <c r="H1434" s="1"/>
      <c r="I1434" s="1"/>
      <c r="J1434" s="5"/>
      <c r="K1434" s="1"/>
      <c r="L1434" s="1"/>
      <c r="M1434" s="5"/>
      <c r="N1434" s="5"/>
      <c r="O1434" s="5"/>
      <c r="P1434" s="5"/>
      <c r="Q1434" s="5"/>
      <c r="R1434" s="5"/>
      <c r="S1434" s="70"/>
      <c r="T1434" s="70"/>
      <c r="U1434" s="70"/>
      <c r="V1434" s="18"/>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1"/>
      <c r="BA1434" s="1"/>
    </row>
    <row r="1435" spans="2:53">
      <c r="B1435" s="1"/>
      <c r="C1435" s="1"/>
      <c r="D1435" s="1"/>
      <c r="E1435" s="1"/>
      <c r="F1435" s="1"/>
      <c r="G1435" s="5"/>
      <c r="H1435" s="1"/>
      <c r="I1435" s="1"/>
      <c r="J1435" s="5"/>
      <c r="K1435" s="1"/>
      <c r="L1435" s="1"/>
      <c r="M1435" s="5"/>
      <c r="N1435" s="5"/>
      <c r="O1435" s="5"/>
      <c r="P1435" s="5"/>
      <c r="Q1435" s="5"/>
      <c r="R1435" s="5"/>
      <c r="S1435" s="70"/>
      <c r="T1435" s="70"/>
      <c r="U1435" s="70"/>
      <c r="V1435" s="18"/>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1"/>
      <c r="BA1435" s="1"/>
    </row>
    <row r="1436" spans="2:53">
      <c r="B1436" s="1"/>
      <c r="C1436" s="1"/>
      <c r="D1436" s="1"/>
      <c r="E1436" s="1"/>
      <c r="F1436" s="1"/>
      <c r="G1436" s="5"/>
      <c r="H1436" s="1"/>
      <c r="I1436" s="1"/>
      <c r="J1436" s="5"/>
      <c r="K1436" s="1"/>
      <c r="L1436" s="1"/>
      <c r="M1436" s="5"/>
      <c r="N1436" s="5"/>
      <c r="O1436" s="5"/>
      <c r="P1436" s="5"/>
      <c r="Q1436" s="5"/>
      <c r="R1436" s="5"/>
      <c r="S1436" s="70"/>
      <c r="T1436" s="70"/>
      <c r="U1436" s="70"/>
      <c r="V1436" s="18"/>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1"/>
      <c r="BA1436" s="1"/>
    </row>
    <row r="1437" spans="2:53">
      <c r="B1437" s="1"/>
      <c r="C1437" s="1"/>
      <c r="D1437" s="1"/>
      <c r="E1437" s="1"/>
      <c r="F1437" s="1"/>
      <c r="G1437" s="5"/>
      <c r="H1437" s="1"/>
      <c r="I1437" s="1"/>
      <c r="J1437" s="5"/>
      <c r="K1437" s="1"/>
      <c r="L1437" s="1"/>
      <c r="M1437" s="5"/>
      <c r="N1437" s="5"/>
      <c r="O1437" s="5"/>
      <c r="P1437" s="5"/>
      <c r="Q1437" s="5"/>
      <c r="R1437" s="5"/>
      <c r="S1437" s="70"/>
      <c r="T1437" s="70"/>
      <c r="U1437" s="70"/>
      <c r="V1437" s="18"/>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1"/>
      <c r="BA1437" s="1"/>
    </row>
    <row r="1438" spans="2:53">
      <c r="B1438" s="1"/>
      <c r="C1438" s="1"/>
      <c r="D1438" s="1"/>
      <c r="E1438" s="1"/>
      <c r="F1438" s="1"/>
      <c r="G1438" s="5"/>
      <c r="H1438" s="1"/>
      <c r="I1438" s="1"/>
      <c r="J1438" s="5"/>
      <c r="K1438" s="1"/>
      <c r="L1438" s="1"/>
      <c r="M1438" s="5"/>
      <c r="N1438" s="5"/>
      <c r="O1438" s="5"/>
      <c r="P1438" s="5"/>
      <c r="Q1438" s="5"/>
      <c r="R1438" s="5"/>
      <c r="S1438" s="70"/>
      <c r="T1438" s="70"/>
      <c r="U1438" s="70"/>
      <c r="V1438" s="18"/>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1"/>
      <c r="BA1438" s="1"/>
    </row>
    <row r="1439" spans="2:53">
      <c r="B1439" s="1"/>
      <c r="C1439" s="1"/>
      <c r="D1439" s="1"/>
      <c r="E1439" s="1"/>
      <c r="F1439" s="1"/>
      <c r="G1439" s="5"/>
      <c r="H1439" s="1"/>
      <c r="I1439" s="1"/>
      <c r="J1439" s="5"/>
      <c r="K1439" s="1"/>
      <c r="L1439" s="1"/>
      <c r="M1439" s="5"/>
      <c r="N1439" s="5"/>
      <c r="O1439" s="5"/>
      <c r="P1439" s="5"/>
      <c r="Q1439" s="5"/>
      <c r="R1439" s="5"/>
      <c r="S1439" s="70"/>
      <c r="T1439" s="70"/>
      <c r="U1439" s="70"/>
      <c r="V1439" s="18"/>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1"/>
      <c r="BA1439" s="1"/>
    </row>
    <row r="1440" spans="2:53">
      <c r="B1440" s="1"/>
      <c r="C1440" s="1"/>
      <c r="D1440" s="1"/>
      <c r="E1440" s="1"/>
      <c r="F1440" s="1"/>
      <c r="G1440" s="5"/>
      <c r="H1440" s="1"/>
      <c r="I1440" s="1"/>
      <c r="J1440" s="5"/>
      <c r="K1440" s="1"/>
      <c r="L1440" s="1"/>
      <c r="M1440" s="5"/>
      <c r="N1440" s="5"/>
      <c r="O1440" s="5"/>
      <c r="P1440" s="5"/>
      <c r="Q1440" s="5"/>
      <c r="R1440" s="5"/>
      <c r="S1440" s="70"/>
      <c r="T1440" s="70"/>
      <c r="U1440" s="70"/>
      <c r="V1440" s="18"/>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1"/>
      <c r="BA1440" s="1"/>
    </row>
    <row r="1441" spans="2:53">
      <c r="B1441" s="1"/>
      <c r="C1441" s="1"/>
      <c r="D1441" s="1"/>
      <c r="E1441" s="1"/>
      <c r="F1441" s="1"/>
      <c r="G1441" s="5"/>
      <c r="H1441" s="1"/>
      <c r="I1441" s="1"/>
      <c r="J1441" s="5"/>
      <c r="K1441" s="1"/>
      <c r="L1441" s="1"/>
      <c r="M1441" s="5"/>
      <c r="N1441" s="5"/>
      <c r="O1441" s="5"/>
      <c r="P1441" s="5"/>
      <c r="Q1441" s="5"/>
      <c r="R1441" s="5"/>
      <c r="S1441" s="70"/>
      <c r="T1441" s="70"/>
      <c r="U1441" s="70"/>
      <c r="V1441" s="18"/>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1"/>
      <c r="BA1441" s="1"/>
    </row>
    <row r="1442" spans="2:53">
      <c r="B1442" s="1"/>
      <c r="C1442" s="1"/>
      <c r="D1442" s="1"/>
      <c r="E1442" s="1"/>
      <c r="F1442" s="1"/>
      <c r="G1442" s="5"/>
      <c r="H1442" s="1"/>
      <c r="I1442" s="1"/>
      <c r="J1442" s="5"/>
      <c r="K1442" s="1"/>
      <c r="L1442" s="1"/>
      <c r="M1442" s="5"/>
      <c r="N1442" s="5"/>
      <c r="O1442" s="5"/>
      <c r="P1442" s="5"/>
      <c r="Q1442" s="5"/>
      <c r="R1442" s="5"/>
      <c r="S1442" s="70"/>
      <c r="T1442" s="70"/>
      <c r="U1442" s="70"/>
      <c r="V1442" s="18"/>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1"/>
      <c r="BA1442" s="1"/>
    </row>
    <row r="1443" spans="2:53">
      <c r="B1443" s="1"/>
      <c r="C1443" s="1"/>
      <c r="D1443" s="1"/>
      <c r="E1443" s="1"/>
      <c r="F1443" s="1"/>
      <c r="G1443" s="5"/>
      <c r="H1443" s="1"/>
      <c r="I1443" s="1"/>
      <c r="J1443" s="5"/>
      <c r="K1443" s="1"/>
      <c r="L1443" s="1"/>
      <c r="M1443" s="5"/>
      <c r="N1443" s="5"/>
      <c r="O1443" s="5"/>
      <c r="P1443" s="5"/>
      <c r="Q1443" s="5"/>
      <c r="R1443" s="5"/>
      <c r="S1443" s="70"/>
      <c r="T1443" s="70"/>
      <c r="U1443" s="70"/>
      <c r="V1443" s="18"/>
      <c r="W1443" s="5"/>
      <c r="X1443" s="5"/>
      <c r="Y1443" s="5"/>
      <c r="Z1443" s="5"/>
      <c r="AA1443" s="5"/>
      <c r="AB1443" s="5"/>
      <c r="AC1443" s="5"/>
      <c r="AD1443" s="5"/>
      <c r="AE1443" s="5"/>
      <c r="AF1443" s="5"/>
      <c r="AG1443" s="5"/>
      <c r="AH1443" s="5"/>
      <c r="AI1443" s="5"/>
      <c r="AJ1443" s="5"/>
      <c r="AK1443" s="5"/>
      <c r="AL1443" s="5"/>
      <c r="AM1443" s="5"/>
      <c r="AN1443" s="5"/>
      <c r="AO1443" s="5"/>
      <c r="AP1443" s="5"/>
      <c r="AQ1443" s="5"/>
      <c r="AR1443" s="5"/>
      <c r="AS1443" s="5"/>
      <c r="AT1443" s="5"/>
      <c r="AU1443" s="5"/>
      <c r="AV1443" s="5"/>
      <c r="AW1443" s="5"/>
      <c r="AX1443" s="5"/>
      <c r="AY1443" s="5"/>
      <c r="AZ1443" s="1"/>
      <c r="BA1443" s="1"/>
    </row>
  </sheetData>
  <sheetProtection password="E5F9" sheet="1" objects="1" scenarios="1"/>
  <dataConsolidate/>
  <mergeCells count="15">
    <mergeCell ref="P1:P2"/>
    <mergeCell ref="Q1:Q2"/>
    <mergeCell ref="S1:U1"/>
    <mergeCell ref="K1:K2"/>
    <mergeCell ref="L1:L2"/>
    <mergeCell ref="M1:M2"/>
    <mergeCell ref="N1:N2"/>
    <mergeCell ref="H1:H2"/>
    <mergeCell ref="I1:I2"/>
    <mergeCell ref="J1:J2"/>
    <mergeCell ref="A1:A2"/>
    <mergeCell ref="B1:B2"/>
    <mergeCell ref="C1:C2"/>
    <mergeCell ref="D1:F1"/>
    <mergeCell ref="G1:G2"/>
  </mergeCells>
  <conditionalFormatting sqref="W153:Y179 W6:Y151">
    <cfRule type="cellIs" dxfId="19" priority="5" operator="lessThan">
      <formula>0</formula>
    </cfRule>
  </conditionalFormatting>
  <conditionalFormatting sqref="I159:I179 I153:I157 I5:I151">
    <cfRule type="expression" dxfId="18" priority="4">
      <formula>"IF(G6&gt;=R2)"</formula>
    </cfRule>
  </conditionalFormatting>
  <conditionalFormatting sqref="AX1434">
    <cfRule type="cellIs" dxfId="17" priority="3" operator="equal">
      <formula>FALSE</formula>
    </cfRule>
  </conditionalFormatting>
  <conditionalFormatting sqref="V6:V150">
    <cfRule type="cellIs" dxfId="16" priority="1" operator="lessThan">
      <formula>$W$3</formula>
    </cfRule>
    <cfRule type="cellIs" dxfId="15" priority="2" operator="lessThan">
      <formula>42094</formula>
    </cfRule>
  </conditionalFormatting>
  <dataValidations count="11">
    <dataValidation type="whole" operator="greaterThanOrEqual" allowBlank="1" showInputMessage="1" showErrorMessage="1" sqref="U6:U150">
      <formula1>D6</formula1>
    </dataValidation>
    <dataValidation type="list" allowBlank="1" showInputMessage="1" showErrorMessage="1" sqref="L6:L179">
      <formula1>$D$184:$D$185</formula1>
    </dataValidation>
    <dataValidation type="whole" allowBlank="1" showInputMessage="1" showErrorMessage="1" sqref="D6:D157">
      <formula1>1985</formula1>
      <formula2>2050</formula2>
    </dataValidation>
    <dataValidation type="whole" allowBlank="1" showInputMessage="1" showErrorMessage="1" sqref="E2:E157 T6:T150">
      <formula1>1</formula1>
      <formula2>12</formula2>
    </dataValidation>
    <dataValidation type="whole" operator="lessThan" allowBlank="1" showInputMessage="1" showErrorMessage="1" sqref="F6:F157">
      <formula1>32</formula1>
    </dataValidation>
    <dataValidation type="list" allowBlank="1" showInputMessage="1" showErrorMessage="1" sqref="R6:R150">
      <formula1>ABC</formula1>
    </dataValidation>
    <dataValidation type="list" allowBlank="1" showInputMessage="1" showErrorMessage="1" sqref="X2">
      <formula1>$Z$2:$AY$2</formula1>
    </dataValidation>
    <dataValidation type="list" allowBlank="1" showInputMessage="1" showErrorMessage="1" sqref="B6:B150">
      <formula1>other</formula1>
    </dataValidation>
    <dataValidation type="list" allowBlank="1" showInputMessage="1" showErrorMessage="1" sqref="Y2">
      <formula1>$BB$2:$CA$2</formula1>
    </dataValidation>
    <dataValidation type="whole" operator="lessThanOrEqual" allowBlank="1" showInputMessage="1" showErrorMessage="1" sqref="I6:I150">
      <formula1>H6</formula1>
    </dataValidation>
    <dataValidation type="whole" allowBlank="1" showInputMessage="1" showErrorMessage="1" sqref="S6:S150">
      <formula1>1</formula1>
      <formula2>31</formula2>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CA1398"/>
  <sheetViews>
    <sheetView topLeftCell="C1" zoomScale="80" zoomScaleNormal="80" workbookViewId="0">
      <pane ySplit="5" topLeftCell="A6" activePane="bottomLeft" state="frozen"/>
      <selection activeCell="B1" sqref="B1"/>
      <selection pane="bottomLeft" activeCell="U6" sqref="U6"/>
    </sheetView>
  </sheetViews>
  <sheetFormatPr defaultRowHeight="15"/>
  <cols>
    <col min="1" max="1" width="4.85546875" style="46" hidden="1" customWidth="1"/>
    <col min="2" max="2" width="96" style="46" bestFit="1" customWidth="1"/>
    <col min="3" max="3" width="34.42578125" style="46" customWidth="1"/>
    <col min="4" max="4" width="8.7109375" style="46" bestFit="1" customWidth="1"/>
    <col min="5" max="5" width="7.42578125" style="46" bestFit="1" customWidth="1"/>
    <col min="6" max="6" width="4.5703125" style="46" bestFit="1" customWidth="1"/>
    <col min="7" max="7" width="11.5703125" style="50" hidden="1" customWidth="1"/>
    <col min="8" max="8" width="15.7109375" style="46" bestFit="1" customWidth="1"/>
    <col min="9" max="9" width="11.7109375" style="46" bestFit="1" customWidth="1"/>
    <col min="10" max="10" width="11.28515625" style="50" bestFit="1" customWidth="1"/>
    <col min="11" max="11" width="10.85546875" style="46" bestFit="1" customWidth="1"/>
    <col min="12" max="12" width="5.85546875" style="46" bestFit="1" customWidth="1"/>
    <col min="13" max="13" width="7.28515625" style="50" bestFit="1" customWidth="1"/>
    <col min="14" max="14" width="7" style="50" bestFit="1" customWidth="1"/>
    <col min="15" max="15" width="11.5703125" style="50" hidden="1" customWidth="1"/>
    <col min="16" max="16" width="5" style="50" bestFit="1" customWidth="1"/>
    <col min="17" max="17" width="7.85546875" style="50" bestFit="1" customWidth="1"/>
    <col min="18" max="18" width="8.140625" style="50" bestFit="1" customWidth="1"/>
    <col min="19" max="19" width="5" style="71" bestFit="1" customWidth="1"/>
    <col min="20" max="20" width="8.42578125" style="71" bestFit="1" customWidth="1"/>
    <col min="21" max="21" width="5.85546875" style="71" bestFit="1" customWidth="1"/>
    <col min="22" max="22" width="11.5703125" style="66" bestFit="1" customWidth="1"/>
    <col min="23" max="23" width="13.42578125" style="50" bestFit="1" customWidth="1"/>
    <col min="24" max="24" width="19.42578125" style="50" bestFit="1" customWidth="1"/>
    <col min="25" max="25" width="15" style="50" bestFit="1" customWidth="1"/>
    <col min="26" max="51" width="11.5703125" style="50" hidden="1" customWidth="1"/>
    <col min="52" max="52" width="11.5703125" style="46" hidden="1" customWidth="1"/>
    <col min="53" max="53" width="11.28515625" style="46" hidden="1" customWidth="1"/>
    <col min="54" max="54" width="32.28515625" style="46" hidden="1" customWidth="1"/>
    <col min="55" max="79" width="11.5703125" style="46" hidden="1" customWidth="1"/>
    <col min="80" max="16384" width="9.140625" style="46"/>
  </cols>
  <sheetData>
    <row r="1" spans="1:79" s="42" customFormat="1" ht="37.5" customHeight="1" thickBot="1">
      <c r="A1" s="163" t="s">
        <v>137</v>
      </c>
      <c r="B1" s="164" t="s">
        <v>122</v>
      </c>
      <c r="C1" s="164" t="s">
        <v>123</v>
      </c>
      <c r="D1" s="166" t="s">
        <v>117</v>
      </c>
      <c r="E1" s="167"/>
      <c r="F1" s="168"/>
      <c r="G1" s="156" t="s">
        <v>116</v>
      </c>
      <c r="H1" s="161" t="s">
        <v>115</v>
      </c>
      <c r="I1" s="161" t="s">
        <v>113</v>
      </c>
      <c r="J1" s="156" t="s">
        <v>112</v>
      </c>
      <c r="K1" s="161" t="s">
        <v>111</v>
      </c>
      <c r="L1" s="161" t="s">
        <v>114</v>
      </c>
      <c r="M1" s="156" t="s">
        <v>110</v>
      </c>
      <c r="N1" s="156" t="s">
        <v>109</v>
      </c>
      <c r="O1" s="90" t="s">
        <v>108</v>
      </c>
      <c r="P1" s="156" t="s">
        <v>107</v>
      </c>
      <c r="Q1" s="156" t="s">
        <v>106</v>
      </c>
      <c r="R1" s="94"/>
      <c r="S1" s="158" t="s">
        <v>133</v>
      </c>
      <c r="T1" s="159"/>
      <c r="U1" s="160"/>
      <c r="V1" s="94" t="s">
        <v>131</v>
      </c>
      <c r="W1" s="26" t="s">
        <v>124</v>
      </c>
      <c r="X1" s="76" t="s">
        <v>119</v>
      </c>
      <c r="Y1" s="73" t="s">
        <v>139</v>
      </c>
      <c r="Z1" s="27"/>
      <c r="AA1" s="27"/>
      <c r="AB1" s="27"/>
      <c r="AC1" s="27"/>
      <c r="AD1" s="27"/>
      <c r="AE1" s="27"/>
      <c r="AF1" s="27"/>
      <c r="AG1" s="27"/>
      <c r="AH1" s="27"/>
      <c r="AI1" s="27"/>
      <c r="AJ1" s="27"/>
      <c r="AK1" s="27"/>
      <c r="AL1" s="27"/>
      <c r="AM1" s="27"/>
      <c r="AN1" s="27"/>
      <c r="AO1" s="27"/>
      <c r="AP1" s="27"/>
      <c r="AQ1" s="27"/>
      <c r="AR1" s="27"/>
      <c r="AS1" s="27"/>
      <c r="AT1" s="27"/>
      <c r="AU1" s="27"/>
      <c r="AV1" s="27"/>
      <c r="AW1" s="27"/>
      <c r="AX1" s="28"/>
      <c r="AY1" s="29"/>
      <c r="AZ1" s="40"/>
      <c r="BA1" s="41"/>
      <c r="BB1" s="77" t="s">
        <v>138</v>
      </c>
    </row>
    <row r="2" spans="1:79" s="42" customFormat="1" ht="27.75" customHeight="1" thickBot="1">
      <c r="A2" s="163"/>
      <c r="B2" s="165"/>
      <c r="C2" s="165"/>
      <c r="D2" s="91" t="s">
        <v>103</v>
      </c>
      <c r="E2" s="25" t="s">
        <v>105</v>
      </c>
      <c r="F2" s="93" t="s">
        <v>104</v>
      </c>
      <c r="G2" s="157"/>
      <c r="H2" s="162"/>
      <c r="I2" s="162"/>
      <c r="J2" s="157"/>
      <c r="K2" s="162"/>
      <c r="L2" s="162"/>
      <c r="M2" s="157"/>
      <c r="N2" s="157"/>
      <c r="O2" s="30" t="s">
        <v>103</v>
      </c>
      <c r="P2" s="157"/>
      <c r="Q2" s="157"/>
      <c r="R2" s="95" t="s">
        <v>128</v>
      </c>
      <c r="S2" s="95" t="s">
        <v>134</v>
      </c>
      <c r="T2" s="95" t="s">
        <v>135</v>
      </c>
      <c r="U2" s="95" t="s">
        <v>136</v>
      </c>
      <c r="V2" s="95" t="s">
        <v>132</v>
      </c>
      <c r="W2" s="31" t="s">
        <v>125</v>
      </c>
      <c r="X2" s="142">
        <v>42094</v>
      </c>
      <c r="Y2" s="143">
        <v>42094</v>
      </c>
      <c r="Z2" s="32">
        <f>DATE(2015,3,31)</f>
        <v>42094</v>
      </c>
      <c r="AA2" s="32">
        <f>DATE(2016,3,31)</f>
        <v>42460</v>
      </c>
      <c r="AB2" s="32">
        <f>DATE(2017,3,31)</f>
        <v>42825</v>
      </c>
      <c r="AC2" s="32">
        <f>DATE(2018,3,31)</f>
        <v>43190</v>
      </c>
      <c r="AD2" s="32">
        <f>DATE(2019,3,31)</f>
        <v>43555</v>
      </c>
      <c r="AE2" s="32">
        <f>DATE(2020,3,31)</f>
        <v>43921</v>
      </c>
      <c r="AF2" s="32">
        <f>DATE(2021,3,31)</f>
        <v>44286</v>
      </c>
      <c r="AG2" s="32">
        <f>DATE(2022,3,31)</f>
        <v>44651</v>
      </c>
      <c r="AH2" s="32">
        <f>DATE(2023,3,31)</f>
        <v>45016</v>
      </c>
      <c r="AI2" s="32">
        <f>DATE(2024,3,31)</f>
        <v>45382</v>
      </c>
      <c r="AJ2" s="32">
        <f>DATE(2025,3,31)</f>
        <v>45747</v>
      </c>
      <c r="AK2" s="32">
        <f>DATE(2026,3,31)</f>
        <v>46112</v>
      </c>
      <c r="AL2" s="32">
        <f>DATE(2027,3,31)</f>
        <v>46477</v>
      </c>
      <c r="AM2" s="32">
        <f>DATE(2028,3,31)</f>
        <v>46843</v>
      </c>
      <c r="AN2" s="32">
        <f>DATE(2029,3,31)</f>
        <v>47208</v>
      </c>
      <c r="AO2" s="32">
        <f>DATE(2030,3,31)</f>
        <v>47573</v>
      </c>
      <c r="AP2" s="32">
        <f>DATE(2031,3,31)</f>
        <v>47938</v>
      </c>
      <c r="AQ2" s="32">
        <f>DATE(2032,3,31)</f>
        <v>48304</v>
      </c>
      <c r="AR2" s="32">
        <f>DATE(2033,3,31)</f>
        <v>48669</v>
      </c>
      <c r="AS2" s="32">
        <v>49034</v>
      </c>
      <c r="AT2" s="32">
        <v>49399</v>
      </c>
      <c r="AU2" s="32">
        <v>49765</v>
      </c>
      <c r="AV2" s="32">
        <v>50130</v>
      </c>
      <c r="AW2" s="32">
        <v>50495</v>
      </c>
      <c r="AX2" s="32">
        <v>50860</v>
      </c>
      <c r="AY2" s="32">
        <v>51226</v>
      </c>
      <c r="AZ2" s="43"/>
      <c r="BA2" s="44"/>
      <c r="BB2" s="32">
        <f>DATE(2015,3,31)</f>
        <v>42094</v>
      </c>
      <c r="BC2" s="32">
        <f>DATE(2016,3,31)</f>
        <v>42460</v>
      </c>
      <c r="BD2" s="32">
        <f>DATE(2017,3,31)</f>
        <v>42825</v>
      </c>
      <c r="BE2" s="32">
        <f>DATE(2018,3,31)</f>
        <v>43190</v>
      </c>
      <c r="BF2" s="32">
        <f>DATE(2019,3,31)</f>
        <v>43555</v>
      </c>
      <c r="BG2" s="32">
        <f>DATE(2020,3,31)</f>
        <v>43921</v>
      </c>
      <c r="BH2" s="32">
        <f>DATE(2021,3,31)</f>
        <v>44286</v>
      </c>
      <c r="BI2" s="32">
        <f>DATE(2022,3,31)</f>
        <v>44651</v>
      </c>
      <c r="BJ2" s="32">
        <f>DATE(2023,3,31)</f>
        <v>45016</v>
      </c>
      <c r="BK2" s="32">
        <f>DATE(2024,3,31)</f>
        <v>45382</v>
      </c>
      <c r="BL2" s="32">
        <f>DATE(2025,3,31)</f>
        <v>45747</v>
      </c>
      <c r="BM2" s="32">
        <f>DATE(2026,3,31)</f>
        <v>46112</v>
      </c>
      <c r="BN2" s="32">
        <f>DATE(2027,3,31)</f>
        <v>46477</v>
      </c>
      <c r="BO2" s="32">
        <f>DATE(2028,3,31)</f>
        <v>46843</v>
      </c>
      <c r="BP2" s="32">
        <f>DATE(2029,3,31)</f>
        <v>47208</v>
      </c>
      <c r="BQ2" s="32">
        <f>DATE(2030,3,31)</f>
        <v>47573</v>
      </c>
      <c r="BR2" s="32">
        <f>DATE(2031,3,31)</f>
        <v>47938</v>
      </c>
      <c r="BS2" s="32">
        <f>DATE(2032,3,31)</f>
        <v>48304</v>
      </c>
      <c r="BT2" s="32">
        <f>DATE(2033,3,31)</f>
        <v>48669</v>
      </c>
      <c r="BU2" s="32">
        <v>49034</v>
      </c>
      <c r="BV2" s="32">
        <v>49399</v>
      </c>
      <c r="BW2" s="32">
        <v>49765</v>
      </c>
      <c r="BX2" s="32">
        <v>50130</v>
      </c>
      <c r="BY2" s="32">
        <v>50495</v>
      </c>
      <c r="BZ2" s="32">
        <v>50860</v>
      </c>
      <c r="CA2" s="32">
        <v>51226</v>
      </c>
    </row>
    <row r="3" spans="1:79" s="42" customFormat="1" ht="0.75" hidden="1" customHeight="1" thickBot="1">
      <c r="B3" s="17"/>
      <c r="C3" s="6"/>
      <c r="D3" s="6"/>
      <c r="E3" s="6"/>
      <c r="F3" s="6"/>
      <c r="G3" s="33"/>
      <c r="H3" s="6"/>
      <c r="I3" s="6"/>
      <c r="J3" s="33"/>
      <c r="K3" s="6"/>
      <c r="L3" s="6"/>
      <c r="M3" s="33"/>
      <c r="N3" s="33"/>
      <c r="O3" s="33"/>
      <c r="P3" s="33"/>
      <c r="Q3" s="33"/>
      <c r="R3" s="33"/>
      <c r="S3" s="33"/>
      <c r="T3" s="33"/>
      <c r="U3" s="33"/>
      <c r="V3" s="33"/>
      <c r="W3" s="34">
        <f>DATE(2014,3,31)</f>
        <v>41729</v>
      </c>
      <c r="X3" s="34"/>
      <c r="Y3" s="34"/>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44"/>
      <c r="BA3" s="44"/>
      <c r="BB3" s="40"/>
      <c r="BC3" s="41"/>
      <c r="BD3" s="41"/>
      <c r="BE3" s="41"/>
      <c r="BF3" s="41"/>
      <c r="BG3" s="41"/>
      <c r="BH3" s="41"/>
      <c r="BI3" s="41"/>
      <c r="BJ3" s="41"/>
      <c r="BK3" s="41"/>
      <c r="BL3" s="41"/>
      <c r="BM3" s="41"/>
      <c r="BN3" s="41"/>
      <c r="BO3" s="41"/>
      <c r="BP3" s="41"/>
      <c r="BQ3" s="41"/>
      <c r="BR3" s="41"/>
      <c r="BS3" s="41"/>
      <c r="BT3" s="41"/>
      <c r="BU3" s="41"/>
      <c r="BV3" s="41"/>
      <c r="BW3" s="41"/>
      <c r="BX3" s="41"/>
      <c r="BY3" s="41"/>
      <c r="BZ3" s="41"/>
      <c r="CA3" s="98"/>
    </row>
    <row r="4" spans="1:79" s="42" customFormat="1" ht="45" customHeight="1" thickBot="1">
      <c r="B4" s="97" t="s">
        <v>156</v>
      </c>
      <c r="C4" s="92"/>
      <c r="D4" s="92"/>
      <c r="E4" s="92"/>
      <c r="F4" s="92"/>
      <c r="G4" s="36"/>
      <c r="H4" s="92"/>
      <c r="I4" s="92"/>
      <c r="J4" s="36"/>
      <c r="K4" s="92"/>
      <c r="L4" s="92"/>
      <c r="M4" s="36"/>
      <c r="N4" s="36"/>
      <c r="O4" s="36"/>
      <c r="P4" s="36"/>
      <c r="Q4" s="36"/>
      <c r="R4" s="36"/>
      <c r="S4" s="36"/>
      <c r="T4" s="36"/>
      <c r="U4" s="36"/>
      <c r="V4" s="36"/>
      <c r="W4" s="37"/>
      <c r="X4" s="37"/>
      <c r="Y4" s="37"/>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9"/>
      <c r="AZ4" s="43"/>
      <c r="BA4" s="44"/>
      <c r="BB4" s="40"/>
      <c r="BC4" s="41"/>
      <c r="BD4" s="41"/>
      <c r="BE4" s="41"/>
      <c r="BF4" s="41"/>
      <c r="BG4" s="41"/>
      <c r="BH4" s="41"/>
      <c r="BI4" s="41"/>
      <c r="BJ4" s="41"/>
      <c r="BK4" s="41"/>
      <c r="BL4" s="41"/>
      <c r="BM4" s="41"/>
      <c r="BN4" s="41"/>
      <c r="BO4" s="41"/>
      <c r="BP4" s="41"/>
      <c r="BQ4" s="41"/>
      <c r="BR4" s="41"/>
      <c r="BS4" s="41"/>
      <c r="BT4" s="41"/>
      <c r="BU4" s="41"/>
      <c r="BV4" s="41"/>
      <c r="BW4" s="41"/>
      <c r="BX4" s="41"/>
      <c r="BY4" s="41"/>
      <c r="BZ4" s="41"/>
      <c r="CA4" s="98"/>
    </row>
    <row r="5" spans="1:79" ht="24" hidden="1" thickBot="1">
      <c r="B5" s="96"/>
      <c r="C5" s="10"/>
      <c r="D5" s="1"/>
      <c r="E5" s="10"/>
      <c r="F5" s="1"/>
      <c r="G5" s="60"/>
      <c r="H5" s="1"/>
      <c r="I5" s="10"/>
      <c r="J5" s="5"/>
      <c r="K5" s="10"/>
      <c r="L5" s="1"/>
      <c r="M5" s="11"/>
      <c r="N5" s="5"/>
      <c r="O5" s="11"/>
      <c r="P5" s="5"/>
      <c r="Q5" s="11"/>
      <c r="R5" s="5"/>
      <c r="S5" s="5"/>
      <c r="T5" s="5"/>
      <c r="U5" s="5"/>
      <c r="V5" s="5"/>
      <c r="W5" s="14"/>
      <c r="X5" s="14"/>
      <c r="Y5" s="14"/>
      <c r="Z5" s="67"/>
      <c r="AA5" s="67"/>
      <c r="AB5" s="23"/>
      <c r="AC5" s="14"/>
      <c r="AD5" s="23"/>
      <c r="AE5" s="14"/>
      <c r="AF5" s="23"/>
      <c r="AG5" s="14"/>
      <c r="AH5" s="23"/>
      <c r="AI5" s="14"/>
      <c r="AJ5" s="23"/>
      <c r="AK5" s="14"/>
      <c r="AL5" s="23"/>
      <c r="AM5" s="14"/>
      <c r="AN5" s="23"/>
      <c r="AO5" s="14"/>
      <c r="AP5" s="23"/>
      <c r="AQ5" s="14"/>
      <c r="AR5" s="23"/>
      <c r="AS5" s="14"/>
      <c r="AT5" s="23"/>
      <c r="AU5" s="14"/>
      <c r="AV5" s="23"/>
      <c r="AW5" s="14"/>
      <c r="AX5" s="23"/>
      <c r="AY5" s="15"/>
      <c r="AZ5" s="20"/>
      <c r="BA5" s="1"/>
      <c r="BB5" s="20"/>
      <c r="BC5" s="1"/>
      <c r="BD5" s="1"/>
      <c r="BE5" s="1"/>
      <c r="BF5" s="1"/>
      <c r="BG5" s="1"/>
      <c r="BH5" s="1"/>
      <c r="BI5" s="1"/>
      <c r="BJ5" s="1"/>
      <c r="BK5" s="1"/>
      <c r="BL5" s="1"/>
      <c r="BM5" s="1"/>
      <c r="BN5" s="1"/>
      <c r="BO5" s="1"/>
      <c r="BP5" s="1"/>
      <c r="BQ5" s="1"/>
      <c r="BR5" s="1"/>
      <c r="BS5" s="1"/>
      <c r="BT5" s="1"/>
      <c r="BU5" s="1"/>
      <c r="BV5" s="1"/>
      <c r="BW5" s="1"/>
      <c r="BX5" s="1"/>
      <c r="BY5" s="1"/>
      <c r="BZ5" s="1"/>
      <c r="CA5" s="99"/>
    </row>
    <row r="6" spans="1:79">
      <c r="A6" s="24">
        <v>5</v>
      </c>
      <c r="B6" s="24" t="s">
        <v>27</v>
      </c>
      <c r="C6" s="24" t="s">
        <v>153</v>
      </c>
      <c r="D6" s="8">
        <v>1985</v>
      </c>
      <c r="E6" s="9">
        <v>4</v>
      </c>
      <c r="F6" s="8">
        <v>1</v>
      </c>
      <c r="G6" s="63">
        <f t="shared" ref="G6:G40" si="0">DATE(D6,E6,F6)-1</f>
        <v>31137</v>
      </c>
      <c r="H6" s="10">
        <v>0</v>
      </c>
      <c r="I6" s="7">
        <v>0</v>
      </c>
      <c r="J6" s="60">
        <f t="shared" ref="J6:J40" si="1">H6-I6</f>
        <v>0</v>
      </c>
      <c r="K6" s="62">
        <f t="shared" ref="K6:K40" si="2">H6*0.05</f>
        <v>0</v>
      </c>
      <c r="L6" s="10" t="s">
        <v>96</v>
      </c>
      <c r="M6" s="62">
        <f>VLOOKUP(B6,$B$139:$C$238,2,FALSE)</f>
        <v>8</v>
      </c>
      <c r="N6" s="61">
        <f t="shared" ref="N6:N69" si="3">IF(O6&gt;$W$3,IF(G6&lt;$W$3,DATEDIF(G6,$W$3,"D")/365,0),M6)</f>
        <v>8</v>
      </c>
      <c r="O6" s="63">
        <f t="shared" ref="O6:O69" si="4">DATE(D6+M6,E6,F6-1)</f>
        <v>34059</v>
      </c>
      <c r="P6" s="61">
        <f t="shared" ref="P6:P69" si="5">IF($O6&gt;$W$5,M6-N6,0)</f>
        <v>0</v>
      </c>
      <c r="Q6" s="110">
        <f t="shared" ref="Q6:Q69" si="6">ROUND(IF(J6&gt;K6,IF(P6&gt;0,(1-((K6/J6)^(1/P6))),0),0),4)</f>
        <v>0</v>
      </c>
      <c r="R6" s="144" t="s">
        <v>130</v>
      </c>
      <c r="S6" s="136">
        <v>17</v>
      </c>
      <c r="T6" s="137">
        <v>4</v>
      </c>
      <c r="U6" s="136">
        <v>2035</v>
      </c>
      <c r="V6" s="63">
        <f t="shared" ref="V6:V37" si="7">IF($R6=$Q$113,DATE($U6,$T6,$S6),DATE(2050,3,31))</f>
        <v>54878</v>
      </c>
      <c r="W6" s="61">
        <f t="shared" ref="W6:W69" si="8">IF($W$3&gt;=$O6,(J6-K6),0)</f>
        <v>0</v>
      </c>
      <c r="X6" s="61">
        <f t="shared" ref="X6:X69" si="9">HLOOKUP(X$2,$Z$2:$AY$105,A6,FALSE)</f>
        <v>0</v>
      </c>
      <c r="Y6" s="61">
        <f t="shared" ref="Y6:Y69" si="10">HLOOKUP($Y$2,$BB$2:$CA$105,A6,FALSE)</f>
        <v>0</v>
      </c>
      <c r="Z6" s="61">
        <f t="shared" ref="Z6:Z37" si="11">IF($O6&lt;=$W$3,0,IF($G6&gt;=Z$2,0,IF($K6&gt;=$J6,0,IF($P6&lt;=1,$J6-$K6,IF($L6=$D$139,(($J6-$K6)/$P6),($J6*Q6))*IF($V6&lt;=Z$2,(DATEDIF($W$3,$V6,"D")/365),IF($G6&gt;$W$3,(DATEDIF($G6,$Z$2,"D")/365),1))))))</f>
        <v>0</v>
      </c>
      <c r="AA6" s="61">
        <f>IF($V6&lt;=Z$2,0,IF($O6&lt;=Z$2,0,IF($G6&gt;=AA$2,0,IF($K6&gt;=$J6,0,IF($O6&lt;=AA$2,($J6-(SUM($K6,SUM($Z6:Z6)))),IF($L6=$D$139,(($J6-$K6)/$P6),(($J6-SUM($Z6:Z6))*$Q6))*IF($V6&lt;=AA$2,(DATEDIF(Z$2,$V6,"D")/365),IF($G6&gt;Z$2,(DATEDIF($G6,AA$2,"D")/365),1)))))))</f>
        <v>0</v>
      </c>
      <c r="AB6" s="61">
        <f>IF($V6&lt;=AA$2,0,IF($O6&lt;=AA$2,0,IF($G6&gt;=AB$2,0,IF($K6&gt;=$J6,0,IF($O6&lt;=AB$2,($J6-(SUM($K6,SUM($Z6:AA6)))),IF($L6=$D$139,(($J6-$K6)/$P6),(($J6-SUM($Z6:AA6))*$Q6))*IF($V6&lt;=AB$2,(DATEDIF(AA$2,$V6,"D")/365),IF($G6&gt;AA$2,(DATEDIF($G6,AB$2,"D")/365),1)))))))</f>
        <v>0</v>
      </c>
      <c r="AC6" s="61">
        <f>IF($V6&lt;=AB$2,0,IF($O6&lt;=AB$2,0,IF($G6&gt;=AC$2,0,IF($K6&gt;=$J6,0,IF($O6&lt;=AC$2,($J6-(SUM($K6,SUM($Z6:AB6)))),IF($L6=$D$139,(($J6-$K6)/$P6),(($J6-SUM($Z6:AB6))*$Q6))*IF($V6&lt;=AC$2,(DATEDIF(AB$2,$V6,"D")/365),IF($G6&gt;AB$2,(DATEDIF($G6,AC$2,"D")/365),1)))))))</f>
        <v>0</v>
      </c>
      <c r="AD6" s="61">
        <f>IF($V6&lt;=AC$2,0,IF($O6&lt;=AC$2,0,IF($G6&gt;=AD$2,0,IF($K6&gt;=$J6,0,IF($O6&lt;=AD$2,($J6-(SUM($K6,SUM($Z6:AC6)))),IF($L6=$D$139,(($J6-$K6)/$P6),(($J6-SUM($Z6:AC6))*$Q6))*IF($V6&lt;=AD$2,(DATEDIF(AC$2,$V6,"D")/365),IF($G6&gt;AC$2,(DATEDIF($G6,AD$2,"D")/365),1)))))))</f>
        <v>0</v>
      </c>
      <c r="AE6" s="61">
        <f>IF($V6&lt;=AD$2,0,IF($O6&lt;=AD$2,0,IF($G6&gt;=AE$2,0,IF($K6&gt;=$J6,0,IF($O6&lt;=AE$2,($J6-(SUM($K6,SUM($Z6:AD6)))),IF($L6=$D$139,(($J6-$K6)/$P6),(($J6-SUM($Z6:AD6))*$Q6))*IF($V6&lt;=AE$2,(DATEDIF(AD$2,$V6,"D")/365),IF($G6&gt;AD$2,(DATEDIF($G6,AE$2,"D")/365),1)))))))</f>
        <v>0</v>
      </c>
      <c r="AF6" s="61">
        <f>IF($V6&lt;=AE$2,0,IF($O6&lt;=AE$2,0,IF($G6&gt;=AF$2,0,IF($K6&gt;=$J6,0,IF($O6&lt;=AF$2,($J6-(SUM($K6,SUM($Z6:AE6)))),IF($L6=$D$139,(($J6-$K6)/$P6),(($J6-SUM($Z6:AE6))*$Q6))*IF($V6&lt;=AF$2,(DATEDIF(AE$2,$V6,"D")/365),IF($G6&gt;AE$2,(DATEDIF($G6,AF$2,"D")/365),1)))))))</f>
        <v>0</v>
      </c>
      <c r="AG6" s="61">
        <f>IF($V6&lt;=AF$2,0,IF($O6&lt;=AF$2,0,IF($G6&gt;=AG$2,0,IF($K6&gt;=$J6,0,IF($O6&lt;=AG$2,($J6-(SUM($K6,SUM($Z6:AF6)))),IF($L6=$D$139,(($J6-$K6)/$P6),(($J6-SUM($Z6:AF6))*$Q6))*IF($V6&lt;=AG$2,(DATEDIF(AF$2,$V6,"D")/365),IF($G6&gt;AF$2,(DATEDIF($G6,AG$2,"D")/365),1)))))))</f>
        <v>0</v>
      </c>
      <c r="AH6" s="61">
        <f>IF($V6&lt;=AG$2,0,IF($O6&lt;=AG$2,0,IF($G6&gt;=AH$2,0,IF($K6&gt;=$J6,0,IF($O6&lt;=AH$2,($J6-(SUM($K6,SUM($Z6:AG6)))),IF($L6=$D$139,(($J6-$K6)/$P6),(($J6-SUM($Z6:AG6))*$Q6))*IF($V6&lt;=AH$2,(DATEDIF(AG$2,$V6,"D")/365),IF($G6&gt;AG$2,(DATEDIF($G6,AH$2,"D")/365),1)))))))</f>
        <v>0</v>
      </c>
      <c r="AI6" s="61">
        <f>IF($V6&lt;=AH$2,0,IF($O6&lt;=AH$2,0,IF($G6&gt;=AI$2,0,IF($K6&gt;=$J6,0,IF($O6&lt;=AI$2,($J6-(SUM($K6,SUM($Z6:AH6)))),IF($L6=$D$139,(($J6-$K6)/$P6),(($J6-SUM($Z6:AH6))*$Q6))*IF($V6&lt;=AI$2,(DATEDIF(AH$2,$V6,"D")/365),IF($G6&gt;AH$2,(DATEDIF($G6,AI$2,"D")/365),1)))))))</f>
        <v>0</v>
      </c>
      <c r="AJ6" s="61">
        <f>IF($V6&lt;=AI$2,0,IF($O6&lt;=AI$2,0,IF($G6&gt;=AJ$2,0,IF($K6&gt;=$J6,0,IF($O6&lt;=AJ$2,($J6-(SUM($K6,SUM($Z6:AI6)))),IF($L6=$D$139,(($J6-$K6)/$P6),(($J6-SUM($Z6:AI6))*$Q6))*IF($V6&lt;=AJ$2,(DATEDIF(AI$2,$V6,"D")/365),IF($G6&gt;AI$2,(DATEDIF($G6,AJ$2,"D")/365),1)))))))</f>
        <v>0</v>
      </c>
      <c r="AK6" s="61">
        <f>IF($V6&lt;=AJ$2,0,IF($O6&lt;=AJ$2,0,IF($G6&gt;=AK$2,0,IF($K6&gt;=$J6,0,IF($O6&lt;=AK$2,($J6-(SUM($K6,SUM($Z6:AJ6)))),IF($L6=$D$139,(($J6-$K6)/$P6),(($J6-SUM($Z6:AJ6))*$Q6))*IF($V6&lt;=AK$2,(DATEDIF(AJ$2,$V6,"D")/365),IF($G6&gt;AJ$2,(DATEDIF($G6,AK$2,"D")/365),1)))))))</f>
        <v>0</v>
      </c>
      <c r="AL6" s="61">
        <f>IF($V6&lt;=AK$2,0,IF($O6&lt;=AK$2,0,IF($G6&gt;=AL$2,0,IF($K6&gt;=$J6,0,IF($O6&lt;=AL$2,($J6-(SUM($K6,SUM($Z6:AK6)))),IF($L6=$D$139,(($J6-$K6)/$P6),(($J6-SUM($Z6:AK6))*$Q6))*IF($V6&lt;=AL$2,(DATEDIF(AK$2,$V6,"D")/365),IF($G6&gt;AK$2,(DATEDIF($G6,AL$2,"D")/365),1)))))))</f>
        <v>0</v>
      </c>
      <c r="AM6" s="61">
        <f>IF($V6&lt;=AL$2,0,IF($O6&lt;=AL$2,0,IF($G6&gt;=AM$2,0,IF($K6&gt;=$J6,0,IF($O6&lt;=AM$2,($J6-(SUM($K6,SUM($Z6:AL6)))),IF($L6=$D$139,(($J6-$K6)/$P6),(($J6-SUM($Z6:AL6))*$Q6))*IF($V6&lt;=AM$2,(DATEDIF(AL$2,$V6,"D")/365),IF($G6&gt;AL$2,(DATEDIF($G6,AM$2,"D")/365),1)))))))</f>
        <v>0</v>
      </c>
      <c r="AN6" s="61">
        <f>IF($V6&lt;=AM$2,0,IF($O6&lt;=AM$2,0,IF($G6&gt;=AN$2,0,IF($K6&gt;=$J6,0,IF($O6&lt;=AN$2,($J6-(SUM($K6,SUM($Z6:AM6)))),IF($L6=$D$139,(($J6-$K6)/$P6),(($J6-SUM($Z6:AM6))*$Q6))*IF($V6&lt;=AN$2,(DATEDIF(AM$2,$V6,"D")/365),IF($G6&gt;AM$2,(DATEDIF($G6,AN$2,"D")/365),1)))))))</f>
        <v>0</v>
      </c>
      <c r="AO6" s="61">
        <f>IF($V6&lt;=AN$2,0,IF($O6&lt;=AN$2,0,IF($G6&gt;=AO$2,0,IF($K6&gt;=$J6,0,IF($O6&lt;=AO$2,($J6-(SUM($K6,SUM($Z6:AN6)))),IF($L6=$D$139,(($J6-$K6)/$P6),(($J6-SUM($Z6:AN6))*$Q6))*IF($V6&lt;=AO$2,(DATEDIF(AN$2,$V6,"D")/365),IF($G6&gt;AN$2,(DATEDIF($G6,AO$2,"D")/365),1)))))))</f>
        <v>0</v>
      </c>
      <c r="AP6" s="61">
        <f>IF($V6&lt;=AO$2,0,IF($O6&lt;=AO$2,0,IF($G6&gt;=AP$2,0,IF($K6&gt;=$J6,0,IF($O6&lt;=AP$2,($J6-(SUM($K6,SUM($Z6:AO6)))),IF($L6=$D$139,(($J6-$K6)/$P6),(($J6-SUM($Z6:AO6))*$Q6))*IF($V6&lt;=AP$2,(DATEDIF(AO$2,$V6,"D")/365),IF($G6&gt;AO$2,(DATEDIF($G6,AP$2,"D")/365),1)))))))</f>
        <v>0</v>
      </c>
      <c r="AQ6" s="61">
        <f>IF($V6&lt;=AP$2,0,IF($O6&lt;=AP$2,0,IF($G6&gt;=AQ$2,0,IF($K6&gt;=$J6,0,IF($O6&lt;=AQ$2,($J6-(SUM($K6,SUM($Z6:AP6)))),IF($L6=$D$139,(($J6-$K6)/$P6),(($J6-SUM($Z6:AP6))*$Q6))*IF($V6&lt;=AQ$2,(DATEDIF(AP$2,$V6,"D")/365),IF($G6&gt;AP$2,(DATEDIF($G6,AQ$2,"D")/365),1)))))))</f>
        <v>0</v>
      </c>
      <c r="AR6" s="61">
        <f>IF($V6&lt;=AQ$2,0,IF($O6&lt;=AQ$2,0,IF($G6&gt;=AR$2,0,IF($K6&gt;=$J6,0,IF($O6&lt;=AR$2,($J6-(SUM($K6,SUM($Z6:AQ6)))),IF($L6=$D$139,(($J6-$K6)/$P6),(($J6-SUM($Z6:AQ6))*$Q6))*IF($V6&lt;=AR$2,(DATEDIF(AQ$2,$V6,"D")/365),IF($G6&gt;AQ$2,(DATEDIF($G6,AR$2,"D")/365),1)))))))</f>
        <v>0</v>
      </c>
      <c r="AS6" s="61">
        <f>IF($V6&lt;=AR$2,0,IF($O6&lt;=AR$2,0,IF($G6&gt;=AS$2,0,IF($K6&gt;=$J6,0,IF($O6&lt;=AS$2,($J6-(SUM($K6,SUM($Z6:AR6)))),IF($L6=$D$139,(($J6-$K6)/$P6),(($J6-SUM($Z6:AR6))*$Q6))*IF($V6&lt;=AS$2,(DATEDIF(AR$2,$V6,"D")/365),IF($G6&gt;AR$2,(DATEDIF($G6,AS$2,"D")/365),1)))))))</f>
        <v>0</v>
      </c>
      <c r="AT6" s="61">
        <f>IF($V6&lt;=AS$2,0,IF($O6&lt;=AS$2,0,IF($G6&gt;=AT$2,0,IF($K6&gt;=$J6,0,IF($O6&lt;=AT$2,($J6-(SUM($K6,SUM($Z6:AS6)))),IF($L6=$D$139,(($J6-$K6)/$P6),(($J6-SUM($Z6:AS6))*$Q6))*IF($V6&lt;=AT$2,(DATEDIF(AS$2,$V6,"D")/365),IF($G6&gt;AS$2,(DATEDIF($G6,AT$2,"D")/365),1)))))))</f>
        <v>0</v>
      </c>
      <c r="AU6" s="61">
        <f>IF($V6&lt;=AT$2,0,IF($O6&lt;=AT$2,0,IF($G6&gt;=AU$2,0,IF($K6&gt;=$J6,0,IF($O6&lt;=AU$2,($J6-(SUM($K6,SUM($Z6:AT6)))),IF($L6=$D$139,(($J6-$K6)/$P6),(($J6-SUM($Z6:AT6))*$Q6))*IF($V6&lt;=AU$2,(DATEDIF(AT$2,$V6,"D")/365),IF($G6&gt;AT$2,(DATEDIF($G6,AU$2,"D")/365),1)))))))</f>
        <v>0</v>
      </c>
      <c r="AV6" s="61">
        <f>IF($V6&lt;=AU$2,0,IF($O6&lt;=AU$2,0,IF($G6&gt;=AV$2,0,IF($K6&gt;=$J6,0,IF($O6&lt;=AV$2,($J6-(SUM($K6,SUM($Z6:AU6)))),IF($L6=$D$139,(($J6-$K6)/$P6),(($J6-SUM($Z6:AU6))*$Q6))*IF($V6&lt;=AV$2,(DATEDIF(AU$2,$V6,"D")/365),IF($G6&gt;AU$2,(DATEDIF($G6,AV$2,"D")/365),1)))))))</f>
        <v>0</v>
      </c>
      <c r="AW6" s="61">
        <f>IF($V6&lt;=AV$2,0,IF($O6&lt;=AV$2,0,IF($G6&gt;=AW$2,0,IF($K6&gt;=$J6,0,IF($O6&lt;=AW$2,($J6-(SUM($K6,SUM($Z6:AV6)))),IF($L6=$D$139,(($J6-$K6)/$P6),(($J6-SUM($Z6:AV6))*$Q6))*IF($V6&lt;=AW$2,(DATEDIF(AV$2,$V6,"D")/365),IF($G6&gt;AV$2,(DATEDIF($G6,AW$2,"D")/365),1)))))))</f>
        <v>0</v>
      </c>
      <c r="AX6" s="61">
        <f>IF($V6&lt;=AW$2,0,IF($O6&lt;=AW$2,0,IF($G6&gt;=AX$2,0,IF($K6&gt;=$J6,0,IF($O6&lt;=AX$2,($J6-(SUM($K6,SUM($Z6:AW6)))),IF($L6=$D$139,(($J6-$K6)/$P6),(($J6-SUM($Z6:AW6))*$Q6))*IF($V6&lt;=AX$2,(DATEDIF(AW$2,$V6,"D")/365),IF($G6&gt;AW$2,(DATEDIF($G6,AX$2,"D")/365),1)))))))</f>
        <v>0</v>
      </c>
      <c r="AY6" s="61">
        <f>IF($V6&lt;=AX$2,0,IF($O6&lt;=AX$2,0,IF($G6&gt;=AY$2,0,IF($K6&gt;=$J6,0,IF($O6&lt;=AY$2,($J6-(SUM($K6,SUM($Z6:AX6)))),IF($L6=$D$139,(($J6-$K6)/$P6),(($J6-SUM($Z6:AX6))*$Q6))*IF($V6&lt;=AY$2,(DATEDIF(AX$2,$V6,"D")/365),IF($G6&gt;AX$2,(DATEDIF($G6,AY$2,"D")/365),1)))))))</f>
        <v>0</v>
      </c>
      <c r="AZ6" s="64"/>
      <c r="BA6" s="64"/>
      <c r="BB6" s="125">
        <f>IF($V6&lt;=BB$2,0,IF($G6&gt;=BB$2,0,IF($G6&gt;$W$3,(J6-Z6),IF($G6&lt;=$W$3,J6-SUM(W6,$Z6:Z6),0))))</f>
        <v>0</v>
      </c>
      <c r="BC6" s="61">
        <f>IF($V6&lt;=BC$2,0,IF($G6&gt;=BC$2,0,IF($G6&gt;=BB$2,$J6-AA6,BB6-AA6)))</f>
        <v>0</v>
      </c>
      <c r="BD6" s="64">
        <f t="shared" ref="BD6:BS21" si="12">IF($V6&lt;=BD$2,0,IF($G6&gt;=BD$2,0,IF($G6&gt;=BC$2,$J6-AB6,BC6-AB6)))</f>
        <v>0</v>
      </c>
      <c r="BE6" s="61">
        <f t="shared" si="12"/>
        <v>0</v>
      </c>
      <c r="BF6" s="64">
        <f t="shared" si="12"/>
        <v>0</v>
      </c>
      <c r="BG6" s="61">
        <f t="shared" si="12"/>
        <v>0</v>
      </c>
      <c r="BH6" s="64">
        <f t="shared" si="12"/>
        <v>0</v>
      </c>
      <c r="BI6" s="61">
        <f t="shared" si="12"/>
        <v>0</v>
      </c>
      <c r="BJ6" s="64">
        <f t="shared" si="12"/>
        <v>0</v>
      </c>
      <c r="BK6" s="61">
        <f t="shared" si="12"/>
        <v>0</v>
      </c>
      <c r="BL6" s="64">
        <f t="shared" si="12"/>
        <v>0</v>
      </c>
      <c r="BM6" s="61">
        <f t="shared" si="12"/>
        <v>0</v>
      </c>
      <c r="BN6" s="64">
        <f t="shared" si="12"/>
        <v>0</v>
      </c>
      <c r="BO6" s="61">
        <f t="shared" si="12"/>
        <v>0</v>
      </c>
      <c r="BP6" s="64">
        <f t="shared" si="12"/>
        <v>0</v>
      </c>
      <c r="BQ6" s="61">
        <f t="shared" si="12"/>
        <v>0</v>
      </c>
      <c r="BR6" s="64">
        <f t="shared" si="12"/>
        <v>0</v>
      </c>
      <c r="BS6" s="61">
        <f t="shared" si="12"/>
        <v>0</v>
      </c>
      <c r="BT6" s="64">
        <f t="shared" ref="BT6:CA26" si="13">IF($V6&lt;=BT$2,0,IF($G6&gt;=BT$2,0,IF($G6&gt;=BS$2,$J6-AR6,BS6-AR6)))</f>
        <v>0</v>
      </c>
      <c r="BU6" s="61">
        <f t="shared" si="13"/>
        <v>0</v>
      </c>
      <c r="BV6" s="64">
        <f t="shared" si="13"/>
        <v>0</v>
      </c>
      <c r="BW6" s="61">
        <f t="shared" si="13"/>
        <v>0</v>
      </c>
      <c r="BX6" s="64">
        <f t="shared" si="13"/>
        <v>0</v>
      </c>
      <c r="BY6" s="61">
        <f t="shared" si="13"/>
        <v>0</v>
      </c>
      <c r="BZ6" s="64">
        <f t="shared" si="13"/>
        <v>0</v>
      </c>
      <c r="CA6" s="61">
        <f t="shared" si="13"/>
        <v>0</v>
      </c>
    </row>
    <row r="7" spans="1:79">
      <c r="A7" s="20">
        <v>6</v>
      </c>
      <c r="B7" s="20" t="s">
        <v>27</v>
      </c>
      <c r="C7" s="20" t="s">
        <v>153</v>
      </c>
      <c r="D7" s="2">
        <v>1985</v>
      </c>
      <c r="E7" s="3">
        <v>4</v>
      </c>
      <c r="F7" s="2">
        <v>1</v>
      </c>
      <c r="G7" s="55">
        <f t="shared" si="0"/>
        <v>31137</v>
      </c>
      <c r="H7" s="4">
        <v>0</v>
      </c>
      <c r="I7" s="1">
        <v>0</v>
      </c>
      <c r="J7" s="51">
        <f t="shared" si="1"/>
        <v>0</v>
      </c>
      <c r="K7" s="54">
        <f t="shared" si="2"/>
        <v>0</v>
      </c>
      <c r="L7" s="4" t="s">
        <v>96</v>
      </c>
      <c r="M7" s="54">
        <f>VLOOKUP(B7,$B$139:$C$238,2,FALSE)</f>
        <v>8</v>
      </c>
      <c r="N7" s="53">
        <f t="shared" si="3"/>
        <v>8</v>
      </c>
      <c r="O7" s="55">
        <f t="shared" si="4"/>
        <v>34059</v>
      </c>
      <c r="P7" s="53">
        <f t="shared" si="5"/>
        <v>0</v>
      </c>
      <c r="Q7" s="111">
        <f t="shared" si="6"/>
        <v>0</v>
      </c>
      <c r="R7" s="145" t="s">
        <v>130</v>
      </c>
      <c r="S7" s="138">
        <v>17</v>
      </c>
      <c r="T7" s="139">
        <v>4</v>
      </c>
      <c r="U7" s="138">
        <v>2035</v>
      </c>
      <c r="V7" s="55">
        <f t="shared" si="7"/>
        <v>54878</v>
      </c>
      <c r="W7" s="53">
        <f t="shared" si="8"/>
        <v>0</v>
      </c>
      <c r="X7" s="53">
        <f t="shared" si="9"/>
        <v>0</v>
      </c>
      <c r="Y7" s="53">
        <f t="shared" si="10"/>
        <v>0</v>
      </c>
      <c r="Z7" s="53">
        <f t="shared" si="11"/>
        <v>0</v>
      </c>
      <c r="AA7" s="53">
        <f>IF($V7&lt;=Z$2,0,IF($O7&lt;=Z$2,0,IF($G7&gt;=AA$2,0,IF($K7&gt;=$J7,0,IF($O7&lt;=AA$2,($J7-(SUM($K7,SUM($Z7:Z7)))),IF($L7=$D$139,(($J7-$K7)/$P7),(($J7-SUM($Z7:Z7))*$Q7))*IF($V7&lt;=AA$2,(DATEDIF(Z$2,$V7,"D")/365),IF($G7&gt;Z$2,(DATEDIF($G7,AA$2,"D")/365),1)))))))</f>
        <v>0</v>
      </c>
      <c r="AB7" s="53">
        <f>IF($V7&lt;=AA$2,0,IF($O7&lt;=AA$2,0,IF($G7&gt;=AB$2,0,IF($K7&gt;=$J7,0,IF($O7&lt;=AB$2,($J7-(SUM($K7,SUM($Z7:AA7)))),IF($L7=$D$139,(($J7-$K7)/$P7),(($J7-SUM($Z7:AA7))*$Q7))*IF($V7&lt;=AB$2,(DATEDIF(AA$2,$V7,"D")/365),IF($G7&gt;AA$2,(DATEDIF($G7,AB$2,"D")/365),1)))))))</f>
        <v>0</v>
      </c>
      <c r="AC7" s="53">
        <f>IF($V7&lt;=AB$2,0,IF($O7&lt;=AB$2,0,IF($G7&gt;=AC$2,0,IF($K7&gt;=$J7,0,IF($O7&lt;=AC$2,($J7-(SUM($K7,SUM($Z7:AB7)))),IF($L7=$D$139,(($J7-$K7)/$P7),(($J7-SUM($Z7:AB7))*$Q7))*IF($V7&lt;=AC$2,(DATEDIF(AB$2,$V7,"D")/365),IF($G7&gt;AB$2,(DATEDIF($G7,AC$2,"D")/365),1)))))))</f>
        <v>0</v>
      </c>
      <c r="AD7" s="53">
        <f>IF($V7&lt;=AC$2,0,IF($O7&lt;=AC$2,0,IF($G7&gt;=AD$2,0,IF($K7&gt;=$J7,0,IF($O7&lt;=AD$2,($J7-(SUM($K7,SUM($Z7:AC7)))),IF($L7=$D$139,(($J7-$K7)/$P7),(($J7-SUM($Z7:AC7))*$Q7))*IF($V7&lt;=AD$2,(DATEDIF(AC$2,$V7,"D")/365),IF($G7&gt;AC$2,(DATEDIF($G7,AD$2,"D")/365),1)))))))</f>
        <v>0</v>
      </c>
      <c r="AE7" s="53">
        <f>IF($V7&lt;=AD$2,0,IF($O7&lt;=AD$2,0,IF($G7&gt;=AE$2,0,IF($K7&gt;=$J7,0,IF($O7&lt;=AE$2,($J7-(SUM($K7,SUM($Z7:AD7)))),IF($L7=$D$139,(($J7-$K7)/$P7),(($J7-SUM($Z7:AD7))*$Q7))*IF($V7&lt;=AE$2,(DATEDIF(AD$2,$V7,"D")/365),IF($G7&gt;AD$2,(DATEDIF($G7,AE$2,"D")/365),1)))))))</f>
        <v>0</v>
      </c>
      <c r="AF7" s="53">
        <f>IF($V7&lt;=AE$2,0,IF($O7&lt;=AE$2,0,IF($G7&gt;=AF$2,0,IF($K7&gt;=$J7,0,IF($O7&lt;=AF$2,($J7-(SUM($K7,SUM($Z7:AE7)))),IF($L7=$D$139,(($J7-$K7)/$P7),(($J7-SUM($Z7:AE7))*$Q7))*IF($V7&lt;=AF$2,(DATEDIF(AE$2,$V7,"D")/365),IF($G7&gt;AE$2,(DATEDIF($G7,AF$2,"D")/365),1)))))))</f>
        <v>0</v>
      </c>
      <c r="AG7" s="53">
        <f>IF($V7&lt;=AF$2,0,IF($O7&lt;=AF$2,0,IF($G7&gt;=AG$2,0,IF($K7&gt;=$J7,0,IF($O7&lt;=AG$2,($J7-(SUM($K7,SUM($Z7:AF7)))),IF($L7=$D$139,(($J7-$K7)/$P7),(($J7-SUM($Z7:AF7))*$Q7))*IF($V7&lt;=AG$2,(DATEDIF(AF$2,$V7,"D")/365),IF($G7&gt;AF$2,(DATEDIF($G7,AG$2,"D")/365),1)))))))</f>
        <v>0</v>
      </c>
      <c r="AH7" s="53">
        <f>IF($V7&lt;=AG$2,0,IF($O7&lt;=AG$2,0,IF($G7&gt;=AH$2,0,IF($K7&gt;=$J7,0,IF($O7&lt;=AH$2,($J7-(SUM($K7,SUM($Z7:AG7)))),IF($L7=$D$139,(($J7-$K7)/$P7),(($J7-SUM($Z7:AG7))*$Q7))*IF($V7&lt;=AH$2,(DATEDIF(AG$2,$V7,"D")/365),IF($G7&gt;AG$2,(DATEDIF($G7,AH$2,"D")/365),1)))))))</f>
        <v>0</v>
      </c>
      <c r="AI7" s="53">
        <f>IF($V7&lt;=AH$2,0,IF($O7&lt;=AH$2,0,IF($G7&gt;=AI$2,0,IF($K7&gt;=$J7,0,IF($O7&lt;=AI$2,($J7-(SUM($K7,SUM($Z7:AH7)))),IF($L7=$D$139,(($J7-$K7)/$P7),(($J7-SUM($Z7:AH7))*$Q7))*IF($V7&lt;=AI$2,(DATEDIF(AH$2,$V7,"D")/365),IF($G7&gt;AH$2,(DATEDIF($G7,AI$2,"D")/365),1)))))))</f>
        <v>0</v>
      </c>
      <c r="AJ7" s="53">
        <f>IF($V7&lt;=AI$2,0,IF($O7&lt;=AI$2,0,IF($G7&gt;=AJ$2,0,IF($K7&gt;=$J7,0,IF($O7&lt;=AJ$2,($J7-(SUM($K7,SUM($Z7:AI7)))),IF($L7=$D$139,(($J7-$K7)/$P7),(($J7-SUM($Z7:AI7))*$Q7))*IF($V7&lt;=AJ$2,(DATEDIF(AI$2,$V7,"D")/365),IF($G7&gt;AI$2,(DATEDIF($G7,AJ$2,"D")/365),1)))))))</f>
        <v>0</v>
      </c>
      <c r="AK7" s="53">
        <f>IF($V7&lt;=AJ$2,0,IF($O7&lt;=AJ$2,0,IF($G7&gt;=AK$2,0,IF($K7&gt;=$J7,0,IF($O7&lt;=AK$2,($J7-(SUM($K7,SUM($Z7:AJ7)))),IF($L7=$D$139,(($J7-$K7)/$P7),(($J7-SUM($Z7:AJ7))*$Q7))*IF($V7&lt;=AK$2,(DATEDIF(AJ$2,$V7,"D")/365),IF($G7&gt;AJ$2,(DATEDIF($G7,AK$2,"D")/365),1)))))))</f>
        <v>0</v>
      </c>
      <c r="AL7" s="53">
        <f>IF($V7&lt;=AK$2,0,IF($O7&lt;=AK$2,0,IF($G7&gt;=AL$2,0,IF($K7&gt;=$J7,0,IF($O7&lt;=AL$2,($J7-(SUM($K7,SUM($Z7:AK7)))),IF($L7=$D$139,(($J7-$K7)/$P7),(($J7-SUM($Z7:AK7))*$Q7))*IF($V7&lt;=AL$2,(DATEDIF(AK$2,$V7,"D")/365),IF($G7&gt;AK$2,(DATEDIF($G7,AL$2,"D")/365),1)))))))</f>
        <v>0</v>
      </c>
      <c r="AM7" s="53">
        <f>IF($V7&lt;=AL$2,0,IF($O7&lt;=AL$2,0,IF($G7&gt;=AM$2,0,IF($K7&gt;=$J7,0,IF($O7&lt;=AM$2,($J7-(SUM($K7,SUM($Z7:AL7)))),IF($L7=$D$139,(($J7-$K7)/$P7),(($J7-SUM($Z7:AL7))*$Q7))*IF($V7&lt;=AM$2,(DATEDIF(AL$2,$V7,"D")/365),IF($G7&gt;AL$2,(DATEDIF($G7,AM$2,"D")/365),1)))))))</f>
        <v>0</v>
      </c>
      <c r="AN7" s="53">
        <f>IF($V7&lt;=AM$2,0,IF($O7&lt;=AM$2,0,IF($G7&gt;=AN$2,0,IF($K7&gt;=$J7,0,IF($O7&lt;=AN$2,($J7-(SUM($K7,SUM($Z7:AM7)))),IF($L7=$D$139,(($J7-$K7)/$P7),(($J7-SUM($Z7:AM7))*$Q7))*IF($V7&lt;=AN$2,(DATEDIF(AM$2,$V7,"D")/365),IF($G7&gt;AM$2,(DATEDIF($G7,AN$2,"D")/365),1)))))))</f>
        <v>0</v>
      </c>
      <c r="AO7" s="53">
        <f>IF($V7&lt;=AN$2,0,IF($O7&lt;=AN$2,0,IF($G7&gt;=AO$2,0,IF($K7&gt;=$J7,0,IF($O7&lt;=AO$2,($J7-(SUM($K7,SUM($Z7:AN7)))),IF($L7=$D$139,(($J7-$K7)/$P7),(($J7-SUM($Z7:AN7))*$Q7))*IF($V7&lt;=AO$2,(DATEDIF(AN$2,$V7,"D")/365),IF($G7&gt;AN$2,(DATEDIF($G7,AO$2,"D")/365),1)))))))</f>
        <v>0</v>
      </c>
      <c r="AP7" s="53">
        <f>IF($V7&lt;=AO$2,0,IF($O7&lt;=AO$2,0,IF($G7&gt;=AP$2,0,IF($K7&gt;=$J7,0,IF($O7&lt;=AP$2,($J7-(SUM($K7,SUM($Z7:AO7)))),IF($L7=$D$139,(($J7-$K7)/$P7),(($J7-SUM($Z7:AO7))*$Q7))*IF($V7&lt;=AP$2,(DATEDIF(AO$2,$V7,"D")/365),IF($G7&gt;AO$2,(DATEDIF($G7,AP$2,"D")/365),1)))))))</f>
        <v>0</v>
      </c>
      <c r="AQ7" s="53">
        <f>IF($V7&lt;=AP$2,0,IF($O7&lt;=AP$2,0,IF($G7&gt;=AQ$2,0,IF($K7&gt;=$J7,0,IF($O7&lt;=AQ$2,($J7-(SUM($K7,SUM($Z7:AP7)))),IF($L7=$D$139,(($J7-$K7)/$P7),(($J7-SUM($Z7:AP7))*$Q7))*IF($V7&lt;=AQ$2,(DATEDIF(AP$2,$V7,"D")/365),IF($G7&gt;AP$2,(DATEDIF($G7,AQ$2,"D")/365),1)))))))</f>
        <v>0</v>
      </c>
      <c r="AR7" s="53">
        <f>IF($V7&lt;=AQ$2,0,IF($O7&lt;=AQ$2,0,IF($G7&gt;=AR$2,0,IF($K7&gt;=$J7,0,IF($O7&lt;=AR$2,($J7-(SUM($K7,SUM($Z7:AQ7)))),IF($L7=$D$139,(($J7-$K7)/$P7),(($J7-SUM($Z7:AQ7))*$Q7))*IF($V7&lt;=AR$2,(DATEDIF(AQ$2,$V7,"D")/365),IF($G7&gt;AQ$2,(DATEDIF($G7,AR$2,"D")/365),1)))))))</f>
        <v>0</v>
      </c>
      <c r="AS7" s="53">
        <f>IF($V7&lt;=AR$2,0,IF($O7&lt;=AR$2,0,IF($G7&gt;=AS$2,0,IF($K7&gt;=$J7,0,IF($O7&lt;=AS$2,($J7-(SUM($K7,SUM($Z7:AR7)))),IF($L7=$D$139,(($J7-$K7)/$P7),(($J7-SUM($Z7:AR7))*$Q7))*IF($V7&lt;=AS$2,(DATEDIF(AR$2,$V7,"D")/365),IF($G7&gt;AR$2,(DATEDIF($G7,AS$2,"D")/365),1)))))))</f>
        <v>0</v>
      </c>
      <c r="AT7" s="53">
        <f>IF($V7&lt;=AS$2,0,IF($O7&lt;=AS$2,0,IF($G7&gt;=AT$2,0,IF($K7&gt;=$J7,0,IF($O7&lt;=AT$2,($J7-(SUM($K7,SUM($Z7:AS7)))),IF($L7=$D$139,(($J7-$K7)/$P7),(($J7-SUM($Z7:AS7))*$Q7))*IF($V7&lt;=AT$2,(DATEDIF(AS$2,$V7,"D")/365),IF($G7&gt;AS$2,(DATEDIF($G7,AT$2,"D")/365),1)))))))</f>
        <v>0</v>
      </c>
      <c r="AU7" s="53">
        <f>IF($V7&lt;=AT$2,0,IF($O7&lt;=AT$2,0,IF($G7&gt;=AU$2,0,IF($K7&gt;=$J7,0,IF($O7&lt;=AU$2,($J7-(SUM($K7,SUM($Z7:AT7)))),IF($L7=$D$139,(($J7-$K7)/$P7),(($J7-SUM($Z7:AT7))*$Q7))*IF($V7&lt;=AU$2,(DATEDIF(AT$2,$V7,"D")/365),IF($G7&gt;AT$2,(DATEDIF($G7,AU$2,"D")/365),1)))))))</f>
        <v>0</v>
      </c>
      <c r="AV7" s="53">
        <f>IF($V7&lt;=AU$2,0,IF($O7&lt;=AU$2,0,IF($G7&gt;=AV$2,0,IF($K7&gt;=$J7,0,IF($O7&lt;=AV$2,($J7-(SUM($K7,SUM($Z7:AU7)))),IF($L7=$D$139,(($J7-$K7)/$P7),(($J7-SUM($Z7:AU7))*$Q7))*IF($V7&lt;=AV$2,(DATEDIF(AU$2,$V7,"D")/365),IF($G7&gt;AU$2,(DATEDIF($G7,AV$2,"D")/365),1)))))))</f>
        <v>0</v>
      </c>
      <c r="AW7" s="53">
        <f>IF($V7&lt;=AV$2,0,IF($O7&lt;=AV$2,0,IF($G7&gt;=AW$2,0,IF($K7&gt;=$J7,0,IF($O7&lt;=AW$2,($J7-(SUM($K7,SUM($Z7:AV7)))),IF($L7=$D$139,(($J7-$K7)/$P7),(($J7-SUM($Z7:AV7))*$Q7))*IF($V7&lt;=AW$2,(DATEDIF(AV$2,$V7,"D")/365),IF($G7&gt;AV$2,(DATEDIF($G7,AW$2,"D")/365),1)))))))</f>
        <v>0</v>
      </c>
      <c r="AX7" s="53">
        <f>IF($V7&lt;=AW$2,0,IF($O7&lt;=AW$2,0,IF($G7&gt;=AX$2,0,IF($K7&gt;=$J7,0,IF($O7&lt;=AX$2,($J7-(SUM($K7,SUM($Z7:AW7)))),IF($L7=$D$139,(($J7-$K7)/$P7),(($J7-SUM($Z7:AW7))*$Q7))*IF($V7&lt;=AX$2,(DATEDIF(AW$2,$V7,"D")/365),IF($G7&gt;AW$2,(DATEDIF($G7,AX$2,"D")/365),1)))))))</f>
        <v>0</v>
      </c>
      <c r="AY7" s="53">
        <f>IF($V7&lt;=AX$2,0,IF($O7&lt;=AX$2,0,IF($G7&gt;=AY$2,0,IF($K7&gt;=$J7,0,IF($O7&lt;=AY$2,($J7-(SUM($K7,SUM($Z7:AX7)))),IF($L7=$D$139,(($J7-$K7)/$P7),(($J7-SUM($Z7:AX7))*$Q7))*IF($V7&lt;=AY$2,(DATEDIF(AX$2,$V7,"D")/365),IF($G7&gt;AX$2,(DATEDIF($G7,AY$2,"D")/365),1)))))))</f>
        <v>0</v>
      </c>
      <c r="AZ7" s="52"/>
      <c r="BA7" s="52"/>
      <c r="BB7" s="126">
        <f>IF($V7&lt;=BB$2,0,IF($G7&gt;=BB$2,0,IF($G7&gt;$W$3,(J7-Z7),IF($G7&lt;=$W$3,J7-SUM(W7,$Z7:Z7),0))))</f>
        <v>0</v>
      </c>
      <c r="BC7" s="53">
        <f t="shared" ref="BC7:BR26" si="14">IF($V7&lt;=BC$2,0,IF($G7&gt;=BC$2,0,IF($G7&gt;=BB$2,$J7-AA7,BB7-AA7)))</f>
        <v>0</v>
      </c>
      <c r="BD7" s="52">
        <f t="shared" si="12"/>
        <v>0</v>
      </c>
      <c r="BE7" s="53">
        <f t="shared" si="12"/>
        <v>0</v>
      </c>
      <c r="BF7" s="52">
        <f t="shared" si="12"/>
        <v>0</v>
      </c>
      <c r="BG7" s="53">
        <f t="shared" si="12"/>
        <v>0</v>
      </c>
      <c r="BH7" s="52">
        <f t="shared" si="12"/>
        <v>0</v>
      </c>
      <c r="BI7" s="53">
        <f t="shared" si="12"/>
        <v>0</v>
      </c>
      <c r="BJ7" s="52">
        <f t="shared" si="12"/>
        <v>0</v>
      </c>
      <c r="BK7" s="53">
        <f t="shared" si="12"/>
        <v>0</v>
      </c>
      <c r="BL7" s="52">
        <f t="shared" si="12"/>
        <v>0</v>
      </c>
      <c r="BM7" s="53">
        <f t="shared" si="12"/>
        <v>0</v>
      </c>
      <c r="BN7" s="52">
        <f t="shared" si="12"/>
        <v>0</v>
      </c>
      <c r="BO7" s="53">
        <f t="shared" si="12"/>
        <v>0</v>
      </c>
      <c r="BP7" s="52">
        <f t="shared" si="12"/>
        <v>0</v>
      </c>
      <c r="BQ7" s="53">
        <f t="shared" si="12"/>
        <v>0</v>
      </c>
      <c r="BR7" s="52">
        <f t="shared" si="12"/>
        <v>0</v>
      </c>
      <c r="BS7" s="53">
        <f t="shared" si="12"/>
        <v>0</v>
      </c>
      <c r="BT7" s="52">
        <f t="shared" si="13"/>
        <v>0</v>
      </c>
      <c r="BU7" s="53">
        <f t="shared" si="13"/>
        <v>0</v>
      </c>
      <c r="BV7" s="52">
        <f t="shared" si="13"/>
        <v>0</v>
      </c>
      <c r="BW7" s="53">
        <f t="shared" si="13"/>
        <v>0</v>
      </c>
      <c r="BX7" s="52">
        <f t="shared" si="13"/>
        <v>0</v>
      </c>
      <c r="BY7" s="53">
        <f t="shared" si="13"/>
        <v>0</v>
      </c>
      <c r="BZ7" s="52">
        <f t="shared" si="13"/>
        <v>0</v>
      </c>
      <c r="CA7" s="53">
        <f t="shared" si="13"/>
        <v>0</v>
      </c>
    </row>
    <row r="8" spans="1:79">
      <c r="A8" s="20">
        <v>7</v>
      </c>
      <c r="B8" s="20" t="s">
        <v>27</v>
      </c>
      <c r="C8" s="20" t="s">
        <v>153</v>
      </c>
      <c r="D8" s="2">
        <v>1985</v>
      </c>
      <c r="E8" s="3">
        <v>4</v>
      </c>
      <c r="F8" s="2">
        <v>1</v>
      </c>
      <c r="G8" s="55">
        <f t="shared" si="0"/>
        <v>31137</v>
      </c>
      <c r="H8" s="4">
        <v>0</v>
      </c>
      <c r="I8" s="1">
        <v>0</v>
      </c>
      <c r="J8" s="51">
        <f t="shared" si="1"/>
        <v>0</v>
      </c>
      <c r="K8" s="54">
        <f t="shared" si="2"/>
        <v>0</v>
      </c>
      <c r="L8" s="4" t="s">
        <v>96</v>
      </c>
      <c r="M8" s="54">
        <f>VLOOKUP(B8,$B$139:$C$238,2,FALSE)</f>
        <v>8</v>
      </c>
      <c r="N8" s="53">
        <f t="shared" si="3"/>
        <v>8</v>
      </c>
      <c r="O8" s="55">
        <f t="shared" si="4"/>
        <v>34059</v>
      </c>
      <c r="P8" s="53">
        <f t="shared" si="5"/>
        <v>0</v>
      </c>
      <c r="Q8" s="111">
        <f t="shared" si="6"/>
        <v>0</v>
      </c>
      <c r="R8" s="145" t="s">
        <v>130</v>
      </c>
      <c r="S8" s="138">
        <v>17</v>
      </c>
      <c r="T8" s="139">
        <v>4</v>
      </c>
      <c r="U8" s="138">
        <v>2035</v>
      </c>
      <c r="V8" s="55">
        <f t="shared" si="7"/>
        <v>54878</v>
      </c>
      <c r="W8" s="53">
        <f t="shared" si="8"/>
        <v>0</v>
      </c>
      <c r="X8" s="53">
        <f t="shared" si="9"/>
        <v>0</v>
      </c>
      <c r="Y8" s="53">
        <f t="shared" si="10"/>
        <v>0</v>
      </c>
      <c r="Z8" s="53">
        <f t="shared" si="11"/>
        <v>0</v>
      </c>
      <c r="AA8" s="53">
        <f>IF($V8&lt;=Z$2,0,IF($O8&lt;=Z$2,0,IF($G8&gt;=AA$2,0,IF($K8&gt;=$J8,0,IF($O8&lt;=AA$2,($J8-(SUM($K8,SUM($Z8:Z8)))),IF($L8=$D$139,(($J8-$K8)/$P8),(($J8-SUM($Z8:Z8))*$Q8))*IF($V8&lt;=AA$2,(DATEDIF(Z$2,$V8,"D")/365),IF($G8&gt;Z$2,(DATEDIF($G8,AA$2,"D")/365),1)))))))</f>
        <v>0</v>
      </c>
      <c r="AB8" s="53">
        <f>IF($V8&lt;=AA$2,0,IF($O8&lt;=AA$2,0,IF($G8&gt;=AB$2,0,IF($K8&gt;=$J8,0,IF($O8&lt;=AB$2,($J8-(SUM($K8,SUM($Z8:AA8)))),IF($L8=$D$139,(($J8-$K8)/$P8),(($J8-SUM($Z8:AA8))*$Q8))*IF($V8&lt;=AB$2,(DATEDIF(AA$2,$V8,"D")/365),IF($G8&gt;AA$2,(DATEDIF($G8,AB$2,"D")/365),1)))))))</f>
        <v>0</v>
      </c>
      <c r="AC8" s="53">
        <f>IF($V8&lt;=AB$2,0,IF($O8&lt;=AB$2,0,IF($G8&gt;=AC$2,0,IF($K8&gt;=$J8,0,IF($O8&lt;=AC$2,($J8-(SUM($K8,SUM($Z8:AB8)))),IF($L8=$D$139,(($J8-$K8)/$P8),(($J8-SUM($Z8:AB8))*$Q8))*IF($V8&lt;=AC$2,(DATEDIF(AB$2,$V8,"D")/365),IF($G8&gt;AB$2,(DATEDIF($G8,AC$2,"D")/365),1)))))))</f>
        <v>0</v>
      </c>
      <c r="AD8" s="53">
        <f>IF($V8&lt;=AC$2,0,IF($O8&lt;=AC$2,0,IF($G8&gt;=AD$2,0,IF($K8&gt;=$J8,0,IF($O8&lt;=AD$2,($J8-(SUM($K8,SUM($Z8:AC8)))),IF($L8=$D$139,(($J8-$K8)/$P8),(($J8-SUM($Z8:AC8))*$Q8))*IF($V8&lt;=AD$2,(DATEDIF(AC$2,$V8,"D")/365),IF($G8&gt;AC$2,(DATEDIF($G8,AD$2,"D")/365),1)))))))</f>
        <v>0</v>
      </c>
      <c r="AE8" s="53">
        <f>IF($V8&lt;=AD$2,0,IF($O8&lt;=AD$2,0,IF($G8&gt;=AE$2,0,IF($K8&gt;=$J8,0,IF($O8&lt;=AE$2,($J8-(SUM($K8,SUM($Z8:AD8)))),IF($L8=$D$139,(($J8-$K8)/$P8),(($J8-SUM($Z8:AD8))*$Q8))*IF($V8&lt;=AE$2,(DATEDIF(AD$2,$V8,"D")/365),IF($G8&gt;AD$2,(DATEDIF($G8,AE$2,"D")/365),1)))))))</f>
        <v>0</v>
      </c>
      <c r="AF8" s="53">
        <f>IF($V8&lt;=AE$2,0,IF($O8&lt;=AE$2,0,IF($G8&gt;=AF$2,0,IF($K8&gt;=$J8,0,IF($O8&lt;=AF$2,($J8-(SUM($K8,SUM($Z8:AE8)))),IF($L8=$D$139,(($J8-$K8)/$P8),(($J8-SUM($Z8:AE8))*$Q8))*IF($V8&lt;=AF$2,(DATEDIF(AE$2,$V8,"D")/365),IF($G8&gt;AE$2,(DATEDIF($G8,AF$2,"D")/365),1)))))))</f>
        <v>0</v>
      </c>
      <c r="AG8" s="53">
        <f>IF($V8&lt;=AF$2,0,IF($O8&lt;=AF$2,0,IF($G8&gt;=AG$2,0,IF($K8&gt;=$J8,0,IF($O8&lt;=AG$2,($J8-(SUM($K8,SUM($Z8:AF8)))),IF($L8=$D$139,(($J8-$K8)/$P8),(($J8-SUM($Z8:AF8))*$Q8))*IF($V8&lt;=AG$2,(DATEDIF(AF$2,$V8,"D")/365),IF($G8&gt;AF$2,(DATEDIF($G8,AG$2,"D")/365),1)))))))</f>
        <v>0</v>
      </c>
      <c r="AH8" s="53">
        <f>IF($V8&lt;=AG$2,0,IF($O8&lt;=AG$2,0,IF($G8&gt;=AH$2,0,IF($K8&gt;=$J8,0,IF($O8&lt;=AH$2,($J8-(SUM($K8,SUM($Z8:AG8)))),IF($L8=$D$139,(($J8-$K8)/$P8),(($J8-SUM($Z8:AG8))*$Q8))*IF($V8&lt;=AH$2,(DATEDIF(AG$2,$V8,"D")/365),IF($G8&gt;AG$2,(DATEDIF($G8,AH$2,"D")/365),1)))))))</f>
        <v>0</v>
      </c>
      <c r="AI8" s="53">
        <f>IF($V8&lt;=AH$2,0,IF($O8&lt;=AH$2,0,IF($G8&gt;=AI$2,0,IF($K8&gt;=$J8,0,IF($O8&lt;=AI$2,($J8-(SUM($K8,SUM($Z8:AH8)))),IF($L8=$D$139,(($J8-$K8)/$P8),(($J8-SUM($Z8:AH8))*$Q8))*IF($V8&lt;=AI$2,(DATEDIF(AH$2,$V8,"D")/365),IF($G8&gt;AH$2,(DATEDIF($G8,AI$2,"D")/365),1)))))))</f>
        <v>0</v>
      </c>
      <c r="AJ8" s="53">
        <f>IF($V8&lt;=AI$2,0,IF($O8&lt;=AI$2,0,IF($G8&gt;=AJ$2,0,IF($K8&gt;=$J8,0,IF($O8&lt;=AJ$2,($J8-(SUM($K8,SUM($Z8:AI8)))),IF($L8=$D$139,(($J8-$K8)/$P8),(($J8-SUM($Z8:AI8))*$Q8))*IF($V8&lt;=AJ$2,(DATEDIF(AI$2,$V8,"D")/365),IF($G8&gt;AI$2,(DATEDIF($G8,AJ$2,"D")/365),1)))))))</f>
        <v>0</v>
      </c>
      <c r="AK8" s="53">
        <f>IF($V8&lt;=AJ$2,0,IF($O8&lt;=AJ$2,0,IF($G8&gt;=AK$2,0,IF($K8&gt;=$J8,0,IF($O8&lt;=AK$2,($J8-(SUM($K8,SUM($Z8:AJ8)))),IF($L8=$D$139,(($J8-$K8)/$P8),(($J8-SUM($Z8:AJ8))*$Q8))*IF($V8&lt;=AK$2,(DATEDIF(AJ$2,$V8,"D")/365),IF($G8&gt;AJ$2,(DATEDIF($G8,AK$2,"D")/365),1)))))))</f>
        <v>0</v>
      </c>
      <c r="AL8" s="53">
        <f>IF($V8&lt;=AK$2,0,IF($O8&lt;=AK$2,0,IF($G8&gt;=AL$2,0,IF($K8&gt;=$J8,0,IF($O8&lt;=AL$2,($J8-(SUM($K8,SUM($Z8:AK8)))),IF($L8=$D$139,(($J8-$K8)/$P8),(($J8-SUM($Z8:AK8))*$Q8))*IF($V8&lt;=AL$2,(DATEDIF(AK$2,$V8,"D")/365),IF($G8&gt;AK$2,(DATEDIF($G8,AL$2,"D")/365),1)))))))</f>
        <v>0</v>
      </c>
      <c r="AM8" s="53">
        <f>IF($V8&lt;=AL$2,0,IF($O8&lt;=AL$2,0,IF($G8&gt;=AM$2,0,IF($K8&gt;=$J8,0,IF($O8&lt;=AM$2,($J8-(SUM($K8,SUM($Z8:AL8)))),IF($L8=$D$139,(($J8-$K8)/$P8),(($J8-SUM($Z8:AL8))*$Q8))*IF($V8&lt;=AM$2,(DATEDIF(AL$2,$V8,"D")/365),IF($G8&gt;AL$2,(DATEDIF($G8,AM$2,"D")/365),1)))))))</f>
        <v>0</v>
      </c>
      <c r="AN8" s="53">
        <f>IF($V8&lt;=AM$2,0,IF($O8&lt;=AM$2,0,IF($G8&gt;=AN$2,0,IF($K8&gt;=$J8,0,IF($O8&lt;=AN$2,($J8-(SUM($K8,SUM($Z8:AM8)))),IF($L8=$D$139,(($J8-$K8)/$P8),(($J8-SUM($Z8:AM8))*$Q8))*IF($V8&lt;=AN$2,(DATEDIF(AM$2,$V8,"D")/365),IF($G8&gt;AM$2,(DATEDIF($G8,AN$2,"D")/365),1)))))))</f>
        <v>0</v>
      </c>
      <c r="AO8" s="53">
        <f>IF($V8&lt;=AN$2,0,IF($O8&lt;=AN$2,0,IF($G8&gt;=AO$2,0,IF($K8&gt;=$J8,0,IF($O8&lt;=AO$2,($J8-(SUM($K8,SUM($Z8:AN8)))),IF($L8=$D$139,(($J8-$K8)/$P8),(($J8-SUM($Z8:AN8))*$Q8))*IF($V8&lt;=AO$2,(DATEDIF(AN$2,$V8,"D")/365),IF($G8&gt;AN$2,(DATEDIF($G8,AO$2,"D")/365),1)))))))</f>
        <v>0</v>
      </c>
      <c r="AP8" s="53">
        <f>IF($V8&lt;=AO$2,0,IF($O8&lt;=AO$2,0,IF($G8&gt;=AP$2,0,IF($K8&gt;=$J8,0,IF($O8&lt;=AP$2,($J8-(SUM($K8,SUM($Z8:AO8)))),IF($L8=$D$139,(($J8-$K8)/$P8),(($J8-SUM($Z8:AO8))*$Q8))*IF($V8&lt;=AP$2,(DATEDIF(AO$2,$V8,"D")/365),IF($G8&gt;AO$2,(DATEDIF($G8,AP$2,"D")/365),1)))))))</f>
        <v>0</v>
      </c>
      <c r="AQ8" s="53">
        <f>IF($V8&lt;=AP$2,0,IF($O8&lt;=AP$2,0,IF($G8&gt;=AQ$2,0,IF($K8&gt;=$J8,0,IF($O8&lt;=AQ$2,($J8-(SUM($K8,SUM($Z8:AP8)))),IF($L8=$D$139,(($J8-$K8)/$P8),(($J8-SUM($Z8:AP8))*$Q8))*IF($V8&lt;=AQ$2,(DATEDIF(AP$2,$V8,"D")/365),IF($G8&gt;AP$2,(DATEDIF($G8,AQ$2,"D")/365),1)))))))</f>
        <v>0</v>
      </c>
      <c r="AR8" s="53">
        <f>IF($V8&lt;=AQ$2,0,IF($O8&lt;=AQ$2,0,IF($G8&gt;=AR$2,0,IF($K8&gt;=$J8,0,IF($O8&lt;=AR$2,($J8-(SUM($K8,SUM($Z8:AQ8)))),IF($L8=$D$139,(($J8-$K8)/$P8),(($J8-SUM($Z8:AQ8))*$Q8))*IF($V8&lt;=AR$2,(DATEDIF(AQ$2,$V8,"D")/365),IF($G8&gt;AQ$2,(DATEDIF($G8,AR$2,"D")/365),1)))))))</f>
        <v>0</v>
      </c>
      <c r="AS8" s="53">
        <f>IF($V8&lt;=AR$2,0,IF($O8&lt;=AR$2,0,IF($G8&gt;=AS$2,0,IF($K8&gt;=$J8,0,IF($O8&lt;=AS$2,($J8-(SUM($K8,SUM($Z8:AR8)))),IF($L8=$D$139,(($J8-$K8)/$P8),(($J8-SUM($Z8:AR8))*$Q8))*IF($V8&lt;=AS$2,(DATEDIF(AR$2,$V8,"D")/365),IF($G8&gt;AR$2,(DATEDIF($G8,AS$2,"D")/365),1)))))))</f>
        <v>0</v>
      </c>
      <c r="AT8" s="53">
        <f>IF($V8&lt;=AS$2,0,IF($O8&lt;=AS$2,0,IF($G8&gt;=AT$2,0,IF($K8&gt;=$J8,0,IF($O8&lt;=AT$2,($J8-(SUM($K8,SUM($Z8:AS8)))),IF($L8=$D$139,(($J8-$K8)/$P8),(($J8-SUM($Z8:AS8))*$Q8))*IF($V8&lt;=AT$2,(DATEDIF(AS$2,$V8,"D")/365),IF($G8&gt;AS$2,(DATEDIF($G8,AT$2,"D")/365),1)))))))</f>
        <v>0</v>
      </c>
      <c r="AU8" s="53">
        <f>IF($V8&lt;=AT$2,0,IF($O8&lt;=AT$2,0,IF($G8&gt;=AU$2,0,IF($K8&gt;=$J8,0,IF($O8&lt;=AU$2,($J8-(SUM($K8,SUM($Z8:AT8)))),IF($L8=$D$139,(($J8-$K8)/$P8),(($J8-SUM($Z8:AT8))*$Q8))*IF($V8&lt;=AU$2,(DATEDIF(AT$2,$V8,"D")/365),IF($G8&gt;AT$2,(DATEDIF($G8,AU$2,"D")/365),1)))))))</f>
        <v>0</v>
      </c>
      <c r="AV8" s="53">
        <f>IF($V8&lt;=AU$2,0,IF($O8&lt;=AU$2,0,IF($G8&gt;=AV$2,0,IF($K8&gt;=$J8,0,IF($O8&lt;=AV$2,($J8-(SUM($K8,SUM($Z8:AU8)))),IF($L8=$D$139,(($J8-$K8)/$P8),(($J8-SUM($Z8:AU8))*$Q8))*IF($V8&lt;=AV$2,(DATEDIF(AU$2,$V8,"D")/365),IF($G8&gt;AU$2,(DATEDIF($G8,AV$2,"D")/365),1)))))))</f>
        <v>0</v>
      </c>
      <c r="AW8" s="53">
        <f>IF($V8&lt;=AV$2,0,IF($O8&lt;=AV$2,0,IF($G8&gt;=AW$2,0,IF($K8&gt;=$J8,0,IF($O8&lt;=AW$2,($J8-(SUM($K8,SUM($Z8:AV8)))),IF($L8=$D$139,(($J8-$K8)/$P8),(($J8-SUM($Z8:AV8))*$Q8))*IF($V8&lt;=AW$2,(DATEDIF(AV$2,$V8,"D")/365),IF($G8&gt;AV$2,(DATEDIF($G8,AW$2,"D")/365),1)))))))</f>
        <v>0</v>
      </c>
      <c r="AX8" s="53">
        <f>IF($V8&lt;=AW$2,0,IF($O8&lt;=AW$2,0,IF($G8&gt;=AX$2,0,IF($K8&gt;=$J8,0,IF($O8&lt;=AX$2,($J8-(SUM($K8,SUM($Z8:AW8)))),IF($L8=$D$139,(($J8-$K8)/$P8),(($J8-SUM($Z8:AW8))*$Q8))*IF($V8&lt;=AX$2,(DATEDIF(AW$2,$V8,"D")/365),IF($G8&gt;AW$2,(DATEDIF($G8,AX$2,"D")/365),1)))))))</f>
        <v>0</v>
      </c>
      <c r="AY8" s="53">
        <f>IF($V8&lt;=AX$2,0,IF($O8&lt;=AX$2,0,IF($G8&gt;=AY$2,0,IF($K8&gt;=$J8,0,IF($O8&lt;=AY$2,($J8-(SUM($K8,SUM($Z8:AX8)))),IF($L8=$D$139,(($J8-$K8)/$P8),(($J8-SUM($Z8:AX8))*$Q8))*IF($V8&lt;=AY$2,(DATEDIF(AX$2,$V8,"D")/365),IF($G8&gt;AX$2,(DATEDIF($G8,AY$2,"D")/365),1)))))))</f>
        <v>0</v>
      </c>
      <c r="AZ8" s="52"/>
      <c r="BA8" s="52"/>
      <c r="BB8" s="126">
        <f>IF($V8&lt;=BB$2,0,IF($G8&gt;=BB$2,0,IF($G8&gt;$W$3,(J8-Z8),IF($G8&lt;=$W$3,J8-SUM(W8,$Z8:Z8),0))))</f>
        <v>0</v>
      </c>
      <c r="BC8" s="53">
        <f t="shared" si="14"/>
        <v>0</v>
      </c>
      <c r="BD8" s="52">
        <f t="shared" si="12"/>
        <v>0</v>
      </c>
      <c r="BE8" s="53">
        <f t="shared" si="12"/>
        <v>0</v>
      </c>
      <c r="BF8" s="52">
        <f t="shared" si="12"/>
        <v>0</v>
      </c>
      <c r="BG8" s="53">
        <f t="shared" si="12"/>
        <v>0</v>
      </c>
      <c r="BH8" s="52">
        <f t="shared" si="12"/>
        <v>0</v>
      </c>
      <c r="BI8" s="53">
        <f t="shared" si="12"/>
        <v>0</v>
      </c>
      <c r="BJ8" s="52">
        <f t="shared" si="12"/>
        <v>0</v>
      </c>
      <c r="BK8" s="53">
        <f t="shared" si="12"/>
        <v>0</v>
      </c>
      <c r="BL8" s="52">
        <f t="shared" si="12"/>
        <v>0</v>
      </c>
      <c r="BM8" s="53">
        <f t="shared" si="12"/>
        <v>0</v>
      </c>
      <c r="BN8" s="52">
        <f t="shared" si="12"/>
        <v>0</v>
      </c>
      <c r="BO8" s="53">
        <f t="shared" si="12"/>
        <v>0</v>
      </c>
      <c r="BP8" s="52">
        <f t="shared" si="12"/>
        <v>0</v>
      </c>
      <c r="BQ8" s="53">
        <f t="shared" si="12"/>
        <v>0</v>
      </c>
      <c r="BR8" s="52">
        <f t="shared" si="12"/>
        <v>0</v>
      </c>
      <c r="BS8" s="53">
        <f t="shared" si="12"/>
        <v>0</v>
      </c>
      <c r="BT8" s="52">
        <f t="shared" si="13"/>
        <v>0</v>
      </c>
      <c r="BU8" s="53">
        <f t="shared" si="13"/>
        <v>0</v>
      </c>
      <c r="BV8" s="52">
        <f t="shared" si="13"/>
        <v>0</v>
      </c>
      <c r="BW8" s="53">
        <f t="shared" si="13"/>
        <v>0</v>
      </c>
      <c r="BX8" s="52">
        <f t="shared" si="13"/>
        <v>0</v>
      </c>
      <c r="BY8" s="53">
        <f t="shared" si="13"/>
        <v>0</v>
      </c>
      <c r="BZ8" s="52">
        <f t="shared" si="13"/>
        <v>0</v>
      </c>
      <c r="CA8" s="53">
        <f t="shared" si="13"/>
        <v>0</v>
      </c>
    </row>
    <row r="9" spans="1:79">
      <c r="A9" s="20">
        <v>8</v>
      </c>
      <c r="B9" s="20" t="s">
        <v>27</v>
      </c>
      <c r="C9" s="20" t="s">
        <v>153</v>
      </c>
      <c r="D9" s="2">
        <v>1985</v>
      </c>
      <c r="E9" s="3">
        <v>4</v>
      </c>
      <c r="F9" s="2">
        <v>1</v>
      </c>
      <c r="G9" s="55">
        <f t="shared" si="0"/>
        <v>31137</v>
      </c>
      <c r="H9" s="4">
        <v>0</v>
      </c>
      <c r="I9" s="1">
        <v>0</v>
      </c>
      <c r="J9" s="51">
        <f t="shared" si="1"/>
        <v>0</v>
      </c>
      <c r="K9" s="54">
        <f t="shared" si="2"/>
        <v>0</v>
      </c>
      <c r="L9" s="4" t="s">
        <v>96</v>
      </c>
      <c r="M9" s="54">
        <f t="shared" ref="M9:M72" si="15">VLOOKUP(B9,$B$139:$C$238,2,FALSE)</f>
        <v>8</v>
      </c>
      <c r="N9" s="53">
        <f t="shared" si="3"/>
        <v>8</v>
      </c>
      <c r="O9" s="55">
        <f t="shared" si="4"/>
        <v>34059</v>
      </c>
      <c r="P9" s="53">
        <f t="shared" si="5"/>
        <v>0</v>
      </c>
      <c r="Q9" s="111">
        <f t="shared" si="6"/>
        <v>0</v>
      </c>
      <c r="R9" s="145" t="s">
        <v>130</v>
      </c>
      <c r="S9" s="138">
        <v>17</v>
      </c>
      <c r="T9" s="139">
        <v>4</v>
      </c>
      <c r="U9" s="138">
        <v>2035</v>
      </c>
      <c r="V9" s="55">
        <f t="shared" si="7"/>
        <v>54878</v>
      </c>
      <c r="W9" s="53">
        <f t="shared" si="8"/>
        <v>0</v>
      </c>
      <c r="X9" s="53">
        <f t="shared" si="9"/>
        <v>0</v>
      </c>
      <c r="Y9" s="53">
        <f t="shared" si="10"/>
        <v>0</v>
      </c>
      <c r="Z9" s="53">
        <f t="shared" si="11"/>
        <v>0</v>
      </c>
      <c r="AA9" s="53">
        <f>IF($V9&lt;=Z$2,0,IF($O9&lt;=Z$2,0,IF($G9&gt;=AA$2,0,IF($K9&gt;=$J9,0,IF($O9&lt;=AA$2,($J9-(SUM($K9,SUM($Z9:Z9)))),IF($L9=$D$139,(($J9-$K9)/$P9),(($J9-SUM($Z9:Z9))*$Q9))*IF($V9&lt;=AA$2,(DATEDIF(Z$2,$V9,"D")/365),IF($G9&gt;Z$2,(DATEDIF($G9,AA$2,"D")/365),1)))))))</f>
        <v>0</v>
      </c>
      <c r="AB9" s="53">
        <f>IF($V9&lt;=AA$2,0,IF($O9&lt;=AA$2,0,IF($G9&gt;=AB$2,0,IF($K9&gt;=$J9,0,IF($O9&lt;=AB$2,($J9-(SUM($K9,SUM($Z9:AA9)))),IF($L9=$D$139,(($J9-$K9)/$P9),(($J9-SUM($Z9:AA9))*$Q9))*IF($V9&lt;=AB$2,(DATEDIF(AA$2,$V9,"D")/365),IF($G9&gt;AA$2,(DATEDIF($G9,AB$2,"D")/365),1)))))))</f>
        <v>0</v>
      </c>
      <c r="AC9" s="53">
        <f>IF($V9&lt;=AB$2,0,IF($O9&lt;=AB$2,0,IF($G9&gt;=AC$2,0,IF($K9&gt;=$J9,0,IF($O9&lt;=AC$2,($J9-(SUM($K9,SUM($Z9:AB9)))),IF($L9=$D$139,(($J9-$K9)/$P9),(($J9-SUM($Z9:AB9))*$Q9))*IF($V9&lt;=AC$2,(DATEDIF(AB$2,$V9,"D")/365),IF($G9&gt;AB$2,(DATEDIF($G9,AC$2,"D")/365),1)))))))</f>
        <v>0</v>
      </c>
      <c r="AD9" s="53">
        <f>IF($V9&lt;=AC$2,0,IF($O9&lt;=AC$2,0,IF($G9&gt;=AD$2,0,IF($K9&gt;=$J9,0,IF($O9&lt;=AD$2,($J9-(SUM($K9,SUM($Z9:AC9)))),IF($L9=$D$139,(($J9-$K9)/$P9),(($J9-SUM($Z9:AC9))*$Q9))*IF($V9&lt;=AD$2,(DATEDIF(AC$2,$V9,"D")/365),IF($G9&gt;AC$2,(DATEDIF($G9,AD$2,"D")/365),1)))))))</f>
        <v>0</v>
      </c>
      <c r="AE9" s="53">
        <f>IF($V9&lt;=AD$2,0,IF($O9&lt;=AD$2,0,IF($G9&gt;=AE$2,0,IF($K9&gt;=$J9,0,IF($O9&lt;=AE$2,($J9-(SUM($K9,SUM($Z9:AD9)))),IF($L9=$D$139,(($J9-$K9)/$P9),(($J9-SUM($Z9:AD9))*$Q9))*IF($V9&lt;=AE$2,(DATEDIF(AD$2,$V9,"D")/365),IF($G9&gt;AD$2,(DATEDIF($G9,AE$2,"D")/365),1)))))))</f>
        <v>0</v>
      </c>
      <c r="AF9" s="53">
        <f>IF($V9&lt;=AE$2,0,IF($O9&lt;=AE$2,0,IF($G9&gt;=AF$2,0,IF($K9&gt;=$J9,0,IF($O9&lt;=AF$2,($J9-(SUM($K9,SUM($Z9:AE9)))),IF($L9=$D$139,(($J9-$K9)/$P9),(($J9-SUM($Z9:AE9))*$Q9))*IF($V9&lt;=AF$2,(DATEDIF(AE$2,$V9,"D")/365),IF($G9&gt;AE$2,(DATEDIF($G9,AF$2,"D")/365),1)))))))</f>
        <v>0</v>
      </c>
      <c r="AG9" s="53">
        <f>IF($V9&lt;=AF$2,0,IF($O9&lt;=AF$2,0,IF($G9&gt;=AG$2,0,IF($K9&gt;=$J9,0,IF($O9&lt;=AG$2,($J9-(SUM($K9,SUM($Z9:AF9)))),IF($L9=$D$139,(($J9-$K9)/$P9),(($J9-SUM($Z9:AF9))*$Q9))*IF($V9&lt;=AG$2,(DATEDIF(AF$2,$V9,"D")/365),IF($G9&gt;AF$2,(DATEDIF($G9,AG$2,"D")/365),1)))))))</f>
        <v>0</v>
      </c>
      <c r="AH9" s="53">
        <f>IF($V9&lt;=AG$2,0,IF($O9&lt;=AG$2,0,IF($G9&gt;=AH$2,0,IF($K9&gt;=$J9,0,IF($O9&lt;=AH$2,($J9-(SUM($K9,SUM($Z9:AG9)))),IF($L9=$D$139,(($J9-$K9)/$P9),(($J9-SUM($Z9:AG9))*$Q9))*IF($V9&lt;=AH$2,(DATEDIF(AG$2,$V9,"D")/365),IF($G9&gt;AG$2,(DATEDIF($G9,AH$2,"D")/365),1)))))))</f>
        <v>0</v>
      </c>
      <c r="AI9" s="53">
        <f>IF($V9&lt;=AH$2,0,IF($O9&lt;=AH$2,0,IF($G9&gt;=AI$2,0,IF($K9&gt;=$J9,0,IF($O9&lt;=AI$2,($J9-(SUM($K9,SUM($Z9:AH9)))),IF($L9=$D$139,(($J9-$K9)/$P9),(($J9-SUM($Z9:AH9))*$Q9))*IF($V9&lt;=AI$2,(DATEDIF(AH$2,$V9,"D")/365),IF($G9&gt;AH$2,(DATEDIF($G9,AI$2,"D")/365),1)))))))</f>
        <v>0</v>
      </c>
      <c r="AJ9" s="53">
        <f>IF($V9&lt;=AI$2,0,IF($O9&lt;=AI$2,0,IF($G9&gt;=AJ$2,0,IF($K9&gt;=$J9,0,IF($O9&lt;=AJ$2,($J9-(SUM($K9,SUM($Z9:AI9)))),IF($L9=$D$139,(($J9-$K9)/$P9),(($J9-SUM($Z9:AI9))*$Q9))*IF($V9&lt;=AJ$2,(DATEDIF(AI$2,$V9,"D")/365),IF($G9&gt;AI$2,(DATEDIF($G9,AJ$2,"D")/365),1)))))))</f>
        <v>0</v>
      </c>
      <c r="AK9" s="53">
        <f>IF($V9&lt;=AJ$2,0,IF($O9&lt;=AJ$2,0,IF($G9&gt;=AK$2,0,IF($K9&gt;=$J9,0,IF($O9&lt;=AK$2,($J9-(SUM($K9,SUM($Z9:AJ9)))),IF($L9=$D$139,(($J9-$K9)/$P9),(($J9-SUM($Z9:AJ9))*$Q9))*IF($V9&lt;=AK$2,(DATEDIF(AJ$2,$V9,"D")/365),IF($G9&gt;AJ$2,(DATEDIF($G9,AK$2,"D")/365),1)))))))</f>
        <v>0</v>
      </c>
      <c r="AL9" s="53">
        <f>IF($V9&lt;=AK$2,0,IF($O9&lt;=AK$2,0,IF($G9&gt;=AL$2,0,IF($K9&gt;=$J9,0,IF($O9&lt;=AL$2,($J9-(SUM($K9,SUM($Z9:AK9)))),IF($L9=$D$139,(($J9-$K9)/$P9),(($J9-SUM($Z9:AK9))*$Q9))*IF($V9&lt;=AL$2,(DATEDIF(AK$2,$V9,"D")/365),IF($G9&gt;AK$2,(DATEDIF($G9,AL$2,"D")/365),1)))))))</f>
        <v>0</v>
      </c>
      <c r="AM9" s="53">
        <f>IF($V9&lt;=AL$2,0,IF($O9&lt;=AL$2,0,IF($G9&gt;=AM$2,0,IF($K9&gt;=$J9,0,IF($O9&lt;=AM$2,($J9-(SUM($K9,SUM($Z9:AL9)))),IF($L9=$D$139,(($J9-$K9)/$P9),(($J9-SUM($Z9:AL9))*$Q9))*IF($V9&lt;=AM$2,(DATEDIF(AL$2,$V9,"D")/365),IF($G9&gt;AL$2,(DATEDIF($G9,AM$2,"D")/365),1)))))))</f>
        <v>0</v>
      </c>
      <c r="AN9" s="53">
        <f>IF($V9&lt;=AM$2,0,IF($O9&lt;=AM$2,0,IF($G9&gt;=AN$2,0,IF($K9&gt;=$J9,0,IF($O9&lt;=AN$2,($J9-(SUM($K9,SUM($Z9:AM9)))),IF($L9=$D$139,(($J9-$K9)/$P9),(($J9-SUM($Z9:AM9))*$Q9))*IF($V9&lt;=AN$2,(DATEDIF(AM$2,$V9,"D")/365),IF($G9&gt;AM$2,(DATEDIF($G9,AN$2,"D")/365),1)))))))</f>
        <v>0</v>
      </c>
      <c r="AO9" s="53">
        <f>IF($V9&lt;=AN$2,0,IF($O9&lt;=AN$2,0,IF($G9&gt;=AO$2,0,IF($K9&gt;=$J9,0,IF($O9&lt;=AO$2,($J9-(SUM($K9,SUM($Z9:AN9)))),IF($L9=$D$139,(($J9-$K9)/$P9),(($J9-SUM($Z9:AN9))*$Q9))*IF($V9&lt;=AO$2,(DATEDIF(AN$2,$V9,"D")/365),IF($G9&gt;AN$2,(DATEDIF($G9,AO$2,"D")/365),1)))))))</f>
        <v>0</v>
      </c>
      <c r="AP9" s="53">
        <f>IF($V9&lt;=AO$2,0,IF($O9&lt;=AO$2,0,IF($G9&gt;=AP$2,0,IF($K9&gt;=$J9,0,IF($O9&lt;=AP$2,($J9-(SUM($K9,SUM($Z9:AO9)))),IF($L9=$D$139,(($J9-$K9)/$P9),(($J9-SUM($Z9:AO9))*$Q9))*IF($V9&lt;=AP$2,(DATEDIF(AO$2,$V9,"D")/365),IF($G9&gt;AO$2,(DATEDIF($G9,AP$2,"D")/365),1)))))))</f>
        <v>0</v>
      </c>
      <c r="AQ9" s="53">
        <f>IF($V9&lt;=AP$2,0,IF($O9&lt;=AP$2,0,IF($G9&gt;=AQ$2,0,IF($K9&gt;=$J9,0,IF($O9&lt;=AQ$2,($J9-(SUM($K9,SUM($Z9:AP9)))),IF($L9=$D$139,(($J9-$K9)/$P9),(($J9-SUM($Z9:AP9))*$Q9))*IF($V9&lt;=AQ$2,(DATEDIF(AP$2,$V9,"D")/365),IF($G9&gt;AP$2,(DATEDIF($G9,AQ$2,"D")/365),1)))))))</f>
        <v>0</v>
      </c>
      <c r="AR9" s="53">
        <f>IF($V9&lt;=AQ$2,0,IF($O9&lt;=AQ$2,0,IF($G9&gt;=AR$2,0,IF($K9&gt;=$J9,0,IF($O9&lt;=AR$2,($J9-(SUM($K9,SUM($Z9:AQ9)))),IF($L9=$D$139,(($J9-$K9)/$P9),(($J9-SUM($Z9:AQ9))*$Q9))*IF($V9&lt;=AR$2,(DATEDIF(AQ$2,$V9,"D")/365),IF($G9&gt;AQ$2,(DATEDIF($G9,AR$2,"D")/365),1)))))))</f>
        <v>0</v>
      </c>
      <c r="AS9" s="53">
        <f>IF($V9&lt;=AR$2,0,IF($O9&lt;=AR$2,0,IF($G9&gt;=AS$2,0,IF($K9&gt;=$J9,0,IF($O9&lt;=AS$2,($J9-(SUM($K9,SUM($Z9:AR9)))),IF($L9=$D$139,(($J9-$K9)/$P9),(($J9-SUM($Z9:AR9))*$Q9))*IF($V9&lt;=AS$2,(DATEDIF(AR$2,$V9,"D")/365),IF($G9&gt;AR$2,(DATEDIF($G9,AS$2,"D")/365),1)))))))</f>
        <v>0</v>
      </c>
      <c r="AT9" s="53">
        <f>IF($V9&lt;=AS$2,0,IF($O9&lt;=AS$2,0,IF($G9&gt;=AT$2,0,IF($K9&gt;=$J9,0,IF($O9&lt;=AT$2,($J9-(SUM($K9,SUM($Z9:AS9)))),IF($L9=$D$139,(($J9-$K9)/$P9),(($J9-SUM($Z9:AS9))*$Q9))*IF($V9&lt;=AT$2,(DATEDIF(AS$2,$V9,"D")/365),IF($G9&gt;AS$2,(DATEDIF($G9,AT$2,"D")/365),1)))))))</f>
        <v>0</v>
      </c>
      <c r="AU9" s="53">
        <f>IF($V9&lt;=AT$2,0,IF($O9&lt;=AT$2,0,IF($G9&gt;=AU$2,0,IF($K9&gt;=$J9,0,IF($O9&lt;=AU$2,($J9-(SUM($K9,SUM($Z9:AT9)))),IF($L9=$D$139,(($J9-$K9)/$P9),(($J9-SUM($Z9:AT9))*$Q9))*IF($V9&lt;=AU$2,(DATEDIF(AT$2,$V9,"D")/365),IF($G9&gt;AT$2,(DATEDIF($G9,AU$2,"D")/365),1)))))))</f>
        <v>0</v>
      </c>
      <c r="AV9" s="53">
        <f>IF($V9&lt;=AU$2,0,IF($O9&lt;=AU$2,0,IF($G9&gt;=AV$2,0,IF($K9&gt;=$J9,0,IF($O9&lt;=AV$2,($J9-(SUM($K9,SUM($Z9:AU9)))),IF($L9=$D$139,(($J9-$K9)/$P9),(($J9-SUM($Z9:AU9))*$Q9))*IF($V9&lt;=AV$2,(DATEDIF(AU$2,$V9,"D")/365),IF($G9&gt;AU$2,(DATEDIF($G9,AV$2,"D")/365),1)))))))</f>
        <v>0</v>
      </c>
      <c r="AW9" s="53">
        <f>IF($V9&lt;=AV$2,0,IF($O9&lt;=AV$2,0,IF($G9&gt;=AW$2,0,IF($K9&gt;=$J9,0,IF($O9&lt;=AW$2,($J9-(SUM($K9,SUM($Z9:AV9)))),IF($L9=$D$139,(($J9-$K9)/$P9),(($J9-SUM($Z9:AV9))*$Q9))*IF($V9&lt;=AW$2,(DATEDIF(AV$2,$V9,"D")/365),IF($G9&gt;AV$2,(DATEDIF($G9,AW$2,"D")/365),1)))))))</f>
        <v>0</v>
      </c>
      <c r="AX9" s="53">
        <f>IF($V9&lt;=AW$2,0,IF($O9&lt;=AW$2,0,IF($G9&gt;=AX$2,0,IF($K9&gt;=$J9,0,IF($O9&lt;=AX$2,($J9-(SUM($K9,SUM($Z9:AW9)))),IF($L9=$D$139,(($J9-$K9)/$P9),(($J9-SUM($Z9:AW9))*$Q9))*IF($V9&lt;=AX$2,(DATEDIF(AW$2,$V9,"D")/365),IF($G9&gt;AW$2,(DATEDIF($G9,AX$2,"D")/365),1)))))))</f>
        <v>0</v>
      </c>
      <c r="AY9" s="53">
        <f>IF($V9&lt;=AX$2,0,IF($O9&lt;=AX$2,0,IF($G9&gt;=AY$2,0,IF($K9&gt;=$J9,0,IF($O9&lt;=AY$2,($J9-(SUM($K9,SUM($Z9:AX9)))),IF($L9=$D$139,(($J9-$K9)/$P9),(($J9-SUM($Z9:AX9))*$Q9))*IF($V9&lt;=AY$2,(DATEDIF(AX$2,$V9,"D")/365),IF($G9&gt;AX$2,(DATEDIF($G9,AY$2,"D")/365),1)))))))</f>
        <v>0</v>
      </c>
      <c r="AZ9" s="52"/>
      <c r="BA9" s="52"/>
      <c r="BB9" s="126">
        <f>IF($V9&lt;=BB$2,0,IF($G9&gt;=BB$2,0,IF($G9&gt;$W$3,(J9-Z9),IF($G9&lt;=$W$3,J9-SUM(W9,$Z9:Z9),0))))</f>
        <v>0</v>
      </c>
      <c r="BC9" s="53">
        <f t="shared" si="14"/>
        <v>0</v>
      </c>
      <c r="BD9" s="52">
        <f t="shared" si="12"/>
        <v>0</v>
      </c>
      <c r="BE9" s="53">
        <f t="shared" si="12"/>
        <v>0</v>
      </c>
      <c r="BF9" s="52">
        <f t="shared" si="12"/>
        <v>0</v>
      </c>
      <c r="BG9" s="53">
        <f t="shared" si="12"/>
        <v>0</v>
      </c>
      <c r="BH9" s="52">
        <f t="shared" si="12"/>
        <v>0</v>
      </c>
      <c r="BI9" s="53">
        <f t="shared" si="12"/>
        <v>0</v>
      </c>
      <c r="BJ9" s="52">
        <f t="shared" si="12"/>
        <v>0</v>
      </c>
      <c r="BK9" s="53">
        <f t="shared" si="12"/>
        <v>0</v>
      </c>
      <c r="BL9" s="52">
        <f t="shared" si="12"/>
        <v>0</v>
      </c>
      <c r="BM9" s="53">
        <f t="shared" si="12"/>
        <v>0</v>
      </c>
      <c r="BN9" s="52">
        <f t="shared" si="12"/>
        <v>0</v>
      </c>
      <c r="BO9" s="53">
        <f t="shared" si="12"/>
        <v>0</v>
      </c>
      <c r="BP9" s="52">
        <f t="shared" si="12"/>
        <v>0</v>
      </c>
      <c r="BQ9" s="53">
        <f t="shared" si="12"/>
        <v>0</v>
      </c>
      <c r="BR9" s="52">
        <f t="shared" si="12"/>
        <v>0</v>
      </c>
      <c r="BS9" s="53">
        <f t="shared" si="12"/>
        <v>0</v>
      </c>
      <c r="BT9" s="52">
        <f t="shared" si="13"/>
        <v>0</v>
      </c>
      <c r="BU9" s="53">
        <f t="shared" si="13"/>
        <v>0</v>
      </c>
      <c r="BV9" s="52">
        <f t="shared" si="13"/>
        <v>0</v>
      </c>
      <c r="BW9" s="53">
        <f t="shared" si="13"/>
        <v>0</v>
      </c>
      <c r="BX9" s="52">
        <f t="shared" si="13"/>
        <v>0</v>
      </c>
      <c r="BY9" s="53">
        <f t="shared" si="13"/>
        <v>0</v>
      </c>
      <c r="BZ9" s="52">
        <f t="shared" si="13"/>
        <v>0</v>
      </c>
      <c r="CA9" s="53">
        <f t="shared" si="13"/>
        <v>0</v>
      </c>
    </row>
    <row r="10" spans="1:79">
      <c r="A10" s="20">
        <v>9</v>
      </c>
      <c r="B10" s="20" t="s">
        <v>27</v>
      </c>
      <c r="C10" s="20" t="s">
        <v>153</v>
      </c>
      <c r="D10" s="2">
        <v>1985</v>
      </c>
      <c r="E10" s="3">
        <v>4</v>
      </c>
      <c r="F10" s="2">
        <v>1</v>
      </c>
      <c r="G10" s="55">
        <f t="shared" si="0"/>
        <v>31137</v>
      </c>
      <c r="H10" s="4">
        <v>0</v>
      </c>
      <c r="I10" s="1">
        <v>0</v>
      </c>
      <c r="J10" s="51">
        <f t="shared" si="1"/>
        <v>0</v>
      </c>
      <c r="K10" s="54">
        <f t="shared" si="2"/>
        <v>0</v>
      </c>
      <c r="L10" s="4" t="s">
        <v>96</v>
      </c>
      <c r="M10" s="54">
        <f t="shared" si="15"/>
        <v>8</v>
      </c>
      <c r="N10" s="53">
        <f t="shared" si="3"/>
        <v>8</v>
      </c>
      <c r="O10" s="55">
        <f t="shared" si="4"/>
        <v>34059</v>
      </c>
      <c r="P10" s="53">
        <f t="shared" si="5"/>
        <v>0</v>
      </c>
      <c r="Q10" s="111">
        <f t="shared" si="6"/>
        <v>0</v>
      </c>
      <c r="R10" s="145" t="s">
        <v>130</v>
      </c>
      <c r="S10" s="138">
        <v>8</v>
      </c>
      <c r="T10" s="139">
        <v>7</v>
      </c>
      <c r="U10" s="138">
        <v>2014</v>
      </c>
      <c r="V10" s="55">
        <f t="shared" si="7"/>
        <v>54878</v>
      </c>
      <c r="W10" s="53">
        <f t="shared" si="8"/>
        <v>0</v>
      </c>
      <c r="X10" s="53">
        <f t="shared" si="9"/>
        <v>0</v>
      </c>
      <c r="Y10" s="53">
        <f t="shared" si="10"/>
        <v>0</v>
      </c>
      <c r="Z10" s="53">
        <f t="shared" si="11"/>
        <v>0</v>
      </c>
      <c r="AA10" s="53">
        <f>IF($V10&lt;=Z$2,0,IF($O10&lt;=Z$2,0,IF($G10&gt;=AA$2,0,IF($K10&gt;=$J10,0,IF($O10&lt;=AA$2,($J10-(SUM($K10,SUM($Z10:Z10)))),IF($L10=$D$139,(($J10-$K10)/$P10),(($J10-SUM($Z10:Z10))*$Q10))*IF($V10&lt;=AA$2,(DATEDIF(Z$2,$V10,"D")/365),IF($G10&gt;Z$2,(DATEDIF($G10,AA$2,"D")/365),1)))))))</f>
        <v>0</v>
      </c>
      <c r="AB10" s="53">
        <f>IF($V10&lt;=AA$2,0,IF($O10&lt;=AA$2,0,IF($G10&gt;=AB$2,0,IF($K10&gt;=$J10,0,IF($O10&lt;=AB$2,($J10-(SUM($K10,SUM($Z10:AA10)))),IF($L10=$D$139,(($J10-$K10)/$P10),(($J10-SUM($Z10:AA10))*$Q10))*IF($V10&lt;=AB$2,(DATEDIF(AA$2,$V10,"D")/365),IF($G10&gt;AA$2,(DATEDIF($G10,AB$2,"D")/365),1)))))))</f>
        <v>0</v>
      </c>
      <c r="AC10" s="53">
        <f>IF($V10&lt;=AB$2,0,IF($O10&lt;=AB$2,0,IF($G10&gt;=AC$2,0,IF($K10&gt;=$J10,0,IF($O10&lt;=AC$2,($J10-(SUM($K10,SUM($Z10:AB10)))),IF($L10=$D$139,(($J10-$K10)/$P10),(($J10-SUM($Z10:AB10))*$Q10))*IF($V10&lt;=AC$2,(DATEDIF(AB$2,$V10,"D")/365),IF($G10&gt;AB$2,(DATEDIF($G10,AC$2,"D")/365),1)))))))</f>
        <v>0</v>
      </c>
      <c r="AD10" s="53">
        <f>IF($V10&lt;=AC$2,0,IF($O10&lt;=AC$2,0,IF($G10&gt;=AD$2,0,IF($K10&gt;=$J10,0,IF($O10&lt;=AD$2,($J10-(SUM($K10,SUM($Z10:AC10)))),IF($L10=$D$139,(($J10-$K10)/$P10),(($J10-SUM($Z10:AC10))*$Q10))*IF($V10&lt;=AD$2,(DATEDIF(AC$2,$V10,"D")/365),IF($G10&gt;AC$2,(DATEDIF($G10,AD$2,"D")/365),1)))))))</f>
        <v>0</v>
      </c>
      <c r="AE10" s="53">
        <f>IF($V10&lt;=AD$2,0,IF($O10&lt;=AD$2,0,IF($G10&gt;=AE$2,0,IF($K10&gt;=$J10,0,IF($O10&lt;=AE$2,($J10-(SUM($K10,SUM($Z10:AD10)))),IF($L10=$D$139,(($J10-$K10)/$P10),(($J10-SUM($Z10:AD10))*$Q10))*IF($V10&lt;=AE$2,(DATEDIF(AD$2,$V10,"D")/365),IF($G10&gt;AD$2,(DATEDIF($G10,AE$2,"D")/365),1)))))))</f>
        <v>0</v>
      </c>
      <c r="AF10" s="53">
        <f>IF($V10&lt;=AE$2,0,IF($O10&lt;=AE$2,0,IF($G10&gt;=AF$2,0,IF($K10&gt;=$J10,0,IF($O10&lt;=AF$2,($J10-(SUM($K10,SUM($Z10:AE10)))),IF($L10=$D$139,(($J10-$K10)/$P10),(($J10-SUM($Z10:AE10))*$Q10))*IF($V10&lt;=AF$2,(DATEDIF(AE$2,$V10,"D")/365),IF($G10&gt;AE$2,(DATEDIF($G10,AF$2,"D")/365),1)))))))</f>
        <v>0</v>
      </c>
      <c r="AG10" s="53">
        <f>IF($V10&lt;=AF$2,0,IF($O10&lt;=AF$2,0,IF($G10&gt;=AG$2,0,IF($K10&gt;=$J10,0,IF($O10&lt;=AG$2,($J10-(SUM($K10,SUM($Z10:AF10)))),IF($L10=$D$139,(($J10-$K10)/$P10),(($J10-SUM($Z10:AF10))*$Q10))*IF($V10&lt;=AG$2,(DATEDIF(AF$2,$V10,"D")/365),IF($G10&gt;AF$2,(DATEDIF($G10,AG$2,"D")/365),1)))))))</f>
        <v>0</v>
      </c>
      <c r="AH10" s="53">
        <f>IF($V10&lt;=AG$2,0,IF($O10&lt;=AG$2,0,IF($G10&gt;=AH$2,0,IF($K10&gt;=$J10,0,IF($O10&lt;=AH$2,($J10-(SUM($K10,SUM($Z10:AG10)))),IF($L10=$D$139,(($J10-$K10)/$P10),(($J10-SUM($Z10:AG10))*$Q10))*IF($V10&lt;=AH$2,(DATEDIF(AG$2,$V10,"D")/365),IF($G10&gt;AG$2,(DATEDIF($G10,AH$2,"D")/365),1)))))))</f>
        <v>0</v>
      </c>
      <c r="AI10" s="53">
        <f>IF($V10&lt;=AH$2,0,IF($O10&lt;=AH$2,0,IF($G10&gt;=AI$2,0,IF($K10&gt;=$J10,0,IF($O10&lt;=AI$2,($J10-(SUM($K10,SUM($Z10:AH10)))),IF($L10=$D$139,(($J10-$K10)/$P10),(($J10-SUM($Z10:AH10))*$Q10))*IF($V10&lt;=AI$2,(DATEDIF(AH$2,$V10,"D")/365),IF($G10&gt;AH$2,(DATEDIF($G10,AI$2,"D")/365),1)))))))</f>
        <v>0</v>
      </c>
      <c r="AJ10" s="53">
        <f>IF($V10&lt;=AI$2,0,IF($O10&lt;=AI$2,0,IF($G10&gt;=AJ$2,0,IF($K10&gt;=$J10,0,IF($O10&lt;=AJ$2,($J10-(SUM($K10,SUM($Z10:AI10)))),IF($L10=$D$139,(($J10-$K10)/$P10),(($J10-SUM($Z10:AI10))*$Q10))*IF($V10&lt;=AJ$2,(DATEDIF(AI$2,$V10,"D")/365),IF($G10&gt;AI$2,(DATEDIF($G10,AJ$2,"D")/365),1)))))))</f>
        <v>0</v>
      </c>
      <c r="AK10" s="53">
        <f>IF($V10&lt;=AJ$2,0,IF($O10&lt;=AJ$2,0,IF($G10&gt;=AK$2,0,IF($K10&gt;=$J10,0,IF($O10&lt;=AK$2,($J10-(SUM($K10,SUM($Z10:AJ10)))),IF($L10=$D$139,(($J10-$K10)/$P10),(($J10-SUM($Z10:AJ10))*$Q10))*IF($V10&lt;=AK$2,(DATEDIF(AJ$2,$V10,"D")/365),IF($G10&gt;AJ$2,(DATEDIF($G10,AK$2,"D")/365),1)))))))</f>
        <v>0</v>
      </c>
      <c r="AL10" s="53">
        <f>IF($V10&lt;=AK$2,0,IF($O10&lt;=AK$2,0,IF($G10&gt;=AL$2,0,IF($K10&gt;=$J10,0,IF($O10&lt;=AL$2,($J10-(SUM($K10,SUM($Z10:AK10)))),IF($L10=$D$139,(($J10-$K10)/$P10),(($J10-SUM($Z10:AK10))*$Q10))*IF($V10&lt;=AL$2,(DATEDIF(AK$2,$V10,"D")/365),IF($G10&gt;AK$2,(DATEDIF($G10,AL$2,"D")/365),1)))))))</f>
        <v>0</v>
      </c>
      <c r="AM10" s="53">
        <f>IF($V10&lt;=AL$2,0,IF($O10&lt;=AL$2,0,IF($G10&gt;=AM$2,0,IF($K10&gt;=$J10,0,IF($O10&lt;=AM$2,($J10-(SUM($K10,SUM($Z10:AL10)))),IF($L10=$D$139,(($J10-$K10)/$P10),(($J10-SUM($Z10:AL10))*$Q10))*IF($V10&lt;=AM$2,(DATEDIF(AL$2,$V10,"D")/365),IF($G10&gt;AL$2,(DATEDIF($G10,AM$2,"D")/365),1)))))))</f>
        <v>0</v>
      </c>
      <c r="AN10" s="53">
        <f>IF($V10&lt;=AM$2,0,IF($O10&lt;=AM$2,0,IF($G10&gt;=AN$2,0,IF($K10&gt;=$J10,0,IF($O10&lt;=AN$2,($J10-(SUM($K10,SUM($Z10:AM10)))),IF($L10=$D$139,(($J10-$K10)/$P10),(($J10-SUM($Z10:AM10))*$Q10))*IF($V10&lt;=AN$2,(DATEDIF(AM$2,$V10,"D")/365),IF($G10&gt;AM$2,(DATEDIF($G10,AN$2,"D")/365),1)))))))</f>
        <v>0</v>
      </c>
      <c r="AO10" s="53">
        <f>IF($V10&lt;=AN$2,0,IF($O10&lt;=AN$2,0,IF($G10&gt;=AO$2,0,IF($K10&gt;=$J10,0,IF($O10&lt;=AO$2,($J10-(SUM($K10,SUM($Z10:AN10)))),IF($L10=$D$139,(($J10-$K10)/$P10),(($J10-SUM($Z10:AN10))*$Q10))*IF($V10&lt;=AO$2,(DATEDIF(AN$2,$V10,"D")/365),IF($G10&gt;AN$2,(DATEDIF($G10,AO$2,"D")/365),1)))))))</f>
        <v>0</v>
      </c>
      <c r="AP10" s="53">
        <f>IF($V10&lt;=AO$2,0,IF($O10&lt;=AO$2,0,IF($G10&gt;=AP$2,0,IF($K10&gt;=$J10,0,IF($O10&lt;=AP$2,($J10-(SUM($K10,SUM($Z10:AO10)))),IF($L10=$D$139,(($J10-$K10)/$P10),(($J10-SUM($Z10:AO10))*$Q10))*IF($V10&lt;=AP$2,(DATEDIF(AO$2,$V10,"D")/365),IF($G10&gt;AO$2,(DATEDIF($G10,AP$2,"D")/365),1)))))))</f>
        <v>0</v>
      </c>
      <c r="AQ10" s="53">
        <f>IF($V10&lt;=AP$2,0,IF($O10&lt;=AP$2,0,IF($G10&gt;=AQ$2,0,IF($K10&gt;=$J10,0,IF($O10&lt;=AQ$2,($J10-(SUM($K10,SUM($Z10:AP10)))),IF($L10=$D$139,(($J10-$K10)/$P10),(($J10-SUM($Z10:AP10))*$Q10))*IF($V10&lt;=AQ$2,(DATEDIF(AP$2,$V10,"D")/365),IF($G10&gt;AP$2,(DATEDIF($G10,AQ$2,"D")/365),1)))))))</f>
        <v>0</v>
      </c>
      <c r="AR10" s="53">
        <f>IF($V10&lt;=AQ$2,0,IF($O10&lt;=AQ$2,0,IF($G10&gt;=AR$2,0,IF($K10&gt;=$J10,0,IF($O10&lt;=AR$2,($J10-(SUM($K10,SUM($Z10:AQ10)))),IF($L10=$D$139,(($J10-$K10)/$P10),(($J10-SUM($Z10:AQ10))*$Q10))*IF($V10&lt;=AR$2,(DATEDIF(AQ$2,$V10,"D")/365),IF($G10&gt;AQ$2,(DATEDIF($G10,AR$2,"D")/365),1)))))))</f>
        <v>0</v>
      </c>
      <c r="AS10" s="53">
        <f>IF($V10&lt;=AR$2,0,IF($O10&lt;=AR$2,0,IF($G10&gt;=AS$2,0,IF($K10&gt;=$J10,0,IF($O10&lt;=AS$2,($J10-(SUM($K10,SUM($Z10:AR10)))),IF($L10=$D$139,(($J10-$K10)/$P10),(($J10-SUM($Z10:AR10))*$Q10))*IF($V10&lt;=AS$2,(DATEDIF(AR$2,$V10,"D")/365),IF($G10&gt;AR$2,(DATEDIF($G10,AS$2,"D")/365),1)))))))</f>
        <v>0</v>
      </c>
      <c r="AT10" s="53">
        <f>IF($V10&lt;=AS$2,0,IF($O10&lt;=AS$2,0,IF($G10&gt;=AT$2,0,IF($K10&gt;=$J10,0,IF($O10&lt;=AT$2,($J10-(SUM($K10,SUM($Z10:AS10)))),IF($L10=$D$139,(($J10-$K10)/$P10),(($J10-SUM($Z10:AS10))*$Q10))*IF($V10&lt;=AT$2,(DATEDIF(AS$2,$V10,"D")/365),IF($G10&gt;AS$2,(DATEDIF($G10,AT$2,"D")/365),1)))))))</f>
        <v>0</v>
      </c>
      <c r="AU10" s="53">
        <f>IF($V10&lt;=AT$2,0,IF($O10&lt;=AT$2,0,IF($G10&gt;=AU$2,0,IF($K10&gt;=$J10,0,IF($O10&lt;=AU$2,($J10-(SUM($K10,SUM($Z10:AT10)))),IF($L10=$D$139,(($J10-$K10)/$P10),(($J10-SUM($Z10:AT10))*$Q10))*IF($V10&lt;=AU$2,(DATEDIF(AT$2,$V10,"D")/365),IF($G10&gt;AT$2,(DATEDIF($G10,AU$2,"D")/365),1)))))))</f>
        <v>0</v>
      </c>
      <c r="AV10" s="53">
        <f>IF($V10&lt;=AU$2,0,IF($O10&lt;=AU$2,0,IF($G10&gt;=AV$2,0,IF($K10&gt;=$J10,0,IF($O10&lt;=AV$2,($J10-(SUM($K10,SUM($Z10:AU10)))),IF($L10=$D$139,(($J10-$K10)/$P10),(($J10-SUM($Z10:AU10))*$Q10))*IF($V10&lt;=AV$2,(DATEDIF(AU$2,$V10,"D")/365),IF($G10&gt;AU$2,(DATEDIF($G10,AV$2,"D")/365),1)))))))</f>
        <v>0</v>
      </c>
      <c r="AW10" s="53">
        <f>IF($V10&lt;=AV$2,0,IF($O10&lt;=AV$2,0,IF($G10&gt;=AW$2,0,IF($K10&gt;=$J10,0,IF($O10&lt;=AW$2,($J10-(SUM($K10,SUM($Z10:AV10)))),IF($L10=$D$139,(($J10-$K10)/$P10),(($J10-SUM($Z10:AV10))*$Q10))*IF($V10&lt;=AW$2,(DATEDIF(AV$2,$V10,"D")/365),IF($G10&gt;AV$2,(DATEDIF($G10,AW$2,"D")/365),1)))))))</f>
        <v>0</v>
      </c>
      <c r="AX10" s="53">
        <f>IF($V10&lt;=AW$2,0,IF($O10&lt;=AW$2,0,IF($G10&gt;=AX$2,0,IF($K10&gt;=$J10,0,IF($O10&lt;=AX$2,($J10-(SUM($K10,SUM($Z10:AW10)))),IF($L10=$D$139,(($J10-$K10)/$P10),(($J10-SUM($Z10:AW10))*$Q10))*IF($V10&lt;=AX$2,(DATEDIF(AW$2,$V10,"D")/365),IF($G10&gt;AW$2,(DATEDIF($G10,AX$2,"D")/365),1)))))))</f>
        <v>0</v>
      </c>
      <c r="AY10" s="53">
        <f>IF($V10&lt;=AX$2,0,IF($O10&lt;=AX$2,0,IF($G10&gt;=AY$2,0,IF($K10&gt;=$J10,0,IF($O10&lt;=AY$2,($J10-(SUM($K10,SUM($Z10:AX10)))),IF($L10=$D$139,(($J10-$K10)/$P10),(($J10-SUM($Z10:AX10))*$Q10))*IF($V10&lt;=AY$2,(DATEDIF(AX$2,$V10,"D")/365),IF($G10&gt;AX$2,(DATEDIF($G10,AY$2,"D")/365),1)))))))</f>
        <v>0</v>
      </c>
      <c r="AZ10" s="52"/>
      <c r="BA10" s="52"/>
      <c r="BB10" s="126">
        <f>IF($V10&lt;=BB$2,0,IF($G10&gt;=BB$2,0,IF($G10&gt;$W$3,(J10-Z10),IF($G10&lt;=$W$3,J10-SUM(W10,$Z10:Z10),0))))</f>
        <v>0</v>
      </c>
      <c r="BC10" s="53">
        <f t="shared" si="14"/>
        <v>0</v>
      </c>
      <c r="BD10" s="52">
        <f t="shared" si="12"/>
        <v>0</v>
      </c>
      <c r="BE10" s="53">
        <f t="shared" si="12"/>
        <v>0</v>
      </c>
      <c r="BF10" s="52">
        <f t="shared" si="12"/>
        <v>0</v>
      </c>
      <c r="BG10" s="53">
        <f t="shared" si="12"/>
        <v>0</v>
      </c>
      <c r="BH10" s="52">
        <f t="shared" si="12"/>
        <v>0</v>
      </c>
      <c r="BI10" s="53">
        <f t="shared" si="12"/>
        <v>0</v>
      </c>
      <c r="BJ10" s="52">
        <f t="shared" si="12"/>
        <v>0</v>
      </c>
      <c r="BK10" s="53">
        <f t="shared" si="12"/>
        <v>0</v>
      </c>
      <c r="BL10" s="52">
        <f t="shared" si="12"/>
        <v>0</v>
      </c>
      <c r="BM10" s="53">
        <f t="shared" si="12"/>
        <v>0</v>
      </c>
      <c r="BN10" s="52">
        <f t="shared" si="12"/>
        <v>0</v>
      </c>
      <c r="BO10" s="53">
        <f t="shared" si="12"/>
        <v>0</v>
      </c>
      <c r="BP10" s="52">
        <f t="shared" si="12"/>
        <v>0</v>
      </c>
      <c r="BQ10" s="53">
        <f t="shared" si="12"/>
        <v>0</v>
      </c>
      <c r="BR10" s="52">
        <f t="shared" si="12"/>
        <v>0</v>
      </c>
      <c r="BS10" s="53">
        <f t="shared" si="12"/>
        <v>0</v>
      </c>
      <c r="BT10" s="52">
        <f t="shared" si="13"/>
        <v>0</v>
      </c>
      <c r="BU10" s="53">
        <f t="shared" si="13"/>
        <v>0</v>
      </c>
      <c r="BV10" s="52">
        <f t="shared" si="13"/>
        <v>0</v>
      </c>
      <c r="BW10" s="53">
        <f t="shared" si="13"/>
        <v>0</v>
      </c>
      <c r="BX10" s="52">
        <f t="shared" si="13"/>
        <v>0</v>
      </c>
      <c r="BY10" s="53">
        <f t="shared" si="13"/>
        <v>0</v>
      </c>
      <c r="BZ10" s="52">
        <f t="shared" si="13"/>
        <v>0</v>
      </c>
      <c r="CA10" s="53">
        <f t="shared" si="13"/>
        <v>0</v>
      </c>
    </row>
    <row r="11" spans="1:79">
      <c r="A11" s="20">
        <v>10</v>
      </c>
      <c r="B11" s="20" t="s">
        <v>27</v>
      </c>
      <c r="C11" s="20" t="s">
        <v>153</v>
      </c>
      <c r="D11" s="2">
        <v>1985</v>
      </c>
      <c r="E11" s="3">
        <v>4</v>
      </c>
      <c r="F11" s="2">
        <v>1</v>
      </c>
      <c r="G11" s="55">
        <f t="shared" si="0"/>
        <v>31137</v>
      </c>
      <c r="H11" s="4">
        <v>0</v>
      </c>
      <c r="I11" s="1">
        <v>0</v>
      </c>
      <c r="J11" s="51">
        <f t="shared" si="1"/>
        <v>0</v>
      </c>
      <c r="K11" s="54">
        <f t="shared" si="2"/>
        <v>0</v>
      </c>
      <c r="L11" s="4" t="s">
        <v>96</v>
      </c>
      <c r="M11" s="54">
        <f t="shared" si="15"/>
        <v>8</v>
      </c>
      <c r="N11" s="53">
        <f t="shared" si="3"/>
        <v>8</v>
      </c>
      <c r="O11" s="55">
        <f t="shared" si="4"/>
        <v>34059</v>
      </c>
      <c r="P11" s="53">
        <f t="shared" si="5"/>
        <v>0</v>
      </c>
      <c r="Q11" s="111">
        <f t="shared" si="6"/>
        <v>0</v>
      </c>
      <c r="R11" s="145" t="s">
        <v>130</v>
      </c>
      <c r="S11" s="138">
        <v>8</v>
      </c>
      <c r="T11" s="139">
        <v>7</v>
      </c>
      <c r="U11" s="138">
        <v>2014</v>
      </c>
      <c r="V11" s="55">
        <f t="shared" si="7"/>
        <v>54878</v>
      </c>
      <c r="W11" s="53">
        <f t="shared" si="8"/>
        <v>0</v>
      </c>
      <c r="X11" s="53">
        <f t="shared" si="9"/>
        <v>0</v>
      </c>
      <c r="Y11" s="53">
        <f t="shared" si="10"/>
        <v>0</v>
      </c>
      <c r="Z11" s="53">
        <f t="shared" si="11"/>
        <v>0</v>
      </c>
      <c r="AA11" s="53">
        <f>IF($V11&lt;=Z$2,0,IF($O11&lt;=Z$2,0,IF($G11&gt;=AA$2,0,IF($K11&gt;=$J11,0,IF($O11&lt;=AA$2,($J11-(SUM($K11,SUM($Z11:Z11)))),IF($L11=$D$139,(($J11-$K11)/$P11),(($J11-SUM($Z11:Z11))*$Q11))*IF($V11&lt;=AA$2,(DATEDIF(Z$2,$V11,"D")/365),IF($G11&gt;Z$2,(DATEDIF($G11,AA$2,"D")/365),1)))))))</f>
        <v>0</v>
      </c>
      <c r="AB11" s="53">
        <f>IF($V11&lt;=AA$2,0,IF($O11&lt;=AA$2,0,IF($G11&gt;=AB$2,0,IF($K11&gt;=$J11,0,IF($O11&lt;=AB$2,($J11-(SUM($K11,SUM($Z11:AA11)))),IF($L11=$D$139,(($J11-$K11)/$P11),(($J11-SUM($Z11:AA11))*$Q11))*IF($V11&lt;=AB$2,(DATEDIF(AA$2,$V11,"D")/365),IF($G11&gt;AA$2,(DATEDIF($G11,AB$2,"D")/365),1)))))))</f>
        <v>0</v>
      </c>
      <c r="AC11" s="53">
        <f>IF($V11&lt;=AB$2,0,IF($O11&lt;=AB$2,0,IF($G11&gt;=AC$2,0,IF($K11&gt;=$J11,0,IF($O11&lt;=AC$2,($J11-(SUM($K11,SUM($Z11:AB11)))),IF($L11=$D$139,(($J11-$K11)/$P11),(($J11-SUM($Z11:AB11))*$Q11))*IF($V11&lt;=AC$2,(DATEDIF(AB$2,$V11,"D")/365),IF($G11&gt;AB$2,(DATEDIF($G11,AC$2,"D")/365),1)))))))</f>
        <v>0</v>
      </c>
      <c r="AD11" s="53">
        <f>IF($V11&lt;=AC$2,0,IF($O11&lt;=AC$2,0,IF($G11&gt;=AD$2,0,IF($K11&gt;=$J11,0,IF($O11&lt;=AD$2,($J11-(SUM($K11,SUM($Z11:AC11)))),IF($L11=$D$139,(($J11-$K11)/$P11),(($J11-SUM($Z11:AC11))*$Q11))*IF($V11&lt;=AD$2,(DATEDIF(AC$2,$V11,"D")/365),IF($G11&gt;AC$2,(DATEDIF($G11,AD$2,"D")/365),1)))))))</f>
        <v>0</v>
      </c>
      <c r="AE11" s="53">
        <f>IF($V11&lt;=AD$2,0,IF($O11&lt;=AD$2,0,IF($G11&gt;=AE$2,0,IF($K11&gt;=$J11,0,IF($O11&lt;=AE$2,($J11-(SUM($K11,SUM($Z11:AD11)))),IF($L11=$D$139,(($J11-$K11)/$P11),(($J11-SUM($Z11:AD11))*$Q11))*IF($V11&lt;=AE$2,(DATEDIF(AD$2,$V11,"D")/365),IF($G11&gt;AD$2,(DATEDIF($G11,AE$2,"D")/365),1)))))))</f>
        <v>0</v>
      </c>
      <c r="AF11" s="53">
        <f>IF($V11&lt;=AE$2,0,IF($O11&lt;=AE$2,0,IF($G11&gt;=AF$2,0,IF($K11&gt;=$J11,0,IF($O11&lt;=AF$2,($J11-(SUM($K11,SUM($Z11:AE11)))),IF($L11=$D$139,(($J11-$K11)/$P11),(($J11-SUM($Z11:AE11))*$Q11))*IF($V11&lt;=AF$2,(DATEDIF(AE$2,$V11,"D")/365),IF($G11&gt;AE$2,(DATEDIF($G11,AF$2,"D")/365),1)))))))</f>
        <v>0</v>
      </c>
      <c r="AG11" s="53">
        <f>IF($V11&lt;=AF$2,0,IF($O11&lt;=AF$2,0,IF($G11&gt;=AG$2,0,IF($K11&gt;=$J11,0,IF($O11&lt;=AG$2,($J11-(SUM($K11,SUM($Z11:AF11)))),IF($L11=$D$139,(($J11-$K11)/$P11),(($J11-SUM($Z11:AF11))*$Q11))*IF($V11&lt;=AG$2,(DATEDIF(AF$2,$V11,"D")/365),IF($G11&gt;AF$2,(DATEDIF($G11,AG$2,"D")/365),1)))))))</f>
        <v>0</v>
      </c>
      <c r="AH11" s="53">
        <f>IF($V11&lt;=AG$2,0,IF($O11&lt;=AG$2,0,IF($G11&gt;=AH$2,0,IF($K11&gt;=$J11,0,IF($O11&lt;=AH$2,($J11-(SUM($K11,SUM($Z11:AG11)))),IF($L11=$D$139,(($J11-$K11)/$P11),(($J11-SUM($Z11:AG11))*$Q11))*IF($V11&lt;=AH$2,(DATEDIF(AG$2,$V11,"D")/365),IF($G11&gt;AG$2,(DATEDIF($G11,AH$2,"D")/365),1)))))))</f>
        <v>0</v>
      </c>
      <c r="AI11" s="53">
        <f>IF($V11&lt;=AH$2,0,IF($O11&lt;=AH$2,0,IF($G11&gt;=AI$2,0,IF($K11&gt;=$J11,0,IF($O11&lt;=AI$2,($J11-(SUM($K11,SUM($Z11:AH11)))),IF($L11=$D$139,(($J11-$K11)/$P11),(($J11-SUM($Z11:AH11))*$Q11))*IF($V11&lt;=AI$2,(DATEDIF(AH$2,$V11,"D")/365),IF($G11&gt;AH$2,(DATEDIF($G11,AI$2,"D")/365),1)))))))</f>
        <v>0</v>
      </c>
      <c r="AJ11" s="53">
        <f>IF($V11&lt;=AI$2,0,IF($O11&lt;=AI$2,0,IF($G11&gt;=AJ$2,0,IF($K11&gt;=$J11,0,IF($O11&lt;=AJ$2,($J11-(SUM($K11,SUM($Z11:AI11)))),IF($L11=$D$139,(($J11-$K11)/$P11),(($J11-SUM($Z11:AI11))*$Q11))*IF($V11&lt;=AJ$2,(DATEDIF(AI$2,$V11,"D")/365),IF($G11&gt;AI$2,(DATEDIF($G11,AJ$2,"D")/365),1)))))))</f>
        <v>0</v>
      </c>
      <c r="AK11" s="53">
        <f>IF($V11&lt;=AJ$2,0,IF($O11&lt;=AJ$2,0,IF($G11&gt;=AK$2,0,IF($K11&gt;=$J11,0,IF($O11&lt;=AK$2,($J11-(SUM($K11,SUM($Z11:AJ11)))),IF($L11=$D$139,(($J11-$K11)/$P11),(($J11-SUM($Z11:AJ11))*$Q11))*IF($V11&lt;=AK$2,(DATEDIF(AJ$2,$V11,"D")/365),IF($G11&gt;AJ$2,(DATEDIF($G11,AK$2,"D")/365),1)))))))</f>
        <v>0</v>
      </c>
      <c r="AL11" s="53">
        <f>IF($V11&lt;=AK$2,0,IF($O11&lt;=AK$2,0,IF($G11&gt;=AL$2,0,IF($K11&gt;=$J11,0,IF($O11&lt;=AL$2,($J11-(SUM($K11,SUM($Z11:AK11)))),IF($L11=$D$139,(($J11-$K11)/$P11),(($J11-SUM($Z11:AK11))*$Q11))*IF($V11&lt;=AL$2,(DATEDIF(AK$2,$V11,"D")/365),IF($G11&gt;AK$2,(DATEDIF($G11,AL$2,"D")/365),1)))))))</f>
        <v>0</v>
      </c>
      <c r="AM11" s="53">
        <f>IF($V11&lt;=AL$2,0,IF($O11&lt;=AL$2,0,IF($G11&gt;=AM$2,0,IF($K11&gt;=$J11,0,IF($O11&lt;=AM$2,($J11-(SUM($K11,SUM($Z11:AL11)))),IF($L11=$D$139,(($J11-$K11)/$P11),(($J11-SUM($Z11:AL11))*$Q11))*IF($V11&lt;=AM$2,(DATEDIF(AL$2,$V11,"D")/365),IF($G11&gt;AL$2,(DATEDIF($G11,AM$2,"D")/365),1)))))))</f>
        <v>0</v>
      </c>
      <c r="AN11" s="53">
        <f>IF($V11&lt;=AM$2,0,IF($O11&lt;=AM$2,0,IF($G11&gt;=AN$2,0,IF($K11&gt;=$J11,0,IF($O11&lt;=AN$2,($J11-(SUM($K11,SUM($Z11:AM11)))),IF($L11=$D$139,(($J11-$K11)/$P11),(($J11-SUM($Z11:AM11))*$Q11))*IF($V11&lt;=AN$2,(DATEDIF(AM$2,$V11,"D")/365),IF($G11&gt;AM$2,(DATEDIF($G11,AN$2,"D")/365),1)))))))</f>
        <v>0</v>
      </c>
      <c r="AO11" s="53">
        <f>IF($V11&lt;=AN$2,0,IF($O11&lt;=AN$2,0,IF($G11&gt;=AO$2,0,IF($K11&gt;=$J11,0,IF($O11&lt;=AO$2,($J11-(SUM($K11,SUM($Z11:AN11)))),IF($L11=$D$139,(($J11-$K11)/$P11),(($J11-SUM($Z11:AN11))*$Q11))*IF($V11&lt;=AO$2,(DATEDIF(AN$2,$V11,"D")/365),IF($G11&gt;AN$2,(DATEDIF($G11,AO$2,"D")/365),1)))))))</f>
        <v>0</v>
      </c>
      <c r="AP11" s="53">
        <f>IF($V11&lt;=AO$2,0,IF($O11&lt;=AO$2,0,IF($G11&gt;=AP$2,0,IF($K11&gt;=$J11,0,IF($O11&lt;=AP$2,($J11-(SUM($K11,SUM($Z11:AO11)))),IF($L11=$D$139,(($J11-$K11)/$P11),(($J11-SUM($Z11:AO11))*$Q11))*IF($V11&lt;=AP$2,(DATEDIF(AO$2,$V11,"D")/365),IF($G11&gt;AO$2,(DATEDIF($G11,AP$2,"D")/365),1)))))))</f>
        <v>0</v>
      </c>
      <c r="AQ11" s="53">
        <f>IF($V11&lt;=AP$2,0,IF($O11&lt;=AP$2,0,IF($G11&gt;=AQ$2,0,IF($K11&gt;=$J11,0,IF($O11&lt;=AQ$2,($J11-(SUM($K11,SUM($Z11:AP11)))),IF($L11=$D$139,(($J11-$K11)/$P11),(($J11-SUM($Z11:AP11))*$Q11))*IF($V11&lt;=AQ$2,(DATEDIF(AP$2,$V11,"D")/365),IF($G11&gt;AP$2,(DATEDIF($G11,AQ$2,"D")/365),1)))))))</f>
        <v>0</v>
      </c>
      <c r="AR11" s="53">
        <f>IF($V11&lt;=AQ$2,0,IF($O11&lt;=AQ$2,0,IF($G11&gt;=AR$2,0,IF($K11&gt;=$J11,0,IF($O11&lt;=AR$2,($J11-(SUM($K11,SUM($Z11:AQ11)))),IF($L11=$D$139,(($J11-$K11)/$P11),(($J11-SUM($Z11:AQ11))*$Q11))*IF($V11&lt;=AR$2,(DATEDIF(AQ$2,$V11,"D")/365),IF($G11&gt;AQ$2,(DATEDIF($G11,AR$2,"D")/365),1)))))))</f>
        <v>0</v>
      </c>
      <c r="AS11" s="53">
        <f>IF($V11&lt;=AR$2,0,IF($O11&lt;=AR$2,0,IF($G11&gt;=AS$2,0,IF($K11&gt;=$J11,0,IF($O11&lt;=AS$2,($J11-(SUM($K11,SUM($Z11:AR11)))),IF($L11=$D$139,(($J11-$K11)/$P11),(($J11-SUM($Z11:AR11))*$Q11))*IF($V11&lt;=AS$2,(DATEDIF(AR$2,$V11,"D")/365),IF($G11&gt;AR$2,(DATEDIF($G11,AS$2,"D")/365),1)))))))</f>
        <v>0</v>
      </c>
      <c r="AT11" s="53">
        <f>IF($V11&lt;=AS$2,0,IF($O11&lt;=AS$2,0,IF($G11&gt;=AT$2,0,IF($K11&gt;=$J11,0,IF($O11&lt;=AT$2,($J11-(SUM($K11,SUM($Z11:AS11)))),IF($L11=$D$139,(($J11-$K11)/$P11),(($J11-SUM($Z11:AS11))*$Q11))*IF($V11&lt;=AT$2,(DATEDIF(AS$2,$V11,"D")/365),IF($G11&gt;AS$2,(DATEDIF($G11,AT$2,"D")/365),1)))))))</f>
        <v>0</v>
      </c>
      <c r="AU11" s="53">
        <f>IF($V11&lt;=AT$2,0,IF($O11&lt;=AT$2,0,IF($G11&gt;=AU$2,0,IF($K11&gt;=$J11,0,IF($O11&lt;=AU$2,($J11-(SUM($K11,SUM($Z11:AT11)))),IF($L11=$D$139,(($J11-$K11)/$P11),(($J11-SUM($Z11:AT11))*$Q11))*IF($V11&lt;=AU$2,(DATEDIF(AT$2,$V11,"D")/365),IF($G11&gt;AT$2,(DATEDIF($G11,AU$2,"D")/365),1)))))))</f>
        <v>0</v>
      </c>
      <c r="AV11" s="53">
        <f>IF($V11&lt;=AU$2,0,IF($O11&lt;=AU$2,0,IF($G11&gt;=AV$2,0,IF($K11&gt;=$J11,0,IF($O11&lt;=AV$2,($J11-(SUM($K11,SUM($Z11:AU11)))),IF($L11=$D$139,(($J11-$K11)/$P11),(($J11-SUM($Z11:AU11))*$Q11))*IF($V11&lt;=AV$2,(DATEDIF(AU$2,$V11,"D")/365),IF($G11&gt;AU$2,(DATEDIF($G11,AV$2,"D")/365),1)))))))</f>
        <v>0</v>
      </c>
      <c r="AW11" s="53">
        <f>IF($V11&lt;=AV$2,0,IF($O11&lt;=AV$2,0,IF($G11&gt;=AW$2,0,IF($K11&gt;=$J11,0,IF($O11&lt;=AW$2,($J11-(SUM($K11,SUM($Z11:AV11)))),IF($L11=$D$139,(($J11-$K11)/$P11),(($J11-SUM($Z11:AV11))*$Q11))*IF($V11&lt;=AW$2,(DATEDIF(AV$2,$V11,"D")/365),IF($G11&gt;AV$2,(DATEDIF($G11,AW$2,"D")/365),1)))))))</f>
        <v>0</v>
      </c>
      <c r="AX11" s="53">
        <f>IF($V11&lt;=AW$2,0,IF($O11&lt;=AW$2,0,IF($G11&gt;=AX$2,0,IF($K11&gt;=$J11,0,IF($O11&lt;=AX$2,($J11-(SUM($K11,SUM($Z11:AW11)))),IF($L11=$D$139,(($J11-$K11)/$P11),(($J11-SUM($Z11:AW11))*$Q11))*IF($V11&lt;=AX$2,(DATEDIF(AW$2,$V11,"D")/365),IF($G11&gt;AW$2,(DATEDIF($G11,AX$2,"D")/365),1)))))))</f>
        <v>0</v>
      </c>
      <c r="AY11" s="53">
        <f>IF($V11&lt;=AX$2,0,IF($O11&lt;=AX$2,0,IF($G11&gt;=AY$2,0,IF($K11&gt;=$J11,0,IF($O11&lt;=AY$2,($J11-(SUM($K11,SUM($Z11:AX11)))),IF($L11=$D$139,(($J11-$K11)/$P11),(($J11-SUM($Z11:AX11))*$Q11))*IF($V11&lt;=AY$2,(DATEDIF(AX$2,$V11,"D")/365),IF($G11&gt;AX$2,(DATEDIF($G11,AY$2,"D")/365),1)))))))</f>
        <v>0</v>
      </c>
      <c r="AZ11" s="52"/>
      <c r="BA11" s="52"/>
      <c r="BB11" s="126">
        <f>IF($V11&lt;=BB$2,0,IF($G11&gt;=BB$2,0,IF($G11&gt;$W$3,(J11-Z11),IF($G11&lt;=$W$3,J11-SUM(W11,$Z11:Z11),0))))</f>
        <v>0</v>
      </c>
      <c r="BC11" s="53">
        <f t="shared" si="14"/>
        <v>0</v>
      </c>
      <c r="BD11" s="52">
        <f t="shared" si="12"/>
        <v>0</v>
      </c>
      <c r="BE11" s="53">
        <f t="shared" si="12"/>
        <v>0</v>
      </c>
      <c r="BF11" s="52">
        <f t="shared" si="12"/>
        <v>0</v>
      </c>
      <c r="BG11" s="53">
        <f t="shared" si="12"/>
        <v>0</v>
      </c>
      <c r="BH11" s="52">
        <f t="shared" si="12"/>
        <v>0</v>
      </c>
      <c r="BI11" s="53">
        <f t="shared" si="12"/>
        <v>0</v>
      </c>
      <c r="BJ11" s="52">
        <f t="shared" si="12"/>
        <v>0</v>
      </c>
      <c r="BK11" s="53">
        <f t="shared" si="12"/>
        <v>0</v>
      </c>
      <c r="BL11" s="52">
        <f t="shared" si="12"/>
        <v>0</v>
      </c>
      <c r="BM11" s="53">
        <f t="shared" si="12"/>
        <v>0</v>
      </c>
      <c r="BN11" s="52">
        <f t="shared" si="12"/>
        <v>0</v>
      </c>
      <c r="BO11" s="53">
        <f t="shared" si="12"/>
        <v>0</v>
      </c>
      <c r="BP11" s="52">
        <f t="shared" si="12"/>
        <v>0</v>
      </c>
      <c r="BQ11" s="53">
        <f t="shared" si="12"/>
        <v>0</v>
      </c>
      <c r="BR11" s="52">
        <f t="shared" si="12"/>
        <v>0</v>
      </c>
      <c r="BS11" s="53">
        <f t="shared" si="12"/>
        <v>0</v>
      </c>
      <c r="BT11" s="52">
        <f t="shared" si="13"/>
        <v>0</v>
      </c>
      <c r="BU11" s="53">
        <f t="shared" si="13"/>
        <v>0</v>
      </c>
      <c r="BV11" s="52">
        <f t="shared" si="13"/>
        <v>0</v>
      </c>
      <c r="BW11" s="53">
        <f t="shared" si="13"/>
        <v>0</v>
      </c>
      <c r="BX11" s="52">
        <f t="shared" si="13"/>
        <v>0</v>
      </c>
      <c r="BY11" s="53">
        <f t="shared" si="13"/>
        <v>0</v>
      </c>
      <c r="BZ11" s="52">
        <f t="shared" si="13"/>
        <v>0</v>
      </c>
      <c r="CA11" s="53">
        <f t="shared" si="13"/>
        <v>0</v>
      </c>
    </row>
    <row r="12" spans="1:79">
      <c r="A12" s="20">
        <v>11</v>
      </c>
      <c r="B12" s="20" t="s">
        <v>27</v>
      </c>
      <c r="C12" s="20" t="s">
        <v>153</v>
      </c>
      <c r="D12" s="2">
        <v>1985</v>
      </c>
      <c r="E12" s="3">
        <v>4</v>
      </c>
      <c r="F12" s="2">
        <v>1</v>
      </c>
      <c r="G12" s="55">
        <f t="shared" si="0"/>
        <v>31137</v>
      </c>
      <c r="H12" s="4">
        <v>0</v>
      </c>
      <c r="I12" s="1">
        <v>0</v>
      </c>
      <c r="J12" s="51">
        <f t="shared" si="1"/>
        <v>0</v>
      </c>
      <c r="K12" s="54">
        <f t="shared" si="2"/>
        <v>0</v>
      </c>
      <c r="L12" s="4" t="s">
        <v>96</v>
      </c>
      <c r="M12" s="54">
        <f t="shared" si="15"/>
        <v>8</v>
      </c>
      <c r="N12" s="53">
        <f t="shared" si="3"/>
        <v>8</v>
      </c>
      <c r="O12" s="55">
        <f t="shared" si="4"/>
        <v>34059</v>
      </c>
      <c r="P12" s="53">
        <f t="shared" si="5"/>
        <v>0</v>
      </c>
      <c r="Q12" s="111">
        <f t="shared" si="6"/>
        <v>0</v>
      </c>
      <c r="R12" s="145" t="s">
        <v>130</v>
      </c>
      <c r="S12" s="138">
        <v>17</v>
      </c>
      <c r="T12" s="139">
        <v>4</v>
      </c>
      <c r="U12" s="138">
        <v>2035</v>
      </c>
      <c r="V12" s="55">
        <f t="shared" si="7"/>
        <v>54878</v>
      </c>
      <c r="W12" s="53">
        <f t="shared" si="8"/>
        <v>0</v>
      </c>
      <c r="X12" s="53">
        <f t="shared" si="9"/>
        <v>0</v>
      </c>
      <c r="Y12" s="53">
        <f t="shared" si="10"/>
        <v>0</v>
      </c>
      <c r="Z12" s="53">
        <f t="shared" si="11"/>
        <v>0</v>
      </c>
      <c r="AA12" s="53">
        <f>IF($V12&lt;=Z$2,0,IF($O12&lt;=Z$2,0,IF($G12&gt;=AA$2,0,IF($K12&gt;=$J12,0,IF($O12&lt;=AA$2,($J12-(SUM($K12,SUM($Z12:Z12)))),IF($L12=$D$139,(($J12-$K12)/$P12),(($J12-SUM($Z12:Z12))*$Q12))*IF($V12&lt;=AA$2,(DATEDIF(Z$2,$V12,"D")/365),IF($G12&gt;Z$2,(DATEDIF($G12,AA$2,"D")/365),1)))))))</f>
        <v>0</v>
      </c>
      <c r="AB12" s="53">
        <f>IF($V12&lt;=AA$2,0,IF($O12&lt;=AA$2,0,IF($G12&gt;=AB$2,0,IF($K12&gt;=$J12,0,IF($O12&lt;=AB$2,($J12-(SUM($K12,SUM($Z12:AA12)))),IF($L12=$D$139,(($J12-$K12)/$P12),(($J12-SUM($Z12:AA12))*$Q12))*IF($V12&lt;=AB$2,(DATEDIF(AA$2,$V12,"D")/365),IF($G12&gt;AA$2,(DATEDIF($G12,AB$2,"D")/365),1)))))))</f>
        <v>0</v>
      </c>
      <c r="AC12" s="53">
        <f>IF($V12&lt;=AB$2,0,IF($O12&lt;=AB$2,0,IF($G12&gt;=AC$2,0,IF($K12&gt;=$J12,0,IF($O12&lt;=AC$2,($J12-(SUM($K12,SUM($Z12:AB12)))),IF($L12=$D$139,(($J12-$K12)/$P12),(($J12-SUM($Z12:AB12))*$Q12))*IF($V12&lt;=AC$2,(DATEDIF(AB$2,$V12,"D")/365),IF($G12&gt;AB$2,(DATEDIF($G12,AC$2,"D")/365),1)))))))</f>
        <v>0</v>
      </c>
      <c r="AD12" s="53">
        <f>IF($V12&lt;=AC$2,0,IF($O12&lt;=AC$2,0,IF($G12&gt;=AD$2,0,IF($K12&gt;=$J12,0,IF($O12&lt;=AD$2,($J12-(SUM($K12,SUM($Z12:AC12)))),IF($L12=$D$139,(($J12-$K12)/$P12),(($J12-SUM($Z12:AC12))*$Q12))*IF($V12&lt;=AD$2,(DATEDIF(AC$2,$V12,"D")/365),IF($G12&gt;AC$2,(DATEDIF($G12,AD$2,"D")/365),1)))))))</f>
        <v>0</v>
      </c>
      <c r="AE12" s="53">
        <f>IF($V12&lt;=AD$2,0,IF($O12&lt;=AD$2,0,IF($G12&gt;=AE$2,0,IF($K12&gt;=$J12,0,IF($O12&lt;=AE$2,($J12-(SUM($K12,SUM($Z12:AD12)))),IF($L12=$D$139,(($J12-$K12)/$P12),(($J12-SUM($Z12:AD12))*$Q12))*IF($V12&lt;=AE$2,(DATEDIF(AD$2,$V12,"D")/365),IF($G12&gt;AD$2,(DATEDIF($G12,AE$2,"D")/365),1)))))))</f>
        <v>0</v>
      </c>
      <c r="AF12" s="53">
        <f>IF($V12&lt;=AE$2,0,IF($O12&lt;=AE$2,0,IF($G12&gt;=AF$2,0,IF($K12&gt;=$J12,0,IF($O12&lt;=AF$2,($J12-(SUM($K12,SUM($Z12:AE12)))),IF($L12=$D$139,(($J12-$K12)/$P12),(($J12-SUM($Z12:AE12))*$Q12))*IF($V12&lt;=AF$2,(DATEDIF(AE$2,$V12,"D")/365),IF($G12&gt;AE$2,(DATEDIF($G12,AF$2,"D")/365),1)))))))</f>
        <v>0</v>
      </c>
      <c r="AG12" s="53">
        <f>IF($V12&lt;=AF$2,0,IF($O12&lt;=AF$2,0,IF($G12&gt;=AG$2,0,IF($K12&gt;=$J12,0,IF($O12&lt;=AG$2,($J12-(SUM($K12,SUM($Z12:AF12)))),IF($L12=$D$139,(($J12-$K12)/$P12),(($J12-SUM($Z12:AF12))*$Q12))*IF($V12&lt;=AG$2,(DATEDIF(AF$2,$V12,"D")/365),IF($G12&gt;AF$2,(DATEDIF($G12,AG$2,"D")/365),1)))))))</f>
        <v>0</v>
      </c>
      <c r="AH12" s="53">
        <f>IF($V12&lt;=AG$2,0,IF($O12&lt;=AG$2,0,IF($G12&gt;=AH$2,0,IF($K12&gt;=$J12,0,IF($O12&lt;=AH$2,($J12-(SUM($K12,SUM($Z12:AG12)))),IF($L12=$D$139,(($J12-$K12)/$P12),(($J12-SUM($Z12:AG12))*$Q12))*IF($V12&lt;=AH$2,(DATEDIF(AG$2,$V12,"D")/365),IF($G12&gt;AG$2,(DATEDIF($G12,AH$2,"D")/365),1)))))))</f>
        <v>0</v>
      </c>
      <c r="AI12" s="53">
        <f>IF($V12&lt;=AH$2,0,IF($O12&lt;=AH$2,0,IF($G12&gt;=AI$2,0,IF($K12&gt;=$J12,0,IF($O12&lt;=AI$2,($J12-(SUM($K12,SUM($Z12:AH12)))),IF($L12=$D$139,(($J12-$K12)/$P12),(($J12-SUM($Z12:AH12))*$Q12))*IF($V12&lt;=AI$2,(DATEDIF(AH$2,$V12,"D")/365),IF($G12&gt;AH$2,(DATEDIF($G12,AI$2,"D")/365),1)))))))</f>
        <v>0</v>
      </c>
      <c r="AJ12" s="53">
        <f>IF($V12&lt;=AI$2,0,IF($O12&lt;=AI$2,0,IF($G12&gt;=AJ$2,0,IF($K12&gt;=$J12,0,IF($O12&lt;=AJ$2,($J12-(SUM($K12,SUM($Z12:AI12)))),IF($L12=$D$139,(($J12-$K12)/$P12),(($J12-SUM($Z12:AI12))*$Q12))*IF($V12&lt;=AJ$2,(DATEDIF(AI$2,$V12,"D")/365),IF($G12&gt;AI$2,(DATEDIF($G12,AJ$2,"D")/365),1)))))))</f>
        <v>0</v>
      </c>
      <c r="AK12" s="53">
        <f>IF($V12&lt;=AJ$2,0,IF($O12&lt;=AJ$2,0,IF($G12&gt;=AK$2,0,IF($K12&gt;=$J12,0,IF($O12&lt;=AK$2,($J12-(SUM($K12,SUM($Z12:AJ12)))),IF($L12=$D$139,(($J12-$K12)/$P12),(($J12-SUM($Z12:AJ12))*$Q12))*IF($V12&lt;=AK$2,(DATEDIF(AJ$2,$V12,"D")/365),IF($G12&gt;AJ$2,(DATEDIF($G12,AK$2,"D")/365),1)))))))</f>
        <v>0</v>
      </c>
      <c r="AL12" s="53">
        <f>IF($V12&lt;=AK$2,0,IF($O12&lt;=AK$2,0,IF($G12&gt;=AL$2,0,IF($K12&gt;=$J12,0,IF($O12&lt;=AL$2,($J12-(SUM($K12,SUM($Z12:AK12)))),IF($L12=$D$139,(($J12-$K12)/$P12),(($J12-SUM($Z12:AK12))*$Q12))*IF($V12&lt;=AL$2,(DATEDIF(AK$2,$V12,"D")/365),IF($G12&gt;AK$2,(DATEDIF($G12,AL$2,"D")/365),1)))))))</f>
        <v>0</v>
      </c>
      <c r="AM12" s="53">
        <f>IF($V12&lt;=AL$2,0,IF($O12&lt;=AL$2,0,IF($G12&gt;=AM$2,0,IF($K12&gt;=$J12,0,IF($O12&lt;=AM$2,($J12-(SUM($K12,SUM($Z12:AL12)))),IF($L12=$D$139,(($J12-$K12)/$P12),(($J12-SUM($Z12:AL12))*$Q12))*IF($V12&lt;=AM$2,(DATEDIF(AL$2,$V12,"D")/365),IF($G12&gt;AL$2,(DATEDIF($G12,AM$2,"D")/365),1)))))))</f>
        <v>0</v>
      </c>
      <c r="AN12" s="53">
        <f>IF($V12&lt;=AM$2,0,IF($O12&lt;=AM$2,0,IF($G12&gt;=AN$2,0,IF($K12&gt;=$J12,0,IF($O12&lt;=AN$2,($J12-(SUM($K12,SUM($Z12:AM12)))),IF($L12=$D$139,(($J12-$K12)/$P12),(($J12-SUM($Z12:AM12))*$Q12))*IF($V12&lt;=AN$2,(DATEDIF(AM$2,$V12,"D")/365),IF($G12&gt;AM$2,(DATEDIF($G12,AN$2,"D")/365),1)))))))</f>
        <v>0</v>
      </c>
      <c r="AO12" s="53">
        <f>IF($V12&lt;=AN$2,0,IF($O12&lt;=AN$2,0,IF($G12&gt;=AO$2,0,IF($K12&gt;=$J12,0,IF($O12&lt;=AO$2,($J12-(SUM($K12,SUM($Z12:AN12)))),IF($L12=$D$139,(($J12-$K12)/$P12),(($J12-SUM($Z12:AN12))*$Q12))*IF($V12&lt;=AO$2,(DATEDIF(AN$2,$V12,"D")/365),IF($G12&gt;AN$2,(DATEDIF($G12,AO$2,"D")/365),1)))))))</f>
        <v>0</v>
      </c>
      <c r="AP12" s="53">
        <f>IF($V12&lt;=AO$2,0,IF($O12&lt;=AO$2,0,IF($G12&gt;=AP$2,0,IF($K12&gt;=$J12,0,IF($O12&lt;=AP$2,($J12-(SUM($K12,SUM($Z12:AO12)))),IF($L12=$D$139,(($J12-$K12)/$P12),(($J12-SUM($Z12:AO12))*$Q12))*IF($V12&lt;=AP$2,(DATEDIF(AO$2,$V12,"D")/365),IF($G12&gt;AO$2,(DATEDIF($G12,AP$2,"D")/365),1)))))))</f>
        <v>0</v>
      </c>
      <c r="AQ12" s="53">
        <f>IF($V12&lt;=AP$2,0,IF($O12&lt;=AP$2,0,IF($G12&gt;=AQ$2,0,IF($K12&gt;=$J12,0,IF($O12&lt;=AQ$2,($J12-(SUM($K12,SUM($Z12:AP12)))),IF($L12=$D$139,(($J12-$K12)/$P12),(($J12-SUM($Z12:AP12))*$Q12))*IF($V12&lt;=AQ$2,(DATEDIF(AP$2,$V12,"D")/365),IF($G12&gt;AP$2,(DATEDIF($G12,AQ$2,"D")/365),1)))))))</f>
        <v>0</v>
      </c>
      <c r="AR12" s="53">
        <f>IF($V12&lt;=AQ$2,0,IF($O12&lt;=AQ$2,0,IF($G12&gt;=AR$2,0,IF($K12&gt;=$J12,0,IF($O12&lt;=AR$2,($J12-(SUM($K12,SUM($Z12:AQ12)))),IF($L12=$D$139,(($J12-$K12)/$P12),(($J12-SUM($Z12:AQ12))*$Q12))*IF($V12&lt;=AR$2,(DATEDIF(AQ$2,$V12,"D")/365),IF($G12&gt;AQ$2,(DATEDIF($G12,AR$2,"D")/365),1)))))))</f>
        <v>0</v>
      </c>
      <c r="AS12" s="53">
        <f>IF($V12&lt;=AR$2,0,IF($O12&lt;=AR$2,0,IF($G12&gt;=AS$2,0,IF($K12&gt;=$J12,0,IF($O12&lt;=AS$2,($J12-(SUM($K12,SUM($Z12:AR12)))),IF($L12=$D$139,(($J12-$K12)/$P12),(($J12-SUM($Z12:AR12))*$Q12))*IF($V12&lt;=AS$2,(DATEDIF(AR$2,$V12,"D")/365),IF($G12&gt;AR$2,(DATEDIF($G12,AS$2,"D")/365),1)))))))</f>
        <v>0</v>
      </c>
      <c r="AT12" s="53">
        <f>IF($V12&lt;=AS$2,0,IF($O12&lt;=AS$2,0,IF($G12&gt;=AT$2,0,IF($K12&gt;=$J12,0,IF($O12&lt;=AT$2,($J12-(SUM($K12,SUM($Z12:AS12)))),IF($L12=$D$139,(($J12-$K12)/$P12),(($J12-SUM($Z12:AS12))*$Q12))*IF($V12&lt;=AT$2,(DATEDIF(AS$2,$V12,"D")/365),IF($G12&gt;AS$2,(DATEDIF($G12,AT$2,"D")/365),1)))))))</f>
        <v>0</v>
      </c>
      <c r="AU12" s="53">
        <f>IF($V12&lt;=AT$2,0,IF($O12&lt;=AT$2,0,IF($G12&gt;=AU$2,0,IF($K12&gt;=$J12,0,IF($O12&lt;=AU$2,($J12-(SUM($K12,SUM($Z12:AT12)))),IF($L12=$D$139,(($J12-$K12)/$P12),(($J12-SUM($Z12:AT12))*$Q12))*IF($V12&lt;=AU$2,(DATEDIF(AT$2,$V12,"D")/365),IF($G12&gt;AT$2,(DATEDIF($G12,AU$2,"D")/365),1)))))))</f>
        <v>0</v>
      </c>
      <c r="AV12" s="53">
        <f>IF($V12&lt;=AU$2,0,IF($O12&lt;=AU$2,0,IF($G12&gt;=AV$2,0,IF($K12&gt;=$J12,0,IF($O12&lt;=AV$2,($J12-(SUM($K12,SUM($Z12:AU12)))),IF($L12=$D$139,(($J12-$K12)/$P12),(($J12-SUM($Z12:AU12))*$Q12))*IF($V12&lt;=AV$2,(DATEDIF(AU$2,$V12,"D")/365),IF($G12&gt;AU$2,(DATEDIF($G12,AV$2,"D")/365),1)))))))</f>
        <v>0</v>
      </c>
      <c r="AW12" s="53">
        <f>IF($V12&lt;=AV$2,0,IF($O12&lt;=AV$2,0,IF($G12&gt;=AW$2,0,IF($K12&gt;=$J12,0,IF($O12&lt;=AW$2,($J12-(SUM($K12,SUM($Z12:AV12)))),IF($L12=$D$139,(($J12-$K12)/$P12),(($J12-SUM($Z12:AV12))*$Q12))*IF($V12&lt;=AW$2,(DATEDIF(AV$2,$V12,"D")/365),IF($G12&gt;AV$2,(DATEDIF($G12,AW$2,"D")/365),1)))))))</f>
        <v>0</v>
      </c>
      <c r="AX12" s="53">
        <f>IF($V12&lt;=AW$2,0,IF($O12&lt;=AW$2,0,IF($G12&gt;=AX$2,0,IF($K12&gt;=$J12,0,IF($O12&lt;=AX$2,($J12-(SUM($K12,SUM($Z12:AW12)))),IF($L12=$D$139,(($J12-$K12)/$P12),(($J12-SUM($Z12:AW12))*$Q12))*IF($V12&lt;=AX$2,(DATEDIF(AW$2,$V12,"D")/365),IF($G12&gt;AW$2,(DATEDIF($G12,AX$2,"D")/365),1)))))))</f>
        <v>0</v>
      </c>
      <c r="AY12" s="53">
        <f>IF($V12&lt;=AX$2,0,IF($O12&lt;=AX$2,0,IF($G12&gt;=AY$2,0,IF($K12&gt;=$J12,0,IF($O12&lt;=AY$2,($J12-(SUM($K12,SUM($Z12:AX12)))),IF($L12=$D$139,(($J12-$K12)/$P12),(($J12-SUM($Z12:AX12))*$Q12))*IF($V12&lt;=AY$2,(DATEDIF(AX$2,$V12,"D")/365),IF($G12&gt;AX$2,(DATEDIF($G12,AY$2,"D")/365),1)))))))</f>
        <v>0</v>
      </c>
      <c r="AZ12" s="52"/>
      <c r="BA12" s="52"/>
      <c r="BB12" s="126">
        <f>IF($V12&lt;=BB$2,0,IF($G12&gt;=BB$2,0,IF($G12&gt;$W$3,(J12-Z12),IF($G12&lt;=$W$3,J12-SUM(W12,$Z12:Z12),0))))</f>
        <v>0</v>
      </c>
      <c r="BC12" s="53">
        <f t="shared" si="14"/>
        <v>0</v>
      </c>
      <c r="BD12" s="52">
        <f t="shared" si="12"/>
        <v>0</v>
      </c>
      <c r="BE12" s="53">
        <f t="shared" si="12"/>
        <v>0</v>
      </c>
      <c r="BF12" s="52">
        <f t="shared" si="12"/>
        <v>0</v>
      </c>
      <c r="BG12" s="53">
        <f t="shared" si="12"/>
        <v>0</v>
      </c>
      <c r="BH12" s="52">
        <f t="shared" si="12"/>
        <v>0</v>
      </c>
      <c r="BI12" s="53">
        <f t="shared" si="12"/>
        <v>0</v>
      </c>
      <c r="BJ12" s="52">
        <f t="shared" si="12"/>
        <v>0</v>
      </c>
      <c r="BK12" s="53">
        <f t="shared" si="12"/>
        <v>0</v>
      </c>
      <c r="BL12" s="52">
        <f t="shared" si="12"/>
        <v>0</v>
      </c>
      <c r="BM12" s="53">
        <f t="shared" si="12"/>
        <v>0</v>
      </c>
      <c r="BN12" s="52">
        <f t="shared" si="12"/>
        <v>0</v>
      </c>
      <c r="BO12" s="53">
        <f t="shared" si="12"/>
        <v>0</v>
      </c>
      <c r="BP12" s="52">
        <f t="shared" si="12"/>
        <v>0</v>
      </c>
      <c r="BQ12" s="53">
        <f t="shared" si="12"/>
        <v>0</v>
      </c>
      <c r="BR12" s="52">
        <f t="shared" si="12"/>
        <v>0</v>
      </c>
      <c r="BS12" s="53">
        <f t="shared" si="12"/>
        <v>0</v>
      </c>
      <c r="BT12" s="52">
        <f t="shared" si="13"/>
        <v>0</v>
      </c>
      <c r="BU12" s="53">
        <f t="shared" si="13"/>
        <v>0</v>
      </c>
      <c r="BV12" s="52">
        <f t="shared" si="13"/>
        <v>0</v>
      </c>
      <c r="BW12" s="53">
        <f t="shared" si="13"/>
        <v>0</v>
      </c>
      <c r="BX12" s="52">
        <f t="shared" si="13"/>
        <v>0</v>
      </c>
      <c r="BY12" s="53">
        <f t="shared" si="13"/>
        <v>0</v>
      </c>
      <c r="BZ12" s="52">
        <f t="shared" si="13"/>
        <v>0</v>
      </c>
      <c r="CA12" s="53">
        <f t="shared" si="13"/>
        <v>0</v>
      </c>
    </row>
    <row r="13" spans="1:79">
      <c r="A13" s="20">
        <v>12</v>
      </c>
      <c r="B13" s="20" t="s">
        <v>27</v>
      </c>
      <c r="C13" s="20" t="s">
        <v>153</v>
      </c>
      <c r="D13" s="2">
        <v>1985</v>
      </c>
      <c r="E13" s="3">
        <v>4</v>
      </c>
      <c r="F13" s="2">
        <v>1</v>
      </c>
      <c r="G13" s="55">
        <f t="shared" si="0"/>
        <v>31137</v>
      </c>
      <c r="H13" s="4">
        <v>0</v>
      </c>
      <c r="I13" s="1">
        <v>0</v>
      </c>
      <c r="J13" s="51">
        <f t="shared" si="1"/>
        <v>0</v>
      </c>
      <c r="K13" s="54">
        <f t="shared" si="2"/>
        <v>0</v>
      </c>
      <c r="L13" s="4" t="s">
        <v>96</v>
      </c>
      <c r="M13" s="54">
        <f t="shared" si="15"/>
        <v>8</v>
      </c>
      <c r="N13" s="53">
        <f t="shared" si="3"/>
        <v>8</v>
      </c>
      <c r="O13" s="55">
        <f t="shared" si="4"/>
        <v>34059</v>
      </c>
      <c r="P13" s="53">
        <f t="shared" si="5"/>
        <v>0</v>
      </c>
      <c r="Q13" s="111">
        <f t="shared" si="6"/>
        <v>0</v>
      </c>
      <c r="R13" s="145" t="s">
        <v>130</v>
      </c>
      <c r="S13" s="138">
        <v>17</v>
      </c>
      <c r="T13" s="139">
        <v>4</v>
      </c>
      <c r="U13" s="138">
        <v>2035</v>
      </c>
      <c r="V13" s="55">
        <f t="shared" si="7"/>
        <v>54878</v>
      </c>
      <c r="W13" s="53">
        <f t="shared" si="8"/>
        <v>0</v>
      </c>
      <c r="X13" s="53">
        <f t="shared" si="9"/>
        <v>0</v>
      </c>
      <c r="Y13" s="53">
        <f t="shared" si="10"/>
        <v>0</v>
      </c>
      <c r="Z13" s="53">
        <f t="shared" si="11"/>
        <v>0</v>
      </c>
      <c r="AA13" s="53">
        <f>IF($V13&lt;=Z$2,0,IF($O13&lt;=Z$2,0,IF($G13&gt;=AA$2,0,IF($K13&gt;=$J13,0,IF($O13&lt;=AA$2,($J13-(SUM($K13,SUM($Z13:Z13)))),IF($L13=$D$139,(($J13-$K13)/$P13),(($J13-SUM($Z13:Z13))*$Q13))*IF($V13&lt;=AA$2,(DATEDIF(Z$2,$V13,"D")/365),IF($G13&gt;Z$2,(DATEDIF($G13,AA$2,"D")/365),1)))))))</f>
        <v>0</v>
      </c>
      <c r="AB13" s="53">
        <f>IF($V13&lt;=AA$2,0,IF($O13&lt;=AA$2,0,IF($G13&gt;=AB$2,0,IF($K13&gt;=$J13,0,IF($O13&lt;=AB$2,($J13-(SUM($K13,SUM($Z13:AA13)))),IF($L13=$D$139,(($J13-$K13)/$P13),(($J13-SUM($Z13:AA13))*$Q13))*IF($V13&lt;=AB$2,(DATEDIF(AA$2,$V13,"D")/365),IF($G13&gt;AA$2,(DATEDIF($G13,AB$2,"D")/365),1)))))))</f>
        <v>0</v>
      </c>
      <c r="AC13" s="53">
        <f>IF($V13&lt;=AB$2,0,IF($O13&lt;=AB$2,0,IF($G13&gt;=AC$2,0,IF($K13&gt;=$J13,0,IF($O13&lt;=AC$2,($J13-(SUM($K13,SUM($Z13:AB13)))),IF($L13=$D$139,(($J13-$K13)/$P13),(($J13-SUM($Z13:AB13))*$Q13))*IF($V13&lt;=AC$2,(DATEDIF(AB$2,$V13,"D")/365),IF($G13&gt;AB$2,(DATEDIF($G13,AC$2,"D")/365),1)))))))</f>
        <v>0</v>
      </c>
      <c r="AD13" s="53">
        <f>IF($V13&lt;=AC$2,0,IF($O13&lt;=AC$2,0,IF($G13&gt;=AD$2,0,IF($K13&gt;=$J13,0,IF($O13&lt;=AD$2,($J13-(SUM($K13,SUM($Z13:AC13)))),IF($L13=$D$139,(($J13-$K13)/$P13),(($J13-SUM($Z13:AC13))*$Q13))*IF($V13&lt;=AD$2,(DATEDIF(AC$2,$V13,"D")/365),IF($G13&gt;AC$2,(DATEDIF($G13,AD$2,"D")/365),1)))))))</f>
        <v>0</v>
      </c>
      <c r="AE13" s="53">
        <f>IF($V13&lt;=AD$2,0,IF($O13&lt;=AD$2,0,IF($G13&gt;=AE$2,0,IF($K13&gt;=$J13,0,IF($O13&lt;=AE$2,($J13-(SUM($K13,SUM($Z13:AD13)))),IF($L13=$D$139,(($J13-$K13)/$P13),(($J13-SUM($Z13:AD13))*$Q13))*IF($V13&lt;=AE$2,(DATEDIF(AD$2,$V13,"D")/365),IF($G13&gt;AD$2,(DATEDIF($G13,AE$2,"D")/365),1)))))))</f>
        <v>0</v>
      </c>
      <c r="AF13" s="53">
        <f>IF($V13&lt;=AE$2,0,IF($O13&lt;=AE$2,0,IF($G13&gt;=AF$2,0,IF($K13&gt;=$J13,0,IF($O13&lt;=AF$2,($J13-(SUM($K13,SUM($Z13:AE13)))),IF($L13=$D$139,(($J13-$K13)/$P13),(($J13-SUM($Z13:AE13))*$Q13))*IF($V13&lt;=AF$2,(DATEDIF(AE$2,$V13,"D")/365),IF($G13&gt;AE$2,(DATEDIF($G13,AF$2,"D")/365),1)))))))</f>
        <v>0</v>
      </c>
      <c r="AG13" s="53">
        <f>IF($V13&lt;=AF$2,0,IF($O13&lt;=AF$2,0,IF($G13&gt;=AG$2,0,IF($K13&gt;=$J13,0,IF($O13&lt;=AG$2,($J13-(SUM($K13,SUM($Z13:AF13)))),IF($L13=$D$139,(($J13-$K13)/$P13),(($J13-SUM($Z13:AF13))*$Q13))*IF($V13&lt;=AG$2,(DATEDIF(AF$2,$V13,"D")/365),IF($G13&gt;AF$2,(DATEDIF($G13,AG$2,"D")/365),1)))))))</f>
        <v>0</v>
      </c>
      <c r="AH13" s="53">
        <f>IF($V13&lt;=AG$2,0,IF($O13&lt;=AG$2,0,IF($G13&gt;=AH$2,0,IF($K13&gt;=$J13,0,IF($O13&lt;=AH$2,($J13-(SUM($K13,SUM($Z13:AG13)))),IF($L13=$D$139,(($J13-$K13)/$P13),(($J13-SUM($Z13:AG13))*$Q13))*IF($V13&lt;=AH$2,(DATEDIF(AG$2,$V13,"D")/365),IF($G13&gt;AG$2,(DATEDIF($G13,AH$2,"D")/365),1)))))))</f>
        <v>0</v>
      </c>
      <c r="AI13" s="53">
        <f>IF($V13&lt;=AH$2,0,IF($O13&lt;=AH$2,0,IF($G13&gt;=AI$2,0,IF($K13&gt;=$J13,0,IF($O13&lt;=AI$2,($J13-(SUM($K13,SUM($Z13:AH13)))),IF($L13=$D$139,(($J13-$K13)/$P13),(($J13-SUM($Z13:AH13))*$Q13))*IF($V13&lt;=AI$2,(DATEDIF(AH$2,$V13,"D")/365),IF($G13&gt;AH$2,(DATEDIF($G13,AI$2,"D")/365),1)))))))</f>
        <v>0</v>
      </c>
      <c r="AJ13" s="53">
        <f>IF($V13&lt;=AI$2,0,IF($O13&lt;=AI$2,0,IF($G13&gt;=AJ$2,0,IF($K13&gt;=$J13,0,IF($O13&lt;=AJ$2,($J13-(SUM($K13,SUM($Z13:AI13)))),IF($L13=$D$139,(($J13-$K13)/$P13),(($J13-SUM($Z13:AI13))*$Q13))*IF($V13&lt;=AJ$2,(DATEDIF(AI$2,$V13,"D")/365),IF($G13&gt;AI$2,(DATEDIF($G13,AJ$2,"D")/365),1)))))))</f>
        <v>0</v>
      </c>
      <c r="AK13" s="53">
        <f>IF($V13&lt;=AJ$2,0,IF($O13&lt;=AJ$2,0,IF($G13&gt;=AK$2,0,IF($K13&gt;=$J13,0,IF($O13&lt;=AK$2,($J13-(SUM($K13,SUM($Z13:AJ13)))),IF($L13=$D$139,(($J13-$K13)/$P13),(($J13-SUM($Z13:AJ13))*$Q13))*IF($V13&lt;=AK$2,(DATEDIF(AJ$2,$V13,"D")/365),IF($G13&gt;AJ$2,(DATEDIF($G13,AK$2,"D")/365),1)))))))</f>
        <v>0</v>
      </c>
      <c r="AL13" s="53">
        <f>IF($V13&lt;=AK$2,0,IF($O13&lt;=AK$2,0,IF($G13&gt;=AL$2,0,IF($K13&gt;=$J13,0,IF($O13&lt;=AL$2,($J13-(SUM($K13,SUM($Z13:AK13)))),IF($L13=$D$139,(($J13-$K13)/$P13),(($J13-SUM($Z13:AK13))*$Q13))*IF($V13&lt;=AL$2,(DATEDIF(AK$2,$V13,"D")/365),IF($G13&gt;AK$2,(DATEDIF($G13,AL$2,"D")/365),1)))))))</f>
        <v>0</v>
      </c>
      <c r="AM13" s="53">
        <f>IF($V13&lt;=AL$2,0,IF($O13&lt;=AL$2,0,IF($G13&gt;=AM$2,0,IF($K13&gt;=$J13,0,IF($O13&lt;=AM$2,($J13-(SUM($K13,SUM($Z13:AL13)))),IF($L13=$D$139,(($J13-$K13)/$P13),(($J13-SUM($Z13:AL13))*$Q13))*IF($V13&lt;=AM$2,(DATEDIF(AL$2,$V13,"D")/365),IF($G13&gt;AL$2,(DATEDIF($G13,AM$2,"D")/365),1)))))))</f>
        <v>0</v>
      </c>
      <c r="AN13" s="53">
        <f>IF($V13&lt;=AM$2,0,IF($O13&lt;=AM$2,0,IF($G13&gt;=AN$2,0,IF($K13&gt;=$J13,0,IF($O13&lt;=AN$2,($J13-(SUM($K13,SUM($Z13:AM13)))),IF($L13=$D$139,(($J13-$K13)/$P13),(($J13-SUM($Z13:AM13))*$Q13))*IF($V13&lt;=AN$2,(DATEDIF(AM$2,$V13,"D")/365),IF($G13&gt;AM$2,(DATEDIF($G13,AN$2,"D")/365),1)))))))</f>
        <v>0</v>
      </c>
      <c r="AO13" s="53">
        <f>IF($V13&lt;=AN$2,0,IF($O13&lt;=AN$2,0,IF($G13&gt;=AO$2,0,IF($K13&gt;=$J13,0,IF($O13&lt;=AO$2,($J13-(SUM($K13,SUM($Z13:AN13)))),IF($L13=$D$139,(($J13-$K13)/$P13),(($J13-SUM($Z13:AN13))*$Q13))*IF($V13&lt;=AO$2,(DATEDIF(AN$2,$V13,"D")/365),IF($G13&gt;AN$2,(DATEDIF($G13,AO$2,"D")/365),1)))))))</f>
        <v>0</v>
      </c>
      <c r="AP13" s="53">
        <f>IF($V13&lt;=AO$2,0,IF($O13&lt;=AO$2,0,IF($G13&gt;=AP$2,0,IF($K13&gt;=$J13,0,IF($O13&lt;=AP$2,($J13-(SUM($K13,SUM($Z13:AO13)))),IF($L13=$D$139,(($J13-$K13)/$P13),(($J13-SUM($Z13:AO13))*$Q13))*IF($V13&lt;=AP$2,(DATEDIF(AO$2,$V13,"D")/365),IF($G13&gt;AO$2,(DATEDIF($G13,AP$2,"D")/365),1)))))))</f>
        <v>0</v>
      </c>
      <c r="AQ13" s="53">
        <f>IF($V13&lt;=AP$2,0,IF($O13&lt;=AP$2,0,IF($G13&gt;=AQ$2,0,IF($K13&gt;=$J13,0,IF($O13&lt;=AQ$2,($J13-(SUM($K13,SUM($Z13:AP13)))),IF($L13=$D$139,(($J13-$K13)/$P13),(($J13-SUM($Z13:AP13))*$Q13))*IF($V13&lt;=AQ$2,(DATEDIF(AP$2,$V13,"D")/365),IF($G13&gt;AP$2,(DATEDIF($G13,AQ$2,"D")/365),1)))))))</f>
        <v>0</v>
      </c>
      <c r="AR13" s="53">
        <f>IF($V13&lt;=AQ$2,0,IF($O13&lt;=AQ$2,0,IF($G13&gt;=AR$2,0,IF($K13&gt;=$J13,0,IF($O13&lt;=AR$2,($J13-(SUM($K13,SUM($Z13:AQ13)))),IF($L13=$D$139,(($J13-$K13)/$P13),(($J13-SUM($Z13:AQ13))*$Q13))*IF($V13&lt;=AR$2,(DATEDIF(AQ$2,$V13,"D")/365),IF($G13&gt;AQ$2,(DATEDIF($G13,AR$2,"D")/365),1)))))))</f>
        <v>0</v>
      </c>
      <c r="AS13" s="53">
        <f>IF($V13&lt;=AR$2,0,IF($O13&lt;=AR$2,0,IF($G13&gt;=AS$2,0,IF($K13&gt;=$J13,0,IF($O13&lt;=AS$2,($J13-(SUM($K13,SUM($Z13:AR13)))),IF($L13=$D$139,(($J13-$K13)/$P13),(($J13-SUM($Z13:AR13))*$Q13))*IF($V13&lt;=AS$2,(DATEDIF(AR$2,$V13,"D")/365),IF($G13&gt;AR$2,(DATEDIF($G13,AS$2,"D")/365),1)))))))</f>
        <v>0</v>
      </c>
      <c r="AT13" s="53">
        <f>IF($V13&lt;=AS$2,0,IF($O13&lt;=AS$2,0,IF($G13&gt;=AT$2,0,IF($K13&gt;=$J13,0,IF($O13&lt;=AT$2,($J13-(SUM($K13,SUM($Z13:AS13)))),IF($L13=$D$139,(($J13-$K13)/$P13),(($J13-SUM($Z13:AS13))*$Q13))*IF($V13&lt;=AT$2,(DATEDIF(AS$2,$V13,"D")/365),IF($G13&gt;AS$2,(DATEDIF($G13,AT$2,"D")/365),1)))))))</f>
        <v>0</v>
      </c>
      <c r="AU13" s="53">
        <f>IF($V13&lt;=AT$2,0,IF($O13&lt;=AT$2,0,IF($G13&gt;=AU$2,0,IF($K13&gt;=$J13,0,IF($O13&lt;=AU$2,($J13-(SUM($K13,SUM($Z13:AT13)))),IF($L13=$D$139,(($J13-$K13)/$P13),(($J13-SUM($Z13:AT13))*$Q13))*IF($V13&lt;=AU$2,(DATEDIF(AT$2,$V13,"D")/365),IF($G13&gt;AT$2,(DATEDIF($G13,AU$2,"D")/365),1)))))))</f>
        <v>0</v>
      </c>
      <c r="AV13" s="53">
        <f>IF($V13&lt;=AU$2,0,IF($O13&lt;=AU$2,0,IF($G13&gt;=AV$2,0,IF($K13&gt;=$J13,0,IF($O13&lt;=AV$2,($J13-(SUM($K13,SUM($Z13:AU13)))),IF($L13=$D$139,(($J13-$K13)/$P13),(($J13-SUM($Z13:AU13))*$Q13))*IF($V13&lt;=AV$2,(DATEDIF(AU$2,$V13,"D")/365),IF($G13&gt;AU$2,(DATEDIF($G13,AV$2,"D")/365),1)))))))</f>
        <v>0</v>
      </c>
      <c r="AW13" s="53">
        <f>IF($V13&lt;=AV$2,0,IF($O13&lt;=AV$2,0,IF($G13&gt;=AW$2,0,IF($K13&gt;=$J13,0,IF($O13&lt;=AW$2,($J13-(SUM($K13,SUM($Z13:AV13)))),IF($L13=$D$139,(($J13-$K13)/$P13),(($J13-SUM($Z13:AV13))*$Q13))*IF($V13&lt;=AW$2,(DATEDIF(AV$2,$V13,"D")/365),IF($G13&gt;AV$2,(DATEDIF($G13,AW$2,"D")/365),1)))))))</f>
        <v>0</v>
      </c>
      <c r="AX13" s="53">
        <f>IF($V13&lt;=AW$2,0,IF($O13&lt;=AW$2,0,IF($G13&gt;=AX$2,0,IF($K13&gt;=$J13,0,IF($O13&lt;=AX$2,($J13-(SUM($K13,SUM($Z13:AW13)))),IF($L13=$D$139,(($J13-$K13)/$P13),(($J13-SUM($Z13:AW13))*$Q13))*IF($V13&lt;=AX$2,(DATEDIF(AW$2,$V13,"D")/365),IF($G13&gt;AW$2,(DATEDIF($G13,AX$2,"D")/365),1)))))))</f>
        <v>0</v>
      </c>
      <c r="AY13" s="53">
        <f>IF($V13&lt;=AX$2,0,IF($O13&lt;=AX$2,0,IF($G13&gt;=AY$2,0,IF($K13&gt;=$J13,0,IF($O13&lt;=AY$2,($J13-(SUM($K13,SUM($Z13:AX13)))),IF($L13=$D$139,(($J13-$K13)/$P13),(($J13-SUM($Z13:AX13))*$Q13))*IF($V13&lt;=AY$2,(DATEDIF(AX$2,$V13,"D")/365),IF($G13&gt;AX$2,(DATEDIF($G13,AY$2,"D")/365),1)))))))</f>
        <v>0</v>
      </c>
      <c r="AZ13" s="52"/>
      <c r="BA13" s="52"/>
      <c r="BB13" s="126">
        <f>IF($V13&lt;=BB$2,0,IF($G13&gt;=BB$2,0,IF($G13&gt;$W$3,(J13-Z13),IF($G13&lt;=$W$3,J13-SUM(W13,$Z13:Z13),0))))</f>
        <v>0</v>
      </c>
      <c r="BC13" s="53">
        <f t="shared" si="14"/>
        <v>0</v>
      </c>
      <c r="BD13" s="52">
        <f t="shared" si="12"/>
        <v>0</v>
      </c>
      <c r="BE13" s="53">
        <f t="shared" si="12"/>
        <v>0</v>
      </c>
      <c r="BF13" s="52">
        <f t="shared" si="12"/>
        <v>0</v>
      </c>
      <c r="BG13" s="53">
        <f t="shared" si="12"/>
        <v>0</v>
      </c>
      <c r="BH13" s="52">
        <f t="shared" si="12"/>
        <v>0</v>
      </c>
      <c r="BI13" s="53">
        <f t="shared" si="12"/>
        <v>0</v>
      </c>
      <c r="BJ13" s="52">
        <f t="shared" si="12"/>
        <v>0</v>
      </c>
      <c r="BK13" s="53">
        <f t="shared" si="12"/>
        <v>0</v>
      </c>
      <c r="BL13" s="52">
        <f t="shared" si="12"/>
        <v>0</v>
      </c>
      <c r="BM13" s="53">
        <f t="shared" si="12"/>
        <v>0</v>
      </c>
      <c r="BN13" s="52">
        <f t="shared" si="12"/>
        <v>0</v>
      </c>
      <c r="BO13" s="53">
        <f t="shared" si="12"/>
        <v>0</v>
      </c>
      <c r="BP13" s="52">
        <f t="shared" si="12"/>
        <v>0</v>
      </c>
      <c r="BQ13" s="53">
        <f t="shared" si="12"/>
        <v>0</v>
      </c>
      <c r="BR13" s="52">
        <f t="shared" si="12"/>
        <v>0</v>
      </c>
      <c r="BS13" s="53">
        <f t="shared" si="12"/>
        <v>0</v>
      </c>
      <c r="BT13" s="52">
        <f t="shared" si="13"/>
        <v>0</v>
      </c>
      <c r="BU13" s="53">
        <f t="shared" si="13"/>
        <v>0</v>
      </c>
      <c r="BV13" s="52">
        <f t="shared" si="13"/>
        <v>0</v>
      </c>
      <c r="BW13" s="53">
        <f t="shared" si="13"/>
        <v>0</v>
      </c>
      <c r="BX13" s="52">
        <f t="shared" si="13"/>
        <v>0</v>
      </c>
      <c r="BY13" s="53">
        <f t="shared" si="13"/>
        <v>0</v>
      </c>
      <c r="BZ13" s="52">
        <f t="shared" si="13"/>
        <v>0</v>
      </c>
      <c r="CA13" s="53">
        <f t="shared" si="13"/>
        <v>0</v>
      </c>
    </row>
    <row r="14" spans="1:79">
      <c r="A14" s="20">
        <v>13</v>
      </c>
      <c r="B14" s="20" t="s">
        <v>27</v>
      </c>
      <c r="C14" s="20" t="s">
        <v>153</v>
      </c>
      <c r="D14" s="2">
        <v>1985</v>
      </c>
      <c r="E14" s="3">
        <v>4</v>
      </c>
      <c r="F14" s="2">
        <v>1</v>
      </c>
      <c r="G14" s="55">
        <f t="shared" ref="G14" si="16">DATE(D14,E14,F14)-1</f>
        <v>31137</v>
      </c>
      <c r="H14" s="4">
        <v>0</v>
      </c>
      <c r="I14" s="1">
        <v>0</v>
      </c>
      <c r="J14" s="51">
        <f t="shared" si="1"/>
        <v>0</v>
      </c>
      <c r="K14" s="54">
        <f t="shared" si="2"/>
        <v>0</v>
      </c>
      <c r="L14" s="4" t="s">
        <v>96</v>
      </c>
      <c r="M14" s="54">
        <f t="shared" si="15"/>
        <v>8</v>
      </c>
      <c r="N14" s="53">
        <f t="shared" si="3"/>
        <v>8</v>
      </c>
      <c r="O14" s="55">
        <f t="shared" si="4"/>
        <v>34059</v>
      </c>
      <c r="P14" s="53">
        <f t="shared" si="5"/>
        <v>0</v>
      </c>
      <c r="Q14" s="111">
        <f t="shared" si="6"/>
        <v>0</v>
      </c>
      <c r="R14" s="145" t="s">
        <v>130</v>
      </c>
      <c r="S14" s="138">
        <v>17</v>
      </c>
      <c r="T14" s="139">
        <v>4</v>
      </c>
      <c r="U14" s="138">
        <v>2035</v>
      </c>
      <c r="V14" s="55">
        <f t="shared" si="7"/>
        <v>54878</v>
      </c>
      <c r="W14" s="53">
        <f t="shared" si="8"/>
        <v>0</v>
      </c>
      <c r="X14" s="53">
        <f t="shared" si="9"/>
        <v>0</v>
      </c>
      <c r="Y14" s="53">
        <f t="shared" si="10"/>
        <v>0</v>
      </c>
      <c r="Z14" s="53">
        <f t="shared" si="11"/>
        <v>0</v>
      </c>
      <c r="AA14" s="53">
        <f>IF($V14&lt;=Z$2,0,IF($O14&lt;=Z$2,0,IF($G14&gt;=AA$2,0,IF($K14&gt;=$J14,0,IF($O14&lt;=AA$2,($J14-(SUM($K14,SUM($Z14:Z14)))),IF($L14=$D$139,(($J14-$K14)/$P14),(($J14-SUM($Z14:Z14))*$Q14))*IF($V14&lt;=AA$2,(DATEDIF(Z$2,$V14,"D")/365),IF($G14&gt;Z$2,(DATEDIF($G14,AA$2,"D")/365),1)))))))</f>
        <v>0</v>
      </c>
      <c r="AB14" s="53">
        <f>IF($V14&lt;=AA$2,0,IF($O14&lt;=AA$2,0,IF($G14&gt;=AB$2,0,IF($K14&gt;=$J14,0,IF($O14&lt;=AB$2,($J14-(SUM($K14,SUM($Z14:AA14)))),IF($L14=$D$139,(($J14-$K14)/$P14),(($J14-SUM($Z14:AA14))*$Q14))*IF($V14&lt;=AB$2,(DATEDIF(AA$2,$V14,"D")/365),IF($G14&gt;AA$2,(DATEDIF($G14,AB$2,"D")/365),1)))))))</f>
        <v>0</v>
      </c>
      <c r="AC14" s="53">
        <f>IF($V14&lt;=AB$2,0,IF($O14&lt;=AB$2,0,IF($G14&gt;=AC$2,0,IF($K14&gt;=$J14,0,IF($O14&lt;=AC$2,($J14-(SUM($K14,SUM($Z14:AB14)))),IF($L14=$D$139,(($J14-$K14)/$P14),(($J14-SUM($Z14:AB14))*$Q14))*IF($V14&lt;=AC$2,(DATEDIF(AB$2,$V14,"D")/365),IF($G14&gt;AB$2,(DATEDIF($G14,AC$2,"D")/365),1)))))))</f>
        <v>0</v>
      </c>
      <c r="AD14" s="53">
        <f>IF($V14&lt;=AC$2,0,IF($O14&lt;=AC$2,0,IF($G14&gt;=AD$2,0,IF($K14&gt;=$J14,0,IF($O14&lt;=AD$2,($J14-(SUM($K14,SUM($Z14:AC14)))),IF($L14=$D$139,(($J14-$K14)/$P14),(($J14-SUM($Z14:AC14))*$Q14))*IF($V14&lt;=AD$2,(DATEDIF(AC$2,$V14,"D")/365),IF($G14&gt;AC$2,(DATEDIF($G14,AD$2,"D")/365),1)))))))</f>
        <v>0</v>
      </c>
      <c r="AE14" s="53">
        <f>IF($V14&lt;=AD$2,0,IF($O14&lt;=AD$2,0,IF($G14&gt;=AE$2,0,IF($K14&gt;=$J14,0,IF($O14&lt;=AE$2,($J14-(SUM($K14,SUM($Z14:AD14)))),IF($L14=$D$139,(($J14-$K14)/$P14),(($J14-SUM($Z14:AD14))*$Q14))*IF($V14&lt;=AE$2,(DATEDIF(AD$2,$V14,"D")/365),IF($G14&gt;AD$2,(DATEDIF($G14,AE$2,"D")/365),1)))))))</f>
        <v>0</v>
      </c>
      <c r="AF14" s="53">
        <f>IF($V14&lt;=AE$2,0,IF($O14&lt;=AE$2,0,IF($G14&gt;=AF$2,0,IF($K14&gt;=$J14,0,IF($O14&lt;=AF$2,($J14-(SUM($K14,SUM($Z14:AE14)))),IF($L14=$D$139,(($J14-$K14)/$P14),(($J14-SUM($Z14:AE14))*$Q14))*IF($V14&lt;=AF$2,(DATEDIF(AE$2,$V14,"D")/365),IF($G14&gt;AE$2,(DATEDIF($G14,AF$2,"D")/365),1)))))))</f>
        <v>0</v>
      </c>
      <c r="AG14" s="53">
        <f>IF($V14&lt;=AF$2,0,IF($O14&lt;=AF$2,0,IF($G14&gt;=AG$2,0,IF($K14&gt;=$J14,0,IF($O14&lt;=AG$2,($J14-(SUM($K14,SUM($Z14:AF14)))),IF($L14=$D$139,(($J14-$K14)/$P14),(($J14-SUM($Z14:AF14))*$Q14))*IF($V14&lt;=AG$2,(DATEDIF(AF$2,$V14,"D")/365),IF($G14&gt;AF$2,(DATEDIF($G14,AG$2,"D")/365),1)))))))</f>
        <v>0</v>
      </c>
      <c r="AH14" s="53">
        <f>IF($V14&lt;=AG$2,0,IF($O14&lt;=AG$2,0,IF($G14&gt;=AH$2,0,IF($K14&gt;=$J14,0,IF($O14&lt;=AH$2,($J14-(SUM($K14,SUM($Z14:AG14)))),IF($L14=$D$139,(($J14-$K14)/$P14),(($J14-SUM($Z14:AG14))*$Q14))*IF($V14&lt;=AH$2,(DATEDIF(AG$2,$V14,"D")/365),IF($G14&gt;AG$2,(DATEDIF($G14,AH$2,"D")/365),1)))))))</f>
        <v>0</v>
      </c>
      <c r="AI14" s="53">
        <f>IF($V14&lt;=AH$2,0,IF($O14&lt;=AH$2,0,IF($G14&gt;=AI$2,0,IF($K14&gt;=$J14,0,IF($O14&lt;=AI$2,($J14-(SUM($K14,SUM($Z14:AH14)))),IF($L14=$D$139,(($J14-$K14)/$P14),(($J14-SUM($Z14:AH14))*$Q14))*IF($V14&lt;=AI$2,(DATEDIF(AH$2,$V14,"D")/365),IF($G14&gt;AH$2,(DATEDIF($G14,AI$2,"D")/365),1)))))))</f>
        <v>0</v>
      </c>
      <c r="AJ14" s="53">
        <f>IF($V14&lt;=AI$2,0,IF($O14&lt;=AI$2,0,IF($G14&gt;=AJ$2,0,IF($K14&gt;=$J14,0,IF($O14&lt;=AJ$2,($J14-(SUM($K14,SUM($Z14:AI14)))),IF($L14=$D$139,(($J14-$K14)/$P14),(($J14-SUM($Z14:AI14))*$Q14))*IF($V14&lt;=AJ$2,(DATEDIF(AI$2,$V14,"D")/365),IF($G14&gt;AI$2,(DATEDIF($G14,AJ$2,"D")/365),1)))))))</f>
        <v>0</v>
      </c>
      <c r="AK14" s="53">
        <f>IF($V14&lt;=AJ$2,0,IF($O14&lt;=AJ$2,0,IF($G14&gt;=AK$2,0,IF($K14&gt;=$J14,0,IF($O14&lt;=AK$2,($J14-(SUM($K14,SUM($Z14:AJ14)))),IF($L14=$D$139,(($J14-$K14)/$P14),(($J14-SUM($Z14:AJ14))*$Q14))*IF($V14&lt;=AK$2,(DATEDIF(AJ$2,$V14,"D")/365),IF($G14&gt;AJ$2,(DATEDIF($G14,AK$2,"D")/365),1)))))))</f>
        <v>0</v>
      </c>
      <c r="AL14" s="53">
        <f>IF($V14&lt;=AK$2,0,IF($O14&lt;=AK$2,0,IF($G14&gt;=AL$2,0,IF($K14&gt;=$J14,0,IF($O14&lt;=AL$2,($J14-(SUM($K14,SUM($Z14:AK14)))),IF($L14=$D$139,(($J14-$K14)/$P14),(($J14-SUM($Z14:AK14))*$Q14))*IF($V14&lt;=AL$2,(DATEDIF(AK$2,$V14,"D")/365),IF($G14&gt;AK$2,(DATEDIF($G14,AL$2,"D")/365),1)))))))</f>
        <v>0</v>
      </c>
      <c r="AM14" s="53">
        <f>IF($V14&lt;=AL$2,0,IF($O14&lt;=AL$2,0,IF($G14&gt;=AM$2,0,IF($K14&gt;=$J14,0,IF($O14&lt;=AM$2,($J14-(SUM($K14,SUM($Z14:AL14)))),IF($L14=$D$139,(($J14-$K14)/$P14),(($J14-SUM($Z14:AL14))*$Q14))*IF($V14&lt;=AM$2,(DATEDIF(AL$2,$V14,"D")/365),IF($G14&gt;AL$2,(DATEDIF($G14,AM$2,"D")/365),1)))))))</f>
        <v>0</v>
      </c>
      <c r="AN14" s="53">
        <f>IF($V14&lt;=AM$2,0,IF($O14&lt;=AM$2,0,IF($G14&gt;=AN$2,0,IF($K14&gt;=$J14,0,IF($O14&lt;=AN$2,($J14-(SUM($K14,SUM($Z14:AM14)))),IF($L14=$D$139,(($J14-$K14)/$P14),(($J14-SUM($Z14:AM14))*$Q14))*IF($V14&lt;=AN$2,(DATEDIF(AM$2,$V14,"D")/365),IF($G14&gt;AM$2,(DATEDIF($G14,AN$2,"D")/365),1)))))))</f>
        <v>0</v>
      </c>
      <c r="AO14" s="53">
        <f>IF($V14&lt;=AN$2,0,IF($O14&lt;=AN$2,0,IF($G14&gt;=AO$2,0,IF($K14&gt;=$J14,0,IF($O14&lt;=AO$2,($J14-(SUM($K14,SUM($Z14:AN14)))),IF($L14=$D$139,(($J14-$K14)/$P14),(($J14-SUM($Z14:AN14))*$Q14))*IF($V14&lt;=AO$2,(DATEDIF(AN$2,$V14,"D")/365),IF($G14&gt;AN$2,(DATEDIF($G14,AO$2,"D")/365),1)))))))</f>
        <v>0</v>
      </c>
      <c r="AP14" s="53">
        <f>IF($V14&lt;=AO$2,0,IF($O14&lt;=AO$2,0,IF($G14&gt;=AP$2,0,IF($K14&gt;=$J14,0,IF($O14&lt;=AP$2,($J14-(SUM($K14,SUM($Z14:AO14)))),IF($L14=$D$139,(($J14-$K14)/$P14),(($J14-SUM($Z14:AO14))*$Q14))*IF($V14&lt;=AP$2,(DATEDIF(AO$2,$V14,"D")/365),IF($G14&gt;AO$2,(DATEDIF($G14,AP$2,"D")/365),1)))))))</f>
        <v>0</v>
      </c>
      <c r="AQ14" s="53">
        <f>IF($V14&lt;=AP$2,0,IF($O14&lt;=AP$2,0,IF($G14&gt;=AQ$2,0,IF($K14&gt;=$J14,0,IF($O14&lt;=AQ$2,($J14-(SUM($K14,SUM($Z14:AP14)))),IF($L14=$D$139,(($J14-$K14)/$P14),(($J14-SUM($Z14:AP14))*$Q14))*IF($V14&lt;=AQ$2,(DATEDIF(AP$2,$V14,"D")/365),IF($G14&gt;AP$2,(DATEDIF($G14,AQ$2,"D")/365),1)))))))</f>
        <v>0</v>
      </c>
      <c r="AR14" s="53">
        <f>IF($V14&lt;=AQ$2,0,IF($O14&lt;=AQ$2,0,IF($G14&gt;=AR$2,0,IF($K14&gt;=$J14,0,IF($O14&lt;=AR$2,($J14-(SUM($K14,SUM($Z14:AQ14)))),IF($L14=$D$139,(($J14-$K14)/$P14),(($J14-SUM($Z14:AQ14))*$Q14))*IF($V14&lt;=AR$2,(DATEDIF(AQ$2,$V14,"D")/365),IF($G14&gt;AQ$2,(DATEDIF($G14,AR$2,"D")/365),1)))))))</f>
        <v>0</v>
      </c>
      <c r="AS14" s="53">
        <f>IF($V14&lt;=AR$2,0,IF($O14&lt;=AR$2,0,IF($G14&gt;=AS$2,0,IF($K14&gt;=$J14,0,IF($O14&lt;=AS$2,($J14-(SUM($K14,SUM($Z14:AR14)))),IF($L14=$D$139,(($J14-$K14)/$P14),(($J14-SUM($Z14:AR14))*$Q14))*IF($V14&lt;=AS$2,(DATEDIF(AR$2,$V14,"D")/365),IF($G14&gt;AR$2,(DATEDIF($G14,AS$2,"D")/365),1)))))))</f>
        <v>0</v>
      </c>
      <c r="AT14" s="53">
        <f>IF($V14&lt;=AS$2,0,IF($O14&lt;=AS$2,0,IF($G14&gt;=AT$2,0,IF($K14&gt;=$J14,0,IF($O14&lt;=AT$2,($J14-(SUM($K14,SUM($Z14:AS14)))),IF($L14=$D$139,(($J14-$K14)/$P14),(($J14-SUM($Z14:AS14))*$Q14))*IF($V14&lt;=AT$2,(DATEDIF(AS$2,$V14,"D")/365),IF($G14&gt;AS$2,(DATEDIF($G14,AT$2,"D")/365),1)))))))</f>
        <v>0</v>
      </c>
      <c r="AU14" s="53">
        <f>IF($V14&lt;=AT$2,0,IF($O14&lt;=AT$2,0,IF($G14&gt;=AU$2,0,IF($K14&gt;=$J14,0,IF($O14&lt;=AU$2,($J14-(SUM($K14,SUM($Z14:AT14)))),IF($L14=$D$139,(($J14-$K14)/$P14),(($J14-SUM($Z14:AT14))*$Q14))*IF($V14&lt;=AU$2,(DATEDIF(AT$2,$V14,"D")/365),IF($G14&gt;AT$2,(DATEDIF($G14,AU$2,"D")/365),1)))))))</f>
        <v>0</v>
      </c>
      <c r="AV14" s="53">
        <f>IF($V14&lt;=AU$2,0,IF($O14&lt;=AU$2,0,IF($G14&gt;=AV$2,0,IF($K14&gt;=$J14,0,IF($O14&lt;=AV$2,($J14-(SUM($K14,SUM($Z14:AU14)))),IF($L14=$D$139,(($J14-$K14)/$P14),(($J14-SUM($Z14:AU14))*$Q14))*IF($V14&lt;=AV$2,(DATEDIF(AU$2,$V14,"D")/365),IF($G14&gt;AU$2,(DATEDIF($G14,AV$2,"D")/365),1)))))))</f>
        <v>0</v>
      </c>
      <c r="AW14" s="53">
        <f>IF($V14&lt;=AV$2,0,IF($O14&lt;=AV$2,0,IF($G14&gt;=AW$2,0,IF($K14&gt;=$J14,0,IF($O14&lt;=AW$2,($J14-(SUM($K14,SUM($Z14:AV14)))),IF($L14=$D$139,(($J14-$K14)/$P14),(($J14-SUM($Z14:AV14))*$Q14))*IF($V14&lt;=AW$2,(DATEDIF(AV$2,$V14,"D")/365),IF($G14&gt;AV$2,(DATEDIF($G14,AW$2,"D")/365),1)))))))</f>
        <v>0</v>
      </c>
      <c r="AX14" s="53">
        <f>IF($V14&lt;=AW$2,0,IF($O14&lt;=AW$2,0,IF($G14&gt;=AX$2,0,IF($K14&gt;=$J14,0,IF($O14&lt;=AX$2,($J14-(SUM($K14,SUM($Z14:AW14)))),IF($L14=$D$139,(($J14-$K14)/$P14),(($J14-SUM($Z14:AW14))*$Q14))*IF($V14&lt;=AX$2,(DATEDIF(AW$2,$V14,"D")/365),IF($G14&gt;AW$2,(DATEDIF($G14,AX$2,"D")/365),1)))))))</f>
        <v>0</v>
      </c>
      <c r="AY14" s="53">
        <f>IF($V14&lt;=AX$2,0,IF($O14&lt;=AX$2,0,IF($G14&gt;=AY$2,0,IF($K14&gt;=$J14,0,IF($O14&lt;=AY$2,($J14-(SUM($K14,SUM($Z14:AX14)))),IF($L14=$D$139,(($J14-$K14)/$P14),(($J14-SUM($Z14:AX14))*$Q14))*IF($V14&lt;=AY$2,(DATEDIF(AX$2,$V14,"D")/365),IF($G14&gt;AX$2,(DATEDIF($G14,AY$2,"D")/365),1)))))))</f>
        <v>0</v>
      </c>
      <c r="AZ14" s="52"/>
      <c r="BA14" s="52"/>
      <c r="BB14" s="126">
        <f>IF($V14&lt;=BB$2,0,IF($G14&gt;=BB$2,0,IF($G14&gt;$W$3,(J14-Z14),IF($G14&lt;=$W$3,J14-SUM(W14,$Z14:Z14),0))))</f>
        <v>0</v>
      </c>
      <c r="BC14" s="53">
        <f t="shared" si="14"/>
        <v>0</v>
      </c>
      <c r="BD14" s="52">
        <f t="shared" si="12"/>
        <v>0</v>
      </c>
      <c r="BE14" s="53">
        <f t="shared" si="12"/>
        <v>0</v>
      </c>
      <c r="BF14" s="52">
        <f t="shared" si="12"/>
        <v>0</v>
      </c>
      <c r="BG14" s="53">
        <f t="shared" si="12"/>
        <v>0</v>
      </c>
      <c r="BH14" s="52">
        <f t="shared" si="12"/>
        <v>0</v>
      </c>
      <c r="BI14" s="53">
        <f t="shared" si="12"/>
        <v>0</v>
      </c>
      <c r="BJ14" s="52">
        <f t="shared" si="12"/>
        <v>0</v>
      </c>
      <c r="BK14" s="53">
        <f t="shared" si="12"/>
        <v>0</v>
      </c>
      <c r="BL14" s="52">
        <f t="shared" si="12"/>
        <v>0</v>
      </c>
      <c r="BM14" s="53">
        <f t="shared" si="12"/>
        <v>0</v>
      </c>
      <c r="BN14" s="52">
        <f t="shared" si="12"/>
        <v>0</v>
      </c>
      <c r="BO14" s="53">
        <f t="shared" si="12"/>
        <v>0</v>
      </c>
      <c r="BP14" s="52">
        <f t="shared" si="12"/>
        <v>0</v>
      </c>
      <c r="BQ14" s="53">
        <f t="shared" si="12"/>
        <v>0</v>
      </c>
      <c r="BR14" s="52">
        <f t="shared" si="12"/>
        <v>0</v>
      </c>
      <c r="BS14" s="53">
        <f t="shared" si="12"/>
        <v>0</v>
      </c>
      <c r="BT14" s="52">
        <f t="shared" si="13"/>
        <v>0</v>
      </c>
      <c r="BU14" s="53">
        <f t="shared" si="13"/>
        <v>0</v>
      </c>
      <c r="BV14" s="52">
        <f t="shared" si="13"/>
        <v>0</v>
      </c>
      <c r="BW14" s="53">
        <f t="shared" si="13"/>
        <v>0</v>
      </c>
      <c r="BX14" s="52">
        <f t="shared" si="13"/>
        <v>0</v>
      </c>
      <c r="BY14" s="53">
        <f t="shared" si="13"/>
        <v>0</v>
      </c>
      <c r="BZ14" s="52">
        <f t="shared" si="13"/>
        <v>0</v>
      </c>
      <c r="CA14" s="53">
        <f t="shared" si="13"/>
        <v>0</v>
      </c>
    </row>
    <row r="15" spans="1:79">
      <c r="A15" s="20">
        <v>14</v>
      </c>
      <c r="B15" s="20" t="s">
        <v>27</v>
      </c>
      <c r="C15" s="20" t="s">
        <v>153</v>
      </c>
      <c r="D15" s="2">
        <v>1985</v>
      </c>
      <c r="E15" s="3">
        <v>4</v>
      </c>
      <c r="F15" s="2">
        <v>1</v>
      </c>
      <c r="G15" s="55">
        <f t="shared" si="0"/>
        <v>31137</v>
      </c>
      <c r="H15" s="4">
        <v>0</v>
      </c>
      <c r="I15" s="1">
        <v>0</v>
      </c>
      <c r="J15" s="51">
        <f t="shared" si="1"/>
        <v>0</v>
      </c>
      <c r="K15" s="54">
        <f t="shared" si="2"/>
        <v>0</v>
      </c>
      <c r="L15" s="4" t="s">
        <v>96</v>
      </c>
      <c r="M15" s="54">
        <f t="shared" si="15"/>
        <v>8</v>
      </c>
      <c r="N15" s="53">
        <f t="shared" si="3"/>
        <v>8</v>
      </c>
      <c r="O15" s="55">
        <f t="shared" si="4"/>
        <v>34059</v>
      </c>
      <c r="P15" s="53">
        <f t="shared" si="5"/>
        <v>0</v>
      </c>
      <c r="Q15" s="111">
        <f t="shared" si="6"/>
        <v>0</v>
      </c>
      <c r="R15" s="145" t="s">
        <v>130</v>
      </c>
      <c r="S15" s="138">
        <v>17</v>
      </c>
      <c r="T15" s="139">
        <v>4</v>
      </c>
      <c r="U15" s="138">
        <v>2035</v>
      </c>
      <c r="V15" s="55">
        <f t="shared" si="7"/>
        <v>54878</v>
      </c>
      <c r="W15" s="53">
        <f t="shared" si="8"/>
        <v>0</v>
      </c>
      <c r="X15" s="53">
        <f t="shared" si="9"/>
        <v>0</v>
      </c>
      <c r="Y15" s="53">
        <f t="shared" si="10"/>
        <v>0</v>
      </c>
      <c r="Z15" s="53">
        <f t="shared" si="11"/>
        <v>0</v>
      </c>
      <c r="AA15" s="53">
        <f>IF($V15&lt;=Z$2,0,IF($O15&lt;=Z$2,0,IF($G15&gt;=AA$2,0,IF($K15&gt;=$J15,0,IF($O15&lt;=AA$2,($J15-(SUM($K15,SUM($Z15:Z15)))),IF($L15=$D$139,(($J15-$K15)/$P15),(($J15-SUM($Z15:Z15))*$Q15))*IF($V15&lt;=AA$2,(DATEDIF(Z$2,$V15,"D")/365),IF($G15&gt;Z$2,(DATEDIF($G15,AA$2,"D")/365),1)))))))</f>
        <v>0</v>
      </c>
      <c r="AB15" s="53">
        <f>IF($V15&lt;=AA$2,0,IF($O15&lt;=AA$2,0,IF($G15&gt;=AB$2,0,IF($K15&gt;=$J15,0,IF($O15&lt;=AB$2,($J15-(SUM($K15,SUM($Z15:AA15)))),IF($L15=$D$139,(($J15-$K15)/$P15),(($J15-SUM($Z15:AA15))*$Q15))*IF($V15&lt;=AB$2,(DATEDIF(AA$2,$V15,"D")/365),IF($G15&gt;AA$2,(DATEDIF($G15,AB$2,"D")/365),1)))))))</f>
        <v>0</v>
      </c>
      <c r="AC15" s="53">
        <f>IF($V15&lt;=AB$2,0,IF($O15&lt;=AB$2,0,IF($G15&gt;=AC$2,0,IF($K15&gt;=$J15,0,IF($O15&lt;=AC$2,($J15-(SUM($K15,SUM($Z15:AB15)))),IF($L15=$D$139,(($J15-$K15)/$P15),(($J15-SUM($Z15:AB15))*$Q15))*IF($V15&lt;=AC$2,(DATEDIF(AB$2,$V15,"D")/365),IF($G15&gt;AB$2,(DATEDIF($G15,AC$2,"D")/365),1)))))))</f>
        <v>0</v>
      </c>
      <c r="AD15" s="53">
        <f>IF($V15&lt;=AC$2,0,IF($O15&lt;=AC$2,0,IF($G15&gt;=AD$2,0,IF($K15&gt;=$J15,0,IF($O15&lt;=AD$2,($J15-(SUM($K15,SUM($Z15:AC15)))),IF($L15=$D$139,(($J15-$K15)/$P15),(($J15-SUM($Z15:AC15))*$Q15))*IF($V15&lt;=AD$2,(DATEDIF(AC$2,$V15,"D")/365),IF($G15&gt;AC$2,(DATEDIF($G15,AD$2,"D")/365),1)))))))</f>
        <v>0</v>
      </c>
      <c r="AE15" s="53">
        <f>IF($V15&lt;=AD$2,0,IF($O15&lt;=AD$2,0,IF($G15&gt;=AE$2,0,IF($K15&gt;=$J15,0,IF($O15&lt;=AE$2,($J15-(SUM($K15,SUM($Z15:AD15)))),IF($L15=$D$139,(($J15-$K15)/$P15),(($J15-SUM($Z15:AD15))*$Q15))*IF($V15&lt;=AE$2,(DATEDIF(AD$2,$V15,"D")/365),IF($G15&gt;AD$2,(DATEDIF($G15,AE$2,"D")/365),1)))))))</f>
        <v>0</v>
      </c>
      <c r="AF15" s="53">
        <f>IF($V15&lt;=AE$2,0,IF($O15&lt;=AE$2,0,IF($G15&gt;=AF$2,0,IF($K15&gt;=$J15,0,IF($O15&lt;=AF$2,($J15-(SUM($K15,SUM($Z15:AE15)))),IF($L15=$D$139,(($J15-$K15)/$P15),(($J15-SUM($Z15:AE15))*$Q15))*IF($V15&lt;=AF$2,(DATEDIF(AE$2,$V15,"D")/365),IF($G15&gt;AE$2,(DATEDIF($G15,AF$2,"D")/365),1)))))))</f>
        <v>0</v>
      </c>
      <c r="AG15" s="53">
        <f>IF($V15&lt;=AF$2,0,IF($O15&lt;=AF$2,0,IF($G15&gt;=AG$2,0,IF($K15&gt;=$J15,0,IF($O15&lt;=AG$2,($J15-(SUM($K15,SUM($Z15:AF15)))),IF($L15=$D$139,(($J15-$K15)/$P15),(($J15-SUM($Z15:AF15))*$Q15))*IF($V15&lt;=AG$2,(DATEDIF(AF$2,$V15,"D")/365),IF($G15&gt;AF$2,(DATEDIF($G15,AG$2,"D")/365),1)))))))</f>
        <v>0</v>
      </c>
      <c r="AH15" s="53">
        <f>IF($V15&lt;=AG$2,0,IF($O15&lt;=AG$2,0,IF($G15&gt;=AH$2,0,IF($K15&gt;=$J15,0,IF($O15&lt;=AH$2,($J15-(SUM($K15,SUM($Z15:AG15)))),IF($L15=$D$139,(($J15-$K15)/$P15),(($J15-SUM($Z15:AG15))*$Q15))*IF($V15&lt;=AH$2,(DATEDIF(AG$2,$V15,"D")/365),IF($G15&gt;AG$2,(DATEDIF($G15,AH$2,"D")/365),1)))))))</f>
        <v>0</v>
      </c>
      <c r="AI15" s="53">
        <f>IF($V15&lt;=AH$2,0,IF($O15&lt;=AH$2,0,IF($G15&gt;=AI$2,0,IF($K15&gt;=$J15,0,IF($O15&lt;=AI$2,($J15-(SUM($K15,SUM($Z15:AH15)))),IF($L15=$D$139,(($J15-$K15)/$P15),(($J15-SUM($Z15:AH15))*$Q15))*IF($V15&lt;=AI$2,(DATEDIF(AH$2,$V15,"D")/365),IF($G15&gt;AH$2,(DATEDIF($G15,AI$2,"D")/365),1)))))))</f>
        <v>0</v>
      </c>
      <c r="AJ15" s="53">
        <f>IF($V15&lt;=AI$2,0,IF($O15&lt;=AI$2,0,IF($G15&gt;=AJ$2,0,IF($K15&gt;=$J15,0,IF($O15&lt;=AJ$2,($J15-(SUM($K15,SUM($Z15:AI15)))),IF($L15=$D$139,(($J15-$K15)/$P15),(($J15-SUM($Z15:AI15))*$Q15))*IF($V15&lt;=AJ$2,(DATEDIF(AI$2,$V15,"D")/365),IF($G15&gt;AI$2,(DATEDIF($G15,AJ$2,"D")/365),1)))))))</f>
        <v>0</v>
      </c>
      <c r="AK15" s="53">
        <f>IF($V15&lt;=AJ$2,0,IF($O15&lt;=AJ$2,0,IF($G15&gt;=AK$2,0,IF($K15&gt;=$J15,0,IF($O15&lt;=AK$2,($J15-(SUM($K15,SUM($Z15:AJ15)))),IF($L15=$D$139,(($J15-$K15)/$P15),(($J15-SUM($Z15:AJ15))*$Q15))*IF($V15&lt;=AK$2,(DATEDIF(AJ$2,$V15,"D")/365),IF($G15&gt;AJ$2,(DATEDIF($G15,AK$2,"D")/365),1)))))))</f>
        <v>0</v>
      </c>
      <c r="AL15" s="53">
        <f>IF($V15&lt;=AK$2,0,IF($O15&lt;=AK$2,0,IF($G15&gt;=AL$2,0,IF($K15&gt;=$J15,0,IF($O15&lt;=AL$2,($J15-(SUM($K15,SUM($Z15:AK15)))),IF($L15=$D$139,(($J15-$K15)/$P15),(($J15-SUM($Z15:AK15))*$Q15))*IF($V15&lt;=AL$2,(DATEDIF(AK$2,$V15,"D")/365),IF($G15&gt;AK$2,(DATEDIF($G15,AL$2,"D")/365),1)))))))</f>
        <v>0</v>
      </c>
      <c r="AM15" s="53">
        <f>IF($V15&lt;=AL$2,0,IF($O15&lt;=AL$2,0,IF($G15&gt;=AM$2,0,IF($K15&gt;=$J15,0,IF($O15&lt;=AM$2,($J15-(SUM($K15,SUM($Z15:AL15)))),IF($L15=$D$139,(($J15-$K15)/$P15),(($J15-SUM($Z15:AL15))*$Q15))*IF($V15&lt;=AM$2,(DATEDIF(AL$2,$V15,"D")/365),IF($G15&gt;AL$2,(DATEDIF($G15,AM$2,"D")/365),1)))))))</f>
        <v>0</v>
      </c>
      <c r="AN15" s="53">
        <f>IF($V15&lt;=AM$2,0,IF($O15&lt;=AM$2,0,IF($G15&gt;=AN$2,0,IF($K15&gt;=$J15,0,IF($O15&lt;=AN$2,($J15-(SUM($K15,SUM($Z15:AM15)))),IF($L15=$D$139,(($J15-$K15)/$P15),(($J15-SUM($Z15:AM15))*$Q15))*IF($V15&lt;=AN$2,(DATEDIF(AM$2,$V15,"D")/365),IF($G15&gt;AM$2,(DATEDIF($G15,AN$2,"D")/365),1)))))))</f>
        <v>0</v>
      </c>
      <c r="AO15" s="53">
        <f>IF($V15&lt;=AN$2,0,IF($O15&lt;=AN$2,0,IF($G15&gt;=AO$2,0,IF($K15&gt;=$J15,0,IF($O15&lt;=AO$2,($J15-(SUM($K15,SUM($Z15:AN15)))),IF($L15=$D$139,(($J15-$K15)/$P15),(($J15-SUM($Z15:AN15))*$Q15))*IF($V15&lt;=AO$2,(DATEDIF(AN$2,$V15,"D")/365),IF($G15&gt;AN$2,(DATEDIF($G15,AO$2,"D")/365),1)))))))</f>
        <v>0</v>
      </c>
      <c r="AP15" s="53">
        <f>IF($V15&lt;=AO$2,0,IF($O15&lt;=AO$2,0,IF($G15&gt;=AP$2,0,IF($K15&gt;=$J15,0,IF($O15&lt;=AP$2,($J15-(SUM($K15,SUM($Z15:AO15)))),IF($L15=$D$139,(($J15-$K15)/$P15),(($J15-SUM($Z15:AO15))*$Q15))*IF($V15&lt;=AP$2,(DATEDIF(AO$2,$V15,"D")/365),IF($G15&gt;AO$2,(DATEDIF($G15,AP$2,"D")/365),1)))))))</f>
        <v>0</v>
      </c>
      <c r="AQ15" s="53">
        <f>IF($V15&lt;=AP$2,0,IF($O15&lt;=AP$2,0,IF($G15&gt;=AQ$2,0,IF($K15&gt;=$J15,0,IF($O15&lt;=AQ$2,($J15-(SUM($K15,SUM($Z15:AP15)))),IF($L15=$D$139,(($J15-$K15)/$P15),(($J15-SUM($Z15:AP15))*$Q15))*IF($V15&lt;=AQ$2,(DATEDIF(AP$2,$V15,"D")/365),IF($G15&gt;AP$2,(DATEDIF($G15,AQ$2,"D")/365),1)))))))</f>
        <v>0</v>
      </c>
      <c r="AR15" s="53">
        <f>IF($V15&lt;=AQ$2,0,IF($O15&lt;=AQ$2,0,IF($G15&gt;=AR$2,0,IF($K15&gt;=$J15,0,IF($O15&lt;=AR$2,($J15-(SUM($K15,SUM($Z15:AQ15)))),IF($L15=$D$139,(($J15-$K15)/$P15),(($J15-SUM($Z15:AQ15))*$Q15))*IF($V15&lt;=AR$2,(DATEDIF(AQ$2,$V15,"D")/365),IF($G15&gt;AQ$2,(DATEDIF($G15,AR$2,"D")/365),1)))))))</f>
        <v>0</v>
      </c>
      <c r="AS15" s="53">
        <f>IF($V15&lt;=AR$2,0,IF($O15&lt;=AR$2,0,IF($G15&gt;=AS$2,0,IF($K15&gt;=$J15,0,IF($O15&lt;=AS$2,($J15-(SUM($K15,SUM($Z15:AR15)))),IF($L15=$D$139,(($J15-$K15)/$P15),(($J15-SUM($Z15:AR15))*$Q15))*IF($V15&lt;=AS$2,(DATEDIF(AR$2,$V15,"D")/365),IF($G15&gt;AR$2,(DATEDIF($G15,AS$2,"D")/365),1)))))))</f>
        <v>0</v>
      </c>
      <c r="AT15" s="53">
        <f>IF($V15&lt;=AS$2,0,IF($O15&lt;=AS$2,0,IF($G15&gt;=AT$2,0,IF($K15&gt;=$J15,0,IF($O15&lt;=AT$2,($J15-(SUM($K15,SUM($Z15:AS15)))),IF($L15=$D$139,(($J15-$K15)/$P15),(($J15-SUM($Z15:AS15))*$Q15))*IF($V15&lt;=AT$2,(DATEDIF(AS$2,$V15,"D")/365),IF($G15&gt;AS$2,(DATEDIF($G15,AT$2,"D")/365),1)))))))</f>
        <v>0</v>
      </c>
      <c r="AU15" s="53">
        <f>IF($V15&lt;=AT$2,0,IF($O15&lt;=AT$2,0,IF($G15&gt;=AU$2,0,IF($K15&gt;=$J15,0,IF($O15&lt;=AU$2,($J15-(SUM($K15,SUM($Z15:AT15)))),IF($L15=$D$139,(($J15-$K15)/$P15),(($J15-SUM($Z15:AT15))*$Q15))*IF($V15&lt;=AU$2,(DATEDIF(AT$2,$V15,"D")/365),IF($G15&gt;AT$2,(DATEDIF($G15,AU$2,"D")/365),1)))))))</f>
        <v>0</v>
      </c>
      <c r="AV15" s="53">
        <f>IF($V15&lt;=AU$2,0,IF($O15&lt;=AU$2,0,IF($G15&gt;=AV$2,0,IF($K15&gt;=$J15,0,IF($O15&lt;=AV$2,($J15-(SUM($K15,SUM($Z15:AU15)))),IF($L15=$D$139,(($J15-$K15)/$P15),(($J15-SUM($Z15:AU15))*$Q15))*IF($V15&lt;=AV$2,(DATEDIF(AU$2,$V15,"D")/365),IF($G15&gt;AU$2,(DATEDIF($G15,AV$2,"D")/365),1)))))))</f>
        <v>0</v>
      </c>
      <c r="AW15" s="53">
        <f>IF($V15&lt;=AV$2,0,IF($O15&lt;=AV$2,0,IF($G15&gt;=AW$2,0,IF($K15&gt;=$J15,0,IF($O15&lt;=AW$2,($J15-(SUM($K15,SUM($Z15:AV15)))),IF($L15=$D$139,(($J15-$K15)/$P15),(($J15-SUM($Z15:AV15))*$Q15))*IF($V15&lt;=AW$2,(DATEDIF(AV$2,$V15,"D")/365),IF($G15&gt;AV$2,(DATEDIF($G15,AW$2,"D")/365),1)))))))</f>
        <v>0</v>
      </c>
      <c r="AX15" s="53">
        <f>IF($V15&lt;=AW$2,0,IF($O15&lt;=AW$2,0,IF($G15&gt;=AX$2,0,IF($K15&gt;=$J15,0,IF($O15&lt;=AX$2,($J15-(SUM($K15,SUM($Z15:AW15)))),IF($L15=$D$139,(($J15-$K15)/$P15),(($J15-SUM($Z15:AW15))*$Q15))*IF($V15&lt;=AX$2,(DATEDIF(AW$2,$V15,"D")/365),IF($G15&gt;AW$2,(DATEDIF($G15,AX$2,"D")/365),1)))))))</f>
        <v>0</v>
      </c>
      <c r="AY15" s="53">
        <f>IF($V15&lt;=AX$2,0,IF($O15&lt;=AX$2,0,IF($G15&gt;=AY$2,0,IF($K15&gt;=$J15,0,IF($O15&lt;=AY$2,($J15-(SUM($K15,SUM($Z15:AX15)))),IF($L15=$D$139,(($J15-$K15)/$P15),(($J15-SUM($Z15:AX15))*$Q15))*IF($V15&lt;=AY$2,(DATEDIF(AX$2,$V15,"D")/365),IF($G15&gt;AX$2,(DATEDIF($G15,AY$2,"D")/365),1)))))))</f>
        <v>0</v>
      </c>
      <c r="AZ15" s="52"/>
      <c r="BA15" s="52"/>
      <c r="BB15" s="126">
        <f>IF($V15&lt;=BB$2,0,IF($G15&gt;=BB$2,0,IF($G15&gt;$W$3,(J15-Z15),IF($G15&lt;=$W$3,J15-SUM(W15,$Z15:Z15),0))))</f>
        <v>0</v>
      </c>
      <c r="BC15" s="53">
        <f t="shared" si="14"/>
        <v>0</v>
      </c>
      <c r="BD15" s="52">
        <f t="shared" si="12"/>
        <v>0</v>
      </c>
      <c r="BE15" s="53">
        <f t="shared" si="12"/>
        <v>0</v>
      </c>
      <c r="BF15" s="52">
        <f t="shared" si="12"/>
        <v>0</v>
      </c>
      <c r="BG15" s="53">
        <f t="shared" si="12"/>
        <v>0</v>
      </c>
      <c r="BH15" s="52">
        <f t="shared" si="12"/>
        <v>0</v>
      </c>
      <c r="BI15" s="53">
        <f t="shared" si="12"/>
        <v>0</v>
      </c>
      <c r="BJ15" s="52">
        <f t="shared" si="12"/>
        <v>0</v>
      </c>
      <c r="BK15" s="53">
        <f t="shared" si="12"/>
        <v>0</v>
      </c>
      <c r="BL15" s="52">
        <f t="shared" si="12"/>
        <v>0</v>
      </c>
      <c r="BM15" s="53">
        <f t="shared" si="12"/>
        <v>0</v>
      </c>
      <c r="BN15" s="52">
        <f t="shared" si="12"/>
        <v>0</v>
      </c>
      <c r="BO15" s="53">
        <f t="shared" si="12"/>
        <v>0</v>
      </c>
      <c r="BP15" s="52">
        <f t="shared" si="12"/>
        <v>0</v>
      </c>
      <c r="BQ15" s="53">
        <f t="shared" si="12"/>
        <v>0</v>
      </c>
      <c r="BR15" s="52">
        <f t="shared" si="12"/>
        <v>0</v>
      </c>
      <c r="BS15" s="53">
        <f t="shared" si="12"/>
        <v>0</v>
      </c>
      <c r="BT15" s="52">
        <f t="shared" si="13"/>
        <v>0</v>
      </c>
      <c r="BU15" s="53">
        <f t="shared" si="13"/>
        <v>0</v>
      </c>
      <c r="BV15" s="52">
        <f t="shared" si="13"/>
        <v>0</v>
      </c>
      <c r="BW15" s="53">
        <f t="shared" si="13"/>
        <v>0</v>
      </c>
      <c r="BX15" s="52">
        <f t="shared" si="13"/>
        <v>0</v>
      </c>
      <c r="BY15" s="53">
        <f t="shared" si="13"/>
        <v>0</v>
      </c>
      <c r="BZ15" s="52">
        <f t="shared" si="13"/>
        <v>0</v>
      </c>
      <c r="CA15" s="53">
        <f t="shared" si="13"/>
        <v>0</v>
      </c>
    </row>
    <row r="16" spans="1:79">
      <c r="A16" s="20">
        <v>15</v>
      </c>
      <c r="B16" s="20" t="s">
        <v>27</v>
      </c>
      <c r="C16" s="20" t="s">
        <v>153</v>
      </c>
      <c r="D16" s="2">
        <v>1985</v>
      </c>
      <c r="E16" s="3">
        <v>4</v>
      </c>
      <c r="F16" s="2">
        <v>1</v>
      </c>
      <c r="G16" s="55">
        <f t="shared" si="0"/>
        <v>31137</v>
      </c>
      <c r="H16" s="4">
        <v>0</v>
      </c>
      <c r="I16" s="1">
        <v>0</v>
      </c>
      <c r="J16" s="51">
        <f t="shared" si="1"/>
        <v>0</v>
      </c>
      <c r="K16" s="54">
        <f t="shared" si="2"/>
        <v>0</v>
      </c>
      <c r="L16" s="4" t="s">
        <v>96</v>
      </c>
      <c r="M16" s="54">
        <f t="shared" si="15"/>
        <v>8</v>
      </c>
      <c r="N16" s="53">
        <f t="shared" si="3"/>
        <v>8</v>
      </c>
      <c r="O16" s="55">
        <f t="shared" si="4"/>
        <v>34059</v>
      </c>
      <c r="P16" s="53">
        <f t="shared" si="5"/>
        <v>0</v>
      </c>
      <c r="Q16" s="111">
        <f t="shared" si="6"/>
        <v>0</v>
      </c>
      <c r="R16" s="145" t="s">
        <v>130</v>
      </c>
      <c r="S16" s="138">
        <v>17</v>
      </c>
      <c r="T16" s="139">
        <v>4</v>
      </c>
      <c r="U16" s="138">
        <v>2035</v>
      </c>
      <c r="V16" s="55">
        <f t="shared" si="7"/>
        <v>54878</v>
      </c>
      <c r="W16" s="53">
        <f t="shared" si="8"/>
        <v>0</v>
      </c>
      <c r="X16" s="53">
        <f t="shared" si="9"/>
        <v>0</v>
      </c>
      <c r="Y16" s="53">
        <f t="shared" si="10"/>
        <v>0</v>
      </c>
      <c r="Z16" s="53">
        <f t="shared" si="11"/>
        <v>0</v>
      </c>
      <c r="AA16" s="53">
        <f>IF($V16&lt;=Z$2,0,IF($O16&lt;=Z$2,0,IF($G16&gt;=AA$2,0,IF($K16&gt;=$J16,0,IF($O16&lt;=AA$2,($J16-(SUM($K16,SUM($Z16:Z16)))),IF($L16=$D$139,(($J16-$K16)/$P16),(($J16-SUM($Z16:Z16))*$Q16))*IF($V16&lt;=AA$2,(DATEDIF(Z$2,$V16,"D")/365),IF($G16&gt;Z$2,(DATEDIF($G16,AA$2,"D")/365),1)))))))</f>
        <v>0</v>
      </c>
      <c r="AB16" s="53">
        <f>IF($V16&lt;=AA$2,0,IF($O16&lt;=AA$2,0,IF($G16&gt;=AB$2,0,IF($K16&gt;=$J16,0,IF($O16&lt;=AB$2,($J16-(SUM($K16,SUM($Z16:AA16)))),IF($L16=$D$139,(($J16-$K16)/$P16),(($J16-SUM($Z16:AA16))*$Q16))*IF($V16&lt;=AB$2,(DATEDIF(AA$2,$V16,"D")/365),IF($G16&gt;AA$2,(DATEDIF($G16,AB$2,"D")/365),1)))))))</f>
        <v>0</v>
      </c>
      <c r="AC16" s="53">
        <f>IF($V16&lt;=AB$2,0,IF($O16&lt;=AB$2,0,IF($G16&gt;=AC$2,0,IF($K16&gt;=$J16,0,IF($O16&lt;=AC$2,($J16-(SUM($K16,SUM($Z16:AB16)))),IF($L16=$D$139,(($J16-$K16)/$P16),(($J16-SUM($Z16:AB16))*$Q16))*IF($V16&lt;=AC$2,(DATEDIF(AB$2,$V16,"D")/365),IF($G16&gt;AB$2,(DATEDIF($G16,AC$2,"D")/365),1)))))))</f>
        <v>0</v>
      </c>
      <c r="AD16" s="53">
        <f>IF($V16&lt;=AC$2,0,IF($O16&lt;=AC$2,0,IF($G16&gt;=AD$2,0,IF($K16&gt;=$J16,0,IF($O16&lt;=AD$2,($J16-(SUM($K16,SUM($Z16:AC16)))),IF($L16=$D$139,(($J16-$K16)/$P16),(($J16-SUM($Z16:AC16))*$Q16))*IF($V16&lt;=AD$2,(DATEDIF(AC$2,$V16,"D")/365),IF($G16&gt;AC$2,(DATEDIF($G16,AD$2,"D")/365),1)))))))</f>
        <v>0</v>
      </c>
      <c r="AE16" s="53">
        <f>IF($V16&lt;=AD$2,0,IF($O16&lt;=AD$2,0,IF($G16&gt;=AE$2,0,IF($K16&gt;=$J16,0,IF($O16&lt;=AE$2,($J16-(SUM($K16,SUM($Z16:AD16)))),IF($L16=$D$139,(($J16-$K16)/$P16),(($J16-SUM($Z16:AD16))*$Q16))*IF($V16&lt;=AE$2,(DATEDIF(AD$2,$V16,"D")/365),IF($G16&gt;AD$2,(DATEDIF($G16,AE$2,"D")/365),1)))))))</f>
        <v>0</v>
      </c>
      <c r="AF16" s="53">
        <f>IF($V16&lt;=AE$2,0,IF($O16&lt;=AE$2,0,IF($G16&gt;=AF$2,0,IF($K16&gt;=$J16,0,IF($O16&lt;=AF$2,($J16-(SUM($K16,SUM($Z16:AE16)))),IF($L16=$D$139,(($J16-$K16)/$P16),(($J16-SUM($Z16:AE16))*$Q16))*IF($V16&lt;=AF$2,(DATEDIF(AE$2,$V16,"D")/365),IF($G16&gt;AE$2,(DATEDIF($G16,AF$2,"D")/365),1)))))))</f>
        <v>0</v>
      </c>
      <c r="AG16" s="53">
        <f>IF($V16&lt;=AF$2,0,IF($O16&lt;=AF$2,0,IF($G16&gt;=AG$2,0,IF($K16&gt;=$J16,0,IF($O16&lt;=AG$2,($J16-(SUM($K16,SUM($Z16:AF16)))),IF($L16=$D$139,(($J16-$K16)/$P16),(($J16-SUM($Z16:AF16))*$Q16))*IF($V16&lt;=AG$2,(DATEDIF(AF$2,$V16,"D")/365),IF($G16&gt;AF$2,(DATEDIF($G16,AG$2,"D")/365),1)))))))</f>
        <v>0</v>
      </c>
      <c r="AH16" s="53">
        <f>IF($V16&lt;=AG$2,0,IF($O16&lt;=AG$2,0,IF($G16&gt;=AH$2,0,IF($K16&gt;=$J16,0,IF($O16&lt;=AH$2,($J16-(SUM($K16,SUM($Z16:AG16)))),IF($L16=$D$139,(($J16-$K16)/$P16),(($J16-SUM($Z16:AG16))*$Q16))*IF($V16&lt;=AH$2,(DATEDIF(AG$2,$V16,"D")/365),IF($G16&gt;AG$2,(DATEDIF($G16,AH$2,"D")/365),1)))))))</f>
        <v>0</v>
      </c>
      <c r="AI16" s="53">
        <f>IF($V16&lt;=AH$2,0,IF($O16&lt;=AH$2,0,IF($G16&gt;=AI$2,0,IF($K16&gt;=$J16,0,IF($O16&lt;=AI$2,($J16-(SUM($K16,SUM($Z16:AH16)))),IF($L16=$D$139,(($J16-$K16)/$P16),(($J16-SUM($Z16:AH16))*$Q16))*IF($V16&lt;=AI$2,(DATEDIF(AH$2,$V16,"D")/365),IF($G16&gt;AH$2,(DATEDIF($G16,AI$2,"D")/365),1)))))))</f>
        <v>0</v>
      </c>
      <c r="AJ16" s="53">
        <f>IF($V16&lt;=AI$2,0,IF($O16&lt;=AI$2,0,IF($G16&gt;=AJ$2,0,IF($K16&gt;=$J16,0,IF($O16&lt;=AJ$2,($J16-(SUM($K16,SUM($Z16:AI16)))),IF($L16=$D$139,(($J16-$K16)/$P16),(($J16-SUM($Z16:AI16))*$Q16))*IF($V16&lt;=AJ$2,(DATEDIF(AI$2,$V16,"D")/365),IF($G16&gt;AI$2,(DATEDIF($G16,AJ$2,"D")/365),1)))))))</f>
        <v>0</v>
      </c>
      <c r="AK16" s="53">
        <f>IF($V16&lt;=AJ$2,0,IF($O16&lt;=AJ$2,0,IF($G16&gt;=AK$2,0,IF($K16&gt;=$J16,0,IF($O16&lt;=AK$2,($J16-(SUM($K16,SUM($Z16:AJ16)))),IF($L16=$D$139,(($J16-$K16)/$P16),(($J16-SUM($Z16:AJ16))*$Q16))*IF($V16&lt;=AK$2,(DATEDIF(AJ$2,$V16,"D")/365),IF($G16&gt;AJ$2,(DATEDIF($G16,AK$2,"D")/365),1)))))))</f>
        <v>0</v>
      </c>
      <c r="AL16" s="53">
        <f>IF($V16&lt;=AK$2,0,IF($O16&lt;=AK$2,0,IF($G16&gt;=AL$2,0,IF($K16&gt;=$J16,0,IF($O16&lt;=AL$2,($J16-(SUM($K16,SUM($Z16:AK16)))),IF($L16=$D$139,(($J16-$K16)/$P16),(($J16-SUM($Z16:AK16))*$Q16))*IF($V16&lt;=AL$2,(DATEDIF(AK$2,$V16,"D")/365),IF($G16&gt;AK$2,(DATEDIF($G16,AL$2,"D")/365),1)))))))</f>
        <v>0</v>
      </c>
      <c r="AM16" s="53">
        <f>IF($V16&lt;=AL$2,0,IF($O16&lt;=AL$2,0,IF($G16&gt;=AM$2,0,IF($K16&gt;=$J16,0,IF($O16&lt;=AM$2,($J16-(SUM($K16,SUM($Z16:AL16)))),IF($L16=$D$139,(($J16-$K16)/$P16),(($J16-SUM($Z16:AL16))*$Q16))*IF($V16&lt;=AM$2,(DATEDIF(AL$2,$V16,"D")/365),IF($G16&gt;AL$2,(DATEDIF($G16,AM$2,"D")/365),1)))))))</f>
        <v>0</v>
      </c>
      <c r="AN16" s="53">
        <f>IF($V16&lt;=AM$2,0,IF($O16&lt;=AM$2,0,IF($G16&gt;=AN$2,0,IF($K16&gt;=$J16,0,IF($O16&lt;=AN$2,($J16-(SUM($K16,SUM($Z16:AM16)))),IF($L16=$D$139,(($J16-$K16)/$P16),(($J16-SUM($Z16:AM16))*$Q16))*IF($V16&lt;=AN$2,(DATEDIF(AM$2,$V16,"D")/365),IF($G16&gt;AM$2,(DATEDIF($G16,AN$2,"D")/365),1)))))))</f>
        <v>0</v>
      </c>
      <c r="AO16" s="53">
        <f>IF($V16&lt;=AN$2,0,IF($O16&lt;=AN$2,0,IF($G16&gt;=AO$2,0,IF($K16&gt;=$J16,0,IF($O16&lt;=AO$2,($J16-(SUM($K16,SUM($Z16:AN16)))),IF($L16=$D$139,(($J16-$K16)/$P16),(($J16-SUM($Z16:AN16))*$Q16))*IF($V16&lt;=AO$2,(DATEDIF(AN$2,$V16,"D")/365),IF($G16&gt;AN$2,(DATEDIF($G16,AO$2,"D")/365),1)))))))</f>
        <v>0</v>
      </c>
      <c r="AP16" s="53">
        <f>IF($V16&lt;=AO$2,0,IF($O16&lt;=AO$2,0,IF($G16&gt;=AP$2,0,IF($K16&gt;=$J16,0,IF($O16&lt;=AP$2,($J16-(SUM($K16,SUM($Z16:AO16)))),IF($L16=$D$139,(($J16-$K16)/$P16),(($J16-SUM($Z16:AO16))*$Q16))*IF($V16&lt;=AP$2,(DATEDIF(AO$2,$V16,"D")/365),IF($G16&gt;AO$2,(DATEDIF($G16,AP$2,"D")/365),1)))))))</f>
        <v>0</v>
      </c>
      <c r="AQ16" s="53">
        <f>IF($V16&lt;=AP$2,0,IF($O16&lt;=AP$2,0,IF($G16&gt;=AQ$2,0,IF($K16&gt;=$J16,0,IF($O16&lt;=AQ$2,($J16-(SUM($K16,SUM($Z16:AP16)))),IF($L16=$D$139,(($J16-$K16)/$P16),(($J16-SUM($Z16:AP16))*$Q16))*IF($V16&lt;=AQ$2,(DATEDIF(AP$2,$V16,"D")/365),IF($G16&gt;AP$2,(DATEDIF($G16,AQ$2,"D")/365),1)))))))</f>
        <v>0</v>
      </c>
      <c r="AR16" s="53">
        <f>IF($V16&lt;=AQ$2,0,IF($O16&lt;=AQ$2,0,IF($G16&gt;=AR$2,0,IF($K16&gt;=$J16,0,IF($O16&lt;=AR$2,($J16-(SUM($K16,SUM($Z16:AQ16)))),IF($L16=$D$139,(($J16-$K16)/$P16),(($J16-SUM($Z16:AQ16))*$Q16))*IF($V16&lt;=AR$2,(DATEDIF(AQ$2,$V16,"D")/365),IF($G16&gt;AQ$2,(DATEDIF($G16,AR$2,"D")/365),1)))))))</f>
        <v>0</v>
      </c>
      <c r="AS16" s="53">
        <f>IF($V16&lt;=AR$2,0,IF($O16&lt;=AR$2,0,IF($G16&gt;=AS$2,0,IF($K16&gt;=$J16,0,IF($O16&lt;=AS$2,($J16-(SUM($K16,SUM($Z16:AR16)))),IF($L16=$D$139,(($J16-$K16)/$P16),(($J16-SUM($Z16:AR16))*$Q16))*IF($V16&lt;=AS$2,(DATEDIF(AR$2,$V16,"D")/365),IF($G16&gt;AR$2,(DATEDIF($G16,AS$2,"D")/365),1)))))))</f>
        <v>0</v>
      </c>
      <c r="AT16" s="53">
        <f>IF($V16&lt;=AS$2,0,IF($O16&lt;=AS$2,0,IF($G16&gt;=AT$2,0,IF($K16&gt;=$J16,0,IF($O16&lt;=AT$2,($J16-(SUM($K16,SUM($Z16:AS16)))),IF($L16=$D$139,(($J16-$K16)/$P16),(($J16-SUM($Z16:AS16))*$Q16))*IF($V16&lt;=AT$2,(DATEDIF(AS$2,$V16,"D")/365),IF($G16&gt;AS$2,(DATEDIF($G16,AT$2,"D")/365),1)))))))</f>
        <v>0</v>
      </c>
      <c r="AU16" s="53">
        <f>IF($V16&lt;=AT$2,0,IF($O16&lt;=AT$2,0,IF($G16&gt;=AU$2,0,IF($K16&gt;=$J16,0,IF($O16&lt;=AU$2,($J16-(SUM($K16,SUM($Z16:AT16)))),IF($L16=$D$139,(($J16-$K16)/$P16),(($J16-SUM($Z16:AT16))*$Q16))*IF($V16&lt;=AU$2,(DATEDIF(AT$2,$V16,"D")/365),IF($G16&gt;AT$2,(DATEDIF($G16,AU$2,"D")/365),1)))))))</f>
        <v>0</v>
      </c>
      <c r="AV16" s="53">
        <f>IF($V16&lt;=AU$2,0,IF($O16&lt;=AU$2,0,IF($G16&gt;=AV$2,0,IF($K16&gt;=$J16,0,IF($O16&lt;=AV$2,($J16-(SUM($K16,SUM($Z16:AU16)))),IF($L16=$D$139,(($J16-$K16)/$P16),(($J16-SUM($Z16:AU16))*$Q16))*IF($V16&lt;=AV$2,(DATEDIF(AU$2,$V16,"D")/365),IF($G16&gt;AU$2,(DATEDIF($G16,AV$2,"D")/365),1)))))))</f>
        <v>0</v>
      </c>
      <c r="AW16" s="53">
        <f>IF($V16&lt;=AV$2,0,IF($O16&lt;=AV$2,0,IF($G16&gt;=AW$2,0,IF($K16&gt;=$J16,0,IF($O16&lt;=AW$2,($J16-(SUM($K16,SUM($Z16:AV16)))),IF($L16=$D$139,(($J16-$K16)/$P16),(($J16-SUM($Z16:AV16))*$Q16))*IF($V16&lt;=AW$2,(DATEDIF(AV$2,$V16,"D")/365),IF($G16&gt;AV$2,(DATEDIF($G16,AW$2,"D")/365),1)))))))</f>
        <v>0</v>
      </c>
      <c r="AX16" s="53">
        <f>IF($V16&lt;=AW$2,0,IF($O16&lt;=AW$2,0,IF($G16&gt;=AX$2,0,IF($K16&gt;=$J16,0,IF($O16&lt;=AX$2,($J16-(SUM($K16,SUM($Z16:AW16)))),IF($L16=$D$139,(($J16-$K16)/$P16),(($J16-SUM($Z16:AW16))*$Q16))*IF($V16&lt;=AX$2,(DATEDIF(AW$2,$V16,"D")/365),IF($G16&gt;AW$2,(DATEDIF($G16,AX$2,"D")/365),1)))))))</f>
        <v>0</v>
      </c>
      <c r="AY16" s="53">
        <f>IF($V16&lt;=AX$2,0,IF($O16&lt;=AX$2,0,IF($G16&gt;=AY$2,0,IF($K16&gt;=$J16,0,IF($O16&lt;=AY$2,($J16-(SUM($K16,SUM($Z16:AX16)))),IF($L16=$D$139,(($J16-$K16)/$P16),(($J16-SUM($Z16:AX16))*$Q16))*IF($V16&lt;=AY$2,(DATEDIF(AX$2,$V16,"D")/365),IF($G16&gt;AX$2,(DATEDIF($G16,AY$2,"D")/365),1)))))))</f>
        <v>0</v>
      </c>
      <c r="AZ16" s="52"/>
      <c r="BA16" s="52"/>
      <c r="BB16" s="126">
        <f>IF($V16&lt;=BB$2,0,IF($G16&gt;=BB$2,0,IF($G16&gt;$W$3,(J16-Z16),IF($G16&lt;=$W$3,J16-SUM(W16,$Z16:Z16),0))))</f>
        <v>0</v>
      </c>
      <c r="BC16" s="53">
        <f t="shared" si="14"/>
        <v>0</v>
      </c>
      <c r="BD16" s="52">
        <f t="shared" si="12"/>
        <v>0</v>
      </c>
      <c r="BE16" s="53">
        <f t="shared" si="12"/>
        <v>0</v>
      </c>
      <c r="BF16" s="52">
        <f t="shared" si="12"/>
        <v>0</v>
      </c>
      <c r="BG16" s="53">
        <f t="shared" si="12"/>
        <v>0</v>
      </c>
      <c r="BH16" s="52">
        <f t="shared" si="12"/>
        <v>0</v>
      </c>
      <c r="BI16" s="53">
        <f t="shared" si="12"/>
        <v>0</v>
      </c>
      <c r="BJ16" s="52">
        <f t="shared" si="12"/>
        <v>0</v>
      </c>
      <c r="BK16" s="53">
        <f t="shared" si="12"/>
        <v>0</v>
      </c>
      <c r="BL16" s="52">
        <f t="shared" si="12"/>
        <v>0</v>
      </c>
      <c r="BM16" s="53">
        <f t="shared" si="12"/>
        <v>0</v>
      </c>
      <c r="BN16" s="52">
        <f t="shared" si="12"/>
        <v>0</v>
      </c>
      <c r="BO16" s="53">
        <f t="shared" si="12"/>
        <v>0</v>
      </c>
      <c r="BP16" s="52">
        <f t="shared" si="12"/>
        <v>0</v>
      </c>
      <c r="BQ16" s="53">
        <f t="shared" si="12"/>
        <v>0</v>
      </c>
      <c r="BR16" s="52">
        <f t="shared" si="12"/>
        <v>0</v>
      </c>
      <c r="BS16" s="53">
        <f t="shared" si="12"/>
        <v>0</v>
      </c>
      <c r="BT16" s="52">
        <f t="shared" si="13"/>
        <v>0</v>
      </c>
      <c r="BU16" s="53">
        <f t="shared" si="13"/>
        <v>0</v>
      </c>
      <c r="BV16" s="52">
        <f t="shared" si="13"/>
        <v>0</v>
      </c>
      <c r="BW16" s="53">
        <f t="shared" si="13"/>
        <v>0</v>
      </c>
      <c r="BX16" s="52">
        <f t="shared" si="13"/>
        <v>0</v>
      </c>
      <c r="BY16" s="53">
        <f t="shared" si="13"/>
        <v>0</v>
      </c>
      <c r="BZ16" s="52">
        <f t="shared" si="13"/>
        <v>0</v>
      </c>
      <c r="CA16" s="53">
        <f t="shared" si="13"/>
        <v>0</v>
      </c>
    </row>
    <row r="17" spans="1:79">
      <c r="A17" s="20">
        <v>16</v>
      </c>
      <c r="B17" s="20" t="s">
        <v>27</v>
      </c>
      <c r="C17" s="20" t="s">
        <v>153</v>
      </c>
      <c r="D17" s="2">
        <v>1985</v>
      </c>
      <c r="E17" s="3">
        <v>4</v>
      </c>
      <c r="F17" s="2">
        <v>1</v>
      </c>
      <c r="G17" s="55">
        <f t="shared" si="0"/>
        <v>31137</v>
      </c>
      <c r="H17" s="4">
        <v>0</v>
      </c>
      <c r="I17" s="1">
        <v>0</v>
      </c>
      <c r="J17" s="51">
        <f t="shared" si="1"/>
        <v>0</v>
      </c>
      <c r="K17" s="54">
        <f t="shared" si="2"/>
        <v>0</v>
      </c>
      <c r="L17" s="4" t="s">
        <v>96</v>
      </c>
      <c r="M17" s="54">
        <f t="shared" si="15"/>
        <v>8</v>
      </c>
      <c r="N17" s="53">
        <f t="shared" si="3"/>
        <v>8</v>
      </c>
      <c r="O17" s="55">
        <f>DATE(D17+M17,E17,F17-1)</f>
        <v>34059</v>
      </c>
      <c r="P17" s="53">
        <f t="shared" si="5"/>
        <v>0</v>
      </c>
      <c r="Q17" s="111">
        <f t="shared" si="6"/>
        <v>0</v>
      </c>
      <c r="R17" s="145" t="s">
        <v>130</v>
      </c>
      <c r="S17" s="138">
        <v>17</v>
      </c>
      <c r="T17" s="139">
        <v>4</v>
      </c>
      <c r="U17" s="138">
        <v>2035</v>
      </c>
      <c r="V17" s="55">
        <f t="shared" si="7"/>
        <v>54878</v>
      </c>
      <c r="W17" s="53">
        <f t="shared" si="8"/>
        <v>0</v>
      </c>
      <c r="X17" s="53">
        <f t="shared" si="9"/>
        <v>0</v>
      </c>
      <c r="Y17" s="53">
        <f t="shared" si="10"/>
        <v>0</v>
      </c>
      <c r="Z17" s="53">
        <f t="shared" si="11"/>
        <v>0</v>
      </c>
      <c r="AA17" s="53">
        <f>IF($V17&lt;=Z$2,0,IF($O17&lt;=Z$2,0,IF($G17&gt;=AA$2,0,IF($K17&gt;=$J17,0,IF($O17&lt;=AA$2,($J17-(SUM($K17,SUM($Z17:Z17)))),IF($L17=$D$139,(($J17-$K17)/$P17),(($J17-SUM($Z17:Z17))*$Q17))*IF($V17&lt;=AA$2,(DATEDIF(Z$2,$V17,"D")/365),IF($G17&gt;Z$2,(DATEDIF($G17,AA$2,"D")/365),1)))))))</f>
        <v>0</v>
      </c>
      <c r="AB17" s="53">
        <f>IF($V17&lt;=AA$2,0,IF($O17&lt;=AA$2,0,IF($G17&gt;=AB$2,0,IF($K17&gt;=$J17,0,IF($O17&lt;=AB$2,($J17-(SUM($K17,SUM($Z17:AA17)))),IF($L17=$D$139,(($J17-$K17)/$P17),(($J17-SUM($Z17:AA17))*$Q17))*IF($V17&lt;=AB$2,(DATEDIF(AA$2,$V17,"D")/365),IF($G17&gt;AA$2,(DATEDIF($G17,AB$2,"D")/365),1)))))))</f>
        <v>0</v>
      </c>
      <c r="AC17" s="53">
        <f>IF($V17&lt;=AB$2,0,IF($O17&lt;=AB$2,0,IF($G17&gt;=AC$2,0,IF($K17&gt;=$J17,0,IF($O17&lt;=AC$2,($J17-(SUM($K17,SUM($Z17:AB17)))),IF($L17=$D$139,(($J17-$K17)/$P17),(($J17-SUM($Z17:AB17))*$Q17))*IF($V17&lt;=AC$2,(DATEDIF(AB$2,$V17,"D")/365),IF($G17&gt;AB$2,(DATEDIF($G17,AC$2,"D")/365),1)))))))</f>
        <v>0</v>
      </c>
      <c r="AD17" s="53">
        <f>IF($V17&lt;=AC$2,0,IF($O17&lt;=AC$2,0,IF($G17&gt;=AD$2,0,IF($K17&gt;=$J17,0,IF($O17&lt;=AD$2,($J17-(SUM($K17,SUM($Z17:AC17)))),IF($L17=$D$139,(($J17-$K17)/$P17),(($J17-SUM($Z17:AC17))*$Q17))*IF($V17&lt;=AD$2,(DATEDIF(AC$2,$V17,"D")/365),IF($G17&gt;AC$2,(DATEDIF($G17,AD$2,"D")/365),1)))))))</f>
        <v>0</v>
      </c>
      <c r="AE17" s="53">
        <f>IF($V17&lt;=AD$2,0,IF($O17&lt;=AD$2,0,IF($G17&gt;=AE$2,0,IF($K17&gt;=$J17,0,IF($O17&lt;=AE$2,($J17-(SUM($K17,SUM($Z17:AD17)))),IF($L17=$D$139,(($J17-$K17)/$P17),(($J17-SUM($Z17:AD17))*$Q17))*IF($V17&lt;=AE$2,(DATEDIF(AD$2,$V17,"D")/365),IF($G17&gt;AD$2,(DATEDIF($G17,AE$2,"D")/365),1)))))))</f>
        <v>0</v>
      </c>
      <c r="AF17" s="53">
        <f>IF($V17&lt;=AE$2,0,IF($O17&lt;=AE$2,0,IF($G17&gt;=AF$2,0,IF($K17&gt;=$J17,0,IF($O17&lt;=AF$2,($J17-(SUM($K17,SUM($Z17:AE17)))),IF($L17=$D$139,(($J17-$K17)/$P17),(($J17-SUM($Z17:AE17))*$Q17))*IF($V17&lt;=AF$2,(DATEDIF(AE$2,$V17,"D")/365),IF($G17&gt;AE$2,(DATEDIF($G17,AF$2,"D")/365),1)))))))</f>
        <v>0</v>
      </c>
      <c r="AG17" s="53">
        <f>IF($V17&lt;=AF$2,0,IF($O17&lt;=AF$2,0,IF($G17&gt;=AG$2,0,IF($K17&gt;=$J17,0,IF($O17&lt;=AG$2,($J17-(SUM($K17,SUM($Z17:AF17)))),IF($L17=$D$139,(($J17-$K17)/$P17),(($J17-SUM($Z17:AF17))*$Q17))*IF($V17&lt;=AG$2,(DATEDIF(AF$2,$V17,"D")/365),IF($G17&gt;AF$2,(DATEDIF($G17,AG$2,"D")/365),1)))))))</f>
        <v>0</v>
      </c>
      <c r="AH17" s="53">
        <f>IF($V17&lt;=AG$2,0,IF($O17&lt;=AG$2,0,IF($G17&gt;=AH$2,0,IF($K17&gt;=$J17,0,IF($O17&lt;=AH$2,($J17-(SUM($K17,SUM($Z17:AG17)))),IF($L17=$D$139,(($J17-$K17)/$P17),(($J17-SUM($Z17:AG17))*$Q17))*IF($V17&lt;=AH$2,(DATEDIF(AG$2,$V17,"D")/365),IF($G17&gt;AG$2,(DATEDIF($G17,AH$2,"D")/365),1)))))))</f>
        <v>0</v>
      </c>
      <c r="AI17" s="53">
        <f>IF($V17&lt;=AH$2,0,IF($O17&lt;=AH$2,0,IF($G17&gt;=AI$2,0,IF($K17&gt;=$J17,0,IF($O17&lt;=AI$2,($J17-(SUM($K17,SUM($Z17:AH17)))),IF($L17=$D$139,(($J17-$K17)/$P17),(($J17-SUM($Z17:AH17))*$Q17))*IF($V17&lt;=AI$2,(DATEDIF(AH$2,$V17,"D")/365),IF($G17&gt;AH$2,(DATEDIF($G17,AI$2,"D")/365),1)))))))</f>
        <v>0</v>
      </c>
      <c r="AJ17" s="53">
        <f>IF($V17&lt;=AI$2,0,IF($O17&lt;=AI$2,0,IF($G17&gt;=AJ$2,0,IF($K17&gt;=$J17,0,IF($O17&lt;=AJ$2,($J17-(SUM($K17,SUM($Z17:AI17)))),IF($L17=$D$139,(($J17-$K17)/$P17),(($J17-SUM($Z17:AI17))*$Q17))*IF($V17&lt;=AJ$2,(DATEDIF(AI$2,$V17,"D")/365),IF($G17&gt;AI$2,(DATEDIF($G17,AJ$2,"D")/365),1)))))))</f>
        <v>0</v>
      </c>
      <c r="AK17" s="53">
        <f>IF($V17&lt;=AJ$2,0,IF($O17&lt;=AJ$2,0,IF($G17&gt;=AK$2,0,IF($K17&gt;=$J17,0,IF($O17&lt;=AK$2,($J17-(SUM($K17,SUM($Z17:AJ17)))),IF($L17=$D$139,(($J17-$K17)/$P17),(($J17-SUM($Z17:AJ17))*$Q17))*IF($V17&lt;=AK$2,(DATEDIF(AJ$2,$V17,"D")/365),IF($G17&gt;AJ$2,(DATEDIF($G17,AK$2,"D")/365),1)))))))</f>
        <v>0</v>
      </c>
      <c r="AL17" s="53">
        <f>IF($V17&lt;=AK$2,0,IF($O17&lt;=AK$2,0,IF($G17&gt;=AL$2,0,IF($K17&gt;=$J17,0,IF($O17&lt;=AL$2,($J17-(SUM($K17,SUM($Z17:AK17)))),IF($L17=$D$139,(($J17-$K17)/$P17),(($J17-SUM($Z17:AK17))*$Q17))*IF($V17&lt;=AL$2,(DATEDIF(AK$2,$V17,"D")/365),IF($G17&gt;AK$2,(DATEDIF($G17,AL$2,"D")/365),1)))))))</f>
        <v>0</v>
      </c>
      <c r="AM17" s="53">
        <f>IF($V17&lt;=AL$2,0,IF($O17&lt;=AL$2,0,IF($G17&gt;=AM$2,0,IF($K17&gt;=$J17,0,IF($O17&lt;=AM$2,($J17-(SUM($K17,SUM($Z17:AL17)))),IF($L17=$D$139,(($J17-$K17)/$P17),(($J17-SUM($Z17:AL17))*$Q17))*IF($V17&lt;=AM$2,(DATEDIF(AL$2,$V17,"D")/365),IF($G17&gt;AL$2,(DATEDIF($G17,AM$2,"D")/365),1)))))))</f>
        <v>0</v>
      </c>
      <c r="AN17" s="53">
        <f>IF($V17&lt;=AM$2,0,IF($O17&lt;=AM$2,0,IF($G17&gt;=AN$2,0,IF($K17&gt;=$J17,0,IF($O17&lt;=AN$2,($J17-(SUM($K17,SUM($Z17:AM17)))),IF($L17=$D$139,(($J17-$K17)/$P17),(($J17-SUM($Z17:AM17))*$Q17))*IF($V17&lt;=AN$2,(DATEDIF(AM$2,$V17,"D")/365),IF($G17&gt;AM$2,(DATEDIF($G17,AN$2,"D")/365),1)))))))</f>
        <v>0</v>
      </c>
      <c r="AO17" s="53">
        <f>IF($V17&lt;=AN$2,0,IF($O17&lt;=AN$2,0,IF($G17&gt;=AO$2,0,IF($K17&gt;=$J17,0,IF($O17&lt;=AO$2,($J17-(SUM($K17,SUM($Z17:AN17)))),IF($L17=$D$139,(($J17-$K17)/$P17),(($J17-SUM($Z17:AN17))*$Q17))*IF($V17&lt;=AO$2,(DATEDIF(AN$2,$V17,"D")/365),IF($G17&gt;AN$2,(DATEDIF($G17,AO$2,"D")/365),1)))))))</f>
        <v>0</v>
      </c>
      <c r="AP17" s="53">
        <f>IF($V17&lt;=AO$2,0,IF($O17&lt;=AO$2,0,IF($G17&gt;=AP$2,0,IF($K17&gt;=$J17,0,IF($O17&lt;=AP$2,($J17-(SUM($K17,SUM($Z17:AO17)))),IF($L17=$D$139,(($J17-$K17)/$P17),(($J17-SUM($Z17:AO17))*$Q17))*IF($V17&lt;=AP$2,(DATEDIF(AO$2,$V17,"D")/365),IF($G17&gt;AO$2,(DATEDIF($G17,AP$2,"D")/365),1)))))))</f>
        <v>0</v>
      </c>
      <c r="AQ17" s="53">
        <f>IF($V17&lt;=AP$2,0,IF($O17&lt;=AP$2,0,IF($G17&gt;=AQ$2,0,IF($K17&gt;=$J17,0,IF($O17&lt;=AQ$2,($J17-(SUM($K17,SUM($Z17:AP17)))),IF($L17=$D$139,(($J17-$K17)/$P17),(($J17-SUM($Z17:AP17))*$Q17))*IF($V17&lt;=AQ$2,(DATEDIF(AP$2,$V17,"D")/365),IF($G17&gt;AP$2,(DATEDIF($G17,AQ$2,"D")/365),1)))))))</f>
        <v>0</v>
      </c>
      <c r="AR17" s="53">
        <f>IF($V17&lt;=AQ$2,0,IF($O17&lt;=AQ$2,0,IF($G17&gt;=AR$2,0,IF($K17&gt;=$J17,0,IF($O17&lt;=AR$2,($J17-(SUM($K17,SUM($Z17:AQ17)))),IF($L17=$D$139,(($J17-$K17)/$P17),(($J17-SUM($Z17:AQ17))*$Q17))*IF($V17&lt;=AR$2,(DATEDIF(AQ$2,$V17,"D")/365),IF($G17&gt;AQ$2,(DATEDIF($G17,AR$2,"D")/365),1)))))))</f>
        <v>0</v>
      </c>
      <c r="AS17" s="53">
        <f>IF($V17&lt;=AR$2,0,IF($O17&lt;=AR$2,0,IF($G17&gt;=AS$2,0,IF($K17&gt;=$J17,0,IF($O17&lt;=AS$2,($J17-(SUM($K17,SUM($Z17:AR17)))),IF($L17=$D$139,(($J17-$K17)/$P17),(($J17-SUM($Z17:AR17))*$Q17))*IF($V17&lt;=AS$2,(DATEDIF(AR$2,$V17,"D")/365),IF($G17&gt;AR$2,(DATEDIF($G17,AS$2,"D")/365),1)))))))</f>
        <v>0</v>
      </c>
      <c r="AT17" s="53">
        <f>IF($V17&lt;=AS$2,0,IF($O17&lt;=AS$2,0,IF($G17&gt;=AT$2,0,IF($K17&gt;=$J17,0,IF($O17&lt;=AT$2,($J17-(SUM($K17,SUM($Z17:AS17)))),IF($L17=$D$139,(($J17-$K17)/$P17),(($J17-SUM($Z17:AS17))*$Q17))*IF($V17&lt;=AT$2,(DATEDIF(AS$2,$V17,"D")/365),IF($G17&gt;AS$2,(DATEDIF($G17,AT$2,"D")/365),1)))))))</f>
        <v>0</v>
      </c>
      <c r="AU17" s="53">
        <f>IF($V17&lt;=AT$2,0,IF($O17&lt;=AT$2,0,IF($G17&gt;=AU$2,0,IF($K17&gt;=$J17,0,IF($O17&lt;=AU$2,($J17-(SUM($K17,SUM($Z17:AT17)))),IF($L17=$D$139,(($J17-$K17)/$P17),(($J17-SUM($Z17:AT17))*$Q17))*IF($V17&lt;=AU$2,(DATEDIF(AT$2,$V17,"D")/365),IF($G17&gt;AT$2,(DATEDIF($G17,AU$2,"D")/365),1)))))))</f>
        <v>0</v>
      </c>
      <c r="AV17" s="53">
        <f>IF($V17&lt;=AU$2,0,IF($O17&lt;=AU$2,0,IF($G17&gt;=AV$2,0,IF($K17&gt;=$J17,0,IF($O17&lt;=AV$2,($J17-(SUM($K17,SUM($Z17:AU17)))),IF($L17=$D$139,(($J17-$K17)/$P17),(($J17-SUM($Z17:AU17))*$Q17))*IF($V17&lt;=AV$2,(DATEDIF(AU$2,$V17,"D")/365),IF($G17&gt;AU$2,(DATEDIF($G17,AV$2,"D")/365),1)))))))</f>
        <v>0</v>
      </c>
      <c r="AW17" s="53">
        <f>IF($V17&lt;=AV$2,0,IF($O17&lt;=AV$2,0,IF($G17&gt;=AW$2,0,IF($K17&gt;=$J17,0,IF($O17&lt;=AW$2,($J17-(SUM($K17,SUM($Z17:AV17)))),IF($L17=$D$139,(($J17-$K17)/$P17),(($J17-SUM($Z17:AV17))*$Q17))*IF($V17&lt;=AW$2,(DATEDIF(AV$2,$V17,"D")/365),IF($G17&gt;AV$2,(DATEDIF($G17,AW$2,"D")/365),1)))))))</f>
        <v>0</v>
      </c>
      <c r="AX17" s="53">
        <f>IF($V17&lt;=AW$2,0,IF($O17&lt;=AW$2,0,IF($G17&gt;=AX$2,0,IF($K17&gt;=$J17,0,IF($O17&lt;=AX$2,($J17-(SUM($K17,SUM($Z17:AW17)))),IF($L17=$D$139,(($J17-$K17)/$P17),(($J17-SUM($Z17:AW17))*$Q17))*IF($V17&lt;=AX$2,(DATEDIF(AW$2,$V17,"D")/365),IF($G17&gt;AW$2,(DATEDIF($G17,AX$2,"D")/365),1)))))))</f>
        <v>0</v>
      </c>
      <c r="AY17" s="53">
        <f>IF($V17&lt;=AX$2,0,IF($O17&lt;=AX$2,0,IF($G17&gt;=AY$2,0,IF($K17&gt;=$J17,0,IF($O17&lt;=AY$2,($J17-(SUM($K17,SUM($Z17:AX17)))),IF($L17=$D$139,(($J17-$K17)/$P17),(($J17-SUM($Z17:AX17))*$Q17))*IF($V17&lt;=AY$2,(DATEDIF(AX$2,$V17,"D")/365),IF($G17&gt;AX$2,(DATEDIF($G17,AY$2,"D")/365),1)))))))</f>
        <v>0</v>
      </c>
      <c r="AZ17" s="52"/>
      <c r="BA17" s="52"/>
      <c r="BB17" s="126">
        <f>IF($V17&lt;=BB$2,0,IF($G17&gt;=BB$2,0,IF($G17&gt;$W$3,(J17-Z17),IF($G17&lt;=$W$3,J17-SUM(W17,$Z17:Z17),0))))</f>
        <v>0</v>
      </c>
      <c r="BC17" s="53">
        <f t="shared" si="14"/>
        <v>0</v>
      </c>
      <c r="BD17" s="52">
        <f t="shared" si="12"/>
        <v>0</v>
      </c>
      <c r="BE17" s="53">
        <f t="shared" si="12"/>
        <v>0</v>
      </c>
      <c r="BF17" s="52">
        <f t="shared" si="12"/>
        <v>0</v>
      </c>
      <c r="BG17" s="53">
        <f t="shared" si="12"/>
        <v>0</v>
      </c>
      <c r="BH17" s="52">
        <f t="shared" si="12"/>
        <v>0</v>
      </c>
      <c r="BI17" s="53">
        <f t="shared" si="12"/>
        <v>0</v>
      </c>
      <c r="BJ17" s="52">
        <f t="shared" si="12"/>
        <v>0</v>
      </c>
      <c r="BK17" s="53">
        <f t="shared" si="12"/>
        <v>0</v>
      </c>
      <c r="BL17" s="52">
        <f t="shared" si="12"/>
        <v>0</v>
      </c>
      <c r="BM17" s="53">
        <f t="shared" si="12"/>
        <v>0</v>
      </c>
      <c r="BN17" s="52">
        <f t="shared" si="12"/>
        <v>0</v>
      </c>
      <c r="BO17" s="53">
        <f t="shared" si="12"/>
        <v>0</v>
      </c>
      <c r="BP17" s="52">
        <f t="shared" si="12"/>
        <v>0</v>
      </c>
      <c r="BQ17" s="53">
        <f t="shared" si="12"/>
        <v>0</v>
      </c>
      <c r="BR17" s="52">
        <f t="shared" si="12"/>
        <v>0</v>
      </c>
      <c r="BS17" s="53">
        <f t="shared" si="12"/>
        <v>0</v>
      </c>
      <c r="BT17" s="52">
        <f t="shared" si="13"/>
        <v>0</v>
      </c>
      <c r="BU17" s="53">
        <f t="shared" si="13"/>
        <v>0</v>
      </c>
      <c r="BV17" s="52">
        <f t="shared" si="13"/>
        <v>0</v>
      </c>
      <c r="BW17" s="53">
        <f t="shared" si="13"/>
        <v>0</v>
      </c>
      <c r="BX17" s="52">
        <f t="shared" si="13"/>
        <v>0</v>
      </c>
      <c r="BY17" s="53">
        <f t="shared" si="13"/>
        <v>0</v>
      </c>
      <c r="BZ17" s="52">
        <f t="shared" si="13"/>
        <v>0</v>
      </c>
      <c r="CA17" s="53">
        <f t="shared" si="13"/>
        <v>0</v>
      </c>
    </row>
    <row r="18" spans="1:79">
      <c r="A18" s="20">
        <v>17</v>
      </c>
      <c r="B18" s="20" t="s">
        <v>27</v>
      </c>
      <c r="C18" s="20" t="s">
        <v>153</v>
      </c>
      <c r="D18" s="2">
        <v>1985</v>
      </c>
      <c r="E18" s="3">
        <v>4</v>
      </c>
      <c r="F18" s="2">
        <v>1</v>
      </c>
      <c r="G18" s="55">
        <f t="shared" si="0"/>
        <v>31137</v>
      </c>
      <c r="H18" s="4">
        <v>0</v>
      </c>
      <c r="I18" s="1">
        <v>0</v>
      </c>
      <c r="J18" s="51">
        <f t="shared" si="1"/>
        <v>0</v>
      </c>
      <c r="K18" s="54">
        <f t="shared" si="2"/>
        <v>0</v>
      </c>
      <c r="L18" s="4" t="s">
        <v>96</v>
      </c>
      <c r="M18" s="54">
        <f t="shared" si="15"/>
        <v>8</v>
      </c>
      <c r="N18" s="53">
        <f t="shared" si="3"/>
        <v>8</v>
      </c>
      <c r="O18" s="55">
        <f t="shared" si="4"/>
        <v>34059</v>
      </c>
      <c r="P18" s="53">
        <f t="shared" si="5"/>
        <v>0</v>
      </c>
      <c r="Q18" s="111">
        <f t="shared" si="6"/>
        <v>0</v>
      </c>
      <c r="R18" s="145" t="s">
        <v>130</v>
      </c>
      <c r="S18" s="138">
        <v>17</v>
      </c>
      <c r="T18" s="139">
        <v>4</v>
      </c>
      <c r="U18" s="138">
        <v>2035</v>
      </c>
      <c r="V18" s="55">
        <f t="shared" si="7"/>
        <v>54878</v>
      </c>
      <c r="W18" s="53">
        <f t="shared" si="8"/>
        <v>0</v>
      </c>
      <c r="X18" s="53">
        <f t="shared" si="9"/>
        <v>0</v>
      </c>
      <c r="Y18" s="53">
        <f t="shared" si="10"/>
        <v>0</v>
      </c>
      <c r="Z18" s="53">
        <f t="shared" si="11"/>
        <v>0</v>
      </c>
      <c r="AA18" s="53">
        <f>IF($V18&lt;=Z$2,0,IF($O18&lt;=Z$2,0,IF($G18&gt;=AA$2,0,IF($K18&gt;=$J18,0,IF($O18&lt;=AA$2,($J18-(SUM($K18,SUM($Z18:Z18)))),IF($L18=$D$139,(($J18-$K18)/$P18),(($J18-SUM($Z18:Z18))*$Q18))*IF($V18&lt;=AA$2,(DATEDIF(Z$2,$V18,"D")/365),IF($G18&gt;Z$2,(DATEDIF($G18,AA$2,"D")/365),1)))))))</f>
        <v>0</v>
      </c>
      <c r="AB18" s="53">
        <f>IF($V18&lt;=AA$2,0,IF($O18&lt;=AA$2,0,IF($G18&gt;=AB$2,0,IF($K18&gt;=$J18,0,IF($O18&lt;=AB$2,($J18-(SUM($K18,SUM($Z18:AA18)))),IF($L18=$D$139,(($J18-$K18)/$P18),(($J18-SUM($Z18:AA18))*$Q18))*IF($V18&lt;=AB$2,(DATEDIF(AA$2,$V18,"D")/365),IF($G18&gt;AA$2,(DATEDIF($G18,AB$2,"D")/365),1)))))))</f>
        <v>0</v>
      </c>
      <c r="AC18" s="53">
        <f>IF($V18&lt;=AB$2,0,IF($O18&lt;=AB$2,0,IF($G18&gt;=AC$2,0,IF($K18&gt;=$J18,0,IF($O18&lt;=AC$2,($J18-(SUM($K18,SUM($Z18:AB18)))),IF($L18=$D$139,(($J18-$K18)/$P18),(($J18-SUM($Z18:AB18))*$Q18))*IF($V18&lt;=AC$2,(DATEDIF(AB$2,$V18,"D")/365),IF($G18&gt;AB$2,(DATEDIF($G18,AC$2,"D")/365),1)))))))</f>
        <v>0</v>
      </c>
      <c r="AD18" s="53">
        <f>IF($V18&lt;=AC$2,0,IF($O18&lt;=AC$2,0,IF($G18&gt;=AD$2,0,IF($K18&gt;=$J18,0,IF($O18&lt;=AD$2,($J18-(SUM($K18,SUM($Z18:AC18)))),IF($L18=$D$139,(($J18-$K18)/$P18),(($J18-SUM($Z18:AC18))*$Q18))*IF($V18&lt;=AD$2,(DATEDIF(AC$2,$V18,"D")/365),IF($G18&gt;AC$2,(DATEDIF($G18,AD$2,"D")/365),1)))))))</f>
        <v>0</v>
      </c>
      <c r="AE18" s="53">
        <f>IF($V18&lt;=AD$2,0,IF($O18&lt;=AD$2,0,IF($G18&gt;=AE$2,0,IF($K18&gt;=$J18,0,IF($O18&lt;=AE$2,($J18-(SUM($K18,SUM($Z18:AD18)))),IF($L18=$D$139,(($J18-$K18)/$P18),(($J18-SUM($Z18:AD18))*$Q18))*IF($V18&lt;=AE$2,(DATEDIF(AD$2,$V18,"D")/365),IF($G18&gt;AD$2,(DATEDIF($G18,AE$2,"D")/365),1)))))))</f>
        <v>0</v>
      </c>
      <c r="AF18" s="53">
        <f>IF($V18&lt;=AE$2,0,IF($O18&lt;=AE$2,0,IF($G18&gt;=AF$2,0,IF($K18&gt;=$J18,0,IF($O18&lt;=AF$2,($J18-(SUM($K18,SUM($Z18:AE18)))),IF($L18=$D$139,(($J18-$K18)/$P18),(($J18-SUM($Z18:AE18))*$Q18))*IF($V18&lt;=AF$2,(DATEDIF(AE$2,$V18,"D")/365),IF($G18&gt;AE$2,(DATEDIF($G18,AF$2,"D")/365),1)))))))</f>
        <v>0</v>
      </c>
      <c r="AG18" s="53">
        <f>IF($V18&lt;=AF$2,0,IF($O18&lt;=AF$2,0,IF($G18&gt;=AG$2,0,IF($K18&gt;=$J18,0,IF($O18&lt;=AG$2,($J18-(SUM($K18,SUM($Z18:AF18)))),IF($L18=$D$139,(($J18-$K18)/$P18),(($J18-SUM($Z18:AF18))*$Q18))*IF($V18&lt;=AG$2,(DATEDIF(AF$2,$V18,"D")/365),IF($G18&gt;AF$2,(DATEDIF($G18,AG$2,"D")/365),1)))))))</f>
        <v>0</v>
      </c>
      <c r="AH18" s="53">
        <f>IF($V18&lt;=AG$2,0,IF($O18&lt;=AG$2,0,IF($G18&gt;=AH$2,0,IF($K18&gt;=$J18,0,IF($O18&lt;=AH$2,($J18-(SUM($K18,SUM($Z18:AG18)))),IF($L18=$D$139,(($J18-$K18)/$P18),(($J18-SUM($Z18:AG18))*$Q18))*IF($V18&lt;=AH$2,(DATEDIF(AG$2,$V18,"D")/365),IF($G18&gt;AG$2,(DATEDIF($G18,AH$2,"D")/365),1)))))))</f>
        <v>0</v>
      </c>
      <c r="AI18" s="53">
        <f>IF($V18&lt;=AH$2,0,IF($O18&lt;=AH$2,0,IF($G18&gt;=AI$2,0,IF($K18&gt;=$J18,0,IF($O18&lt;=AI$2,($J18-(SUM($K18,SUM($Z18:AH18)))),IF($L18=$D$139,(($J18-$K18)/$P18),(($J18-SUM($Z18:AH18))*$Q18))*IF($V18&lt;=AI$2,(DATEDIF(AH$2,$V18,"D")/365),IF($G18&gt;AH$2,(DATEDIF($G18,AI$2,"D")/365),1)))))))</f>
        <v>0</v>
      </c>
      <c r="AJ18" s="53">
        <f>IF($V18&lt;=AI$2,0,IF($O18&lt;=AI$2,0,IF($G18&gt;=AJ$2,0,IF($K18&gt;=$J18,0,IF($O18&lt;=AJ$2,($J18-(SUM($K18,SUM($Z18:AI18)))),IF($L18=$D$139,(($J18-$K18)/$P18),(($J18-SUM($Z18:AI18))*$Q18))*IF($V18&lt;=AJ$2,(DATEDIF(AI$2,$V18,"D")/365),IF($G18&gt;AI$2,(DATEDIF($G18,AJ$2,"D")/365),1)))))))</f>
        <v>0</v>
      </c>
      <c r="AK18" s="53">
        <f>IF($V18&lt;=AJ$2,0,IF($O18&lt;=AJ$2,0,IF($G18&gt;=AK$2,0,IF($K18&gt;=$J18,0,IF($O18&lt;=AK$2,($J18-(SUM($K18,SUM($Z18:AJ18)))),IF($L18=$D$139,(($J18-$K18)/$P18),(($J18-SUM($Z18:AJ18))*$Q18))*IF($V18&lt;=AK$2,(DATEDIF(AJ$2,$V18,"D")/365),IF($G18&gt;AJ$2,(DATEDIF($G18,AK$2,"D")/365),1)))))))</f>
        <v>0</v>
      </c>
      <c r="AL18" s="53">
        <f>IF($V18&lt;=AK$2,0,IF($O18&lt;=AK$2,0,IF($G18&gt;=AL$2,0,IF($K18&gt;=$J18,0,IF($O18&lt;=AL$2,($J18-(SUM($K18,SUM($Z18:AK18)))),IF($L18=$D$139,(($J18-$K18)/$P18),(($J18-SUM($Z18:AK18))*$Q18))*IF($V18&lt;=AL$2,(DATEDIF(AK$2,$V18,"D")/365),IF($G18&gt;AK$2,(DATEDIF($G18,AL$2,"D")/365),1)))))))</f>
        <v>0</v>
      </c>
      <c r="AM18" s="53">
        <f>IF($V18&lt;=AL$2,0,IF($O18&lt;=AL$2,0,IF($G18&gt;=AM$2,0,IF($K18&gt;=$J18,0,IF($O18&lt;=AM$2,($J18-(SUM($K18,SUM($Z18:AL18)))),IF($L18=$D$139,(($J18-$K18)/$P18),(($J18-SUM($Z18:AL18))*$Q18))*IF($V18&lt;=AM$2,(DATEDIF(AL$2,$V18,"D")/365),IF($G18&gt;AL$2,(DATEDIF($G18,AM$2,"D")/365),1)))))))</f>
        <v>0</v>
      </c>
      <c r="AN18" s="53">
        <f>IF($V18&lt;=AM$2,0,IF($O18&lt;=AM$2,0,IF($G18&gt;=AN$2,0,IF($K18&gt;=$J18,0,IF($O18&lt;=AN$2,($J18-(SUM($K18,SUM($Z18:AM18)))),IF($L18=$D$139,(($J18-$K18)/$P18),(($J18-SUM($Z18:AM18))*$Q18))*IF($V18&lt;=AN$2,(DATEDIF(AM$2,$V18,"D")/365),IF($G18&gt;AM$2,(DATEDIF($G18,AN$2,"D")/365),1)))))))</f>
        <v>0</v>
      </c>
      <c r="AO18" s="53">
        <f>IF($V18&lt;=AN$2,0,IF($O18&lt;=AN$2,0,IF($G18&gt;=AO$2,0,IF($K18&gt;=$J18,0,IF($O18&lt;=AO$2,($J18-(SUM($K18,SUM($Z18:AN18)))),IF($L18=$D$139,(($J18-$K18)/$P18),(($J18-SUM($Z18:AN18))*$Q18))*IF($V18&lt;=AO$2,(DATEDIF(AN$2,$V18,"D")/365),IF($G18&gt;AN$2,(DATEDIF($G18,AO$2,"D")/365),1)))))))</f>
        <v>0</v>
      </c>
      <c r="AP18" s="53">
        <f>IF($V18&lt;=AO$2,0,IF($O18&lt;=AO$2,0,IF($G18&gt;=AP$2,0,IF($K18&gt;=$J18,0,IF($O18&lt;=AP$2,($J18-(SUM($K18,SUM($Z18:AO18)))),IF($L18=$D$139,(($J18-$K18)/$P18),(($J18-SUM($Z18:AO18))*$Q18))*IF($V18&lt;=AP$2,(DATEDIF(AO$2,$V18,"D")/365),IF($G18&gt;AO$2,(DATEDIF($G18,AP$2,"D")/365),1)))))))</f>
        <v>0</v>
      </c>
      <c r="AQ18" s="53">
        <f>IF($V18&lt;=AP$2,0,IF($O18&lt;=AP$2,0,IF($G18&gt;=AQ$2,0,IF($K18&gt;=$J18,0,IF($O18&lt;=AQ$2,($J18-(SUM($K18,SUM($Z18:AP18)))),IF($L18=$D$139,(($J18-$K18)/$P18),(($J18-SUM($Z18:AP18))*$Q18))*IF($V18&lt;=AQ$2,(DATEDIF(AP$2,$V18,"D")/365),IF($G18&gt;AP$2,(DATEDIF($G18,AQ$2,"D")/365),1)))))))</f>
        <v>0</v>
      </c>
      <c r="AR18" s="53">
        <f>IF($V18&lt;=AQ$2,0,IF($O18&lt;=AQ$2,0,IF($G18&gt;=AR$2,0,IF($K18&gt;=$J18,0,IF($O18&lt;=AR$2,($J18-(SUM($K18,SUM($Z18:AQ18)))),IF($L18=$D$139,(($J18-$K18)/$P18),(($J18-SUM($Z18:AQ18))*$Q18))*IF($V18&lt;=AR$2,(DATEDIF(AQ$2,$V18,"D")/365),IF($G18&gt;AQ$2,(DATEDIF($G18,AR$2,"D")/365),1)))))))</f>
        <v>0</v>
      </c>
      <c r="AS18" s="53">
        <f>IF($V18&lt;=AR$2,0,IF($O18&lt;=AR$2,0,IF($G18&gt;=AS$2,0,IF($K18&gt;=$J18,0,IF($O18&lt;=AS$2,($J18-(SUM($K18,SUM($Z18:AR18)))),IF($L18=$D$139,(($J18-$K18)/$P18),(($J18-SUM($Z18:AR18))*$Q18))*IF($V18&lt;=AS$2,(DATEDIF(AR$2,$V18,"D")/365),IF($G18&gt;AR$2,(DATEDIF($G18,AS$2,"D")/365),1)))))))</f>
        <v>0</v>
      </c>
      <c r="AT18" s="53">
        <f>IF($V18&lt;=AS$2,0,IF($O18&lt;=AS$2,0,IF($G18&gt;=AT$2,0,IF($K18&gt;=$J18,0,IF($O18&lt;=AT$2,($J18-(SUM($K18,SUM($Z18:AS18)))),IF($L18=$D$139,(($J18-$K18)/$P18),(($J18-SUM($Z18:AS18))*$Q18))*IF($V18&lt;=AT$2,(DATEDIF(AS$2,$V18,"D")/365),IF($G18&gt;AS$2,(DATEDIF($G18,AT$2,"D")/365),1)))))))</f>
        <v>0</v>
      </c>
      <c r="AU18" s="53">
        <f>IF($V18&lt;=AT$2,0,IF($O18&lt;=AT$2,0,IF($G18&gt;=AU$2,0,IF($K18&gt;=$J18,0,IF($O18&lt;=AU$2,($J18-(SUM($K18,SUM($Z18:AT18)))),IF($L18=$D$139,(($J18-$K18)/$P18),(($J18-SUM($Z18:AT18))*$Q18))*IF($V18&lt;=AU$2,(DATEDIF(AT$2,$V18,"D")/365),IF($G18&gt;AT$2,(DATEDIF($G18,AU$2,"D")/365),1)))))))</f>
        <v>0</v>
      </c>
      <c r="AV18" s="53">
        <f>IF($V18&lt;=AU$2,0,IF($O18&lt;=AU$2,0,IF($G18&gt;=AV$2,0,IF($K18&gt;=$J18,0,IF($O18&lt;=AV$2,($J18-(SUM($K18,SUM($Z18:AU18)))),IF($L18=$D$139,(($J18-$K18)/$P18),(($J18-SUM($Z18:AU18))*$Q18))*IF($V18&lt;=AV$2,(DATEDIF(AU$2,$V18,"D")/365),IF($G18&gt;AU$2,(DATEDIF($G18,AV$2,"D")/365),1)))))))</f>
        <v>0</v>
      </c>
      <c r="AW18" s="53">
        <f>IF($V18&lt;=AV$2,0,IF($O18&lt;=AV$2,0,IF($G18&gt;=AW$2,0,IF($K18&gt;=$J18,0,IF($O18&lt;=AW$2,($J18-(SUM($K18,SUM($Z18:AV18)))),IF($L18=$D$139,(($J18-$K18)/$P18),(($J18-SUM($Z18:AV18))*$Q18))*IF($V18&lt;=AW$2,(DATEDIF(AV$2,$V18,"D")/365),IF($G18&gt;AV$2,(DATEDIF($G18,AW$2,"D")/365),1)))))))</f>
        <v>0</v>
      </c>
      <c r="AX18" s="53">
        <f>IF($V18&lt;=AW$2,0,IF($O18&lt;=AW$2,0,IF($G18&gt;=AX$2,0,IF($K18&gt;=$J18,0,IF($O18&lt;=AX$2,($J18-(SUM($K18,SUM($Z18:AW18)))),IF($L18=$D$139,(($J18-$K18)/$P18),(($J18-SUM($Z18:AW18))*$Q18))*IF($V18&lt;=AX$2,(DATEDIF(AW$2,$V18,"D")/365),IF($G18&gt;AW$2,(DATEDIF($G18,AX$2,"D")/365),1)))))))</f>
        <v>0</v>
      </c>
      <c r="AY18" s="53">
        <f>IF($V18&lt;=AX$2,0,IF($O18&lt;=AX$2,0,IF($G18&gt;=AY$2,0,IF($K18&gt;=$J18,0,IF($O18&lt;=AY$2,($J18-(SUM($K18,SUM($Z18:AX18)))),IF($L18=$D$139,(($J18-$K18)/$P18),(($J18-SUM($Z18:AX18))*$Q18))*IF($V18&lt;=AY$2,(DATEDIF(AX$2,$V18,"D")/365),IF($G18&gt;AX$2,(DATEDIF($G18,AY$2,"D")/365),1)))))))</f>
        <v>0</v>
      </c>
      <c r="AZ18" s="52"/>
      <c r="BA18" s="52"/>
      <c r="BB18" s="126">
        <f>IF($V18&lt;=BB$2,0,IF($G18&gt;=BB$2,0,IF($G18&gt;$W$3,(J18-Z18),IF($G18&lt;=$W$3,J18-SUM(W18,$Z18:Z18),0))))</f>
        <v>0</v>
      </c>
      <c r="BC18" s="53">
        <f t="shared" si="14"/>
        <v>0</v>
      </c>
      <c r="BD18" s="52">
        <f t="shared" si="12"/>
        <v>0</v>
      </c>
      <c r="BE18" s="53">
        <f t="shared" si="12"/>
        <v>0</v>
      </c>
      <c r="BF18" s="52">
        <f t="shared" si="12"/>
        <v>0</v>
      </c>
      <c r="BG18" s="53">
        <f t="shared" si="12"/>
        <v>0</v>
      </c>
      <c r="BH18" s="52">
        <f t="shared" si="12"/>
        <v>0</v>
      </c>
      <c r="BI18" s="53">
        <f t="shared" si="12"/>
        <v>0</v>
      </c>
      <c r="BJ18" s="52">
        <f t="shared" si="12"/>
        <v>0</v>
      </c>
      <c r="BK18" s="53">
        <f t="shared" si="12"/>
        <v>0</v>
      </c>
      <c r="BL18" s="52">
        <f t="shared" si="12"/>
        <v>0</v>
      </c>
      <c r="BM18" s="53">
        <f t="shared" si="12"/>
        <v>0</v>
      </c>
      <c r="BN18" s="52">
        <f t="shared" si="12"/>
        <v>0</v>
      </c>
      <c r="BO18" s="53">
        <f t="shared" si="12"/>
        <v>0</v>
      </c>
      <c r="BP18" s="52">
        <f t="shared" si="12"/>
        <v>0</v>
      </c>
      <c r="BQ18" s="53">
        <f t="shared" si="12"/>
        <v>0</v>
      </c>
      <c r="BR18" s="52">
        <f t="shared" si="12"/>
        <v>0</v>
      </c>
      <c r="BS18" s="53">
        <f t="shared" si="12"/>
        <v>0</v>
      </c>
      <c r="BT18" s="52">
        <f t="shared" si="13"/>
        <v>0</v>
      </c>
      <c r="BU18" s="53">
        <f t="shared" si="13"/>
        <v>0</v>
      </c>
      <c r="BV18" s="52">
        <f t="shared" si="13"/>
        <v>0</v>
      </c>
      <c r="BW18" s="53">
        <f t="shared" si="13"/>
        <v>0</v>
      </c>
      <c r="BX18" s="52">
        <f t="shared" si="13"/>
        <v>0</v>
      </c>
      <c r="BY18" s="53">
        <f t="shared" si="13"/>
        <v>0</v>
      </c>
      <c r="BZ18" s="52">
        <f t="shared" si="13"/>
        <v>0</v>
      </c>
      <c r="CA18" s="53">
        <f t="shared" si="13"/>
        <v>0</v>
      </c>
    </row>
    <row r="19" spans="1:79">
      <c r="A19" s="20">
        <v>18</v>
      </c>
      <c r="B19" s="20" t="s">
        <v>27</v>
      </c>
      <c r="C19" s="20" t="s">
        <v>153</v>
      </c>
      <c r="D19" s="2">
        <v>1985</v>
      </c>
      <c r="E19" s="3">
        <v>4</v>
      </c>
      <c r="F19" s="2">
        <v>1</v>
      </c>
      <c r="G19" s="55">
        <f t="shared" si="0"/>
        <v>31137</v>
      </c>
      <c r="H19" s="4">
        <v>0</v>
      </c>
      <c r="I19" s="1">
        <v>0</v>
      </c>
      <c r="J19" s="51">
        <f t="shared" si="1"/>
        <v>0</v>
      </c>
      <c r="K19" s="54">
        <f t="shared" si="2"/>
        <v>0</v>
      </c>
      <c r="L19" s="4" t="s">
        <v>96</v>
      </c>
      <c r="M19" s="54">
        <f t="shared" si="15"/>
        <v>8</v>
      </c>
      <c r="N19" s="53">
        <f t="shared" si="3"/>
        <v>8</v>
      </c>
      <c r="O19" s="55">
        <f t="shared" si="4"/>
        <v>34059</v>
      </c>
      <c r="P19" s="53">
        <f t="shared" si="5"/>
        <v>0</v>
      </c>
      <c r="Q19" s="111">
        <f t="shared" si="6"/>
        <v>0</v>
      </c>
      <c r="R19" s="145" t="s">
        <v>130</v>
      </c>
      <c r="S19" s="138">
        <v>17</v>
      </c>
      <c r="T19" s="139">
        <v>4</v>
      </c>
      <c r="U19" s="138">
        <v>2035</v>
      </c>
      <c r="V19" s="55">
        <f t="shared" si="7"/>
        <v>54878</v>
      </c>
      <c r="W19" s="53">
        <f t="shared" si="8"/>
        <v>0</v>
      </c>
      <c r="X19" s="53">
        <f t="shared" si="9"/>
        <v>0</v>
      </c>
      <c r="Y19" s="53">
        <f t="shared" si="10"/>
        <v>0</v>
      </c>
      <c r="Z19" s="53">
        <f t="shared" si="11"/>
        <v>0</v>
      </c>
      <c r="AA19" s="53">
        <f>IF($V19&lt;=Z$2,0,IF($O19&lt;=Z$2,0,IF($G19&gt;=AA$2,0,IF($K19&gt;=$J19,0,IF($O19&lt;=AA$2,($J19-(SUM($K19,SUM($Z19:Z19)))),IF($L19=$D$139,(($J19-$K19)/$P19),(($J19-SUM($Z19:Z19))*$Q19))*IF($V19&lt;=AA$2,(DATEDIF(Z$2,$V19,"D")/365),IF($G19&gt;Z$2,(DATEDIF($G19,AA$2,"D")/365),1)))))))</f>
        <v>0</v>
      </c>
      <c r="AB19" s="53">
        <f>IF($V19&lt;=AA$2,0,IF($O19&lt;=AA$2,0,IF($G19&gt;=AB$2,0,IF($K19&gt;=$J19,0,IF($O19&lt;=AB$2,($J19-(SUM($K19,SUM($Z19:AA19)))),IF($L19=$D$139,(($J19-$K19)/$P19),(($J19-SUM($Z19:AA19))*$Q19))*IF($V19&lt;=AB$2,(DATEDIF(AA$2,$V19,"D")/365),IF($G19&gt;AA$2,(DATEDIF($G19,AB$2,"D")/365),1)))))))</f>
        <v>0</v>
      </c>
      <c r="AC19" s="53">
        <f>IF($V19&lt;=AB$2,0,IF($O19&lt;=AB$2,0,IF($G19&gt;=AC$2,0,IF($K19&gt;=$J19,0,IF($O19&lt;=AC$2,($J19-(SUM($K19,SUM($Z19:AB19)))),IF($L19=$D$139,(($J19-$K19)/$P19),(($J19-SUM($Z19:AB19))*$Q19))*IF($V19&lt;=AC$2,(DATEDIF(AB$2,$V19,"D")/365),IF($G19&gt;AB$2,(DATEDIF($G19,AC$2,"D")/365),1)))))))</f>
        <v>0</v>
      </c>
      <c r="AD19" s="53">
        <f>IF($V19&lt;=AC$2,0,IF($O19&lt;=AC$2,0,IF($G19&gt;=AD$2,0,IF($K19&gt;=$J19,0,IF($O19&lt;=AD$2,($J19-(SUM($K19,SUM($Z19:AC19)))),IF($L19=$D$139,(($J19-$K19)/$P19),(($J19-SUM($Z19:AC19))*$Q19))*IF($V19&lt;=AD$2,(DATEDIF(AC$2,$V19,"D")/365),IF($G19&gt;AC$2,(DATEDIF($G19,AD$2,"D")/365),1)))))))</f>
        <v>0</v>
      </c>
      <c r="AE19" s="53">
        <f>IF($V19&lt;=AD$2,0,IF($O19&lt;=AD$2,0,IF($G19&gt;=AE$2,0,IF($K19&gt;=$J19,0,IF($O19&lt;=AE$2,($J19-(SUM($K19,SUM($Z19:AD19)))),IF($L19=$D$139,(($J19-$K19)/$P19),(($J19-SUM($Z19:AD19))*$Q19))*IF($V19&lt;=AE$2,(DATEDIF(AD$2,$V19,"D")/365),IF($G19&gt;AD$2,(DATEDIF($G19,AE$2,"D")/365),1)))))))</f>
        <v>0</v>
      </c>
      <c r="AF19" s="53">
        <f>IF($V19&lt;=AE$2,0,IF($O19&lt;=AE$2,0,IF($G19&gt;=AF$2,0,IF($K19&gt;=$J19,0,IF($O19&lt;=AF$2,($J19-(SUM($K19,SUM($Z19:AE19)))),IF($L19=$D$139,(($J19-$K19)/$P19),(($J19-SUM($Z19:AE19))*$Q19))*IF($V19&lt;=AF$2,(DATEDIF(AE$2,$V19,"D")/365),IF($G19&gt;AE$2,(DATEDIF($G19,AF$2,"D")/365),1)))))))</f>
        <v>0</v>
      </c>
      <c r="AG19" s="53">
        <f>IF($V19&lt;=AF$2,0,IF($O19&lt;=AF$2,0,IF($G19&gt;=AG$2,0,IF($K19&gt;=$J19,0,IF($O19&lt;=AG$2,($J19-(SUM($K19,SUM($Z19:AF19)))),IF($L19=$D$139,(($J19-$K19)/$P19),(($J19-SUM($Z19:AF19))*$Q19))*IF($V19&lt;=AG$2,(DATEDIF(AF$2,$V19,"D")/365),IF($G19&gt;AF$2,(DATEDIF($G19,AG$2,"D")/365),1)))))))</f>
        <v>0</v>
      </c>
      <c r="AH19" s="53">
        <f>IF($V19&lt;=AG$2,0,IF($O19&lt;=AG$2,0,IF($G19&gt;=AH$2,0,IF($K19&gt;=$J19,0,IF($O19&lt;=AH$2,($J19-(SUM($K19,SUM($Z19:AG19)))),IF($L19=$D$139,(($J19-$K19)/$P19),(($J19-SUM($Z19:AG19))*$Q19))*IF($V19&lt;=AH$2,(DATEDIF(AG$2,$V19,"D")/365),IF($G19&gt;AG$2,(DATEDIF($G19,AH$2,"D")/365),1)))))))</f>
        <v>0</v>
      </c>
      <c r="AI19" s="53">
        <f>IF($V19&lt;=AH$2,0,IF($O19&lt;=AH$2,0,IF($G19&gt;=AI$2,0,IF($K19&gt;=$J19,0,IF($O19&lt;=AI$2,($J19-(SUM($K19,SUM($Z19:AH19)))),IF($L19=$D$139,(($J19-$K19)/$P19),(($J19-SUM($Z19:AH19))*$Q19))*IF($V19&lt;=AI$2,(DATEDIF(AH$2,$V19,"D")/365),IF($G19&gt;AH$2,(DATEDIF($G19,AI$2,"D")/365),1)))))))</f>
        <v>0</v>
      </c>
      <c r="AJ19" s="53">
        <f>IF($V19&lt;=AI$2,0,IF($O19&lt;=AI$2,0,IF($G19&gt;=AJ$2,0,IF($K19&gt;=$J19,0,IF($O19&lt;=AJ$2,($J19-(SUM($K19,SUM($Z19:AI19)))),IF($L19=$D$139,(($J19-$K19)/$P19),(($J19-SUM($Z19:AI19))*$Q19))*IF($V19&lt;=AJ$2,(DATEDIF(AI$2,$V19,"D")/365),IF($G19&gt;AI$2,(DATEDIF($G19,AJ$2,"D")/365),1)))))))</f>
        <v>0</v>
      </c>
      <c r="AK19" s="53">
        <f>IF($V19&lt;=AJ$2,0,IF($O19&lt;=AJ$2,0,IF($G19&gt;=AK$2,0,IF($K19&gt;=$J19,0,IF($O19&lt;=AK$2,($J19-(SUM($K19,SUM($Z19:AJ19)))),IF($L19=$D$139,(($J19-$K19)/$P19),(($J19-SUM($Z19:AJ19))*$Q19))*IF($V19&lt;=AK$2,(DATEDIF(AJ$2,$V19,"D")/365),IF($G19&gt;AJ$2,(DATEDIF($G19,AK$2,"D")/365),1)))))))</f>
        <v>0</v>
      </c>
      <c r="AL19" s="53">
        <f>IF($V19&lt;=AK$2,0,IF($O19&lt;=AK$2,0,IF($G19&gt;=AL$2,0,IF($K19&gt;=$J19,0,IF($O19&lt;=AL$2,($J19-(SUM($K19,SUM($Z19:AK19)))),IF($L19=$D$139,(($J19-$K19)/$P19),(($J19-SUM($Z19:AK19))*$Q19))*IF($V19&lt;=AL$2,(DATEDIF(AK$2,$V19,"D")/365),IF($G19&gt;AK$2,(DATEDIF($G19,AL$2,"D")/365),1)))))))</f>
        <v>0</v>
      </c>
      <c r="AM19" s="53">
        <f>IF($V19&lt;=AL$2,0,IF($O19&lt;=AL$2,0,IF($G19&gt;=AM$2,0,IF($K19&gt;=$J19,0,IF($O19&lt;=AM$2,($J19-(SUM($K19,SUM($Z19:AL19)))),IF($L19=$D$139,(($J19-$K19)/$P19),(($J19-SUM($Z19:AL19))*$Q19))*IF($V19&lt;=AM$2,(DATEDIF(AL$2,$V19,"D")/365),IF($G19&gt;AL$2,(DATEDIF($G19,AM$2,"D")/365),1)))))))</f>
        <v>0</v>
      </c>
      <c r="AN19" s="53">
        <f>IF($V19&lt;=AM$2,0,IF($O19&lt;=AM$2,0,IF($G19&gt;=AN$2,0,IF($K19&gt;=$J19,0,IF($O19&lt;=AN$2,($J19-(SUM($K19,SUM($Z19:AM19)))),IF($L19=$D$139,(($J19-$K19)/$P19),(($J19-SUM($Z19:AM19))*$Q19))*IF($V19&lt;=AN$2,(DATEDIF(AM$2,$V19,"D")/365),IF($G19&gt;AM$2,(DATEDIF($G19,AN$2,"D")/365),1)))))))</f>
        <v>0</v>
      </c>
      <c r="AO19" s="53">
        <f>IF($V19&lt;=AN$2,0,IF($O19&lt;=AN$2,0,IF($G19&gt;=AO$2,0,IF($K19&gt;=$J19,0,IF($O19&lt;=AO$2,($J19-(SUM($K19,SUM($Z19:AN19)))),IF($L19=$D$139,(($J19-$K19)/$P19),(($J19-SUM($Z19:AN19))*$Q19))*IF($V19&lt;=AO$2,(DATEDIF(AN$2,$V19,"D")/365),IF($G19&gt;AN$2,(DATEDIF($G19,AO$2,"D")/365),1)))))))</f>
        <v>0</v>
      </c>
      <c r="AP19" s="53">
        <f>IF($V19&lt;=AO$2,0,IF($O19&lt;=AO$2,0,IF($G19&gt;=AP$2,0,IF($K19&gt;=$J19,0,IF($O19&lt;=AP$2,($J19-(SUM($K19,SUM($Z19:AO19)))),IF($L19=$D$139,(($J19-$K19)/$P19),(($J19-SUM($Z19:AO19))*$Q19))*IF($V19&lt;=AP$2,(DATEDIF(AO$2,$V19,"D")/365),IF($G19&gt;AO$2,(DATEDIF($G19,AP$2,"D")/365),1)))))))</f>
        <v>0</v>
      </c>
      <c r="AQ19" s="53">
        <f>IF($V19&lt;=AP$2,0,IF($O19&lt;=AP$2,0,IF($G19&gt;=AQ$2,0,IF($K19&gt;=$J19,0,IF($O19&lt;=AQ$2,($J19-(SUM($K19,SUM($Z19:AP19)))),IF($L19=$D$139,(($J19-$K19)/$P19),(($J19-SUM($Z19:AP19))*$Q19))*IF($V19&lt;=AQ$2,(DATEDIF(AP$2,$V19,"D")/365),IF($G19&gt;AP$2,(DATEDIF($G19,AQ$2,"D")/365),1)))))))</f>
        <v>0</v>
      </c>
      <c r="AR19" s="53">
        <f>IF($V19&lt;=AQ$2,0,IF($O19&lt;=AQ$2,0,IF($G19&gt;=AR$2,0,IF($K19&gt;=$J19,0,IF($O19&lt;=AR$2,($J19-(SUM($K19,SUM($Z19:AQ19)))),IF($L19=$D$139,(($J19-$K19)/$P19),(($J19-SUM($Z19:AQ19))*$Q19))*IF($V19&lt;=AR$2,(DATEDIF(AQ$2,$V19,"D")/365),IF($G19&gt;AQ$2,(DATEDIF($G19,AR$2,"D")/365),1)))))))</f>
        <v>0</v>
      </c>
      <c r="AS19" s="53">
        <f>IF($V19&lt;=AR$2,0,IF($O19&lt;=AR$2,0,IF($G19&gt;=AS$2,0,IF($K19&gt;=$J19,0,IF($O19&lt;=AS$2,($J19-(SUM($K19,SUM($Z19:AR19)))),IF($L19=$D$139,(($J19-$K19)/$P19),(($J19-SUM($Z19:AR19))*$Q19))*IF($V19&lt;=AS$2,(DATEDIF(AR$2,$V19,"D")/365),IF($G19&gt;AR$2,(DATEDIF($G19,AS$2,"D")/365),1)))))))</f>
        <v>0</v>
      </c>
      <c r="AT19" s="53">
        <f>IF($V19&lt;=AS$2,0,IF($O19&lt;=AS$2,0,IF($G19&gt;=AT$2,0,IF($K19&gt;=$J19,0,IF($O19&lt;=AT$2,($J19-(SUM($K19,SUM($Z19:AS19)))),IF($L19=$D$139,(($J19-$K19)/$P19),(($J19-SUM($Z19:AS19))*$Q19))*IF($V19&lt;=AT$2,(DATEDIF(AS$2,$V19,"D")/365),IF($G19&gt;AS$2,(DATEDIF($G19,AT$2,"D")/365),1)))))))</f>
        <v>0</v>
      </c>
      <c r="AU19" s="53">
        <f>IF($V19&lt;=AT$2,0,IF($O19&lt;=AT$2,0,IF($G19&gt;=AU$2,0,IF($K19&gt;=$J19,0,IF($O19&lt;=AU$2,($J19-(SUM($K19,SUM($Z19:AT19)))),IF($L19=$D$139,(($J19-$K19)/$P19),(($J19-SUM($Z19:AT19))*$Q19))*IF($V19&lt;=AU$2,(DATEDIF(AT$2,$V19,"D")/365),IF($G19&gt;AT$2,(DATEDIF($G19,AU$2,"D")/365),1)))))))</f>
        <v>0</v>
      </c>
      <c r="AV19" s="53">
        <f>IF($V19&lt;=AU$2,0,IF($O19&lt;=AU$2,0,IF($G19&gt;=AV$2,0,IF($K19&gt;=$J19,0,IF($O19&lt;=AV$2,($J19-(SUM($K19,SUM($Z19:AU19)))),IF($L19=$D$139,(($J19-$K19)/$P19),(($J19-SUM($Z19:AU19))*$Q19))*IF($V19&lt;=AV$2,(DATEDIF(AU$2,$V19,"D")/365),IF($G19&gt;AU$2,(DATEDIF($G19,AV$2,"D")/365),1)))))))</f>
        <v>0</v>
      </c>
      <c r="AW19" s="53">
        <f>IF($V19&lt;=AV$2,0,IF($O19&lt;=AV$2,0,IF($G19&gt;=AW$2,0,IF($K19&gt;=$J19,0,IF($O19&lt;=AW$2,($J19-(SUM($K19,SUM($Z19:AV19)))),IF($L19=$D$139,(($J19-$K19)/$P19),(($J19-SUM($Z19:AV19))*$Q19))*IF($V19&lt;=AW$2,(DATEDIF(AV$2,$V19,"D")/365),IF($G19&gt;AV$2,(DATEDIF($G19,AW$2,"D")/365),1)))))))</f>
        <v>0</v>
      </c>
      <c r="AX19" s="53">
        <f>IF($V19&lt;=AW$2,0,IF($O19&lt;=AW$2,0,IF($G19&gt;=AX$2,0,IF($K19&gt;=$J19,0,IF($O19&lt;=AX$2,($J19-(SUM($K19,SUM($Z19:AW19)))),IF($L19=$D$139,(($J19-$K19)/$P19),(($J19-SUM($Z19:AW19))*$Q19))*IF($V19&lt;=AX$2,(DATEDIF(AW$2,$V19,"D")/365),IF($G19&gt;AW$2,(DATEDIF($G19,AX$2,"D")/365),1)))))))</f>
        <v>0</v>
      </c>
      <c r="AY19" s="53">
        <f>IF($V19&lt;=AX$2,0,IF($O19&lt;=AX$2,0,IF($G19&gt;=AY$2,0,IF($K19&gt;=$J19,0,IF($O19&lt;=AY$2,($J19-(SUM($K19,SUM($Z19:AX19)))),IF($L19=$D$139,(($J19-$K19)/$P19),(($J19-SUM($Z19:AX19))*$Q19))*IF($V19&lt;=AY$2,(DATEDIF(AX$2,$V19,"D")/365),IF($G19&gt;AX$2,(DATEDIF($G19,AY$2,"D")/365),1)))))))</f>
        <v>0</v>
      </c>
      <c r="AZ19" s="52"/>
      <c r="BA19" s="52"/>
      <c r="BB19" s="126">
        <f>IF($V19&lt;=BB$2,0,IF($G19&gt;=BB$2,0,IF($G19&gt;$W$3,(J19-Z19),IF($G19&lt;=$W$3,J19-SUM(W19,$Z19:Z19),0))))</f>
        <v>0</v>
      </c>
      <c r="BC19" s="53">
        <f t="shared" si="14"/>
        <v>0</v>
      </c>
      <c r="BD19" s="52">
        <f t="shared" si="12"/>
        <v>0</v>
      </c>
      <c r="BE19" s="53">
        <f t="shared" si="12"/>
        <v>0</v>
      </c>
      <c r="BF19" s="52">
        <f t="shared" si="12"/>
        <v>0</v>
      </c>
      <c r="BG19" s="53">
        <f t="shared" si="12"/>
        <v>0</v>
      </c>
      <c r="BH19" s="52">
        <f t="shared" si="12"/>
        <v>0</v>
      </c>
      <c r="BI19" s="53">
        <f t="shared" si="12"/>
        <v>0</v>
      </c>
      <c r="BJ19" s="52">
        <f t="shared" si="12"/>
        <v>0</v>
      </c>
      <c r="BK19" s="53">
        <f t="shared" si="12"/>
        <v>0</v>
      </c>
      <c r="BL19" s="52">
        <f t="shared" si="12"/>
        <v>0</v>
      </c>
      <c r="BM19" s="53">
        <f t="shared" si="12"/>
        <v>0</v>
      </c>
      <c r="BN19" s="52">
        <f t="shared" si="12"/>
        <v>0</v>
      </c>
      <c r="BO19" s="53">
        <f t="shared" si="12"/>
        <v>0</v>
      </c>
      <c r="BP19" s="52">
        <f t="shared" si="12"/>
        <v>0</v>
      </c>
      <c r="BQ19" s="53">
        <f t="shared" si="12"/>
        <v>0</v>
      </c>
      <c r="BR19" s="52">
        <f t="shared" si="12"/>
        <v>0</v>
      </c>
      <c r="BS19" s="53">
        <f t="shared" si="12"/>
        <v>0</v>
      </c>
      <c r="BT19" s="52">
        <f t="shared" si="13"/>
        <v>0</v>
      </c>
      <c r="BU19" s="53">
        <f t="shared" si="13"/>
        <v>0</v>
      </c>
      <c r="BV19" s="52">
        <f t="shared" si="13"/>
        <v>0</v>
      </c>
      <c r="BW19" s="53">
        <f t="shared" si="13"/>
        <v>0</v>
      </c>
      <c r="BX19" s="52">
        <f t="shared" si="13"/>
        <v>0</v>
      </c>
      <c r="BY19" s="53">
        <f t="shared" si="13"/>
        <v>0</v>
      </c>
      <c r="BZ19" s="52">
        <f t="shared" si="13"/>
        <v>0</v>
      </c>
      <c r="CA19" s="53">
        <f t="shared" si="13"/>
        <v>0</v>
      </c>
    </row>
    <row r="20" spans="1:79">
      <c r="A20" s="20">
        <v>19</v>
      </c>
      <c r="B20" s="20" t="s">
        <v>27</v>
      </c>
      <c r="C20" s="20" t="s">
        <v>153</v>
      </c>
      <c r="D20" s="2">
        <v>1985</v>
      </c>
      <c r="E20" s="3">
        <v>4</v>
      </c>
      <c r="F20" s="2">
        <v>1</v>
      </c>
      <c r="G20" s="55">
        <f t="shared" si="0"/>
        <v>31137</v>
      </c>
      <c r="H20" s="4">
        <v>0</v>
      </c>
      <c r="I20" s="1">
        <v>0</v>
      </c>
      <c r="J20" s="51">
        <f t="shared" si="1"/>
        <v>0</v>
      </c>
      <c r="K20" s="54">
        <f t="shared" si="2"/>
        <v>0</v>
      </c>
      <c r="L20" s="4" t="s">
        <v>96</v>
      </c>
      <c r="M20" s="54">
        <f t="shared" si="15"/>
        <v>8</v>
      </c>
      <c r="N20" s="53">
        <f t="shared" si="3"/>
        <v>8</v>
      </c>
      <c r="O20" s="55">
        <f t="shared" si="4"/>
        <v>34059</v>
      </c>
      <c r="P20" s="53">
        <f t="shared" si="5"/>
        <v>0</v>
      </c>
      <c r="Q20" s="111">
        <f t="shared" si="6"/>
        <v>0</v>
      </c>
      <c r="R20" s="145" t="s">
        <v>130</v>
      </c>
      <c r="S20" s="138">
        <v>17</v>
      </c>
      <c r="T20" s="139">
        <v>4</v>
      </c>
      <c r="U20" s="138">
        <v>2035</v>
      </c>
      <c r="V20" s="55">
        <f t="shared" si="7"/>
        <v>54878</v>
      </c>
      <c r="W20" s="53">
        <f t="shared" si="8"/>
        <v>0</v>
      </c>
      <c r="X20" s="53">
        <f t="shared" si="9"/>
        <v>0</v>
      </c>
      <c r="Y20" s="53">
        <f t="shared" si="10"/>
        <v>0</v>
      </c>
      <c r="Z20" s="53">
        <f t="shared" si="11"/>
        <v>0</v>
      </c>
      <c r="AA20" s="53">
        <f>IF($V20&lt;=Z$2,0,IF($O20&lt;=Z$2,0,IF($G20&gt;=AA$2,0,IF($K20&gt;=$J20,0,IF($O20&lt;=AA$2,($J20-(SUM($K20,SUM($Z20:Z20)))),IF($L20=$D$139,(($J20-$K20)/$P20),(($J20-SUM($Z20:Z20))*$Q20))*IF($V20&lt;=AA$2,(DATEDIF(Z$2,$V20,"D")/365),IF($G20&gt;Z$2,(DATEDIF($G20,AA$2,"D")/365),1)))))))</f>
        <v>0</v>
      </c>
      <c r="AB20" s="53">
        <f>IF($V20&lt;=AA$2,0,IF($O20&lt;=AA$2,0,IF($G20&gt;=AB$2,0,IF($K20&gt;=$J20,0,IF($O20&lt;=AB$2,($J20-(SUM($K20,SUM($Z20:AA20)))),IF($L20=$D$139,(($J20-$K20)/$P20),(($J20-SUM($Z20:AA20))*$Q20))*IF($V20&lt;=AB$2,(DATEDIF(AA$2,$V20,"D")/365),IF($G20&gt;AA$2,(DATEDIF($G20,AB$2,"D")/365),1)))))))</f>
        <v>0</v>
      </c>
      <c r="AC20" s="53">
        <f>IF($V20&lt;=AB$2,0,IF($O20&lt;=AB$2,0,IF($G20&gt;=AC$2,0,IF($K20&gt;=$J20,0,IF($O20&lt;=AC$2,($J20-(SUM($K20,SUM($Z20:AB20)))),IF($L20=$D$139,(($J20-$K20)/$P20),(($J20-SUM($Z20:AB20))*$Q20))*IF($V20&lt;=AC$2,(DATEDIF(AB$2,$V20,"D")/365),IF($G20&gt;AB$2,(DATEDIF($G20,AC$2,"D")/365),1)))))))</f>
        <v>0</v>
      </c>
      <c r="AD20" s="53">
        <f>IF($V20&lt;=AC$2,0,IF($O20&lt;=AC$2,0,IF($G20&gt;=AD$2,0,IF($K20&gt;=$J20,0,IF($O20&lt;=AD$2,($J20-(SUM($K20,SUM($Z20:AC20)))),IF($L20=$D$139,(($J20-$K20)/$P20),(($J20-SUM($Z20:AC20))*$Q20))*IF($V20&lt;=AD$2,(DATEDIF(AC$2,$V20,"D")/365),IF($G20&gt;AC$2,(DATEDIF($G20,AD$2,"D")/365),1)))))))</f>
        <v>0</v>
      </c>
      <c r="AE20" s="53">
        <f>IF($V20&lt;=AD$2,0,IF($O20&lt;=AD$2,0,IF($G20&gt;=AE$2,0,IF($K20&gt;=$J20,0,IF($O20&lt;=AE$2,($J20-(SUM($K20,SUM($Z20:AD20)))),IF($L20=$D$139,(($J20-$K20)/$P20),(($J20-SUM($Z20:AD20))*$Q20))*IF($V20&lt;=AE$2,(DATEDIF(AD$2,$V20,"D")/365),IF($G20&gt;AD$2,(DATEDIF($G20,AE$2,"D")/365),1)))))))</f>
        <v>0</v>
      </c>
      <c r="AF20" s="53">
        <f>IF($V20&lt;=AE$2,0,IF($O20&lt;=AE$2,0,IF($G20&gt;=AF$2,0,IF($K20&gt;=$J20,0,IF($O20&lt;=AF$2,($J20-(SUM($K20,SUM($Z20:AE20)))),IF($L20=$D$139,(($J20-$K20)/$P20),(($J20-SUM($Z20:AE20))*$Q20))*IF($V20&lt;=AF$2,(DATEDIF(AE$2,$V20,"D")/365),IF($G20&gt;AE$2,(DATEDIF($G20,AF$2,"D")/365),1)))))))</f>
        <v>0</v>
      </c>
      <c r="AG20" s="53">
        <f>IF($V20&lt;=AF$2,0,IF($O20&lt;=AF$2,0,IF($G20&gt;=AG$2,0,IF($K20&gt;=$J20,0,IF($O20&lt;=AG$2,($J20-(SUM($K20,SUM($Z20:AF20)))),IF($L20=$D$139,(($J20-$K20)/$P20),(($J20-SUM($Z20:AF20))*$Q20))*IF($V20&lt;=AG$2,(DATEDIF(AF$2,$V20,"D")/365),IF($G20&gt;AF$2,(DATEDIF($G20,AG$2,"D")/365),1)))))))</f>
        <v>0</v>
      </c>
      <c r="AH20" s="53">
        <f>IF($V20&lt;=AG$2,0,IF($O20&lt;=AG$2,0,IF($G20&gt;=AH$2,0,IF($K20&gt;=$J20,0,IF($O20&lt;=AH$2,($J20-(SUM($K20,SUM($Z20:AG20)))),IF($L20=$D$139,(($J20-$K20)/$P20),(($J20-SUM($Z20:AG20))*$Q20))*IF($V20&lt;=AH$2,(DATEDIF(AG$2,$V20,"D")/365),IF($G20&gt;AG$2,(DATEDIF($G20,AH$2,"D")/365),1)))))))</f>
        <v>0</v>
      </c>
      <c r="AI20" s="53">
        <f>IF($V20&lt;=AH$2,0,IF($O20&lt;=AH$2,0,IF($G20&gt;=AI$2,0,IF($K20&gt;=$J20,0,IF($O20&lt;=AI$2,($J20-(SUM($K20,SUM($Z20:AH20)))),IF($L20=$D$139,(($J20-$K20)/$P20),(($J20-SUM($Z20:AH20))*$Q20))*IF($V20&lt;=AI$2,(DATEDIF(AH$2,$V20,"D")/365),IF($G20&gt;AH$2,(DATEDIF($G20,AI$2,"D")/365),1)))))))</f>
        <v>0</v>
      </c>
      <c r="AJ20" s="53">
        <f>IF($V20&lt;=AI$2,0,IF($O20&lt;=AI$2,0,IF($G20&gt;=AJ$2,0,IF($K20&gt;=$J20,0,IF($O20&lt;=AJ$2,($J20-(SUM($K20,SUM($Z20:AI20)))),IF($L20=$D$139,(($J20-$K20)/$P20),(($J20-SUM($Z20:AI20))*$Q20))*IF($V20&lt;=AJ$2,(DATEDIF(AI$2,$V20,"D")/365),IF($G20&gt;AI$2,(DATEDIF($G20,AJ$2,"D")/365),1)))))))</f>
        <v>0</v>
      </c>
      <c r="AK20" s="53">
        <f>IF($V20&lt;=AJ$2,0,IF($O20&lt;=AJ$2,0,IF($G20&gt;=AK$2,0,IF($K20&gt;=$J20,0,IF($O20&lt;=AK$2,($J20-(SUM($K20,SUM($Z20:AJ20)))),IF($L20=$D$139,(($J20-$K20)/$P20),(($J20-SUM($Z20:AJ20))*$Q20))*IF($V20&lt;=AK$2,(DATEDIF(AJ$2,$V20,"D")/365),IF($G20&gt;AJ$2,(DATEDIF($G20,AK$2,"D")/365),1)))))))</f>
        <v>0</v>
      </c>
      <c r="AL20" s="53">
        <f>IF($V20&lt;=AK$2,0,IF($O20&lt;=AK$2,0,IF($G20&gt;=AL$2,0,IF($K20&gt;=$J20,0,IF($O20&lt;=AL$2,($J20-(SUM($K20,SUM($Z20:AK20)))),IF($L20=$D$139,(($J20-$K20)/$P20),(($J20-SUM($Z20:AK20))*$Q20))*IF($V20&lt;=AL$2,(DATEDIF(AK$2,$V20,"D")/365),IF($G20&gt;AK$2,(DATEDIF($G20,AL$2,"D")/365),1)))))))</f>
        <v>0</v>
      </c>
      <c r="AM20" s="53">
        <f>IF($V20&lt;=AL$2,0,IF($O20&lt;=AL$2,0,IF($G20&gt;=AM$2,0,IF($K20&gt;=$J20,0,IF($O20&lt;=AM$2,($J20-(SUM($K20,SUM($Z20:AL20)))),IF($L20=$D$139,(($J20-$K20)/$P20),(($J20-SUM($Z20:AL20))*$Q20))*IF($V20&lt;=AM$2,(DATEDIF(AL$2,$V20,"D")/365),IF($G20&gt;AL$2,(DATEDIF($G20,AM$2,"D")/365),1)))))))</f>
        <v>0</v>
      </c>
      <c r="AN20" s="53">
        <f>IF($V20&lt;=AM$2,0,IF($O20&lt;=AM$2,0,IF($G20&gt;=AN$2,0,IF($K20&gt;=$J20,0,IF($O20&lt;=AN$2,($J20-(SUM($K20,SUM($Z20:AM20)))),IF($L20=$D$139,(($J20-$K20)/$P20),(($J20-SUM($Z20:AM20))*$Q20))*IF($V20&lt;=AN$2,(DATEDIF(AM$2,$V20,"D")/365),IF($G20&gt;AM$2,(DATEDIF($G20,AN$2,"D")/365),1)))))))</f>
        <v>0</v>
      </c>
      <c r="AO20" s="53">
        <f>IF($V20&lt;=AN$2,0,IF($O20&lt;=AN$2,0,IF($G20&gt;=AO$2,0,IF($K20&gt;=$J20,0,IF($O20&lt;=AO$2,($J20-(SUM($K20,SUM($Z20:AN20)))),IF($L20=$D$139,(($J20-$K20)/$P20),(($J20-SUM($Z20:AN20))*$Q20))*IF($V20&lt;=AO$2,(DATEDIF(AN$2,$V20,"D")/365),IF($G20&gt;AN$2,(DATEDIF($G20,AO$2,"D")/365),1)))))))</f>
        <v>0</v>
      </c>
      <c r="AP20" s="53">
        <f>IF($V20&lt;=AO$2,0,IF($O20&lt;=AO$2,0,IF($G20&gt;=AP$2,0,IF($K20&gt;=$J20,0,IF($O20&lt;=AP$2,($J20-(SUM($K20,SUM($Z20:AO20)))),IF($L20=$D$139,(($J20-$K20)/$P20),(($J20-SUM($Z20:AO20))*$Q20))*IF($V20&lt;=AP$2,(DATEDIF(AO$2,$V20,"D")/365),IF($G20&gt;AO$2,(DATEDIF($G20,AP$2,"D")/365),1)))))))</f>
        <v>0</v>
      </c>
      <c r="AQ20" s="53">
        <f>IF($V20&lt;=AP$2,0,IF($O20&lt;=AP$2,0,IF($G20&gt;=AQ$2,0,IF($K20&gt;=$J20,0,IF($O20&lt;=AQ$2,($J20-(SUM($K20,SUM($Z20:AP20)))),IF($L20=$D$139,(($J20-$K20)/$P20),(($J20-SUM($Z20:AP20))*$Q20))*IF($V20&lt;=AQ$2,(DATEDIF(AP$2,$V20,"D")/365),IF($G20&gt;AP$2,(DATEDIF($G20,AQ$2,"D")/365),1)))))))</f>
        <v>0</v>
      </c>
      <c r="AR20" s="53">
        <f>IF($V20&lt;=AQ$2,0,IF($O20&lt;=AQ$2,0,IF($G20&gt;=AR$2,0,IF($K20&gt;=$J20,0,IF($O20&lt;=AR$2,($J20-(SUM($K20,SUM($Z20:AQ20)))),IF($L20=$D$139,(($J20-$K20)/$P20),(($J20-SUM($Z20:AQ20))*$Q20))*IF($V20&lt;=AR$2,(DATEDIF(AQ$2,$V20,"D")/365),IF($G20&gt;AQ$2,(DATEDIF($G20,AR$2,"D")/365),1)))))))</f>
        <v>0</v>
      </c>
      <c r="AS20" s="53">
        <f>IF($V20&lt;=AR$2,0,IF($O20&lt;=AR$2,0,IF($G20&gt;=AS$2,0,IF($K20&gt;=$J20,0,IF($O20&lt;=AS$2,($J20-(SUM($K20,SUM($Z20:AR20)))),IF($L20=$D$139,(($J20-$K20)/$P20),(($J20-SUM($Z20:AR20))*$Q20))*IF($V20&lt;=AS$2,(DATEDIF(AR$2,$V20,"D")/365),IF($G20&gt;AR$2,(DATEDIF($G20,AS$2,"D")/365),1)))))))</f>
        <v>0</v>
      </c>
      <c r="AT20" s="53">
        <f>IF($V20&lt;=AS$2,0,IF($O20&lt;=AS$2,0,IF($G20&gt;=AT$2,0,IF($K20&gt;=$J20,0,IF($O20&lt;=AT$2,($J20-(SUM($K20,SUM($Z20:AS20)))),IF($L20=$D$139,(($J20-$K20)/$P20),(($J20-SUM($Z20:AS20))*$Q20))*IF($V20&lt;=AT$2,(DATEDIF(AS$2,$V20,"D")/365),IF($G20&gt;AS$2,(DATEDIF($G20,AT$2,"D")/365),1)))))))</f>
        <v>0</v>
      </c>
      <c r="AU20" s="53">
        <f>IF($V20&lt;=AT$2,0,IF($O20&lt;=AT$2,0,IF($G20&gt;=AU$2,0,IF($K20&gt;=$J20,0,IF($O20&lt;=AU$2,($J20-(SUM($K20,SUM($Z20:AT20)))),IF($L20=$D$139,(($J20-$K20)/$P20),(($J20-SUM($Z20:AT20))*$Q20))*IF($V20&lt;=AU$2,(DATEDIF(AT$2,$V20,"D")/365),IF($G20&gt;AT$2,(DATEDIF($G20,AU$2,"D")/365),1)))))))</f>
        <v>0</v>
      </c>
      <c r="AV20" s="53">
        <f>IF($V20&lt;=AU$2,0,IF($O20&lt;=AU$2,0,IF($G20&gt;=AV$2,0,IF($K20&gt;=$J20,0,IF($O20&lt;=AV$2,($J20-(SUM($K20,SUM($Z20:AU20)))),IF($L20=$D$139,(($J20-$K20)/$P20),(($J20-SUM($Z20:AU20))*$Q20))*IF($V20&lt;=AV$2,(DATEDIF(AU$2,$V20,"D")/365),IF($G20&gt;AU$2,(DATEDIF($G20,AV$2,"D")/365),1)))))))</f>
        <v>0</v>
      </c>
      <c r="AW20" s="53">
        <f>IF($V20&lt;=AV$2,0,IF($O20&lt;=AV$2,0,IF($G20&gt;=AW$2,0,IF($K20&gt;=$J20,0,IF($O20&lt;=AW$2,($J20-(SUM($K20,SUM($Z20:AV20)))),IF($L20=$D$139,(($J20-$K20)/$P20),(($J20-SUM($Z20:AV20))*$Q20))*IF($V20&lt;=AW$2,(DATEDIF(AV$2,$V20,"D")/365),IF($G20&gt;AV$2,(DATEDIF($G20,AW$2,"D")/365),1)))))))</f>
        <v>0</v>
      </c>
      <c r="AX20" s="53">
        <f>IF($V20&lt;=AW$2,0,IF($O20&lt;=AW$2,0,IF($G20&gt;=AX$2,0,IF($K20&gt;=$J20,0,IF($O20&lt;=AX$2,($J20-(SUM($K20,SUM($Z20:AW20)))),IF($L20=$D$139,(($J20-$K20)/$P20),(($J20-SUM($Z20:AW20))*$Q20))*IF($V20&lt;=AX$2,(DATEDIF(AW$2,$V20,"D")/365),IF($G20&gt;AW$2,(DATEDIF($G20,AX$2,"D")/365),1)))))))</f>
        <v>0</v>
      </c>
      <c r="AY20" s="53">
        <f>IF($V20&lt;=AX$2,0,IF($O20&lt;=AX$2,0,IF($G20&gt;=AY$2,0,IF($K20&gt;=$J20,0,IF($O20&lt;=AY$2,($J20-(SUM($K20,SUM($Z20:AX20)))),IF($L20=$D$139,(($J20-$K20)/$P20),(($J20-SUM($Z20:AX20))*$Q20))*IF($V20&lt;=AY$2,(DATEDIF(AX$2,$V20,"D")/365),IF($G20&gt;AX$2,(DATEDIF($G20,AY$2,"D")/365),1)))))))</f>
        <v>0</v>
      </c>
      <c r="AZ20" s="52"/>
      <c r="BA20" s="52"/>
      <c r="BB20" s="126">
        <f>IF($V20&lt;=BB$2,0,IF($G20&gt;=BB$2,0,IF($G20&gt;$W$3,(J20-Z20),IF($G20&lt;=$W$3,J20-SUM(W20,$Z20:Z20),0))))</f>
        <v>0</v>
      </c>
      <c r="BC20" s="53">
        <f t="shared" si="14"/>
        <v>0</v>
      </c>
      <c r="BD20" s="52">
        <f t="shared" si="12"/>
        <v>0</v>
      </c>
      <c r="BE20" s="53">
        <f t="shared" si="12"/>
        <v>0</v>
      </c>
      <c r="BF20" s="52">
        <f t="shared" si="12"/>
        <v>0</v>
      </c>
      <c r="BG20" s="53">
        <f t="shared" si="12"/>
        <v>0</v>
      </c>
      <c r="BH20" s="52">
        <f t="shared" si="12"/>
        <v>0</v>
      </c>
      <c r="BI20" s="53">
        <f t="shared" si="12"/>
        <v>0</v>
      </c>
      <c r="BJ20" s="52">
        <f t="shared" si="12"/>
        <v>0</v>
      </c>
      <c r="BK20" s="53">
        <f t="shared" si="12"/>
        <v>0</v>
      </c>
      <c r="BL20" s="52">
        <f t="shared" si="12"/>
        <v>0</v>
      </c>
      <c r="BM20" s="53">
        <f t="shared" si="12"/>
        <v>0</v>
      </c>
      <c r="BN20" s="52">
        <f t="shared" si="12"/>
        <v>0</v>
      </c>
      <c r="BO20" s="53">
        <f t="shared" si="12"/>
        <v>0</v>
      </c>
      <c r="BP20" s="52">
        <f t="shared" si="12"/>
        <v>0</v>
      </c>
      <c r="BQ20" s="53">
        <f t="shared" si="12"/>
        <v>0</v>
      </c>
      <c r="BR20" s="52">
        <f t="shared" si="12"/>
        <v>0</v>
      </c>
      <c r="BS20" s="53">
        <f t="shared" si="12"/>
        <v>0</v>
      </c>
      <c r="BT20" s="52">
        <f t="shared" si="13"/>
        <v>0</v>
      </c>
      <c r="BU20" s="53">
        <f t="shared" si="13"/>
        <v>0</v>
      </c>
      <c r="BV20" s="52">
        <f t="shared" si="13"/>
        <v>0</v>
      </c>
      <c r="BW20" s="53">
        <f t="shared" si="13"/>
        <v>0</v>
      </c>
      <c r="BX20" s="52">
        <f t="shared" si="13"/>
        <v>0</v>
      </c>
      <c r="BY20" s="53">
        <f t="shared" si="13"/>
        <v>0</v>
      </c>
      <c r="BZ20" s="52">
        <f t="shared" si="13"/>
        <v>0</v>
      </c>
      <c r="CA20" s="53">
        <f t="shared" si="13"/>
        <v>0</v>
      </c>
    </row>
    <row r="21" spans="1:79">
      <c r="A21" s="20">
        <v>20</v>
      </c>
      <c r="B21" s="20" t="s">
        <v>27</v>
      </c>
      <c r="C21" s="20" t="s">
        <v>153</v>
      </c>
      <c r="D21" s="2">
        <v>1985</v>
      </c>
      <c r="E21" s="3">
        <v>4</v>
      </c>
      <c r="F21" s="2">
        <v>1</v>
      </c>
      <c r="G21" s="55">
        <f t="shared" si="0"/>
        <v>31137</v>
      </c>
      <c r="H21" s="4">
        <v>0</v>
      </c>
      <c r="I21" s="1">
        <v>0</v>
      </c>
      <c r="J21" s="51">
        <f t="shared" si="1"/>
        <v>0</v>
      </c>
      <c r="K21" s="54">
        <f t="shared" si="2"/>
        <v>0</v>
      </c>
      <c r="L21" s="4" t="s">
        <v>96</v>
      </c>
      <c r="M21" s="54">
        <f t="shared" si="15"/>
        <v>8</v>
      </c>
      <c r="N21" s="53">
        <f t="shared" si="3"/>
        <v>8</v>
      </c>
      <c r="O21" s="55">
        <f t="shared" si="4"/>
        <v>34059</v>
      </c>
      <c r="P21" s="53">
        <f t="shared" si="5"/>
        <v>0</v>
      </c>
      <c r="Q21" s="111">
        <f t="shared" si="6"/>
        <v>0</v>
      </c>
      <c r="R21" s="145" t="s">
        <v>130</v>
      </c>
      <c r="S21" s="138">
        <v>17</v>
      </c>
      <c r="T21" s="139">
        <v>4</v>
      </c>
      <c r="U21" s="138">
        <v>2035</v>
      </c>
      <c r="V21" s="55">
        <f t="shared" si="7"/>
        <v>54878</v>
      </c>
      <c r="W21" s="53">
        <f t="shared" si="8"/>
        <v>0</v>
      </c>
      <c r="X21" s="53">
        <f t="shared" si="9"/>
        <v>0</v>
      </c>
      <c r="Y21" s="53">
        <f t="shared" si="10"/>
        <v>0</v>
      </c>
      <c r="Z21" s="53">
        <f t="shared" si="11"/>
        <v>0</v>
      </c>
      <c r="AA21" s="53">
        <f>IF($V21&lt;=Z$2,0,IF($O21&lt;=Z$2,0,IF($G21&gt;=AA$2,0,IF($K21&gt;=$J21,0,IF($O21&lt;=AA$2,($J21-(SUM($K21,SUM($Z21:Z21)))),IF($L21=$D$139,(($J21-$K21)/$P21),(($J21-SUM($Z21:Z21))*$Q21))*IF($V21&lt;=AA$2,(DATEDIF(Z$2,$V21,"D")/365),IF($G21&gt;Z$2,(DATEDIF($G21,AA$2,"D")/365),1)))))))</f>
        <v>0</v>
      </c>
      <c r="AB21" s="53">
        <f>IF($V21&lt;=AA$2,0,IF($O21&lt;=AA$2,0,IF($G21&gt;=AB$2,0,IF($K21&gt;=$J21,0,IF($O21&lt;=AB$2,($J21-(SUM($K21,SUM($Z21:AA21)))),IF($L21=$D$139,(($J21-$K21)/$P21),(($J21-SUM($Z21:AA21))*$Q21))*IF($V21&lt;=AB$2,(DATEDIF(AA$2,$V21,"D")/365),IF($G21&gt;AA$2,(DATEDIF($G21,AB$2,"D")/365),1)))))))</f>
        <v>0</v>
      </c>
      <c r="AC21" s="53">
        <f>IF($V21&lt;=AB$2,0,IF($O21&lt;=AB$2,0,IF($G21&gt;=AC$2,0,IF($K21&gt;=$J21,0,IF($O21&lt;=AC$2,($J21-(SUM($K21,SUM($Z21:AB21)))),IF($L21=$D$139,(($J21-$K21)/$P21),(($J21-SUM($Z21:AB21))*$Q21))*IF($V21&lt;=AC$2,(DATEDIF(AB$2,$V21,"D")/365),IF($G21&gt;AB$2,(DATEDIF($G21,AC$2,"D")/365),1)))))))</f>
        <v>0</v>
      </c>
      <c r="AD21" s="53">
        <f>IF($V21&lt;=AC$2,0,IF($O21&lt;=AC$2,0,IF($G21&gt;=AD$2,0,IF($K21&gt;=$J21,0,IF($O21&lt;=AD$2,($J21-(SUM($K21,SUM($Z21:AC21)))),IF($L21=$D$139,(($J21-$K21)/$P21),(($J21-SUM($Z21:AC21))*$Q21))*IF($V21&lt;=AD$2,(DATEDIF(AC$2,$V21,"D")/365),IF($G21&gt;AC$2,(DATEDIF($G21,AD$2,"D")/365),1)))))))</f>
        <v>0</v>
      </c>
      <c r="AE21" s="53">
        <f>IF($V21&lt;=AD$2,0,IF($O21&lt;=AD$2,0,IF($G21&gt;=AE$2,0,IF($K21&gt;=$J21,0,IF($O21&lt;=AE$2,($J21-(SUM($K21,SUM($Z21:AD21)))),IF($L21=$D$139,(($J21-$K21)/$P21),(($J21-SUM($Z21:AD21))*$Q21))*IF($V21&lt;=AE$2,(DATEDIF(AD$2,$V21,"D")/365),IF($G21&gt;AD$2,(DATEDIF($G21,AE$2,"D")/365),1)))))))</f>
        <v>0</v>
      </c>
      <c r="AF21" s="53">
        <f>IF($V21&lt;=AE$2,0,IF($O21&lt;=AE$2,0,IF($G21&gt;=AF$2,0,IF($K21&gt;=$J21,0,IF($O21&lt;=AF$2,($J21-(SUM($K21,SUM($Z21:AE21)))),IF($L21=$D$139,(($J21-$K21)/$P21),(($J21-SUM($Z21:AE21))*$Q21))*IF($V21&lt;=AF$2,(DATEDIF(AE$2,$V21,"D")/365),IF($G21&gt;AE$2,(DATEDIF($G21,AF$2,"D")/365),1)))))))</f>
        <v>0</v>
      </c>
      <c r="AG21" s="53">
        <f>IF($V21&lt;=AF$2,0,IF($O21&lt;=AF$2,0,IF($G21&gt;=AG$2,0,IF($K21&gt;=$J21,0,IF($O21&lt;=AG$2,($J21-(SUM($K21,SUM($Z21:AF21)))),IF($L21=$D$139,(($J21-$K21)/$P21),(($J21-SUM($Z21:AF21))*$Q21))*IF($V21&lt;=AG$2,(DATEDIF(AF$2,$V21,"D")/365),IF($G21&gt;AF$2,(DATEDIF($G21,AG$2,"D")/365),1)))))))</f>
        <v>0</v>
      </c>
      <c r="AH21" s="53">
        <f>IF($V21&lt;=AG$2,0,IF($O21&lt;=AG$2,0,IF($G21&gt;=AH$2,0,IF($K21&gt;=$J21,0,IF($O21&lt;=AH$2,($J21-(SUM($K21,SUM($Z21:AG21)))),IF($L21=$D$139,(($J21-$K21)/$P21),(($J21-SUM($Z21:AG21))*$Q21))*IF($V21&lt;=AH$2,(DATEDIF(AG$2,$V21,"D")/365),IF($G21&gt;AG$2,(DATEDIF($G21,AH$2,"D")/365),1)))))))</f>
        <v>0</v>
      </c>
      <c r="AI21" s="53">
        <f>IF($V21&lt;=AH$2,0,IF($O21&lt;=AH$2,0,IF($G21&gt;=AI$2,0,IF($K21&gt;=$J21,0,IF($O21&lt;=AI$2,($J21-(SUM($K21,SUM($Z21:AH21)))),IF($L21=$D$139,(($J21-$K21)/$P21),(($J21-SUM($Z21:AH21))*$Q21))*IF($V21&lt;=AI$2,(DATEDIF(AH$2,$V21,"D")/365),IF($G21&gt;AH$2,(DATEDIF($G21,AI$2,"D")/365),1)))))))</f>
        <v>0</v>
      </c>
      <c r="AJ21" s="53">
        <f>IF($V21&lt;=AI$2,0,IF($O21&lt;=AI$2,0,IF($G21&gt;=AJ$2,0,IF($K21&gt;=$J21,0,IF($O21&lt;=AJ$2,($J21-(SUM($K21,SUM($Z21:AI21)))),IF($L21=$D$139,(($J21-$K21)/$P21),(($J21-SUM($Z21:AI21))*$Q21))*IF($V21&lt;=AJ$2,(DATEDIF(AI$2,$V21,"D")/365),IF($G21&gt;AI$2,(DATEDIF($G21,AJ$2,"D")/365),1)))))))</f>
        <v>0</v>
      </c>
      <c r="AK21" s="53">
        <f>IF($V21&lt;=AJ$2,0,IF($O21&lt;=AJ$2,0,IF($G21&gt;=AK$2,0,IF($K21&gt;=$J21,0,IF($O21&lt;=AK$2,($J21-(SUM($K21,SUM($Z21:AJ21)))),IF($L21=$D$139,(($J21-$K21)/$P21),(($J21-SUM($Z21:AJ21))*$Q21))*IF($V21&lt;=AK$2,(DATEDIF(AJ$2,$V21,"D")/365),IF($G21&gt;AJ$2,(DATEDIF($G21,AK$2,"D")/365),1)))))))</f>
        <v>0</v>
      </c>
      <c r="AL21" s="53">
        <f>IF($V21&lt;=AK$2,0,IF($O21&lt;=AK$2,0,IF($G21&gt;=AL$2,0,IF($K21&gt;=$J21,0,IF($O21&lt;=AL$2,($J21-(SUM($K21,SUM($Z21:AK21)))),IF($L21=$D$139,(($J21-$K21)/$P21),(($J21-SUM($Z21:AK21))*$Q21))*IF($V21&lt;=AL$2,(DATEDIF(AK$2,$V21,"D")/365),IF($G21&gt;AK$2,(DATEDIF($G21,AL$2,"D")/365),1)))))))</f>
        <v>0</v>
      </c>
      <c r="AM21" s="53">
        <f>IF($V21&lt;=AL$2,0,IF($O21&lt;=AL$2,0,IF($G21&gt;=AM$2,0,IF($K21&gt;=$J21,0,IF($O21&lt;=AM$2,($J21-(SUM($K21,SUM($Z21:AL21)))),IF($L21=$D$139,(($J21-$K21)/$P21),(($J21-SUM($Z21:AL21))*$Q21))*IF($V21&lt;=AM$2,(DATEDIF(AL$2,$V21,"D")/365),IF($G21&gt;AL$2,(DATEDIF($G21,AM$2,"D")/365),1)))))))</f>
        <v>0</v>
      </c>
      <c r="AN21" s="53">
        <f>IF($V21&lt;=AM$2,0,IF($O21&lt;=AM$2,0,IF($G21&gt;=AN$2,0,IF($K21&gt;=$J21,0,IF($O21&lt;=AN$2,($J21-(SUM($K21,SUM($Z21:AM21)))),IF($L21=$D$139,(($J21-$K21)/$P21),(($J21-SUM($Z21:AM21))*$Q21))*IF($V21&lt;=AN$2,(DATEDIF(AM$2,$V21,"D")/365),IF($G21&gt;AM$2,(DATEDIF($G21,AN$2,"D")/365),1)))))))</f>
        <v>0</v>
      </c>
      <c r="AO21" s="53">
        <f>IF($V21&lt;=AN$2,0,IF($O21&lt;=AN$2,0,IF($G21&gt;=AO$2,0,IF($K21&gt;=$J21,0,IF($O21&lt;=AO$2,($J21-(SUM($K21,SUM($Z21:AN21)))),IF($L21=$D$139,(($J21-$K21)/$P21),(($J21-SUM($Z21:AN21))*$Q21))*IF($V21&lt;=AO$2,(DATEDIF(AN$2,$V21,"D")/365),IF($G21&gt;AN$2,(DATEDIF($G21,AO$2,"D")/365),1)))))))</f>
        <v>0</v>
      </c>
      <c r="AP21" s="53">
        <f>IF($V21&lt;=AO$2,0,IF($O21&lt;=AO$2,0,IF($G21&gt;=AP$2,0,IF($K21&gt;=$J21,0,IF($O21&lt;=AP$2,($J21-(SUM($K21,SUM($Z21:AO21)))),IF($L21=$D$139,(($J21-$K21)/$P21),(($J21-SUM($Z21:AO21))*$Q21))*IF($V21&lt;=AP$2,(DATEDIF(AO$2,$V21,"D")/365),IF($G21&gt;AO$2,(DATEDIF($G21,AP$2,"D")/365),1)))))))</f>
        <v>0</v>
      </c>
      <c r="AQ21" s="53">
        <f>IF($V21&lt;=AP$2,0,IF($O21&lt;=AP$2,0,IF($G21&gt;=AQ$2,0,IF($K21&gt;=$J21,0,IF($O21&lt;=AQ$2,($J21-(SUM($K21,SUM($Z21:AP21)))),IF($L21=$D$139,(($J21-$K21)/$P21),(($J21-SUM($Z21:AP21))*$Q21))*IF($V21&lt;=AQ$2,(DATEDIF(AP$2,$V21,"D")/365),IF($G21&gt;AP$2,(DATEDIF($G21,AQ$2,"D")/365),1)))))))</f>
        <v>0</v>
      </c>
      <c r="AR21" s="53">
        <f>IF($V21&lt;=AQ$2,0,IF($O21&lt;=AQ$2,0,IF($G21&gt;=AR$2,0,IF($K21&gt;=$J21,0,IF($O21&lt;=AR$2,($J21-(SUM($K21,SUM($Z21:AQ21)))),IF($L21=$D$139,(($J21-$K21)/$P21),(($J21-SUM($Z21:AQ21))*$Q21))*IF($V21&lt;=AR$2,(DATEDIF(AQ$2,$V21,"D")/365),IF($G21&gt;AQ$2,(DATEDIF($G21,AR$2,"D")/365),1)))))))</f>
        <v>0</v>
      </c>
      <c r="AS21" s="53">
        <f>IF($V21&lt;=AR$2,0,IF($O21&lt;=AR$2,0,IF($G21&gt;=AS$2,0,IF($K21&gt;=$J21,0,IF($O21&lt;=AS$2,($J21-(SUM($K21,SUM($Z21:AR21)))),IF($L21=$D$139,(($J21-$K21)/$P21),(($J21-SUM($Z21:AR21))*$Q21))*IF($V21&lt;=AS$2,(DATEDIF(AR$2,$V21,"D")/365),IF($G21&gt;AR$2,(DATEDIF($G21,AS$2,"D")/365),1)))))))</f>
        <v>0</v>
      </c>
      <c r="AT21" s="53">
        <f>IF($V21&lt;=AS$2,0,IF($O21&lt;=AS$2,0,IF($G21&gt;=AT$2,0,IF($K21&gt;=$J21,0,IF($O21&lt;=AT$2,($J21-(SUM($K21,SUM($Z21:AS21)))),IF($L21=$D$139,(($J21-$K21)/$P21),(($J21-SUM($Z21:AS21))*$Q21))*IF($V21&lt;=AT$2,(DATEDIF(AS$2,$V21,"D")/365),IF($G21&gt;AS$2,(DATEDIF($G21,AT$2,"D")/365),1)))))))</f>
        <v>0</v>
      </c>
      <c r="AU21" s="53">
        <f>IF($V21&lt;=AT$2,0,IF($O21&lt;=AT$2,0,IF($G21&gt;=AU$2,0,IF($K21&gt;=$J21,0,IF($O21&lt;=AU$2,($J21-(SUM($K21,SUM($Z21:AT21)))),IF($L21=$D$139,(($J21-$K21)/$P21),(($J21-SUM($Z21:AT21))*$Q21))*IF($V21&lt;=AU$2,(DATEDIF(AT$2,$V21,"D")/365),IF($G21&gt;AT$2,(DATEDIF($G21,AU$2,"D")/365),1)))))))</f>
        <v>0</v>
      </c>
      <c r="AV21" s="53">
        <f>IF($V21&lt;=AU$2,0,IF($O21&lt;=AU$2,0,IF($G21&gt;=AV$2,0,IF($K21&gt;=$J21,0,IF($O21&lt;=AV$2,($J21-(SUM($K21,SUM($Z21:AU21)))),IF($L21=$D$139,(($J21-$K21)/$P21),(($J21-SUM($Z21:AU21))*$Q21))*IF($V21&lt;=AV$2,(DATEDIF(AU$2,$V21,"D")/365),IF($G21&gt;AU$2,(DATEDIF($G21,AV$2,"D")/365),1)))))))</f>
        <v>0</v>
      </c>
      <c r="AW21" s="53">
        <f>IF($V21&lt;=AV$2,0,IF($O21&lt;=AV$2,0,IF($G21&gt;=AW$2,0,IF($K21&gt;=$J21,0,IF($O21&lt;=AW$2,($J21-(SUM($K21,SUM($Z21:AV21)))),IF($L21=$D$139,(($J21-$K21)/$P21),(($J21-SUM($Z21:AV21))*$Q21))*IF($V21&lt;=AW$2,(DATEDIF(AV$2,$V21,"D")/365),IF($G21&gt;AV$2,(DATEDIF($G21,AW$2,"D")/365),1)))))))</f>
        <v>0</v>
      </c>
      <c r="AX21" s="53">
        <f>IF($V21&lt;=AW$2,0,IF($O21&lt;=AW$2,0,IF($G21&gt;=AX$2,0,IF($K21&gt;=$J21,0,IF($O21&lt;=AX$2,($J21-(SUM($K21,SUM($Z21:AW21)))),IF($L21=$D$139,(($J21-$K21)/$P21),(($J21-SUM($Z21:AW21))*$Q21))*IF($V21&lt;=AX$2,(DATEDIF(AW$2,$V21,"D")/365),IF($G21&gt;AW$2,(DATEDIF($G21,AX$2,"D")/365),1)))))))</f>
        <v>0</v>
      </c>
      <c r="AY21" s="53">
        <f>IF($V21&lt;=AX$2,0,IF($O21&lt;=AX$2,0,IF($G21&gt;=AY$2,0,IF($K21&gt;=$J21,0,IF($O21&lt;=AY$2,($J21-(SUM($K21,SUM($Z21:AX21)))),IF($L21=$D$139,(($J21-$K21)/$P21),(($J21-SUM($Z21:AX21))*$Q21))*IF($V21&lt;=AY$2,(DATEDIF(AX$2,$V21,"D")/365),IF($G21&gt;AX$2,(DATEDIF($G21,AY$2,"D")/365),1)))))))</f>
        <v>0</v>
      </c>
      <c r="AZ21" s="52"/>
      <c r="BA21" s="52"/>
      <c r="BB21" s="126">
        <f>IF($V21&lt;=BB$2,0,IF($G21&gt;=BB$2,0,IF($G21&gt;$W$3,(J21-Z21),IF($G21&lt;=$W$3,J21-SUM(W21,$Z21:Z21),0))))</f>
        <v>0</v>
      </c>
      <c r="BC21" s="53">
        <f t="shared" si="14"/>
        <v>0</v>
      </c>
      <c r="BD21" s="52">
        <f t="shared" si="12"/>
        <v>0</v>
      </c>
      <c r="BE21" s="53">
        <f t="shared" si="12"/>
        <v>0</v>
      </c>
      <c r="BF21" s="52">
        <f t="shared" si="12"/>
        <v>0</v>
      </c>
      <c r="BG21" s="53">
        <f t="shared" si="12"/>
        <v>0</v>
      </c>
      <c r="BH21" s="52">
        <f t="shared" si="12"/>
        <v>0</v>
      </c>
      <c r="BI21" s="53">
        <f t="shared" si="12"/>
        <v>0</v>
      </c>
      <c r="BJ21" s="52">
        <f t="shared" si="12"/>
        <v>0</v>
      </c>
      <c r="BK21" s="53">
        <f t="shared" si="12"/>
        <v>0</v>
      </c>
      <c r="BL21" s="52">
        <f t="shared" si="12"/>
        <v>0</v>
      </c>
      <c r="BM21" s="53">
        <f t="shared" si="12"/>
        <v>0</v>
      </c>
      <c r="BN21" s="52">
        <f t="shared" si="12"/>
        <v>0</v>
      </c>
      <c r="BO21" s="53">
        <f t="shared" si="12"/>
        <v>0</v>
      </c>
      <c r="BP21" s="52">
        <f t="shared" si="12"/>
        <v>0</v>
      </c>
      <c r="BQ21" s="53">
        <f t="shared" si="12"/>
        <v>0</v>
      </c>
      <c r="BR21" s="52">
        <f t="shared" si="12"/>
        <v>0</v>
      </c>
      <c r="BS21" s="53">
        <f t="shared" ref="BS21:CA36" si="17">IF($V21&lt;=BS$2,0,IF($G21&gt;=BS$2,0,IF($G21&gt;=BR$2,$J21-AQ21,BR21-AQ21)))</f>
        <v>0</v>
      </c>
      <c r="BT21" s="52">
        <f t="shared" si="13"/>
        <v>0</v>
      </c>
      <c r="BU21" s="53">
        <f t="shared" si="13"/>
        <v>0</v>
      </c>
      <c r="BV21" s="52">
        <f t="shared" si="13"/>
        <v>0</v>
      </c>
      <c r="BW21" s="53">
        <f t="shared" si="13"/>
        <v>0</v>
      </c>
      <c r="BX21" s="52">
        <f t="shared" si="13"/>
        <v>0</v>
      </c>
      <c r="BY21" s="53">
        <f t="shared" si="13"/>
        <v>0</v>
      </c>
      <c r="BZ21" s="52">
        <f t="shared" si="13"/>
        <v>0</v>
      </c>
      <c r="CA21" s="53">
        <f t="shared" si="13"/>
        <v>0</v>
      </c>
    </row>
    <row r="22" spans="1:79">
      <c r="A22" s="20">
        <v>21</v>
      </c>
      <c r="B22" s="20" t="s">
        <v>27</v>
      </c>
      <c r="C22" s="20" t="s">
        <v>153</v>
      </c>
      <c r="D22" s="2">
        <v>1985</v>
      </c>
      <c r="E22" s="3">
        <v>4</v>
      </c>
      <c r="F22" s="2">
        <v>1</v>
      </c>
      <c r="G22" s="55">
        <f t="shared" si="0"/>
        <v>31137</v>
      </c>
      <c r="H22" s="4">
        <v>0</v>
      </c>
      <c r="I22" s="1">
        <v>0</v>
      </c>
      <c r="J22" s="51">
        <f t="shared" si="1"/>
        <v>0</v>
      </c>
      <c r="K22" s="54">
        <f t="shared" si="2"/>
        <v>0</v>
      </c>
      <c r="L22" s="4" t="s">
        <v>96</v>
      </c>
      <c r="M22" s="54">
        <f t="shared" si="15"/>
        <v>8</v>
      </c>
      <c r="N22" s="53">
        <f t="shared" si="3"/>
        <v>8</v>
      </c>
      <c r="O22" s="55">
        <f t="shared" si="4"/>
        <v>34059</v>
      </c>
      <c r="P22" s="53">
        <f t="shared" si="5"/>
        <v>0</v>
      </c>
      <c r="Q22" s="111">
        <f t="shared" si="6"/>
        <v>0</v>
      </c>
      <c r="R22" s="145" t="s">
        <v>130</v>
      </c>
      <c r="S22" s="138">
        <v>17</v>
      </c>
      <c r="T22" s="139">
        <v>4</v>
      </c>
      <c r="U22" s="138">
        <v>2035</v>
      </c>
      <c r="V22" s="55">
        <f t="shared" si="7"/>
        <v>54878</v>
      </c>
      <c r="W22" s="53">
        <f t="shared" si="8"/>
        <v>0</v>
      </c>
      <c r="X22" s="53">
        <f t="shared" si="9"/>
        <v>0</v>
      </c>
      <c r="Y22" s="53">
        <f t="shared" si="10"/>
        <v>0</v>
      </c>
      <c r="Z22" s="53">
        <f t="shared" si="11"/>
        <v>0</v>
      </c>
      <c r="AA22" s="53">
        <f>IF($V22&lt;=Z$2,0,IF($O22&lt;=Z$2,0,IF($G22&gt;=AA$2,0,IF($K22&gt;=$J22,0,IF($O22&lt;=AA$2,($J22-(SUM($K22,SUM($Z22:Z22)))),IF($L22=$D$139,(($J22-$K22)/$P22),(($J22-SUM($Z22:Z22))*$Q22))*IF($V22&lt;=AA$2,(DATEDIF(Z$2,$V22,"D")/365),IF($G22&gt;Z$2,(DATEDIF($G22,AA$2,"D")/365),1)))))))</f>
        <v>0</v>
      </c>
      <c r="AB22" s="53">
        <f>IF($V22&lt;=AA$2,0,IF($O22&lt;=AA$2,0,IF($G22&gt;=AB$2,0,IF($K22&gt;=$J22,0,IF($O22&lt;=AB$2,($J22-(SUM($K22,SUM($Z22:AA22)))),IF($L22=$D$139,(($J22-$K22)/$P22),(($J22-SUM($Z22:AA22))*$Q22))*IF($V22&lt;=AB$2,(DATEDIF(AA$2,$V22,"D")/365),IF($G22&gt;AA$2,(DATEDIF($G22,AB$2,"D")/365),1)))))))</f>
        <v>0</v>
      </c>
      <c r="AC22" s="53">
        <f>IF($V22&lt;=AB$2,0,IF($O22&lt;=AB$2,0,IF($G22&gt;=AC$2,0,IF($K22&gt;=$J22,0,IF($O22&lt;=AC$2,($J22-(SUM($K22,SUM($Z22:AB22)))),IF($L22=$D$139,(($J22-$K22)/$P22),(($J22-SUM($Z22:AB22))*$Q22))*IF($V22&lt;=AC$2,(DATEDIF(AB$2,$V22,"D")/365),IF($G22&gt;AB$2,(DATEDIF($G22,AC$2,"D")/365),1)))))))</f>
        <v>0</v>
      </c>
      <c r="AD22" s="53">
        <f>IF($V22&lt;=AC$2,0,IF($O22&lt;=AC$2,0,IF($G22&gt;=AD$2,0,IF($K22&gt;=$J22,0,IF($O22&lt;=AD$2,($J22-(SUM($K22,SUM($Z22:AC22)))),IF($L22=$D$139,(($J22-$K22)/$P22),(($J22-SUM($Z22:AC22))*$Q22))*IF($V22&lt;=AD$2,(DATEDIF(AC$2,$V22,"D")/365),IF($G22&gt;AC$2,(DATEDIF($G22,AD$2,"D")/365),1)))))))</f>
        <v>0</v>
      </c>
      <c r="AE22" s="53">
        <f>IF($V22&lt;=AD$2,0,IF($O22&lt;=AD$2,0,IF($G22&gt;=AE$2,0,IF($K22&gt;=$J22,0,IF($O22&lt;=AE$2,($J22-(SUM($K22,SUM($Z22:AD22)))),IF($L22=$D$139,(($J22-$K22)/$P22),(($J22-SUM($Z22:AD22))*$Q22))*IF($V22&lt;=AE$2,(DATEDIF(AD$2,$V22,"D")/365),IF($G22&gt;AD$2,(DATEDIF($G22,AE$2,"D")/365),1)))))))</f>
        <v>0</v>
      </c>
      <c r="AF22" s="53">
        <f>IF($V22&lt;=AE$2,0,IF($O22&lt;=AE$2,0,IF($G22&gt;=AF$2,0,IF($K22&gt;=$J22,0,IF($O22&lt;=AF$2,($J22-(SUM($K22,SUM($Z22:AE22)))),IF($L22=$D$139,(($J22-$K22)/$P22),(($J22-SUM($Z22:AE22))*$Q22))*IF($V22&lt;=AF$2,(DATEDIF(AE$2,$V22,"D")/365),IF($G22&gt;AE$2,(DATEDIF($G22,AF$2,"D")/365),1)))))))</f>
        <v>0</v>
      </c>
      <c r="AG22" s="53">
        <f>IF($V22&lt;=AF$2,0,IF($O22&lt;=AF$2,0,IF($G22&gt;=AG$2,0,IF($K22&gt;=$J22,0,IF($O22&lt;=AG$2,($J22-(SUM($K22,SUM($Z22:AF22)))),IF($L22=$D$139,(($J22-$K22)/$P22),(($J22-SUM($Z22:AF22))*$Q22))*IF($V22&lt;=AG$2,(DATEDIF(AF$2,$V22,"D")/365),IF($G22&gt;AF$2,(DATEDIF($G22,AG$2,"D")/365),1)))))))</f>
        <v>0</v>
      </c>
      <c r="AH22" s="53">
        <f>IF($V22&lt;=AG$2,0,IF($O22&lt;=AG$2,0,IF($G22&gt;=AH$2,0,IF($K22&gt;=$J22,0,IF($O22&lt;=AH$2,($J22-(SUM($K22,SUM($Z22:AG22)))),IF($L22=$D$139,(($J22-$K22)/$P22),(($J22-SUM($Z22:AG22))*$Q22))*IF($V22&lt;=AH$2,(DATEDIF(AG$2,$V22,"D")/365),IF($G22&gt;AG$2,(DATEDIF($G22,AH$2,"D")/365),1)))))))</f>
        <v>0</v>
      </c>
      <c r="AI22" s="53">
        <f>IF($V22&lt;=AH$2,0,IF($O22&lt;=AH$2,0,IF($G22&gt;=AI$2,0,IF($K22&gt;=$J22,0,IF($O22&lt;=AI$2,($J22-(SUM($K22,SUM($Z22:AH22)))),IF($L22=$D$139,(($J22-$K22)/$P22),(($J22-SUM($Z22:AH22))*$Q22))*IF($V22&lt;=AI$2,(DATEDIF(AH$2,$V22,"D")/365),IF($G22&gt;AH$2,(DATEDIF($G22,AI$2,"D")/365),1)))))))</f>
        <v>0</v>
      </c>
      <c r="AJ22" s="53">
        <f>IF($V22&lt;=AI$2,0,IF($O22&lt;=AI$2,0,IF($G22&gt;=AJ$2,0,IF($K22&gt;=$J22,0,IF($O22&lt;=AJ$2,($J22-(SUM($K22,SUM($Z22:AI22)))),IF($L22=$D$139,(($J22-$K22)/$P22),(($J22-SUM($Z22:AI22))*$Q22))*IF($V22&lt;=AJ$2,(DATEDIF(AI$2,$V22,"D")/365),IF($G22&gt;AI$2,(DATEDIF($G22,AJ$2,"D")/365),1)))))))</f>
        <v>0</v>
      </c>
      <c r="AK22" s="53">
        <f>IF($V22&lt;=AJ$2,0,IF($O22&lt;=AJ$2,0,IF($G22&gt;=AK$2,0,IF($K22&gt;=$J22,0,IF($O22&lt;=AK$2,($J22-(SUM($K22,SUM($Z22:AJ22)))),IF($L22=$D$139,(($J22-$K22)/$P22),(($J22-SUM($Z22:AJ22))*$Q22))*IF($V22&lt;=AK$2,(DATEDIF(AJ$2,$V22,"D")/365),IF($G22&gt;AJ$2,(DATEDIF($G22,AK$2,"D")/365),1)))))))</f>
        <v>0</v>
      </c>
      <c r="AL22" s="53">
        <f>IF($V22&lt;=AK$2,0,IF($O22&lt;=AK$2,0,IF($G22&gt;=AL$2,0,IF($K22&gt;=$J22,0,IF($O22&lt;=AL$2,($J22-(SUM($K22,SUM($Z22:AK22)))),IF($L22=$D$139,(($J22-$K22)/$P22),(($J22-SUM($Z22:AK22))*$Q22))*IF($V22&lt;=AL$2,(DATEDIF(AK$2,$V22,"D")/365),IF($G22&gt;AK$2,(DATEDIF($G22,AL$2,"D")/365),1)))))))</f>
        <v>0</v>
      </c>
      <c r="AM22" s="53">
        <f>IF($V22&lt;=AL$2,0,IF($O22&lt;=AL$2,0,IF($G22&gt;=AM$2,0,IF($K22&gt;=$J22,0,IF($O22&lt;=AM$2,($J22-(SUM($K22,SUM($Z22:AL22)))),IF($L22=$D$139,(($J22-$K22)/$P22),(($J22-SUM($Z22:AL22))*$Q22))*IF($V22&lt;=AM$2,(DATEDIF(AL$2,$V22,"D")/365),IF($G22&gt;AL$2,(DATEDIF($G22,AM$2,"D")/365),1)))))))</f>
        <v>0</v>
      </c>
      <c r="AN22" s="53">
        <f>IF($V22&lt;=AM$2,0,IF($O22&lt;=AM$2,0,IF($G22&gt;=AN$2,0,IF($K22&gt;=$J22,0,IF($O22&lt;=AN$2,($J22-(SUM($K22,SUM($Z22:AM22)))),IF($L22=$D$139,(($J22-$K22)/$P22),(($J22-SUM($Z22:AM22))*$Q22))*IF($V22&lt;=AN$2,(DATEDIF(AM$2,$V22,"D")/365),IF($G22&gt;AM$2,(DATEDIF($G22,AN$2,"D")/365),1)))))))</f>
        <v>0</v>
      </c>
      <c r="AO22" s="53">
        <f>IF($V22&lt;=AN$2,0,IF($O22&lt;=AN$2,0,IF($G22&gt;=AO$2,0,IF($K22&gt;=$J22,0,IF($O22&lt;=AO$2,($J22-(SUM($K22,SUM($Z22:AN22)))),IF($L22=$D$139,(($J22-$K22)/$P22),(($J22-SUM($Z22:AN22))*$Q22))*IF($V22&lt;=AO$2,(DATEDIF(AN$2,$V22,"D")/365),IF($G22&gt;AN$2,(DATEDIF($G22,AO$2,"D")/365),1)))))))</f>
        <v>0</v>
      </c>
      <c r="AP22" s="53">
        <f>IF($V22&lt;=AO$2,0,IF($O22&lt;=AO$2,0,IF($G22&gt;=AP$2,0,IF($K22&gt;=$J22,0,IF($O22&lt;=AP$2,($J22-(SUM($K22,SUM($Z22:AO22)))),IF($L22=$D$139,(($J22-$K22)/$P22),(($J22-SUM($Z22:AO22))*$Q22))*IF($V22&lt;=AP$2,(DATEDIF(AO$2,$V22,"D")/365),IF($G22&gt;AO$2,(DATEDIF($G22,AP$2,"D")/365),1)))))))</f>
        <v>0</v>
      </c>
      <c r="AQ22" s="53">
        <f>IF($V22&lt;=AP$2,0,IF($O22&lt;=AP$2,0,IF($G22&gt;=AQ$2,0,IF($K22&gt;=$J22,0,IF($O22&lt;=AQ$2,($J22-(SUM($K22,SUM($Z22:AP22)))),IF($L22=$D$139,(($J22-$K22)/$P22),(($J22-SUM($Z22:AP22))*$Q22))*IF($V22&lt;=AQ$2,(DATEDIF(AP$2,$V22,"D")/365),IF($G22&gt;AP$2,(DATEDIF($G22,AQ$2,"D")/365),1)))))))</f>
        <v>0</v>
      </c>
      <c r="AR22" s="53">
        <f>IF($V22&lt;=AQ$2,0,IF($O22&lt;=AQ$2,0,IF($G22&gt;=AR$2,0,IF($K22&gt;=$J22,0,IF($O22&lt;=AR$2,($J22-(SUM($K22,SUM($Z22:AQ22)))),IF($L22=$D$139,(($J22-$K22)/$P22),(($J22-SUM($Z22:AQ22))*$Q22))*IF($V22&lt;=AR$2,(DATEDIF(AQ$2,$V22,"D")/365),IF($G22&gt;AQ$2,(DATEDIF($G22,AR$2,"D")/365),1)))))))</f>
        <v>0</v>
      </c>
      <c r="AS22" s="53">
        <f>IF($V22&lt;=AR$2,0,IF($O22&lt;=AR$2,0,IF($G22&gt;=AS$2,0,IF($K22&gt;=$J22,0,IF($O22&lt;=AS$2,($J22-(SUM($K22,SUM($Z22:AR22)))),IF($L22=$D$139,(($J22-$K22)/$P22),(($J22-SUM($Z22:AR22))*$Q22))*IF($V22&lt;=AS$2,(DATEDIF(AR$2,$V22,"D")/365),IF($G22&gt;AR$2,(DATEDIF($G22,AS$2,"D")/365),1)))))))</f>
        <v>0</v>
      </c>
      <c r="AT22" s="53">
        <f>IF($V22&lt;=AS$2,0,IF($O22&lt;=AS$2,0,IF($G22&gt;=AT$2,0,IF($K22&gt;=$J22,0,IF($O22&lt;=AT$2,($J22-(SUM($K22,SUM($Z22:AS22)))),IF($L22=$D$139,(($J22-$K22)/$P22),(($J22-SUM($Z22:AS22))*$Q22))*IF($V22&lt;=AT$2,(DATEDIF(AS$2,$V22,"D")/365),IF($G22&gt;AS$2,(DATEDIF($G22,AT$2,"D")/365),1)))))))</f>
        <v>0</v>
      </c>
      <c r="AU22" s="53">
        <f>IF($V22&lt;=AT$2,0,IF($O22&lt;=AT$2,0,IF($G22&gt;=AU$2,0,IF($K22&gt;=$J22,0,IF($O22&lt;=AU$2,($J22-(SUM($K22,SUM($Z22:AT22)))),IF($L22=$D$139,(($J22-$K22)/$P22),(($J22-SUM($Z22:AT22))*$Q22))*IF($V22&lt;=AU$2,(DATEDIF(AT$2,$V22,"D")/365),IF($G22&gt;AT$2,(DATEDIF($G22,AU$2,"D")/365),1)))))))</f>
        <v>0</v>
      </c>
      <c r="AV22" s="53">
        <f>IF($V22&lt;=AU$2,0,IF($O22&lt;=AU$2,0,IF($G22&gt;=AV$2,0,IF($K22&gt;=$J22,0,IF($O22&lt;=AV$2,($J22-(SUM($K22,SUM($Z22:AU22)))),IF($L22=$D$139,(($J22-$K22)/$P22),(($J22-SUM($Z22:AU22))*$Q22))*IF($V22&lt;=AV$2,(DATEDIF(AU$2,$V22,"D")/365),IF($G22&gt;AU$2,(DATEDIF($G22,AV$2,"D")/365),1)))))))</f>
        <v>0</v>
      </c>
      <c r="AW22" s="53">
        <f>IF($V22&lt;=AV$2,0,IF($O22&lt;=AV$2,0,IF($G22&gt;=AW$2,0,IF($K22&gt;=$J22,0,IF($O22&lt;=AW$2,($J22-(SUM($K22,SUM($Z22:AV22)))),IF($L22=$D$139,(($J22-$K22)/$P22),(($J22-SUM($Z22:AV22))*$Q22))*IF($V22&lt;=AW$2,(DATEDIF(AV$2,$V22,"D")/365),IF($G22&gt;AV$2,(DATEDIF($G22,AW$2,"D")/365),1)))))))</f>
        <v>0</v>
      </c>
      <c r="AX22" s="53">
        <f>IF($V22&lt;=AW$2,0,IF($O22&lt;=AW$2,0,IF($G22&gt;=AX$2,0,IF($K22&gt;=$J22,0,IF($O22&lt;=AX$2,($J22-(SUM($K22,SUM($Z22:AW22)))),IF($L22=$D$139,(($J22-$K22)/$P22),(($J22-SUM($Z22:AW22))*$Q22))*IF($V22&lt;=AX$2,(DATEDIF(AW$2,$V22,"D")/365),IF($G22&gt;AW$2,(DATEDIF($G22,AX$2,"D")/365),1)))))))</f>
        <v>0</v>
      </c>
      <c r="AY22" s="53">
        <f>IF($V22&lt;=AX$2,0,IF($O22&lt;=AX$2,0,IF($G22&gt;=AY$2,0,IF($K22&gt;=$J22,0,IF($O22&lt;=AY$2,($J22-(SUM($K22,SUM($Z22:AX22)))),IF($L22=$D$139,(($J22-$K22)/$P22),(($J22-SUM($Z22:AX22))*$Q22))*IF($V22&lt;=AY$2,(DATEDIF(AX$2,$V22,"D")/365),IF($G22&gt;AX$2,(DATEDIF($G22,AY$2,"D")/365),1)))))))</f>
        <v>0</v>
      </c>
      <c r="AZ22" s="52"/>
      <c r="BA22" s="52"/>
      <c r="BB22" s="126">
        <f>IF($V22&lt;=BB$2,0,IF($G22&gt;=BB$2,0,IF($G22&gt;$W$3,(J22-Z22),IF($G22&lt;=$W$3,J22-SUM(W22,$Z22:Z22),0))))</f>
        <v>0</v>
      </c>
      <c r="BC22" s="53">
        <f t="shared" si="14"/>
        <v>0</v>
      </c>
      <c r="BD22" s="52">
        <f t="shared" si="14"/>
        <v>0</v>
      </c>
      <c r="BE22" s="53">
        <f t="shared" si="14"/>
        <v>0</v>
      </c>
      <c r="BF22" s="52">
        <f t="shared" si="14"/>
        <v>0</v>
      </c>
      <c r="BG22" s="53">
        <f t="shared" si="14"/>
        <v>0</v>
      </c>
      <c r="BH22" s="52">
        <f t="shared" si="14"/>
        <v>0</v>
      </c>
      <c r="BI22" s="53">
        <f t="shared" si="14"/>
        <v>0</v>
      </c>
      <c r="BJ22" s="52">
        <f t="shared" si="14"/>
        <v>0</v>
      </c>
      <c r="BK22" s="53">
        <f t="shared" si="14"/>
        <v>0</v>
      </c>
      <c r="BL22" s="52">
        <f t="shared" si="14"/>
        <v>0</v>
      </c>
      <c r="BM22" s="53">
        <f t="shared" si="14"/>
        <v>0</v>
      </c>
      <c r="BN22" s="52">
        <f t="shared" si="14"/>
        <v>0</v>
      </c>
      <c r="BO22" s="53">
        <f t="shared" si="14"/>
        <v>0</v>
      </c>
      <c r="BP22" s="52">
        <f t="shared" si="14"/>
        <v>0</v>
      </c>
      <c r="BQ22" s="53">
        <f t="shared" si="14"/>
        <v>0</v>
      </c>
      <c r="BR22" s="52">
        <f t="shared" si="14"/>
        <v>0</v>
      </c>
      <c r="BS22" s="53">
        <f t="shared" si="17"/>
        <v>0</v>
      </c>
      <c r="BT22" s="52">
        <f t="shared" si="13"/>
        <v>0</v>
      </c>
      <c r="BU22" s="53">
        <f t="shared" si="13"/>
        <v>0</v>
      </c>
      <c r="BV22" s="52">
        <f t="shared" si="13"/>
        <v>0</v>
      </c>
      <c r="BW22" s="53">
        <f t="shared" si="13"/>
        <v>0</v>
      </c>
      <c r="BX22" s="52">
        <f t="shared" si="13"/>
        <v>0</v>
      </c>
      <c r="BY22" s="53">
        <f t="shared" si="13"/>
        <v>0</v>
      </c>
      <c r="BZ22" s="52">
        <f t="shared" si="13"/>
        <v>0</v>
      </c>
      <c r="CA22" s="53">
        <f t="shared" si="13"/>
        <v>0</v>
      </c>
    </row>
    <row r="23" spans="1:79">
      <c r="A23" s="20">
        <v>22</v>
      </c>
      <c r="B23" s="20" t="s">
        <v>27</v>
      </c>
      <c r="C23" s="20" t="s">
        <v>153</v>
      </c>
      <c r="D23" s="2">
        <v>1985</v>
      </c>
      <c r="E23" s="3">
        <v>4</v>
      </c>
      <c r="F23" s="2">
        <v>1</v>
      </c>
      <c r="G23" s="55">
        <f t="shared" si="0"/>
        <v>31137</v>
      </c>
      <c r="H23" s="4">
        <v>0</v>
      </c>
      <c r="I23" s="1">
        <v>0</v>
      </c>
      <c r="J23" s="51">
        <f t="shared" si="1"/>
        <v>0</v>
      </c>
      <c r="K23" s="54">
        <f t="shared" si="2"/>
        <v>0</v>
      </c>
      <c r="L23" s="4" t="s">
        <v>96</v>
      </c>
      <c r="M23" s="54">
        <f t="shared" si="15"/>
        <v>8</v>
      </c>
      <c r="N23" s="53">
        <f t="shared" si="3"/>
        <v>8</v>
      </c>
      <c r="O23" s="55">
        <f t="shared" si="4"/>
        <v>34059</v>
      </c>
      <c r="P23" s="53">
        <f t="shared" si="5"/>
        <v>0</v>
      </c>
      <c r="Q23" s="111">
        <f t="shared" si="6"/>
        <v>0</v>
      </c>
      <c r="R23" s="145" t="s">
        <v>130</v>
      </c>
      <c r="S23" s="138">
        <v>17</v>
      </c>
      <c r="T23" s="139">
        <v>4</v>
      </c>
      <c r="U23" s="138">
        <v>2035</v>
      </c>
      <c r="V23" s="55">
        <f t="shared" si="7"/>
        <v>54878</v>
      </c>
      <c r="W23" s="53">
        <f t="shared" si="8"/>
        <v>0</v>
      </c>
      <c r="X23" s="53">
        <f t="shared" si="9"/>
        <v>0</v>
      </c>
      <c r="Y23" s="53">
        <f t="shared" si="10"/>
        <v>0</v>
      </c>
      <c r="Z23" s="53">
        <f t="shared" si="11"/>
        <v>0</v>
      </c>
      <c r="AA23" s="53">
        <f>IF($V23&lt;=Z$2,0,IF($O23&lt;=Z$2,0,IF($G23&gt;=AA$2,0,IF($K23&gt;=$J23,0,IF($O23&lt;=AA$2,($J23-(SUM($K23,SUM($Z23:Z23)))),IF($L23=$D$139,(($J23-$K23)/$P23),(($J23-SUM($Z23:Z23))*$Q23))*IF($V23&lt;=AA$2,(DATEDIF(Z$2,$V23,"D")/365),IF($G23&gt;Z$2,(DATEDIF($G23,AA$2,"D")/365),1)))))))</f>
        <v>0</v>
      </c>
      <c r="AB23" s="53">
        <f>IF($V23&lt;=AA$2,0,IF($O23&lt;=AA$2,0,IF($G23&gt;=AB$2,0,IF($K23&gt;=$J23,0,IF($O23&lt;=AB$2,($J23-(SUM($K23,SUM($Z23:AA23)))),IF($L23=$D$139,(($J23-$K23)/$P23),(($J23-SUM($Z23:AA23))*$Q23))*IF($V23&lt;=AB$2,(DATEDIF(AA$2,$V23,"D")/365),IF($G23&gt;AA$2,(DATEDIF($G23,AB$2,"D")/365),1)))))))</f>
        <v>0</v>
      </c>
      <c r="AC23" s="53">
        <f>IF($V23&lt;=AB$2,0,IF($O23&lt;=AB$2,0,IF($G23&gt;=AC$2,0,IF($K23&gt;=$J23,0,IF($O23&lt;=AC$2,($J23-(SUM($K23,SUM($Z23:AB23)))),IF($L23=$D$139,(($J23-$K23)/$P23),(($J23-SUM($Z23:AB23))*$Q23))*IF($V23&lt;=AC$2,(DATEDIF(AB$2,$V23,"D")/365),IF($G23&gt;AB$2,(DATEDIF($G23,AC$2,"D")/365),1)))))))</f>
        <v>0</v>
      </c>
      <c r="AD23" s="53">
        <f>IF($V23&lt;=AC$2,0,IF($O23&lt;=AC$2,0,IF($G23&gt;=AD$2,0,IF($K23&gt;=$J23,0,IF($O23&lt;=AD$2,($J23-(SUM($K23,SUM($Z23:AC23)))),IF($L23=$D$139,(($J23-$K23)/$P23),(($J23-SUM($Z23:AC23))*$Q23))*IF($V23&lt;=AD$2,(DATEDIF(AC$2,$V23,"D")/365),IF($G23&gt;AC$2,(DATEDIF($G23,AD$2,"D")/365),1)))))))</f>
        <v>0</v>
      </c>
      <c r="AE23" s="53">
        <f>IF($V23&lt;=AD$2,0,IF($O23&lt;=AD$2,0,IF($G23&gt;=AE$2,0,IF($K23&gt;=$J23,0,IF($O23&lt;=AE$2,($J23-(SUM($K23,SUM($Z23:AD23)))),IF($L23=$D$139,(($J23-$K23)/$P23),(($J23-SUM($Z23:AD23))*$Q23))*IF($V23&lt;=AE$2,(DATEDIF(AD$2,$V23,"D")/365),IF($G23&gt;AD$2,(DATEDIF($G23,AE$2,"D")/365),1)))))))</f>
        <v>0</v>
      </c>
      <c r="AF23" s="53">
        <f>IF($V23&lt;=AE$2,0,IF($O23&lt;=AE$2,0,IF($G23&gt;=AF$2,0,IF($K23&gt;=$J23,0,IF($O23&lt;=AF$2,($J23-(SUM($K23,SUM($Z23:AE23)))),IF($L23=$D$139,(($J23-$K23)/$P23),(($J23-SUM($Z23:AE23))*$Q23))*IF($V23&lt;=AF$2,(DATEDIF(AE$2,$V23,"D")/365),IF($G23&gt;AE$2,(DATEDIF($G23,AF$2,"D")/365),1)))))))</f>
        <v>0</v>
      </c>
      <c r="AG23" s="53">
        <f>IF($V23&lt;=AF$2,0,IF($O23&lt;=AF$2,0,IF($G23&gt;=AG$2,0,IF($K23&gt;=$J23,0,IF($O23&lt;=AG$2,($J23-(SUM($K23,SUM($Z23:AF23)))),IF($L23=$D$139,(($J23-$K23)/$P23),(($J23-SUM($Z23:AF23))*$Q23))*IF($V23&lt;=AG$2,(DATEDIF(AF$2,$V23,"D")/365),IF($G23&gt;AF$2,(DATEDIF($G23,AG$2,"D")/365),1)))))))</f>
        <v>0</v>
      </c>
      <c r="AH23" s="53">
        <f>IF($V23&lt;=AG$2,0,IF($O23&lt;=AG$2,0,IF($G23&gt;=AH$2,0,IF($K23&gt;=$J23,0,IF($O23&lt;=AH$2,($J23-(SUM($K23,SUM($Z23:AG23)))),IF($L23=$D$139,(($J23-$K23)/$P23),(($J23-SUM($Z23:AG23))*$Q23))*IF($V23&lt;=AH$2,(DATEDIF(AG$2,$V23,"D")/365),IF($G23&gt;AG$2,(DATEDIF($G23,AH$2,"D")/365),1)))))))</f>
        <v>0</v>
      </c>
      <c r="AI23" s="53">
        <f>IF($V23&lt;=AH$2,0,IF($O23&lt;=AH$2,0,IF($G23&gt;=AI$2,0,IF($K23&gt;=$J23,0,IF($O23&lt;=AI$2,($J23-(SUM($K23,SUM($Z23:AH23)))),IF($L23=$D$139,(($J23-$K23)/$P23),(($J23-SUM($Z23:AH23))*$Q23))*IF($V23&lt;=AI$2,(DATEDIF(AH$2,$V23,"D")/365),IF($G23&gt;AH$2,(DATEDIF($G23,AI$2,"D")/365),1)))))))</f>
        <v>0</v>
      </c>
      <c r="AJ23" s="53">
        <f>IF($V23&lt;=AI$2,0,IF($O23&lt;=AI$2,0,IF($G23&gt;=AJ$2,0,IF($K23&gt;=$J23,0,IF($O23&lt;=AJ$2,($J23-(SUM($K23,SUM($Z23:AI23)))),IF($L23=$D$139,(($J23-$K23)/$P23),(($J23-SUM($Z23:AI23))*$Q23))*IF($V23&lt;=AJ$2,(DATEDIF(AI$2,$V23,"D")/365),IF($G23&gt;AI$2,(DATEDIF($G23,AJ$2,"D")/365),1)))))))</f>
        <v>0</v>
      </c>
      <c r="AK23" s="53">
        <f>IF($V23&lt;=AJ$2,0,IF($O23&lt;=AJ$2,0,IF($G23&gt;=AK$2,0,IF($K23&gt;=$J23,0,IF($O23&lt;=AK$2,($J23-(SUM($K23,SUM($Z23:AJ23)))),IF($L23=$D$139,(($J23-$K23)/$P23),(($J23-SUM($Z23:AJ23))*$Q23))*IF($V23&lt;=AK$2,(DATEDIF(AJ$2,$V23,"D")/365),IF($G23&gt;AJ$2,(DATEDIF($G23,AK$2,"D")/365),1)))))))</f>
        <v>0</v>
      </c>
      <c r="AL23" s="53">
        <f>IF($V23&lt;=AK$2,0,IF($O23&lt;=AK$2,0,IF($G23&gt;=AL$2,0,IF($K23&gt;=$J23,0,IF($O23&lt;=AL$2,($J23-(SUM($K23,SUM($Z23:AK23)))),IF($L23=$D$139,(($J23-$K23)/$P23),(($J23-SUM($Z23:AK23))*$Q23))*IF($V23&lt;=AL$2,(DATEDIF(AK$2,$V23,"D")/365),IF($G23&gt;AK$2,(DATEDIF($G23,AL$2,"D")/365),1)))))))</f>
        <v>0</v>
      </c>
      <c r="AM23" s="53">
        <f>IF($V23&lt;=AL$2,0,IF($O23&lt;=AL$2,0,IF($G23&gt;=AM$2,0,IF($K23&gt;=$J23,0,IF($O23&lt;=AM$2,($J23-(SUM($K23,SUM($Z23:AL23)))),IF($L23=$D$139,(($J23-$K23)/$P23),(($J23-SUM($Z23:AL23))*$Q23))*IF($V23&lt;=AM$2,(DATEDIF(AL$2,$V23,"D")/365),IF($G23&gt;AL$2,(DATEDIF($G23,AM$2,"D")/365),1)))))))</f>
        <v>0</v>
      </c>
      <c r="AN23" s="53">
        <f>IF($V23&lt;=AM$2,0,IF($O23&lt;=AM$2,0,IF($G23&gt;=AN$2,0,IF($K23&gt;=$J23,0,IF($O23&lt;=AN$2,($J23-(SUM($K23,SUM($Z23:AM23)))),IF($L23=$D$139,(($J23-$K23)/$P23),(($J23-SUM($Z23:AM23))*$Q23))*IF($V23&lt;=AN$2,(DATEDIF(AM$2,$V23,"D")/365),IF($G23&gt;AM$2,(DATEDIF($G23,AN$2,"D")/365),1)))))))</f>
        <v>0</v>
      </c>
      <c r="AO23" s="53">
        <f>IF($V23&lt;=AN$2,0,IF($O23&lt;=AN$2,0,IF($G23&gt;=AO$2,0,IF($K23&gt;=$J23,0,IF($O23&lt;=AO$2,($J23-(SUM($K23,SUM($Z23:AN23)))),IF($L23=$D$139,(($J23-$K23)/$P23),(($J23-SUM($Z23:AN23))*$Q23))*IF($V23&lt;=AO$2,(DATEDIF(AN$2,$V23,"D")/365),IF($G23&gt;AN$2,(DATEDIF($G23,AO$2,"D")/365),1)))))))</f>
        <v>0</v>
      </c>
      <c r="AP23" s="53">
        <f>IF($V23&lt;=AO$2,0,IF($O23&lt;=AO$2,0,IF($G23&gt;=AP$2,0,IF($K23&gt;=$J23,0,IF($O23&lt;=AP$2,($J23-(SUM($K23,SUM($Z23:AO23)))),IF($L23=$D$139,(($J23-$K23)/$P23),(($J23-SUM($Z23:AO23))*$Q23))*IF($V23&lt;=AP$2,(DATEDIF(AO$2,$V23,"D")/365),IF($G23&gt;AO$2,(DATEDIF($G23,AP$2,"D")/365),1)))))))</f>
        <v>0</v>
      </c>
      <c r="AQ23" s="53">
        <f>IF($V23&lt;=AP$2,0,IF($O23&lt;=AP$2,0,IF($G23&gt;=AQ$2,0,IF($K23&gt;=$J23,0,IF($O23&lt;=AQ$2,($J23-(SUM($K23,SUM($Z23:AP23)))),IF($L23=$D$139,(($J23-$K23)/$P23),(($J23-SUM($Z23:AP23))*$Q23))*IF($V23&lt;=AQ$2,(DATEDIF(AP$2,$V23,"D")/365),IF($G23&gt;AP$2,(DATEDIF($G23,AQ$2,"D")/365),1)))))))</f>
        <v>0</v>
      </c>
      <c r="AR23" s="53">
        <f>IF($V23&lt;=AQ$2,0,IF($O23&lt;=AQ$2,0,IF($G23&gt;=AR$2,0,IF($K23&gt;=$J23,0,IF($O23&lt;=AR$2,($J23-(SUM($K23,SUM($Z23:AQ23)))),IF($L23=$D$139,(($J23-$K23)/$P23),(($J23-SUM($Z23:AQ23))*$Q23))*IF($V23&lt;=AR$2,(DATEDIF(AQ$2,$V23,"D")/365),IF($G23&gt;AQ$2,(DATEDIF($G23,AR$2,"D")/365),1)))))))</f>
        <v>0</v>
      </c>
      <c r="AS23" s="53">
        <f>IF($V23&lt;=AR$2,0,IF($O23&lt;=AR$2,0,IF($G23&gt;=AS$2,0,IF($K23&gt;=$J23,0,IF($O23&lt;=AS$2,($J23-(SUM($K23,SUM($Z23:AR23)))),IF($L23=$D$139,(($J23-$K23)/$P23),(($J23-SUM($Z23:AR23))*$Q23))*IF($V23&lt;=AS$2,(DATEDIF(AR$2,$V23,"D")/365),IF($G23&gt;AR$2,(DATEDIF($G23,AS$2,"D")/365),1)))))))</f>
        <v>0</v>
      </c>
      <c r="AT23" s="53">
        <f>IF($V23&lt;=AS$2,0,IF($O23&lt;=AS$2,0,IF($G23&gt;=AT$2,0,IF($K23&gt;=$J23,0,IF($O23&lt;=AT$2,($J23-(SUM($K23,SUM($Z23:AS23)))),IF($L23=$D$139,(($J23-$K23)/$P23),(($J23-SUM($Z23:AS23))*$Q23))*IF($V23&lt;=AT$2,(DATEDIF(AS$2,$V23,"D")/365),IF($G23&gt;AS$2,(DATEDIF($G23,AT$2,"D")/365),1)))))))</f>
        <v>0</v>
      </c>
      <c r="AU23" s="53">
        <f>IF($V23&lt;=AT$2,0,IF($O23&lt;=AT$2,0,IF($G23&gt;=AU$2,0,IF($K23&gt;=$J23,0,IF($O23&lt;=AU$2,($J23-(SUM($K23,SUM($Z23:AT23)))),IF($L23=$D$139,(($J23-$K23)/$P23),(($J23-SUM($Z23:AT23))*$Q23))*IF($V23&lt;=AU$2,(DATEDIF(AT$2,$V23,"D")/365),IF($G23&gt;AT$2,(DATEDIF($G23,AU$2,"D")/365),1)))))))</f>
        <v>0</v>
      </c>
      <c r="AV23" s="53">
        <f>IF($V23&lt;=AU$2,0,IF($O23&lt;=AU$2,0,IF($G23&gt;=AV$2,0,IF($K23&gt;=$J23,0,IF($O23&lt;=AV$2,($J23-(SUM($K23,SUM($Z23:AU23)))),IF($L23=$D$139,(($J23-$K23)/$P23),(($J23-SUM($Z23:AU23))*$Q23))*IF($V23&lt;=AV$2,(DATEDIF(AU$2,$V23,"D")/365),IF($G23&gt;AU$2,(DATEDIF($G23,AV$2,"D")/365),1)))))))</f>
        <v>0</v>
      </c>
      <c r="AW23" s="53">
        <f>IF($V23&lt;=AV$2,0,IF($O23&lt;=AV$2,0,IF($G23&gt;=AW$2,0,IF($K23&gt;=$J23,0,IF($O23&lt;=AW$2,($J23-(SUM($K23,SUM($Z23:AV23)))),IF($L23=$D$139,(($J23-$K23)/$P23),(($J23-SUM($Z23:AV23))*$Q23))*IF($V23&lt;=AW$2,(DATEDIF(AV$2,$V23,"D")/365),IF($G23&gt;AV$2,(DATEDIF($G23,AW$2,"D")/365),1)))))))</f>
        <v>0</v>
      </c>
      <c r="AX23" s="53">
        <f>IF($V23&lt;=AW$2,0,IF($O23&lt;=AW$2,0,IF($G23&gt;=AX$2,0,IF($K23&gt;=$J23,0,IF($O23&lt;=AX$2,($J23-(SUM($K23,SUM($Z23:AW23)))),IF($L23=$D$139,(($J23-$K23)/$P23),(($J23-SUM($Z23:AW23))*$Q23))*IF($V23&lt;=AX$2,(DATEDIF(AW$2,$V23,"D")/365),IF($G23&gt;AW$2,(DATEDIF($G23,AX$2,"D")/365),1)))))))</f>
        <v>0</v>
      </c>
      <c r="AY23" s="53">
        <f>IF($V23&lt;=AX$2,0,IF($O23&lt;=AX$2,0,IF($G23&gt;=AY$2,0,IF($K23&gt;=$J23,0,IF($O23&lt;=AY$2,($J23-(SUM($K23,SUM($Z23:AX23)))),IF($L23=$D$139,(($J23-$K23)/$P23),(($J23-SUM($Z23:AX23))*$Q23))*IF($V23&lt;=AY$2,(DATEDIF(AX$2,$V23,"D")/365),IF($G23&gt;AX$2,(DATEDIF($G23,AY$2,"D")/365),1)))))))</f>
        <v>0</v>
      </c>
      <c r="AZ23" s="52"/>
      <c r="BA23" s="52"/>
      <c r="BB23" s="126">
        <f>IF($V23&lt;=BB$2,0,IF($G23&gt;=BB$2,0,IF($G23&gt;$W$3,(J23-Z23),IF($G23&lt;=$W$3,J23-SUM(W23,$Z23:Z23),0))))</f>
        <v>0</v>
      </c>
      <c r="BC23" s="53">
        <f t="shared" si="14"/>
        <v>0</v>
      </c>
      <c r="BD23" s="52">
        <f t="shared" si="14"/>
        <v>0</v>
      </c>
      <c r="BE23" s="53">
        <f t="shared" si="14"/>
        <v>0</v>
      </c>
      <c r="BF23" s="52">
        <f t="shared" si="14"/>
        <v>0</v>
      </c>
      <c r="BG23" s="53">
        <f t="shared" si="14"/>
        <v>0</v>
      </c>
      <c r="BH23" s="52">
        <f t="shared" si="14"/>
        <v>0</v>
      </c>
      <c r="BI23" s="53">
        <f t="shared" si="14"/>
        <v>0</v>
      </c>
      <c r="BJ23" s="52">
        <f t="shared" si="14"/>
        <v>0</v>
      </c>
      <c r="BK23" s="53">
        <f t="shared" si="14"/>
        <v>0</v>
      </c>
      <c r="BL23" s="52">
        <f t="shared" si="14"/>
        <v>0</v>
      </c>
      <c r="BM23" s="53">
        <f t="shared" si="14"/>
        <v>0</v>
      </c>
      <c r="BN23" s="52">
        <f t="shared" si="14"/>
        <v>0</v>
      </c>
      <c r="BO23" s="53">
        <f t="shared" si="14"/>
        <v>0</v>
      </c>
      <c r="BP23" s="52">
        <f t="shared" si="14"/>
        <v>0</v>
      </c>
      <c r="BQ23" s="53">
        <f t="shared" si="14"/>
        <v>0</v>
      </c>
      <c r="BR23" s="52">
        <f t="shared" si="14"/>
        <v>0</v>
      </c>
      <c r="BS23" s="53">
        <f t="shared" si="17"/>
        <v>0</v>
      </c>
      <c r="BT23" s="52">
        <f t="shared" si="13"/>
        <v>0</v>
      </c>
      <c r="BU23" s="53">
        <f t="shared" si="13"/>
        <v>0</v>
      </c>
      <c r="BV23" s="52">
        <f t="shared" si="13"/>
        <v>0</v>
      </c>
      <c r="BW23" s="53">
        <f t="shared" si="13"/>
        <v>0</v>
      </c>
      <c r="BX23" s="52">
        <f t="shared" si="13"/>
        <v>0</v>
      </c>
      <c r="BY23" s="53">
        <f t="shared" si="13"/>
        <v>0</v>
      </c>
      <c r="BZ23" s="52">
        <f t="shared" si="13"/>
        <v>0</v>
      </c>
      <c r="CA23" s="53">
        <f t="shared" si="13"/>
        <v>0</v>
      </c>
    </row>
    <row r="24" spans="1:79">
      <c r="A24" s="20">
        <v>23</v>
      </c>
      <c r="B24" s="20" t="s">
        <v>28</v>
      </c>
      <c r="C24" s="20" t="s">
        <v>153</v>
      </c>
      <c r="D24" s="2">
        <v>1985</v>
      </c>
      <c r="E24" s="3">
        <v>4</v>
      </c>
      <c r="F24" s="2">
        <v>1</v>
      </c>
      <c r="G24" s="55">
        <f t="shared" ref="G24" si="18">DATE(D24,E24,F24)-1</f>
        <v>31137</v>
      </c>
      <c r="H24" s="4">
        <v>0</v>
      </c>
      <c r="I24" s="1">
        <v>0</v>
      </c>
      <c r="J24" s="51">
        <f t="shared" ref="J24" si="19">H24-I24</f>
        <v>0</v>
      </c>
      <c r="K24" s="54">
        <f t="shared" ref="K24" si="20">H24*0.05</f>
        <v>0</v>
      </c>
      <c r="L24" s="4" t="s">
        <v>96</v>
      </c>
      <c r="M24" s="54">
        <f t="shared" ref="M24" si="21">VLOOKUP(B24,$B$139:$C$238,2,FALSE)</f>
        <v>10</v>
      </c>
      <c r="N24" s="53">
        <f t="shared" ref="N24" si="22">IF(O24&gt;$W$3,IF(G24&lt;$W$3,DATEDIF(G24,$W$3,"D")/365,0),M24)</f>
        <v>10</v>
      </c>
      <c r="O24" s="55">
        <f t="shared" ref="O24" si="23">DATE(D24+M24,E24,F24-1)</f>
        <v>34789</v>
      </c>
      <c r="P24" s="53">
        <f t="shared" ref="P24" si="24">IF($O24&gt;$W$5,M24-N24,0)</f>
        <v>0</v>
      </c>
      <c r="Q24" s="111">
        <f t="shared" ref="Q24" si="25">ROUND(IF(J24&gt;K24,IF(P24&gt;0,(1-((K24/J24)^(1/P24))),0),0),4)</f>
        <v>0</v>
      </c>
      <c r="R24" s="145" t="s">
        <v>130</v>
      </c>
      <c r="S24" s="138">
        <v>17</v>
      </c>
      <c r="T24" s="139">
        <v>4</v>
      </c>
      <c r="U24" s="138">
        <v>2035</v>
      </c>
      <c r="V24" s="55">
        <f t="shared" si="7"/>
        <v>54878</v>
      </c>
      <c r="W24" s="53">
        <f t="shared" ref="W24" si="26">IF($W$3&gt;=$O24,(J24-K24),0)</f>
        <v>0</v>
      </c>
      <c r="X24" s="53">
        <f t="shared" ref="X24" si="27">HLOOKUP(X$2,$Z$2:$AY$105,A24,FALSE)</f>
        <v>0</v>
      </c>
      <c r="Y24" s="53">
        <f t="shared" ref="Y24" si="28">HLOOKUP($Y$2,$BB$2:$CA$105,A24,FALSE)</f>
        <v>0</v>
      </c>
      <c r="Z24" s="53">
        <f t="shared" si="11"/>
        <v>0</v>
      </c>
      <c r="AA24" s="53">
        <f>IF($V24&lt;=Z$2,0,IF($O24&lt;=Z$2,0,IF($G24&gt;=AA$2,0,IF($K24&gt;=$J24,0,IF($O24&lt;=AA$2,($J24-(SUM($K24,SUM($Z24:Z24)))),IF($L24=$D$139,(($J24-$K24)/$P24),(($J24-SUM($Z24:Z24))*$Q24))*IF($V24&lt;=AA$2,(DATEDIF(Z$2,$V24,"D")/365),IF($G24&gt;Z$2,(DATEDIF($G24,AA$2,"D")/365),1)))))))</f>
        <v>0</v>
      </c>
      <c r="AB24" s="53">
        <f>IF($V24&lt;=AA$2,0,IF($O24&lt;=AA$2,0,IF($G24&gt;=AB$2,0,IF($K24&gt;=$J24,0,IF($O24&lt;=AB$2,($J24-(SUM($K24,SUM($Z24:AA24)))),IF($L24=$D$139,(($J24-$K24)/$P24),(($J24-SUM($Z24:AA24))*$Q24))*IF($V24&lt;=AB$2,(DATEDIF(AA$2,$V24,"D")/365),IF($G24&gt;AA$2,(DATEDIF($G24,AB$2,"D")/365),1)))))))</f>
        <v>0</v>
      </c>
      <c r="AC24" s="53">
        <f>IF($V24&lt;=AB$2,0,IF($O24&lt;=AB$2,0,IF($G24&gt;=AC$2,0,IF($K24&gt;=$J24,0,IF($O24&lt;=AC$2,($J24-(SUM($K24,SUM($Z24:AB24)))),IF($L24=$D$139,(($J24-$K24)/$P24),(($J24-SUM($Z24:AB24))*$Q24))*IF($V24&lt;=AC$2,(DATEDIF(AB$2,$V24,"D")/365),IF($G24&gt;AB$2,(DATEDIF($G24,AC$2,"D")/365),1)))))))</f>
        <v>0</v>
      </c>
      <c r="AD24" s="53">
        <f>IF($V24&lt;=AC$2,0,IF($O24&lt;=AC$2,0,IF($G24&gt;=AD$2,0,IF($K24&gt;=$J24,0,IF($O24&lt;=AD$2,($J24-(SUM($K24,SUM($Z24:AC24)))),IF($L24=$D$139,(($J24-$K24)/$P24),(($J24-SUM($Z24:AC24))*$Q24))*IF($V24&lt;=AD$2,(DATEDIF(AC$2,$V24,"D")/365),IF($G24&gt;AC$2,(DATEDIF($G24,AD$2,"D")/365),1)))))))</f>
        <v>0</v>
      </c>
      <c r="AE24" s="53">
        <f>IF($V24&lt;=AD$2,0,IF($O24&lt;=AD$2,0,IF($G24&gt;=AE$2,0,IF($K24&gt;=$J24,0,IF($O24&lt;=AE$2,($J24-(SUM($K24,SUM($Z24:AD24)))),IF($L24=$D$139,(($J24-$K24)/$P24),(($J24-SUM($Z24:AD24))*$Q24))*IF($V24&lt;=AE$2,(DATEDIF(AD$2,$V24,"D")/365),IF($G24&gt;AD$2,(DATEDIF($G24,AE$2,"D")/365),1)))))))</f>
        <v>0</v>
      </c>
      <c r="AF24" s="53">
        <f>IF($V24&lt;=AE$2,0,IF($O24&lt;=AE$2,0,IF($G24&gt;=AF$2,0,IF($K24&gt;=$J24,0,IF($O24&lt;=AF$2,($J24-(SUM($K24,SUM($Z24:AE24)))),IF($L24=$D$139,(($J24-$K24)/$P24),(($J24-SUM($Z24:AE24))*$Q24))*IF($V24&lt;=AF$2,(DATEDIF(AE$2,$V24,"D")/365),IF($G24&gt;AE$2,(DATEDIF($G24,AF$2,"D")/365),1)))))))</f>
        <v>0</v>
      </c>
      <c r="AG24" s="53">
        <f>IF($V24&lt;=AF$2,0,IF($O24&lt;=AF$2,0,IF($G24&gt;=AG$2,0,IF($K24&gt;=$J24,0,IF($O24&lt;=AG$2,($J24-(SUM($K24,SUM($Z24:AF24)))),IF($L24=$D$139,(($J24-$K24)/$P24),(($J24-SUM($Z24:AF24))*$Q24))*IF($V24&lt;=AG$2,(DATEDIF(AF$2,$V24,"D")/365),IF($G24&gt;AF$2,(DATEDIF($G24,AG$2,"D")/365),1)))))))</f>
        <v>0</v>
      </c>
      <c r="AH24" s="53">
        <f>IF($V24&lt;=AG$2,0,IF($O24&lt;=AG$2,0,IF($G24&gt;=AH$2,0,IF($K24&gt;=$J24,0,IF($O24&lt;=AH$2,($J24-(SUM($K24,SUM($Z24:AG24)))),IF($L24=$D$139,(($J24-$K24)/$P24),(($J24-SUM($Z24:AG24))*$Q24))*IF($V24&lt;=AH$2,(DATEDIF(AG$2,$V24,"D")/365),IF($G24&gt;AG$2,(DATEDIF($G24,AH$2,"D")/365),1)))))))</f>
        <v>0</v>
      </c>
      <c r="AI24" s="53">
        <f>IF($V24&lt;=AH$2,0,IF($O24&lt;=AH$2,0,IF($G24&gt;=AI$2,0,IF($K24&gt;=$J24,0,IF($O24&lt;=AI$2,($J24-(SUM($K24,SUM($Z24:AH24)))),IF($L24=$D$139,(($J24-$K24)/$P24),(($J24-SUM($Z24:AH24))*$Q24))*IF($V24&lt;=AI$2,(DATEDIF(AH$2,$V24,"D")/365),IF($G24&gt;AH$2,(DATEDIF($G24,AI$2,"D")/365),1)))))))</f>
        <v>0</v>
      </c>
      <c r="AJ24" s="53">
        <f>IF($V24&lt;=AI$2,0,IF($O24&lt;=AI$2,0,IF($G24&gt;=AJ$2,0,IF($K24&gt;=$J24,0,IF($O24&lt;=AJ$2,($J24-(SUM($K24,SUM($Z24:AI24)))),IF($L24=$D$139,(($J24-$K24)/$P24),(($J24-SUM($Z24:AI24))*$Q24))*IF($V24&lt;=AJ$2,(DATEDIF(AI$2,$V24,"D")/365),IF($G24&gt;AI$2,(DATEDIF($G24,AJ$2,"D")/365),1)))))))</f>
        <v>0</v>
      </c>
      <c r="AK24" s="53">
        <f>IF($V24&lt;=AJ$2,0,IF($O24&lt;=AJ$2,0,IF($G24&gt;=AK$2,0,IF($K24&gt;=$J24,0,IF($O24&lt;=AK$2,($J24-(SUM($K24,SUM($Z24:AJ24)))),IF($L24=$D$139,(($J24-$K24)/$P24),(($J24-SUM($Z24:AJ24))*$Q24))*IF($V24&lt;=AK$2,(DATEDIF(AJ$2,$V24,"D")/365),IF($G24&gt;AJ$2,(DATEDIF($G24,AK$2,"D")/365),1)))))))</f>
        <v>0</v>
      </c>
      <c r="AL24" s="53">
        <f>IF($V24&lt;=AK$2,0,IF($O24&lt;=AK$2,0,IF($G24&gt;=AL$2,0,IF($K24&gt;=$J24,0,IF($O24&lt;=AL$2,($J24-(SUM($K24,SUM($Z24:AK24)))),IF($L24=$D$139,(($J24-$K24)/$P24),(($J24-SUM($Z24:AK24))*$Q24))*IF($V24&lt;=AL$2,(DATEDIF(AK$2,$V24,"D")/365),IF($G24&gt;AK$2,(DATEDIF($G24,AL$2,"D")/365),1)))))))</f>
        <v>0</v>
      </c>
      <c r="AM24" s="53">
        <f>IF($V24&lt;=AL$2,0,IF($O24&lt;=AL$2,0,IF($G24&gt;=AM$2,0,IF($K24&gt;=$J24,0,IF($O24&lt;=AM$2,($J24-(SUM($K24,SUM($Z24:AL24)))),IF($L24=$D$139,(($J24-$K24)/$P24),(($J24-SUM($Z24:AL24))*$Q24))*IF($V24&lt;=AM$2,(DATEDIF(AL$2,$V24,"D")/365),IF($G24&gt;AL$2,(DATEDIF($G24,AM$2,"D")/365),1)))))))</f>
        <v>0</v>
      </c>
      <c r="AN24" s="53">
        <f>IF($V24&lt;=AM$2,0,IF($O24&lt;=AM$2,0,IF($G24&gt;=AN$2,0,IF($K24&gt;=$J24,0,IF($O24&lt;=AN$2,($J24-(SUM($K24,SUM($Z24:AM24)))),IF($L24=$D$139,(($J24-$K24)/$P24),(($J24-SUM($Z24:AM24))*$Q24))*IF($V24&lt;=AN$2,(DATEDIF(AM$2,$V24,"D")/365),IF($G24&gt;AM$2,(DATEDIF($G24,AN$2,"D")/365),1)))))))</f>
        <v>0</v>
      </c>
      <c r="AO24" s="53">
        <f>IF($V24&lt;=AN$2,0,IF($O24&lt;=AN$2,0,IF($G24&gt;=AO$2,0,IF($K24&gt;=$J24,0,IF($O24&lt;=AO$2,($J24-(SUM($K24,SUM($Z24:AN24)))),IF($L24=$D$139,(($J24-$K24)/$P24),(($J24-SUM($Z24:AN24))*$Q24))*IF($V24&lt;=AO$2,(DATEDIF(AN$2,$V24,"D")/365),IF($G24&gt;AN$2,(DATEDIF($G24,AO$2,"D")/365),1)))))))</f>
        <v>0</v>
      </c>
      <c r="AP24" s="53">
        <f>IF($V24&lt;=AO$2,0,IF($O24&lt;=AO$2,0,IF($G24&gt;=AP$2,0,IF($K24&gt;=$J24,0,IF($O24&lt;=AP$2,($J24-(SUM($K24,SUM($Z24:AO24)))),IF($L24=$D$139,(($J24-$K24)/$P24),(($J24-SUM($Z24:AO24))*$Q24))*IF($V24&lt;=AP$2,(DATEDIF(AO$2,$V24,"D")/365),IF($G24&gt;AO$2,(DATEDIF($G24,AP$2,"D")/365),1)))))))</f>
        <v>0</v>
      </c>
      <c r="AQ24" s="53">
        <f>IF($V24&lt;=AP$2,0,IF($O24&lt;=AP$2,0,IF($G24&gt;=AQ$2,0,IF($K24&gt;=$J24,0,IF($O24&lt;=AQ$2,($J24-(SUM($K24,SUM($Z24:AP24)))),IF($L24=$D$139,(($J24-$K24)/$P24),(($J24-SUM($Z24:AP24))*$Q24))*IF($V24&lt;=AQ$2,(DATEDIF(AP$2,$V24,"D")/365),IF($G24&gt;AP$2,(DATEDIF($G24,AQ$2,"D")/365),1)))))))</f>
        <v>0</v>
      </c>
      <c r="AR24" s="53">
        <f>IF($V24&lt;=AQ$2,0,IF($O24&lt;=AQ$2,0,IF($G24&gt;=AR$2,0,IF($K24&gt;=$J24,0,IF($O24&lt;=AR$2,($J24-(SUM($K24,SUM($Z24:AQ24)))),IF($L24=$D$139,(($J24-$K24)/$P24),(($J24-SUM($Z24:AQ24))*$Q24))*IF($V24&lt;=AR$2,(DATEDIF(AQ$2,$V24,"D")/365),IF($G24&gt;AQ$2,(DATEDIF($G24,AR$2,"D")/365),1)))))))</f>
        <v>0</v>
      </c>
      <c r="AS24" s="53">
        <f>IF($V24&lt;=AR$2,0,IF($O24&lt;=AR$2,0,IF($G24&gt;=AS$2,0,IF($K24&gt;=$J24,0,IF($O24&lt;=AS$2,($J24-(SUM($K24,SUM($Z24:AR24)))),IF($L24=$D$139,(($J24-$K24)/$P24),(($J24-SUM($Z24:AR24))*$Q24))*IF($V24&lt;=AS$2,(DATEDIF(AR$2,$V24,"D")/365),IF($G24&gt;AR$2,(DATEDIF($G24,AS$2,"D")/365),1)))))))</f>
        <v>0</v>
      </c>
      <c r="AT24" s="53">
        <f>IF($V24&lt;=AS$2,0,IF($O24&lt;=AS$2,0,IF($G24&gt;=AT$2,0,IF($K24&gt;=$J24,0,IF($O24&lt;=AT$2,($J24-(SUM($K24,SUM($Z24:AS24)))),IF($L24=$D$139,(($J24-$K24)/$P24),(($J24-SUM($Z24:AS24))*$Q24))*IF($V24&lt;=AT$2,(DATEDIF(AS$2,$V24,"D")/365),IF($G24&gt;AS$2,(DATEDIF($G24,AT$2,"D")/365),1)))))))</f>
        <v>0</v>
      </c>
      <c r="AU24" s="53">
        <f>IF($V24&lt;=AT$2,0,IF($O24&lt;=AT$2,0,IF($G24&gt;=AU$2,0,IF($K24&gt;=$J24,0,IF($O24&lt;=AU$2,($J24-(SUM($K24,SUM($Z24:AT24)))),IF($L24=$D$139,(($J24-$K24)/$P24),(($J24-SUM($Z24:AT24))*$Q24))*IF($V24&lt;=AU$2,(DATEDIF(AT$2,$V24,"D")/365),IF($G24&gt;AT$2,(DATEDIF($G24,AU$2,"D")/365),1)))))))</f>
        <v>0</v>
      </c>
      <c r="AV24" s="53">
        <f>IF($V24&lt;=AU$2,0,IF($O24&lt;=AU$2,0,IF($G24&gt;=AV$2,0,IF($K24&gt;=$J24,0,IF($O24&lt;=AV$2,($J24-(SUM($K24,SUM($Z24:AU24)))),IF($L24=$D$139,(($J24-$K24)/$P24),(($J24-SUM($Z24:AU24))*$Q24))*IF($V24&lt;=AV$2,(DATEDIF(AU$2,$V24,"D")/365),IF($G24&gt;AU$2,(DATEDIF($G24,AV$2,"D")/365),1)))))))</f>
        <v>0</v>
      </c>
      <c r="AW24" s="53">
        <f>IF($V24&lt;=AV$2,0,IF($O24&lt;=AV$2,0,IF($G24&gt;=AW$2,0,IF($K24&gt;=$J24,0,IF($O24&lt;=AW$2,($J24-(SUM($K24,SUM($Z24:AV24)))),IF($L24=$D$139,(($J24-$K24)/$P24),(($J24-SUM($Z24:AV24))*$Q24))*IF($V24&lt;=AW$2,(DATEDIF(AV$2,$V24,"D")/365),IF($G24&gt;AV$2,(DATEDIF($G24,AW$2,"D")/365),1)))))))</f>
        <v>0</v>
      </c>
      <c r="AX24" s="53">
        <f>IF($V24&lt;=AW$2,0,IF($O24&lt;=AW$2,0,IF($G24&gt;=AX$2,0,IF($K24&gt;=$J24,0,IF($O24&lt;=AX$2,($J24-(SUM($K24,SUM($Z24:AW24)))),IF($L24=$D$139,(($J24-$K24)/$P24),(($J24-SUM($Z24:AW24))*$Q24))*IF($V24&lt;=AX$2,(DATEDIF(AW$2,$V24,"D")/365),IF($G24&gt;AW$2,(DATEDIF($G24,AX$2,"D")/365),1)))))))</f>
        <v>0</v>
      </c>
      <c r="AY24" s="53">
        <f>IF($V24&lt;=AX$2,0,IF($O24&lt;=AX$2,0,IF($G24&gt;=AY$2,0,IF($K24&gt;=$J24,0,IF($O24&lt;=AY$2,($J24-(SUM($K24,SUM($Z24:AX24)))),IF($L24=$D$139,(($J24-$K24)/$P24),(($J24-SUM($Z24:AX24))*$Q24))*IF($V24&lt;=AY$2,(DATEDIF(AX$2,$V24,"D")/365),IF($G24&gt;AX$2,(DATEDIF($G24,AY$2,"D")/365),1)))))))</f>
        <v>0</v>
      </c>
      <c r="AZ24" s="52"/>
      <c r="BA24" s="52"/>
      <c r="BB24" s="126">
        <f>IF($V24&lt;=BB$2,0,IF($G24&gt;=BB$2,0,IF($G24&gt;$W$3,(J24-Z24),IF($G24&lt;=$W$3,J24-SUM(W24,$Z24:Z24),0))))</f>
        <v>0</v>
      </c>
      <c r="BC24" s="53">
        <f t="shared" si="14"/>
        <v>0</v>
      </c>
      <c r="BD24" s="52">
        <f t="shared" si="14"/>
        <v>0</v>
      </c>
      <c r="BE24" s="53">
        <f t="shared" si="14"/>
        <v>0</v>
      </c>
      <c r="BF24" s="52">
        <f t="shared" si="14"/>
        <v>0</v>
      </c>
      <c r="BG24" s="53">
        <f t="shared" si="14"/>
        <v>0</v>
      </c>
      <c r="BH24" s="52">
        <f t="shared" si="14"/>
        <v>0</v>
      </c>
      <c r="BI24" s="53">
        <f t="shared" si="14"/>
        <v>0</v>
      </c>
      <c r="BJ24" s="52">
        <f t="shared" si="14"/>
        <v>0</v>
      </c>
      <c r="BK24" s="53">
        <f t="shared" si="14"/>
        <v>0</v>
      </c>
      <c r="BL24" s="52">
        <f t="shared" si="14"/>
        <v>0</v>
      </c>
      <c r="BM24" s="53">
        <f t="shared" si="14"/>
        <v>0</v>
      </c>
      <c r="BN24" s="52">
        <f t="shared" si="14"/>
        <v>0</v>
      </c>
      <c r="BO24" s="53">
        <f t="shared" si="14"/>
        <v>0</v>
      </c>
      <c r="BP24" s="52">
        <f t="shared" si="14"/>
        <v>0</v>
      </c>
      <c r="BQ24" s="53">
        <f t="shared" si="14"/>
        <v>0</v>
      </c>
      <c r="BR24" s="52">
        <f t="shared" si="14"/>
        <v>0</v>
      </c>
      <c r="BS24" s="53">
        <f t="shared" si="17"/>
        <v>0</v>
      </c>
      <c r="BT24" s="52">
        <f t="shared" si="13"/>
        <v>0</v>
      </c>
      <c r="BU24" s="53">
        <f t="shared" si="13"/>
        <v>0</v>
      </c>
      <c r="BV24" s="52">
        <f t="shared" si="13"/>
        <v>0</v>
      </c>
      <c r="BW24" s="53">
        <f t="shared" si="13"/>
        <v>0</v>
      </c>
      <c r="BX24" s="52">
        <f t="shared" si="13"/>
        <v>0</v>
      </c>
      <c r="BY24" s="53">
        <f t="shared" si="13"/>
        <v>0</v>
      </c>
      <c r="BZ24" s="52">
        <f t="shared" si="13"/>
        <v>0</v>
      </c>
      <c r="CA24" s="53">
        <f t="shared" si="13"/>
        <v>0</v>
      </c>
    </row>
    <row r="25" spans="1:79">
      <c r="A25" s="20">
        <v>24</v>
      </c>
      <c r="B25" s="20" t="s">
        <v>28</v>
      </c>
      <c r="C25" s="20" t="s">
        <v>153</v>
      </c>
      <c r="D25" s="2">
        <v>1985</v>
      </c>
      <c r="E25" s="3">
        <v>4</v>
      </c>
      <c r="F25" s="2">
        <v>1</v>
      </c>
      <c r="G25" s="55">
        <f t="shared" si="0"/>
        <v>31137</v>
      </c>
      <c r="H25" s="4">
        <v>0</v>
      </c>
      <c r="I25" s="1">
        <v>0</v>
      </c>
      <c r="J25" s="51">
        <f t="shared" si="1"/>
        <v>0</v>
      </c>
      <c r="K25" s="54">
        <f t="shared" si="2"/>
        <v>0</v>
      </c>
      <c r="L25" s="4" t="s">
        <v>96</v>
      </c>
      <c r="M25" s="54">
        <f t="shared" si="15"/>
        <v>10</v>
      </c>
      <c r="N25" s="53">
        <f t="shared" si="3"/>
        <v>10</v>
      </c>
      <c r="O25" s="55">
        <f t="shared" si="4"/>
        <v>34789</v>
      </c>
      <c r="P25" s="53">
        <f t="shared" si="5"/>
        <v>0</v>
      </c>
      <c r="Q25" s="111">
        <f t="shared" si="6"/>
        <v>0</v>
      </c>
      <c r="R25" s="145" t="s">
        <v>130</v>
      </c>
      <c r="S25" s="138">
        <v>17</v>
      </c>
      <c r="T25" s="139">
        <v>4</v>
      </c>
      <c r="U25" s="138">
        <v>2035</v>
      </c>
      <c r="V25" s="55">
        <f t="shared" si="7"/>
        <v>54878</v>
      </c>
      <c r="W25" s="53">
        <f t="shared" si="8"/>
        <v>0</v>
      </c>
      <c r="X25" s="53">
        <f t="shared" si="9"/>
        <v>0</v>
      </c>
      <c r="Y25" s="53">
        <f t="shared" si="10"/>
        <v>0</v>
      </c>
      <c r="Z25" s="53">
        <f t="shared" si="11"/>
        <v>0</v>
      </c>
      <c r="AA25" s="53">
        <f>IF($V25&lt;=Z$2,0,IF($O25&lt;=Z$2,0,IF($G25&gt;=AA$2,0,IF($K25&gt;=$J25,0,IF($O25&lt;=AA$2,($J25-(SUM($K25,SUM($Z25:Z25)))),IF($L25=$D$139,(($J25-$K25)/$P25),(($J25-SUM($Z25:Z25))*$Q25))*IF($V25&lt;=AA$2,(DATEDIF(Z$2,$V25,"D")/365),IF($G25&gt;Z$2,(DATEDIF($G25,AA$2,"D")/365),1)))))))</f>
        <v>0</v>
      </c>
      <c r="AB25" s="53">
        <f>IF($V25&lt;=AA$2,0,IF($O25&lt;=AA$2,0,IF($G25&gt;=AB$2,0,IF($K25&gt;=$J25,0,IF($O25&lt;=AB$2,($J25-(SUM($K25,SUM($Z25:AA25)))),IF($L25=$D$139,(($J25-$K25)/$P25),(($J25-SUM($Z25:AA25))*$Q25))*IF($V25&lt;=AB$2,(DATEDIF(AA$2,$V25,"D")/365),IF($G25&gt;AA$2,(DATEDIF($G25,AB$2,"D")/365),1)))))))</f>
        <v>0</v>
      </c>
      <c r="AC25" s="53">
        <f>IF($V25&lt;=AB$2,0,IF($O25&lt;=AB$2,0,IF($G25&gt;=AC$2,0,IF($K25&gt;=$J25,0,IF($O25&lt;=AC$2,($J25-(SUM($K25,SUM($Z25:AB25)))),IF($L25=$D$139,(($J25-$K25)/$P25),(($J25-SUM($Z25:AB25))*$Q25))*IF($V25&lt;=AC$2,(DATEDIF(AB$2,$V25,"D")/365),IF($G25&gt;AB$2,(DATEDIF($G25,AC$2,"D")/365),1)))))))</f>
        <v>0</v>
      </c>
      <c r="AD25" s="53">
        <f>IF($V25&lt;=AC$2,0,IF($O25&lt;=AC$2,0,IF($G25&gt;=AD$2,0,IF($K25&gt;=$J25,0,IF($O25&lt;=AD$2,($J25-(SUM($K25,SUM($Z25:AC25)))),IF($L25=$D$139,(($J25-$K25)/$P25),(($J25-SUM($Z25:AC25))*$Q25))*IF($V25&lt;=AD$2,(DATEDIF(AC$2,$V25,"D")/365),IF($G25&gt;AC$2,(DATEDIF($G25,AD$2,"D")/365),1)))))))</f>
        <v>0</v>
      </c>
      <c r="AE25" s="53">
        <f>IF($V25&lt;=AD$2,0,IF($O25&lt;=AD$2,0,IF($G25&gt;=AE$2,0,IF($K25&gt;=$J25,0,IF($O25&lt;=AE$2,($J25-(SUM($K25,SUM($Z25:AD25)))),IF($L25=$D$139,(($J25-$K25)/$P25),(($J25-SUM($Z25:AD25))*$Q25))*IF($V25&lt;=AE$2,(DATEDIF(AD$2,$V25,"D")/365),IF($G25&gt;AD$2,(DATEDIF($G25,AE$2,"D")/365),1)))))))</f>
        <v>0</v>
      </c>
      <c r="AF25" s="53">
        <f>IF($V25&lt;=AE$2,0,IF($O25&lt;=AE$2,0,IF($G25&gt;=AF$2,0,IF($K25&gt;=$J25,0,IF($O25&lt;=AF$2,($J25-(SUM($K25,SUM($Z25:AE25)))),IF($L25=$D$139,(($J25-$K25)/$P25),(($J25-SUM($Z25:AE25))*$Q25))*IF($V25&lt;=AF$2,(DATEDIF(AE$2,$V25,"D")/365),IF($G25&gt;AE$2,(DATEDIF($G25,AF$2,"D")/365),1)))))))</f>
        <v>0</v>
      </c>
      <c r="AG25" s="53">
        <f>IF($V25&lt;=AF$2,0,IF($O25&lt;=AF$2,0,IF($G25&gt;=AG$2,0,IF($K25&gt;=$J25,0,IF($O25&lt;=AG$2,($J25-(SUM($K25,SUM($Z25:AF25)))),IF($L25=$D$139,(($J25-$K25)/$P25),(($J25-SUM($Z25:AF25))*$Q25))*IF($V25&lt;=AG$2,(DATEDIF(AF$2,$V25,"D")/365),IF($G25&gt;AF$2,(DATEDIF($G25,AG$2,"D")/365),1)))))))</f>
        <v>0</v>
      </c>
      <c r="AH25" s="53">
        <f>IF($V25&lt;=AG$2,0,IF($O25&lt;=AG$2,0,IF($G25&gt;=AH$2,0,IF($K25&gt;=$J25,0,IF($O25&lt;=AH$2,($J25-(SUM($K25,SUM($Z25:AG25)))),IF($L25=$D$139,(($J25-$K25)/$P25),(($J25-SUM($Z25:AG25))*$Q25))*IF($V25&lt;=AH$2,(DATEDIF(AG$2,$V25,"D")/365),IF($G25&gt;AG$2,(DATEDIF($G25,AH$2,"D")/365),1)))))))</f>
        <v>0</v>
      </c>
      <c r="AI25" s="53">
        <f>IF($V25&lt;=AH$2,0,IF($O25&lt;=AH$2,0,IF($G25&gt;=AI$2,0,IF($K25&gt;=$J25,0,IF($O25&lt;=AI$2,($J25-(SUM($K25,SUM($Z25:AH25)))),IF($L25=$D$139,(($J25-$K25)/$P25),(($J25-SUM($Z25:AH25))*$Q25))*IF($V25&lt;=AI$2,(DATEDIF(AH$2,$V25,"D")/365),IF($G25&gt;AH$2,(DATEDIF($G25,AI$2,"D")/365),1)))))))</f>
        <v>0</v>
      </c>
      <c r="AJ25" s="53">
        <f>IF($V25&lt;=AI$2,0,IF($O25&lt;=AI$2,0,IF($G25&gt;=AJ$2,0,IF($K25&gt;=$J25,0,IF($O25&lt;=AJ$2,($J25-(SUM($K25,SUM($Z25:AI25)))),IF($L25=$D$139,(($J25-$K25)/$P25),(($J25-SUM($Z25:AI25))*$Q25))*IF($V25&lt;=AJ$2,(DATEDIF(AI$2,$V25,"D")/365),IF($G25&gt;AI$2,(DATEDIF($G25,AJ$2,"D")/365),1)))))))</f>
        <v>0</v>
      </c>
      <c r="AK25" s="53">
        <f>IF($V25&lt;=AJ$2,0,IF($O25&lt;=AJ$2,0,IF($G25&gt;=AK$2,0,IF($K25&gt;=$J25,0,IF($O25&lt;=AK$2,($J25-(SUM($K25,SUM($Z25:AJ25)))),IF($L25=$D$139,(($J25-$K25)/$P25),(($J25-SUM($Z25:AJ25))*$Q25))*IF($V25&lt;=AK$2,(DATEDIF(AJ$2,$V25,"D")/365),IF($G25&gt;AJ$2,(DATEDIF($G25,AK$2,"D")/365),1)))))))</f>
        <v>0</v>
      </c>
      <c r="AL25" s="53">
        <f>IF($V25&lt;=AK$2,0,IF($O25&lt;=AK$2,0,IF($G25&gt;=AL$2,0,IF($K25&gt;=$J25,0,IF($O25&lt;=AL$2,($J25-(SUM($K25,SUM($Z25:AK25)))),IF($L25=$D$139,(($J25-$K25)/$P25),(($J25-SUM($Z25:AK25))*$Q25))*IF($V25&lt;=AL$2,(DATEDIF(AK$2,$V25,"D")/365),IF($G25&gt;AK$2,(DATEDIF($G25,AL$2,"D")/365),1)))))))</f>
        <v>0</v>
      </c>
      <c r="AM25" s="53">
        <f>IF($V25&lt;=AL$2,0,IF($O25&lt;=AL$2,0,IF($G25&gt;=AM$2,0,IF($K25&gt;=$J25,0,IF($O25&lt;=AM$2,($J25-(SUM($K25,SUM($Z25:AL25)))),IF($L25=$D$139,(($J25-$K25)/$P25),(($J25-SUM($Z25:AL25))*$Q25))*IF($V25&lt;=AM$2,(DATEDIF(AL$2,$V25,"D")/365),IF($G25&gt;AL$2,(DATEDIF($G25,AM$2,"D")/365),1)))))))</f>
        <v>0</v>
      </c>
      <c r="AN25" s="53">
        <f>IF($V25&lt;=AM$2,0,IF($O25&lt;=AM$2,0,IF($G25&gt;=AN$2,0,IF($K25&gt;=$J25,0,IF($O25&lt;=AN$2,($J25-(SUM($K25,SUM($Z25:AM25)))),IF($L25=$D$139,(($J25-$K25)/$P25),(($J25-SUM($Z25:AM25))*$Q25))*IF($V25&lt;=AN$2,(DATEDIF(AM$2,$V25,"D")/365),IF($G25&gt;AM$2,(DATEDIF($G25,AN$2,"D")/365),1)))))))</f>
        <v>0</v>
      </c>
      <c r="AO25" s="53">
        <f>IF($V25&lt;=AN$2,0,IF($O25&lt;=AN$2,0,IF($G25&gt;=AO$2,0,IF($K25&gt;=$J25,0,IF($O25&lt;=AO$2,($J25-(SUM($K25,SUM($Z25:AN25)))),IF($L25=$D$139,(($J25-$K25)/$P25),(($J25-SUM($Z25:AN25))*$Q25))*IF($V25&lt;=AO$2,(DATEDIF(AN$2,$V25,"D")/365),IF($G25&gt;AN$2,(DATEDIF($G25,AO$2,"D")/365),1)))))))</f>
        <v>0</v>
      </c>
      <c r="AP25" s="53">
        <f>IF($V25&lt;=AO$2,0,IF($O25&lt;=AO$2,0,IF($G25&gt;=AP$2,0,IF($K25&gt;=$J25,0,IF($O25&lt;=AP$2,($J25-(SUM($K25,SUM($Z25:AO25)))),IF($L25=$D$139,(($J25-$K25)/$P25),(($J25-SUM($Z25:AO25))*$Q25))*IF($V25&lt;=AP$2,(DATEDIF(AO$2,$V25,"D")/365),IF($G25&gt;AO$2,(DATEDIF($G25,AP$2,"D")/365),1)))))))</f>
        <v>0</v>
      </c>
      <c r="AQ25" s="53">
        <f>IF($V25&lt;=AP$2,0,IF($O25&lt;=AP$2,0,IF($G25&gt;=AQ$2,0,IF($K25&gt;=$J25,0,IF($O25&lt;=AQ$2,($J25-(SUM($K25,SUM($Z25:AP25)))),IF($L25=$D$139,(($J25-$K25)/$P25),(($J25-SUM($Z25:AP25))*$Q25))*IF($V25&lt;=AQ$2,(DATEDIF(AP$2,$V25,"D")/365),IF($G25&gt;AP$2,(DATEDIF($G25,AQ$2,"D")/365),1)))))))</f>
        <v>0</v>
      </c>
      <c r="AR25" s="53">
        <f>IF($V25&lt;=AQ$2,0,IF($O25&lt;=AQ$2,0,IF($G25&gt;=AR$2,0,IF($K25&gt;=$J25,0,IF($O25&lt;=AR$2,($J25-(SUM($K25,SUM($Z25:AQ25)))),IF($L25=$D$139,(($J25-$K25)/$P25),(($J25-SUM($Z25:AQ25))*$Q25))*IF($V25&lt;=AR$2,(DATEDIF(AQ$2,$V25,"D")/365),IF($G25&gt;AQ$2,(DATEDIF($G25,AR$2,"D")/365),1)))))))</f>
        <v>0</v>
      </c>
      <c r="AS25" s="53">
        <f>IF($V25&lt;=AR$2,0,IF($O25&lt;=AR$2,0,IF($G25&gt;=AS$2,0,IF($K25&gt;=$J25,0,IF($O25&lt;=AS$2,($J25-(SUM($K25,SUM($Z25:AR25)))),IF($L25=$D$139,(($J25-$K25)/$P25),(($J25-SUM($Z25:AR25))*$Q25))*IF($V25&lt;=AS$2,(DATEDIF(AR$2,$V25,"D")/365),IF($G25&gt;AR$2,(DATEDIF($G25,AS$2,"D")/365),1)))))))</f>
        <v>0</v>
      </c>
      <c r="AT25" s="53">
        <f>IF($V25&lt;=AS$2,0,IF($O25&lt;=AS$2,0,IF($G25&gt;=AT$2,0,IF($K25&gt;=$J25,0,IF($O25&lt;=AT$2,($J25-(SUM($K25,SUM($Z25:AS25)))),IF($L25=$D$139,(($J25-$K25)/$P25),(($J25-SUM($Z25:AS25))*$Q25))*IF($V25&lt;=AT$2,(DATEDIF(AS$2,$V25,"D")/365),IF($G25&gt;AS$2,(DATEDIF($G25,AT$2,"D")/365),1)))))))</f>
        <v>0</v>
      </c>
      <c r="AU25" s="53">
        <f>IF($V25&lt;=AT$2,0,IF($O25&lt;=AT$2,0,IF($G25&gt;=AU$2,0,IF($K25&gt;=$J25,0,IF($O25&lt;=AU$2,($J25-(SUM($K25,SUM($Z25:AT25)))),IF($L25=$D$139,(($J25-$K25)/$P25),(($J25-SUM($Z25:AT25))*$Q25))*IF($V25&lt;=AU$2,(DATEDIF(AT$2,$V25,"D")/365),IF($G25&gt;AT$2,(DATEDIF($G25,AU$2,"D")/365),1)))))))</f>
        <v>0</v>
      </c>
      <c r="AV25" s="53">
        <f>IF($V25&lt;=AU$2,0,IF($O25&lt;=AU$2,0,IF($G25&gt;=AV$2,0,IF($K25&gt;=$J25,0,IF($O25&lt;=AV$2,($J25-(SUM($K25,SUM($Z25:AU25)))),IF($L25=$D$139,(($J25-$K25)/$P25),(($J25-SUM($Z25:AU25))*$Q25))*IF($V25&lt;=AV$2,(DATEDIF(AU$2,$V25,"D")/365),IF($G25&gt;AU$2,(DATEDIF($G25,AV$2,"D")/365),1)))))))</f>
        <v>0</v>
      </c>
      <c r="AW25" s="53">
        <f>IF($V25&lt;=AV$2,0,IF($O25&lt;=AV$2,0,IF($G25&gt;=AW$2,0,IF($K25&gt;=$J25,0,IF($O25&lt;=AW$2,($J25-(SUM($K25,SUM($Z25:AV25)))),IF($L25=$D$139,(($J25-$K25)/$P25),(($J25-SUM($Z25:AV25))*$Q25))*IF($V25&lt;=AW$2,(DATEDIF(AV$2,$V25,"D")/365),IF($G25&gt;AV$2,(DATEDIF($G25,AW$2,"D")/365),1)))))))</f>
        <v>0</v>
      </c>
      <c r="AX25" s="53">
        <f>IF($V25&lt;=AW$2,0,IF($O25&lt;=AW$2,0,IF($G25&gt;=AX$2,0,IF($K25&gt;=$J25,0,IF($O25&lt;=AX$2,($J25-(SUM($K25,SUM($Z25:AW25)))),IF($L25=$D$139,(($J25-$K25)/$P25),(($J25-SUM($Z25:AW25))*$Q25))*IF($V25&lt;=AX$2,(DATEDIF(AW$2,$V25,"D")/365),IF($G25&gt;AW$2,(DATEDIF($G25,AX$2,"D")/365),1)))))))</f>
        <v>0</v>
      </c>
      <c r="AY25" s="53">
        <f>IF($V25&lt;=AX$2,0,IF($O25&lt;=AX$2,0,IF($G25&gt;=AY$2,0,IF($K25&gt;=$J25,0,IF($O25&lt;=AY$2,($J25-(SUM($K25,SUM($Z25:AX25)))),IF($L25=$D$139,(($J25-$K25)/$P25),(($J25-SUM($Z25:AX25))*$Q25))*IF($V25&lt;=AY$2,(DATEDIF(AX$2,$V25,"D")/365),IF($G25&gt;AX$2,(DATEDIF($G25,AY$2,"D")/365),1)))))))</f>
        <v>0</v>
      </c>
      <c r="AZ25" s="52"/>
      <c r="BA25" s="52"/>
      <c r="BB25" s="126">
        <f>IF($V25&lt;=BB$2,0,IF($G25&gt;=BB$2,0,IF($G25&gt;$W$3,(J25-Z25),IF($G25&lt;=$W$3,J25-SUM(W25,$Z25:Z25),0))))</f>
        <v>0</v>
      </c>
      <c r="BC25" s="53">
        <f t="shared" si="14"/>
        <v>0</v>
      </c>
      <c r="BD25" s="52">
        <f t="shared" si="14"/>
        <v>0</v>
      </c>
      <c r="BE25" s="53">
        <f t="shared" si="14"/>
        <v>0</v>
      </c>
      <c r="BF25" s="52">
        <f t="shared" si="14"/>
        <v>0</v>
      </c>
      <c r="BG25" s="53">
        <f t="shared" si="14"/>
        <v>0</v>
      </c>
      <c r="BH25" s="52">
        <f t="shared" si="14"/>
        <v>0</v>
      </c>
      <c r="BI25" s="53">
        <f t="shared" si="14"/>
        <v>0</v>
      </c>
      <c r="BJ25" s="52">
        <f t="shared" si="14"/>
        <v>0</v>
      </c>
      <c r="BK25" s="53">
        <f t="shared" si="14"/>
        <v>0</v>
      </c>
      <c r="BL25" s="52">
        <f t="shared" si="14"/>
        <v>0</v>
      </c>
      <c r="BM25" s="53">
        <f t="shared" si="14"/>
        <v>0</v>
      </c>
      <c r="BN25" s="52">
        <f t="shared" si="14"/>
        <v>0</v>
      </c>
      <c r="BO25" s="53">
        <f t="shared" si="14"/>
        <v>0</v>
      </c>
      <c r="BP25" s="52">
        <f t="shared" si="14"/>
        <v>0</v>
      </c>
      <c r="BQ25" s="53">
        <f t="shared" si="14"/>
        <v>0</v>
      </c>
      <c r="BR25" s="52">
        <f t="shared" si="14"/>
        <v>0</v>
      </c>
      <c r="BS25" s="53">
        <f t="shared" si="17"/>
        <v>0</v>
      </c>
      <c r="BT25" s="52">
        <f t="shared" si="13"/>
        <v>0</v>
      </c>
      <c r="BU25" s="53">
        <f t="shared" si="13"/>
        <v>0</v>
      </c>
      <c r="BV25" s="52">
        <f t="shared" si="13"/>
        <v>0</v>
      </c>
      <c r="BW25" s="53">
        <f t="shared" si="13"/>
        <v>0</v>
      </c>
      <c r="BX25" s="52">
        <f t="shared" si="13"/>
        <v>0</v>
      </c>
      <c r="BY25" s="53">
        <f t="shared" si="13"/>
        <v>0</v>
      </c>
      <c r="BZ25" s="52">
        <f t="shared" si="13"/>
        <v>0</v>
      </c>
      <c r="CA25" s="53">
        <f t="shared" si="13"/>
        <v>0</v>
      </c>
    </row>
    <row r="26" spans="1:79">
      <c r="A26" s="20">
        <v>25</v>
      </c>
      <c r="B26" s="20" t="s">
        <v>28</v>
      </c>
      <c r="C26" s="20" t="s">
        <v>153</v>
      </c>
      <c r="D26" s="2">
        <v>1985</v>
      </c>
      <c r="E26" s="3">
        <v>4</v>
      </c>
      <c r="F26" s="2">
        <v>1</v>
      </c>
      <c r="G26" s="55">
        <f t="shared" si="0"/>
        <v>31137</v>
      </c>
      <c r="H26" s="4">
        <v>0</v>
      </c>
      <c r="I26" s="1">
        <v>0</v>
      </c>
      <c r="J26" s="51">
        <f t="shared" si="1"/>
        <v>0</v>
      </c>
      <c r="K26" s="54">
        <f t="shared" si="2"/>
        <v>0</v>
      </c>
      <c r="L26" s="4" t="s">
        <v>96</v>
      </c>
      <c r="M26" s="54">
        <f t="shared" si="15"/>
        <v>10</v>
      </c>
      <c r="N26" s="53">
        <f t="shared" si="3"/>
        <v>10</v>
      </c>
      <c r="O26" s="55">
        <f t="shared" si="4"/>
        <v>34789</v>
      </c>
      <c r="P26" s="53">
        <f t="shared" si="5"/>
        <v>0</v>
      </c>
      <c r="Q26" s="111">
        <f t="shared" si="6"/>
        <v>0</v>
      </c>
      <c r="R26" s="145" t="s">
        <v>130</v>
      </c>
      <c r="S26" s="138">
        <v>17</v>
      </c>
      <c r="T26" s="139">
        <v>4</v>
      </c>
      <c r="U26" s="138">
        <v>2035</v>
      </c>
      <c r="V26" s="55">
        <f t="shared" si="7"/>
        <v>54878</v>
      </c>
      <c r="W26" s="53">
        <f t="shared" si="8"/>
        <v>0</v>
      </c>
      <c r="X26" s="53">
        <f t="shared" si="9"/>
        <v>0</v>
      </c>
      <c r="Y26" s="53">
        <f t="shared" si="10"/>
        <v>0</v>
      </c>
      <c r="Z26" s="53">
        <f t="shared" si="11"/>
        <v>0</v>
      </c>
      <c r="AA26" s="53">
        <f>IF($V26&lt;=Z$2,0,IF($O26&lt;=Z$2,0,IF($G26&gt;=AA$2,0,IF($K26&gt;=$J26,0,IF($O26&lt;=AA$2,($J26-(SUM($K26,SUM($Z26:Z26)))),IF($L26=$D$139,(($J26-$K26)/$P26),(($J26-SUM($Z26:Z26))*$Q26))*IF($V26&lt;=AA$2,(DATEDIF(Z$2,$V26,"D")/365),IF($G26&gt;Z$2,(DATEDIF($G26,AA$2,"D")/365),1)))))))</f>
        <v>0</v>
      </c>
      <c r="AB26" s="53">
        <f>IF($V26&lt;=AA$2,0,IF($O26&lt;=AA$2,0,IF($G26&gt;=AB$2,0,IF($K26&gt;=$J26,0,IF($O26&lt;=AB$2,($J26-(SUM($K26,SUM($Z26:AA26)))),IF($L26=$D$139,(($J26-$K26)/$P26),(($J26-SUM($Z26:AA26))*$Q26))*IF($V26&lt;=AB$2,(DATEDIF(AA$2,$V26,"D")/365),IF($G26&gt;AA$2,(DATEDIF($G26,AB$2,"D")/365),1)))))))</f>
        <v>0</v>
      </c>
      <c r="AC26" s="53">
        <f>IF($V26&lt;=AB$2,0,IF($O26&lt;=AB$2,0,IF($G26&gt;=AC$2,0,IF($K26&gt;=$J26,0,IF($O26&lt;=AC$2,($J26-(SUM($K26,SUM($Z26:AB26)))),IF($L26=$D$139,(($J26-$K26)/$P26),(($J26-SUM($Z26:AB26))*$Q26))*IF($V26&lt;=AC$2,(DATEDIF(AB$2,$V26,"D")/365),IF($G26&gt;AB$2,(DATEDIF($G26,AC$2,"D")/365),1)))))))</f>
        <v>0</v>
      </c>
      <c r="AD26" s="53">
        <f>IF($V26&lt;=AC$2,0,IF($O26&lt;=AC$2,0,IF($G26&gt;=AD$2,0,IF($K26&gt;=$J26,0,IF($O26&lt;=AD$2,($J26-(SUM($K26,SUM($Z26:AC26)))),IF($L26=$D$139,(($J26-$K26)/$P26),(($J26-SUM($Z26:AC26))*$Q26))*IF($V26&lt;=AD$2,(DATEDIF(AC$2,$V26,"D")/365),IF($G26&gt;AC$2,(DATEDIF($G26,AD$2,"D")/365),1)))))))</f>
        <v>0</v>
      </c>
      <c r="AE26" s="53">
        <f>IF($V26&lt;=AD$2,0,IF($O26&lt;=AD$2,0,IF($G26&gt;=AE$2,0,IF($K26&gt;=$J26,0,IF($O26&lt;=AE$2,($J26-(SUM($K26,SUM($Z26:AD26)))),IF($L26=$D$139,(($J26-$K26)/$P26),(($J26-SUM($Z26:AD26))*$Q26))*IF($V26&lt;=AE$2,(DATEDIF(AD$2,$V26,"D")/365),IF($G26&gt;AD$2,(DATEDIF($G26,AE$2,"D")/365),1)))))))</f>
        <v>0</v>
      </c>
      <c r="AF26" s="53">
        <f>IF($V26&lt;=AE$2,0,IF($O26&lt;=AE$2,0,IF($G26&gt;=AF$2,0,IF($K26&gt;=$J26,0,IF($O26&lt;=AF$2,($J26-(SUM($K26,SUM($Z26:AE26)))),IF($L26=$D$139,(($J26-$K26)/$P26),(($J26-SUM($Z26:AE26))*$Q26))*IF($V26&lt;=AF$2,(DATEDIF(AE$2,$V26,"D")/365),IF($G26&gt;AE$2,(DATEDIF($G26,AF$2,"D")/365),1)))))))</f>
        <v>0</v>
      </c>
      <c r="AG26" s="53">
        <f>IF($V26&lt;=AF$2,0,IF($O26&lt;=AF$2,0,IF($G26&gt;=AG$2,0,IF($K26&gt;=$J26,0,IF($O26&lt;=AG$2,($J26-(SUM($K26,SUM($Z26:AF26)))),IF($L26=$D$139,(($J26-$K26)/$P26),(($J26-SUM($Z26:AF26))*$Q26))*IF($V26&lt;=AG$2,(DATEDIF(AF$2,$V26,"D")/365),IF($G26&gt;AF$2,(DATEDIF($G26,AG$2,"D")/365),1)))))))</f>
        <v>0</v>
      </c>
      <c r="AH26" s="53">
        <f>IF($V26&lt;=AG$2,0,IF($O26&lt;=AG$2,0,IF($G26&gt;=AH$2,0,IF($K26&gt;=$J26,0,IF($O26&lt;=AH$2,($J26-(SUM($K26,SUM($Z26:AG26)))),IF($L26=$D$139,(($J26-$K26)/$P26),(($J26-SUM($Z26:AG26))*$Q26))*IF($V26&lt;=AH$2,(DATEDIF(AG$2,$V26,"D")/365),IF($G26&gt;AG$2,(DATEDIF($G26,AH$2,"D")/365),1)))))))</f>
        <v>0</v>
      </c>
      <c r="AI26" s="53">
        <f>IF($V26&lt;=AH$2,0,IF($O26&lt;=AH$2,0,IF($G26&gt;=AI$2,0,IF($K26&gt;=$J26,0,IF($O26&lt;=AI$2,($J26-(SUM($K26,SUM($Z26:AH26)))),IF($L26=$D$139,(($J26-$K26)/$P26),(($J26-SUM($Z26:AH26))*$Q26))*IF($V26&lt;=AI$2,(DATEDIF(AH$2,$V26,"D")/365),IF($G26&gt;AH$2,(DATEDIF($G26,AI$2,"D")/365),1)))))))</f>
        <v>0</v>
      </c>
      <c r="AJ26" s="53">
        <f>IF($V26&lt;=AI$2,0,IF($O26&lt;=AI$2,0,IF($G26&gt;=AJ$2,0,IF($K26&gt;=$J26,0,IF($O26&lt;=AJ$2,($J26-(SUM($K26,SUM($Z26:AI26)))),IF($L26=$D$139,(($J26-$K26)/$P26),(($J26-SUM($Z26:AI26))*$Q26))*IF($V26&lt;=AJ$2,(DATEDIF(AI$2,$V26,"D")/365),IF($G26&gt;AI$2,(DATEDIF($G26,AJ$2,"D")/365),1)))))))</f>
        <v>0</v>
      </c>
      <c r="AK26" s="53">
        <f>IF($V26&lt;=AJ$2,0,IF($O26&lt;=AJ$2,0,IF($G26&gt;=AK$2,0,IF($K26&gt;=$J26,0,IF($O26&lt;=AK$2,($J26-(SUM($K26,SUM($Z26:AJ26)))),IF($L26=$D$139,(($J26-$K26)/$P26),(($J26-SUM($Z26:AJ26))*$Q26))*IF($V26&lt;=AK$2,(DATEDIF(AJ$2,$V26,"D")/365),IF($G26&gt;AJ$2,(DATEDIF($G26,AK$2,"D")/365),1)))))))</f>
        <v>0</v>
      </c>
      <c r="AL26" s="53">
        <f>IF($V26&lt;=AK$2,0,IF($O26&lt;=AK$2,0,IF($G26&gt;=AL$2,0,IF($K26&gt;=$J26,0,IF($O26&lt;=AL$2,($J26-(SUM($K26,SUM($Z26:AK26)))),IF($L26=$D$139,(($J26-$K26)/$P26),(($J26-SUM($Z26:AK26))*$Q26))*IF($V26&lt;=AL$2,(DATEDIF(AK$2,$V26,"D")/365),IF($G26&gt;AK$2,(DATEDIF($G26,AL$2,"D")/365),1)))))))</f>
        <v>0</v>
      </c>
      <c r="AM26" s="53">
        <f>IF($V26&lt;=AL$2,0,IF($O26&lt;=AL$2,0,IF($G26&gt;=AM$2,0,IF($K26&gt;=$J26,0,IF($O26&lt;=AM$2,($J26-(SUM($K26,SUM($Z26:AL26)))),IF($L26=$D$139,(($J26-$K26)/$P26),(($J26-SUM($Z26:AL26))*$Q26))*IF($V26&lt;=AM$2,(DATEDIF(AL$2,$V26,"D")/365),IF($G26&gt;AL$2,(DATEDIF($G26,AM$2,"D")/365),1)))))))</f>
        <v>0</v>
      </c>
      <c r="AN26" s="53">
        <f>IF($V26&lt;=AM$2,0,IF($O26&lt;=AM$2,0,IF($G26&gt;=AN$2,0,IF($K26&gt;=$J26,0,IF($O26&lt;=AN$2,($J26-(SUM($K26,SUM($Z26:AM26)))),IF($L26=$D$139,(($J26-$K26)/$P26),(($J26-SUM($Z26:AM26))*$Q26))*IF($V26&lt;=AN$2,(DATEDIF(AM$2,$V26,"D")/365),IF($G26&gt;AM$2,(DATEDIF($G26,AN$2,"D")/365),1)))))))</f>
        <v>0</v>
      </c>
      <c r="AO26" s="53">
        <f>IF($V26&lt;=AN$2,0,IF($O26&lt;=AN$2,0,IF($G26&gt;=AO$2,0,IF($K26&gt;=$J26,0,IF($O26&lt;=AO$2,($J26-(SUM($K26,SUM($Z26:AN26)))),IF($L26=$D$139,(($J26-$K26)/$P26),(($J26-SUM($Z26:AN26))*$Q26))*IF($V26&lt;=AO$2,(DATEDIF(AN$2,$V26,"D")/365),IF($G26&gt;AN$2,(DATEDIF($G26,AO$2,"D")/365),1)))))))</f>
        <v>0</v>
      </c>
      <c r="AP26" s="53">
        <f>IF($V26&lt;=AO$2,0,IF($O26&lt;=AO$2,0,IF($G26&gt;=AP$2,0,IF($K26&gt;=$J26,0,IF($O26&lt;=AP$2,($J26-(SUM($K26,SUM($Z26:AO26)))),IF($L26=$D$139,(($J26-$K26)/$P26),(($J26-SUM($Z26:AO26))*$Q26))*IF($V26&lt;=AP$2,(DATEDIF(AO$2,$V26,"D")/365),IF($G26&gt;AO$2,(DATEDIF($G26,AP$2,"D")/365),1)))))))</f>
        <v>0</v>
      </c>
      <c r="AQ26" s="53">
        <f>IF($V26&lt;=AP$2,0,IF($O26&lt;=AP$2,0,IF($G26&gt;=AQ$2,0,IF($K26&gt;=$J26,0,IF($O26&lt;=AQ$2,($J26-(SUM($K26,SUM($Z26:AP26)))),IF($L26=$D$139,(($J26-$K26)/$P26),(($J26-SUM($Z26:AP26))*$Q26))*IF($V26&lt;=AQ$2,(DATEDIF(AP$2,$V26,"D")/365),IF($G26&gt;AP$2,(DATEDIF($G26,AQ$2,"D")/365),1)))))))</f>
        <v>0</v>
      </c>
      <c r="AR26" s="53">
        <f>IF($V26&lt;=AQ$2,0,IF($O26&lt;=AQ$2,0,IF($G26&gt;=AR$2,0,IF($K26&gt;=$J26,0,IF($O26&lt;=AR$2,($J26-(SUM($K26,SUM($Z26:AQ26)))),IF($L26=$D$139,(($J26-$K26)/$P26),(($J26-SUM($Z26:AQ26))*$Q26))*IF($V26&lt;=AR$2,(DATEDIF(AQ$2,$V26,"D")/365),IF($G26&gt;AQ$2,(DATEDIF($G26,AR$2,"D")/365),1)))))))</f>
        <v>0</v>
      </c>
      <c r="AS26" s="53">
        <f>IF($V26&lt;=AR$2,0,IF($O26&lt;=AR$2,0,IF($G26&gt;=AS$2,0,IF($K26&gt;=$J26,0,IF($O26&lt;=AS$2,($J26-(SUM($K26,SUM($Z26:AR26)))),IF($L26=$D$139,(($J26-$K26)/$P26),(($J26-SUM($Z26:AR26))*$Q26))*IF($V26&lt;=AS$2,(DATEDIF(AR$2,$V26,"D")/365),IF($G26&gt;AR$2,(DATEDIF($G26,AS$2,"D")/365),1)))))))</f>
        <v>0</v>
      </c>
      <c r="AT26" s="53">
        <f>IF($V26&lt;=AS$2,0,IF($O26&lt;=AS$2,0,IF($G26&gt;=AT$2,0,IF($K26&gt;=$J26,0,IF($O26&lt;=AT$2,($J26-(SUM($K26,SUM($Z26:AS26)))),IF($L26=$D$139,(($J26-$K26)/$P26),(($J26-SUM($Z26:AS26))*$Q26))*IF($V26&lt;=AT$2,(DATEDIF(AS$2,$V26,"D")/365),IF($G26&gt;AS$2,(DATEDIF($G26,AT$2,"D")/365),1)))))))</f>
        <v>0</v>
      </c>
      <c r="AU26" s="53">
        <f>IF($V26&lt;=AT$2,0,IF($O26&lt;=AT$2,0,IF($G26&gt;=AU$2,0,IF($K26&gt;=$J26,0,IF($O26&lt;=AU$2,($J26-(SUM($K26,SUM($Z26:AT26)))),IF($L26=$D$139,(($J26-$K26)/$P26),(($J26-SUM($Z26:AT26))*$Q26))*IF($V26&lt;=AU$2,(DATEDIF(AT$2,$V26,"D")/365),IF($G26&gt;AT$2,(DATEDIF($G26,AU$2,"D")/365),1)))))))</f>
        <v>0</v>
      </c>
      <c r="AV26" s="53">
        <f>IF($V26&lt;=AU$2,0,IF($O26&lt;=AU$2,0,IF($G26&gt;=AV$2,0,IF($K26&gt;=$J26,0,IF($O26&lt;=AV$2,($J26-(SUM($K26,SUM($Z26:AU26)))),IF($L26=$D$139,(($J26-$K26)/$P26),(($J26-SUM($Z26:AU26))*$Q26))*IF($V26&lt;=AV$2,(DATEDIF(AU$2,$V26,"D")/365),IF($G26&gt;AU$2,(DATEDIF($G26,AV$2,"D")/365),1)))))))</f>
        <v>0</v>
      </c>
      <c r="AW26" s="53">
        <f>IF($V26&lt;=AV$2,0,IF($O26&lt;=AV$2,0,IF($G26&gt;=AW$2,0,IF($K26&gt;=$J26,0,IF($O26&lt;=AW$2,($J26-(SUM($K26,SUM($Z26:AV26)))),IF($L26=$D$139,(($J26-$K26)/$P26),(($J26-SUM($Z26:AV26))*$Q26))*IF($V26&lt;=AW$2,(DATEDIF(AV$2,$V26,"D")/365),IF($G26&gt;AV$2,(DATEDIF($G26,AW$2,"D")/365),1)))))))</f>
        <v>0</v>
      </c>
      <c r="AX26" s="53">
        <f>IF($V26&lt;=AW$2,0,IF($O26&lt;=AW$2,0,IF($G26&gt;=AX$2,0,IF($K26&gt;=$J26,0,IF($O26&lt;=AX$2,($J26-(SUM($K26,SUM($Z26:AW26)))),IF($L26=$D$139,(($J26-$K26)/$P26),(($J26-SUM($Z26:AW26))*$Q26))*IF($V26&lt;=AX$2,(DATEDIF(AW$2,$V26,"D")/365),IF($G26&gt;AW$2,(DATEDIF($G26,AX$2,"D")/365),1)))))))</f>
        <v>0</v>
      </c>
      <c r="AY26" s="53">
        <f>IF($V26&lt;=AX$2,0,IF($O26&lt;=AX$2,0,IF($G26&gt;=AY$2,0,IF($K26&gt;=$J26,0,IF($O26&lt;=AY$2,($J26-(SUM($K26,SUM($Z26:AX26)))),IF($L26=$D$139,(($J26-$K26)/$P26),(($J26-SUM($Z26:AX26))*$Q26))*IF($V26&lt;=AY$2,(DATEDIF(AX$2,$V26,"D")/365),IF($G26&gt;AX$2,(DATEDIF($G26,AY$2,"D")/365),1)))))))</f>
        <v>0</v>
      </c>
      <c r="AZ26" s="52"/>
      <c r="BA26" s="52"/>
      <c r="BB26" s="126">
        <f>IF($V26&lt;=BB$2,0,IF($G26&gt;=BB$2,0,IF($G26&gt;$W$3,(J26-Z26),IF($G26&lt;=$W$3,J26-SUM(W26,$Z26:Z26),0))))</f>
        <v>0</v>
      </c>
      <c r="BC26" s="53">
        <f t="shared" si="14"/>
        <v>0</v>
      </c>
      <c r="BD26" s="52">
        <f t="shared" si="14"/>
        <v>0</v>
      </c>
      <c r="BE26" s="53">
        <f t="shared" si="14"/>
        <v>0</v>
      </c>
      <c r="BF26" s="52">
        <f t="shared" si="14"/>
        <v>0</v>
      </c>
      <c r="BG26" s="53">
        <f t="shared" si="14"/>
        <v>0</v>
      </c>
      <c r="BH26" s="52">
        <f t="shared" si="14"/>
        <v>0</v>
      </c>
      <c r="BI26" s="53">
        <f t="shared" si="14"/>
        <v>0</v>
      </c>
      <c r="BJ26" s="52">
        <f t="shared" si="14"/>
        <v>0</v>
      </c>
      <c r="BK26" s="53">
        <f t="shared" si="14"/>
        <v>0</v>
      </c>
      <c r="BL26" s="52">
        <f t="shared" si="14"/>
        <v>0</v>
      </c>
      <c r="BM26" s="53">
        <f t="shared" si="14"/>
        <v>0</v>
      </c>
      <c r="BN26" s="52">
        <f t="shared" si="14"/>
        <v>0</v>
      </c>
      <c r="BO26" s="53">
        <f t="shared" si="14"/>
        <v>0</v>
      </c>
      <c r="BP26" s="52">
        <f t="shared" si="14"/>
        <v>0</v>
      </c>
      <c r="BQ26" s="53">
        <f t="shared" si="14"/>
        <v>0</v>
      </c>
      <c r="BR26" s="52">
        <f t="shared" si="14"/>
        <v>0</v>
      </c>
      <c r="BS26" s="53">
        <f t="shared" si="17"/>
        <v>0</v>
      </c>
      <c r="BT26" s="52">
        <f t="shared" si="13"/>
        <v>0</v>
      </c>
      <c r="BU26" s="53">
        <f t="shared" si="13"/>
        <v>0</v>
      </c>
      <c r="BV26" s="52">
        <f t="shared" si="13"/>
        <v>0</v>
      </c>
      <c r="BW26" s="53">
        <f t="shared" si="13"/>
        <v>0</v>
      </c>
      <c r="BX26" s="52">
        <f t="shared" si="13"/>
        <v>0</v>
      </c>
      <c r="BY26" s="53">
        <f t="shared" si="13"/>
        <v>0</v>
      </c>
      <c r="BZ26" s="52">
        <f t="shared" si="13"/>
        <v>0</v>
      </c>
      <c r="CA26" s="53">
        <f t="shared" si="13"/>
        <v>0</v>
      </c>
    </row>
    <row r="27" spans="1:79">
      <c r="A27" s="20">
        <v>26</v>
      </c>
      <c r="B27" s="20" t="s">
        <v>28</v>
      </c>
      <c r="C27" s="20" t="s">
        <v>153</v>
      </c>
      <c r="D27" s="2">
        <v>1985</v>
      </c>
      <c r="E27" s="3">
        <v>4</v>
      </c>
      <c r="F27" s="2">
        <v>1</v>
      </c>
      <c r="G27" s="55">
        <f t="shared" si="0"/>
        <v>31137</v>
      </c>
      <c r="H27" s="4">
        <v>0</v>
      </c>
      <c r="I27" s="1">
        <v>0</v>
      </c>
      <c r="J27" s="51">
        <f t="shared" si="1"/>
        <v>0</v>
      </c>
      <c r="K27" s="54">
        <f t="shared" si="2"/>
        <v>0</v>
      </c>
      <c r="L27" s="4" t="s">
        <v>96</v>
      </c>
      <c r="M27" s="54">
        <f t="shared" si="15"/>
        <v>10</v>
      </c>
      <c r="N27" s="53">
        <f t="shared" si="3"/>
        <v>10</v>
      </c>
      <c r="O27" s="55">
        <f t="shared" si="4"/>
        <v>34789</v>
      </c>
      <c r="P27" s="53">
        <f t="shared" si="5"/>
        <v>0</v>
      </c>
      <c r="Q27" s="111">
        <f t="shared" si="6"/>
        <v>0</v>
      </c>
      <c r="R27" s="145" t="s">
        <v>130</v>
      </c>
      <c r="S27" s="138">
        <v>17</v>
      </c>
      <c r="T27" s="139">
        <v>4</v>
      </c>
      <c r="U27" s="138">
        <v>2035</v>
      </c>
      <c r="V27" s="55">
        <f t="shared" si="7"/>
        <v>54878</v>
      </c>
      <c r="W27" s="53">
        <f t="shared" si="8"/>
        <v>0</v>
      </c>
      <c r="X27" s="53">
        <f t="shared" si="9"/>
        <v>0</v>
      </c>
      <c r="Y27" s="53">
        <f t="shared" si="10"/>
        <v>0</v>
      </c>
      <c r="Z27" s="53">
        <f t="shared" si="11"/>
        <v>0</v>
      </c>
      <c r="AA27" s="53">
        <f>IF($V27&lt;=Z$2,0,IF($O27&lt;=Z$2,0,IF($G27&gt;=AA$2,0,IF($K27&gt;=$J27,0,IF($O27&lt;=AA$2,($J27-(SUM($K27,SUM($Z27:Z27)))),IF($L27=$D$139,(($J27-$K27)/$P27),(($J27-SUM($Z27:Z27))*$Q27))*IF($V27&lt;=AA$2,(DATEDIF(Z$2,$V27,"D")/365),IF($G27&gt;Z$2,(DATEDIF($G27,AA$2,"D")/365),1)))))))</f>
        <v>0</v>
      </c>
      <c r="AB27" s="53">
        <f>IF($V27&lt;=AA$2,0,IF($O27&lt;=AA$2,0,IF($G27&gt;=AB$2,0,IF($K27&gt;=$J27,0,IF($O27&lt;=AB$2,($J27-(SUM($K27,SUM($Z27:AA27)))),IF($L27=$D$139,(($J27-$K27)/$P27),(($J27-SUM($Z27:AA27))*$Q27))*IF($V27&lt;=AB$2,(DATEDIF(AA$2,$V27,"D")/365),IF($G27&gt;AA$2,(DATEDIF($G27,AB$2,"D")/365),1)))))))</f>
        <v>0</v>
      </c>
      <c r="AC27" s="53">
        <f>IF($V27&lt;=AB$2,0,IF($O27&lt;=AB$2,0,IF($G27&gt;=AC$2,0,IF($K27&gt;=$J27,0,IF($O27&lt;=AC$2,($J27-(SUM($K27,SUM($Z27:AB27)))),IF($L27=$D$139,(($J27-$K27)/$P27),(($J27-SUM($Z27:AB27))*$Q27))*IF($V27&lt;=AC$2,(DATEDIF(AB$2,$V27,"D")/365),IF($G27&gt;AB$2,(DATEDIF($G27,AC$2,"D")/365),1)))))))</f>
        <v>0</v>
      </c>
      <c r="AD27" s="53">
        <f>IF($V27&lt;=AC$2,0,IF($O27&lt;=AC$2,0,IF($G27&gt;=AD$2,0,IF($K27&gt;=$J27,0,IF($O27&lt;=AD$2,($J27-(SUM($K27,SUM($Z27:AC27)))),IF($L27=$D$139,(($J27-$K27)/$P27),(($J27-SUM($Z27:AC27))*$Q27))*IF($V27&lt;=AD$2,(DATEDIF(AC$2,$V27,"D")/365),IF($G27&gt;AC$2,(DATEDIF($G27,AD$2,"D")/365),1)))))))</f>
        <v>0</v>
      </c>
      <c r="AE27" s="53">
        <f>IF($V27&lt;=AD$2,0,IF($O27&lt;=AD$2,0,IF($G27&gt;=AE$2,0,IF($K27&gt;=$J27,0,IF($O27&lt;=AE$2,($J27-(SUM($K27,SUM($Z27:AD27)))),IF($L27=$D$139,(($J27-$K27)/$P27),(($J27-SUM($Z27:AD27))*$Q27))*IF($V27&lt;=AE$2,(DATEDIF(AD$2,$V27,"D")/365),IF($G27&gt;AD$2,(DATEDIF($G27,AE$2,"D")/365),1)))))))</f>
        <v>0</v>
      </c>
      <c r="AF27" s="53">
        <f>IF($V27&lt;=AE$2,0,IF($O27&lt;=AE$2,0,IF($G27&gt;=AF$2,0,IF($K27&gt;=$J27,0,IF($O27&lt;=AF$2,($J27-(SUM($K27,SUM($Z27:AE27)))),IF($L27=$D$139,(($J27-$K27)/$P27),(($J27-SUM($Z27:AE27))*$Q27))*IF($V27&lt;=AF$2,(DATEDIF(AE$2,$V27,"D")/365),IF($G27&gt;AE$2,(DATEDIF($G27,AF$2,"D")/365),1)))))))</f>
        <v>0</v>
      </c>
      <c r="AG27" s="53">
        <f>IF($V27&lt;=AF$2,0,IF($O27&lt;=AF$2,0,IF($G27&gt;=AG$2,0,IF($K27&gt;=$J27,0,IF($O27&lt;=AG$2,($J27-(SUM($K27,SUM($Z27:AF27)))),IF($L27=$D$139,(($J27-$K27)/$P27),(($J27-SUM($Z27:AF27))*$Q27))*IF($V27&lt;=AG$2,(DATEDIF(AF$2,$V27,"D")/365),IF($G27&gt;AF$2,(DATEDIF($G27,AG$2,"D")/365),1)))))))</f>
        <v>0</v>
      </c>
      <c r="AH27" s="53">
        <f>IF($V27&lt;=AG$2,0,IF($O27&lt;=AG$2,0,IF($G27&gt;=AH$2,0,IF($K27&gt;=$J27,0,IF($O27&lt;=AH$2,($J27-(SUM($K27,SUM($Z27:AG27)))),IF($L27=$D$139,(($J27-$K27)/$P27),(($J27-SUM($Z27:AG27))*$Q27))*IF($V27&lt;=AH$2,(DATEDIF(AG$2,$V27,"D")/365),IF($G27&gt;AG$2,(DATEDIF($G27,AH$2,"D")/365),1)))))))</f>
        <v>0</v>
      </c>
      <c r="AI27" s="53">
        <f>IF($V27&lt;=AH$2,0,IF($O27&lt;=AH$2,0,IF($G27&gt;=AI$2,0,IF($K27&gt;=$J27,0,IF($O27&lt;=AI$2,($J27-(SUM($K27,SUM($Z27:AH27)))),IF($L27=$D$139,(($J27-$K27)/$P27),(($J27-SUM($Z27:AH27))*$Q27))*IF($V27&lt;=AI$2,(DATEDIF(AH$2,$V27,"D")/365),IF($G27&gt;AH$2,(DATEDIF($G27,AI$2,"D")/365),1)))))))</f>
        <v>0</v>
      </c>
      <c r="AJ27" s="53">
        <f>IF($V27&lt;=AI$2,0,IF($O27&lt;=AI$2,0,IF($G27&gt;=AJ$2,0,IF($K27&gt;=$J27,0,IF($O27&lt;=AJ$2,($J27-(SUM($K27,SUM($Z27:AI27)))),IF($L27=$D$139,(($J27-$K27)/$P27),(($J27-SUM($Z27:AI27))*$Q27))*IF($V27&lt;=AJ$2,(DATEDIF(AI$2,$V27,"D")/365),IF($G27&gt;AI$2,(DATEDIF($G27,AJ$2,"D")/365),1)))))))</f>
        <v>0</v>
      </c>
      <c r="AK27" s="53">
        <f>IF($V27&lt;=AJ$2,0,IF($O27&lt;=AJ$2,0,IF($G27&gt;=AK$2,0,IF($K27&gt;=$J27,0,IF($O27&lt;=AK$2,($J27-(SUM($K27,SUM($Z27:AJ27)))),IF($L27=$D$139,(($J27-$K27)/$P27),(($J27-SUM($Z27:AJ27))*$Q27))*IF($V27&lt;=AK$2,(DATEDIF(AJ$2,$V27,"D")/365),IF($G27&gt;AJ$2,(DATEDIF($G27,AK$2,"D")/365),1)))))))</f>
        <v>0</v>
      </c>
      <c r="AL27" s="53">
        <f>IF($V27&lt;=AK$2,0,IF($O27&lt;=AK$2,0,IF($G27&gt;=AL$2,0,IF($K27&gt;=$J27,0,IF($O27&lt;=AL$2,($J27-(SUM($K27,SUM($Z27:AK27)))),IF($L27=$D$139,(($J27-$K27)/$P27),(($J27-SUM($Z27:AK27))*$Q27))*IF($V27&lt;=AL$2,(DATEDIF(AK$2,$V27,"D")/365),IF($G27&gt;AK$2,(DATEDIF($G27,AL$2,"D")/365),1)))))))</f>
        <v>0</v>
      </c>
      <c r="AM27" s="53">
        <f>IF($V27&lt;=AL$2,0,IF($O27&lt;=AL$2,0,IF($G27&gt;=AM$2,0,IF($K27&gt;=$J27,0,IF($O27&lt;=AM$2,($J27-(SUM($K27,SUM($Z27:AL27)))),IF($L27=$D$139,(($J27-$K27)/$P27),(($J27-SUM($Z27:AL27))*$Q27))*IF($V27&lt;=AM$2,(DATEDIF(AL$2,$V27,"D")/365),IF($G27&gt;AL$2,(DATEDIF($G27,AM$2,"D")/365),1)))))))</f>
        <v>0</v>
      </c>
      <c r="AN27" s="53">
        <f>IF($V27&lt;=AM$2,0,IF($O27&lt;=AM$2,0,IF($G27&gt;=AN$2,0,IF($K27&gt;=$J27,0,IF($O27&lt;=AN$2,($J27-(SUM($K27,SUM($Z27:AM27)))),IF($L27=$D$139,(($J27-$K27)/$P27),(($J27-SUM($Z27:AM27))*$Q27))*IF($V27&lt;=AN$2,(DATEDIF(AM$2,$V27,"D")/365),IF($G27&gt;AM$2,(DATEDIF($G27,AN$2,"D")/365),1)))))))</f>
        <v>0</v>
      </c>
      <c r="AO27" s="53">
        <f>IF($V27&lt;=AN$2,0,IF($O27&lt;=AN$2,0,IF($G27&gt;=AO$2,0,IF($K27&gt;=$J27,0,IF($O27&lt;=AO$2,($J27-(SUM($K27,SUM($Z27:AN27)))),IF($L27=$D$139,(($J27-$K27)/$P27),(($J27-SUM($Z27:AN27))*$Q27))*IF($V27&lt;=AO$2,(DATEDIF(AN$2,$V27,"D")/365),IF($G27&gt;AN$2,(DATEDIF($G27,AO$2,"D")/365),1)))))))</f>
        <v>0</v>
      </c>
      <c r="AP27" s="53">
        <f>IF($V27&lt;=AO$2,0,IF($O27&lt;=AO$2,0,IF($G27&gt;=AP$2,0,IF($K27&gt;=$J27,0,IF($O27&lt;=AP$2,($J27-(SUM($K27,SUM($Z27:AO27)))),IF($L27=$D$139,(($J27-$K27)/$P27),(($J27-SUM($Z27:AO27))*$Q27))*IF($V27&lt;=AP$2,(DATEDIF(AO$2,$V27,"D")/365),IF($G27&gt;AO$2,(DATEDIF($G27,AP$2,"D")/365),1)))))))</f>
        <v>0</v>
      </c>
      <c r="AQ27" s="53">
        <f>IF($V27&lt;=AP$2,0,IF($O27&lt;=AP$2,0,IF($G27&gt;=AQ$2,0,IF($K27&gt;=$J27,0,IF($O27&lt;=AQ$2,($J27-(SUM($K27,SUM($Z27:AP27)))),IF($L27=$D$139,(($J27-$K27)/$P27),(($J27-SUM($Z27:AP27))*$Q27))*IF($V27&lt;=AQ$2,(DATEDIF(AP$2,$V27,"D")/365),IF($G27&gt;AP$2,(DATEDIF($G27,AQ$2,"D")/365),1)))))))</f>
        <v>0</v>
      </c>
      <c r="AR27" s="53">
        <f>IF($V27&lt;=AQ$2,0,IF($O27&lt;=AQ$2,0,IF($G27&gt;=AR$2,0,IF($K27&gt;=$J27,0,IF($O27&lt;=AR$2,($J27-(SUM($K27,SUM($Z27:AQ27)))),IF($L27=$D$139,(($J27-$K27)/$P27),(($J27-SUM($Z27:AQ27))*$Q27))*IF($V27&lt;=AR$2,(DATEDIF(AQ$2,$V27,"D")/365),IF($G27&gt;AQ$2,(DATEDIF($G27,AR$2,"D")/365),1)))))))</f>
        <v>0</v>
      </c>
      <c r="AS27" s="53">
        <f>IF($V27&lt;=AR$2,0,IF($O27&lt;=AR$2,0,IF($G27&gt;=AS$2,0,IF($K27&gt;=$J27,0,IF($O27&lt;=AS$2,($J27-(SUM($K27,SUM($Z27:AR27)))),IF($L27=$D$139,(($J27-$K27)/$P27),(($J27-SUM($Z27:AR27))*$Q27))*IF($V27&lt;=AS$2,(DATEDIF(AR$2,$V27,"D")/365),IF($G27&gt;AR$2,(DATEDIF($G27,AS$2,"D")/365),1)))))))</f>
        <v>0</v>
      </c>
      <c r="AT27" s="53">
        <f>IF($V27&lt;=AS$2,0,IF($O27&lt;=AS$2,0,IF($G27&gt;=AT$2,0,IF($K27&gt;=$J27,0,IF($O27&lt;=AT$2,($J27-(SUM($K27,SUM($Z27:AS27)))),IF($L27=$D$139,(($J27-$K27)/$P27),(($J27-SUM($Z27:AS27))*$Q27))*IF($V27&lt;=AT$2,(DATEDIF(AS$2,$V27,"D")/365),IF($G27&gt;AS$2,(DATEDIF($G27,AT$2,"D")/365),1)))))))</f>
        <v>0</v>
      </c>
      <c r="AU27" s="53">
        <f>IF($V27&lt;=AT$2,0,IF($O27&lt;=AT$2,0,IF($G27&gt;=AU$2,0,IF($K27&gt;=$J27,0,IF($O27&lt;=AU$2,($J27-(SUM($K27,SUM($Z27:AT27)))),IF($L27=$D$139,(($J27-$K27)/$P27),(($J27-SUM($Z27:AT27))*$Q27))*IF($V27&lt;=AU$2,(DATEDIF(AT$2,$V27,"D")/365),IF($G27&gt;AT$2,(DATEDIF($G27,AU$2,"D")/365),1)))))))</f>
        <v>0</v>
      </c>
      <c r="AV27" s="53">
        <f>IF($V27&lt;=AU$2,0,IF($O27&lt;=AU$2,0,IF($G27&gt;=AV$2,0,IF($K27&gt;=$J27,0,IF($O27&lt;=AV$2,($J27-(SUM($K27,SUM($Z27:AU27)))),IF($L27=$D$139,(($J27-$K27)/$P27),(($J27-SUM($Z27:AU27))*$Q27))*IF($V27&lt;=AV$2,(DATEDIF(AU$2,$V27,"D")/365),IF($G27&gt;AU$2,(DATEDIF($G27,AV$2,"D")/365),1)))))))</f>
        <v>0</v>
      </c>
      <c r="AW27" s="53">
        <f>IF($V27&lt;=AV$2,0,IF($O27&lt;=AV$2,0,IF($G27&gt;=AW$2,0,IF($K27&gt;=$J27,0,IF($O27&lt;=AW$2,($J27-(SUM($K27,SUM($Z27:AV27)))),IF($L27=$D$139,(($J27-$K27)/$P27),(($J27-SUM($Z27:AV27))*$Q27))*IF($V27&lt;=AW$2,(DATEDIF(AV$2,$V27,"D")/365),IF($G27&gt;AV$2,(DATEDIF($G27,AW$2,"D")/365),1)))))))</f>
        <v>0</v>
      </c>
      <c r="AX27" s="53">
        <f>IF($V27&lt;=AW$2,0,IF($O27&lt;=AW$2,0,IF($G27&gt;=AX$2,0,IF($K27&gt;=$J27,0,IF($O27&lt;=AX$2,($J27-(SUM($K27,SUM($Z27:AW27)))),IF($L27=$D$139,(($J27-$K27)/$P27),(($J27-SUM($Z27:AW27))*$Q27))*IF($V27&lt;=AX$2,(DATEDIF(AW$2,$V27,"D")/365),IF($G27&gt;AW$2,(DATEDIF($G27,AX$2,"D")/365),1)))))))</f>
        <v>0</v>
      </c>
      <c r="AY27" s="53">
        <f>IF($V27&lt;=AX$2,0,IF($O27&lt;=AX$2,0,IF($G27&gt;=AY$2,0,IF($K27&gt;=$J27,0,IF($O27&lt;=AY$2,($J27-(SUM($K27,SUM($Z27:AX27)))),IF($L27=$D$139,(($J27-$K27)/$P27),(($J27-SUM($Z27:AX27))*$Q27))*IF($V27&lt;=AY$2,(DATEDIF(AX$2,$V27,"D")/365),IF($G27&gt;AX$2,(DATEDIF($G27,AY$2,"D")/365),1)))))))</f>
        <v>0</v>
      </c>
      <c r="AZ27" s="52"/>
      <c r="BA27" s="52"/>
      <c r="BB27" s="126">
        <f>IF($V27&lt;=BB$2,0,IF($G27&gt;=BB$2,0,IF($G27&gt;$W$3,(J27-Z27),IF($G27&lt;=$W$3,J27-SUM(W27,$Z27:Z27),0))))</f>
        <v>0</v>
      </c>
      <c r="BC27" s="53">
        <f t="shared" ref="BC27:BR42" si="29">IF($V27&lt;=BC$2,0,IF($G27&gt;=BC$2,0,IF($G27&gt;=BB$2,$J27-AA27,BB27-AA27)))</f>
        <v>0</v>
      </c>
      <c r="BD27" s="52">
        <f t="shared" si="29"/>
        <v>0</v>
      </c>
      <c r="BE27" s="53">
        <f t="shared" si="29"/>
        <v>0</v>
      </c>
      <c r="BF27" s="52">
        <f t="shared" si="29"/>
        <v>0</v>
      </c>
      <c r="BG27" s="53">
        <f t="shared" si="29"/>
        <v>0</v>
      </c>
      <c r="BH27" s="52">
        <f t="shared" si="29"/>
        <v>0</v>
      </c>
      <c r="BI27" s="53">
        <f t="shared" si="29"/>
        <v>0</v>
      </c>
      <c r="BJ27" s="52">
        <f t="shared" si="29"/>
        <v>0</v>
      </c>
      <c r="BK27" s="53">
        <f t="shared" si="29"/>
        <v>0</v>
      </c>
      <c r="BL27" s="52">
        <f t="shared" si="29"/>
        <v>0</v>
      </c>
      <c r="BM27" s="53">
        <f t="shared" si="29"/>
        <v>0</v>
      </c>
      <c r="BN27" s="52">
        <f t="shared" si="29"/>
        <v>0</v>
      </c>
      <c r="BO27" s="53">
        <f t="shared" si="29"/>
        <v>0</v>
      </c>
      <c r="BP27" s="52">
        <f t="shared" si="29"/>
        <v>0</v>
      </c>
      <c r="BQ27" s="53">
        <f t="shared" si="29"/>
        <v>0</v>
      </c>
      <c r="BR27" s="52">
        <f t="shared" si="29"/>
        <v>0</v>
      </c>
      <c r="BS27" s="53">
        <f t="shared" si="17"/>
        <v>0</v>
      </c>
      <c r="BT27" s="52">
        <f t="shared" si="17"/>
        <v>0</v>
      </c>
      <c r="BU27" s="53">
        <f t="shared" si="17"/>
        <v>0</v>
      </c>
      <c r="BV27" s="52">
        <f t="shared" si="17"/>
        <v>0</v>
      </c>
      <c r="BW27" s="53">
        <f t="shared" si="17"/>
        <v>0</v>
      </c>
      <c r="BX27" s="52">
        <f t="shared" si="17"/>
        <v>0</v>
      </c>
      <c r="BY27" s="53">
        <f t="shared" si="17"/>
        <v>0</v>
      </c>
      <c r="BZ27" s="52">
        <f t="shared" si="17"/>
        <v>0</v>
      </c>
      <c r="CA27" s="53">
        <f t="shared" si="17"/>
        <v>0</v>
      </c>
    </row>
    <row r="28" spans="1:79">
      <c r="A28" s="20">
        <v>27</v>
      </c>
      <c r="B28" s="20" t="s">
        <v>28</v>
      </c>
      <c r="C28" s="20" t="s">
        <v>153</v>
      </c>
      <c r="D28" s="2">
        <v>1985</v>
      </c>
      <c r="E28" s="3">
        <v>4</v>
      </c>
      <c r="F28" s="2">
        <v>1</v>
      </c>
      <c r="G28" s="55">
        <f t="shared" si="0"/>
        <v>31137</v>
      </c>
      <c r="H28" s="4">
        <v>0</v>
      </c>
      <c r="I28" s="1">
        <v>0</v>
      </c>
      <c r="J28" s="51">
        <f t="shared" si="1"/>
        <v>0</v>
      </c>
      <c r="K28" s="54">
        <f t="shared" si="2"/>
        <v>0</v>
      </c>
      <c r="L28" s="4" t="s">
        <v>96</v>
      </c>
      <c r="M28" s="54">
        <f t="shared" si="15"/>
        <v>10</v>
      </c>
      <c r="N28" s="53">
        <f t="shared" si="3"/>
        <v>10</v>
      </c>
      <c r="O28" s="55">
        <f t="shared" si="4"/>
        <v>34789</v>
      </c>
      <c r="P28" s="53">
        <f t="shared" si="5"/>
        <v>0</v>
      </c>
      <c r="Q28" s="111">
        <f t="shared" si="6"/>
        <v>0</v>
      </c>
      <c r="R28" s="145" t="s">
        <v>130</v>
      </c>
      <c r="S28" s="138">
        <v>17</v>
      </c>
      <c r="T28" s="139">
        <v>4</v>
      </c>
      <c r="U28" s="138">
        <v>2035</v>
      </c>
      <c r="V28" s="55">
        <f t="shared" si="7"/>
        <v>54878</v>
      </c>
      <c r="W28" s="53">
        <f t="shared" si="8"/>
        <v>0</v>
      </c>
      <c r="X28" s="53">
        <f t="shared" si="9"/>
        <v>0</v>
      </c>
      <c r="Y28" s="53">
        <f t="shared" si="10"/>
        <v>0</v>
      </c>
      <c r="Z28" s="53">
        <f t="shared" si="11"/>
        <v>0</v>
      </c>
      <c r="AA28" s="53">
        <f>IF($V28&lt;=Z$2,0,IF($O28&lt;=Z$2,0,IF($G28&gt;=AA$2,0,IF($K28&gt;=$J28,0,IF($O28&lt;=AA$2,($J28-(SUM($K28,SUM($Z28:Z28)))),IF($L28=$D$139,(($J28-$K28)/$P28),(($J28-SUM($Z28:Z28))*$Q28))*IF($V28&lt;=AA$2,(DATEDIF(Z$2,$V28,"D")/365),IF($G28&gt;Z$2,(DATEDIF($G28,AA$2,"D")/365),1)))))))</f>
        <v>0</v>
      </c>
      <c r="AB28" s="53">
        <f>IF($V28&lt;=AA$2,0,IF($O28&lt;=AA$2,0,IF($G28&gt;=AB$2,0,IF($K28&gt;=$J28,0,IF($O28&lt;=AB$2,($J28-(SUM($K28,SUM($Z28:AA28)))),IF($L28=$D$139,(($J28-$K28)/$P28),(($J28-SUM($Z28:AA28))*$Q28))*IF($V28&lt;=AB$2,(DATEDIF(AA$2,$V28,"D")/365),IF($G28&gt;AA$2,(DATEDIF($G28,AB$2,"D")/365),1)))))))</f>
        <v>0</v>
      </c>
      <c r="AC28" s="53">
        <f>IF($V28&lt;=AB$2,0,IF($O28&lt;=AB$2,0,IF($G28&gt;=AC$2,0,IF($K28&gt;=$J28,0,IF($O28&lt;=AC$2,($J28-(SUM($K28,SUM($Z28:AB28)))),IF($L28=$D$139,(($J28-$K28)/$P28),(($J28-SUM($Z28:AB28))*$Q28))*IF($V28&lt;=AC$2,(DATEDIF(AB$2,$V28,"D")/365),IF($G28&gt;AB$2,(DATEDIF($G28,AC$2,"D")/365),1)))))))</f>
        <v>0</v>
      </c>
      <c r="AD28" s="53">
        <f>IF($V28&lt;=AC$2,0,IF($O28&lt;=AC$2,0,IF($G28&gt;=AD$2,0,IF($K28&gt;=$J28,0,IF($O28&lt;=AD$2,($J28-(SUM($K28,SUM($Z28:AC28)))),IF($L28=$D$139,(($J28-$K28)/$P28),(($J28-SUM($Z28:AC28))*$Q28))*IF($V28&lt;=AD$2,(DATEDIF(AC$2,$V28,"D")/365),IF($G28&gt;AC$2,(DATEDIF($G28,AD$2,"D")/365),1)))))))</f>
        <v>0</v>
      </c>
      <c r="AE28" s="53">
        <f>IF($V28&lt;=AD$2,0,IF($O28&lt;=AD$2,0,IF($G28&gt;=AE$2,0,IF($K28&gt;=$J28,0,IF($O28&lt;=AE$2,($J28-(SUM($K28,SUM($Z28:AD28)))),IF($L28=$D$139,(($J28-$K28)/$P28),(($J28-SUM($Z28:AD28))*$Q28))*IF($V28&lt;=AE$2,(DATEDIF(AD$2,$V28,"D")/365),IF($G28&gt;AD$2,(DATEDIF($G28,AE$2,"D")/365),1)))))))</f>
        <v>0</v>
      </c>
      <c r="AF28" s="53">
        <f>IF($V28&lt;=AE$2,0,IF($O28&lt;=AE$2,0,IF($G28&gt;=AF$2,0,IF($K28&gt;=$J28,0,IF($O28&lt;=AF$2,($J28-(SUM($K28,SUM($Z28:AE28)))),IF($L28=$D$139,(($J28-$K28)/$P28),(($J28-SUM($Z28:AE28))*$Q28))*IF($V28&lt;=AF$2,(DATEDIF(AE$2,$V28,"D")/365),IF($G28&gt;AE$2,(DATEDIF($G28,AF$2,"D")/365),1)))))))</f>
        <v>0</v>
      </c>
      <c r="AG28" s="53">
        <f>IF($V28&lt;=AF$2,0,IF($O28&lt;=AF$2,0,IF($G28&gt;=AG$2,0,IF($K28&gt;=$J28,0,IF($O28&lt;=AG$2,($J28-(SUM($K28,SUM($Z28:AF28)))),IF($L28=$D$139,(($J28-$K28)/$P28),(($J28-SUM($Z28:AF28))*$Q28))*IF($V28&lt;=AG$2,(DATEDIF(AF$2,$V28,"D")/365),IF($G28&gt;AF$2,(DATEDIF($G28,AG$2,"D")/365),1)))))))</f>
        <v>0</v>
      </c>
      <c r="AH28" s="53">
        <f>IF($V28&lt;=AG$2,0,IF($O28&lt;=AG$2,0,IF($G28&gt;=AH$2,0,IF($K28&gt;=$J28,0,IF($O28&lt;=AH$2,($J28-(SUM($K28,SUM($Z28:AG28)))),IF($L28=$D$139,(($J28-$K28)/$P28),(($J28-SUM($Z28:AG28))*$Q28))*IF($V28&lt;=AH$2,(DATEDIF(AG$2,$V28,"D")/365),IF($G28&gt;AG$2,(DATEDIF($G28,AH$2,"D")/365),1)))))))</f>
        <v>0</v>
      </c>
      <c r="AI28" s="53">
        <f>IF($V28&lt;=AH$2,0,IF($O28&lt;=AH$2,0,IF($G28&gt;=AI$2,0,IF($K28&gt;=$J28,0,IF($O28&lt;=AI$2,($J28-(SUM($K28,SUM($Z28:AH28)))),IF($L28=$D$139,(($J28-$K28)/$P28),(($J28-SUM($Z28:AH28))*$Q28))*IF($V28&lt;=AI$2,(DATEDIF(AH$2,$V28,"D")/365),IF($G28&gt;AH$2,(DATEDIF($G28,AI$2,"D")/365),1)))))))</f>
        <v>0</v>
      </c>
      <c r="AJ28" s="53">
        <f>IF($V28&lt;=AI$2,0,IF($O28&lt;=AI$2,0,IF($G28&gt;=AJ$2,0,IF($K28&gt;=$J28,0,IF($O28&lt;=AJ$2,($J28-(SUM($K28,SUM($Z28:AI28)))),IF($L28=$D$139,(($J28-$K28)/$P28),(($J28-SUM($Z28:AI28))*$Q28))*IF($V28&lt;=AJ$2,(DATEDIF(AI$2,$V28,"D")/365),IF($G28&gt;AI$2,(DATEDIF($G28,AJ$2,"D")/365),1)))))))</f>
        <v>0</v>
      </c>
      <c r="AK28" s="53">
        <f>IF($V28&lt;=AJ$2,0,IF($O28&lt;=AJ$2,0,IF($G28&gt;=AK$2,0,IF($K28&gt;=$J28,0,IF($O28&lt;=AK$2,($J28-(SUM($K28,SUM($Z28:AJ28)))),IF($L28=$D$139,(($J28-$K28)/$P28),(($J28-SUM($Z28:AJ28))*$Q28))*IF($V28&lt;=AK$2,(DATEDIF(AJ$2,$V28,"D")/365),IF($G28&gt;AJ$2,(DATEDIF($G28,AK$2,"D")/365),1)))))))</f>
        <v>0</v>
      </c>
      <c r="AL28" s="53">
        <f>IF($V28&lt;=AK$2,0,IF($O28&lt;=AK$2,0,IF($G28&gt;=AL$2,0,IF($K28&gt;=$J28,0,IF($O28&lt;=AL$2,($J28-(SUM($K28,SUM($Z28:AK28)))),IF($L28=$D$139,(($J28-$K28)/$P28),(($J28-SUM($Z28:AK28))*$Q28))*IF($V28&lt;=AL$2,(DATEDIF(AK$2,$V28,"D")/365),IF($G28&gt;AK$2,(DATEDIF($G28,AL$2,"D")/365),1)))))))</f>
        <v>0</v>
      </c>
      <c r="AM28" s="53">
        <f>IF($V28&lt;=AL$2,0,IF($O28&lt;=AL$2,0,IF($G28&gt;=AM$2,0,IF($K28&gt;=$J28,0,IF($O28&lt;=AM$2,($J28-(SUM($K28,SUM($Z28:AL28)))),IF($L28=$D$139,(($J28-$K28)/$P28),(($J28-SUM($Z28:AL28))*$Q28))*IF($V28&lt;=AM$2,(DATEDIF(AL$2,$V28,"D")/365),IF($G28&gt;AL$2,(DATEDIF($G28,AM$2,"D")/365),1)))))))</f>
        <v>0</v>
      </c>
      <c r="AN28" s="53">
        <f>IF($V28&lt;=AM$2,0,IF($O28&lt;=AM$2,0,IF($G28&gt;=AN$2,0,IF($K28&gt;=$J28,0,IF($O28&lt;=AN$2,($J28-(SUM($K28,SUM($Z28:AM28)))),IF($L28=$D$139,(($J28-$K28)/$P28),(($J28-SUM($Z28:AM28))*$Q28))*IF($V28&lt;=AN$2,(DATEDIF(AM$2,$V28,"D")/365),IF($G28&gt;AM$2,(DATEDIF($G28,AN$2,"D")/365),1)))))))</f>
        <v>0</v>
      </c>
      <c r="AO28" s="53">
        <f>IF($V28&lt;=AN$2,0,IF($O28&lt;=AN$2,0,IF($G28&gt;=AO$2,0,IF($K28&gt;=$J28,0,IF($O28&lt;=AO$2,($J28-(SUM($K28,SUM($Z28:AN28)))),IF($L28=$D$139,(($J28-$K28)/$P28),(($J28-SUM($Z28:AN28))*$Q28))*IF($V28&lt;=AO$2,(DATEDIF(AN$2,$V28,"D")/365),IF($G28&gt;AN$2,(DATEDIF($G28,AO$2,"D")/365),1)))))))</f>
        <v>0</v>
      </c>
      <c r="AP28" s="53">
        <f>IF($V28&lt;=AO$2,0,IF($O28&lt;=AO$2,0,IF($G28&gt;=AP$2,0,IF($K28&gt;=$J28,0,IF($O28&lt;=AP$2,($J28-(SUM($K28,SUM($Z28:AO28)))),IF($L28=$D$139,(($J28-$K28)/$P28),(($J28-SUM($Z28:AO28))*$Q28))*IF($V28&lt;=AP$2,(DATEDIF(AO$2,$V28,"D")/365),IF($G28&gt;AO$2,(DATEDIF($G28,AP$2,"D")/365),1)))))))</f>
        <v>0</v>
      </c>
      <c r="AQ28" s="53">
        <f>IF($V28&lt;=AP$2,0,IF($O28&lt;=AP$2,0,IF($G28&gt;=AQ$2,0,IF($K28&gt;=$J28,0,IF($O28&lt;=AQ$2,($J28-(SUM($K28,SUM($Z28:AP28)))),IF($L28=$D$139,(($J28-$K28)/$P28),(($J28-SUM($Z28:AP28))*$Q28))*IF($V28&lt;=AQ$2,(DATEDIF(AP$2,$V28,"D")/365),IF($G28&gt;AP$2,(DATEDIF($G28,AQ$2,"D")/365),1)))))))</f>
        <v>0</v>
      </c>
      <c r="AR28" s="53">
        <f>IF($V28&lt;=AQ$2,0,IF($O28&lt;=AQ$2,0,IF($G28&gt;=AR$2,0,IF($K28&gt;=$J28,0,IF($O28&lt;=AR$2,($J28-(SUM($K28,SUM($Z28:AQ28)))),IF($L28=$D$139,(($J28-$K28)/$P28),(($J28-SUM($Z28:AQ28))*$Q28))*IF($V28&lt;=AR$2,(DATEDIF(AQ$2,$V28,"D")/365),IF($G28&gt;AQ$2,(DATEDIF($G28,AR$2,"D")/365),1)))))))</f>
        <v>0</v>
      </c>
      <c r="AS28" s="53">
        <f>IF($V28&lt;=AR$2,0,IF($O28&lt;=AR$2,0,IF($G28&gt;=AS$2,0,IF($K28&gt;=$J28,0,IF($O28&lt;=AS$2,($J28-(SUM($K28,SUM($Z28:AR28)))),IF($L28=$D$139,(($J28-$K28)/$P28),(($J28-SUM($Z28:AR28))*$Q28))*IF($V28&lt;=AS$2,(DATEDIF(AR$2,$V28,"D")/365),IF($G28&gt;AR$2,(DATEDIF($G28,AS$2,"D")/365),1)))))))</f>
        <v>0</v>
      </c>
      <c r="AT28" s="53">
        <f>IF($V28&lt;=AS$2,0,IF($O28&lt;=AS$2,0,IF($G28&gt;=AT$2,0,IF($K28&gt;=$J28,0,IF($O28&lt;=AT$2,($J28-(SUM($K28,SUM($Z28:AS28)))),IF($L28=$D$139,(($J28-$K28)/$P28),(($J28-SUM($Z28:AS28))*$Q28))*IF($V28&lt;=AT$2,(DATEDIF(AS$2,$V28,"D")/365),IF($G28&gt;AS$2,(DATEDIF($G28,AT$2,"D")/365),1)))))))</f>
        <v>0</v>
      </c>
      <c r="AU28" s="53">
        <f>IF($V28&lt;=AT$2,0,IF($O28&lt;=AT$2,0,IF($G28&gt;=AU$2,0,IF($K28&gt;=$J28,0,IF($O28&lt;=AU$2,($J28-(SUM($K28,SUM($Z28:AT28)))),IF($L28=$D$139,(($J28-$K28)/$P28),(($J28-SUM($Z28:AT28))*$Q28))*IF($V28&lt;=AU$2,(DATEDIF(AT$2,$V28,"D")/365),IF($G28&gt;AT$2,(DATEDIF($G28,AU$2,"D")/365),1)))))))</f>
        <v>0</v>
      </c>
      <c r="AV28" s="53">
        <f>IF($V28&lt;=AU$2,0,IF($O28&lt;=AU$2,0,IF($G28&gt;=AV$2,0,IF($K28&gt;=$J28,0,IF($O28&lt;=AV$2,($J28-(SUM($K28,SUM($Z28:AU28)))),IF($L28=$D$139,(($J28-$K28)/$P28),(($J28-SUM($Z28:AU28))*$Q28))*IF($V28&lt;=AV$2,(DATEDIF(AU$2,$V28,"D")/365),IF($G28&gt;AU$2,(DATEDIF($G28,AV$2,"D")/365),1)))))))</f>
        <v>0</v>
      </c>
      <c r="AW28" s="53">
        <f>IF($V28&lt;=AV$2,0,IF($O28&lt;=AV$2,0,IF($G28&gt;=AW$2,0,IF($K28&gt;=$J28,0,IF($O28&lt;=AW$2,($J28-(SUM($K28,SUM($Z28:AV28)))),IF($L28=$D$139,(($J28-$K28)/$P28),(($J28-SUM($Z28:AV28))*$Q28))*IF($V28&lt;=AW$2,(DATEDIF(AV$2,$V28,"D")/365),IF($G28&gt;AV$2,(DATEDIF($G28,AW$2,"D")/365),1)))))))</f>
        <v>0</v>
      </c>
      <c r="AX28" s="53">
        <f>IF($V28&lt;=AW$2,0,IF($O28&lt;=AW$2,0,IF($G28&gt;=AX$2,0,IF($K28&gt;=$J28,0,IF($O28&lt;=AX$2,($J28-(SUM($K28,SUM($Z28:AW28)))),IF($L28=$D$139,(($J28-$K28)/$P28),(($J28-SUM($Z28:AW28))*$Q28))*IF($V28&lt;=AX$2,(DATEDIF(AW$2,$V28,"D")/365),IF($G28&gt;AW$2,(DATEDIF($G28,AX$2,"D")/365),1)))))))</f>
        <v>0</v>
      </c>
      <c r="AY28" s="53">
        <f>IF($V28&lt;=AX$2,0,IF($O28&lt;=AX$2,0,IF($G28&gt;=AY$2,0,IF($K28&gt;=$J28,0,IF($O28&lt;=AY$2,($J28-(SUM($K28,SUM($Z28:AX28)))),IF($L28=$D$139,(($J28-$K28)/$P28),(($J28-SUM($Z28:AX28))*$Q28))*IF($V28&lt;=AY$2,(DATEDIF(AX$2,$V28,"D")/365),IF($G28&gt;AX$2,(DATEDIF($G28,AY$2,"D")/365),1)))))))</f>
        <v>0</v>
      </c>
      <c r="AZ28" s="52"/>
      <c r="BA28" s="52"/>
      <c r="BB28" s="126">
        <f>IF($V28&lt;=BB$2,0,IF($G28&gt;=BB$2,0,IF($G28&gt;$W$3,(J28-Z28),IF($G28&lt;=$W$3,J28-SUM(W28,$Z28:Z28),0))))</f>
        <v>0</v>
      </c>
      <c r="BC28" s="53">
        <f t="shared" si="29"/>
        <v>0</v>
      </c>
      <c r="BD28" s="52">
        <f t="shared" si="29"/>
        <v>0</v>
      </c>
      <c r="BE28" s="53">
        <f t="shared" si="29"/>
        <v>0</v>
      </c>
      <c r="BF28" s="52">
        <f t="shared" si="29"/>
        <v>0</v>
      </c>
      <c r="BG28" s="53">
        <f t="shared" si="29"/>
        <v>0</v>
      </c>
      <c r="BH28" s="52">
        <f t="shared" si="29"/>
        <v>0</v>
      </c>
      <c r="BI28" s="53">
        <f t="shared" si="29"/>
        <v>0</v>
      </c>
      <c r="BJ28" s="52">
        <f t="shared" si="29"/>
        <v>0</v>
      </c>
      <c r="BK28" s="53">
        <f t="shared" si="29"/>
        <v>0</v>
      </c>
      <c r="BL28" s="52">
        <f t="shared" si="29"/>
        <v>0</v>
      </c>
      <c r="BM28" s="53">
        <f t="shared" si="29"/>
        <v>0</v>
      </c>
      <c r="BN28" s="52">
        <f t="shared" si="29"/>
        <v>0</v>
      </c>
      <c r="BO28" s="53">
        <f t="shared" si="29"/>
        <v>0</v>
      </c>
      <c r="BP28" s="52">
        <f t="shared" si="29"/>
        <v>0</v>
      </c>
      <c r="BQ28" s="53">
        <f t="shared" si="29"/>
        <v>0</v>
      </c>
      <c r="BR28" s="52">
        <f t="shared" si="29"/>
        <v>0</v>
      </c>
      <c r="BS28" s="53">
        <f t="shared" si="17"/>
        <v>0</v>
      </c>
      <c r="BT28" s="52">
        <f t="shared" si="17"/>
        <v>0</v>
      </c>
      <c r="BU28" s="53">
        <f t="shared" si="17"/>
        <v>0</v>
      </c>
      <c r="BV28" s="52">
        <f t="shared" si="17"/>
        <v>0</v>
      </c>
      <c r="BW28" s="53">
        <f t="shared" si="17"/>
        <v>0</v>
      </c>
      <c r="BX28" s="52">
        <f t="shared" si="17"/>
        <v>0</v>
      </c>
      <c r="BY28" s="53">
        <f t="shared" si="17"/>
        <v>0</v>
      </c>
      <c r="BZ28" s="52">
        <f t="shared" si="17"/>
        <v>0</v>
      </c>
      <c r="CA28" s="53">
        <f t="shared" si="17"/>
        <v>0</v>
      </c>
    </row>
    <row r="29" spans="1:79">
      <c r="A29" s="20">
        <v>28</v>
      </c>
      <c r="B29" s="20" t="s">
        <v>28</v>
      </c>
      <c r="C29" s="20" t="s">
        <v>153</v>
      </c>
      <c r="D29" s="2">
        <v>1985</v>
      </c>
      <c r="E29" s="3">
        <v>4</v>
      </c>
      <c r="F29" s="2">
        <v>1</v>
      </c>
      <c r="G29" s="55">
        <f t="shared" si="0"/>
        <v>31137</v>
      </c>
      <c r="H29" s="4">
        <v>0</v>
      </c>
      <c r="I29" s="1">
        <v>0</v>
      </c>
      <c r="J29" s="51">
        <f t="shared" si="1"/>
        <v>0</v>
      </c>
      <c r="K29" s="54">
        <f t="shared" si="2"/>
        <v>0</v>
      </c>
      <c r="L29" s="4" t="s">
        <v>96</v>
      </c>
      <c r="M29" s="54">
        <f t="shared" si="15"/>
        <v>10</v>
      </c>
      <c r="N29" s="53">
        <f t="shared" si="3"/>
        <v>10</v>
      </c>
      <c r="O29" s="55">
        <f t="shared" si="4"/>
        <v>34789</v>
      </c>
      <c r="P29" s="53">
        <f t="shared" si="5"/>
        <v>0</v>
      </c>
      <c r="Q29" s="111">
        <f t="shared" si="6"/>
        <v>0</v>
      </c>
      <c r="R29" s="145" t="s">
        <v>130</v>
      </c>
      <c r="S29" s="138">
        <v>17</v>
      </c>
      <c r="T29" s="139">
        <v>4</v>
      </c>
      <c r="U29" s="138">
        <v>2035</v>
      </c>
      <c r="V29" s="55">
        <f t="shared" si="7"/>
        <v>54878</v>
      </c>
      <c r="W29" s="53">
        <f t="shared" si="8"/>
        <v>0</v>
      </c>
      <c r="X29" s="53">
        <f t="shared" si="9"/>
        <v>0</v>
      </c>
      <c r="Y29" s="53">
        <f t="shared" si="10"/>
        <v>0</v>
      </c>
      <c r="Z29" s="53">
        <f t="shared" si="11"/>
        <v>0</v>
      </c>
      <c r="AA29" s="53">
        <f>IF($V29&lt;=Z$2,0,IF($O29&lt;=Z$2,0,IF($G29&gt;=AA$2,0,IF($K29&gt;=$J29,0,IF($O29&lt;=AA$2,($J29-(SUM($K29,SUM($Z29:Z29)))),IF($L29=$D$139,(($J29-$K29)/$P29),(($J29-SUM($Z29:Z29))*$Q29))*IF($V29&lt;=AA$2,(DATEDIF(Z$2,$V29,"D")/365),IF($G29&gt;Z$2,(DATEDIF($G29,AA$2,"D")/365),1)))))))</f>
        <v>0</v>
      </c>
      <c r="AB29" s="53">
        <f>IF($V29&lt;=AA$2,0,IF($O29&lt;=AA$2,0,IF($G29&gt;=AB$2,0,IF($K29&gt;=$J29,0,IF($O29&lt;=AB$2,($J29-(SUM($K29,SUM($Z29:AA29)))),IF($L29=$D$139,(($J29-$K29)/$P29),(($J29-SUM($Z29:AA29))*$Q29))*IF($V29&lt;=AB$2,(DATEDIF(AA$2,$V29,"D")/365),IF($G29&gt;AA$2,(DATEDIF($G29,AB$2,"D")/365),1)))))))</f>
        <v>0</v>
      </c>
      <c r="AC29" s="53">
        <f>IF($V29&lt;=AB$2,0,IF($O29&lt;=AB$2,0,IF($G29&gt;=AC$2,0,IF($K29&gt;=$J29,0,IF($O29&lt;=AC$2,($J29-(SUM($K29,SUM($Z29:AB29)))),IF($L29=$D$139,(($J29-$K29)/$P29),(($J29-SUM($Z29:AB29))*$Q29))*IF($V29&lt;=AC$2,(DATEDIF(AB$2,$V29,"D")/365),IF($G29&gt;AB$2,(DATEDIF($G29,AC$2,"D")/365),1)))))))</f>
        <v>0</v>
      </c>
      <c r="AD29" s="53">
        <f>IF($V29&lt;=AC$2,0,IF($O29&lt;=AC$2,0,IF($G29&gt;=AD$2,0,IF($K29&gt;=$J29,0,IF($O29&lt;=AD$2,($J29-(SUM($K29,SUM($Z29:AC29)))),IF($L29=$D$139,(($J29-$K29)/$P29),(($J29-SUM($Z29:AC29))*$Q29))*IF($V29&lt;=AD$2,(DATEDIF(AC$2,$V29,"D")/365),IF($G29&gt;AC$2,(DATEDIF($G29,AD$2,"D")/365),1)))))))</f>
        <v>0</v>
      </c>
      <c r="AE29" s="53">
        <f>IF($V29&lt;=AD$2,0,IF($O29&lt;=AD$2,0,IF($G29&gt;=AE$2,0,IF($K29&gt;=$J29,0,IF($O29&lt;=AE$2,($J29-(SUM($K29,SUM($Z29:AD29)))),IF($L29=$D$139,(($J29-$K29)/$P29),(($J29-SUM($Z29:AD29))*$Q29))*IF($V29&lt;=AE$2,(DATEDIF(AD$2,$V29,"D")/365),IF($G29&gt;AD$2,(DATEDIF($G29,AE$2,"D")/365),1)))))))</f>
        <v>0</v>
      </c>
      <c r="AF29" s="53">
        <f>IF($V29&lt;=AE$2,0,IF($O29&lt;=AE$2,0,IF($G29&gt;=AF$2,0,IF($K29&gt;=$J29,0,IF($O29&lt;=AF$2,($J29-(SUM($K29,SUM($Z29:AE29)))),IF($L29=$D$139,(($J29-$K29)/$P29),(($J29-SUM($Z29:AE29))*$Q29))*IF($V29&lt;=AF$2,(DATEDIF(AE$2,$V29,"D")/365),IF($G29&gt;AE$2,(DATEDIF($G29,AF$2,"D")/365),1)))))))</f>
        <v>0</v>
      </c>
      <c r="AG29" s="53">
        <f>IF($V29&lt;=AF$2,0,IF($O29&lt;=AF$2,0,IF($G29&gt;=AG$2,0,IF($K29&gt;=$J29,0,IF($O29&lt;=AG$2,($J29-(SUM($K29,SUM($Z29:AF29)))),IF($L29=$D$139,(($J29-$K29)/$P29),(($J29-SUM($Z29:AF29))*$Q29))*IF($V29&lt;=AG$2,(DATEDIF(AF$2,$V29,"D")/365),IF($G29&gt;AF$2,(DATEDIF($G29,AG$2,"D")/365),1)))))))</f>
        <v>0</v>
      </c>
      <c r="AH29" s="53">
        <f>IF($V29&lt;=AG$2,0,IF($O29&lt;=AG$2,0,IF($G29&gt;=AH$2,0,IF($K29&gt;=$J29,0,IF($O29&lt;=AH$2,($J29-(SUM($K29,SUM($Z29:AG29)))),IF($L29=$D$139,(($J29-$K29)/$P29),(($J29-SUM($Z29:AG29))*$Q29))*IF($V29&lt;=AH$2,(DATEDIF(AG$2,$V29,"D")/365),IF($G29&gt;AG$2,(DATEDIF($G29,AH$2,"D")/365),1)))))))</f>
        <v>0</v>
      </c>
      <c r="AI29" s="53">
        <f>IF($V29&lt;=AH$2,0,IF($O29&lt;=AH$2,0,IF($G29&gt;=AI$2,0,IF($K29&gt;=$J29,0,IF($O29&lt;=AI$2,($J29-(SUM($K29,SUM($Z29:AH29)))),IF($L29=$D$139,(($J29-$K29)/$P29),(($J29-SUM($Z29:AH29))*$Q29))*IF($V29&lt;=AI$2,(DATEDIF(AH$2,$V29,"D")/365),IF($G29&gt;AH$2,(DATEDIF($G29,AI$2,"D")/365),1)))))))</f>
        <v>0</v>
      </c>
      <c r="AJ29" s="53">
        <f>IF($V29&lt;=AI$2,0,IF($O29&lt;=AI$2,0,IF($G29&gt;=AJ$2,0,IF($K29&gt;=$J29,0,IF($O29&lt;=AJ$2,($J29-(SUM($K29,SUM($Z29:AI29)))),IF($L29=$D$139,(($J29-$K29)/$P29),(($J29-SUM($Z29:AI29))*$Q29))*IF($V29&lt;=AJ$2,(DATEDIF(AI$2,$V29,"D")/365),IF($G29&gt;AI$2,(DATEDIF($G29,AJ$2,"D")/365),1)))))))</f>
        <v>0</v>
      </c>
      <c r="AK29" s="53">
        <f>IF($V29&lt;=AJ$2,0,IF($O29&lt;=AJ$2,0,IF($G29&gt;=AK$2,0,IF($K29&gt;=$J29,0,IF($O29&lt;=AK$2,($J29-(SUM($K29,SUM($Z29:AJ29)))),IF($L29=$D$139,(($J29-$K29)/$P29),(($J29-SUM($Z29:AJ29))*$Q29))*IF($V29&lt;=AK$2,(DATEDIF(AJ$2,$V29,"D")/365),IF($G29&gt;AJ$2,(DATEDIF($G29,AK$2,"D")/365),1)))))))</f>
        <v>0</v>
      </c>
      <c r="AL29" s="53">
        <f>IF($V29&lt;=AK$2,0,IF($O29&lt;=AK$2,0,IF($G29&gt;=AL$2,0,IF($K29&gt;=$J29,0,IF($O29&lt;=AL$2,($J29-(SUM($K29,SUM($Z29:AK29)))),IF($L29=$D$139,(($J29-$K29)/$P29),(($J29-SUM($Z29:AK29))*$Q29))*IF($V29&lt;=AL$2,(DATEDIF(AK$2,$V29,"D")/365),IF($G29&gt;AK$2,(DATEDIF($G29,AL$2,"D")/365),1)))))))</f>
        <v>0</v>
      </c>
      <c r="AM29" s="53">
        <f>IF($V29&lt;=AL$2,0,IF($O29&lt;=AL$2,0,IF($G29&gt;=AM$2,0,IF($K29&gt;=$J29,0,IF($O29&lt;=AM$2,($J29-(SUM($K29,SUM($Z29:AL29)))),IF($L29=$D$139,(($J29-$K29)/$P29),(($J29-SUM($Z29:AL29))*$Q29))*IF($V29&lt;=AM$2,(DATEDIF(AL$2,$V29,"D")/365),IF($G29&gt;AL$2,(DATEDIF($G29,AM$2,"D")/365),1)))))))</f>
        <v>0</v>
      </c>
      <c r="AN29" s="53">
        <f>IF($V29&lt;=AM$2,0,IF($O29&lt;=AM$2,0,IF($G29&gt;=AN$2,0,IF($K29&gt;=$J29,0,IF($O29&lt;=AN$2,($J29-(SUM($K29,SUM($Z29:AM29)))),IF($L29=$D$139,(($J29-$K29)/$P29),(($J29-SUM($Z29:AM29))*$Q29))*IF($V29&lt;=AN$2,(DATEDIF(AM$2,$V29,"D")/365),IF($G29&gt;AM$2,(DATEDIF($G29,AN$2,"D")/365),1)))))))</f>
        <v>0</v>
      </c>
      <c r="AO29" s="53">
        <f>IF($V29&lt;=AN$2,0,IF($O29&lt;=AN$2,0,IF($G29&gt;=AO$2,0,IF($K29&gt;=$J29,0,IF($O29&lt;=AO$2,($J29-(SUM($K29,SUM($Z29:AN29)))),IF($L29=$D$139,(($J29-$K29)/$P29),(($J29-SUM($Z29:AN29))*$Q29))*IF($V29&lt;=AO$2,(DATEDIF(AN$2,$V29,"D")/365),IF($G29&gt;AN$2,(DATEDIF($G29,AO$2,"D")/365),1)))))))</f>
        <v>0</v>
      </c>
      <c r="AP29" s="53">
        <f>IF($V29&lt;=AO$2,0,IF($O29&lt;=AO$2,0,IF($G29&gt;=AP$2,0,IF($K29&gt;=$J29,0,IF($O29&lt;=AP$2,($J29-(SUM($K29,SUM($Z29:AO29)))),IF($L29=$D$139,(($J29-$K29)/$P29),(($J29-SUM($Z29:AO29))*$Q29))*IF($V29&lt;=AP$2,(DATEDIF(AO$2,$V29,"D")/365),IF($G29&gt;AO$2,(DATEDIF($G29,AP$2,"D")/365),1)))))))</f>
        <v>0</v>
      </c>
      <c r="AQ29" s="53">
        <f>IF($V29&lt;=AP$2,0,IF($O29&lt;=AP$2,0,IF($G29&gt;=AQ$2,0,IF($K29&gt;=$J29,0,IF($O29&lt;=AQ$2,($J29-(SUM($K29,SUM($Z29:AP29)))),IF($L29=$D$139,(($J29-$K29)/$P29),(($J29-SUM($Z29:AP29))*$Q29))*IF($V29&lt;=AQ$2,(DATEDIF(AP$2,$V29,"D")/365),IF($G29&gt;AP$2,(DATEDIF($G29,AQ$2,"D")/365),1)))))))</f>
        <v>0</v>
      </c>
      <c r="AR29" s="53">
        <f>IF($V29&lt;=AQ$2,0,IF($O29&lt;=AQ$2,0,IF($G29&gt;=AR$2,0,IF($K29&gt;=$J29,0,IF($O29&lt;=AR$2,($J29-(SUM($K29,SUM($Z29:AQ29)))),IF($L29=$D$139,(($J29-$K29)/$P29),(($J29-SUM($Z29:AQ29))*$Q29))*IF($V29&lt;=AR$2,(DATEDIF(AQ$2,$V29,"D")/365),IF($G29&gt;AQ$2,(DATEDIF($G29,AR$2,"D")/365),1)))))))</f>
        <v>0</v>
      </c>
      <c r="AS29" s="53">
        <f>IF($V29&lt;=AR$2,0,IF($O29&lt;=AR$2,0,IF($G29&gt;=AS$2,0,IF($K29&gt;=$J29,0,IF($O29&lt;=AS$2,($J29-(SUM($K29,SUM($Z29:AR29)))),IF($L29=$D$139,(($J29-$K29)/$P29),(($J29-SUM($Z29:AR29))*$Q29))*IF($V29&lt;=AS$2,(DATEDIF(AR$2,$V29,"D")/365),IF($G29&gt;AR$2,(DATEDIF($G29,AS$2,"D")/365),1)))))))</f>
        <v>0</v>
      </c>
      <c r="AT29" s="53">
        <f>IF($V29&lt;=AS$2,0,IF($O29&lt;=AS$2,0,IF($G29&gt;=AT$2,0,IF($K29&gt;=$J29,0,IF($O29&lt;=AT$2,($J29-(SUM($K29,SUM($Z29:AS29)))),IF($L29=$D$139,(($J29-$K29)/$P29),(($J29-SUM($Z29:AS29))*$Q29))*IF($V29&lt;=AT$2,(DATEDIF(AS$2,$V29,"D")/365),IF($G29&gt;AS$2,(DATEDIF($G29,AT$2,"D")/365),1)))))))</f>
        <v>0</v>
      </c>
      <c r="AU29" s="53">
        <f>IF($V29&lt;=AT$2,0,IF($O29&lt;=AT$2,0,IF($G29&gt;=AU$2,0,IF($K29&gt;=$J29,0,IF($O29&lt;=AU$2,($J29-(SUM($K29,SUM($Z29:AT29)))),IF($L29=$D$139,(($J29-$K29)/$P29),(($J29-SUM($Z29:AT29))*$Q29))*IF($V29&lt;=AU$2,(DATEDIF(AT$2,$V29,"D")/365),IF($G29&gt;AT$2,(DATEDIF($G29,AU$2,"D")/365),1)))))))</f>
        <v>0</v>
      </c>
      <c r="AV29" s="53">
        <f>IF($V29&lt;=AU$2,0,IF($O29&lt;=AU$2,0,IF($G29&gt;=AV$2,0,IF($K29&gt;=$J29,0,IF($O29&lt;=AV$2,($J29-(SUM($K29,SUM($Z29:AU29)))),IF($L29=$D$139,(($J29-$K29)/$P29),(($J29-SUM($Z29:AU29))*$Q29))*IF($V29&lt;=AV$2,(DATEDIF(AU$2,$V29,"D")/365),IF($G29&gt;AU$2,(DATEDIF($G29,AV$2,"D")/365),1)))))))</f>
        <v>0</v>
      </c>
      <c r="AW29" s="53">
        <f>IF($V29&lt;=AV$2,0,IF($O29&lt;=AV$2,0,IF($G29&gt;=AW$2,0,IF($K29&gt;=$J29,0,IF($O29&lt;=AW$2,($J29-(SUM($K29,SUM($Z29:AV29)))),IF($L29=$D$139,(($J29-$K29)/$P29),(($J29-SUM($Z29:AV29))*$Q29))*IF($V29&lt;=AW$2,(DATEDIF(AV$2,$V29,"D")/365),IF($G29&gt;AV$2,(DATEDIF($G29,AW$2,"D")/365),1)))))))</f>
        <v>0</v>
      </c>
      <c r="AX29" s="53">
        <f>IF($V29&lt;=AW$2,0,IF($O29&lt;=AW$2,0,IF($G29&gt;=AX$2,0,IF($K29&gt;=$J29,0,IF($O29&lt;=AX$2,($J29-(SUM($K29,SUM($Z29:AW29)))),IF($L29=$D$139,(($J29-$K29)/$P29),(($J29-SUM($Z29:AW29))*$Q29))*IF($V29&lt;=AX$2,(DATEDIF(AW$2,$V29,"D")/365),IF($G29&gt;AW$2,(DATEDIF($G29,AX$2,"D")/365),1)))))))</f>
        <v>0</v>
      </c>
      <c r="AY29" s="53">
        <f>IF($V29&lt;=AX$2,0,IF($O29&lt;=AX$2,0,IF($G29&gt;=AY$2,0,IF($K29&gt;=$J29,0,IF($O29&lt;=AY$2,($J29-(SUM($K29,SUM($Z29:AX29)))),IF($L29=$D$139,(($J29-$K29)/$P29),(($J29-SUM($Z29:AX29))*$Q29))*IF($V29&lt;=AY$2,(DATEDIF(AX$2,$V29,"D")/365),IF($G29&gt;AX$2,(DATEDIF($G29,AY$2,"D")/365),1)))))))</f>
        <v>0</v>
      </c>
      <c r="AZ29" s="52"/>
      <c r="BA29" s="52"/>
      <c r="BB29" s="126">
        <f>IF($V29&lt;=BB$2,0,IF($G29&gt;=BB$2,0,IF($G29&gt;$W$3,(J29-Z29),IF($G29&lt;=$W$3,J29-SUM(W29,$Z29:Z29),0))))</f>
        <v>0</v>
      </c>
      <c r="BC29" s="53">
        <f t="shared" si="29"/>
        <v>0</v>
      </c>
      <c r="BD29" s="52">
        <f t="shared" si="29"/>
        <v>0</v>
      </c>
      <c r="BE29" s="53">
        <f t="shared" si="29"/>
        <v>0</v>
      </c>
      <c r="BF29" s="52">
        <f t="shared" si="29"/>
        <v>0</v>
      </c>
      <c r="BG29" s="53">
        <f t="shared" si="29"/>
        <v>0</v>
      </c>
      <c r="BH29" s="52">
        <f t="shared" si="29"/>
        <v>0</v>
      </c>
      <c r="BI29" s="53">
        <f t="shared" si="29"/>
        <v>0</v>
      </c>
      <c r="BJ29" s="52">
        <f t="shared" si="29"/>
        <v>0</v>
      </c>
      <c r="BK29" s="53">
        <f t="shared" si="29"/>
        <v>0</v>
      </c>
      <c r="BL29" s="52">
        <f t="shared" si="29"/>
        <v>0</v>
      </c>
      <c r="BM29" s="53">
        <f t="shared" si="29"/>
        <v>0</v>
      </c>
      <c r="BN29" s="52">
        <f t="shared" si="29"/>
        <v>0</v>
      </c>
      <c r="BO29" s="53">
        <f t="shared" si="29"/>
        <v>0</v>
      </c>
      <c r="BP29" s="52">
        <f t="shared" si="29"/>
        <v>0</v>
      </c>
      <c r="BQ29" s="53">
        <f t="shared" si="29"/>
        <v>0</v>
      </c>
      <c r="BR29" s="52">
        <f t="shared" si="29"/>
        <v>0</v>
      </c>
      <c r="BS29" s="53">
        <f t="shared" si="17"/>
        <v>0</v>
      </c>
      <c r="BT29" s="52">
        <f t="shared" si="17"/>
        <v>0</v>
      </c>
      <c r="BU29" s="53">
        <f t="shared" si="17"/>
        <v>0</v>
      </c>
      <c r="BV29" s="52">
        <f t="shared" si="17"/>
        <v>0</v>
      </c>
      <c r="BW29" s="53">
        <f t="shared" si="17"/>
        <v>0</v>
      </c>
      <c r="BX29" s="52">
        <f t="shared" si="17"/>
        <v>0</v>
      </c>
      <c r="BY29" s="53">
        <f t="shared" si="17"/>
        <v>0</v>
      </c>
      <c r="BZ29" s="52">
        <f t="shared" si="17"/>
        <v>0</v>
      </c>
      <c r="CA29" s="53">
        <f t="shared" si="17"/>
        <v>0</v>
      </c>
    </row>
    <row r="30" spans="1:79">
      <c r="A30" s="20">
        <v>29</v>
      </c>
      <c r="B30" s="20" t="s">
        <v>27</v>
      </c>
      <c r="C30" s="20" t="s">
        <v>153</v>
      </c>
      <c r="D30" s="2">
        <v>1985</v>
      </c>
      <c r="E30" s="3">
        <v>4</v>
      </c>
      <c r="F30" s="2">
        <v>1</v>
      </c>
      <c r="G30" s="55">
        <f t="shared" si="0"/>
        <v>31137</v>
      </c>
      <c r="H30" s="4">
        <v>0</v>
      </c>
      <c r="I30" s="1">
        <v>0</v>
      </c>
      <c r="J30" s="51">
        <f t="shared" si="1"/>
        <v>0</v>
      </c>
      <c r="K30" s="54">
        <f t="shared" si="2"/>
        <v>0</v>
      </c>
      <c r="L30" s="4" t="s">
        <v>96</v>
      </c>
      <c r="M30" s="54">
        <f t="shared" si="15"/>
        <v>8</v>
      </c>
      <c r="N30" s="53">
        <f t="shared" si="3"/>
        <v>8</v>
      </c>
      <c r="O30" s="55">
        <f t="shared" si="4"/>
        <v>34059</v>
      </c>
      <c r="P30" s="53">
        <f t="shared" si="5"/>
        <v>0</v>
      </c>
      <c r="Q30" s="111">
        <f t="shared" si="6"/>
        <v>0</v>
      </c>
      <c r="R30" s="145" t="s">
        <v>130</v>
      </c>
      <c r="S30" s="138">
        <v>17</v>
      </c>
      <c r="T30" s="139">
        <v>4</v>
      </c>
      <c r="U30" s="138">
        <v>2035</v>
      </c>
      <c r="V30" s="55">
        <f t="shared" si="7"/>
        <v>54878</v>
      </c>
      <c r="W30" s="53">
        <f t="shared" si="8"/>
        <v>0</v>
      </c>
      <c r="X30" s="53">
        <f t="shared" si="9"/>
        <v>0</v>
      </c>
      <c r="Y30" s="53">
        <f t="shared" si="10"/>
        <v>0</v>
      </c>
      <c r="Z30" s="53">
        <f t="shared" si="11"/>
        <v>0</v>
      </c>
      <c r="AA30" s="53">
        <f>IF($V30&lt;=Z$2,0,IF($O30&lt;=Z$2,0,IF($G30&gt;=AA$2,0,IF($K30&gt;=$J30,0,IF($O30&lt;=AA$2,($J30-(SUM($K30,SUM($Z30:Z30)))),IF($L30=$D$139,(($J30-$K30)/$P30),(($J30-SUM($Z30:Z30))*$Q30))*IF($V30&lt;=AA$2,(DATEDIF(Z$2,$V30,"D")/365),IF($G30&gt;Z$2,(DATEDIF($G30,AA$2,"D")/365),1)))))))</f>
        <v>0</v>
      </c>
      <c r="AB30" s="53">
        <f>IF($V30&lt;=AA$2,0,IF($O30&lt;=AA$2,0,IF($G30&gt;=AB$2,0,IF($K30&gt;=$J30,0,IF($O30&lt;=AB$2,($J30-(SUM($K30,SUM($Z30:AA30)))),IF($L30=$D$139,(($J30-$K30)/$P30),(($J30-SUM($Z30:AA30))*$Q30))*IF($V30&lt;=AB$2,(DATEDIF(AA$2,$V30,"D")/365),IF($G30&gt;AA$2,(DATEDIF($G30,AB$2,"D")/365),1)))))))</f>
        <v>0</v>
      </c>
      <c r="AC30" s="53">
        <f>IF($V30&lt;=AB$2,0,IF($O30&lt;=AB$2,0,IF($G30&gt;=AC$2,0,IF($K30&gt;=$J30,0,IF($O30&lt;=AC$2,($J30-(SUM($K30,SUM($Z30:AB30)))),IF($L30=$D$139,(($J30-$K30)/$P30),(($J30-SUM($Z30:AB30))*$Q30))*IF($V30&lt;=AC$2,(DATEDIF(AB$2,$V30,"D")/365),IF($G30&gt;AB$2,(DATEDIF($G30,AC$2,"D")/365),1)))))))</f>
        <v>0</v>
      </c>
      <c r="AD30" s="53">
        <f>IF($V30&lt;=AC$2,0,IF($O30&lt;=AC$2,0,IF($G30&gt;=AD$2,0,IF($K30&gt;=$J30,0,IF($O30&lt;=AD$2,($J30-(SUM($K30,SUM($Z30:AC30)))),IF($L30=$D$139,(($J30-$K30)/$P30),(($J30-SUM($Z30:AC30))*$Q30))*IF($V30&lt;=AD$2,(DATEDIF(AC$2,$V30,"D")/365),IF($G30&gt;AC$2,(DATEDIF($G30,AD$2,"D")/365),1)))))))</f>
        <v>0</v>
      </c>
      <c r="AE30" s="53">
        <f>IF($V30&lt;=AD$2,0,IF($O30&lt;=AD$2,0,IF($G30&gt;=AE$2,0,IF($K30&gt;=$J30,0,IF($O30&lt;=AE$2,($J30-(SUM($K30,SUM($Z30:AD30)))),IF($L30=$D$139,(($J30-$K30)/$P30),(($J30-SUM($Z30:AD30))*$Q30))*IF($V30&lt;=AE$2,(DATEDIF(AD$2,$V30,"D")/365),IF($G30&gt;AD$2,(DATEDIF($G30,AE$2,"D")/365),1)))))))</f>
        <v>0</v>
      </c>
      <c r="AF30" s="53">
        <f>IF($V30&lt;=AE$2,0,IF($O30&lt;=AE$2,0,IF($G30&gt;=AF$2,0,IF($K30&gt;=$J30,0,IF($O30&lt;=AF$2,($J30-(SUM($K30,SUM($Z30:AE30)))),IF($L30=$D$139,(($J30-$K30)/$P30),(($J30-SUM($Z30:AE30))*$Q30))*IF($V30&lt;=AF$2,(DATEDIF(AE$2,$V30,"D")/365),IF($G30&gt;AE$2,(DATEDIF($G30,AF$2,"D")/365),1)))))))</f>
        <v>0</v>
      </c>
      <c r="AG30" s="53">
        <f>IF($V30&lt;=AF$2,0,IF($O30&lt;=AF$2,0,IF($G30&gt;=AG$2,0,IF($K30&gt;=$J30,0,IF($O30&lt;=AG$2,($J30-(SUM($K30,SUM($Z30:AF30)))),IF($L30=$D$139,(($J30-$K30)/$P30),(($J30-SUM($Z30:AF30))*$Q30))*IF($V30&lt;=AG$2,(DATEDIF(AF$2,$V30,"D")/365),IF($G30&gt;AF$2,(DATEDIF($G30,AG$2,"D")/365),1)))))))</f>
        <v>0</v>
      </c>
      <c r="AH30" s="53">
        <f>IF($V30&lt;=AG$2,0,IF($O30&lt;=AG$2,0,IF($G30&gt;=AH$2,0,IF($K30&gt;=$J30,0,IF($O30&lt;=AH$2,($J30-(SUM($K30,SUM($Z30:AG30)))),IF($L30=$D$139,(($J30-$K30)/$P30),(($J30-SUM($Z30:AG30))*$Q30))*IF($V30&lt;=AH$2,(DATEDIF(AG$2,$V30,"D")/365),IF($G30&gt;AG$2,(DATEDIF($G30,AH$2,"D")/365),1)))))))</f>
        <v>0</v>
      </c>
      <c r="AI30" s="53">
        <f>IF($V30&lt;=AH$2,0,IF($O30&lt;=AH$2,0,IF($G30&gt;=AI$2,0,IF($K30&gt;=$J30,0,IF($O30&lt;=AI$2,($J30-(SUM($K30,SUM($Z30:AH30)))),IF($L30=$D$139,(($J30-$K30)/$P30),(($J30-SUM($Z30:AH30))*$Q30))*IF($V30&lt;=AI$2,(DATEDIF(AH$2,$V30,"D")/365),IF($G30&gt;AH$2,(DATEDIF($G30,AI$2,"D")/365),1)))))))</f>
        <v>0</v>
      </c>
      <c r="AJ30" s="53">
        <f>IF($V30&lt;=AI$2,0,IF($O30&lt;=AI$2,0,IF($G30&gt;=AJ$2,0,IF($K30&gt;=$J30,0,IF($O30&lt;=AJ$2,($J30-(SUM($K30,SUM($Z30:AI30)))),IF($L30=$D$139,(($J30-$K30)/$P30),(($J30-SUM($Z30:AI30))*$Q30))*IF($V30&lt;=AJ$2,(DATEDIF(AI$2,$V30,"D")/365),IF($G30&gt;AI$2,(DATEDIF($G30,AJ$2,"D")/365),1)))))))</f>
        <v>0</v>
      </c>
      <c r="AK30" s="53">
        <f>IF($V30&lt;=AJ$2,0,IF($O30&lt;=AJ$2,0,IF($G30&gt;=AK$2,0,IF($K30&gt;=$J30,0,IF($O30&lt;=AK$2,($J30-(SUM($K30,SUM($Z30:AJ30)))),IF($L30=$D$139,(($J30-$K30)/$P30),(($J30-SUM($Z30:AJ30))*$Q30))*IF($V30&lt;=AK$2,(DATEDIF(AJ$2,$V30,"D")/365),IF($G30&gt;AJ$2,(DATEDIF($G30,AK$2,"D")/365),1)))))))</f>
        <v>0</v>
      </c>
      <c r="AL30" s="53">
        <f>IF($V30&lt;=AK$2,0,IF($O30&lt;=AK$2,0,IF($G30&gt;=AL$2,0,IF($K30&gt;=$J30,0,IF($O30&lt;=AL$2,($J30-(SUM($K30,SUM($Z30:AK30)))),IF($L30=$D$139,(($J30-$K30)/$P30),(($J30-SUM($Z30:AK30))*$Q30))*IF($V30&lt;=AL$2,(DATEDIF(AK$2,$V30,"D")/365),IF($G30&gt;AK$2,(DATEDIF($G30,AL$2,"D")/365),1)))))))</f>
        <v>0</v>
      </c>
      <c r="AM30" s="53">
        <f>IF($V30&lt;=AL$2,0,IF($O30&lt;=AL$2,0,IF($G30&gt;=AM$2,0,IF($K30&gt;=$J30,0,IF($O30&lt;=AM$2,($J30-(SUM($K30,SUM($Z30:AL30)))),IF($L30=$D$139,(($J30-$K30)/$P30),(($J30-SUM($Z30:AL30))*$Q30))*IF($V30&lt;=AM$2,(DATEDIF(AL$2,$V30,"D")/365),IF($G30&gt;AL$2,(DATEDIF($G30,AM$2,"D")/365),1)))))))</f>
        <v>0</v>
      </c>
      <c r="AN30" s="53">
        <f>IF($V30&lt;=AM$2,0,IF($O30&lt;=AM$2,0,IF($G30&gt;=AN$2,0,IF($K30&gt;=$J30,0,IF($O30&lt;=AN$2,($J30-(SUM($K30,SUM($Z30:AM30)))),IF($L30=$D$139,(($J30-$K30)/$P30),(($J30-SUM($Z30:AM30))*$Q30))*IF($V30&lt;=AN$2,(DATEDIF(AM$2,$V30,"D")/365),IF($G30&gt;AM$2,(DATEDIF($G30,AN$2,"D")/365),1)))))))</f>
        <v>0</v>
      </c>
      <c r="AO30" s="53">
        <f>IF($V30&lt;=AN$2,0,IF($O30&lt;=AN$2,0,IF($G30&gt;=AO$2,0,IF($K30&gt;=$J30,0,IF($O30&lt;=AO$2,($J30-(SUM($K30,SUM($Z30:AN30)))),IF($L30=$D$139,(($J30-$K30)/$P30),(($J30-SUM($Z30:AN30))*$Q30))*IF($V30&lt;=AO$2,(DATEDIF(AN$2,$V30,"D")/365),IF($G30&gt;AN$2,(DATEDIF($G30,AO$2,"D")/365),1)))))))</f>
        <v>0</v>
      </c>
      <c r="AP30" s="53">
        <f>IF($V30&lt;=AO$2,0,IF($O30&lt;=AO$2,0,IF($G30&gt;=AP$2,0,IF($K30&gt;=$J30,0,IF($O30&lt;=AP$2,($J30-(SUM($K30,SUM($Z30:AO30)))),IF($L30=$D$139,(($J30-$K30)/$P30),(($J30-SUM($Z30:AO30))*$Q30))*IF($V30&lt;=AP$2,(DATEDIF(AO$2,$V30,"D")/365),IF($G30&gt;AO$2,(DATEDIF($G30,AP$2,"D")/365),1)))))))</f>
        <v>0</v>
      </c>
      <c r="AQ30" s="53">
        <f>IF($V30&lt;=AP$2,0,IF($O30&lt;=AP$2,0,IF($G30&gt;=AQ$2,0,IF($K30&gt;=$J30,0,IF($O30&lt;=AQ$2,($J30-(SUM($K30,SUM($Z30:AP30)))),IF($L30=$D$139,(($J30-$K30)/$P30),(($J30-SUM($Z30:AP30))*$Q30))*IF($V30&lt;=AQ$2,(DATEDIF(AP$2,$V30,"D")/365),IF($G30&gt;AP$2,(DATEDIF($G30,AQ$2,"D")/365),1)))))))</f>
        <v>0</v>
      </c>
      <c r="AR30" s="53">
        <f>IF($V30&lt;=AQ$2,0,IF($O30&lt;=AQ$2,0,IF($G30&gt;=AR$2,0,IF($K30&gt;=$J30,0,IF($O30&lt;=AR$2,($J30-(SUM($K30,SUM($Z30:AQ30)))),IF($L30=$D$139,(($J30-$K30)/$P30),(($J30-SUM($Z30:AQ30))*$Q30))*IF($V30&lt;=AR$2,(DATEDIF(AQ$2,$V30,"D")/365),IF($G30&gt;AQ$2,(DATEDIF($G30,AR$2,"D")/365),1)))))))</f>
        <v>0</v>
      </c>
      <c r="AS30" s="53">
        <f>IF($V30&lt;=AR$2,0,IF($O30&lt;=AR$2,0,IF($G30&gt;=AS$2,0,IF($K30&gt;=$J30,0,IF($O30&lt;=AS$2,($J30-(SUM($K30,SUM($Z30:AR30)))),IF($L30=$D$139,(($J30-$K30)/$P30),(($J30-SUM($Z30:AR30))*$Q30))*IF($V30&lt;=AS$2,(DATEDIF(AR$2,$V30,"D")/365),IF($G30&gt;AR$2,(DATEDIF($G30,AS$2,"D")/365),1)))))))</f>
        <v>0</v>
      </c>
      <c r="AT30" s="53">
        <f>IF($V30&lt;=AS$2,0,IF($O30&lt;=AS$2,0,IF($G30&gt;=AT$2,0,IF($K30&gt;=$J30,0,IF($O30&lt;=AT$2,($J30-(SUM($K30,SUM($Z30:AS30)))),IF($L30=$D$139,(($J30-$K30)/$P30),(($J30-SUM($Z30:AS30))*$Q30))*IF($V30&lt;=AT$2,(DATEDIF(AS$2,$V30,"D")/365),IF($G30&gt;AS$2,(DATEDIF($G30,AT$2,"D")/365),1)))))))</f>
        <v>0</v>
      </c>
      <c r="AU30" s="53">
        <f>IF($V30&lt;=AT$2,0,IF($O30&lt;=AT$2,0,IF($G30&gt;=AU$2,0,IF($K30&gt;=$J30,0,IF($O30&lt;=AU$2,($J30-(SUM($K30,SUM($Z30:AT30)))),IF($L30=$D$139,(($J30-$K30)/$P30),(($J30-SUM($Z30:AT30))*$Q30))*IF($V30&lt;=AU$2,(DATEDIF(AT$2,$V30,"D")/365),IF($G30&gt;AT$2,(DATEDIF($G30,AU$2,"D")/365),1)))))))</f>
        <v>0</v>
      </c>
      <c r="AV30" s="53">
        <f>IF($V30&lt;=AU$2,0,IF($O30&lt;=AU$2,0,IF($G30&gt;=AV$2,0,IF($K30&gt;=$J30,0,IF($O30&lt;=AV$2,($J30-(SUM($K30,SUM($Z30:AU30)))),IF($L30=$D$139,(($J30-$K30)/$P30),(($J30-SUM($Z30:AU30))*$Q30))*IF($V30&lt;=AV$2,(DATEDIF(AU$2,$V30,"D")/365),IF($G30&gt;AU$2,(DATEDIF($G30,AV$2,"D")/365),1)))))))</f>
        <v>0</v>
      </c>
      <c r="AW30" s="53">
        <f>IF($V30&lt;=AV$2,0,IF($O30&lt;=AV$2,0,IF($G30&gt;=AW$2,0,IF($K30&gt;=$J30,0,IF($O30&lt;=AW$2,($J30-(SUM($K30,SUM($Z30:AV30)))),IF($L30=$D$139,(($J30-$K30)/$P30),(($J30-SUM($Z30:AV30))*$Q30))*IF($V30&lt;=AW$2,(DATEDIF(AV$2,$V30,"D")/365),IF($G30&gt;AV$2,(DATEDIF($G30,AW$2,"D")/365),1)))))))</f>
        <v>0</v>
      </c>
      <c r="AX30" s="53">
        <f>IF($V30&lt;=AW$2,0,IF($O30&lt;=AW$2,0,IF($G30&gt;=AX$2,0,IF($K30&gt;=$J30,0,IF($O30&lt;=AX$2,($J30-(SUM($K30,SUM($Z30:AW30)))),IF($L30=$D$139,(($J30-$K30)/$P30),(($J30-SUM($Z30:AW30))*$Q30))*IF($V30&lt;=AX$2,(DATEDIF(AW$2,$V30,"D")/365),IF($G30&gt;AW$2,(DATEDIF($G30,AX$2,"D")/365),1)))))))</f>
        <v>0</v>
      </c>
      <c r="AY30" s="53">
        <f>IF($V30&lt;=AX$2,0,IF($O30&lt;=AX$2,0,IF($G30&gt;=AY$2,0,IF($K30&gt;=$J30,0,IF($O30&lt;=AY$2,($J30-(SUM($K30,SUM($Z30:AX30)))),IF($L30=$D$139,(($J30-$K30)/$P30),(($J30-SUM($Z30:AX30))*$Q30))*IF($V30&lt;=AY$2,(DATEDIF(AX$2,$V30,"D")/365),IF($G30&gt;AX$2,(DATEDIF($G30,AY$2,"D")/365),1)))))))</f>
        <v>0</v>
      </c>
      <c r="AZ30" s="52"/>
      <c r="BA30" s="52"/>
      <c r="BB30" s="126">
        <f>IF($V30&lt;=BB$2,0,IF($G30&gt;=BB$2,0,IF($G30&gt;$W$3,(J30-Z30),IF($G30&lt;=$W$3,J30-SUM(W30,$Z30:Z30),0))))</f>
        <v>0</v>
      </c>
      <c r="BC30" s="53">
        <f t="shared" si="29"/>
        <v>0</v>
      </c>
      <c r="BD30" s="52">
        <f t="shared" si="29"/>
        <v>0</v>
      </c>
      <c r="BE30" s="53">
        <f t="shared" si="29"/>
        <v>0</v>
      </c>
      <c r="BF30" s="52">
        <f t="shared" si="29"/>
        <v>0</v>
      </c>
      <c r="BG30" s="53">
        <f t="shared" si="29"/>
        <v>0</v>
      </c>
      <c r="BH30" s="52">
        <f t="shared" si="29"/>
        <v>0</v>
      </c>
      <c r="BI30" s="53">
        <f t="shared" si="29"/>
        <v>0</v>
      </c>
      <c r="BJ30" s="52">
        <f t="shared" si="29"/>
        <v>0</v>
      </c>
      <c r="BK30" s="53">
        <f t="shared" si="29"/>
        <v>0</v>
      </c>
      <c r="BL30" s="52">
        <f t="shared" si="29"/>
        <v>0</v>
      </c>
      <c r="BM30" s="53">
        <f t="shared" si="29"/>
        <v>0</v>
      </c>
      <c r="BN30" s="52">
        <f t="shared" si="29"/>
        <v>0</v>
      </c>
      <c r="BO30" s="53">
        <f t="shared" si="29"/>
        <v>0</v>
      </c>
      <c r="BP30" s="52">
        <f t="shared" si="29"/>
        <v>0</v>
      </c>
      <c r="BQ30" s="53">
        <f t="shared" si="29"/>
        <v>0</v>
      </c>
      <c r="BR30" s="52">
        <f t="shared" si="29"/>
        <v>0</v>
      </c>
      <c r="BS30" s="53">
        <f t="shared" si="17"/>
        <v>0</v>
      </c>
      <c r="BT30" s="52">
        <f t="shared" si="17"/>
        <v>0</v>
      </c>
      <c r="BU30" s="53">
        <f t="shared" si="17"/>
        <v>0</v>
      </c>
      <c r="BV30" s="52">
        <f t="shared" si="17"/>
        <v>0</v>
      </c>
      <c r="BW30" s="53">
        <f t="shared" si="17"/>
        <v>0</v>
      </c>
      <c r="BX30" s="52">
        <f t="shared" si="17"/>
        <v>0</v>
      </c>
      <c r="BY30" s="53">
        <f t="shared" si="17"/>
        <v>0</v>
      </c>
      <c r="BZ30" s="52">
        <f t="shared" si="17"/>
        <v>0</v>
      </c>
      <c r="CA30" s="53">
        <f t="shared" si="17"/>
        <v>0</v>
      </c>
    </row>
    <row r="31" spans="1:79">
      <c r="A31" s="20">
        <v>30</v>
      </c>
      <c r="B31" s="20" t="s">
        <v>27</v>
      </c>
      <c r="C31" s="20" t="s">
        <v>153</v>
      </c>
      <c r="D31" s="2">
        <v>1985</v>
      </c>
      <c r="E31" s="3">
        <v>4</v>
      </c>
      <c r="F31" s="2">
        <v>1</v>
      </c>
      <c r="G31" s="55">
        <f t="shared" si="0"/>
        <v>31137</v>
      </c>
      <c r="H31" s="4">
        <v>0</v>
      </c>
      <c r="I31" s="1">
        <v>0</v>
      </c>
      <c r="J31" s="51">
        <f t="shared" si="1"/>
        <v>0</v>
      </c>
      <c r="K31" s="54">
        <f t="shared" si="2"/>
        <v>0</v>
      </c>
      <c r="L31" s="4" t="s">
        <v>96</v>
      </c>
      <c r="M31" s="54">
        <f t="shared" si="15"/>
        <v>8</v>
      </c>
      <c r="N31" s="53">
        <f t="shared" si="3"/>
        <v>8</v>
      </c>
      <c r="O31" s="55">
        <f t="shared" si="4"/>
        <v>34059</v>
      </c>
      <c r="P31" s="53">
        <f t="shared" si="5"/>
        <v>0</v>
      </c>
      <c r="Q31" s="111">
        <f t="shared" si="6"/>
        <v>0</v>
      </c>
      <c r="R31" s="145" t="s">
        <v>130</v>
      </c>
      <c r="S31" s="138">
        <v>17</v>
      </c>
      <c r="T31" s="139">
        <v>4</v>
      </c>
      <c r="U31" s="138">
        <v>2035</v>
      </c>
      <c r="V31" s="55">
        <f t="shared" si="7"/>
        <v>54878</v>
      </c>
      <c r="W31" s="53">
        <f t="shared" si="8"/>
        <v>0</v>
      </c>
      <c r="X31" s="53">
        <f t="shared" si="9"/>
        <v>0</v>
      </c>
      <c r="Y31" s="53">
        <f t="shared" si="10"/>
        <v>0</v>
      </c>
      <c r="Z31" s="53">
        <f t="shared" si="11"/>
        <v>0</v>
      </c>
      <c r="AA31" s="53">
        <f>IF($V31&lt;=Z$2,0,IF($O31&lt;=Z$2,0,IF($G31&gt;=AA$2,0,IF($K31&gt;=$J31,0,IF($O31&lt;=AA$2,($J31-(SUM($K31,SUM($Z31:Z31)))),IF($L31=$D$139,(($J31-$K31)/$P31),(($J31-SUM($Z31:Z31))*$Q31))*IF($V31&lt;=AA$2,(DATEDIF(Z$2,$V31,"D")/365),IF($G31&gt;Z$2,(DATEDIF($G31,AA$2,"D")/365),1)))))))</f>
        <v>0</v>
      </c>
      <c r="AB31" s="53">
        <f>IF($V31&lt;=AA$2,0,IF($O31&lt;=AA$2,0,IF($G31&gt;=AB$2,0,IF($K31&gt;=$J31,0,IF($O31&lt;=AB$2,($J31-(SUM($K31,SUM($Z31:AA31)))),IF($L31=$D$139,(($J31-$K31)/$P31),(($J31-SUM($Z31:AA31))*$Q31))*IF($V31&lt;=AB$2,(DATEDIF(AA$2,$V31,"D")/365),IF($G31&gt;AA$2,(DATEDIF($G31,AB$2,"D")/365),1)))))))</f>
        <v>0</v>
      </c>
      <c r="AC31" s="53">
        <f>IF($V31&lt;=AB$2,0,IF($O31&lt;=AB$2,0,IF($G31&gt;=AC$2,0,IF($K31&gt;=$J31,0,IF($O31&lt;=AC$2,($J31-(SUM($K31,SUM($Z31:AB31)))),IF($L31=$D$139,(($J31-$K31)/$P31),(($J31-SUM($Z31:AB31))*$Q31))*IF($V31&lt;=AC$2,(DATEDIF(AB$2,$V31,"D")/365),IF($G31&gt;AB$2,(DATEDIF($G31,AC$2,"D")/365),1)))))))</f>
        <v>0</v>
      </c>
      <c r="AD31" s="53">
        <f>IF($V31&lt;=AC$2,0,IF($O31&lt;=AC$2,0,IF($G31&gt;=AD$2,0,IF($K31&gt;=$J31,0,IF($O31&lt;=AD$2,($J31-(SUM($K31,SUM($Z31:AC31)))),IF($L31=$D$139,(($J31-$K31)/$P31),(($J31-SUM($Z31:AC31))*$Q31))*IF($V31&lt;=AD$2,(DATEDIF(AC$2,$V31,"D")/365),IF($G31&gt;AC$2,(DATEDIF($G31,AD$2,"D")/365),1)))))))</f>
        <v>0</v>
      </c>
      <c r="AE31" s="53">
        <f>IF($V31&lt;=AD$2,0,IF($O31&lt;=AD$2,0,IF($G31&gt;=AE$2,0,IF($K31&gt;=$J31,0,IF($O31&lt;=AE$2,($J31-(SUM($K31,SUM($Z31:AD31)))),IF($L31=$D$139,(($J31-$K31)/$P31),(($J31-SUM($Z31:AD31))*$Q31))*IF($V31&lt;=AE$2,(DATEDIF(AD$2,$V31,"D")/365),IF($G31&gt;AD$2,(DATEDIF($G31,AE$2,"D")/365),1)))))))</f>
        <v>0</v>
      </c>
      <c r="AF31" s="53">
        <f>IF($V31&lt;=AE$2,0,IF($O31&lt;=AE$2,0,IF($G31&gt;=AF$2,0,IF($K31&gt;=$J31,0,IF($O31&lt;=AF$2,($J31-(SUM($K31,SUM($Z31:AE31)))),IF($L31=$D$139,(($J31-$K31)/$P31),(($J31-SUM($Z31:AE31))*$Q31))*IF($V31&lt;=AF$2,(DATEDIF(AE$2,$V31,"D")/365),IF($G31&gt;AE$2,(DATEDIF($G31,AF$2,"D")/365),1)))))))</f>
        <v>0</v>
      </c>
      <c r="AG31" s="53">
        <f>IF($V31&lt;=AF$2,0,IF($O31&lt;=AF$2,0,IF($G31&gt;=AG$2,0,IF($K31&gt;=$J31,0,IF($O31&lt;=AG$2,($J31-(SUM($K31,SUM($Z31:AF31)))),IF($L31=$D$139,(($J31-$K31)/$P31),(($J31-SUM($Z31:AF31))*$Q31))*IF($V31&lt;=AG$2,(DATEDIF(AF$2,$V31,"D")/365),IF($G31&gt;AF$2,(DATEDIF($G31,AG$2,"D")/365),1)))))))</f>
        <v>0</v>
      </c>
      <c r="AH31" s="53">
        <f>IF($V31&lt;=AG$2,0,IF($O31&lt;=AG$2,0,IF($G31&gt;=AH$2,0,IF($K31&gt;=$J31,0,IF($O31&lt;=AH$2,($J31-(SUM($K31,SUM($Z31:AG31)))),IF($L31=$D$139,(($J31-$K31)/$P31),(($J31-SUM($Z31:AG31))*$Q31))*IF($V31&lt;=AH$2,(DATEDIF(AG$2,$V31,"D")/365),IF($G31&gt;AG$2,(DATEDIF($G31,AH$2,"D")/365),1)))))))</f>
        <v>0</v>
      </c>
      <c r="AI31" s="53">
        <f>IF($V31&lt;=AH$2,0,IF($O31&lt;=AH$2,0,IF($G31&gt;=AI$2,0,IF($K31&gt;=$J31,0,IF($O31&lt;=AI$2,($J31-(SUM($K31,SUM($Z31:AH31)))),IF($L31=$D$139,(($J31-$K31)/$P31),(($J31-SUM($Z31:AH31))*$Q31))*IF($V31&lt;=AI$2,(DATEDIF(AH$2,$V31,"D")/365),IF($G31&gt;AH$2,(DATEDIF($G31,AI$2,"D")/365),1)))))))</f>
        <v>0</v>
      </c>
      <c r="AJ31" s="53">
        <f>IF($V31&lt;=AI$2,0,IF($O31&lt;=AI$2,0,IF($G31&gt;=AJ$2,0,IF($K31&gt;=$J31,0,IF($O31&lt;=AJ$2,($J31-(SUM($K31,SUM($Z31:AI31)))),IF($L31=$D$139,(($J31-$K31)/$P31),(($J31-SUM($Z31:AI31))*$Q31))*IF($V31&lt;=AJ$2,(DATEDIF(AI$2,$V31,"D")/365),IF($G31&gt;AI$2,(DATEDIF($G31,AJ$2,"D")/365),1)))))))</f>
        <v>0</v>
      </c>
      <c r="AK31" s="53">
        <f>IF($V31&lt;=AJ$2,0,IF($O31&lt;=AJ$2,0,IF($G31&gt;=AK$2,0,IF($K31&gt;=$J31,0,IF($O31&lt;=AK$2,($J31-(SUM($K31,SUM($Z31:AJ31)))),IF($L31=$D$139,(($J31-$K31)/$P31),(($J31-SUM($Z31:AJ31))*$Q31))*IF($V31&lt;=AK$2,(DATEDIF(AJ$2,$V31,"D")/365),IF($G31&gt;AJ$2,(DATEDIF($G31,AK$2,"D")/365),1)))))))</f>
        <v>0</v>
      </c>
      <c r="AL31" s="53">
        <f>IF($V31&lt;=AK$2,0,IF($O31&lt;=AK$2,0,IF($G31&gt;=AL$2,0,IF($K31&gt;=$J31,0,IF($O31&lt;=AL$2,($J31-(SUM($K31,SUM($Z31:AK31)))),IF($L31=$D$139,(($J31-$K31)/$P31),(($J31-SUM($Z31:AK31))*$Q31))*IF($V31&lt;=AL$2,(DATEDIF(AK$2,$V31,"D")/365),IF($G31&gt;AK$2,(DATEDIF($G31,AL$2,"D")/365),1)))))))</f>
        <v>0</v>
      </c>
      <c r="AM31" s="53">
        <f>IF($V31&lt;=AL$2,0,IF($O31&lt;=AL$2,0,IF($G31&gt;=AM$2,0,IF($K31&gt;=$J31,0,IF($O31&lt;=AM$2,($J31-(SUM($K31,SUM($Z31:AL31)))),IF($L31=$D$139,(($J31-$K31)/$P31),(($J31-SUM($Z31:AL31))*$Q31))*IF($V31&lt;=AM$2,(DATEDIF(AL$2,$V31,"D")/365),IF($G31&gt;AL$2,(DATEDIF($G31,AM$2,"D")/365),1)))))))</f>
        <v>0</v>
      </c>
      <c r="AN31" s="53">
        <f>IF($V31&lt;=AM$2,0,IF($O31&lt;=AM$2,0,IF($G31&gt;=AN$2,0,IF($K31&gt;=$J31,0,IF($O31&lt;=AN$2,($J31-(SUM($K31,SUM($Z31:AM31)))),IF($L31=$D$139,(($J31-$K31)/$P31),(($J31-SUM($Z31:AM31))*$Q31))*IF($V31&lt;=AN$2,(DATEDIF(AM$2,$V31,"D")/365),IF($G31&gt;AM$2,(DATEDIF($G31,AN$2,"D")/365),1)))))))</f>
        <v>0</v>
      </c>
      <c r="AO31" s="53">
        <f>IF($V31&lt;=AN$2,0,IF($O31&lt;=AN$2,0,IF($G31&gt;=AO$2,0,IF($K31&gt;=$J31,0,IF($O31&lt;=AO$2,($J31-(SUM($K31,SUM($Z31:AN31)))),IF($L31=$D$139,(($J31-$K31)/$P31),(($J31-SUM($Z31:AN31))*$Q31))*IF($V31&lt;=AO$2,(DATEDIF(AN$2,$V31,"D")/365),IF($G31&gt;AN$2,(DATEDIF($G31,AO$2,"D")/365),1)))))))</f>
        <v>0</v>
      </c>
      <c r="AP31" s="53">
        <f>IF($V31&lt;=AO$2,0,IF($O31&lt;=AO$2,0,IF($G31&gt;=AP$2,0,IF($K31&gt;=$J31,0,IF($O31&lt;=AP$2,($J31-(SUM($K31,SUM($Z31:AO31)))),IF($L31=$D$139,(($J31-$K31)/$P31),(($J31-SUM($Z31:AO31))*$Q31))*IF($V31&lt;=AP$2,(DATEDIF(AO$2,$V31,"D")/365),IF($G31&gt;AO$2,(DATEDIF($G31,AP$2,"D")/365),1)))))))</f>
        <v>0</v>
      </c>
      <c r="AQ31" s="53">
        <f>IF($V31&lt;=AP$2,0,IF($O31&lt;=AP$2,0,IF($G31&gt;=AQ$2,0,IF($K31&gt;=$J31,0,IF($O31&lt;=AQ$2,($J31-(SUM($K31,SUM($Z31:AP31)))),IF($L31=$D$139,(($J31-$K31)/$P31),(($J31-SUM($Z31:AP31))*$Q31))*IF($V31&lt;=AQ$2,(DATEDIF(AP$2,$V31,"D")/365),IF($G31&gt;AP$2,(DATEDIF($G31,AQ$2,"D")/365),1)))))))</f>
        <v>0</v>
      </c>
      <c r="AR31" s="53">
        <f>IF($V31&lt;=AQ$2,0,IF($O31&lt;=AQ$2,0,IF($G31&gt;=AR$2,0,IF($K31&gt;=$J31,0,IF($O31&lt;=AR$2,($J31-(SUM($K31,SUM($Z31:AQ31)))),IF($L31=$D$139,(($J31-$K31)/$P31),(($J31-SUM($Z31:AQ31))*$Q31))*IF($V31&lt;=AR$2,(DATEDIF(AQ$2,$V31,"D")/365),IF($G31&gt;AQ$2,(DATEDIF($G31,AR$2,"D")/365),1)))))))</f>
        <v>0</v>
      </c>
      <c r="AS31" s="53">
        <f>IF($V31&lt;=AR$2,0,IF($O31&lt;=AR$2,0,IF($G31&gt;=AS$2,0,IF($K31&gt;=$J31,0,IF($O31&lt;=AS$2,($J31-(SUM($K31,SUM($Z31:AR31)))),IF($L31=$D$139,(($J31-$K31)/$P31),(($J31-SUM($Z31:AR31))*$Q31))*IF($V31&lt;=AS$2,(DATEDIF(AR$2,$V31,"D")/365),IF($G31&gt;AR$2,(DATEDIF($G31,AS$2,"D")/365),1)))))))</f>
        <v>0</v>
      </c>
      <c r="AT31" s="53">
        <f>IF($V31&lt;=AS$2,0,IF($O31&lt;=AS$2,0,IF($G31&gt;=AT$2,0,IF($K31&gt;=$J31,0,IF($O31&lt;=AT$2,($J31-(SUM($K31,SUM($Z31:AS31)))),IF($L31=$D$139,(($J31-$K31)/$P31),(($J31-SUM($Z31:AS31))*$Q31))*IF($V31&lt;=AT$2,(DATEDIF(AS$2,$V31,"D")/365),IF($G31&gt;AS$2,(DATEDIF($G31,AT$2,"D")/365),1)))))))</f>
        <v>0</v>
      </c>
      <c r="AU31" s="53">
        <f>IF($V31&lt;=AT$2,0,IF($O31&lt;=AT$2,0,IF($G31&gt;=AU$2,0,IF($K31&gt;=$J31,0,IF($O31&lt;=AU$2,($J31-(SUM($K31,SUM($Z31:AT31)))),IF($L31=$D$139,(($J31-$K31)/$P31),(($J31-SUM($Z31:AT31))*$Q31))*IF($V31&lt;=AU$2,(DATEDIF(AT$2,$V31,"D")/365),IF($G31&gt;AT$2,(DATEDIF($G31,AU$2,"D")/365),1)))))))</f>
        <v>0</v>
      </c>
      <c r="AV31" s="53">
        <f>IF($V31&lt;=AU$2,0,IF($O31&lt;=AU$2,0,IF($G31&gt;=AV$2,0,IF($K31&gt;=$J31,0,IF($O31&lt;=AV$2,($J31-(SUM($K31,SUM($Z31:AU31)))),IF($L31=$D$139,(($J31-$K31)/$P31),(($J31-SUM($Z31:AU31))*$Q31))*IF($V31&lt;=AV$2,(DATEDIF(AU$2,$V31,"D")/365),IF($G31&gt;AU$2,(DATEDIF($G31,AV$2,"D")/365),1)))))))</f>
        <v>0</v>
      </c>
      <c r="AW31" s="53">
        <f>IF($V31&lt;=AV$2,0,IF($O31&lt;=AV$2,0,IF($G31&gt;=AW$2,0,IF($K31&gt;=$J31,0,IF($O31&lt;=AW$2,($J31-(SUM($K31,SUM($Z31:AV31)))),IF($L31=$D$139,(($J31-$K31)/$P31),(($J31-SUM($Z31:AV31))*$Q31))*IF($V31&lt;=AW$2,(DATEDIF(AV$2,$V31,"D")/365),IF($G31&gt;AV$2,(DATEDIF($G31,AW$2,"D")/365),1)))))))</f>
        <v>0</v>
      </c>
      <c r="AX31" s="53">
        <f>IF($V31&lt;=AW$2,0,IF($O31&lt;=AW$2,0,IF($G31&gt;=AX$2,0,IF($K31&gt;=$J31,0,IF($O31&lt;=AX$2,($J31-(SUM($K31,SUM($Z31:AW31)))),IF($L31=$D$139,(($J31-$K31)/$P31),(($J31-SUM($Z31:AW31))*$Q31))*IF($V31&lt;=AX$2,(DATEDIF(AW$2,$V31,"D")/365),IF($G31&gt;AW$2,(DATEDIF($G31,AX$2,"D")/365),1)))))))</f>
        <v>0</v>
      </c>
      <c r="AY31" s="53">
        <f>IF($V31&lt;=AX$2,0,IF($O31&lt;=AX$2,0,IF($G31&gt;=AY$2,0,IF($K31&gt;=$J31,0,IF($O31&lt;=AY$2,($J31-(SUM($K31,SUM($Z31:AX31)))),IF($L31=$D$139,(($J31-$K31)/$P31),(($J31-SUM($Z31:AX31))*$Q31))*IF($V31&lt;=AY$2,(DATEDIF(AX$2,$V31,"D")/365),IF($G31&gt;AX$2,(DATEDIF($G31,AY$2,"D")/365),1)))))))</f>
        <v>0</v>
      </c>
      <c r="AZ31" s="52"/>
      <c r="BA31" s="52"/>
      <c r="BB31" s="126">
        <f>IF($V31&lt;=BB$2,0,IF($G31&gt;=BB$2,0,IF($G31&gt;$W$3,(J31-Z31),IF($G31&lt;=$W$3,J31-SUM(W31,$Z31:Z31),0))))</f>
        <v>0</v>
      </c>
      <c r="BC31" s="53">
        <f t="shared" si="29"/>
        <v>0</v>
      </c>
      <c r="BD31" s="52">
        <f t="shared" si="29"/>
        <v>0</v>
      </c>
      <c r="BE31" s="53">
        <f t="shared" si="29"/>
        <v>0</v>
      </c>
      <c r="BF31" s="52">
        <f t="shared" si="29"/>
        <v>0</v>
      </c>
      <c r="BG31" s="53">
        <f t="shared" si="29"/>
        <v>0</v>
      </c>
      <c r="BH31" s="52">
        <f t="shared" si="29"/>
        <v>0</v>
      </c>
      <c r="BI31" s="53">
        <f t="shared" si="29"/>
        <v>0</v>
      </c>
      <c r="BJ31" s="52">
        <f t="shared" si="29"/>
        <v>0</v>
      </c>
      <c r="BK31" s="53">
        <f t="shared" si="29"/>
        <v>0</v>
      </c>
      <c r="BL31" s="52">
        <f t="shared" si="29"/>
        <v>0</v>
      </c>
      <c r="BM31" s="53">
        <f t="shared" si="29"/>
        <v>0</v>
      </c>
      <c r="BN31" s="52">
        <f t="shared" si="29"/>
        <v>0</v>
      </c>
      <c r="BO31" s="53">
        <f t="shared" si="29"/>
        <v>0</v>
      </c>
      <c r="BP31" s="52">
        <f t="shared" si="29"/>
        <v>0</v>
      </c>
      <c r="BQ31" s="53">
        <f t="shared" si="29"/>
        <v>0</v>
      </c>
      <c r="BR31" s="52">
        <f t="shared" si="29"/>
        <v>0</v>
      </c>
      <c r="BS31" s="53">
        <f t="shared" si="17"/>
        <v>0</v>
      </c>
      <c r="BT31" s="52">
        <f t="shared" si="17"/>
        <v>0</v>
      </c>
      <c r="BU31" s="53">
        <f t="shared" si="17"/>
        <v>0</v>
      </c>
      <c r="BV31" s="52">
        <f t="shared" si="17"/>
        <v>0</v>
      </c>
      <c r="BW31" s="53">
        <f t="shared" si="17"/>
        <v>0</v>
      </c>
      <c r="BX31" s="52">
        <f t="shared" si="17"/>
        <v>0</v>
      </c>
      <c r="BY31" s="53">
        <f t="shared" si="17"/>
        <v>0</v>
      </c>
      <c r="BZ31" s="52">
        <f t="shared" si="17"/>
        <v>0</v>
      </c>
      <c r="CA31" s="53">
        <f t="shared" si="17"/>
        <v>0</v>
      </c>
    </row>
    <row r="32" spans="1:79">
      <c r="A32" s="20">
        <v>31</v>
      </c>
      <c r="B32" s="20" t="s">
        <v>27</v>
      </c>
      <c r="C32" s="20" t="s">
        <v>153</v>
      </c>
      <c r="D32" s="2">
        <v>1985</v>
      </c>
      <c r="E32" s="3">
        <v>4</v>
      </c>
      <c r="F32" s="2">
        <v>1</v>
      </c>
      <c r="G32" s="55">
        <f t="shared" si="0"/>
        <v>31137</v>
      </c>
      <c r="H32" s="4">
        <v>0</v>
      </c>
      <c r="I32" s="1">
        <v>0</v>
      </c>
      <c r="J32" s="51">
        <f t="shared" si="1"/>
        <v>0</v>
      </c>
      <c r="K32" s="54">
        <f t="shared" si="2"/>
        <v>0</v>
      </c>
      <c r="L32" s="4" t="s">
        <v>96</v>
      </c>
      <c r="M32" s="54">
        <f t="shared" si="15"/>
        <v>8</v>
      </c>
      <c r="N32" s="53">
        <f t="shared" si="3"/>
        <v>8</v>
      </c>
      <c r="O32" s="55">
        <f t="shared" si="4"/>
        <v>34059</v>
      </c>
      <c r="P32" s="53">
        <f t="shared" si="5"/>
        <v>0</v>
      </c>
      <c r="Q32" s="111">
        <f t="shared" si="6"/>
        <v>0</v>
      </c>
      <c r="R32" s="145" t="s">
        <v>130</v>
      </c>
      <c r="S32" s="138">
        <v>17</v>
      </c>
      <c r="T32" s="139">
        <v>4</v>
      </c>
      <c r="U32" s="138">
        <v>2035</v>
      </c>
      <c r="V32" s="55">
        <f t="shared" si="7"/>
        <v>54878</v>
      </c>
      <c r="W32" s="53">
        <f t="shared" si="8"/>
        <v>0</v>
      </c>
      <c r="X32" s="53">
        <f t="shared" si="9"/>
        <v>0</v>
      </c>
      <c r="Y32" s="53">
        <f t="shared" si="10"/>
        <v>0</v>
      </c>
      <c r="Z32" s="53">
        <f t="shared" si="11"/>
        <v>0</v>
      </c>
      <c r="AA32" s="53">
        <f>IF($V32&lt;=Z$2,0,IF($O32&lt;=Z$2,0,IF($G32&gt;=AA$2,0,IF($K32&gt;=$J32,0,IF($O32&lt;=AA$2,($J32-(SUM($K32,SUM($Z32:Z32)))),IF($L32=$D$139,(($J32-$K32)/$P32),(($J32-SUM($Z32:Z32))*$Q32))*IF($V32&lt;=AA$2,(DATEDIF(Z$2,$V32,"D")/365),IF($G32&gt;Z$2,(DATEDIF($G32,AA$2,"D")/365),1)))))))</f>
        <v>0</v>
      </c>
      <c r="AB32" s="53">
        <f>IF($V32&lt;=AA$2,0,IF($O32&lt;=AA$2,0,IF($G32&gt;=AB$2,0,IF($K32&gt;=$J32,0,IF($O32&lt;=AB$2,($J32-(SUM($K32,SUM($Z32:AA32)))),IF($L32=$D$139,(($J32-$K32)/$P32),(($J32-SUM($Z32:AA32))*$Q32))*IF($V32&lt;=AB$2,(DATEDIF(AA$2,$V32,"D")/365),IF($G32&gt;AA$2,(DATEDIF($G32,AB$2,"D")/365),1)))))))</f>
        <v>0</v>
      </c>
      <c r="AC32" s="53">
        <f>IF($V32&lt;=AB$2,0,IF($O32&lt;=AB$2,0,IF($G32&gt;=AC$2,0,IF($K32&gt;=$J32,0,IF($O32&lt;=AC$2,($J32-(SUM($K32,SUM($Z32:AB32)))),IF($L32=$D$139,(($J32-$K32)/$P32),(($J32-SUM($Z32:AB32))*$Q32))*IF($V32&lt;=AC$2,(DATEDIF(AB$2,$V32,"D")/365),IF($G32&gt;AB$2,(DATEDIF($G32,AC$2,"D")/365),1)))))))</f>
        <v>0</v>
      </c>
      <c r="AD32" s="53">
        <f>IF($V32&lt;=AC$2,0,IF($O32&lt;=AC$2,0,IF($G32&gt;=AD$2,0,IF($K32&gt;=$J32,0,IF($O32&lt;=AD$2,($J32-(SUM($K32,SUM($Z32:AC32)))),IF($L32=$D$139,(($J32-$K32)/$P32),(($J32-SUM($Z32:AC32))*$Q32))*IF($V32&lt;=AD$2,(DATEDIF(AC$2,$V32,"D")/365),IF($G32&gt;AC$2,(DATEDIF($G32,AD$2,"D")/365),1)))))))</f>
        <v>0</v>
      </c>
      <c r="AE32" s="53">
        <f>IF($V32&lt;=AD$2,0,IF($O32&lt;=AD$2,0,IF($G32&gt;=AE$2,0,IF($K32&gt;=$J32,0,IF($O32&lt;=AE$2,($J32-(SUM($K32,SUM($Z32:AD32)))),IF($L32=$D$139,(($J32-$K32)/$P32),(($J32-SUM($Z32:AD32))*$Q32))*IF($V32&lt;=AE$2,(DATEDIF(AD$2,$V32,"D")/365),IF($G32&gt;AD$2,(DATEDIF($G32,AE$2,"D")/365),1)))))))</f>
        <v>0</v>
      </c>
      <c r="AF32" s="53">
        <f>IF($V32&lt;=AE$2,0,IF($O32&lt;=AE$2,0,IF($G32&gt;=AF$2,0,IF($K32&gt;=$J32,0,IF($O32&lt;=AF$2,($J32-(SUM($K32,SUM($Z32:AE32)))),IF($L32=$D$139,(($J32-$K32)/$P32),(($J32-SUM($Z32:AE32))*$Q32))*IF($V32&lt;=AF$2,(DATEDIF(AE$2,$V32,"D")/365),IF($G32&gt;AE$2,(DATEDIF($G32,AF$2,"D")/365),1)))))))</f>
        <v>0</v>
      </c>
      <c r="AG32" s="53">
        <f>IF($V32&lt;=AF$2,0,IF($O32&lt;=AF$2,0,IF($G32&gt;=AG$2,0,IF($K32&gt;=$J32,0,IF($O32&lt;=AG$2,($J32-(SUM($K32,SUM($Z32:AF32)))),IF($L32=$D$139,(($J32-$K32)/$P32),(($J32-SUM($Z32:AF32))*$Q32))*IF($V32&lt;=AG$2,(DATEDIF(AF$2,$V32,"D")/365),IF($G32&gt;AF$2,(DATEDIF($G32,AG$2,"D")/365),1)))))))</f>
        <v>0</v>
      </c>
      <c r="AH32" s="53">
        <f>IF($V32&lt;=AG$2,0,IF($O32&lt;=AG$2,0,IF($G32&gt;=AH$2,0,IF($K32&gt;=$J32,0,IF($O32&lt;=AH$2,($J32-(SUM($K32,SUM($Z32:AG32)))),IF($L32=$D$139,(($J32-$K32)/$P32),(($J32-SUM($Z32:AG32))*$Q32))*IF($V32&lt;=AH$2,(DATEDIF(AG$2,$V32,"D")/365),IF($G32&gt;AG$2,(DATEDIF($G32,AH$2,"D")/365),1)))))))</f>
        <v>0</v>
      </c>
      <c r="AI32" s="53">
        <f>IF($V32&lt;=AH$2,0,IF($O32&lt;=AH$2,0,IF($G32&gt;=AI$2,0,IF($K32&gt;=$J32,0,IF($O32&lt;=AI$2,($J32-(SUM($K32,SUM($Z32:AH32)))),IF($L32=$D$139,(($J32-$K32)/$P32),(($J32-SUM($Z32:AH32))*$Q32))*IF($V32&lt;=AI$2,(DATEDIF(AH$2,$V32,"D")/365),IF($G32&gt;AH$2,(DATEDIF($G32,AI$2,"D")/365),1)))))))</f>
        <v>0</v>
      </c>
      <c r="AJ32" s="53">
        <f>IF($V32&lt;=AI$2,0,IF($O32&lt;=AI$2,0,IF($G32&gt;=AJ$2,0,IF($K32&gt;=$J32,0,IF($O32&lt;=AJ$2,($J32-(SUM($K32,SUM($Z32:AI32)))),IF($L32=$D$139,(($J32-$K32)/$P32),(($J32-SUM($Z32:AI32))*$Q32))*IF($V32&lt;=AJ$2,(DATEDIF(AI$2,$V32,"D")/365),IF($G32&gt;AI$2,(DATEDIF($G32,AJ$2,"D")/365),1)))))))</f>
        <v>0</v>
      </c>
      <c r="AK32" s="53">
        <f>IF($V32&lt;=AJ$2,0,IF($O32&lt;=AJ$2,0,IF($G32&gt;=AK$2,0,IF($K32&gt;=$J32,0,IF($O32&lt;=AK$2,($J32-(SUM($K32,SUM($Z32:AJ32)))),IF($L32=$D$139,(($J32-$K32)/$P32),(($J32-SUM($Z32:AJ32))*$Q32))*IF($V32&lt;=AK$2,(DATEDIF(AJ$2,$V32,"D")/365),IF($G32&gt;AJ$2,(DATEDIF($G32,AK$2,"D")/365),1)))))))</f>
        <v>0</v>
      </c>
      <c r="AL32" s="53">
        <f>IF($V32&lt;=AK$2,0,IF($O32&lt;=AK$2,0,IF($G32&gt;=AL$2,0,IF($K32&gt;=$J32,0,IF($O32&lt;=AL$2,($J32-(SUM($K32,SUM($Z32:AK32)))),IF($L32=$D$139,(($J32-$K32)/$P32),(($J32-SUM($Z32:AK32))*$Q32))*IF($V32&lt;=AL$2,(DATEDIF(AK$2,$V32,"D")/365),IF($G32&gt;AK$2,(DATEDIF($G32,AL$2,"D")/365),1)))))))</f>
        <v>0</v>
      </c>
      <c r="AM32" s="53">
        <f>IF($V32&lt;=AL$2,0,IF($O32&lt;=AL$2,0,IF($G32&gt;=AM$2,0,IF($K32&gt;=$J32,0,IF($O32&lt;=AM$2,($J32-(SUM($K32,SUM($Z32:AL32)))),IF($L32=$D$139,(($J32-$K32)/$P32),(($J32-SUM($Z32:AL32))*$Q32))*IF($V32&lt;=AM$2,(DATEDIF(AL$2,$V32,"D")/365),IF($G32&gt;AL$2,(DATEDIF($G32,AM$2,"D")/365),1)))))))</f>
        <v>0</v>
      </c>
      <c r="AN32" s="53">
        <f>IF($V32&lt;=AM$2,0,IF($O32&lt;=AM$2,0,IF($G32&gt;=AN$2,0,IF($K32&gt;=$J32,0,IF($O32&lt;=AN$2,($J32-(SUM($K32,SUM($Z32:AM32)))),IF($L32=$D$139,(($J32-$K32)/$P32),(($J32-SUM($Z32:AM32))*$Q32))*IF($V32&lt;=AN$2,(DATEDIF(AM$2,$V32,"D")/365),IF($G32&gt;AM$2,(DATEDIF($G32,AN$2,"D")/365),1)))))))</f>
        <v>0</v>
      </c>
      <c r="AO32" s="53">
        <f>IF($V32&lt;=AN$2,0,IF($O32&lt;=AN$2,0,IF($G32&gt;=AO$2,0,IF($K32&gt;=$J32,0,IF($O32&lt;=AO$2,($J32-(SUM($K32,SUM($Z32:AN32)))),IF($L32=$D$139,(($J32-$K32)/$P32),(($J32-SUM($Z32:AN32))*$Q32))*IF($V32&lt;=AO$2,(DATEDIF(AN$2,$V32,"D")/365),IF($G32&gt;AN$2,(DATEDIF($G32,AO$2,"D")/365),1)))))))</f>
        <v>0</v>
      </c>
      <c r="AP32" s="53">
        <f>IF($V32&lt;=AO$2,0,IF($O32&lt;=AO$2,0,IF($G32&gt;=AP$2,0,IF($K32&gt;=$J32,0,IF($O32&lt;=AP$2,($J32-(SUM($K32,SUM($Z32:AO32)))),IF($L32=$D$139,(($J32-$K32)/$P32),(($J32-SUM($Z32:AO32))*$Q32))*IF($V32&lt;=AP$2,(DATEDIF(AO$2,$V32,"D")/365),IF($G32&gt;AO$2,(DATEDIF($G32,AP$2,"D")/365),1)))))))</f>
        <v>0</v>
      </c>
      <c r="AQ32" s="53">
        <f>IF($V32&lt;=AP$2,0,IF($O32&lt;=AP$2,0,IF($G32&gt;=AQ$2,0,IF($K32&gt;=$J32,0,IF($O32&lt;=AQ$2,($J32-(SUM($K32,SUM($Z32:AP32)))),IF($L32=$D$139,(($J32-$K32)/$P32),(($J32-SUM($Z32:AP32))*$Q32))*IF($V32&lt;=AQ$2,(DATEDIF(AP$2,$V32,"D")/365),IF($G32&gt;AP$2,(DATEDIF($G32,AQ$2,"D")/365),1)))))))</f>
        <v>0</v>
      </c>
      <c r="AR32" s="53">
        <f>IF($V32&lt;=AQ$2,0,IF($O32&lt;=AQ$2,0,IF($G32&gt;=AR$2,0,IF($K32&gt;=$J32,0,IF($O32&lt;=AR$2,($J32-(SUM($K32,SUM($Z32:AQ32)))),IF($L32=$D$139,(($J32-$K32)/$P32),(($J32-SUM($Z32:AQ32))*$Q32))*IF($V32&lt;=AR$2,(DATEDIF(AQ$2,$V32,"D")/365),IF($G32&gt;AQ$2,(DATEDIF($G32,AR$2,"D")/365),1)))))))</f>
        <v>0</v>
      </c>
      <c r="AS32" s="53">
        <f>IF($V32&lt;=AR$2,0,IF($O32&lt;=AR$2,0,IF($G32&gt;=AS$2,0,IF($K32&gt;=$J32,0,IF($O32&lt;=AS$2,($J32-(SUM($K32,SUM($Z32:AR32)))),IF($L32=$D$139,(($J32-$K32)/$P32),(($J32-SUM($Z32:AR32))*$Q32))*IF($V32&lt;=AS$2,(DATEDIF(AR$2,$V32,"D")/365),IF($G32&gt;AR$2,(DATEDIF($G32,AS$2,"D")/365),1)))))))</f>
        <v>0</v>
      </c>
      <c r="AT32" s="53">
        <f>IF($V32&lt;=AS$2,0,IF($O32&lt;=AS$2,0,IF($G32&gt;=AT$2,0,IF($K32&gt;=$J32,0,IF($O32&lt;=AT$2,($J32-(SUM($K32,SUM($Z32:AS32)))),IF($L32=$D$139,(($J32-$K32)/$P32),(($J32-SUM($Z32:AS32))*$Q32))*IF($V32&lt;=AT$2,(DATEDIF(AS$2,$V32,"D")/365),IF($G32&gt;AS$2,(DATEDIF($G32,AT$2,"D")/365),1)))))))</f>
        <v>0</v>
      </c>
      <c r="AU32" s="53">
        <f>IF($V32&lt;=AT$2,0,IF($O32&lt;=AT$2,0,IF($G32&gt;=AU$2,0,IF($K32&gt;=$J32,0,IF($O32&lt;=AU$2,($J32-(SUM($K32,SUM($Z32:AT32)))),IF($L32=$D$139,(($J32-$K32)/$P32),(($J32-SUM($Z32:AT32))*$Q32))*IF($V32&lt;=AU$2,(DATEDIF(AT$2,$V32,"D")/365),IF($G32&gt;AT$2,(DATEDIF($G32,AU$2,"D")/365),1)))))))</f>
        <v>0</v>
      </c>
      <c r="AV32" s="53">
        <f>IF($V32&lt;=AU$2,0,IF($O32&lt;=AU$2,0,IF($G32&gt;=AV$2,0,IF($K32&gt;=$J32,0,IF($O32&lt;=AV$2,($J32-(SUM($K32,SUM($Z32:AU32)))),IF($L32=$D$139,(($J32-$K32)/$P32),(($J32-SUM($Z32:AU32))*$Q32))*IF($V32&lt;=AV$2,(DATEDIF(AU$2,$V32,"D")/365),IF($G32&gt;AU$2,(DATEDIF($G32,AV$2,"D")/365),1)))))))</f>
        <v>0</v>
      </c>
      <c r="AW32" s="53">
        <f>IF($V32&lt;=AV$2,0,IF($O32&lt;=AV$2,0,IF($G32&gt;=AW$2,0,IF($K32&gt;=$J32,0,IF($O32&lt;=AW$2,($J32-(SUM($K32,SUM($Z32:AV32)))),IF($L32=$D$139,(($J32-$K32)/$P32),(($J32-SUM($Z32:AV32))*$Q32))*IF($V32&lt;=AW$2,(DATEDIF(AV$2,$V32,"D")/365),IF($G32&gt;AV$2,(DATEDIF($G32,AW$2,"D")/365),1)))))))</f>
        <v>0</v>
      </c>
      <c r="AX32" s="53">
        <f>IF($V32&lt;=AW$2,0,IF($O32&lt;=AW$2,0,IF($G32&gt;=AX$2,0,IF($K32&gt;=$J32,0,IF($O32&lt;=AX$2,($J32-(SUM($K32,SUM($Z32:AW32)))),IF($L32=$D$139,(($J32-$K32)/$P32),(($J32-SUM($Z32:AW32))*$Q32))*IF($V32&lt;=AX$2,(DATEDIF(AW$2,$V32,"D")/365),IF($G32&gt;AW$2,(DATEDIF($G32,AX$2,"D")/365),1)))))))</f>
        <v>0</v>
      </c>
      <c r="AY32" s="53">
        <f>IF($V32&lt;=AX$2,0,IF($O32&lt;=AX$2,0,IF($G32&gt;=AY$2,0,IF($K32&gt;=$J32,0,IF($O32&lt;=AY$2,($J32-(SUM($K32,SUM($Z32:AX32)))),IF($L32=$D$139,(($J32-$K32)/$P32),(($J32-SUM($Z32:AX32))*$Q32))*IF($V32&lt;=AY$2,(DATEDIF(AX$2,$V32,"D")/365),IF($G32&gt;AX$2,(DATEDIF($G32,AY$2,"D")/365),1)))))))</f>
        <v>0</v>
      </c>
      <c r="AZ32" s="52"/>
      <c r="BA32" s="52"/>
      <c r="BB32" s="126">
        <f>IF($V32&lt;=BB$2,0,IF($G32&gt;=BB$2,0,IF($G32&gt;$W$3,(J32-Z32),IF($G32&lt;=$W$3,J32-SUM(W32,$Z32:Z32),0))))</f>
        <v>0</v>
      </c>
      <c r="BC32" s="53">
        <f t="shared" si="29"/>
        <v>0</v>
      </c>
      <c r="BD32" s="52">
        <f t="shared" si="29"/>
        <v>0</v>
      </c>
      <c r="BE32" s="53">
        <f t="shared" si="29"/>
        <v>0</v>
      </c>
      <c r="BF32" s="52">
        <f t="shared" si="29"/>
        <v>0</v>
      </c>
      <c r="BG32" s="53">
        <f t="shared" si="29"/>
        <v>0</v>
      </c>
      <c r="BH32" s="52">
        <f t="shared" si="29"/>
        <v>0</v>
      </c>
      <c r="BI32" s="53">
        <f t="shared" si="29"/>
        <v>0</v>
      </c>
      <c r="BJ32" s="52">
        <f t="shared" si="29"/>
        <v>0</v>
      </c>
      <c r="BK32" s="53">
        <f t="shared" si="29"/>
        <v>0</v>
      </c>
      <c r="BL32" s="52">
        <f t="shared" si="29"/>
        <v>0</v>
      </c>
      <c r="BM32" s="53">
        <f t="shared" si="29"/>
        <v>0</v>
      </c>
      <c r="BN32" s="52">
        <f t="shared" si="29"/>
        <v>0</v>
      </c>
      <c r="BO32" s="53">
        <f t="shared" si="29"/>
        <v>0</v>
      </c>
      <c r="BP32" s="52">
        <f t="shared" si="29"/>
        <v>0</v>
      </c>
      <c r="BQ32" s="53">
        <f t="shared" si="29"/>
        <v>0</v>
      </c>
      <c r="BR32" s="52">
        <f t="shared" si="29"/>
        <v>0</v>
      </c>
      <c r="BS32" s="53">
        <f t="shared" si="17"/>
        <v>0</v>
      </c>
      <c r="BT32" s="52">
        <f t="shared" si="17"/>
        <v>0</v>
      </c>
      <c r="BU32" s="53">
        <f t="shared" si="17"/>
        <v>0</v>
      </c>
      <c r="BV32" s="52">
        <f t="shared" si="17"/>
        <v>0</v>
      </c>
      <c r="BW32" s="53">
        <f t="shared" si="17"/>
        <v>0</v>
      </c>
      <c r="BX32" s="52">
        <f t="shared" si="17"/>
        <v>0</v>
      </c>
      <c r="BY32" s="53">
        <f t="shared" si="17"/>
        <v>0</v>
      </c>
      <c r="BZ32" s="52">
        <f t="shared" si="17"/>
        <v>0</v>
      </c>
      <c r="CA32" s="53">
        <f t="shared" si="17"/>
        <v>0</v>
      </c>
    </row>
    <row r="33" spans="1:79">
      <c r="A33" s="20">
        <v>32</v>
      </c>
      <c r="B33" s="20" t="s">
        <v>27</v>
      </c>
      <c r="C33" s="20" t="s">
        <v>153</v>
      </c>
      <c r="D33" s="2">
        <v>1985</v>
      </c>
      <c r="E33" s="3">
        <v>4</v>
      </c>
      <c r="F33" s="2">
        <v>1</v>
      </c>
      <c r="G33" s="55">
        <f t="shared" si="0"/>
        <v>31137</v>
      </c>
      <c r="H33" s="4">
        <v>0</v>
      </c>
      <c r="I33" s="1">
        <v>0</v>
      </c>
      <c r="J33" s="51">
        <f t="shared" si="1"/>
        <v>0</v>
      </c>
      <c r="K33" s="54">
        <f t="shared" si="2"/>
        <v>0</v>
      </c>
      <c r="L33" s="4" t="s">
        <v>96</v>
      </c>
      <c r="M33" s="54">
        <f t="shared" si="15"/>
        <v>8</v>
      </c>
      <c r="N33" s="53">
        <f t="shared" si="3"/>
        <v>8</v>
      </c>
      <c r="O33" s="55">
        <f t="shared" si="4"/>
        <v>34059</v>
      </c>
      <c r="P33" s="53">
        <f t="shared" si="5"/>
        <v>0</v>
      </c>
      <c r="Q33" s="111">
        <f t="shared" si="6"/>
        <v>0</v>
      </c>
      <c r="R33" s="145" t="s">
        <v>130</v>
      </c>
      <c r="S33" s="138">
        <v>17</v>
      </c>
      <c r="T33" s="139">
        <v>4</v>
      </c>
      <c r="U33" s="138">
        <v>2035</v>
      </c>
      <c r="V33" s="55">
        <f t="shared" si="7"/>
        <v>54878</v>
      </c>
      <c r="W33" s="53">
        <f t="shared" si="8"/>
        <v>0</v>
      </c>
      <c r="X33" s="53">
        <f t="shared" si="9"/>
        <v>0</v>
      </c>
      <c r="Y33" s="53">
        <f t="shared" si="10"/>
        <v>0</v>
      </c>
      <c r="Z33" s="53">
        <f t="shared" si="11"/>
        <v>0</v>
      </c>
      <c r="AA33" s="53">
        <f>IF($V33&lt;=Z$2,0,IF($O33&lt;=Z$2,0,IF($G33&gt;=AA$2,0,IF($K33&gt;=$J33,0,IF($O33&lt;=AA$2,($J33-(SUM($K33,SUM($Z33:Z33)))),IF($L33=$D$139,(($J33-$K33)/$P33),(($J33-SUM($Z33:Z33))*$Q33))*IF($V33&lt;=AA$2,(DATEDIF(Z$2,$V33,"D")/365),IF($G33&gt;Z$2,(DATEDIF($G33,AA$2,"D")/365),1)))))))</f>
        <v>0</v>
      </c>
      <c r="AB33" s="53">
        <f>IF($V33&lt;=AA$2,0,IF($O33&lt;=AA$2,0,IF($G33&gt;=AB$2,0,IF($K33&gt;=$J33,0,IF($O33&lt;=AB$2,($J33-(SUM($K33,SUM($Z33:AA33)))),IF($L33=$D$139,(($J33-$K33)/$P33),(($J33-SUM($Z33:AA33))*$Q33))*IF($V33&lt;=AB$2,(DATEDIF(AA$2,$V33,"D")/365),IF($G33&gt;AA$2,(DATEDIF($G33,AB$2,"D")/365),1)))))))</f>
        <v>0</v>
      </c>
      <c r="AC33" s="53">
        <f>IF($V33&lt;=AB$2,0,IF($O33&lt;=AB$2,0,IF($G33&gt;=AC$2,0,IF($K33&gt;=$J33,0,IF($O33&lt;=AC$2,($J33-(SUM($K33,SUM($Z33:AB33)))),IF($L33=$D$139,(($J33-$K33)/$P33),(($J33-SUM($Z33:AB33))*$Q33))*IF($V33&lt;=AC$2,(DATEDIF(AB$2,$V33,"D")/365),IF($G33&gt;AB$2,(DATEDIF($G33,AC$2,"D")/365),1)))))))</f>
        <v>0</v>
      </c>
      <c r="AD33" s="53">
        <f>IF($V33&lt;=AC$2,0,IF($O33&lt;=AC$2,0,IF($G33&gt;=AD$2,0,IF($K33&gt;=$J33,0,IF($O33&lt;=AD$2,($J33-(SUM($K33,SUM($Z33:AC33)))),IF($L33=$D$139,(($J33-$K33)/$P33),(($J33-SUM($Z33:AC33))*$Q33))*IF($V33&lt;=AD$2,(DATEDIF(AC$2,$V33,"D")/365),IF($G33&gt;AC$2,(DATEDIF($G33,AD$2,"D")/365),1)))))))</f>
        <v>0</v>
      </c>
      <c r="AE33" s="53">
        <f>IF($V33&lt;=AD$2,0,IF($O33&lt;=AD$2,0,IF($G33&gt;=AE$2,0,IF($K33&gt;=$J33,0,IF($O33&lt;=AE$2,($J33-(SUM($K33,SUM($Z33:AD33)))),IF($L33=$D$139,(($J33-$K33)/$P33),(($J33-SUM($Z33:AD33))*$Q33))*IF($V33&lt;=AE$2,(DATEDIF(AD$2,$V33,"D")/365),IF($G33&gt;AD$2,(DATEDIF($G33,AE$2,"D")/365),1)))))))</f>
        <v>0</v>
      </c>
      <c r="AF33" s="53">
        <f>IF($V33&lt;=AE$2,0,IF($O33&lt;=AE$2,0,IF($G33&gt;=AF$2,0,IF($K33&gt;=$J33,0,IF($O33&lt;=AF$2,($J33-(SUM($K33,SUM($Z33:AE33)))),IF($L33=$D$139,(($J33-$K33)/$P33),(($J33-SUM($Z33:AE33))*$Q33))*IF($V33&lt;=AF$2,(DATEDIF(AE$2,$V33,"D")/365),IF($G33&gt;AE$2,(DATEDIF($G33,AF$2,"D")/365),1)))))))</f>
        <v>0</v>
      </c>
      <c r="AG33" s="53">
        <f>IF($V33&lt;=AF$2,0,IF($O33&lt;=AF$2,0,IF($G33&gt;=AG$2,0,IF($K33&gt;=$J33,0,IF($O33&lt;=AG$2,($J33-(SUM($K33,SUM($Z33:AF33)))),IF($L33=$D$139,(($J33-$K33)/$P33),(($J33-SUM($Z33:AF33))*$Q33))*IF($V33&lt;=AG$2,(DATEDIF(AF$2,$V33,"D")/365),IF($G33&gt;AF$2,(DATEDIF($G33,AG$2,"D")/365),1)))))))</f>
        <v>0</v>
      </c>
      <c r="AH33" s="53">
        <f>IF($V33&lt;=AG$2,0,IF($O33&lt;=AG$2,0,IF($G33&gt;=AH$2,0,IF($K33&gt;=$J33,0,IF($O33&lt;=AH$2,($J33-(SUM($K33,SUM($Z33:AG33)))),IF($L33=$D$139,(($J33-$K33)/$P33),(($J33-SUM($Z33:AG33))*$Q33))*IF($V33&lt;=AH$2,(DATEDIF(AG$2,$V33,"D")/365),IF($G33&gt;AG$2,(DATEDIF($G33,AH$2,"D")/365),1)))))))</f>
        <v>0</v>
      </c>
      <c r="AI33" s="53">
        <f>IF($V33&lt;=AH$2,0,IF($O33&lt;=AH$2,0,IF($G33&gt;=AI$2,0,IF($K33&gt;=$J33,0,IF($O33&lt;=AI$2,($J33-(SUM($K33,SUM($Z33:AH33)))),IF($L33=$D$139,(($J33-$K33)/$P33),(($J33-SUM($Z33:AH33))*$Q33))*IF($V33&lt;=AI$2,(DATEDIF(AH$2,$V33,"D")/365),IF($G33&gt;AH$2,(DATEDIF($G33,AI$2,"D")/365),1)))))))</f>
        <v>0</v>
      </c>
      <c r="AJ33" s="53">
        <f>IF($V33&lt;=AI$2,0,IF($O33&lt;=AI$2,0,IF($G33&gt;=AJ$2,0,IF($K33&gt;=$J33,0,IF($O33&lt;=AJ$2,($J33-(SUM($K33,SUM($Z33:AI33)))),IF($L33=$D$139,(($J33-$K33)/$P33),(($J33-SUM($Z33:AI33))*$Q33))*IF($V33&lt;=AJ$2,(DATEDIF(AI$2,$V33,"D")/365),IF($G33&gt;AI$2,(DATEDIF($G33,AJ$2,"D")/365),1)))))))</f>
        <v>0</v>
      </c>
      <c r="AK33" s="53">
        <f>IF($V33&lt;=AJ$2,0,IF($O33&lt;=AJ$2,0,IF($G33&gt;=AK$2,0,IF($K33&gt;=$J33,0,IF($O33&lt;=AK$2,($J33-(SUM($K33,SUM($Z33:AJ33)))),IF($L33=$D$139,(($J33-$K33)/$P33),(($J33-SUM($Z33:AJ33))*$Q33))*IF($V33&lt;=AK$2,(DATEDIF(AJ$2,$V33,"D")/365),IF($G33&gt;AJ$2,(DATEDIF($G33,AK$2,"D")/365),1)))))))</f>
        <v>0</v>
      </c>
      <c r="AL33" s="53">
        <f>IF($V33&lt;=AK$2,0,IF($O33&lt;=AK$2,0,IF($G33&gt;=AL$2,0,IF($K33&gt;=$J33,0,IF($O33&lt;=AL$2,($J33-(SUM($K33,SUM($Z33:AK33)))),IF($L33=$D$139,(($J33-$K33)/$P33),(($J33-SUM($Z33:AK33))*$Q33))*IF($V33&lt;=AL$2,(DATEDIF(AK$2,$V33,"D")/365),IF($G33&gt;AK$2,(DATEDIF($G33,AL$2,"D")/365),1)))))))</f>
        <v>0</v>
      </c>
      <c r="AM33" s="53">
        <f>IF($V33&lt;=AL$2,0,IF($O33&lt;=AL$2,0,IF($G33&gt;=AM$2,0,IF($K33&gt;=$J33,0,IF($O33&lt;=AM$2,($J33-(SUM($K33,SUM($Z33:AL33)))),IF($L33=$D$139,(($J33-$K33)/$P33),(($J33-SUM($Z33:AL33))*$Q33))*IF($V33&lt;=AM$2,(DATEDIF(AL$2,$V33,"D")/365),IF($G33&gt;AL$2,(DATEDIF($G33,AM$2,"D")/365),1)))))))</f>
        <v>0</v>
      </c>
      <c r="AN33" s="53">
        <f>IF($V33&lt;=AM$2,0,IF($O33&lt;=AM$2,0,IF($G33&gt;=AN$2,0,IF($K33&gt;=$J33,0,IF($O33&lt;=AN$2,($J33-(SUM($K33,SUM($Z33:AM33)))),IF($L33=$D$139,(($J33-$K33)/$P33),(($J33-SUM($Z33:AM33))*$Q33))*IF($V33&lt;=AN$2,(DATEDIF(AM$2,$V33,"D")/365),IF($G33&gt;AM$2,(DATEDIF($G33,AN$2,"D")/365),1)))))))</f>
        <v>0</v>
      </c>
      <c r="AO33" s="53">
        <f>IF($V33&lt;=AN$2,0,IF($O33&lt;=AN$2,0,IF($G33&gt;=AO$2,0,IF($K33&gt;=$J33,0,IF($O33&lt;=AO$2,($J33-(SUM($K33,SUM($Z33:AN33)))),IF($L33=$D$139,(($J33-$K33)/$P33),(($J33-SUM($Z33:AN33))*$Q33))*IF($V33&lt;=AO$2,(DATEDIF(AN$2,$V33,"D")/365),IF($G33&gt;AN$2,(DATEDIF($G33,AO$2,"D")/365),1)))))))</f>
        <v>0</v>
      </c>
      <c r="AP33" s="53">
        <f>IF($V33&lt;=AO$2,0,IF($O33&lt;=AO$2,0,IF($G33&gt;=AP$2,0,IF($K33&gt;=$J33,0,IF($O33&lt;=AP$2,($J33-(SUM($K33,SUM($Z33:AO33)))),IF($L33=$D$139,(($J33-$K33)/$P33),(($J33-SUM($Z33:AO33))*$Q33))*IF($V33&lt;=AP$2,(DATEDIF(AO$2,$V33,"D")/365),IF($G33&gt;AO$2,(DATEDIF($G33,AP$2,"D")/365),1)))))))</f>
        <v>0</v>
      </c>
      <c r="AQ33" s="53">
        <f>IF($V33&lt;=AP$2,0,IF($O33&lt;=AP$2,0,IF($G33&gt;=AQ$2,0,IF($K33&gt;=$J33,0,IF($O33&lt;=AQ$2,($J33-(SUM($K33,SUM($Z33:AP33)))),IF($L33=$D$139,(($J33-$K33)/$P33),(($J33-SUM($Z33:AP33))*$Q33))*IF($V33&lt;=AQ$2,(DATEDIF(AP$2,$V33,"D")/365),IF($G33&gt;AP$2,(DATEDIF($G33,AQ$2,"D")/365),1)))))))</f>
        <v>0</v>
      </c>
      <c r="AR33" s="53">
        <f>IF($V33&lt;=AQ$2,0,IF($O33&lt;=AQ$2,0,IF($G33&gt;=AR$2,0,IF($K33&gt;=$J33,0,IF($O33&lt;=AR$2,($J33-(SUM($K33,SUM($Z33:AQ33)))),IF($L33=$D$139,(($J33-$K33)/$P33),(($J33-SUM($Z33:AQ33))*$Q33))*IF($V33&lt;=AR$2,(DATEDIF(AQ$2,$V33,"D")/365),IF($G33&gt;AQ$2,(DATEDIF($G33,AR$2,"D")/365),1)))))))</f>
        <v>0</v>
      </c>
      <c r="AS33" s="53">
        <f>IF($V33&lt;=AR$2,0,IF($O33&lt;=AR$2,0,IF($G33&gt;=AS$2,0,IF($K33&gt;=$J33,0,IF($O33&lt;=AS$2,($J33-(SUM($K33,SUM($Z33:AR33)))),IF($L33=$D$139,(($J33-$K33)/$P33),(($J33-SUM($Z33:AR33))*$Q33))*IF($V33&lt;=AS$2,(DATEDIF(AR$2,$V33,"D")/365),IF($G33&gt;AR$2,(DATEDIF($G33,AS$2,"D")/365),1)))))))</f>
        <v>0</v>
      </c>
      <c r="AT33" s="53">
        <f>IF($V33&lt;=AS$2,0,IF($O33&lt;=AS$2,0,IF($G33&gt;=AT$2,0,IF($K33&gt;=$J33,0,IF($O33&lt;=AT$2,($J33-(SUM($K33,SUM($Z33:AS33)))),IF($L33=$D$139,(($J33-$K33)/$P33),(($J33-SUM($Z33:AS33))*$Q33))*IF($V33&lt;=AT$2,(DATEDIF(AS$2,$V33,"D")/365),IF($G33&gt;AS$2,(DATEDIF($G33,AT$2,"D")/365),1)))))))</f>
        <v>0</v>
      </c>
      <c r="AU33" s="53">
        <f>IF($V33&lt;=AT$2,0,IF($O33&lt;=AT$2,0,IF($G33&gt;=AU$2,0,IF($K33&gt;=$J33,0,IF($O33&lt;=AU$2,($J33-(SUM($K33,SUM($Z33:AT33)))),IF($L33=$D$139,(($J33-$K33)/$P33),(($J33-SUM($Z33:AT33))*$Q33))*IF($V33&lt;=AU$2,(DATEDIF(AT$2,$V33,"D")/365),IF($G33&gt;AT$2,(DATEDIF($G33,AU$2,"D")/365),1)))))))</f>
        <v>0</v>
      </c>
      <c r="AV33" s="53">
        <f>IF($V33&lt;=AU$2,0,IF($O33&lt;=AU$2,0,IF($G33&gt;=AV$2,0,IF($K33&gt;=$J33,0,IF($O33&lt;=AV$2,($J33-(SUM($K33,SUM($Z33:AU33)))),IF($L33=$D$139,(($J33-$K33)/$P33),(($J33-SUM($Z33:AU33))*$Q33))*IF($V33&lt;=AV$2,(DATEDIF(AU$2,$V33,"D")/365),IF($G33&gt;AU$2,(DATEDIF($G33,AV$2,"D")/365),1)))))))</f>
        <v>0</v>
      </c>
      <c r="AW33" s="53">
        <f>IF($V33&lt;=AV$2,0,IF($O33&lt;=AV$2,0,IF($G33&gt;=AW$2,0,IF($K33&gt;=$J33,0,IF($O33&lt;=AW$2,($J33-(SUM($K33,SUM($Z33:AV33)))),IF($L33=$D$139,(($J33-$K33)/$P33),(($J33-SUM($Z33:AV33))*$Q33))*IF($V33&lt;=AW$2,(DATEDIF(AV$2,$V33,"D")/365),IF($G33&gt;AV$2,(DATEDIF($G33,AW$2,"D")/365),1)))))))</f>
        <v>0</v>
      </c>
      <c r="AX33" s="53">
        <f>IF($V33&lt;=AW$2,0,IF($O33&lt;=AW$2,0,IF($G33&gt;=AX$2,0,IF($K33&gt;=$J33,0,IF($O33&lt;=AX$2,($J33-(SUM($K33,SUM($Z33:AW33)))),IF($L33=$D$139,(($J33-$K33)/$P33),(($J33-SUM($Z33:AW33))*$Q33))*IF($V33&lt;=AX$2,(DATEDIF(AW$2,$V33,"D")/365),IF($G33&gt;AW$2,(DATEDIF($G33,AX$2,"D")/365),1)))))))</f>
        <v>0</v>
      </c>
      <c r="AY33" s="53">
        <f>IF($V33&lt;=AX$2,0,IF($O33&lt;=AX$2,0,IF($G33&gt;=AY$2,0,IF($K33&gt;=$J33,0,IF($O33&lt;=AY$2,($J33-(SUM($K33,SUM($Z33:AX33)))),IF($L33=$D$139,(($J33-$K33)/$P33),(($J33-SUM($Z33:AX33))*$Q33))*IF($V33&lt;=AY$2,(DATEDIF(AX$2,$V33,"D")/365),IF($G33&gt;AX$2,(DATEDIF($G33,AY$2,"D")/365),1)))))))</f>
        <v>0</v>
      </c>
      <c r="AZ33" s="52"/>
      <c r="BA33" s="52"/>
      <c r="BB33" s="126">
        <f>IF($V33&lt;=BB$2,0,IF($G33&gt;=BB$2,0,IF($G33&gt;$W$3,(J33-Z33),IF($G33&lt;=$W$3,J33-SUM(W33,$Z33:Z33),0))))</f>
        <v>0</v>
      </c>
      <c r="BC33" s="53">
        <f t="shared" si="29"/>
        <v>0</v>
      </c>
      <c r="BD33" s="52">
        <f t="shared" si="29"/>
        <v>0</v>
      </c>
      <c r="BE33" s="53">
        <f t="shared" si="29"/>
        <v>0</v>
      </c>
      <c r="BF33" s="52">
        <f t="shared" si="29"/>
        <v>0</v>
      </c>
      <c r="BG33" s="53">
        <f t="shared" si="29"/>
        <v>0</v>
      </c>
      <c r="BH33" s="52">
        <f t="shared" si="29"/>
        <v>0</v>
      </c>
      <c r="BI33" s="53">
        <f t="shared" si="29"/>
        <v>0</v>
      </c>
      <c r="BJ33" s="52">
        <f t="shared" si="29"/>
        <v>0</v>
      </c>
      <c r="BK33" s="53">
        <f t="shared" si="29"/>
        <v>0</v>
      </c>
      <c r="BL33" s="52">
        <f t="shared" si="29"/>
        <v>0</v>
      </c>
      <c r="BM33" s="53">
        <f t="shared" si="29"/>
        <v>0</v>
      </c>
      <c r="BN33" s="52">
        <f t="shared" si="29"/>
        <v>0</v>
      </c>
      <c r="BO33" s="53">
        <f t="shared" si="29"/>
        <v>0</v>
      </c>
      <c r="BP33" s="52">
        <f t="shared" si="29"/>
        <v>0</v>
      </c>
      <c r="BQ33" s="53">
        <f t="shared" si="29"/>
        <v>0</v>
      </c>
      <c r="BR33" s="52">
        <f t="shared" si="29"/>
        <v>0</v>
      </c>
      <c r="BS33" s="53">
        <f t="shared" si="17"/>
        <v>0</v>
      </c>
      <c r="BT33" s="52">
        <f t="shared" si="17"/>
        <v>0</v>
      </c>
      <c r="BU33" s="53">
        <f t="shared" si="17"/>
        <v>0</v>
      </c>
      <c r="BV33" s="52">
        <f t="shared" si="17"/>
        <v>0</v>
      </c>
      <c r="BW33" s="53">
        <f t="shared" si="17"/>
        <v>0</v>
      </c>
      <c r="BX33" s="52">
        <f t="shared" si="17"/>
        <v>0</v>
      </c>
      <c r="BY33" s="53">
        <f t="shared" si="17"/>
        <v>0</v>
      </c>
      <c r="BZ33" s="52">
        <f t="shared" si="17"/>
        <v>0</v>
      </c>
      <c r="CA33" s="53">
        <f t="shared" si="17"/>
        <v>0</v>
      </c>
    </row>
    <row r="34" spans="1:79">
      <c r="A34" s="20">
        <v>33</v>
      </c>
      <c r="B34" s="20" t="s">
        <v>27</v>
      </c>
      <c r="C34" s="20" t="s">
        <v>153</v>
      </c>
      <c r="D34" s="2">
        <v>1985</v>
      </c>
      <c r="E34" s="3">
        <v>4</v>
      </c>
      <c r="F34" s="2">
        <v>1</v>
      </c>
      <c r="G34" s="55">
        <f t="shared" si="0"/>
        <v>31137</v>
      </c>
      <c r="H34" s="4">
        <v>0</v>
      </c>
      <c r="I34" s="1">
        <v>0</v>
      </c>
      <c r="J34" s="51">
        <f t="shared" si="1"/>
        <v>0</v>
      </c>
      <c r="K34" s="54">
        <f t="shared" si="2"/>
        <v>0</v>
      </c>
      <c r="L34" s="4" t="s">
        <v>96</v>
      </c>
      <c r="M34" s="54">
        <f t="shared" si="15"/>
        <v>8</v>
      </c>
      <c r="N34" s="53">
        <f t="shared" si="3"/>
        <v>8</v>
      </c>
      <c r="O34" s="55">
        <f t="shared" si="4"/>
        <v>34059</v>
      </c>
      <c r="P34" s="53">
        <f t="shared" si="5"/>
        <v>0</v>
      </c>
      <c r="Q34" s="111">
        <f t="shared" si="6"/>
        <v>0</v>
      </c>
      <c r="R34" s="145" t="s">
        <v>130</v>
      </c>
      <c r="S34" s="138">
        <v>17</v>
      </c>
      <c r="T34" s="139">
        <v>4</v>
      </c>
      <c r="U34" s="138">
        <v>2035</v>
      </c>
      <c r="V34" s="55">
        <f t="shared" si="7"/>
        <v>54878</v>
      </c>
      <c r="W34" s="53">
        <f t="shared" si="8"/>
        <v>0</v>
      </c>
      <c r="X34" s="53">
        <f t="shared" si="9"/>
        <v>0</v>
      </c>
      <c r="Y34" s="53">
        <f t="shared" si="10"/>
        <v>0</v>
      </c>
      <c r="Z34" s="53">
        <f t="shared" si="11"/>
        <v>0</v>
      </c>
      <c r="AA34" s="53">
        <f>IF($V34&lt;=Z$2,0,IF($O34&lt;=Z$2,0,IF($G34&gt;=AA$2,0,IF($K34&gt;=$J34,0,IF($O34&lt;=AA$2,($J34-(SUM($K34,SUM($Z34:Z34)))),IF($L34=$D$139,(($J34-$K34)/$P34),(($J34-SUM($Z34:Z34))*$Q34))*IF($V34&lt;=AA$2,(DATEDIF(Z$2,$V34,"D")/365),IF($G34&gt;Z$2,(DATEDIF($G34,AA$2,"D")/365),1)))))))</f>
        <v>0</v>
      </c>
      <c r="AB34" s="53">
        <f>IF($V34&lt;=AA$2,0,IF($O34&lt;=AA$2,0,IF($G34&gt;=AB$2,0,IF($K34&gt;=$J34,0,IF($O34&lt;=AB$2,($J34-(SUM($K34,SUM($Z34:AA34)))),IF($L34=$D$139,(($J34-$K34)/$P34),(($J34-SUM($Z34:AA34))*$Q34))*IF($V34&lt;=AB$2,(DATEDIF(AA$2,$V34,"D")/365),IF($G34&gt;AA$2,(DATEDIF($G34,AB$2,"D")/365),1)))))))</f>
        <v>0</v>
      </c>
      <c r="AC34" s="53">
        <f>IF($V34&lt;=AB$2,0,IF($O34&lt;=AB$2,0,IF($G34&gt;=AC$2,0,IF($K34&gt;=$J34,0,IF($O34&lt;=AC$2,($J34-(SUM($K34,SUM($Z34:AB34)))),IF($L34=$D$139,(($J34-$K34)/$P34),(($J34-SUM($Z34:AB34))*$Q34))*IF($V34&lt;=AC$2,(DATEDIF(AB$2,$V34,"D")/365),IF($G34&gt;AB$2,(DATEDIF($G34,AC$2,"D")/365),1)))))))</f>
        <v>0</v>
      </c>
      <c r="AD34" s="53">
        <f>IF($V34&lt;=AC$2,0,IF($O34&lt;=AC$2,0,IF($G34&gt;=AD$2,0,IF($K34&gt;=$J34,0,IF($O34&lt;=AD$2,($J34-(SUM($K34,SUM($Z34:AC34)))),IF($L34=$D$139,(($J34-$K34)/$P34),(($J34-SUM($Z34:AC34))*$Q34))*IF($V34&lt;=AD$2,(DATEDIF(AC$2,$V34,"D")/365),IF($G34&gt;AC$2,(DATEDIF($G34,AD$2,"D")/365),1)))))))</f>
        <v>0</v>
      </c>
      <c r="AE34" s="53">
        <f>IF($V34&lt;=AD$2,0,IF($O34&lt;=AD$2,0,IF($G34&gt;=AE$2,0,IF($K34&gt;=$J34,0,IF($O34&lt;=AE$2,($J34-(SUM($K34,SUM($Z34:AD34)))),IF($L34=$D$139,(($J34-$K34)/$P34),(($J34-SUM($Z34:AD34))*$Q34))*IF($V34&lt;=AE$2,(DATEDIF(AD$2,$V34,"D")/365),IF($G34&gt;AD$2,(DATEDIF($G34,AE$2,"D")/365),1)))))))</f>
        <v>0</v>
      </c>
      <c r="AF34" s="53">
        <f>IF($V34&lt;=AE$2,0,IF($O34&lt;=AE$2,0,IF($G34&gt;=AF$2,0,IF($K34&gt;=$J34,0,IF($O34&lt;=AF$2,($J34-(SUM($K34,SUM($Z34:AE34)))),IF($L34=$D$139,(($J34-$K34)/$P34),(($J34-SUM($Z34:AE34))*$Q34))*IF($V34&lt;=AF$2,(DATEDIF(AE$2,$V34,"D")/365),IF($G34&gt;AE$2,(DATEDIF($G34,AF$2,"D")/365),1)))))))</f>
        <v>0</v>
      </c>
      <c r="AG34" s="53">
        <f>IF($V34&lt;=AF$2,0,IF($O34&lt;=AF$2,0,IF($G34&gt;=AG$2,0,IF($K34&gt;=$J34,0,IF($O34&lt;=AG$2,($J34-(SUM($K34,SUM($Z34:AF34)))),IF($L34=$D$139,(($J34-$K34)/$P34),(($J34-SUM($Z34:AF34))*$Q34))*IF($V34&lt;=AG$2,(DATEDIF(AF$2,$V34,"D")/365),IF($G34&gt;AF$2,(DATEDIF($G34,AG$2,"D")/365),1)))))))</f>
        <v>0</v>
      </c>
      <c r="AH34" s="53">
        <f>IF($V34&lt;=AG$2,0,IF($O34&lt;=AG$2,0,IF($G34&gt;=AH$2,0,IF($K34&gt;=$J34,0,IF($O34&lt;=AH$2,($J34-(SUM($K34,SUM($Z34:AG34)))),IF($L34=$D$139,(($J34-$K34)/$P34),(($J34-SUM($Z34:AG34))*$Q34))*IF($V34&lt;=AH$2,(DATEDIF(AG$2,$V34,"D")/365),IF($G34&gt;AG$2,(DATEDIF($G34,AH$2,"D")/365),1)))))))</f>
        <v>0</v>
      </c>
      <c r="AI34" s="53">
        <f>IF($V34&lt;=AH$2,0,IF($O34&lt;=AH$2,0,IF($G34&gt;=AI$2,0,IF($K34&gt;=$J34,0,IF($O34&lt;=AI$2,($J34-(SUM($K34,SUM($Z34:AH34)))),IF($L34=$D$139,(($J34-$K34)/$P34),(($J34-SUM($Z34:AH34))*$Q34))*IF($V34&lt;=AI$2,(DATEDIF(AH$2,$V34,"D")/365),IF($G34&gt;AH$2,(DATEDIF($G34,AI$2,"D")/365),1)))))))</f>
        <v>0</v>
      </c>
      <c r="AJ34" s="53">
        <f>IF($V34&lt;=AI$2,0,IF($O34&lt;=AI$2,0,IF($G34&gt;=AJ$2,0,IF($K34&gt;=$J34,0,IF($O34&lt;=AJ$2,($J34-(SUM($K34,SUM($Z34:AI34)))),IF($L34=$D$139,(($J34-$K34)/$P34),(($J34-SUM($Z34:AI34))*$Q34))*IF($V34&lt;=AJ$2,(DATEDIF(AI$2,$V34,"D")/365),IF($G34&gt;AI$2,(DATEDIF($G34,AJ$2,"D")/365),1)))))))</f>
        <v>0</v>
      </c>
      <c r="AK34" s="53">
        <f>IF($V34&lt;=AJ$2,0,IF($O34&lt;=AJ$2,0,IF($G34&gt;=AK$2,0,IF($K34&gt;=$J34,0,IF($O34&lt;=AK$2,($J34-(SUM($K34,SUM($Z34:AJ34)))),IF($L34=$D$139,(($J34-$K34)/$P34),(($J34-SUM($Z34:AJ34))*$Q34))*IF($V34&lt;=AK$2,(DATEDIF(AJ$2,$V34,"D")/365),IF($G34&gt;AJ$2,(DATEDIF($G34,AK$2,"D")/365),1)))))))</f>
        <v>0</v>
      </c>
      <c r="AL34" s="53">
        <f>IF($V34&lt;=AK$2,0,IF($O34&lt;=AK$2,0,IF($G34&gt;=AL$2,0,IF($K34&gt;=$J34,0,IF($O34&lt;=AL$2,($J34-(SUM($K34,SUM($Z34:AK34)))),IF($L34=$D$139,(($J34-$K34)/$P34),(($J34-SUM($Z34:AK34))*$Q34))*IF($V34&lt;=AL$2,(DATEDIF(AK$2,$V34,"D")/365),IF($G34&gt;AK$2,(DATEDIF($G34,AL$2,"D")/365),1)))))))</f>
        <v>0</v>
      </c>
      <c r="AM34" s="53">
        <f>IF($V34&lt;=AL$2,0,IF($O34&lt;=AL$2,0,IF($G34&gt;=AM$2,0,IF($K34&gt;=$J34,0,IF($O34&lt;=AM$2,($J34-(SUM($K34,SUM($Z34:AL34)))),IF($L34=$D$139,(($J34-$K34)/$P34),(($J34-SUM($Z34:AL34))*$Q34))*IF($V34&lt;=AM$2,(DATEDIF(AL$2,$V34,"D")/365),IF($G34&gt;AL$2,(DATEDIF($G34,AM$2,"D")/365),1)))))))</f>
        <v>0</v>
      </c>
      <c r="AN34" s="53">
        <f>IF($V34&lt;=AM$2,0,IF($O34&lt;=AM$2,0,IF($G34&gt;=AN$2,0,IF($K34&gt;=$J34,0,IF($O34&lt;=AN$2,($J34-(SUM($K34,SUM($Z34:AM34)))),IF($L34=$D$139,(($J34-$K34)/$P34),(($J34-SUM($Z34:AM34))*$Q34))*IF($V34&lt;=AN$2,(DATEDIF(AM$2,$V34,"D")/365),IF($G34&gt;AM$2,(DATEDIF($G34,AN$2,"D")/365),1)))))))</f>
        <v>0</v>
      </c>
      <c r="AO34" s="53">
        <f>IF($V34&lt;=AN$2,0,IF($O34&lt;=AN$2,0,IF($G34&gt;=AO$2,0,IF($K34&gt;=$J34,0,IF($O34&lt;=AO$2,($J34-(SUM($K34,SUM($Z34:AN34)))),IF($L34=$D$139,(($J34-$K34)/$P34),(($J34-SUM($Z34:AN34))*$Q34))*IF($V34&lt;=AO$2,(DATEDIF(AN$2,$V34,"D")/365),IF($G34&gt;AN$2,(DATEDIF($G34,AO$2,"D")/365),1)))))))</f>
        <v>0</v>
      </c>
      <c r="AP34" s="53">
        <f>IF($V34&lt;=AO$2,0,IF($O34&lt;=AO$2,0,IF($G34&gt;=AP$2,0,IF($K34&gt;=$J34,0,IF($O34&lt;=AP$2,($J34-(SUM($K34,SUM($Z34:AO34)))),IF($L34=$D$139,(($J34-$K34)/$P34),(($J34-SUM($Z34:AO34))*$Q34))*IF($V34&lt;=AP$2,(DATEDIF(AO$2,$V34,"D")/365),IF($G34&gt;AO$2,(DATEDIF($G34,AP$2,"D")/365),1)))))))</f>
        <v>0</v>
      </c>
      <c r="AQ34" s="53">
        <f>IF($V34&lt;=AP$2,0,IF($O34&lt;=AP$2,0,IF($G34&gt;=AQ$2,0,IF($K34&gt;=$J34,0,IF($O34&lt;=AQ$2,($J34-(SUM($K34,SUM($Z34:AP34)))),IF($L34=$D$139,(($J34-$K34)/$P34),(($J34-SUM($Z34:AP34))*$Q34))*IF($V34&lt;=AQ$2,(DATEDIF(AP$2,$V34,"D")/365),IF($G34&gt;AP$2,(DATEDIF($G34,AQ$2,"D")/365),1)))))))</f>
        <v>0</v>
      </c>
      <c r="AR34" s="53">
        <f>IF($V34&lt;=AQ$2,0,IF($O34&lt;=AQ$2,0,IF($G34&gt;=AR$2,0,IF($K34&gt;=$J34,0,IF($O34&lt;=AR$2,($J34-(SUM($K34,SUM($Z34:AQ34)))),IF($L34=$D$139,(($J34-$K34)/$P34),(($J34-SUM($Z34:AQ34))*$Q34))*IF($V34&lt;=AR$2,(DATEDIF(AQ$2,$V34,"D")/365),IF($G34&gt;AQ$2,(DATEDIF($G34,AR$2,"D")/365),1)))))))</f>
        <v>0</v>
      </c>
      <c r="AS34" s="53">
        <f>IF($V34&lt;=AR$2,0,IF($O34&lt;=AR$2,0,IF($G34&gt;=AS$2,0,IF($K34&gt;=$J34,0,IF($O34&lt;=AS$2,($J34-(SUM($K34,SUM($Z34:AR34)))),IF($L34=$D$139,(($J34-$K34)/$P34),(($J34-SUM($Z34:AR34))*$Q34))*IF($V34&lt;=AS$2,(DATEDIF(AR$2,$V34,"D")/365),IF($G34&gt;AR$2,(DATEDIF($G34,AS$2,"D")/365),1)))))))</f>
        <v>0</v>
      </c>
      <c r="AT34" s="53">
        <f>IF($V34&lt;=AS$2,0,IF($O34&lt;=AS$2,0,IF($G34&gt;=AT$2,0,IF($K34&gt;=$J34,0,IF($O34&lt;=AT$2,($J34-(SUM($K34,SUM($Z34:AS34)))),IF($L34=$D$139,(($J34-$K34)/$P34),(($J34-SUM($Z34:AS34))*$Q34))*IF($V34&lt;=AT$2,(DATEDIF(AS$2,$V34,"D")/365),IF($G34&gt;AS$2,(DATEDIF($G34,AT$2,"D")/365),1)))))))</f>
        <v>0</v>
      </c>
      <c r="AU34" s="53">
        <f>IF($V34&lt;=AT$2,0,IF($O34&lt;=AT$2,0,IF($G34&gt;=AU$2,0,IF($K34&gt;=$J34,0,IF($O34&lt;=AU$2,($J34-(SUM($K34,SUM($Z34:AT34)))),IF($L34=$D$139,(($J34-$K34)/$P34),(($J34-SUM($Z34:AT34))*$Q34))*IF($V34&lt;=AU$2,(DATEDIF(AT$2,$V34,"D")/365),IF($G34&gt;AT$2,(DATEDIF($G34,AU$2,"D")/365),1)))))))</f>
        <v>0</v>
      </c>
      <c r="AV34" s="53">
        <f>IF($V34&lt;=AU$2,0,IF($O34&lt;=AU$2,0,IF($G34&gt;=AV$2,0,IF($K34&gt;=$J34,0,IF($O34&lt;=AV$2,($J34-(SUM($K34,SUM($Z34:AU34)))),IF($L34=$D$139,(($J34-$K34)/$P34),(($J34-SUM($Z34:AU34))*$Q34))*IF($V34&lt;=AV$2,(DATEDIF(AU$2,$V34,"D")/365),IF($G34&gt;AU$2,(DATEDIF($G34,AV$2,"D")/365),1)))))))</f>
        <v>0</v>
      </c>
      <c r="AW34" s="53">
        <f>IF($V34&lt;=AV$2,0,IF($O34&lt;=AV$2,0,IF($G34&gt;=AW$2,0,IF($K34&gt;=$J34,0,IF($O34&lt;=AW$2,($J34-(SUM($K34,SUM($Z34:AV34)))),IF($L34=$D$139,(($J34-$K34)/$P34),(($J34-SUM($Z34:AV34))*$Q34))*IF($V34&lt;=AW$2,(DATEDIF(AV$2,$V34,"D")/365),IF($G34&gt;AV$2,(DATEDIF($G34,AW$2,"D")/365),1)))))))</f>
        <v>0</v>
      </c>
      <c r="AX34" s="53">
        <f>IF($V34&lt;=AW$2,0,IF($O34&lt;=AW$2,0,IF($G34&gt;=AX$2,0,IF($K34&gt;=$J34,0,IF($O34&lt;=AX$2,($J34-(SUM($K34,SUM($Z34:AW34)))),IF($L34=$D$139,(($J34-$K34)/$P34),(($J34-SUM($Z34:AW34))*$Q34))*IF($V34&lt;=AX$2,(DATEDIF(AW$2,$V34,"D")/365),IF($G34&gt;AW$2,(DATEDIF($G34,AX$2,"D")/365),1)))))))</f>
        <v>0</v>
      </c>
      <c r="AY34" s="53">
        <f>IF($V34&lt;=AX$2,0,IF($O34&lt;=AX$2,0,IF($G34&gt;=AY$2,0,IF($K34&gt;=$J34,0,IF($O34&lt;=AY$2,($J34-(SUM($K34,SUM($Z34:AX34)))),IF($L34=$D$139,(($J34-$K34)/$P34),(($J34-SUM($Z34:AX34))*$Q34))*IF($V34&lt;=AY$2,(DATEDIF(AX$2,$V34,"D")/365),IF($G34&gt;AX$2,(DATEDIF($G34,AY$2,"D")/365),1)))))))</f>
        <v>0</v>
      </c>
      <c r="AZ34" s="52"/>
      <c r="BA34" s="52"/>
      <c r="BB34" s="126">
        <f>IF($V34&lt;=BB$2,0,IF($G34&gt;=BB$2,0,IF($G34&gt;$W$3,(J34-Z34),IF($G34&lt;=$W$3,J34-SUM(W34,$Z34:Z34),0))))</f>
        <v>0</v>
      </c>
      <c r="BC34" s="53">
        <f t="shared" si="29"/>
        <v>0</v>
      </c>
      <c r="BD34" s="52">
        <f t="shared" si="29"/>
        <v>0</v>
      </c>
      <c r="BE34" s="53">
        <f t="shared" si="29"/>
        <v>0</v>
      </c>
      <c r="BF34" s="52">
        <f t="shared" si="29"/>
        <v>0</v>
      </c>
      <c r="BG34" s="53">
        <f t="shared" si="29"/>
        <v>0</v>
      </c>
      <c r="BH34" s="52">
        <f t="shared" si="29"/>
        <v>0</v>
      </c>
      <c r="BI34" s="53">
        <f t="shared" si="29"/>
        <v>0</v>
      </c>
      <c r="BJ34" s="52">
        <f t="shared" si="29"/>
        <v>0</v>
      </c>
      <c r="BK34" s="53">
        <f t="shared" si="29"/>
        <v>0</v>
      </c>
      <c r="BL34" s="52">
        <f t="shared" si="29"/>
        <v>0</v>
      </c>
      <c r="BM34" s="53">
        <f t="shared" si="29"/>
        <v>0</v>
      </c>
      <c r="BN34" s="52">
        <f t="shared" si="29"/>
        <v>0</v>
      </c>
      <c r="BO34" s="53">
        <f t="shared" si="29"/>
        <v>0</v>
      </c>
      <c r="BP34" s="52">
        <f t="shared" si="29"/>
        <v>0</v>
      </c>
      <c r="BQ34" s="53">
        <f t="shared" si="29"/>
        <v>0</v>
      </c>
      <c r="BR34" s="52">
        <f t="shared" si="29"/>
        <v>0</v>
      </c>
      <c r="BS34" s="53">
        <f t="shared" si="17"/>
        <v>0</v>
      </c>
      <c r="BT34" s="52">
        <f t="shared" si="17"/>
        <v>0</v>
      </c>
      <c r="BU34" s="53">
        <f t="shared" si="17"/>
        <v>0</v>
      </c>
      <c r="BV34" s="52">
        <f t="shared" si="17"/>
        <v>0</v>
      </c>
      <c r="BW34" s="53">
        <f t="shared" si="17"/>
        <v>0</v>
      </c>
      <c r="BX34" s="52">
        <f t="shared" si="17"/>
        <v>0</v>
      </c>
      <c r="BY34" s="53">
        <f t="shared" si="17"/>
        <v>0</v>
      </c>
      <c r="BZ34" s="52">
        <f t="shared" si="17"/>
        <v>0</v>
      </c>
      <c r="CA34" s="53">
        <f t="shared" si="17"/>
        <v>0</v>
      </c>
    </row>
    <row r="35" spans="1:79">
      <c r="A35" s="20">
        <v>34</v>
      </c>
      <c r="B35" s="20" t="s">
        <v>27</v>
      </c>
      <c r="C35" s="20" t="s">
        <v>153</v>
      </c>
      <c r="D35" s="2">
        <v>1985</v>
      </c>
      <c r="E35" s="3">
        <v>4</v>
      </c>
      <c r="F35" s="2">
        <v>1</v>
      </c>
      <c r="G35" s="55">
        <f t="shared" si="0"/>
        <v>31137</v>
      </c>
      <c r="H35" s="4">
        <v>0</v>
      </c>
      <c r="I35" s="1">
        <v>0</v>
      </c>
      <c r="J35" s="51">
        <f t="shared" si="1"/>
        <v>0</v>
      </c>
      <c r="K35" s="54">
        <f t="shared" si="2"/>
        <v>0</v>
      </c>
      <c r="L35" s="4" t="s">
        <v>96</v>
      </c>
      <c r="M35" s="54">
        <f t="shared" si="15"/>
        <v>8</v>
      </c>
      <c r="N35" s="53">
        <f t="shared" si="3"/>
        <v>8</v>
      </c>
      <c r="O35" s="55">
        <f t="shared" si="4"/>
        <v>34059</v>
      </c>
      <c r="P35" s="53">
        <f t="shared" si="5"/>
        <v>0</v>
      </c>
      <c r="Q35" s="111">
        <f t="shared" si="6"/>
        <v>0</v>
      </c>
      <c r="R35" s="145" t="s">
        <v>130</v>
      </c>
      <c r="S35" s="138">
        <v>17</v>
      </c>
      <c r="T35" s="139">
        <v>4</v>
      </c>
      <c r="U35" s="138">
        <v>2035</v>
      </c>
      <c r="V35" s="55">
        <f t="shared" si="7"/>
        <v>54878</v>
      </c>
      <c r="W35" s="53">
        <f t="shared" si="8"/>
        <v>0</v>
      </c>
      <c r="X35" s="53">
        <f t="shared" si="9"/>
        <v>0</v>
      </c>
      <c r="Y35" s="53">
        <f t="shared" si="10"/>
        <v>0</v>
      </c>
      <c r="Z35" s="53">
        <f t="shared" si="11"/>
        <v>0</v>
      </c>
      <c r="AA35" s="53">
        <f>IF($V35&lt;=Z$2,0,IF($O35&lt;=Z$2,0,IF($G35&gt;=AA$2,0,IF($K35&gt;=$J35,0,IF($O35&lt;=AA$2,($J35-(SUM($K35,SUM($Z35:Z35)))),IF($L35=$D$139,(($J35-$K35)/$P35),(($J35-SUM($Z35:Z35))*$Q35))*IF($V35&lt;=AA$2,(DATEDIF(Z$2,$V35,"D")/365),IF($G35&gt;Z$2,(DATEDIF($G35,AA$2,"D")/365),1)))))))</f>
        <v>0</v>
      </c>
      <c r="AB35" s="53">
        <f>IF($V35&lt;=AA$2,0,IF($O35&lt;=AA$2,0,IF($G35&gt;=AB$2,0,IF($K35&gt;=$J35,0,IF($O35&lt;=AB$2,($J35-(SUM($K35,SUM($Z35:AA35)))),IF($L35=$D$139,(($J35-$K35)/$P35),(($J35-SUM($Z35:AA35))*$Q35))*IF($V35&lt;=AB$2,(DATEDIF(AA$2,$V35,"D")/365),IF($G35&gt;AA$2,(DATEDIF($G35,AB$2,"D")/365),1)))))))</f>
        <v>0</v>
      </c>
      <c r="AC35" s="53">
        <f>IF($V35&lt;=AB$2,0,IF($O35&lt;=AB$2,0,IF($G35&gt;=AC$2,0,IF($K35&gt;=$J35,0,IF($O35&lt;=AC$2,($J35-(SUM($K35,SUM($Z35:AB35)))),IF($L35=$D$139,(($J35-$K35)/$P35),(($J35-SUM($Z35:AB35))*$Q35))*IF($V35&lt;=AC$2,(DATEDIF(AB$2,$V35,"D")/365),IF($G35&gt;AB$2,(DATEDIF($G35,AC$2,"D")/365),1)))))))</f>
        <v>0</v>
      </c>
      <c r="AD35" s="53">
        <f>IF($V35&lt;=AC$2,0,IF($O35&lt;=AC$2,0,IF($G35&gt;=AD$2,0,IF($K35&gt;=$J35,0,IF($O35&lt;=AD$2,($J35-(SUM($K35,SUM($Z35:AC35)))),IF($L35=$D$139,(($J35-$K35)/$P35),(($J35-SUM($Z35:AC35))*$Q35))*IF($V35&lt;=AD$2,(DATEDIF(AC$2,$V35,"D")/365),IF($G35&gt;AC$2,(DATEDIF($G35,AD$2,"D")/365),1)))))))</f>
        <v>0</v>
      </c>
      <c r="AE35" s="53">
        <f>IF($V35&lt;=AD$2,0,IF($O35&lt;=AD$2,0,IF($G35&gt;=AE$2,0,IF($K35&gt;=$J35,0,IF($O35&lt;=AE$2,($J35-(SUM($K35,SUM($Z35:AD35)))),IF($L35=$D$139,(($J35-$K35)/$P35),(($J35-SUM($Z35:AD35))*$Q35))*IF($V35&lt;=AE$2,(DATEDIF(AD$2,$V35,"D")/365),IF($G35&gt;AD$2,(DATEDIF($G35,AE$2,"D")/365),1)))))))</f>
        <v>0</v>
      </c>
      <c r="AF35" s="53">
        <f>IF($V35&lt;=AE$2,0,IF($O35&lt;=AE$2,0,IF($G35&gt;=AF$2,0,IF($K35&gt;=$J35,0,IF($O35&lt;=AF$2,($J35-(SUM($K35,SUM($Z35:AE35)))),IF($L35=$D$139,(($J35-$K35)/$P35),(($J35-SUM($Z35:AE35))*$Q35))*IF($V35&lt;=AF$2,(DATEDIF(AE$2,$V35,"D")/365),IF($G35&gt;AE$2,(DATEDIF($G35,AF$2,"D")/365),1)))))))</f>
        <v>0</v>
      </c>
      <c r="AG35" s="53">
        <f>IF($V35&lt;=AF$2,0,IF($O35&lt;=AF$2,0,IF($G35&gt;=AG$2,0,IF($K35&gt;=$J35,0,IF($O35&lt;=AG$2,($J35-(SUM($K35,SUM($Z35:AF35)))),IF($L35=$D$139,(($J35-$K35)/$P35),(($J35-SUM($Z35:AF35))*$Q35))*IF($V35&lt;=AG$2,(DATEDIF(AF$2,$V35,"D")/365),IF($G35&gt;AF$2,(DATEDIF($G35,AG$2,"D")/365),1)))))))</f>
        <v>0</v>
      </c>
      <c r="AH35" s="53">
        <f>IF($V35&lt;=AG$2,0,IF($O35&lt;=AG$2,0,IF($G35&gt;=AH$2,0,IF($K35&gt;=$J35,0,IF($O35&lt;=AH$2,($J35-(SUM($K35,SUM($Z35:AG35)))),IF($L35=$D$139,(($J35-$K35)/$P35),(($J35-SUM($Z35:AG35))*$Q35))*IF($V35&lt;=AH$2,(DATEDIF(AG$2,$V35,"D")/365),IF($G35&gt;AG$2,(DATEDIF($G35,AH$2,"D")/365),1)))))))</f>
        <v>0</v>
      </c>
      <c r="AI35" s="53">
        <f>IF($V35&lt;=AH$2,0,IF($O35&lt;=AH$2,0,IF($G35&gt;=AI$2,0,IF($K35&gt;=$J35,0,IF($O35&lt;=AI$2,($J35-(SUM($K35,SUM($Z35:AH35)))),IF($L35=$D$139,(($J35-$K35)/$P35),(($J35-SUM($Z35:AH35))*$Q35))*IF($V35&lt;=AI$2,(DATEDIF(AH$2,$V35,"D")/365),IF($G35&gt;AH$2,(DATEDIF($G35,AI$2,"D")/365),1)))))))</f>
        <v>0</v>
      </c>
      <c r="AJ35" s="53">
        <f>IF($V35&lt;=AI$2,0,IF($O35&lt;=AI$2,0,IF($G35&gt;=AJ$2,0,IF($K35&gt;=$J35,0,IF($O35&lt;=AJ$2,($J35-(SUM($K35,SUM($Z35:AI35)))),IF($L35=$D$139,(($J35-$K35)/$P35),(($J35-SUM($Z35:AI35))*$Q35))*IF($V35&lt;=AJ$2,(DATEDIF(AI$2,$V35,"D")/365),IF($G35&gt;AI$2,(DATEDIF($G35,AJ$2,"D")/365),1)))))))</f>
        <v>0</v>
      </c>
      <c r="AK35" s="53">
        <f>IF($V35&lt;=AJ$2,0,IF($O35&lt;=AJ$2,0,IF($G35&gt;=AK$2,0,IF($K35&gt;=$J35,0,IF($O35&lt;=AK$2,($J35-(SUM($K35,SUM($Z35:AJ35)))),IF($L35=$D$139,(($J35-$K35)/$P35),(($J35-SUM($Z35:AJ35))*$Q35))*IF($V35&lt;=AK$2,(DATEDIF(AJ$2,$V35,"D")/365),IF($G35&gt;AJ$2,(DATEDIF($G35,AK$2,"D")/365),1)))))))</f>
        <v>0</v>
      </c>
      <c r="AL35" s="53">
        <f>IF($V35&lt;=AK$2,0,IF($O35&lt;=AK$2,0,IF($G35&gt;=AL$2,0,IF($K35&gt;=$J35,0,IF($O35&lt;=AL$2,($J35-(SUM($K35,SUM($Z35:AK35)))),IF($L35=$D$139,(($J35-$K35)/$P35),(($J35-SUM($Z35:AK35))*$Q35))*IF($V35&lt;=AL$2,(DATEDIF(AK$2,$V35,"D")/365),IF($G35&gt;AK$2,(DATEDIF($G35,AL$2,"D")/365),1)))))))</f>
        <v>0</v>
      </c>
      <c r="AM35" s="53">
        <f>IF($V35&lt;=AL$2,0,IF($O35&lt;=AL$2,0,IF($G35&gt;=AM$2,0,IF($K35&gt;=$J35,0,IF($O35&lt;=AM$2,($J35-(SUM($K35,SUM($Z35:AL35)))),IF($L35=$D$139,(($J35-$K35)/$P35),(($J35-SUM($Z35:AL35))*$Q35))*IF($V35&lt;=AM$2,(DATEDIF(AL$2,$V35,"D")/365),IF($G35&gt;AL$2,(DATEDIF($G35,AM$2,"D")/365),1)))))))</f>
        <v>0</v>
      </c>
      <c r="AN35" s="53">
        <f>IF($V35&lt;=AM$2,0,IF($O35&lt;=AM$2,0,IF($G35&gt;=AN$2,0,IF($K35&gt;=$J35,0,IF($O35&lt;=AN$2,($J35-(SUM($K35,SUM($Z35:AM35)))),IF($L35=$D$139,(($J35-$K35)/$P35),(($J35-SUM($Z35:AM35))*$Q35))*IF($V35&lt;=AN$2,(DATEDIF(AM$2,$V35,"D")/365),IF($G35&gt;AM$2,(DATEDIF($G35,AN$2,"D")/365),1)))))))</f>
        <v>0</v>
      </c>
      <c r="AO35" s="53">
        <f>IF($V35&lt;=AN$2,0,IF($O35&lt;=AN$2,0,IF($G35&gt;=AO$2,0,IF($K35&gt;=$J35,0,IF($O35&lt;=AO$2,($J35-(SUM($K35,SUM($Z35:AN35)))),IF($L35=$D$139,(($J35-$K35)/$P35),(($J35-SUM($Z35:AN35))*$Q35))*IF($V35&lt;=AO$2,(DATEDIF(AN$2,$V35,"D")/365),IF($G35&gt;AN$2,(DATEDIF($G35,AO$2,"D")/365),1)))))))</f>
        <v>0</v>
      </c>
      <c r="AP35" s="53">
        <f>IF($V35&lt;=AO$2,0,IF($O35&lt;=AO$2,0,IF($G35&gt;=AP$2,0,IF($K35&gt;=$J35,0,IF($O35&lt;=AP$2,($J35-(SUM($K35,SUM($Z35:AO35)))),IF($L35=$D$139,(($J35-$K35)/$P35),(($J35-SUM($Z35:AO35))*$Q35))*IF($V35&lt;=AP$2,(DATEDIF(AO$2,$V35,"D")/365),IF($G35&gt;AO$2,(DATEDIF($G35,AP$2,"D")/365),1)))))))</f>
        <v>0</v>
      </c>
      <c r="AQ35" s="53">
        <f>IF($V35&lt;=AP$2,0,IF($O35&lt;=AP$2,0,IF($G35&gt;=AQ$2,0,IF($K35&gt;=$J35,0,IF($O35&lt;=AQ$2,($J35-(SUM($K35,SUM($Z35:AP35)))),IF($L35=$D$139,(($J35-$K35)/$P35),(($J35-SUM($Z35:AP35))*$Q35))*IF($V35&lt;=AQ$2,(DATEDIF(AP$2,$V35,"D")/365),IF($G35&gt;AP$2,(DATEDIF($G35,AQ$2,"D")/365),1)))))))</f>
        <v>0</v>
      </c>
      <c r="AR35" s="53">
        <f>IF($V35&lt;=AQ$2,0,IF($O35&lt;=AQ$2,0,IF($G35&gt;=AR$2,0,IF($K35&gt;=$J35,0,IF($O35&lt;=AR$2,($J35-(SUM($K35,SUM($Z35:AQ35)))),IF($L35=$D$139,(($J35-$K35)/$P35),(($J35-SUM($Z35:AQ35))*$Q35))*IF($V35&lt;=AR$2,(DATEDIF(AQ$2,$V35,"D")/365),IF($G35&gt;AQ$2,(DATEDIF($G35,AR$2,"D")/365),1)))))))</f>
        <v>0</v>
      </c>
      <c r="AS35" s="53">
        <f>IF($V35&lt;=AR$2,0,IF($O35&lt;=AR$2,0,IF($G35&gt;=AS$2,0,IF($K35&gt;=$J35,0,IF($O35&lt;=AS$2,($J35-(SUM($K35,SUM($Z35:AR35)))),IF($L35=$D$139,(($J35-$K35)/$P35),(($J35-SUM($Z35:AR35))*$Q35))*IF($V35&lt;=AS$2,(DATEDIF(AR$2,$V35,"D")/365),IF($G35&gt;AR$2,(DATEDIF($G35,AS$2,"D")/365),1)))))))</f>
        <v>0</v>
      </c>
      <c r="AT35" s="53">
        <f>IF($V35&lt;=AS$2,0,IF($O35&lt;=AS$2,0,IF($G35&gt;=AT$2,0,IF($K35&gt;=$J35,0,IF($O35&lt;=AT$2,($J35-(SUM($K35,SUM($Z35:AS35)))),IF($L35=$D$139,(($J35-$K35)/$P35),(($J35-SUM($Z35:AS35))*$Q35))*IF($V35&lt;=AT$2,(DATEDIF(AS$2,$V35,"D")/365),IF($G35&gt;AS$2,(DATEDIF($G35,AT$2,"D")/365),1)))))))</f>
        <v>0</v>
      </c>
      <c r="AU35" s="53">
        <f>IF($V35&lt;=AT$2,0,IF($O35&lt;=AT$2,0,IF($G35&gt;=AU$2,0,IF($K35&gt;=$J35,0,IF($O35&lt;=AU$2,($J35-(SUM($K35,SUM($Z35:AT35)))),IF($L35=$D$139,(($J35-$K35)/$P35),(($J35-SUM($Z35:AT35))*$Q35))*IF($V35&lt;=AU$2,(DATEDIF(AT$2,$V35,"D")/365),IF($G35&gt;AT$2,(DATEDIF($G35,AU$2,"D")/365),1)))))))</f>
        <v>0</v>
      </c>
      <c r="AV35" s="53">
        <f>IF($V35&lt;=AU$2,0,IF($O35&lt;=AU$2,0,IF($G35&gt;=AV$2,0,IF($K35&gt;=$J35,0,IF($O35&lt;=AV$2,($J35-(SUM($K35,SUM($Z35:AU35)))),IF($L35=$D$139,(($J35-$K35)/$P35),(($J35-SUM($Z35:AU35))*$Q35))*IF($V35&lt;=AV$2,(DATEDIF(AU$2,$V35,"D")/365),IF($G35&gt;AU$2,(DATEDIF($G35,AV$2,"D")/365),1)))))))</f>
        <v>0</v>
      </c>
      <c r="AW35" s="53">
        <f>IF($V35&lt;=AV$2,0,IF($O35&lt;=AV$2,0,IF($G35&gt;=AW$2,0,IF($K35&gt;=$J35,0,IF($O35&lt;=AW$2,($J35-(SUM($K35,SUM($Z35:AV35)))),IF($L35=$D$139,(($J35-$K35)/$P35),(($J35-SUM($Z35:AV35))*$Q35))*IF($V35&lt;=AW$2,(DATEDIF(AV$2,$V35,"D")/365),IF($G35&gt;AV$2,(DATEDIF($G35,AW$2,"D")/365),1)))))))</f>
        <v>0</v>
      </c>
      <c r="AX35" s="53">
        <f>IF($V35&lt;=AW$2,0,IF($O35&lt;=AW$2,0,IF($G35&gt;=AX$2,0,IF($K35&gt;=$J35,0,IF($O35&lt;=AX$2,($J35-(SUM($K35,SUM($Z35:AW35)))),IF($L35=$D$139,(($J35-$K35)/$P35),(($J35-SUM($Z35:AW35))*$Q35))*IF($V35&lt;=AX$2,(DATEDIF(AW$2,$V35,"D")/365),IF($G35&gt;AW$2,(DATEDIF($G35,AX$2,"D")/365),1)))))))</f>
        <v>0</v>
      </c>
      <c r="AY35" s="53">
        <f>IF($V35&lt;=AX$2,0,IF($O35&lt;=AX$2,0,IF($G35&gt;=AY$2,0,IF($K35&gt;=$J35,0,IF($O35&lt;=AY$2,($J35-(SUM($K35,SUM($Z35:AX35)))),IF($L35=$D$139,(($J35-$K35)/$P35),(($J35-SUM($Z35:AX35))*$Q35))*IF($V35&lt;=AY$2,(DATEDIF(AX$2,$V35,"D")/365),IF($G35&gt;AX$2,(DATEDIF($G35,AY$2,"D")/365),1)))))))</f>
        <v>0</v>
      </c>
      <c r="AZ35" s="52"/>
      <c r="BA35" s="52"/>
      <c r="BB35" s="126">
        <f>IF($V35&lt;=BB$2,0,IF($G35&gt;=BB$2,0,IF($G35&gt;$W$3,(J35-Z35),IF($G35&lt;=$W$3,J35-SUM(W35,$Z35:Z35),0))))</f>
        <v>0</v>
      </c>
      <c r="BC35" s="53">
        <f t="shared" si="29"/>
        <v>0</v>
      </c>
      <c r="BD35" s="52">
        <f t="shared" si="29"/>
        <v>0</v>
      </c>
      <c r="BE35" s="53">
        <f t="shared" si="29"/>
        <v>0</v>
      </c>
      <c r="BF35" s="52">
        <f t="shared" si="29"/>
        <v>0</v>
      </c>
      <c r="BG35" s="53">
        <f t="shared" si="29"/>
        <v>0</v>
      </c>
      <c r="BH35" s="52">
        <f t="shared" si="29"/>
        <v>0</v>
      </c>
      <c r="BI35" s="53">
        <f t="shared" si="29"/>
        <v>0</v>
      </c>
      <c r="BJ35" s="52">
        <f t="shared" si="29"/>
        <v>0</v>
      </c>
      <c r="BK35" s="53">
        <f t="shared" si="29"/>
        <v>0</v>
      </c>
      <c r="BL35" s="52">
        <f t="shared" si="29"/>
        <v>0</v>
      </c>
      <c r="BM35" s="53">
        <f t="shared" si="29"/>
        <v>0</v>
      </c>
      <c r="BN35" s="52">
        <f t="shared" si="29"/>
        <v>0</v>
      </c>
      <c r="BO35" s="53">
        <f t="shared" si="29"/>
        <v>0</v>
      </c>
      <c r="BP35" s="52">
        <f t="shared" si="29"/>
        <v>0</v>
      </c>
      <c r="BQ35" s="53">
        <f t="shared" si="29"/>
        <v>0</v>
      </c>
      <c r="BR35" s="52">
        <f t="shared" si="29"/>
        <v>0</v>
      </c>
      <c r="BS35" s="53">
        <f t="shared" si="17"/>
        <v>0</v>
      </c>
      <c r="BT35" s="52">
        <f t="shared" si="17"/>
        <v>0</v>
      </c>
      <c r="BU35" s="53">
        <f t="shared" si="17"/>
        <v>0</v>
      </c>
      <c r="BV35" s="52">
        <f t="shared" si="17"/>
        <v>0</v>
      </c>
      <c r="BW35" s="53">
        <f t="shared" si="17"/>
        <v>0</v>
      </c>
      <c r="BX35" s="52">
        <f t="shared" si="17"/>
        <v>0</v>
      </c>
      <c r="BY35" s="53">
        <f t="shared" si="17"/>
        <v>0</v>
      </c>
      <c r="BZ35" s="52">
        <f t="shared" si="17"/>
        <v>0</v>
      </c>
      <c r="CA35" s="53">
        <f t="shared" si="17"/>
        <v>0</v>
      </c>
    </row>
    <row r="36" spans="1:79">
      <c r="A36" s="20">
        <v>35</v>
      </c>
      <c r="B36" s="20" t="s">
        <v>27</v>
      </c>
      <c r="C36" s="20" t="s">
        <v>153</v>
      </c>
      <c r="D36" s="2">
        <v>1985</v>
      </c>
      <c r="E36" s="3">
        <v>4</v>
      </c>
      <c r="F36" s="2">
        <v>1</v>
      </c>
      <c r="G36" s="55">
        <f t="shared" si="0"/>
        <v>31137</v>
      </c>
      <c r="H36" s="4">
        <v>0</v>
      </c>
      <c r="I36" s="1">
        <v>0</v>
      </c>
      <c r="J36" s="51">
        <f t="shared" si="1"/>
        <v>0</v>
      </c>
      <c r="K36" s="54">
        <f t="shared" si="2"/>
        <v>0</v>
      </c>
      <c r="L36" s="4" t="s">
        <v>96</v>
      </c>
      <c r="M36" s="54">
        <f t="shared" si="15"/>
        <v>8</v>
      </c>
      <c r="N36" s="53">
        <f t="shared" si="3"/>
        <v>8</v>
      </c>
      <c r="O36" s="55">
        <f t="shared" si="4"/>
        <v>34059</v>
      </c>
      <c r="P36" s="53">
        <f t="shared" si="5"/>
        <v>0</v>
      </c>
      <c r="Q36" s="111">
        <f t="shared" si="6"/>
        <v>0</v>
      </c>
      <c r="R36" s="145" t="s">
        <v>130</v>
      </c>
      <c r="S36" s="138">
        <v>17</v>
      </c>
      <c r="T36" s="139">
        <v>4</v>
      </c>
      <c r="U36" s="138">
        <v>2035</v>
      </c>
      <c r="V36" s="55">
        <f t="shared" si="7"/>
        <v>54878</v>
      </c>
      <c r="W36" s="53">
        <f t="shared" si="8"/>
        <v>0</v>
      </c>
      <c r="X36" s="53">
        <f t="shared" si="9"/>
        <v>0</v>
      </c>
      <c r="Y36" s="53">
        <f t="shared" si="10"/>
        <v>0</v>
      </c>
      <c r="Z36" s="53">
        <f t="shared" si="11"/>
        <v>0</v>
      </c>
      <c r="AA36" s="53">
        <f>IF($V36&lt;=Z$2,0,IF($O36&lt;=Z$2,0,IF($G36&gt;=AA$2,0,IF($K36&gt;=$J36,0,IF($O36&lt;=AA$2,($J36-(SUM($K36,SUM($Z36:Z36)))),IF($L36=$D$139,(($J36-$K36)/$P36),(($J36-SUM($Z36:Z36))*$Q36))*IF($V36&lt;=AA$2,(DATEDIF(Z$2,$V36,"D")/365),IF($G36&gt;Z$2,(DATEDIF($G36,AA$2,"D")/365),1)))))))</f>
        <v>0</v>
      </c>
      <c r="AB36" s="53">
        <f>IF($V36&lt;=AA$2,0,IF($O36&lt;=AA$2,0,IF($G36&gt;=AB$2,0,IF($K36&gt;=$J36,0,IF($O36&lt;=AB$2,($J36-(SUM($K36,SUM($Z36:AA36)))),IF($L36=$D$139,(($J36-$K36)/$P36),(($J36-SUM($Z36:AA36))*$Q36))*IF($V36&lt;=AB$2,(DATEDIF(AA$2,$V36,"D")/365),IF($G36&gt;AA$2,(DATEDIF($G36,AB$2,"D")/365),1)))))))</f>
        <v>0</v>
      </c>
      <c r="AC36" s="53">
        <f>IF($V36&lt;=AB$2,0,IF($O36&lt;=AB$2,0,IF($G36&gt;=AC$2,0,IF($K36&gt;=$J36,0,IF($O36&lt;=AC$2,($J36-(SUM($K36,SUM($Z36:AB36)))),IF($L36=$D$139,(($J36-$K36)/$P36),(($J36-SUM($Z36:AB36))*$Q36))*IF($V36&lt;=AC$2,(DATEDIF(AB$2,$V36,"D")/365),IF($G36&gt;AB$2,(DATEDIF($G36,AC$2,"D")/365),1)))))))</f>
        <v>0</v>
      </c>
      <c r="AD36" s="53">
        <f>IF($V36&lt;=AC$2,0,IF($O36&lt;=AC$2,0,IF($G36&gt;=AD$2,0,IF($K36&gt;=$J36,0,IF($O36&lt;=AD$2,($J36-(SUM($K36,SUM($Z36:AC36)))),IF($L36=$D$139,(($J36-$K36)/$P36),(($J36-SUM($Z36:AC36))*$Q36))*IF($V36&lt;=AD$2,(DATEDIF(AC$2,$V36,"D")/365),IF($G36&gt;AC$2,(DATEDIF($G36,AD$2,"D")/365),1)))))))</f>
        <v>0</v>
      </c>
      <c r="AE36" s="53">
        <f>IF($V36&lt;=AD$2,0,IF($O36&lt;=AD$2,0,IF($G36&gt;=AE$2,0,IF($K36&gt;=$J36,0,IF($O36&lt;=AE$2,($J36-(SUM($K36,SUM($Z36:AD36)))),IF($L36=$D$139,(($J36-$K36)/$P36),(($J36-SUM($Z36:AD36))*$Q36))*IF($V36&lt;=AE$2,(DATEDIF(AD$2,$V36,"D")/365),IF($G36&gt;AD$2,(DATEDIF($G36,AE$2,"D")/365),1)))))))</f>
        <v>0</v>
      </c>
      <c r="AF36" s="53">
        <f>IF($V36&lt;=AE$2,0,IF($O36&lt;=AE$2,0,IF($G36&gt;=AF$2,0,IF($K36&gt;=$J36,0,IF($O36&lt;=AF$2,($J36-(SUM($K36,SUM($Z36:AE36)))),IF($L36=$D$139,(($J36-$K36)/$P36),(($J36-SUM($Z36:AE36))*$Q36))*IF($V36&lt;=AF$2,(DATEDIF(AE$2,$V36,"D")/365),IF($G36&gt;AE$2,(DATEDIF($G36,AF$2,"D")/365),1)))))))</f>
        <v>0</v>
      </c>
      <c r="AG36" s="53">
        <f>IF($V36&lt;=AF$2,0,IF($O36&lt;=AF$2,0,IF($G36&gt;=AG$2,0,IF($K36&gt;=$J36,0,IF($O36&lt;=AG$2,($J36-(SUM($K36,SUM($Z36:AF36)))),IF($L36=$D$139,(($J36-$K36)/$P36),(($J36-SUM($Z36:AF36))*$Q36))*IF($V36&lt;=AG$2,(DATEDIF(AF$2,$V36,"D")/365),IF($G36&gt;AF$2,(DATEDIF($G36,AG$2,"D")/365),1)))))))</f>
        <v>0</v>
      </c>
      <c r="AH36" s="53">
        <f>IF($V36&lt;=AG$2,0,IF($O36&lt;=AG$2,0,IF($G36&gt;=AH$2,0,IF($K36&gt;=$J36,0,IF($O36&lt;=AH$2,($J36-(SUM($K36,SUM($Z36:AG36)))),IF($L36=$D$139,(($J36-$K36)/$P36),(($J36-SUM($Z36:AG36))*$Q36))*IF($V36&lt;=AH$2,(DATEDIF(AG$2,$V36,"D")/365),IF($G36&gt;AG$2,(DATEDIF($G36,AH$2,"D")/365),1)))))))</f>
        <v>0</v>
      </c>
      <c r="AI36" s="53">
        <f>IF($V36&lt;=AH$2,0,IF($O36&lt;=AH$2,0,IF($G36&gt;=AI$2,0,IF($K36&gt;=$J36,0,IF($O36&lt;=AI$2,($J36-(SUM($K36,SUM($Z36:AH36)))),IF($L36=$D$139,(($J36-$K36)/$P36),(($J36-SUM($Z36:AH36))*$Q36))*IF($V36&lt;=AI$2,(DATEDIF(AH$2,$V36,"D")/365),IF($G36&gt;AH$2,(DATEDIF($G36,AI$2,"D")/365),1)))))))</f>
        <v>0</v>
      </c>
      <c r="AJ36" s="53">
        <f>IF($V36&lt;=AI$2,0,IF($O36&lt;=AI$2,0,IF($G36&gt;=AJ$2,0,IF($K36&gt;=$J36,0,IF($O36&lt;=AJ$2,($J36-(SUM($K36,SUM($Z36:AI36)))),IF($L36=$D$139,(($J36-$K36)/$P36),(($J36-SUM($Z36:AI36))*$Q36))*IF($V36&lt;=AJ$2,(DATEDIF(AI$2,$V36,"D")/365),IF($G36&gt;AI$2,(DATEDIF($G36,AJ$2,"D")/365),1)))))))</f>
        <v>0</v>
      </c>
      <c r="AK36" s="53">
        <f>IF($V36&lt;=AJ$2,0,IF($O36&lt;=AJ$2,0,IF($G36&gt;=AK$2,0,IF($K36&gt;=$J36,0,IF($O36&lt;=AK$2,($J36-(SUM($K36,SUM($Z36:AJ36)))),IF($L36=$D$139,(($J36-$K36)/$P36),(($J36-SUM($Z36:AJ36))*$Q36))*IF($V36&lt;=AK$2,(DATEDIF(AJ$2,$V36,"D")/365),IF($G36&gt;AJ$2,(DATEDIF($G36,AK$2,"D")/365),1)))))))</f>
        <v>0</v>
      </c>
      <c r="AL36" s="53">
        <f>IF($V36&lt;=AK$2,0,IF($O36&lt;=AK$2,0,IF($G36&gt;=AL$2,0,IF($K36&gt;=$J36,0,IF($O36&lt;=AL$2,($J36-(SUM($K36,SUM($Z36:AK36)))),IF($L36=$D$139,(($J36-$K36)/$P36),(($J36-SUM($Z36:AK36))*$Q36))*IF($V36&lt;=AL$2,(DATEDIF(AK$2,$V36,"D")/365),IF($G36&gt;AK$2,(DATEDIF($G36,AL$2,"D")/365),1)))))))</f>
        <v>0</v>
      </c>
      <c r="AM36" s="53">
        <f>IF($V36&lt;=AL$2,0,IF($O36&lt;=AL$2,0,IF($G36&gt;=AM$2,0,IF($K36&gt;=$J36,0,IF($O36&lt;=AM$2,($J36-(SUM($K36,SUM($Z36:AL36)))),IF($L36=$D$139,(($J36-$K36)/$P36),(($J36-SUM($Z36:AL36))*$Q36))*IF($V36&lt;=AM$2,(DATEDIF(AL$2,$V36,"D")/365),IF($G36&gt;AL$2,(DATEDIF($G36,AM$2,"D")/365),1)))))))</f>
        <v>0</v>
      </c>
      <c r="AN36" s="53">
        <f>IF($V36&lt;=AM$2,0,IF($O36&lt;=AM$2,0,IF($G36&gt;=AN$2,0,IF($K36&gt;=$J36,0,IF($O36&lt;=AN$2,($J36-(SUM($K36,SUM($Z36:AM36)))),IF($L36=$D$139,(($J36-$K36)/$P36),(($J36-SUM($Z36:AM36))*$Q36))*IF($V36&lt;=AN$2,(DATEDIF(AM$2,$V36,"D")/365),IF($G36&gt;AM$2,(DATEDIF($G36,AN$2,"D")/365),1)))))))</f>
        <v>0</v>
      </c>
      <c r="AO36" s="53">
        <f>IF($V36&lt;=AN$2,0,IF($O36&lt;=AN$2,0,IF($G36&gt;=AO$2,0,IF($K36&gt;=$J36,0,IF($O36&lt;=AO$2,($J36-(SUM($K36,SUM($Z36:AN36)))),IF($L36=$D$139,(($J36-$K36)/$P36),(($J36-SUM($Z36:AN36))*$Q36))*IF($V36&lt;=AO$2,(DATEDIF(AN$2,$V36,"D")/365),IF($G36&gt;AN$2,(DATEDIF($G36,AO$2,"D")/365),1)))))))</f>
        <v>0</v>
      </c>
      <c r="AP36" s="53">
        <f>IF($V36&lt;=AO$2,0,IF($O36&lt;=AO$2,0,IF($G36&gt;=AP$2,0,IF($K36&gt;=$J36,0,IF($O36&lt;=AP$2,($J36-(SUM($K36,SUM($Z36:AO36)))),IF($L36=$D$139,(($J36-$K36)/$P36),(($J36-SUM($Z36:AO36))*$Q36))*IF($V36&lt;=AP$2,(DATEDIF(AO$2,$V36,"D")/365),IF($G36&gt;AO$2,(DATEDIF($G36,AP$2,"D")/365),1)))))))</f>
        <v>0</v>
      </c>
      <c r="AQ36" s="53">
        <f>IF($V36&lt;=AP$2,0,IF($O36&lt;=AP$2,0,IF($G36&gt;=AQ$2,0,IF($K36&gt;=$J36,0,IF($O36&lt;=AQ$2,($J36-(SUM($K36,SUM($Z36:AP36)))),IF($L36=$D$139,(($J36-$K36)/$P36),(($J36-SUM($Z36:AP36))*$Q36))*IF($V36&lt;=AQ$2,(DATEDIF(AP$2,$V36,"D")/365),IF($G36&gt;AP$2,(DATEDIF($G36,AQ$2,"D")/365),1)))))))</f>
        <v>0</v>
      </c>
      <c r="AR36" s="53">
        <f>IF($V36&lt;=AQ$2,0,IF($O36&lt;=AQ$2,0,IF($G36&gt;=AR$2,0,IF($K36&gt;=$J36,0,IF($O36&lt;=AR$2,($J36-(SUM($K36,SUM($Z36:AQ36)))),IF($L36=$D$139,(($J36-$K36)/$P36),(($J36-SUM($Z36:AQ36))*$Q36))*IF($V36&lt;=AR$2,(DATEDIF(AQ$2,$V36,"D")/365),IF($G36&gt;AQ$2,(DATEDIF($G36,AR$2,"D")/365),1)))))))</f>
        <v>0</v>
      </c>
      <c r="AS36" s="53">
        <f>IF($V36&lt;=AR$2,0,IF($O36&lt;=AR$2,0,IF($G36&gt;=AS$2,0,IF($K36&gt;=$J36,0,IF($O36&lt;=AS$2,($J36-(SUM($K36,SUM($Z36:AR36)))),IF($L36=$D$139,(($J36-$K36)/$P36),(($J36-SUM($Z36:AR36))*$Q36))*IF($V36&lt;=AS$2,(DATEDIF(AR$2,$V36,"D")/365),IF($G36&gt;AR$2,(DATEDIF($G36,AS$2,"D")/365),1)))))))</f>
        <v>0</v>
      </c>
      <c r="AT36" s="53">
        <f>IF($V36&lt;=AS$2,0,IF($O36&lt;=AS$2,0,IF($G36&gt;=AT$2,0,IF($K36&gt;=$J36,0,IF($O36&lt;=AT$2,($J36-(SUM($K36,SUM($Z36:AS36)))),IF($L36=$D$139,(($J36-$K36)/$P36),(($J36-SUM($Z36:AS36))*$Q36))*IF($V36&lt;=AT$2,(DATEDIF(AS$2,$V36,"D")/365),IF($G36&gt;AS$2,(DATEDIF($G36,AT$2,"D")/365),1)))))))</f>
        <v>0</v>
      </c>
      <c r="AU36" s="53">
        <f>IF($V36&lt;=AT$2,0,IF($O36&lt;=AT$2,0,IF($G36&gt;=AU$2,0,IF($K36&gt;=$J36,0,IF($O36&lt;=AU$2,($J36-(SUM($K36,SUM($Z36:AT36)))),IF($L36=$D$139,(($J36-$K36)/$P36),(($J36-SUM($Z36:AT36))*$Q36))*IF($V36&lt;=AU$2,(DATEDIF(AT$2,$V36,"D")/365),IF($G36&gt;AT$2,(DATEDIF($G36,AU$2,"D")/365),1)))))))</f>
        <v>0</v>
      </c>
      <c r="AV36" s="53">
        <f>IF($V36&lt;=AU$2,0,IF($O36&lt;=AU$2,0,IF($G36&gt;=AV$2,0,IF($K36&gt;=$J36,0,IF($O36&lt;=AV$2,($J36-(SUM($K36,SUM($Z36:AU36)))),IF($L36=$D$139,(($J36-$K36)/$P36),(($J36-SUM($Z36:AU36))*$Q36))*IF($V36&lt;=AV$2,(DATEDIF(AU$2,$V36,"D")/365),IF($G36&gt;AU$2,(DATEDIF($G36,AV$2,"D")/365),1)))))))</f>
        <v>0</v>
      </c>
      <c r="AW36" s="53">
        <f>IF($V36&lt;=AV$2,0,IF($O36&lt;=AV$2,0,IF($G36&gt;=AW$2,0,IF($K36&gt;=$J36,0,IF($O36&lt;=AW$2,($J36-(SUM($K36,SUM($Z36:AV36)))),IF($L36=$D$139,(($J36-$K36)/$P36),(($J36-SUM($Z36:AV36))*$Q36))*IF($V36&lt;=AW$2,(DATEDIF(AV$2,$V36,"D")/365),IF($G36&gt;AV$2,(DATEDIF($G36,AW$2,"D")/365),1)))))))</f>
        <v>0</v>
      </c>
      <c r="AX36" s="53">
        <f>IF($V36&lt;=AW$2,0,IF($O36&lt;=AW$2,0,IF($G36&gt;=AX$2,0,IF($K36&gt;=$J36,0,IF($O36&lt;=AX$2,($J36-(SUM($K36,SUM($Z36:AW36)))),IF($L36=$D$139,(($J36-$K36)/$P36),(($J36-SUM($Z36:AW36))*$Q36))*IF($V36&lt;=AX$2,(DATEDIF(AW$2,$V36,"D")/365),IF($G36&gt;AW$2,(DATEDIF($G36,AX$2,"D")/365),1)))))))</f>
        <v>0</v>
      </c>
      <c r="AY36" s="53">
        <f>IF($V36&lt;=AX$2,0,IF($O36&lt;=AX$2,0,IF($G36&gt;=AY$2,0,IF($K36&gt;=$J36,0,IF($O36&lt;=AY$2,($J36-(SUM($K36,SUM($Z36:AX36)))),IF($L36=$D$139,(($J36-$K36)/$P36),(($J36-SUM($Z36:AX36))*$Q36))*IF($V36&lt;=AY$2,(DATEDIF(AX$2,$V36,"D")/365),IF($G36&gt;AX$2,(DATEDIF($G36,AY$2,"D")/365),1)))))))</f>
        <v>0</v>
      </c>
      <c r="AZ36" s="52"/>
      <c r="BA36" s="52"/>
      <c r="BB36" s="126">
        <f>IF($V36&lt;=BB$2,0,IF($G36&gt;=BB$2,0,IF($G36&gt;$W$3,(J36-Z36),IF($G36&lt;=$W$3,J36-SUM(W36,$Z36:Z36),0))))</f>
        <v>0</v>
      </c>
      <c r="BC36" s="53">
        <f t="shared" si="29"/>
        <v>0</v>
      </c>
      <c r="BD36" s="52">
        <f t="shared" si="29"/>
        <v>0</v>
      </c>
      <c r="BE36" s="53">
        <f t="shared" si="29"/>
        <v>0</v>
      </c>
      <c r="BF36" s="52">
        <f t="shared" si="29"/>
        <v>0</v>
      </c>
      <c r="BG36" s="53">
        <f t="shared" si="29"/>
        <v>0</v>
      </c>
      <c r="BH36" s="52">
        <f t="shared" si="29"/>
        <v>0</v>
      </c>
      <c r="BI36" s="53">
        <f t="shared" si="29"/>
        <v>0</v>
      </c>
      <c r="BJ36" s="52">
        <f t="shared" si="29"/>
        <v>0</v>
      </c>
      <c r="BK36" s="53">
        <f t="shared" si="29"/>
        <v>0</v>
      </c>
      <c r="BL36" s="52">
        <f t="shared" si="29"/>
        <v>0</v>
      </c>
      <c r="BM36" s="53">
        <f t="shared" si="29"/>
        <v>0</v>
      </c>
      <c r="BN36" s="52">
        <f t="shared" si="29"/>
        <v>0</v>
      </c>
      <c r="BO36" s="53">
        <f t="shared" si="29"/>
        <v>0</v>
      </c>
      <c r="BP36" s="52">
        <f t="shared" si="29"/>
        <v>0</v>
      </c>
      <c r="BQ36" s="53">
        <f t="shared" si="29"/>
        <v>0</v>
      </c>
      <c r="BR36" s="52">
        <f t="shared" si="29"/>
        <v>0</v>
      </c>
      <c r="BS36" s="53">
        <f t="shared" si="17"/>
        <v>0</v>
      </c>
      <c r="BT36" s="52">
        <f t="shared" si="17"/>
        <v>0</v>
      </c>
      <c r="BU36" s="53">
        <f t="shared" si="17"/>
        <v>0</v>
      </c>
      <c r="BV36" s="52">
        <f t="shared" si="17"/>
        <v>0</v>
      </c>
      <c r="BW36" s="53">
        <f t="shared" si="17"/>
        <v>0</v>
      </c>
      <c r="BX36" s="52">
        <f t="shared" si="17"/>
        <v>0</v>
      </c>
      <c r="BY36" s="53">
        <f t="shared" si="17"/>
        <v>0</v>
      </c>
      <c r="BZ36" s="52">
        <f t="shared" si="17"/>
        <v>0</v>
      </c>
      <c r="CA36" s="53">
        <f t="shared" si="17"/>
        <v>0</v>
      </c>
    </row>
    <row r="37" spans="1:79">
      <c r="A37" s="20">
        <v>36</v>
      </c>
      <c r="B37" s="20" t="s">
        <v>27</v>
      </c>
      <c r="C37" s="20" t="s">
        <v>153</v>
      </c>
      <c r="D37" s="2">
        <v>1985</v>
      </c>
      <c r="E37" s="3">
        <v>4</v>
      </c>
      <c r="F37" s="2">
        <v>1</v>
      </c>
      <c r="G37" s="55">
        <f t="shared" si="0"/>
        <v>31137</v>
      </c>
      <c r="H37" s="4">
        <v>0</v>
      </c>
      <c r="I37" s="1">
        <v>0</v>
      </c>
      <c r="J37" s="51">
        <f t="shared" si="1"/>
        <v>0</v>
      </c>
      <c r="K37" s="54">
        <f t="shared" si="2"/>
        <v>0</v>
      </c>
      <c r="L37" s="4" t="s">
        <v>96</v>
      </c>
      <c r="M37" s="54">
        <f t="shared" si="15"/>
        <v>8</v>
      </c>
      <c r="N37" s="53">
        <f t="shared" si="3"/>
        <v>8</v>
      </c>
      <c r="O37" s="55">
        <f t="shared" si="4"/>
        <v>34059</v>
      </c>
      <c r="P37" s="53">
        <f t="shared" si="5"/>
        <v>0</v>
      </c>
      <c r="Q37" s="111">
        <f t="shared" si="6"/>
        <v>0</v>
      </c>
      <c r="R37" s="145" t="s">
        <v>130</v>
      </c>
      <c r="S37" s="138">
        <v>17</v>
      </c>
      <c r="T37" s="139">
        <v>4</v>
      </c>
      <c r="U37" s="138">
        <v>2035</v>
      </c>
      <c r="V37" s="55">
        <f t="shared" si="7"/>
        <v>54878</v>
      </c>
      <c r="W37" s="53">
        <f t="shared" si="8"/>
        <v>0</v>
      </c>
      <c r="X37" s="53">
        <f t="shared" si="9"/>
        <v>0</v>
      </c>
      <c r="Y37" s="53">
        <f t="shared" si="10"/>
        <v>0</v>
      </c>
      <c r="Z37" s="53">
        <f t="shared" si="11"/>
        <v>0</v>
      </c>
      <c r="AA37" s="53">
        <f>IF($V37&lt;=Z$2,0,IF($O37&lt;=Z$2,0,IF($G37&gt;=AA$2,0,IF($K37&gt;=$J37,0,IF($O37&lt;=AA$2,($J37-(SUM($K37,SUM($Z37:Z37)))),IF($L37=$D$139,(($J37-$K37)/$P37),(($J37-SUM($Z37:Z37))*$Q37))*IF($V37&lt;=AA$2,(DATEDIF(Z$2,$V37,"D")/365),IF($G37&gt;Z$2,(DATEDIF($G37,AA$2,"D")/365),1)))))))</f>
        <v>0</v>
      </c>
      <c r="AB37" s="53">
        <f>IF($V37&lt;=AA$2,0,IF($O37&lt;=AA$2,0,IF($G37&gt;=AB$2,0,IF($K37&gt;=$J37,0,IF($O37&lt;=AB$2,($J37-(SUM($K37,SUM($Z37:AA37)))),IF($L37=$D$139,(($J37-$K37)/$P37),(($J37-SUM($Z37:AA37))*$Q37))*IF($V37&lt;=AB$2,(DATEDIF(AA$2,$V37,"D")/365),IF($G37&gt;AA$2,(DATEDIF($G37,AB$2,"D")/365),1)))))))</f>
        <v>0</v>
      </c>
      <c r="AC37" s="53">
        <f>IF($V37&lt;=AB$2,0,IF($O37&lt;=AB$2,0,IF($G37&gt;=AC$2,0,IF($K37&gt;=$J37,0,IF($O37&lt;=AC$2,($J37-(SUM($K37,SUM($Z37:AB37)))),IF($L37=$D$139,(($J37-$K37)/$P37),(($J37-SUM($Z37:AB37))*$Q37))*IF($V37&lt;=AC$2,(DATEDIF(AB$2,$V37,"D")/365),IF($G37&gt;AB$2,(DATEDIF($G37,AC$2,"D")/365),1)))))))</f>
        <v>0</v>
      </c>
      <c r="AD37" s="53">
        <f>IF($V37&lt;=AC$2,0,IF($O37&lt;=AC$2,0,IF($G37&gt;=AD$2,0,IF($K37&gt;=$J37,0,IF($O37&lt;=AD$2,($J37-(SUM($K37,SUM($Z37:AC37)))),IF($L37=$D$139,(($J37-$K37)/$P37),(($J37-SUM($Z37:AC37))*$Q37))*IF($V37&lt;=AD$2,(DATEDIF(AC$2,$V37,"D")/365),IF($G37&gt;AC$2,(DATEDIF($G37,AD$2,"D")/365),1)))))))</f>
        <v>0</v>
      </c>
      <c r="AE37" s="53">
        <f>IF($V37&lt;=AD$2,0,IF($O37&lt;=AD$2,0,IF($G37&gt;=AE$2,0,IF($K37&gt;=$J37,0,IF($O37&lt;=AE$2,($J37-(SUM($K37,SUM($Z37:AD37)))),IF($L37=$D$139,(($J37-$K37)/$P37),(($J37-SUM($Z37:AD37))*$Q37))*IF($V37&lt;=AE$2,(DATEDIF(AD$2,$V37,"D")/365),IF($G37&gt;AD$2,(DATEDIF($G37,AE$2,"D")/365),1)))))))</f>
        <v>0</v>
      </c>
      <c r="AF37" s="53">
        <f>IF($V37&lt;=AE$2,0,IF($O37&lt;=AE$2,0,IF($G37&gt;=AF$2,0,IF($K37&gt;=$J37,0,IF($O37&lt;=AF$2,($J37-(SUM($K37,SUM($Z37:AE37)))),IF($L37=$D$139,(($J37-$K37)/$P37),(($J37-SUM($Z37:AE37))*$Q37))*IF($V37&lt;=AF$2,(DATEDIF(AE$2,$V37,"D")/365),IF($G37&gt;AE$2,(DATEDIF($G37,AF$2,"D")/365),1)))))))</f>
        <v>0</v>
      </c>
      <c r="AG37" s="53">
        <f>IF($V37&lt;=AF$2,0,IF($O37&lt;=AF$2,0,IF($G37&gt;=AG$2,0,IF($K37&gt;=$J37,0,IF($O37&lt;=AG$2,($J37-(SUM($K37,SUM($Z37:AF37)))),IF($L37=$D$139,(($J37-$K37)/$P37),(($J37-SUM($Z37:AF37))*$Q37))*IF($V37&lt;=AG$2,(DATEDIF(AF$2,$V37,"D")/365),IF($G37&gt;AF$2,(DATEDIF($G37,AG$2,"D")/365),1)))))))</f>
        <v>0</v>
      </c>
      <c r="AH37" s="53">
        <f>IF($V37&lt;=AG$2,0,IF($O37&lt;=AG$2,0,IF($G37&gt;=AH$2,0,IF($K37&gt;=$J37,0,IF($O37&lt;=AH$2,($J37-(SUM($K37,SUM($Z37:AG37)))),IF($L37=$D$139,(($J37-$K37)/$P37),(($J37-SUM($Z37:AG37))*$Q37))*IF($V37&lt;=AH$2,(DATEDIF(AG$2,$V37,"D")/365),IF($G37&gt;AG$2,(DATEDIF($G37,AH$2,"D")/365),1)))))))</f>
        <v>0</v>
      </c>
      <c r="AI37" s="53">
        <f>IF($V37&lt;=AH$2,0,IF($O37&lt;=AH$2,0,IF($G37&gt;=AI$2,0,IF($K37&gt;=$J37,0,IF($O37&lt;=AI$2,($J37-(SUM($K37,SUM($Z37:AH37)))),IF($L37=$D$139,(($J37-$K37)/$P37),(($J37-SUM($Z37:AH37))*$Q37))*IF($V37&lt;=AI$2,(DATEDIF(AH$2,$V37,"D")/365),IF($G37&gt;AH$2,(DATEDIF($G37,AI$2,"D")/365),1)))))))</f>
        <v>0</v>
      </c>
      <c r="AJ37" s="53">
        <f>IF($V37&lt;=AI$2,0,IF($O37&lt;=AI$2,0,IF($G37&gt;=AJ$2,0,IF($K37&gt;=$J37,0,IF($O37&lt;=AJ$2,($J37-(SUM($K37,SUM($Z37:AI37)))),IF($L37=$D$139,(($J37-$K37)/$P37),(($J37-SUM($Z37:AI37))*$Q37))*IF($V37&lt;=AJ$2,(DATEDIF(AI$2,$V37,"D")/365),IF($G37&gt;AI$2,(DATEDIF($G37,AJ$2,"D")/365),1)))))))</f>
        <v>0</v>
      </c>
      <c r="AK37" s="53">
        <f>IF($V37&lt;=AJ$2,0,IF($O37&lt;=AJ$2,0,IF($G37&gt;=AK$2,0,IF($K37&gt;=$J37,0,IF($O37&lt;=AK$2,($J37-(SUM($K37,SUM($Z37:AJ37)))),IF($L37=$D$139,(($J37-$K37)/$P37),(($J37-SUM($Z37:AJ37))*$Q37))*IF($V37&lt;=AK$2,(DATEDIF(AJ$2,$V37,"D")/365),IF($G37&gt;AJ$2,(DATEDIF($G37,AK$2,"D")/365),1)))))))</f>
        <v>0</v>
      </c>
      <c r="AL37" s="53">
        <f>IF($V37&lt;=AK$2,0,IF($O37&lt;=AK$2,0,IF($G37&gt;=AL$2,0,IF($K37&gt;=$J37,0,IF($O37&lt;=AL$2,($J37-(SUM($K37,SUM($Z37:AK37)))),IF($L37=$D$139,(($J37-$K37)/$P37),(($J37-SUM($Z37:AK37))*$Q37))*IF($V37&lt;=AL$2,(DATEDIF(AK$2,$V37,"D")/365),IF($G37&gt;AK$2,(DATEDIF($G37,AL$2,"D")/365),1)))))))</f>
        <v>0</v>
      </c>
      <c r="AM37" s="53">
        <f>IF($V37&lt;=AL$2,0,IF($O37&lt;=AL$2,0,IF($G37&gt;=AM$2,0,IF($K37&gt;=$J37,0,IF($O37&lt;=AM$2,($J37-(SUM($K37,SUM($Z37:AL37)))),IF($L37=$D$139,(($J37-$K37)/$P37),(($J37-SUM($Z37:AL37))*$Q37))*IF($V37&lt;=AM$2,(DATEDIF(AL$2,$V37,"D")/365),IF($G37&gt;AL$2,(DATEDIF($G37,AM$2,"D")/365),1)))))))</f>
        <v>0</v>
      </c>
      <c r="AN37" s="53">
        <f>IF($V37&lt;=AM$2,0,IF($O37&lt;=AM$2,0,IF($G37&gt;=AN$2,0,IF($K37&gt;=$J37,0,IF($O37&lt;=AN$2,($J37-(SUM($K37,SUM($Z37:AM37)))),IF($L37=$D$139,(($J37-$K37)/$P37),(($J37-SUM($Z37:AM37))*$Q37))*IF($V37&lt;=AN$2,(DATEDIF(AM$2,$V37,"D")/365),IF($G37&gt;AM$2,(DATEDIF($G37,AN$2,"D")/365),1)))))))</f>
        <v>0</v>
      </c>
      <c r="AO37" s="53">
        <f>IF($V37&lt;=AN$2,0,IF($O37&lt;=AN$2,0,IF($G37&gt;=AO$2,0,IF($K37&gt;=$J37,0,IF($O37&lt;=AO$2,($J37-(SUM($K37,SUM($Z37:AN37)))),IF($L37=$D$139,(($J37-$K37)/$P37),(($J37-SUM($Z37:AN37))*$Q37))*IF($V37&lt;=AO$2,(DATEDIF(AN$2,$V37,"D")/365),IF($G37&gt;AN$2,(DATEDIF($G37,AO$2,"D")/365),1)))))))</f>
        <v>0</v>
      </c>
      <c r="AP37" s="53">
        <f>IF($V37&lt;=AO$2,0,IF($O37&lt;=AO$2,0,IF($G37&gt;=AP$2,0,IF($K37&gt;=$J37,0,IF($O37&lt;=AP$2,($J37-(SUM($K37,SUM($Z37:AO37)))),IF($L37=$D$139,(($J37-$K37)/$P37),(($J37-SUM($Z37:AO37))*$Q37))*IF($V37&lt;=AP$2,(DATEDIF(AO$2,$V37,"D")/365),IF($G37&gt;AO$2,(DATEDIF($G37,AP$2,"D")/365),1)))))))</f>
        <v>0</v>
      </c>
      <c r="AQ37" s="53">
        <f>IF($V37&lt;=AP$2,0,IF($O37&lt;=AP$2,0,IF($G37&gt;=AQ$2,0,IF($K37&gt;=$J37,0,IF($O37&lt;=AQ$2,($J37-(SUM($K37,SUM($Z37:AP37)))),IF($L37=$D$139,(($J37-$K37)/$P37),(($J37-SUM($Z37:AP37))*$Q37))*IF($V37&lt;=AQ$2,(DATEDIF(AP$2,$V37,"D")/365),IF($G37&gt;AP$2,(DATEDIF($G37,AQ$2,"D")/365),1)))))))</f>
        <v>0</v>
      </c>
      <c r="AR37" s="53">
        <f>IF($V37&lt;=AQ$2,0,IF($O37&lt;=AQ$2,0,IF($G37&gt;=AR$2,0,IF($K37&gt;=$J37,0,IF($O37&lt;=AR$2,($J37-(SUM($K37,SUM($Z37:AQ37)))),IF($L37=$D$139,(($J37-$K37)/$P37),(($J37-SUM($Z37:AQ37))*$Q37))*IF($V37&lt;=AR$2,(DATEDIF(AQ$2,$V37,"D")/365),IF($G37&gt;AQ$2,(DATEDIF($G37,AR$2,"D")/365),1)))))))</f>
        <v>0</v>
      </c>
      <c r="AS37" s="53">
        <f>IF($V37&lt;=AR$2,0,IF($O37&lt;=AR$2,0,IF($G37&gt;=AS$2,0,IF($K37&gt;=$J37,0,IF($O37&lt;=AS$2,($J37-(SUM($K37,SUM($Z37:AR37)))),IF($L37=$D$139,(($J37-$K37)/$P37),(($J37-SUM($Z37:AR37))*$Q37))*IF($V37&lt;=AS$2,(DATEDIF(AR$2,$V37,"D")/365),IF($G37&gt;AR$2,(DATEDIF($G37,AS$2,"D")/365),1)))))))</f>
        <v>0</v>
      </c>
      <c r="AT37" s="53">
        <f>IF($V37&lt;=AS$2,0,IF($O37&lt;=AS$2,0,IF($G37&gt;=AT$2,0,IF($K37&gt;=$J37,0,IF($O37&lt;=AT$2,($J37-(SUM($K37,SUM($Z37:AS37)))),IF($L37=$D$139,(($J37-$K37)/$P37),(($J37-SUM($Z37:AS37))*$Q37))*IF($V37&lt;=AT$2,(DATEDIF(AS$2,$V37,"D")/365),IF($G37&gt;AS$2,(DATEDIF($G37,AT$2,"D")/365),1)))))))</f>
        <v>0</v>
      </c>
      <c r="AU37" s="53">
        <f>IF($V37&lt;=AT$2,0,IF($O37&lt;=AT$2,0,IF($G37&gt;=AU$2,0,IF($K37&gt;=$J37,0,IF($O37&lt;=AU$2,($J37-(SUM($K37,SUM($Z37:AT37)))),IF($L37=$D$139,(($J37-$K37)/$P37),(($J37-SUM($Z37:AT37))*$Q37))*IF($V37&lt;=AU$2,(DATEDIF(AT$2,$V37,"D")/365),IF($G37&gt;AT$2,(DATEDIF($G37,AU$2,"D")/365),1)))))))</f>
        <v>0</v>
      </c>
      <c r="AV37" s="53">
        <f>IF($V37&lt;=AU$2,0,IF($O37&lt;=AU$2,0,IF($G37&gt;=AV$2,0,IF($K37&gt;=$J37,0,IF($O37&lt;=AV$2,($J37-(SUM($K37,SUM($Z37:AU37)))),IF($L37=$D$139,(($J37-$K37)/$P37),(($J37-SUM($Z37:AU37))*$Q37))*IF($V37&lt;=AV$2,(DATEDIF(AU$2,$V37,"D")/365),IF($G37&gt;AU$2,(DATEDIF($G37,AV$2,"D")/365),1)))))))</f>
        <v>0</v>
      </c>
      <c r="AW37" s="53">
        <f>IF($V37&lt;=AV$2,0,IF($O37&lt;=AV$2,0,IF($G37&gt;=AW$2,0,IF($K37&gt;=$J37,0,IF($O37&lt;=AW$2,($J37-(SUM($K37,SUM($Z37:AV37)))),IF($L37=$D$139,(($J37-$K37)/$P37),(($J37-SUM($Z37:AV37))*$Q37))*IF($V37&lt;=AW$2,(DATEDIF(AV$2,$V37,"D")/365),IF($G37&gt;AV$2,(DATEDIF($G37,AW$2,"D")/365),1)))))))</f>
        <v>0</v>
      </c>
      <c r="AX37" s="53">
        <f>IF($V37&lt;=AW$2,0,IF($O37&lt;=AW$2,0,IF($G37&gt;=AX$2,0,IF($K37&gt;=$J37,0,IF($O37&lt;=AX$2,($J37-(SUM($K37,SUM($Z37:AW37)))),IF($L37=$D$139,(($J37-$K37)/$P37),(($J37-SUM($Z37:AW37))*$Q37))*IF($V37&lt;=AX$2,(DATEDIF(AW$2,$V37,"D")/365),IF($G37&gt;AW$2,(DATEDIF($G37,AX$2,"D")/365),1)))))))</f>
        <v>0</v>
      </c>
      <c r="AY37" s="53">
        <f>IF($V37&lt;=AX$2,0,IF($O37&lt;=AX$2,0,IF($G37&gt;=AY$2,0,IF($K37&gt;=$J37,0,IF($O37&lt;=AY$2,($J37-(SUM($K37,SUM($Z37:AX37)))),IF($L37=$D$139,(($J37-$K37)/$P37),(($J37-SUM($Z37:AX37))*$Q37))*IF($V37&lt;=AY$2,(DATEDIF(AX$2,$V37,"D")/365),IF($G37&gt;AX$2,(DATEDIF($G37,AY$2,"D")/365),1)))))))</f>
        <v>0</v>
      </c>
      <c r="AZ37" s="52"/>
      <c r="BA37" s="52"/>
      <c r="BB37" s="126">
        <f>IF($V37&lt;=BB$2,0,IF($G37&gt;=BB$2,0,IF($G37&gt;$W$3,(J37-Z37),IF($G37&lt;=$W$3,J37-SUM(W37,$Z37:Z37),0))))</f>
        <v>0</v>
      </c>
      <c r="BC37" s="53">
        <f t="shared" si="29"/>
        <v>0</v>
      </c>
      <c r="BD37" s="52">
        <f t="shared" si="29"/>
        <v>0</v>
      </c>
      <c r="BE37" s="53">
        <f t="shared" si="29"/>
        <v>0</v>
      </c>
      <c r="BF37" s="52">
        <f t="shared" si="29"/>
        <v>0</v>
      </c>
      <c r="BG37" s="53">
        <f t="shared" si="29"/>
        <v>0</v>
      </c>
      <c r="BH37" s="52">
        <f t="shared" si="29"/>
        <v>0</v>
      </c>
      <c r="BI37" s="53">
        <f t="shared" si="29"/>
        <v>0</v>
      </c>
      <c r="BJ37" s="52">
        <f t="shared" si="29"/>
        <v>0</v>
      </c>
      <c r="BK37" s="53">
        <f t="shared" si="29"/>
        <v>0</v>
      </c>
      <c r="BL37" s="52">
        <f t="shared" si="29"/>
        <v>0</v>
      </c>
      <c r="BM37" s="53">
        <f t="shared" si="29"/>
        <v>0</v>
      </c>
      <c r="BN37" s="52">
        <f t="shared" si="29"/>
        <v>0</v>
      </c>
      <c r="BO37" s="53">
        <f t="shared" si="29"/>
        <v>0</v>
      </c>
      <c r="BP37" s="52">
        <f t="shared" si="29"/>
        <v>0</v>
      </c>
      <c r="BQ37" s="53">
        <f t="shared" si="29"/>
        <v>0</v>
      </c>
      <c r="BR37" s="52">
        <f t="shared" si="29"/>
        <v>0</v>
      </c>
      <c r="BS37" s="53">
        <f t="shared" ref="BS37:CA52" si="30">IF($V37&lt;=BS$2,0,IF($G37&gt;=BS$2,0,IF($G37&gt;=BR$2,$J37-AQ37,BR37-AQ37)))</f>
        <v>0</v>
      </c>
      <c r="BT37" s="52">
        <f t="shared" si="30"/>
        <v>0</v>
      </c>
      <c r="BU37" s="53">
        <f t="shared" si="30"/>
        <v>0</v>
      </c>
      <c r="BV37" s="52">
        <f t="shared" si="30"/>
        <v>0</v>
      </c>
      <c r="BW37" s="53">
        <f t="shared" si="30"/>
        <v>0</v>
      </c>
      <c r="BX37" s="52">
        <f t="shared" si="30"/>
        <v>0</v>
      </c>
      <c r="BY37" s="53">
        <f t="shared" si="30"/>
        <v>0</v>
      </c>
      <c r="BZ37" s="52">
        <f t="shared" si="30"/>
        <v>0</v>
      </c>
      <c r="CA37" s="53">
        <f t="shared" si="30"/>
        <v>0</v>
      </c>
    </row>
    <row r="38" spans="1:79">
      <c r="A38" s="20">
        <v>37</v>
      </c>
      <c r="B38" s="20" t="s">
        <v>27</v>
      </c>
      <c r="C38" s="20" t="s">
        <v>153</v>
      </c>
      <c r="D38" s="2">
        <v>1985</v>
      </c>
      <c r="E38" s="3">
        <v>4</v>
      </c>
      <c r="F38" s="2">
        <v>1</v>
      </c>
      <c r="G38" s="55">
        <f t="shared" si="0"/>
        <v>31137</v>
      </c>
      <c r="H38" s="4">
        <v>0</v>
      </c>
      <c r="I38" s="1">
        <v>0</v>
      </c>
      <c r="J38" s="51">
        <f t="shared" si="1"/>
        <v>0</v>
      </c>
      <c r="K38" s="54">
        <f t="shared" si="2"/>
        <v>0</v>
      </c>
      <c r="L38" s="4" t="s">
        <v>96</v>
      </c>
      <c r="M38" s="54">
        <f t="shared" si="15"/>
        <v>8</v>
      </c>
      <c r="N38" s="53">
        <f t="shared" si="3"/>
        <v>8</v>
      </c>
      <c r="O38" s="55">
        <f t="shared" si="4"/>
        <v>34059</v>
      </c>
      <c r="P38" s="53">
        <f t="shared" si="5"/>
        <v>0</v>
      </c>
      <c r="Q38" s="111">
        <f t="shared" si="6"/>
        <v>0</v>
      </c>
      <c r="R38" s="145" t="s">
        <v>130</v>
      </c>
      <c r="S38" s="138">
        <v>17</v>
      </c>
      <c r="T38" s="139">
        <v>4</v>
      </c>
      <c r="U38" s="138">
        <v>2035</v>
      </c>
      <c r="V38" s="55">
        <f t="shared" ref="V38:V69" si="31">IF($R38=$Q$113,DATE($U38,$T38,$S38),DATE(2050,3,31))</f>
        <v>54878</v>
      </c>
      <c r="W38" s="53">
        <f t="shared" si="8"/>
        <v>0</v>
      </c>
      <c r="X38" s="53">
        <f t="shared" si="9"/>
        <v>0</v>
      </c>
      <c r="Y38" s="53">
        <f t="shared" si="10"/>
        <v>0</v>
      </c>
      <c r="Z38" s="53">
        <f t="shared" ref="Z38:Z69" si="32">IF($O38&lt;=$W$3,0,IF($G38&gt;=Z$2,0,IF($K38&gt;=$J38,0,IF($P38&lt;=1,$J38-$K38,IF($L38=$D$139,(($J38-$K38)/$P38),($J38*Q38))*IF($V38&lt;=Z$2,(DATEDIF($W$3,$V38,"D")/365),IF($G38&gt;$W$3,(DATEDIF($G38,$Z$2,"D")/365),1))))))</f>
        <v>0</v>
      </c>
      <c r="AA38" s="53">
        <f>IF($V38&lt;=Z$2,0,IF($O38&lt;=Z$2,0,IF($G38&gt;=AA$2,0,IF($K38&gt;=$J38,0,IF($O38&lt;=AA$2,($J38-(SUM($K38,SUM($Z38:Z38)))),IF($L38=$D$139,(($J38-$K38)/$P38),(($J38-SUM($Z38:Z38))*$Q38))*IF($V38&lt;=AA$2,(DATEDIF(Z$2,$V38,"D")/365),IF($G38&gt;Z$2,(DATEDIF($G38,AA$2,"D")/365),1)))))))</f>
        <v>0</v>
      </c>
      <c r="AB38" s="53">
        <f>IF($V38&lt;=AA$2,0,IF($O38&lt;=AA$2,0,IF($G38&gt;=AB$2,0,IF($K38&gt;=$J38,0,IF($O38&lt;=AB$2,($J38-(SUM($K38,SUM($Z38:AA38)))),IF($L38=$D$139,(($J38-$K38)/$P38),(($J38-SUM($Z38:AA38))*$Q38))*IF($V38&lt;=AB$2,(DATEDIF(AA$2,$V38,"D")/365),IF($G38&gt;AA$2,(DATEDIF($G38,AB$2,"D")/365),1)))))))</f>
        <v>0</v>
      </c>
      <c r="AC38" s="53">
        <f>IF($V38&lt;=AB$2,0,IF($O38&lt;=AB$2,0,IF($G38&gt;=AC$2,0,IF($K38&gt;=$J38,0,IF($O38&lt;=AC$2,($J38-(SUM($K38,SUM($Z38:AB38)))),IF($L38=$D$139,(($J38-$K38)/$P38),(($J38-SUM($Z38:AB38))*$Q38))*IF($V38&lt;=AC$2,(DATEDIF(AB$2,$V38,"D")/365),IF($G38&gt;AB$2,(DATEDIF($G38,AC$2,"D")/365),1)))))))</f>
        <v>0</v>
      </c>
      <c r="AD38" s="53">
        <f>IF($V38&lt;=AC$2,0,IF($O38&lt;=AC$2,0,IF($G38&gt;=AD$2,0,IF($K38&gt;=$J38,0,IF($O38&lt;=AD$2,($J38-(SUM($K38,SUM($Z38:AC38)))),IF($L38=$D$139,(($J38-$K38)/$P38),(($J38-SUM($Z38:AC38))*$Q38))*IF($V38&lt;=AD$2,(DATEDIF(AC$2,$V38,"D")/365),IF($G38&gt;AC$2,(DATEDIF($G38,AD$2,"D")/365),1)))))))</f>
        <v>0</v>
      </c>
      <c r="AE38" s="53">
        <f>IF($V38&lt;=AD$2,0,IF($O38&lt;=AD$2,0,IF($G38&gt;=AE$2,0,IF($K38&gt;=$J38,0,IF($O38&lt;=AE$2,($J38-(SUM($K38,SUM($Z38:AD38)))),IF($L38=$D$139,(($J38-$K38)/$P38),(($J38-SUM($Z38:AD38))*$Q38))*IF($V38&lt;=AE$2,(DATEDIF(AD$2,$V38,"D")/365),IF($G38&gt;AD$2,(DATEDIF($G38,AE$2,"D")/365),1)))))))</f>
        <v>0</v>
      </c>
      <c r="AF38" s="53">
        <f>IF($V38&lt;=AE$2,0,IF($O38&lt;=AE$2,0,IF($G38&gt;=AF$2,0,IF($K38&gt;=$J38,0,IF($O38&lt;=AF$2,($J38-(SUM($K38,SUM($Z38:AE38)))),IF($L38=$D$139,(($J38-$K38)/$P38),(($J38-SUM($Z38:AE38))*$Q38))*IF($V38&lt;=AF$2,(DATEDIF(AE$2,$V38,"D")/365),IF($G38&gt;AE$2,(DATEDIF($G38,AF$2,"D")/365),1)))))))</f>
        <v>0</v>
      </c>
      <c r="AG38" s="53">
        <f>IF($V38&lt;=AF$2,0,IF($O38&lt;=AF$2,0,IF($G38&gt;=AG$2,0,IF($K38&gt;=$J38,0,IF($O38&lt;=AG$2,($J38-(SUM($K38,SUM($Z38:AF38)))),IF($L38=$D$139,(($J38-$K38)/$P38),(($J38-SUM($Z38:AF38))*$Q38))*IF($V38&lt;=AG$2,(DATEDIF(AF$2,$V38,"D")/365),IF($G38&gt;AF$2,(DATEDIF($G38,AG$2,"D")/365),1)))))))</f>
        <v>0</v>
      </c>
      <c r="AH38" s="53">
        <f>IF($V38&lt;=AG$2,0,IF($O38&lt;=AG$2,0,IF($G38&gt;=AH$2,0,IF($K38&gt;=$J38,0,IF($O38&lt;=AH$2,($J38-(SUM($K38,SUM($Z38:AG38)))),IF($L38=$D$139,(($J38-$K38)/$P38),(($J38-SUM($Z38:AG38))*$Q38))*IF($V38&lt;=AH$2,(DATEDIF(AG$2,$V38,"D")/365),IF($G38&gt;AG$2,(DATEDIF($G38,AH$2,"D")/365),1)))))))</f>
        <v>0</v>
      </c>
      <c r="AI38" s="53">
        <f>IF($V38&lt;=AH$2,0,IF($O38&lt;=AH$2,0,IF($G38&gt;=AI$2,0,IF($K38&gt;=$J38,0,IF($O38&lt;=AI$2,($J38-(SUM($K38,SUM($Z38:AH38)))),IF($L38=$D$139,(($J38-$K38)/$P38),(($J38-SUM($Z38:AH38))*$Q38))*IF($V38&lt;=AI$2,(DATEDIF(AH$2,$V38,"D")/365),IF($G38&gt;AH$2,(DATEDIF($G38,AI$2,"D")/365),1)))))))</f>
        <v>0</v>
      </c>
      <c r="AJ38" s="53">
        <f>IF($V38&lt;=AI$2,0,IF($O38&lt;=AI$2,0,IF($G38&gt;=AJ$2,0,IF($K38&gt;=$J38,0,IF($O38&lt;=AJ$2,($J38-(SUM($K38,SUM($Z38:AI38)))),IF($L38=$D$139,(($J38-$K38)/$P38),(($J38-SUM($Z38:AI38))*$Q38))*IF($V38&lt;=AJ$2,(DATEDIF(AI$2,$V38,"D")/365),IF($G38&gt;AI$2,(DATEDIF($G38,AJ$2,"D")/365),1)))))))</f>
        <v>0</v>
      </c>
      <c r="AK38" s="53">
        <f>IF($V38&lt;=AJ$2,0,IF($O38&lt;=AJ$2,0,IF($G38&gt;=AK$2,0,IF($K38&gt;=$J38,0,IF($O38&lt;=AK$2,($J38-(SUM($K38,SUM($Z38:AJ38)))),IF($L38=$D$139,(($J38-$K38)/$P38),(($J38-SUM($Z38:AJ38))*$Q38))*IF($V38&lt;=AK$2,(DATEDIF(AJ$2,$V38,"D")/365),IF($G38&gt;AJ$2,(DATEDIF($G38,AK$2,"D")/365),1)))))))</f>
        <v>0</v>
      </c>
      <c r="AL38" s="53">
        <f>IF($V38&lt;=AK$2,0,IF($O38&lt;=AK$2,0,IF($G38&gt;=AL$2,0,IF($K38&gt;=$J38,0,IF($O38&lt;=AL$2,($J38-(SUM($K38,SUM($Z38:AK38)))),IF($L38=$D$139,(($J38-$K38)/$P38),(($J38-SUM($Z38:AK38))*$Q38))*IF($V38&lt;=AL$2,(DATEDIF(AK$2,$V38,"D")/365),IF($G38&gt;AK$2,(DATEDIF($G38,AL$2,"D")/365),1)))))))</f>
        <v>0</v>
      </c>
      <c r="AM38" s="53">
        <f>IF($V38&lt;=AL$2,0,IF($O38&lt;=AL$2,0,IF($G38&gt;=AM$2,0,IF($K38&gt;=$J38,0,IF($O38&lt;=AM$2,($J38-(SUM($K38,SUM($Z38:AL38)))),IF($L38=$D$139,(($J38-$K38)/$P38),(($J38-SUM($Z38:AL38))*$Q38))*IF($V38&lt;=AM$2,(DATEDIF(AL$2,$V38,"D")/365),IF($G38&gt;AL$2,(DATEDIF($G38,AM$2,"D")/365),1)))))))</f>
        <v>0</v>
      </c>
      <c r="AN38" s="53">
        <f>IF($V38&lt;=AM$2,0,IF($O38&lt;=AM$2,0,IF($G38&gt;=AN$2,0,IF($K38&gt;=$J38,0,IF($O38&lt;=AN$2,($J38-(SUM($K38,SUM($Z38:AM38)))),IF($L38=$D$139,(($J38-$K38)/$P38),(($J38-SUM($Z38:AM38))*$Q38))*IF($V38&lt;=AN$2,(DATEDIF(AM$2,$V38,"D")/365),IF($G38&gt;AM$2,(DATEDIF($G38,AN$2,"D")/365),1)))))))</f>
        <v>0</v>
      </c>
      <c r="AO38" s="53">
        <f>IF($V38&lt;=AN$2,0,IF($O38&lt;=AN$2,0,IF($G38&gt;=AO$2,0,IF($K38&gt;=$J38,0,IF($O38&lt;=AO$2,($J38-(SUM($K38,SUM($Z38:AN38)))),IF($L38=$D$139,(($J38-$K38)/$P38),(($J38-SUM($Z38:AN38))*$Q38))*IF($V38&lt;=AO$2,(DATEDIF(AN$2,$V38,"D")/365),IF($G38&gt;AN$2,(DATEDIF($G38,AO$2,"D")/365),1)))))))</f>
        <v>0</v>
      </c>
      <c r="AP38" s="53">
        <f>IF($V38&lt;=AO$2,0,IF($O38&lt;=AO$2,0,IF($G38&gt;=AP$2,0,IF($K38&gt;=$J38,0,IF($O38&lt;=AP$2,($J38-(SUM($K38,SUM($Z38:AO38)))),IF($L38=$D$139,(($J38-$K38)/$P38),(($J38-SUM($Z38:AO38))*$Q38))*IF($V38&lt;=AP$2,(DATEDIF(AO$2,$V38,"D")/365),IF($G38&gt;AO$2,(DATEDIF($G38,AP$2,"D")/365),1)))))))</f>
        <v>0</v>
      </c>
      <c r="AQ38" s="53">
        <f>IF($V38&lt;=AP$2,0,IF($O38&lt;=AP$2,0,IF($G38&gt;=AQ$2,0,IF($K38&gt;=$J38,0,IF($O38&lt;=AQ$2,($J38-(SUM($K38,SUM($Z38:AP38)))),IF($L38=$D$139,(($J38-$K38)/$P38),(($J38-SUM($Z38:AP38))*$Q38))*IF($V38&lt;=AQ$2,(DATEDIF(AP$2,$V38,"D")/365),IF($G38&gt;AP$2,(DATEDIF($G38,AQ$2,"D")/365),1)))))))</f>
        <v>0</v>
      </c>
      <c r="AR38" s="53">
        <f>IF($V38&lt;=AQ$2,0,IF($O38&lt;=AQ$2,0,IF($G38&gt;=AR$2,0,IF($K38&gt;=$J38,0,IF($O38&lt;=AR$2,($J38-(SUM($K38,SUM($Z38:AQ38)))),IF($L38=$D$139,(($J38-$K38)/$P38),(($J38-SUM($Z38:AQ38))*$Q38))*IF($V38&lt;=AR$2,(DATEDIF(AQ$2,$V38,"D")/365),IF($G38&gt;AQ$2,(DATEDIF($G38,AR$2,"D")/365),1)))))))</f>
        <v>0</v>
      </c>
      <c r="AS38" s="53">
        <f>IF($V38&lt;=AR$2,0,IF($O38&lt;=AR$2,0,IF($G38&gt;=AS$2,0,IF($K38&gt;=$J38,0,IF($O38&lt;=AS$2,($J38-(SUM($K38,SUM($Z38:AR38)))),IF($L38=$D$139,(($J38-$K38)/$P38),(($J38-SUM($Z38:AR38))*$Q38))*IF($V38&lt;=AS$2,(DATEDIF(AR$2,$V38,"D")/365),IF($G38&gt;AR$2,(DATEDIF($G38,AS$2,"D")/365),1)))))))</f>
        <v>0</v>
      </c>
      <c r="AT38" s="53">
        <f>IF($V38&lt;=AS$2,0,IF($O38&lt;=AS$2,0,IF($G38&gt;=AT$2,0,IF($K38&gt;=$J38,0,IF($O38&lt;=AT$2,($J38-(SUM($K38,SUM($Z38:AS38)))),IF($L38=$D$139,(($J38-$K38)/$P38),(($J38-SUM($Z38:AS38))*$Q38))*IF($V38&lt;=AT$2,(DATEDIF(AS$2,$V38,"D")/365),IF($G38&gt;AS$2,(DATEDIF($G38,AT$2,"D")/365),1)))))))</f>
        <v>0</v>
      </c>
      <c r="AU38" s="53">
        <f>IF($V38&lt;=AT$2,0,IF($O38&lt;=AT$2,0,IF($G38&gt;=AU$2,0,IF($K38&gt;=$J38,0,IF($O38&lt;=AU$2,($J38-(SUM($K38,SUM($Z38:AT38)))),IF($L38=$D$139,(($J38-$K38)/$P38),(($J38-SUM($Z38:AT38))*$Q38))*IF($V38&lt;=AU$2,(DATEDIF(AT$2,$V38,"D")/365),IF($G38&gt;AT$2,(DATEDIF($G38,AU$2,"D")/365),1)))))))</f>
        <v>0</v>
      </c>
      <c r="AV38" s="53">
        <f>IF($V38&lt;=AU$2,0,IF($O38&lt;=AU$2,0,IF($G38&gt;=AV$2,0,IF($K38&gt;=$J38,0,IF($O38&lt;=AV$2,($J38-(SUM($K38,SUM($Z38:AU38)))),IF($L38=$D$139,(($J38-$K38)/$P38),(($J38-SUM($Z38:AU38))*$Q38))*IF($V38&lt;=AV$2,(DATEDIF(AU$2,$V38,"D")/365),IF($G38&gt;AU$2,(DATEDIF($G38,AV$2,"D")/365),1)))))))</f>
        <v>0</v>
      </c>
      <c r="AW38" s="53">
        <f>IF($V38&lt;=AV$2,0,IF($O38&lt;=AV$2,0,IF($G38&gt;=AW$2,0,IF($K38&gt;=$J38,0,IF($O38&lt;=AW$2,($J38-(SUM($K38,SUM($Z38:AV38)))),IF($L38=$D$139,(($J38-$K38)/$P38),(($J38-SUM($Z38:AV38))*$Q38))*IF($V38&lt;=AW$2,(DATEDIF(AV$2,$V38,"D")/365),IF($G38&gt;AV$2,(DATEDIF($G38,AW$2,"D")/365),1)))))))</f>
        <v>0</v>
      </c>
      <c r="AX38" s="53">
        <f>IF($V38&lt;=AW$2,0,IF($O38&lt;=AW$2,0,IF($G38&gt;=AX$2,0,IF($K38&gt;=$J38,0,IF($O38&lt;=AX$2,($J38-(SUM($K38,SUM($Z38:AW38)))),IF($L38=$D$139,(($J38-$K38)/$P38),(($J38-SUM($Z38:AW38))*$Q38))*IF($V38&lt;=AX$2,(DATEDIF(AW$2,$V38,"D")/365),IF($G38&gt;AW$2,(DATEDIF($G38,AX$2,"D")/365),1)))))))</f>
        <v>0</v>
      </c>
      <c r="AY38" s="53">
        <f>IF($V38&lt;=AX$2,0,IF($O38&lt;=AX$2,0,IF($G38&gt;=AY$2,0,IF($K38&gt;=$J38,0,IF($O38&lt;=AY$2,($J38-(SUM($K38,SUM($Z38:AX38)))),IF($L38=$D$139,(($J38-$K38)/$P38),(($J38-SUM($Z38:AX38))*$Q38))*IF($V38&lt;=AY$2,(DATEDIF(AX$2,$V38,"D")/365),IF($G38&gt;AX$2,(DATEDIF($G38,AY$2,"D")/365),1)))))))</f>
        <v>0</v>
      </c>
      <c r="AZ38" s="52"/>
      <c r="BA38" s="52"/>
      <c r="BB38" s="126">
        <f>IF($V38&lt;=BB$2,0,IF($G38&gt;=BB$2,0,IF($G38&gt;$W$3,(J38-Z38),IF($G38&lt;=$W$3,J38-SUM(W38,$Z38:Z38),0))))</f>
        <v>0</v>
      </c>
      <c r="BC38" s="53">
        <f t="shared" si="29"/>
        <v>0</v>
      </c>
      <c r="BD38" s="52">
        <f t="shared" si="29"/>
        <v>0</v>
      </c>
      <c r="BE38" s="53">
        <f t="shared" si="29"/>
        <v>0</v>
      </c>
      <c r="BF38" s="52">
        <f t="shared" si="29"/>
        <v>0</v>
      </c>
      <c r="BG38" s="53">
        <f t="shared" si="29"/>
        <v>0</v>
      </c>
      <c r="BH38" s="52">
        <f t="shared" si="29"/>
        <v>0</v>
      </c>
      <c r="BI38" s="53">
        <f t="shared" si="29"/>
        <v>0</v>
      </c>
      <c r="BJ38" s="52">
        <f t="shared" si="29"/>
        <v>0</v>
      </c>
      <c r="BK38" s="53">
        <f t="shared" si="29"/>
        <v>0</v>
      </c>
      <c r="BL38" s="52">
        <f t="shared" si="29"/>
        <v>0</v>
      </c>
      <c r="BM38" s="53">
        <f t="shared" si="29"/>
        <v>0</v>
      </c>
      <c r="BN38" s="52">
        <f t="shared" si="29"/>
        <v>0</v>
      </c>
      <c r="BO38" s="53">
        <f t="shared" si="29"/>
        <v>0</v>
      </c>
      <c r="BP38" s="52">
        <f t="shared" si="29"/>
        <v>0</v>
      </c>
      <c r="BQ38" s="53">
        <f t="shared" si="29"/>
        <v>0</v>
      </c>
      <c r="BR38" s="52">
        <f t="shared" si="29"/>
        <v>0</v>
      </c>
      <c r="BS38" s="53">
        <f t="shared" si="30"/>
        <v>0</v>
      </c>
      <c r="BT38" s="52">
        <f t="shared" si="30"/>
        <v>0</v>
      </c>
      <c r="BU38" s="53">
        <f t="shared" si="30"/>
        <v>0</v>
      </c>
      <c r="BV38" s="52">
        <f t="shared" si="30"/>
        <v>0</v>
      </c>
      <c r="BW38" s="53">
        <f t="shared" si="30"/>
        <v>0</v>
      </c>
      <c r="BX38" s="52">
        <f t="shared" si="30"/>
        <v>0</v>
      </c>
      <c r="BY38" s="53">
        <f t="shared" si="30"/>
        <v>0</v>
      </c>
      <c r="BZ38" s="52">
        <f t="shared" si="30"/>
        <v>0</v>
      </c>
      <c r="CA38" s="53">
        <f t="shared" si="30"/>
        <v>0</v>
      </c>
    </row>
    <row r="39" spans="1:79">
      <c r="A39" s="20">
        <v>38</v>
      </c>
      <c r="B39" s="20" t="s">
        <v>27</v>
      </c>
      <c r="C39" s="20" t="s">
        <v>153</v>
      </c>
      <c r="D39" s="2">
        <v>1985</v>
      </c>
      <c r="E39" s="3">
        <v>4</v>
      </c>
      <c r="F39" s="2">
        <v>1</v>
      </c>
      <c r="G39" s="55">
        <f t="shared" si="0"/>
        <v>31137</v>
      </c>
      <c r="H39" s="4">
        <v>0</v>
      </c>
      <c r="I39" s="1">
        <v>0</v>
      </c>
      <c r="J39" s="51">
        <f t="shared" si="1"/>
        <v>0</v>
      </c>
      <c r="K39" s="54">
        <f t="shared" si="2"/>
        <v>0</v>
      </c>
      <c r="L39" s="4" t="s">
        <v>96</v>
      </c>
      <c r="M39" s="54">
        <f t="shared" si="15"/>
        <v>8</v>
      </c>
      <c r="N39" s="53">
        <f t="shared" si="3"/>
        <v>8</v>
      </c>
      <c r="O39" s="55">
        <f t="shared" si="4"/>
        <v>34059</v>
      </c>
      <c r="P39" s="53">
        <f t="shared" si="5"/>
        <v>0</v>
      </c>
      <c r="Q39" s="111">
        <f t="shared" si="6"/>
        <v>0</v>
      </c>
      <c r="R39" s="145" t="s">
        <v>130</v>
      </c>
      <c r="S39" s="138">
        <v>17</v>
      </c>
      <c r="T39" s="139">
        <v>4</v>
      </c>
      <c r="U39" s="138">
        <v>2035</v>
      </c>
      <c r="V39" s="55">
        <f t="shared" si="31"/>
        <v>54878</v>
      </c>
      <c r="W39" s="53">
        <f t="shared" si="8"/>
        <v>0</v>
      </c>
      <c r="X39" s="53">
        <f t="shared" si="9"/>
        <v>0</v>
      </c>
      <c r="Y39" s="53">
        <f t="shared" si="10"/>
        <v>0</v>
      </c>
      <c r="Z39" s="53">
        <f t="shared" si="32"/>
        <v>0</v>
      </c>
      <c r="AA39" s="53">
        <f>IF($V39&lt;=Z$2,0,IF($O39&lt;=Z$2,0,IF($G39&gt;=AA$2,0,IF($K39&gt;=$J39,0,IF($O39&lt;=AA$2,($J39-(SUM($K39,SUM($Z39:Z39)))),IF($L39=$D$139,(($J39-$K39)/$P39),(($J39-SUM($Z39:Z39))*$Q39))*IF($V39&lt;=AA$2,(DATEDIF(Z$2,$V39,"D")/365),IF($G39&gt;Z$2,(DATEDIF($G39,AA$2,"D")/365),1)))))))</f>
        <v>0</v>
      </c>
      <c r="AB39" s="53">
        <f>IF($V39&lt;=AA$2,0,IF($O39&lt;=AA$2,0,IF($G39&gt;=AB$2,0,IF($K39&gt;=$J39,0,IF($O39&lt;=AB$2,($J39-(SUM($K39,SUM($Z39:AA39)))),IF($L39=$D$139,(($J39-$K39)/$P39),(($J39-SUM($Z39:AA39))*$Q39))*IF($V39&lt;=AB$2,(DATEDIF(AA$2,$V39,"D")/365),IF($G39&gt;AA$2,(DATEDIF($G39,AB$2,"D")/365),1)))))))</f>
        <v>0</v>
      </c>
      <c r="AC39" s="53">
        <f>IF($V39&lt;=AB$2,0,IF($O39&lt;=AB$2,0,IF($G39&gt;=AC$2,0,IF($K39&gt;=$J39,0,IF($O39&lt;=AC$2,($J39-(SUM($K39,SUM($Z39:AB39)))),IF($L39=$D$139,(($J39-$K39)/$P39),(($J39-SUM($Z39:AB39))*$Q39))*IF($V39&lt;=AC$2,(DATEDIF(AB$2,$V39,"D")/365),IF($G39&gt;AB$2,(DATEDIF($G39,AC$2,"D")/365),1)))))))</f>
        <v>0</v>
      </c>
      <c r="AD39" s="53">
        <f>IF($V39&lt;=AC$2,0,IF($O39&lt;=AC$2,0,IF($G39&gt;=AD$2,0,IF($K39&gt;=$J39,0,IF($O39&lt;=AD$2,($J39-(SUM($K39,SUM($Z39:AC39)))),IF($L39=$D$139,(($J39-$K39)/$P39),(($J39-SUM($Z39:AC39))*$Q39))*IF($V39&lt;=AD$2,(DATEDIF(AC$2,$V39,"D")/365),IF($G39&gt;AC$2,(DATEDIF($G39,AD$2,"D")/365),1)))))))</f>
        <v>0</v>
      </c>
      <c r="AE39" s="53">
        <f>IF($V39&lt;=AD$2,0,IF($O39&lt;=AD$2,0,IF($G39&gt;=AE$2,0,IF($K39&gt;=$J39,0,IF($O39&lt;=AE$2,($J39-(SUM($K39,SUM($Z39:AD39)))),IF($L39=$D$139,(($J39-$K39)/$P39),(($J39-SUM($Z39:AD39))*$Q39))*IF($V39&lt;=AE$2,(DATEDIF(AD$2,$V39,"D")/365),IF($G39&gt;AD$2,(DATEDIF($G39,AE$2,"D")/365),1)))))))</f>
        <v>0</v>
      </c>
      <c r="AF39" s="53">
        <f>IF($V39&lt;=AE$2,0,IF($O39&lt;=AE$2,0,IF($G39&gt;=AF$2,0,IF($K39&gt;=$J39,0,IF($O39&lt;=AF$2,($J39-(SUM($K39,SUM($Z39:AE39)))),IF($L39=$D$139,(($J39-$K39)/$P39),(($J39-SUM($Z39:AE39))*$Q39))*IF($V39&lt;=AF$2,(DATEDIF(AE$2,$V39,"D")/365),IF($G39&gt;AE$2,(DATEDIF($G39,AF$2,"D")/365),1)))))))</f>
        <v>0</v>
      </c>
      <c r="AG39" s="53">
        <f>IF($V39&lt;=AF$2,0,IF($O39&lt;=AF$2,0,IF($G39&gt;=AG$2,0,IF($K39&gt;=$J39,0,IF($O39&lt;=AG$2,($J39-(SUM($K39,SUM($Z39:AF39)))),IF($L39=$D$139,(($J39-$K39)/$P39),(($J39-SUM($Z39:AF39))*$Q39))*IF($V39&lt;=AG$2,(DATEDIF(AF$2,$V39,"D")/365),IF($G39&gt;AF$2,(DATEDIF($G39,AG$2,"D")/365),1)))))))</f>
        <v>0</v>
      </c>
      <c r="AH39" s="53">
        <f>IF($V39&lt;=AG$2,0,IF($O39&lt;=AG$2,0,IF($G39&gt;=AH$2,0,IF($K39&gt;=$J39,0,IF($O39&lt;=AH$2,($J39-(SUM($K39,SUM($Z39:AG39)))),IF($L39=$D$139,(($J39-$K39)/$P39),(($J39-SUM($Z39:AG39))*$Q39))*IF($V39&lt;=AH$2,(DATEDIF(AG$2,$V39,"D")/365),IF($G39&gt;AG$2,(DATEDIF($G39,AH$2,"D")/365),1)))))))</f>
        <v>0</v>
      </c>
      <c r="AI39" s="53">
        <f>IF($V39&lt;=AH$2,0,IF($O39&lt;=AH$2,0,IF($G39&gt;=AI$2,0,IF($K39&gt;=$J39,0,IF($O39&lt;=AI$2,($J39-(SUM($K39,SUM($Z39:AH39)))),IF($L39=$D$139,(($J39-$K39)/$P39),(($J39-SUM($Z39:AH39))*$Q39))*IF($V39&lt;=AI$2,(DATEDIF(AH$2,$V39,"D")/365),IF($G39&gt;AH$2,(DATEDIF($G39,AI$2,"D")/365),1)))))))</f>
        <v>0</v>
      </c>
      <c r="AJ39" s="53">
        <f>IF($V39&lt;=AI$2,0,IF($O39&lt;=AI$2,0,IF($G39&gt;=AJ$2,0,IF($K39&gt;=$J39,0,IF($O39&lt;=AJ$2,($J39-(SUM($K39,SUM($Z39:AI39)))),IF($L39=$D$139,(($J39-$K39)/$P39),(($J39-SUM($Z39:AI39))*$Q39))*IF($V39&lt;=AJ$2,(DATEDIF(AI$2,$V39,"D")/365),IF($G39&gt;AI$2,(DATEDIF($G39,AJ$2,"D")/365),1)))))))</f>
        <v>0</v>
      </c>
      <c r="AK39" s="53">
        <f>IF($V39&lt;=AJ$2,0,IF($O39&lt;=AJ$2,0,IF($G39&gt;=AK$2,0,IF($K39&gt;=$J39,0,IF($O39&lt;=AK$2,($J39-(SUM($K39,SUM($Z39:AJ39)))),IF($L39=$D$139,(($J39-$K39)/$P39),(($J39-SUM($Z39:AJ39))*$Q39))*IF($V39&lt;=AK$2,(DATEDIF(AJ$2,$V39,"D")/365),IF($G39&gt;AJ$2,(DATEDIF($G39,AK$2,"D")/365),1)))))))</f>
        <v>0</v>
      </c>
      <c r="AL39" s="53">
        <f>IF($V39&lt;=AK$2,0,IF($O39&lt;=AK$2,0,IF($G39&gt;=AL$2,0,IF($K39&gt;=$J39,0,IF($O39&lt;=AL$2,($J39-(SUM($K39,SUM($Z39:AK39)))),IF($L39=$D$139,(($J39-$K39)/$P39),(($J39-SUM($Z39:AK39))*$Q39))*IF($V39&lt;=AL$2,(DATEDIF(AK$2,$V39,"D")/365),IF($G39&gt;AK$2,(DATEDIF($G39,AL$2,"D")/365),1)))))))</f>
        <v>0</v>
      </c>
      <c r="AM39" s="53">
        <f>IF($V39&lt;=AL$2,0,IF($O39&lt;=AL$2,0,IF($G39&gt;=AM$2,0,IF($K39&gt;=$J39,0,IF($O39&lt;=AM$2,($J39-(SUM($K39,SUM($Z39:AL39)))),IF($L39=$D$139,(($J39-$K39)/$P39),(($J39-SUM($Z39:AL39))*$Q39))*IF($V39&lt;=AM$2,(DATEDIF(AL$2,$V39,"D")/365),IF($G39&gt;AL$2,(DATEDIF($G39,AM$2,"D")/365),1)))))))</f>
        <v>0</v>
      </c>
      <c r="AN39" s="53">
        <f>IF($V39&lt;=AM$2,0,IF($O39&lt;=AM$2,0,IF($G39&gt;=AN$2,0,IF($K39&gt;=$J39,0,IF($O39&lt;=AN$2,($J39-(SUM($K39,SUM($Z39:AM39)))),IF($L39=$D$139,(($J39-$K39)/$P39),(($J39-SUM($Z39:AM39))*$Q39))*IF($V39&lt;=AN$2,(DATEDIF(AM$2,$V39,"D")/365),IF($G39&gt;AM$2,(DATEDIF($G39,AN$2,"D")/365),1)))))))</f>
        <v>0</v>
      </c>
      <c r="AO39" s="53">
        <f>IF($V39&lt;=AN$2,0,IF($O39&lt;=AN$2,0,IF($G39&gt;=AO$2,0,IF($K39&gt;=$J39,0,IF($O39&lt;=AO$2,($J39-(SUM($K39,SUM($Z39:AN39)))),IF($L39=$D$139,(($J39-$K39)/$P39),(($J39-SUM($Z39:AN39))*$Q39))*IF($V39&lt;=AO$2,(DATEDIF(AN$2,$V39,"D")/365),IF($G39&gt;AN$2,(DATEDIF($G39,AO$2,"D")/365),1)))))))</f>
        <v>0</v>
      </c>
      <c r="AP39" s="53">
        <f>IF($V39&lt;=AO$2,0,IF($O39&lt;=AO$2,0,IF($G39&gt;=AP$2,0,IF($K39&gt;=$J39,0,IF($O39&lt;=AP$2,($J39-(SUM($K39,SUM($Z39:AO39)))),IF($L39=$D$139,(($J39-$K39)/$P39),(($J39-SUM($Z39:AO39))*$Q39))*IF($V39&lt;=AP$2,(DATEDIF(AO$2,$V39,"D")/365),IF($G39&gt;AO$2,(DATEDIF($G39,AP$2,"D")/365),1)))))))</f>
        <v>0</v>
      </c>
      <c r="AQ39" s="53">
        <f>IF($V39&lt;=AP$2,0,IF($O39&lt;=AP$2,0,IF($G39&gt;=AQ$2,0,IF($K39&gt;=$J39,0,IF($O39&lt;=AQ$2,($J39-(SUM($K39,SUM($Z39:AP39)))),IF($L39=$D$139,(($J39-$K39)/$P39),(($J39-SUM($Z39:AP39))*$Q39))*IF($V39&lt;=AQ$2,(DATEDIF(AP$2,$V39,"D")/365),IF($G39&gt;AP$2,(DATEDIF($G39,AQ$2,"D")/365),1)))))))</f>
        <v>0</v>
      </c>
      <c r="AR39" s="53">
        <f>IF($V39&lt;=AQ$2,0,IF($O39&lt;=AQ$2,0,IF($G39&gt;=AR$2,0,IF($K39&gt;=$J39,0,IF($O39&lt;=AR$2,($J39-(SUM($K39,SUM($Z39:AQ39)))),IF($L39=$D$139,(($J39-$K39)/$P39),(($J39-SUM($Z39:AQ39))*$Q39))*IF($V39&lt;=AR$2,(DATEDIF(AQ$2,$V39,"D")/365),IF($G39&gt;AQ$2,(DATEDIF($G39,AR$2,"D")/365),1)))))))</f>
        <v>0</v>
      </c>
      <c r="AS39" s="53">
        <f>IF($V39&lt;=AR$2,0,IF($O39&lt;=AR$2,0,IF($G39&gt;=AS$2,0,IF($K39&gt;=$J39,0,IF($O39&lt;=AS$2,($J39-(SUM($K39,SUM($Z39:AR39)))),IF($L39=$D$139,(($J39-$K39)/$P39),(($J39-SUM($Z39:AR39))*$Q39))*IF($V39&lt;=AS$2,(DATEDIF(AR$2,$V39,"D")/365),IF($G39&gt;AR$2,(DATEDIF($G39,AS$2,"D")/365),1)))))))</f>
        <v>0</v>
      </c>
      <c r="AT39" s="53">
        <f>IF($V39&lt;=AS$2,0,IF($O39&lt;=AS$2,0,IF($G39&gt;=AT$2,0,IF($K39&gt;=$J39,0,IF($O39&lt;=AT$2,($J39-(SUM($K39,SUM($Z39:AS39)))),IF($L39=$D$139,(($J39-$K39)/$P39),(($J39-SUM($Z39:AS39))*$Q39))*IF($V39&lt;=AT$2,(DATEDIF(AS$2,$V39,"D")/365),IF($G39&gt;AS$2,(DATEDIF($G39,AT$2,"D")/365),1)))))))</f>
        <v>0</v>
      </c>
      <c r="AU39" s="53">
        <f>IF($V39&lt;=AT$2,0,IF($O39&lt;=AT$2,0,IF($G39&gt;=AU$2,0,IF($K39&gt;=$J39,0,IF($O39&lt;=AU$2,($J39-(SUM($K39,SUM($Z39:AT39)))),IF($L39=$D$139,(($J39-$K39)/$P39),(($J39-SUM($Z39:AT39))*$Q39))*IF($V39&lt;=AU$2,(DATEDIF(AT$2,$V39,"D")/365),IF($G39&gt;AT$2,(DATEDIF($G39,AU$2,"D")/365),1)))))))</f>
        <v>0</v>
      </c>
      <c r="AV39" s="53">
        <f>IF($V39&lt;=AU$2,0,IF($O39&lt;=AU$2,0,IF($G39&gt;=AV$2,0,IF($K39&gt;=$J39,0,IF($O39&lt;=AV$2,($J39-(SUM($K39,SUM($Z39:AU39)))),IF($L39=$D$139,(($J39-$K39)/$P39),(($J39-SUM($Z39:AU39))*$Q39))*IF($V39&lt;=AV$2,(DATEDIF(AU$2,$V39,"D")/365),IF($G39&gt;AU$2,(DATEDIF($G39,AV$2,"D")/365),1)))))))</f>
        <v>0</v>
      </c>
      <c r="AW39" s="53">
        <f>IF($V39&lt;=AV$2,0,IF($O39&lt;=AV$2,0,IF($G39&gt;=AW$2,0,IF($K39&gt;=$J39,0,IF($O39&lt;=AW$2,($J39-(SUM($K39,SUM($Z39:AV39)))),IF($L39=$D$139,(($J39-$K39)/$P39),(($J39-SUM($Z39:AV39))*$Q39))*IF($V39&lt;=AW$2,(DATEDIF(AV$2,$V39,"D")/365),IF($G39&gt;AV$2,(DATEDIF($G39,AW$2,"D")/365),1)))))))</f>
        <v>0</v>
      </c>
      <c r="AX39" s="53">
        <f>IF($V39&lt;=AW$2,0,IF($O39&lt;=AW$2,0,IF($G39&gt;=AX$2,0,IF($K39&gt;=$J39,0,IF($O39&lt;=AX$2,($J39-(SUM($K39,SUM($Z39:AW39)))),IF($L39=$D$139,(($J39-$K39)/$P39),(($J39-SUM($Z39:AW39))*$Q39))*IF($V39&lt;=AX$2,(DATEDIF(AW$2,$V39,"D")/365),IF($G39&gt;AW$2,(DATEDIF($G39,AX$2,"D")/365),1)))))))</f>
        <v>0</v>
      </c>
      <c r="AY39" s="53">
        <f>IF($V39&lt;=AX$2,0,IF($O39&lt;=AX$2,0,IF($G39&gt;=AY$2,0,IF($K39&gt;=$J39,0,IF($O39&lt;=AY$2,($J39-(SUM($K39,SUM($Z39:AX39)))),IF($L39=$D$139,(($J39-$K39)/$P39),(($J39-SUM($Z39:AX39))*$Q39))*IF($V39&lt;=AY$2,(DATEDIF(AX$2,$V39,"D")/365),IF($G39&gt;AX$2,(DATEDIF($G39,AY$2,"D")/365),1)))))))</f>
        <v>0</v>
      </c>
      <c r="AZ39" s="52"/>
      <c r="BA39" s="52"/>
      <c r="BB39" s="126">
        <f>IF($V39&lt;=BB$2,0,IF($G39&gt;=BB$2,0,IF($G39&gt;$W$3,(J39-Z39),IF($G39&lt;=$W$3,J39-SUM(W39,$Z39:Z39),0))))</f>
        <v>0</v>
      </c>
      <c r="BC39" s="53">
        <f t="shared" si="29"/>
        <v>0</v>
      </c>
      <c r="BD39" s="52">
        <f t="shared" si="29"/>
        <v>0</v>
      </c>
      <c r="BE39" s="53">
        <f t="shared" si="29"/>
        <v>0</v>
      </c>
      <c r="BF39" s="52">
        <f t="shared" si="29"/>
        <v>0</v>
      </c>
      <c r="BG39" s="53">
        <f t="shared" si="29"/>
        <v>0</v>
      </c>
      <c r="BH39" s="52">
        <f t="shared" si="29"/>
        <v>0</v>
      </c>
      <c r="BI39" s="53">
        <f t="shared" si="29"/>
        <v>0</v>
      </c>
      <c r="BJ39" s="52">
        <f t="shared" si="29"/>
        <v>0</v>
      </c>
      <c r="BK39" s="53">
        <f t="shared" si="29"/>
        <v>0</v>
      </c>
      <c r="BL39" s="52">
        <f t="shared" si="29"/>
        <v>0</v>
      </c>
      <c r="BM39" s="53">
        <f t="shared" si="29"/>
        <v>0</v>
      </c>
      <c r="BN39" s="52">
        <f t="shared" si="29"/>
        <v>0</v>
      </c>
      <c r="BO39" s="53">
        <f t="shared" si="29"/>
        <v>0</v>
      </c>
      <c r="BP39" s="52">
        <f t="shared" si="29"/>
        <v>0</v>
      </c>
      <c r="BQ39" s="53">
        <f t="shared" si="29"/>
        <v>0</v>
      </c>
      <c r="BR39" s="52">
        <f t="shared" si="29"/>
        <v>0</v>
      </c>
      <c r="BS39" s="53">
        <f t="shared" si="30"/>
        <v>0</v>
      </c>
      <c r="BT39" s="52">
        <f t="shared" si="30"/>
        <v>0</v>
      </c>
      <c r="BU39" s="53">
        <f t="shared" si="30"/>
        <v>0</v>
      </c>
      <c r="BV39" s="52">
        <f t="shared" si="30"/>
        <v>0</v>
      </c>
      <c r="BW39" s="53">
        <f t="shared" si="30"/>
        <v>0</v>
      </c>
      <c r="BX39" s="52">
        <f t="shared" si="30"/>
        <v>0</v>
      </c>
      <c r="BY39" s="53">
        <f t="shared" si="30"/>
        <v>0</v>
      </c>
      <c r="BZ39" s="52">
        <f t="shared" si="30"/>
        <v>0</v>
      </c>
      <c r="CA39" s="53">
        <f t="shared" si="30"/>
        <v>0</v>
      </c>
    </row>
    <row r="40" spans="1:79">
      <c r="A40" s="20">
        <v>39</v>
      </c>
      <c r="B40" s="20" t="s">
        <v>27</v>
      </c>
      <c r="C40" s="20" t="s">
        <v>153</v>
      </c>
      <c r="D40" s="2">
        <v>1985</v>
      </c>
      <c r="E40" s="3">
        <v>4</v>
      </c>
      <c r="F40" s="2">
        <v>1</v>
      </c>
      <c r="G40" s="55">
        <f t="shared" si="0"/>
        <v>31137</v>
      </c>
      <c r="H40" s="4">
        <v>0</v>
      </c>
      <c r="I40" s="1">
        <v>0</v>
      </c>
      <c r="J40" s="51">
        <f t="shared" si="1"/>
        <v>0</v>
      </c>
      <c r="K40" s="54">
        <f t="shared" si="2"/>
        <v>0</v>
      </c>
      <c r="L40" s="4" t="s">
        <v>96</v>
      </c>
      <c r="M40" s="54">
        <f t="shared" si="15"/>
        <v>8</v>
      </c>
      <c r="N40" s="53">
        <f t="shared" si="3"/>
        <v>8</v>
      </c>
      <c r="O40" s="55">
        <f t="shared" si="4"/>
        <v>34059</v>
      </c>
      <c r="P40" s="53">
        <f t="shared" si="5"/>
        <v>0</v>
      </c>
      <c r="Q40" s="111">
        <f t="shared" si="6"/>
        <v>0</v>
      </c>
      <c r="R40" s="145" t="s">
        <v>130</v>
      </c>
      <c r="S40" s="138">
        <v>17</v>
      </c>
      <c r="T40" s="139">
        <v>4</v>
      </c>
      <c r="U40" s="138">
        <v>2035</v>
      </c>
      <c r="V40" s="55">
        <f t="shared" si="31"/>
        <v>54878</v>
      </c>
      <c r="W40" s="53">
        <f t="shared" si="8"/>
        <v>0</v>
      </c>
      <c r="X40" s="53">
        <f t="shared" si="9"/>
        <v>0</v>
      </c>
      <c r="Y40" s="53">
        <f t="shared" si="10"/>
        <v>0</v>
      </c>
      <c r="Z40" s="53">
        <f t="shared" si="32"/>
        <v>0</v>
      </c>
      <c r="AA40" s="53">
        <f>IF($V40&lt;=Z$2,0,IF($O40&lt;=Z$2,0,IF($G40&gt;=AA$2,0,IF($K40&gt;=$J40,0,IF($O40&lt;=AA$2,($J40-(SUM($K40,SUM($Z40:Z40)))),IF($L40=$D$139,(($J40-$K40)/$P40),(($J40-SUM($Z40:Z40))*$Q40))*IF($V40&lt;=AA$2,(DATEDIF(Z$2,$V40,"D")/365),IF($G40&gt;Z$2,(DATEDIF($G40,AA$2,"D")/365),1)))))))</f>
        <v>0</v>
      </c>
      <c r="AB40" s="53">
        <f>IF($V40&lt;=AA$2,0,IF($O40&lt;=AA$2,0,IF($G40&gt;=AB$2,0,IF($K40&gt;=$J40,0,IF($O40&lt;=AB$2,($J40-(SUM($K40,SUM($Z40:AA40)))),IF($L40=$D$139,(($J40-$K40)/$P40),(($J40-SUM($Z40:AA40))*$Q40))*IF($V40&lt;=AB$2,(DATEDIF(AA$2,$V40,"D")/365),IF($G40&gt;AA$2,(DATEDIF($G40,AB$2,"D")/365),1)))))))</f>
        <v>0</v>
      </c>
      <c r="AC40" s="53">
        <f>IF($V40&lt;=AB$2,0,IF($O40&lt;=AB$2,0,IF($G40&gt;=AC$2,0,IF($K40&gt;=$J40,0,IF($O40&lt;=AC$2,($J40-(SUM($K40,SUM($Z40:AB40)))),IF($L40=$D$139,(($J40-$K40)/$P40),(($J40-SUM($Z40:AB40))*$Q40))*IF($V40&lt;=AC$2,(DATEDIF(AB$2,$V40,"D")/365),IF($G40&gt;AB$2,(DATEDIF($G40,AC$2,"D")/365),1)))))))</f>
        <v>0</v>
      </c>
      <c r="AD40" s="53">
        <f>IF($V40&lt;=AC$2,0,IF($O40&lt;=AC$2,0,IF($G40&gt;=AD$2,0,IF($K40&gt;=$J40,0,IF($O40&lt;=AD$2,($J40-(SUM($K40,SUM($Z40:AC40)))),IF($L40=$D$139,(($J40-$K40)/$P40),(($J40-SUM($Z40:AC40))*$Q40))*IF($V40&lt;=AD$2,(DATEDIF(AC$2,$V40,"D")/365),IF($G40&gt;AC$2,(DATEDIF($G40,AD$2,"D")/365),1)))))))</f>
        <v>0</v>
      </c>
      <c r="AE40" s="53">
        <f>IF($V40&lt;=AD$2,0,IF($O40&lt;=AD$2,0,IF($G40&gt;=AE$2,0,IF($K40&gt;=$J40,0,IF($O40&lt;=AE$2,($J40-(SUM($K40,SUM($Z40:AD40)))),IF($L40=$D$139,(($J40-$K40)/$P40),(($J40-SUM($Z40:AD40))*$Q40))*IF($V40&lt;=AE$2,(DATEDIF(AD$2,$V40,"D")/365),IF($G40&gt;AD$2,(DATEDIF($G40,AE$2,"D")/365),1)))))))</f>
        <v>0</v>
      </c>
      <c r="AF40" s="53">
        <f>IF($V40&lt;=AE$2,0,IF($O40&lt;=AE$2,0,IF($G40&gt;=AF$2,0,IF($K40&gt;=$J40,0,IF($O40&lt;=AF$2,($J40-(SUM($K40,SUM($Z40:AE40)))),IF($L40=$D$139,(($J40-$K40)/$P40),(($J40-SUM($Z40:AE40))*$Q40))*IF($V40&lt;=AF$2,(DATEDIF(AE$2,$V40,"D")/365),IF($G40&gt;AE$2,(DATEDIF($G40,AF$2,"D")/365),1)))))))</f>
        <v>0</v>
      </c>
      <c r="AG40" s="53">
        <f>IF($V40&lt;=AF$2,0,IF($O40&lt;=AF$2,0,IF($G40&gt;=AG$2,0,IF($K40&gt;=$J40,0,IF($O40&lt;=AG$2,($J40-(SUM($K40,SUM($Z40:AF40)))),IF($L40=$D$139,(($J40-$K40)/$P40),(($J40-SUM($Z40:AF40))*$Q40))*IF($V40&lt;=AG$2,(DATEDIF(AF$2,$V40,"D")/365),IF($G40&gt;AF$2,(DATEDIF($G40,AG$2,"D")/365),1)))))))</f>
        <v>0</v>
      </c>
      <c r="AH40" s="53">
        <f>IF($V40&lt;=AG$2,0,IF($O40&lt;=AG$2,0,IF($G40&gt;=AH$2,0,IF($K40&gt;=$J40,0,IF($O40&lt;=AH$2,($J40-(SUM($K40,SUM($Z40:AG40)))),IF($L40=$D$139,(($J40-$K40)/$P40),(($J40-SUM($Z40:AG40))*$Q40))*IF($V40&lt;=AH$2,(DATEDIF(AG$2,$V40,"D")/365),IF($G40&gt;AG$2,(DATEDIF($G40,AH$2,"D")/365),1)))))))</f>
        <v>0</v>
      </c>
      <c r="AI40" s="53">
        <f>IF($V40&lt;=AH$2,0,IF($O40&lt;=AH$2,0,IF($G40&gt;=AI$2,0,IF($K40&gt;=$J40,0,IF($O40&lt;=AI$2,($J40-(SUM($K40,SUM($Z40:AH40)))),IF($L40=$D$139,(($J40-$K40)/$P40),(($J40-SUM($Z40:AH40))*$Q40))*IF($V40&lt;=AI$2,(DATEDIF(AH$2,$V40,"D")/365),IF($G40&gt;AH$2,(DATEDIF($G40,AI$2,"D")/365),1)))))))</f>
        <v>0</v>
      </c>
      <c r="AJ40" s="53">
        <f>IF($V40&lt;=AI$2,0,IF($O40&lt;=AI$2,0,IF($G40&gt;=AJ$2,0,IF($K40&gt;=$J40,0,IF($O40&lt;=AJ$2,($J40-(SUM($K40,SUM($Z40:AI40)))),IF($L40=$D$139,(($J40-$K40)/$P40),(($J40-SUM($Z40:AI40))*$Q40))*IF($V40&lt;=AJ$2,(DATEDIF(AI$2,$V40,"D")/365),IF($G40&gt;AI$2,(DATEDIF($G40,AJ$2,"D")/365),1)))))))</f>
        <v>0</v>
      </c>
      <c r="AK40" s="53">
        <f>IF($V40&lt;=AJ$2,0,IF($O40&lt;=AJ$2,0,IF($G40&gt;=AK$2,0,IF($K40&gt;=$J40,0,IF($O40&lt;=AK$2,($J40-(SUM($K40,SUM($Z40:AJ40)))),IF($L40=$D$139,(($J40-$K40)/$P40),(($J40-SUM($Z40:AJ40))*$Q40))*IF($V40&lt;=AK$2,(DATEDIF(AJ$2,$V40,"D")/365),IF($G40&gt;AJ$2,(DATEDIF($G40,AK$2,"D")/365),1)))))))</f>
        <v>0</v>
      </c>
      <c r="AL40" s="53">
        <f>IF($V40&lt;=AK$2,0,IF($O40&lt;=AK$2,0,IF($G40&gt;=AL$2,0,IF($K40&gt;=$J40,0,IF($O40&lt;=AL$2,($J40-(SUM($K40,SUM($Z40:AK40)))),IF($L40=$D$139,(($J40-$K40)/$P40),(($J40-SUM($Z40:AK40))*$Q40))*IF($V40&lt;=AL$2,(DATEDIF(AK$2,$V40,"D")/365),IF($G40&gt;AK$2,(DATEDIF($G40,AL$2,"D")/365),1)))))))</f>
        <v>0</v>
      </c>
      <c r="AM40" s="53">
        <f>IF($V40&lt;=AL$2,0,IF($O40&lt;=AL$2,0,IF($G40&gt;=AM$2,0,IF($K40&gt;=$J40,0,IF($O40&lt;=AM$2,($J40-(SUM($K40,SUM($Z40:AL40)))),IF($L40=$D$139,(($J40-$K40)/$P40),(($J40-SUM($Z40:AL40))*$Q40))*IF($V40&lt;=AM$2,(DATEDIF(AL$2,$V40,"D")/365),IF($G40&gt;AL$2,(DATEDIF($G40,AM$2,"D")/365),1)))))))</f>
        <v>0</v>
      </c>
      <c r="AN40" s="53">
        <f>IF($V40&lt;=AM$2,0,IF($O40&lt;=AM$2,0,IF($G40&gt;=AN$2,0,IF($K40&gt;=$J40,0,IF($O40&lt;=AN$2,($J40-(SUM($K40,SUM($Z40:AM40)))),IF($L40=$D$139,(($J40-$K40)/$P40),(($J40-SUM($Z40:AM40))*$Q40))*IF($V40&lt;=AN$2,(DATEDIF(AM$2,$V40,"D")/365),IF($G40&gt;AM$2,(DATEDIF($G40,AN$2,"D")/365),1)))))))</f>
        <v>0</v>
      </c>
      <c r="AO40" s="53">
        <f>IF($V40&lt;=AN$2,0,IF($O40&lt;=AN$2,0,IF($G40&gt;=AO$2,0,IF($K40&gt;=$J40,0,IF($O40&lt;=AO$2,($J40-(SUM($K40,SUM($Z40:AN40)))),IF($L40=$D$139,(($J40-$K40)/$P40),(($J40-SUM($Z40:AN40))*$Q40))*IF($V40&lt;=AO$2,(DATEDIF(AN$2,$V40,"D")/365),IF($G40&gt;AN$2,(DATEDIF($G40,AO$2,"D")/365),1)))))))</f>
        <v>0</v>
      </c>
      <c r="AP40" s="53">
        <f>IF($V40&lt;=AO$2,0,IF($O40&lt;=AO$2,0,IF($G40&gt;=AP$2,0,IF($K40&gt;=$J40,0,IF($O40&lt;=AP$2,($J40-(SUM($K40,SUM($Z40:AO40)))),IF($L40=$D$139,(($J40-$K40)/$P40),(($J40-SUM($Z40:AO40))*$Q40))*IF($V40&lt;=AP$2,(DATEDIF(AO$2,$V40,"D")/365),IF($G40&gt;AO$2,(DATEDIF($G40,AP$2,"D")/365),1)))))))</f>
        <v>0</v>
      </c>
      <c r="AQ40" s="53">
        <f>IF($V40&lt;=AP$2,0,IF($O40&lt;=AP$2,0,IF($G40&gt;=AQ$2,0,IF($K40&gt;=$J40,0,IF($O40&lt;=AQ$2,($J40-(SUM($K40,SUM($Z40:AP40)))),IF($L40=$D$139,(($J40-$K40)/$P40),(($J40-SUM($Z40:AP40))*$Q40))*IF($V40&lt;=AQ$2,(DATEDIF(AP$2,$V40,"D")/365),IF($G40&gt;AP$2,(DATEDIF($G40,AQ$2,"D")/365),1)))))))</f>
        <v>0</v>
      </c>
      <c r="AR40" s="53">
        <f>IF($V40&lt;=AQ$2,0,IF($O40&lt;=AQ$2,0,IF($G40&gt;=AR$2,0,IF($K40&gt;=$J40,0,IF($O40&lt;=AR$2,($J40-(SUM($K40,SUM($Z40:AQ40)))),IF($L40=$D$139,(($J40-$K40)/$P40),(($J40-SUM($Z40:AQ40))*$Q40))*IF($V40&lt;=AR$2,(DATEDIF(AQ$2,$V40,"D")/365),IF($G40&gt;AQ$2,(DATEDIF($G40,AR$2,"D")/365),1)))))))</f>
        <v>0</v>
      </c>
      <c r="AS40" s="53">
        <f>IF($V40&lt;=AR$2,0,IF($O40&lt;=AR$2,0,IF($G40&gt;=AS$2,0,IF($K40&gt;=$J40,0,IF($O40&lt;=AS$2,($J40-(SUM($K40,SUM($Z40:AR40)))),IF($L40=$D$139,(($J40-$K40)/$P40),(($J40-SUM($Z40:AR40))*$Q40))*IF($V40&lt;=AS$2,(DATEDIF(AR$2,$V40,"D")/365),IF($G40&gt;AR$2,(DATEDIF($G40,AS$2,"D")/365),1)))))))</f>
        <v>0</v>
      </c>
      <c r="AT40" s="53">
        <f>IF($V40&lt;=AS$2,0,IF($O40&lt;=AS$2,0,IF($G40&gt;=AT$2,0,IF($K40&gt;=$J40,0,IF($O40&lt;=AT$2,($J40-(SUM($K40,SUM($Z40:AS40)))),IF($L40=$D$139,(($J40-$K40)/$P40),(($J40-SUM($Z40:AS40))*$Q40))*IF($V40&lt;=AT$2,(DATEDIF(AS$2,$V40,"D")/365),IF($G40&gt;AS$2,(DATEDIF($G40,AT$2,"D")/365),1)))))))</f>
        <v>0</v>
      </c>
      <c r="AU40" s="53">
        <f>IF($V40&lt;=AT$2,0,IF($O40&lt;=AT$2,0,IF($G40&gt;=AU$2,0,IF($K40&gt;=$J40,0,IF($O40&lt;=AU$2,($J40-(SUM($K40,SUM($Z40:AT40)))),IF($L40=$D$139,(($J40-$K40)/$P40),(($J40-SUM($Z40:AT40))*$Q40))*IF($V40&lt;=AU$2,(DATEDIF(AT$2,$V40,"D")/365),IF($G40&gt;AT$2,(DATEDIF($G40,AU$2,"D")/365),1)))))))</f>
        <v>0</v>
      </c>
      <c r="AV40" s="53">
        <f>IF($V40&lt;=AU$2,0,IF($O40&lt;=AU$2,0,IF($G40&gt;=AV$2,0,IF($K40&gt;=$J40,0,IF($O40&lt;=AV$2,($J40-(SUM($K40,SUM($Z40:AU40)))),IF($L40=$D$139,(($J40-$K40)/$P40),(($J40-SUM($Z40:AU40))*$Q40))*IF($V40&lt;=AV$2,(DATEDIF(AU$2,$V40,"D")/365),IF($G40&gt;AU$2,(DATEDIF($G40,AV$2,"D")/365),1)))))))</f>
        <v>0</v>
      </c>
      <c r="AW40" s="53">
        <f>IF($V40&lt;=AV$2,0,IF($O40&lt;=AV$2,0,IF($G40&gt;=AW$2,0,IF($K40&gt;=$J40,0,IF($O40&lt;=AW$2,($J40-(SUM($K40,SUM($Z40:AV40)))),IF($L40=$D$139,(($J40-$K40)/$P40),(($J40-SUM($Z40:AV40))*$Q40))*IF($V40&lt;=AW$2,(DATEDIF(AV$2,$V40,"D")/365),IF($G40&gt;AV$2,(DATEDIF($G40,AW$2,"D")/365),1)))))))</f>
        <v>0</v>
      </c>
      <c r="AX40" s="53">
        <f>IF($V40&lt;=AW$2,0,IF($O40&lt;=AW$2,0,IF($G40&gt;=AX$2,0,IF($K40&gt;=$J40,0,IF($O40&lt;=AX$2,($J40-(SUM($K40,SUM($Z40:AW40)))),IF($L40=$D$139,(($J40-$K40)/$P40),(($J40-SUM($Z40:AW40))*$Q40))*IF($V40&lt;=AX$2,(DATEDIF(AW$2,$V40,"D")/365),IF($G40&gt;AW$2,(DATEDIF($G40,AX$2,"D")/365),1)))))))</f>
        <v>0</v>
      </c>
      <c r="AY40" s="53">
        <f>IF($V40&lt;=AX$2,0,IF($O40&lt;=AX$2,0,IF($G40&gt;=AY$2,0,IF($K40&gt;=$J40,0,IF($O40&lt;=AY$2,($J40-(SUM($K40,SUM($Z40:AX40)))),IF($L40=$D$139,(($J40-$K40)/$P40),(($J40-SUM($Z40:AX40))*$Q40))*IF($V40&lt;=AY$2,(DATEDIF(AX$2,$V40,"D")/365),IF($G40&gt;AX$2,(DATEDIF($G40,AY$2,"D")/365),1)))))))</f>
        <v>0</v>
      </c>
      <c r="AZ40" s="52"/>
      <c r="BA40" s="52"/>
      <c r="BB40" s="126">
        <f>IF($V40&lt;=BB$2,0,IF($G40&gt;=BB$2,0,IF($G40&gt;$W$3,(J40-Z40),IF($G40&lt;=$W$3,J40-SUM(W40,$Z40:Z40),0))))</f>
        <v>0</v>
      </c>
      <c r="BC40" s="53">
        <f t="shared" si="29"/>
        <v>0</v>
      </c>
      <c r="BD40" s="52">
        <f t="shared" si="29"/>
        <v>0</v>
      </c>
      <c r="BE40" s="53">
        <f t="shared" si="29"/>
        <v>0</v>
      </c>
      <c r="BF40" s="52">
        <f t="shared" si="29"/>
        <v>0</v>
      </c>
      <c r="BG40" s="53">
        <f t="shared" si="29"/>
        <v>0</v>
      </c>
      <c r="BH40" s="52">
        <f t="shared" si="29"/>
        <v>0</v>
      </c>
      <c r="BI40" s="53">
        <f t="shared" si="29"/>
        <v>0</v>
      </c>
      <c r="BJ40" s="52">
        <f t="shared" si="29"/>
        <v>0</v>
      </c>
      <c r="BK40" s="53">
        <f t="shared" si="29"/>
        <v>0</v>
      </c>
      <c r="BL40" s="52">
        <f t="shared" si="29"/>
        <v>0</v>
      </c>
      <c r="BM40" s="53">
        <f t="shared" si="29"/>
        <v>0</v>
      </c>
      <c r="BN40" s="52">
        <f t="shared" si="29"/>
        <v>0</v>
      </c>
      <c r="BO40" s="53">
        <f t="shared" si="29"/>
        <v>0</v>
      </c>
      <c r="BP40" s="52">
        <f t="shared" si="29"/>
        <v>0</v>
      </c>
      <c r="BQ40" s="53">
        <f t="shared" si="29"/>
        <v>0</v>
      </c>
      <c r="BR40" s="52">
        <f t="shared" si="29"/>
        <v>0</v>
      </c>
      <c r="BS40" s="53">
        <f t="shared" si="30"/>
        <v>0</v>
      </c>
      <c r="BT40" s="52">
        <f t="shared" si="30"/>
        <v>0</v>
      </c>
      <c r="BU40" s="53">
        <f t="shared" si="30"/>
        <v>0</v>
      </c>
      <c r="BV40" s="52">
        <f t="shared" si="30"/>
        <v>0</v>
      </c>
      <c r="BW40" s="53">
        <f t="shared" si="30"/>
        <v>0</v>
      </c>
      <c r="BX40" s="52">
        <f t="shared" si="30"/>
        <v>0</v>
      </c>
      <c r="BY40" s="53">
        <f t="shared" si="30"/>
        <v>0</v>
      </c>
      <c r="BZ40" s="52">
        <f t="shared" si="30"/>
        <v>0</v>
      </c>
      <c r="CA40" s="53">
        <f t="shared" si="30"/>
        <v>0</v>
      </c>
    </row>
    <row r="41" spans="1:79">
      <c r="A41" s="20">
        <v>40</v>
      </c>
      <c r="B41" s="20" t="s">
        <v>27</v>
      </c>
      <c r="C41" s="20" t="s">
        <v>153</v>
      </c>
      <c r="D41" s="2">
        <v>1985</v>
      </c>
      <c r="E41" s="3">
        <v>4</v>
      </c>
      <c r="F41" s="2">
        <v>1</v>
      </c>
      <c r="G41" s="55">
        <f>DATE(D41,E41,F41)-1</f>
        <v>31137</v>
      </c>
      <c r="H41" s="4">
        <v>0</v>
      </c>
      <c r="I41" s="1">
        <v>0</v>
      </c>
      <c r="J41" s="51">
        <f>H41-I41</f>
        <v>0</v>
      </c>
      <c r="K41" s="54">
        <f>H41*0.05</f>
        <v>0</v>
      </c>
      <c r="L41" s="4" t="s">
        <v>96</v>
      </c>
      <c r="M41" s="54">
        <f t="shared" si="15"/>
        <v>8</v>
      </c>
      <c r="N41" s="53">
        <f t="shared" si="3"/>
        <v>8</v>
      </c>
      <c r="O41" s="55">
        <f t="shared" si="4"/>
        <v>34059</v>
      </c>
      <c r="P41" s="53">
        <f t="shared" si="5"/>
        <v>0</v>
      </c>
      <c r="Q41" s="111">
        <f t="shared" si="6"/>
        <v>0</v>
      </c>
      <c r="R41" s="145" t="s">
        <v>130</v>
      </c>
      <c r="S41" s="138">
        <v>17</v>
      </c>
      <c r="T41" s="139">
        <v>4</v>
      </c>
      <c r="U41" s="138">
        <v>2035</v>
      </c>
      <c r="V41" s="55">
        <f t="shared" si="31"/>
        <v>54878</v>
      </c>
      <c r="W41" s="53">
        <f t="shared" si="8"/>
        <v>0</v>
      </c>
      <c r="X41" s="53">
        <f t="shared" si="9"/>
        <v>0</v>
      </c>
      <c r="Y41" s="53">
        <f t="shared" si="10"/>
        <v>0</v>
      </c>
      <c r="Z41" s="53">
        <f t="shared" si="32"/>
        <v>0</v>
      </c>
      <c r="AA41" s="53">
        <f>IF($V41&lt;=Z$2,0,IF($O41&lt;=Z$2,0,IF($G41&gt;=AA$2,0,IF($K41&gt;=$J41,0,IF($O41&lt;=AA$2,($J41-(SUM($K41,SUM($Z41:Z41)))),IF($L41=$D$139,(($J41-$K41)/$P41),(($J41-SUM($Z41:Z41))*$Q41))*IF($V41&lt;=AA$2,(DATEDIF(Z$2,$V41,"D")/365),IF($G41&gt;Z$2,(DATEDIF($G41,AA$2,"D")/365),1)))))))</f>
        <v>0</v>
      </c>
      <c r="AB41" s="53">
        <f>IF($V41&lt;=AA$2,0,IF($O41&lt;=AA$2,0,IF($G41&gt;=AB$2,0,IF($K41&gt;=$J41,0,IF($O41&lt;=AB$2,($J41-(SUM($K41,SUM($Z41:AA41)))),IF($L41=$D$139,(($J41-$K41)/$P41),(($J41-SUM($Z41:AA41))*$Q41))*IF($V41&lt;=AB$2,(DATEDIF(AA$2,$V41,"D")/365),IF($G41&gt;AA$2,(DATEDIF($G41,AB$2,"D")/365),1)))))))</f>
        <v>0</v>
      </c>
      <c r="AC41" s="53">
        <f>IF($V41&lt;=AB$2,0,IF($O41&lt;=AB$2,0,IF($G41&gt;=AC$2,0,IF($K41&gt;=$J41,0,IF($O41&lt;=AC$2,($J41-(SUM($K41,SUM($Z41:AB41)))),IF($L41=$D$139,(($J41-$K41)/$P41),(($J41-SUM($Z41:AB41))*$Q41))*IF($V41&lt;=AC$2,(DATEDIF(AB$2,$V41,"D")/365),IF($G41&gt;AB$2,(DATEDIF($G41,AC$2,"D")/365),1)))))))</f>
        <v>0</v>
      </c>
      <c r="AD41" s="53">
        <f>IF($V41&lt;=AC$2,0,IF($O41&lt;=AC$2,0,IF($G41&gt;=AD$2,0,IF($K41&gt;=$J41,0,IF($O41&lt;=AD$2,($J41-(SUM($K41,SUM($Z41:AC41)))),IF($L41=$D$139,(($J41-$K41)/$P41),(($J41-SUM($Z41:AC41))*$Q41))*IF($V41&lt;=AD$2,(DATEDIF(AC$2,$V41,"D")/365),IF($G41&gt;AC$2,(DATEDIF($G41,AD$2,"D")/365),1)))))))</f>
        <v>0</v>
      </c>
      <c r="AE41" s="53">
        <f>IF($V41&lt;=AD$2,0,IF($O41&lt;=AD$2,0,IF($G41&gt;=AE$2,0,IF($K41&gt;=$J41,0,IF($O41&lt;=AE$2,($J41-(SUM($K41,SUM($Z41:AD41)))),IF($L41=$D$139,(($J41-$K41)/$P41),(($J41-SUM($Z41:AD41))*$Q41))*IF($V41&lt;=AE$2,(DATEDIF(AD$2,$V41,"D")/365),IF($G41&gt;AD$2,(DATEDIF($G41,AE$2,"D")/365),1)))))))</f>
        <v>0</v>
      </c>
      <c r="AF41" s="53">
        <f>IF($V41&lt;=AE$2,0,IF($O41&lt;=AE$2,0,IF($G41&gt;=AF$2,0,IF($K41&gt;=$J41,0,IF($O41&lt;=AF$2,($J41-(SUM($K41,SUM($Z41:AE41)))),IF($L41=$D$139,(($J41-$K41)/$P41),(($J41-SUM($Z41:AE41))*$Q41))*IF($V41&lt;=AF$2,(DATEDIF(AE$2,$V41,"D")/365),IF($G41&gt;AE$2,(DATEDIF($G41,AF$2,"D")/365),1)))))))</f>
        <v>0</v>
      </c>
      <c r="AG41" s="53">
        <f>IF($V41&lt;=AF$2,0,IF($O41&lt;=AF$2,0,IF($G41&gt;=AG$2,0,IF($K41&gt;=$J41,0,IF($O41&lt;=AG$2,($J41-(SUM($K41,SUM($Z41:AF41)))),IF($L41=$D$139,(($J41-$K41)/$P41),(($J41-SUM($Z41:AF41))*$Q41))*IF($V41&lt;=AG$2,(DATEDIF(AF$2,$V41,"D")/365),IF($G41&gt;AF$2,(DATEDIF($G41,AG$2,"D")/365),1)))))))</f>
        <v>0</v>
      </c>
      <c r="AH41" s="53">
        <f>IF($V41&lt;=AG$2,0,IF($O41&lt;=AG$2,0,IF($G41&gt;=AH$2,0,IF($K41&gt;=$J41,0,IF($O41&lt;=AH$2,($J41-(SUM($K41,SUM($Z41:AG41)))),IF($L41=$D$139,(($J41-$K41)/$P41),(($J41-SUM($Z41:AG41))*$Q41))*IF($V41&lt;=AH$2,(DATEDIF(AG$2,$V41,"D")/365),IF($G41&gt;AG$2,(DATEDIF($G41,AH$2,"D")/365),1)))))))</f>
        <v>0</v>
      </c>
      <c r="AI41" s="53">
        <f>IF($V41&lt;=AH$2,0,IF($O41&lt;=AH$2,0,IF($G41&gt;=AI$2,0,IF($K41&gt;=$J41,0,IF($O41&lt;=AI$2,($J41-(SUM($K41,SUM($Z41:AH41)))),IF($L41=$D$139,(($J41-$K41)/$P41),(($J41-SUM($Z41:AH41))*$Q41))*IF($V41&lt;=AI$2,(DATEDIF(AH$2,$V41,"D")/365),IF($G41&gt;AH$2,(DATEDIF($G41,AI$2,"D")/365),1)))))))</f>
        <v>0</v>
      </c>
      <c r="AJ41" s="53">
        <f>IF($V41&lt;=AI$2,0,IF($O41&lt;=AI$2,0,IF($G41&gt;=AJ$2,0,IF($K41&gt;=$J41,0,IF($O41&lt;=AJ$2,($J41-(SUM($K41,SUM($Z41:AI41)))),IF($L41=$D$139,(($J41-$K41)/$P41),(($J41-SUM($Z41:AI41))*$Q41))*IF($V41&lt;=AJ$2,(DATEDIF(AI$2,$V41,"D")/365),IF($G41&gt;AI$2,(DATEDIF($G41,AJ$2,"D")/365),1)))))))</f>
        <v>0</v>
      </c>
      <c r="AK41" s="53">
        <f>IF($V41&lt;=AJ$2,0,IF($O41&lt;=AJ$2,0,IF($G41&gt;=AK$2,0,IF($K41&gt;=$J41,0,IF($O41&lt;=AK$2,($J41-(SUM($K41,SUM($Z41:AJ41)))),IF($L41=$D$139,(($J41-$K41)/$P41),(($J41-SUM($Z41:AJ41))*$Q41))*IF($V41&lt;=AK$2,(DATEDIF(AJ$2,$V41,"D")/365),IF($G41&gt;AJ$2,(DATEDIF($G41,AK$2,"D")/365),1)))))))</f>
        <v>0</v>
      </c>
      <c r="AL41" s="53">
        <f>IF($V41&lt;=AK$2,0,IF($O41&lt;=AK$2,0,IF($G41&gt;=AL$2,0,IF($K41&gt;=$J41,0,IF($O41&lt;=AL$2,($J41-(SUM($K41,SUM($Z41:AK41)))),IF($L41=$D$139,(($J41-$K41)/$P41),(($J41-SUM($Z41:AK41))*$Q41))*IF($V41&lt;=AL$2,(DATEDIF(AK$2,$V41,"D")/365),IF($G41&gt;AK$2,(DATEDIF($G41,AL$2,"D")/365),1)))))))</f>
        <v>0</v>
      </c>
      <c r="AM41" s="53">
        <f>IF($V41&lt;=AL$2,0,IF($O41&lt;=AL$2,0,IF($G41&gt;=AM$2,0,IF($K41&gt;=$J41,0,IF($O41&lt;=AM$2,($J41-(SUM($K41,SUM($Z41:AL41)))),IF($L41=$D$139,(($J41-$K41)/$P41),(($J41-SUM($Z41:AL41))*$Q41))*IF($V41&lt;=AM$2,(DATEDIF(AL$2,$V41,"D")/365),IF($G41&gt;AL$2,(DATEDIF($G41,AM$2,"D")/365),1)))))))</f>
        <v>0</v>
      </c>
      <c r="AN41" s="53">
        <f>IF($V41&lt;=AM$2,0,IF($O41&lt;=AM$2,0,IF($G41&gt;=AN$2,0,IF($K41&gt;=$J41,0,IF($O41&lt;=AN$2,($J41-(SUM($K41,SUM($Z41:AM41)))),IF($L41=$D$139,(($J41-$K41)/$P41),(($J41-SUM($Z41:AM41))*$Q41))*IF($V41&lt;=AN$2,(DATEDIF(AM$2,$V41,"D")/365),IF($G41&gt;AM$2,(DATEDIF($G41,AN$2,"D")/365),1)))))))</f>
        <v>0</v>
      </c>
      <c r="AO41" s="53">
        <f>IF($V41&lt;=AN$2,0,IF($O41&lt;=AN$2,0,IF($G41&gt;=AO$2,0,IF($K41&gt;=$J41,0,IF($O41&lt;=AO$2,($J41-(SUM($K41,SUM($Z41:AN41)))),IF($L41=$D$139,(($J41-$K41)/$P41),(($J41-SUM($Z41:AN41))*$Q41))*IF($V41&lt;=AO$2,(DATEDIF(AN$2,$V41,"D")/365),IF($G41&gt;AN$2,(DATEDIF($G41,AO$2,"D")/365),1)))))))</f>
        <v>0</v>
      </c>
      <c r="AP41" s="53">
        <f>IF($V41&lt;=AO$2,0,IF($O41&lt;=AO$2,0,IF($G41&gt;=AP$2,0,IF($K41&gt;=$J41,0,IF($O41&lt;=AP$2,($J41-(SUM($K41,SUM($Z41:AO41)))),IF($L41=$D$139,(($J41-$K41)/$P41),(($J41-SUM($Z41:AO41))*$Q41))*IF($V41&lt;=AP$2,(DATEDIF(AO$2,$V41,"D")/365),IF($G41&gt;AO$2,(DATEDIF($G41,AP$2,"D")/365),1)))))))</f>
        <v>0</v>
      </c>
      <c r="AQ41" s="53">
        <f>IF($V41&lt;=AP$2,0,IF($O41&lt;=AP$2,0,IF($G41&gt;=AQ$2,0,IF($K41&gt;=$J41,0,IF($O41&lt;=AQ$2,($J41-(SUM($K41,SUM($Z41:AP41)))),IF($L41=$D$139,(($J41-$K41)/$P41),(($J41-SUM($Z41:AP41))*$Q41))*IF($V41&lt;=AQ$2,(DATEDIF(AP$2,$V41,"D")/365),IF($G41&gt;AP$2,(DATEDIF($G41,AQ$2,"D")/365),1)))))))</f>
        <v>0</v>
      </c>
      <c r="AR41" s="53">
        <f>IF($V41&lt;=AQ$2,0,IF($O41&lt;=AQ$2,0,IF($G41&gt;=AR$2,0,IF($K41&gt;=$J41,0,IF($O41&lt;=AR$2,($J41-(SUM($K41,SUM($Z41:AQ41)))),IF($L41=$D$139,(($J41-$K41)/$P41),(($J41-SUM($Z41:AQ41))*$Q41))*IF($V41&lt;=AR$2,(DATEDIF(AQ$2,$V41,"D")/365),IF($G41&gt;AQ$2,(DATEDIF($G41,AR$2,"D")/365),1)))))))</f>
        <v>0</v>
      </c>
      <c r="AS41" s="53">
        <f>IF($V41&lt;=AR$2,0,IF($O41&lt;=AR$2,0,IF($G41&gt;=AS$2,0,IF($K41&gt;=$J41,0,IF($O41&lt;=AS$2,($J41-(SUM($K41,SUM($Z41:AR41)))),IF($L41=$D$139,(($J41-$K41)/$P41),(($J41-SUM($Z41:AR41))*$Q41))*IF($V41&lt;=AS$2,(DATEDIF(AR$2,$V41,"D")/365),IF($G41&gt;AR$2,(DATEDIF($G41,AS$2,"D")/365),1)))))))</f>
        <v>0</v>
      </c>
      <c r="AT41" s="53">
        <f>IF($V41&lt;=AS$2,0,IF($O41&lt;=AS$2,0,IF($G41&gt;=AT$2,0,IF($K41&gt;=$J41,0,IF($O41&lt;=AT$2,($J41-(SUM($K41,SUM($Z41:AS41)))),IF($L41=$D$139,(($J41-$K41)/$P41),(($J41-SUM($Z41:AS41))*$Q41))*IF($V41&lt;=AT$2,(DATEDIF(AS$2,$V41,"D")/365),IF($G41&gt;AS$2,(DATEDIF($G41,AT$2,"D")/365),1)))))))</f>
        <v>0</v>
      </c>
      <c r="AU41" s="53">
        <f>IF($V41&lt;=AT$2,0,IF($O41&lt;=AT$2,0,IF($G41&gt;=AU$2,0,IF($K41&gt;=$J41,0,IF($O41&lt;=AU$2,($J41-(SUM($K41,SUM($Z41:AT41)))),IF($L41=$D$139,(($J41-$K41)/$P41),(($J41-SUM($Z41:AT41))*$Q41))*IF($V41&lt;=AU$2,(DATEDIF(AT$2,$V41,"D")/365),IF($G41&gt;AT$2,(DATEDIF($G41,AU$2,"D")/365),1)))))))</f>
        <v>0</v>
      </c>
      <c r="AV41" s="53">
        <f>IF($V41&lt;=AU$2,0,IF($O41&lt;=AU$2,0,IF($G41&gt;=AV$2,0,IF($K41&gt;=$J41,0,IF($O41&lt;=AV$2,($J41-(SUM($K41,SUM($Z41:AU41)))),IF($L41=$D$139,(($J41-$K41)/$P41),(($J41-SUM($Z41:AU41))*$Q41))*IF($V41&lt;=AV$2,(DATEDIF(AU$2,$V41,"D")/365),IF($G41&gt;AU$2,(DATEDIF($G41,AV$2,"D")/365),1)))))))</f>
        <v>0</v>
      </c>
      <c r="AW41" s="53">
        <f>IF($V41&lt;=AV$2,0,IF($O41&lt;=AV$2,0,IF($G41&gt;=AW$2,0,IF($K41&gt;=$J41,0,IF($O41&lt;=AW$2,($J41-(SUM($K41,SUM($Z41:AV41)))),IF($L41=$D$139,(($J41-$K41)/$P41),(($J41-SUM($Z41:AV41))*$Q41))*IF($V41&lt;=AW$2,(DATEDIF(AV$2,$V41,"D")/365),IF($G41&gt;AV$2,(DATEDIF($G41,AW$2,"D")/365),1)))))))</f>
        <v>0</v>
      </c>
      <c r="AX41" s="53">
        <f>IF($V41&lt;=AW$2,0,IF($O41&lt;=AW$2,0,IF($G41&gt;=AX$2,0,IF($K41&gt;=$J41,0,IF($O41&lt;=AX$2,($J41-(SUM($K41,SUM($Z41:AW41)))),IF($L41=$D$139,(($J41-$K41)/$P41),(($J41-SUM($Z41:AW41))*$Q41))*IF($V41&lt;=AX$2,(DATEDIF(AW$2,$V41,"D")/365),IF($G41&gt;AW$2,(DATEDIF($G41,AX$2,"D")/365),1)))))))</f>
        <v>0</v>
      </c>
      <c r="AY41" s="53">
        <f>IF($V41&lt;=AX$2,0,IF($O41&lt;=AX$2,0,IF($G41&gt;=AY$2,0,IF($K41&gt;=$J41,0,IF($O41&lt;=AY$2,($J41-(SUM($K41,SUM($Z41:AX41)))),IF($L41=$D$139,(($J41-$K41)/$P41),(($J41-SUM($Z41:AX41))*$Q41))*IF($V41&lt;=AY$2,(DATEDIF(AX$2,$V41,"D")/365),IF($G41&gt;AX$2,(DATEDIF($G41,AY$2,"D")/365),1)))))))</f>
        <v>0</v>
      </c>
      <c r="AZ41" s="52"/>
      <c r="BA41" s="52"/>
      <c r="BB41" s="126">
        <f>IF($V41&lt;=BB$2,0,IF($G41&gt;=BB$2,0,IF($G41&gt;$W$3,(J41-Z41),IF($G41&lt;=$W$3,J41-SUM(W41,$Z41:Z41),0))))</f>
        <v>0</v>
      </c>
      <c r="BC41" s="53">
        <f t="shared" si="29"/>
        <v>0</v>
      </c>
      <c r="BD41" s="52">
        <f t="shared" si="29"/>
        <v>0</v>
      </c>
      <c r="BE41" s="53">
        <f t="shared" si="29"/>
        <v>0</v>
      </c>
      <c r="BF41" s="52">
        <f t="shared" si="29"/>
        <v>0</v>
      </c>
      <c r="BG41" s="53">
        <f t="shared" si="29"/>
        <v>0</v>
      </c>
      <c r="BH41" s="52">
        <f t="shared" si="29"/>
        <v>0</v>
      </c>
      <c r="BI41" s="53">
        <f t="shared" si="29"/>
        <v>0</v>
      </c>
      <c r="BJ41" s="52">
        <f t="shared" si="29"/>
        <v>0</v>
      </c>
      <c r="BK41" s="53">
        <f t="shared" si="29"/>
        <v>0</v>
      </c>
      <c r="BL41" s="52">
        <f t="shared" si="29"/>
        <v>0</v>
      </c>
      <c r="BM41" s="53">
        <f t="shared" si="29"/>
        <v>0</v>
      </c>
      <c r="BN41" s="52">
        <f t="shared" si="29"/>
        <v>0</v>
      </c>
      <c r="BO41" s="53">
        <f t="shared" si="29"/>
        <v>0</v>
      </c>
      <c r="BP41" s="52">
        <f t="shared" si="29"/>
        <v>0</v>
      </c>
      <c r="BQ41" s="53">
        <f t="shared" si="29"/>
        <v>0</v>
      </c>
      <c r="BR41" s="52">
        <f t="shared" si="29"/>
        <v>0</v>
      </c>
      <c r="BS41" s="53">
        <f t="shared" si="30"/>
        <v>0</v>
      </c>
      <c r="BT41" s="52">
        <f t="shared" si="30"/>
        <v>0</v>
      </c>
      <c r="BU41" s="53">
        <f t="shared" si="30"/>
        <v>0</v>
      </c>
      <c r="BV41" s="52">
        <f t="shared" si="30"/>
        <v>0</v>
      </c>
      <c r="BW41" s="53">
        <f t="shared" si="30"/>
        <v>0</v>
      </c>
      <c r="BX41" s="52">
        <f t="shared" si="30"/>
        <v>0</v>
      </c>
      <c r="BY41" s="53">
        <f t="shared" si="30"/>
        <v>0</v>
      </c>
      <c r="BZ41" s="52">
        <f t="shared" si="30"/>
        <v>0</v>
      </c>
      <c r="CA41" s="53">
        <f t="shared" si="30"/>
        <v>0</v>
      </c>
    </row>
    <row r="42" spans="1:79">
      <c r="A42" s="20">
        <v>41</v>
      </c>
      <c r="B42" s="20" t="s">
        <v>27</v>
      </c>
      <c r="C42" s="20" t="s">
        <v>153</v>
      </c>
      <c r="D42" s="2">
        <v>1985</v>
      </c>
      <c r="E42" s="3">
        <v>4</v>
      </c>
      <c r="F42" s="2">
        <v>1</v>
      </c>
      <c r="G42" s="55">
        <f t="shared" ref="G42:G105" si="33">DATE(D42,E42,F42)-1</f>
        <v>31137</v>
      </c>
      <c r="H42" s="4">
        <v>0</v>
      </c>
      <c r="I42" s="1">
        <v>0</v>
      </c>
      <c r="J42" s="51">
        <f t="shared" ref="J42:J105" si="34">H42-I42</f>
        <v>0</v>
      </c>
      <c r="K42" s="54">
        <f t="shared" ref="K42:K105" si="35">H42*0.05</f>
        <v>0</v>
      </c>
      <c r="L42" s="4" t="s">
        <v>96</v>
      </c>
      <c r="M42" s="54">
        <f t="shared" si="15"/>
        <v>8</v>
      </c>
      <c r="N42" s="53">
        <f t="shared" si="3"/>
        <v>8</v>
      </c>
      <c r="O42" s="55">
        <f t="shared" si="4"/>
        <v>34059</v>
      </c>
      <c r="P42" s="53">
        <f t="shared" si="5"/>
        <v>0</v>
      </c>
      <c r="Q42" s="111">
        <f t="shared" si="6"/>
        <v>0</v>
      </c>
      <c r="R42" s="145" t="s">
        <v>130</v>
      </c>
      <c r="S42" s="138">
        <v>17</v>
      </c>
      <c r="T42" s="139">
        <v>4</v>
      </c>
      <c r="U42" s="138">
        <v>2035</v>
      </c>
      <c r="V42" s="55">
        <f t="shared" si="31"/>
        <v>54878</v>
      </c>
      <c r="W42" s="53">
        <f t="shared" si="8"/>
        <v>0</v>
      </c>
      <c r="X42" s="53">
        <f t="shared" si="9"/>
        <v>0</v>
      </c>
      <c r="Y42" s="53">
        <f t="shared" si="10"/>
        <v>0</v>
      </c>
      <c r="Z42" s="53">
        <f t="shared" si="32"/>
        <v>0</v>
      </c>
      <c r="AA42" s="53">
        <f>IF($V42&lt;=Z$2,0,IF($O42&lt;=Z$2,0,IF($G42&gt;=AA$2,0,IF($K42&gt;=$J42,0,IF($O42&lt;=AA$2,($J42-(SUM($K42,SUM($Z42:Z42)))),IF($L42=$D$139,(($J42-$K42)/$P42),(($J42-SUM($Z42:Z42))*$Q42))*IF($V42&lt;=AA$2,(DATEDIF(Z$2,$V42,"D")/365),IF($G42&gt;Z$2,(DATEDIF($G42,AA$2,"D")/365),1)))))))</f>
        <v>0</v>
      </c>
      <c r="AB42" s="53">
        <f>IF($V42&lt;=AA$2,0,IF($O42&lt;=AA$2,0,IF($G42&gt;=AB$2,0,IF($K42&gt;=$J42,0,IF($O42&lt;=AB$2,($J42-(SUM($K42,SUM($Z42:AA42)))),IF($L42=$D$139,(($J42-$K42)/$P42),(($J42-SUM($Z42:AA42))*$Q42))*IF($V42&lt;=AB$2,(DATEDIF(AA$2,$V42,"D")/365),IF($G42&gt;AA$2,(DATEDIF($G42,AB$2,"D")/365),1)))))))</f>
        <v>0</v>
      </c>
      <c r="AC42" s="53">
        <f>IF($V42&lt;=AB$2,0,IF($O42&lt;=AB$2,0,IF($G42&gt;=AC$2,0,IF($K42&gt;=$J42,0,IF($O42&lt;=AC$2,($J42-(SUM($K42,SUM($Z42:AB42)))),IF($L42=$D$139,(($J42-$K42)/$P42),(($J42-SUM($Z42:AB42))*$Q42))*IF($V42&lt;=AC$2,(DATEDIF(AB$2,$V42,"D")/365),IF($G42&gt;AB$2,(DATEDIF($G42,AC$2,"D")/365),1)))))))</f>
        <v>0</v>
      </c>
      <c r="AD42" s="53">
        <f>IF($V42&lt;=AC$2,0,IF($O42&lt;=AC$2,0,IF($G42&gt;=AD$2,0,IF($K42&gt;=$J42,0,IF($O42&lt;=AD$2,($J42-(SUM($K42,SUM($Z42:AC42)))),IF($L42=$D$139,(($J42-$K42)/$P42),(($J42-SUM($Z42:AC42))*$Q42))*IF($V42&lt;=AD$2,(DATEDIF(AC$2,$V42,"D")/365),IF($G42&gt;AC$2,(DATEDIF($G42,AD$2,"D")/365),1)))))))</f>
        <v>0</v>
      </c>
      <c r="AE42" s="53">
        <f>IF($V42&lt;=AD$2,0,IF($O42&lt;=AD$2,0,IF($G42&gt;=AE$2,0,IF($K42&gt;=$J42,0,IF($O42&lt;=AE$2,($J42-(SUM($K42,SUM($Z42:AD42)))),IF($L42=$D$139,(($J42-$K42)/$P42),(($J42-SUM($Z42:AD42))*$Q42))*IF($V42&lt;=AE$2,(DATEDIF(AD$2,$V42,"D")/365),IF($G42&gt;AD$2,(DATEDIF($G42,AE$2,"D")/365),1)))))))</f>
        <v>0</v>
      </c>
      <c r="AF42" s="53">
        <f>IF($V42&lt;=AE$2,0,IF($O42&lt;=AE$2,0,IF($G42&gt;=AF$2,0,IF($K42&gt;=$J42,0,IF($O42&lt;=AF$2,($J42-(SUM($K42,SUM($Z42:AE42)))),IF($L42=$D$139,(($J42-$K42)/$P42),(($J42-SUM($Z42:AE42))*$Q42))*IF($V42&lt;=AF$2,(DATEDIF(AE$2,$V42,"D")/365),IF($G42&gt;AE$2,(DATEDIF($G42,AF$2,"D")/365),1)))))))</f>
        <v>0</v>
      </c>
      <c r="AG42" s="53">
        <f>IF($V42&lt;=AF$2,0,IF($O42&lt;=AF$2,0,IF($G42&gt;=AG$2,0,IF($K42&gt;=$J42,0,IF($O42&lt;=AG$2,($J42-(SUM($K42,SUM($Z42:AF42)))),IF($L42=$D$139,(($J42-$K42)/$P42),(($J42-SUM($Z42:AF42))*$Q42))*IF($V42&lt;=AG$2,(DATEDIF(AF$2,$V42,"D")/365),IF($G42&gt;AF$2,(DATEDIF($G42,AG$2,"D")/365),1)))))))</f>
        <v>0</v>
      </c>
      <c r="AH42" s="53">
        <f>IF($V42&lt;=AG$2,0,IF($O42&lt;=AG$2,0,IF($G42&gt;=AH$2,0,IF($K42&gt;=$J42,0,IF($O42&lt;=AH$2,($J42-(SUM($K42,SUM($Z42:AG42)))),IF($L42=$D$139,(($J42-$K42)/$P42),(($J42-SUM($Z42:AG42))*$Q42))*IF($V42&lt;=AH$2,(DATEDIF(AG$2,$V42,"D")/365),IF($G42&gt;AG$2,(DATEDIF($G42,AH$2,"D")/365),1)))))))</f>
        <v>0</v>
      </c>
      <c r="AI42" s="53">
        <f>IF($V42&lt;=AH$2,0,IF($O42&lt;=AH$2,0,IF($G42&gt;=AI$2,0,IF($K42&gt;=$J42,0,IF($O42&lt;=AI$2,($J42-(SUM($K42,SUM($Z42:AH42)))),IF($L42=$D$139,(($J42-$K42)/$P42),(($J42-SUM($Z42:AH42))*$Q42))*IF($V42&lt;=AI$2,(DATEDIF(AH$2,$V42,"D")/365),IF($G42&gt;AH$2,(DATEDIF($G42,AI$2,"D")/365),1)))))))</f>
        <v>0</v>
      </c>
      <c r="AJ42" s="53">
        <f>IF($V42&lt;=AI$2,0,IF($O42&lt;=AI$2,0,IF($G42&gt;=AJ$2,0,IF($K42&gt;=$J42,0,IF($O42&lt;=AJ$2,($J42-(SUM($K42,SUM($Z42:AI42)))),IF($L42=$D$139,(($J42-$K42)/$P42),(($J42-SUM($Z42:AI42))*$Q42))*IF($V42&lt;=AJ$2,(DATEDIF(AI$2,$V42,"D")/365),IF($G42&gt;AI$2,(DATEDIF($G42,AJ$2,"D")/365),1)))))))</f>
        <v>0</v>
      </c>
      <c r="AK42" s="53">
        <f>IF($V42&lt;=AJ$2,0,IF($O42&lt;=AJ$2,0,IF($G42&gt;=AK$2,0,IF($K42&gt;=$J42,0,IF($O42&lt;=AK$2,($J42-(SUM($K42,SUM($Z42:AJ42)))),IF($L42=$D$139,(($J42-$K42)/$P42),(($J42-SUM($Z42:AJ42))*$Q42))*IF($V42&lt;=AK$2,(DATEDIF(AJ$2,$V42,"D")/365),IF($G42&gt;AJ$2,(DATEDIF($G42,AK$2,"D")/365),1)))))))</f>
        <v>0</v>
      </c>
      <c r="AL42" s="53">
        <f>IF($V42&lt;=AK$2,0,IF($O42&lt;=AK$2,0,IF($G42&gt;=AL$2,0,IF($K42&gt;=$J42,0,IF($O42&lt;=AL$2,($J42-(SUM($K42,SUM($Z42:AK42)))),IF($L42=$D$139,(($J42-$K42)/$P42),(($J42-SUM($Z42:AK42))*$Q42))*IF($V42&lt;=AL$2,(DATEDIF(AK$2,$V42,"D")/365),IF($G42&gt;AK$2,(DATEDIF($G42,AL$2,"D")/365),1)))))))</f>
        <v>0</v>
      </c>
      <c r="AM42" s="53">
        <f>IF($V42&lt;=AL$2,0,IF($O42&lt;=AL$2,0,IF($G42&gt;=AM$2,0,IF($K42&gt;=$J42,0,IF($O42&lt;=AM$2,($J42-(SUM($K42,SUM($Z42:AL42)))),IF($L42=$D$139,(($J42-$K42)/$P42),(($J42-SUM($Z42:AL42))*$Q42))*IF($V42&lt;=AM$2,(DATEDIF(AL$2,$V42,"D")/365),IF($G42&gt;AL$2,(DATEDIF($G42,AM$2,"D")/365),1)))))))</f>
        <v>0</v>
      </c>
      <c r="AN42" s="53">
        <f>IF($V42&lt;=AM$2,0,IF($O42&lt;=AM$2,0,IF($G42&gt;=AN$2,0,IF($K42&gt;=$J42,0,IF($O42&lt;=AN$2,($J42-(SUM($K42,SUM($Z42:AM42)))),IF($L42=$D$139,(($J42-$K42)/$P42),(($J42-SUM($Z42:AM42))*$Q42))*IF($V42&lt;=AN$2,(DATEDIF(AM$2,$V42,"D")/365),IF($G42&gt;AM$2,(DATEDIF($G42,AN$2,"D")/365),1)))))))</f>
        <v>0</v>
      </c>
      <c r="AO42" s="53">
        <f>IF($V42&lt;=AN$2,0,IF($O42&lt;=AN$2,0,IF($G42&gt;=AO$2,0,IF($K42&gt;=$J42,0,IF($O42&lt;=AO$2,($J42-(SUM($K42,SUM($Z42:AN42)))),IF($L42=$D$139,(($J42-$K42)/$P42),(($J42-SUM($Z42:AN42))*$Q42))*IF($V42&lt;=AO$2,(DATEDIF(AN$2,$V42,"D")/365),IF($G42&gt;AN$2,(DATEDIF($G42,AO$2,"D")/365),1)))))))</f>
        <v>0</v>
      </c>
      <c r="AP42" s="53">
        <f>IF($V42&lt;=AO$2,0,IF($O42&lt;=AO$2,0,IF($G42&gt;=AP$2,0,IF($K42&gt;=$J42,0,IF($O42&lt;=AP$2,($J42-(SUM($K42,SUM($Z42:AO42)))),IF($L42=$D$139,(($J42-$K42)/$P42),(($J42-SUM($Z42:AO42))*$Q42))*IF($V42&lt;=AP$2,(DATEDIF(AO$2,$V42,"D")/365),IF($G42&gt;AO$2,(DATEDIF($G42,AP$2,"D")/365),1)))))))</f>
        <v>0</v>
      </c>
      <c r="AQ42" s="53">
        <f>IF($V42&lt;=AP$2,0,IF($O42&lt;=AP$2,0,IF($G42&gt;=AQ$2,0,IF($K42&gt;=$J42,0,IF($O42&lt;=AQ$2,($J42-(SUM($K42,SUM($Z42:AP42)))),IF($L42=$D$139,(($J42-$K42)/$P42),(($J42-SUM($Z42:AP42))*$Q42))*IF($V42&lt;=AQ$2,(DATEDIF(AP$2,$V42,"D")/365),IF($G42&gt;AP$2,(DATEDIF($G42,AQ$2,"D")/365),1)))))))</f>
        <v>0</v>
      </c>
      <c r="AR42" s="53">
        <f>IF($V42&lt;=AQ$2,0,IF($O42&lt;=AQ$2,0,IF($G42&gt;=AR$2,0,IF($K42&gt;=$J42,0,IF($O42&lt;=AR$2,($J42-(SUM($K42,SUM($Z42:AQ42)))),IF($L42=$D$139,(($J42-$K42)/$P42),(($J42-SUM($Z42:AQ42))*$Q42))*IF($V42&lt;=AR$2,(DATEDIF(AQ$2,$V42,"D")/365),IF($G42&gt;AQ$2,(DATEDIF($G42,AR$2,"D")/365),1)))))))</f>
        <v>0</v>
      </c>
      <c r="AS42" s="53">
        <f>IF($V42&lt;=AR$2,0,IF($O42&lt;=AR$2,0,IF($G42&gt;=AS$2,0,IF($K42&gt;=$J42,0,IF($O42&lt;=AS$2,($J42-(SUM($K42,SUM($Z42:AR42)))),IF($L42=$D$139,(($J42-$K42)/$P42),(($J42-SUM($Z42:AR42))*$Q42))*IF($V42&lt;=AS$2,(DATEDIF(AR$2,$V42,"D")/365),IF($G42&gt;AR$2,(DATEDIF($G42,AS$2,"D")/365),1)))))))</f>
        <v>0</v>
      </c>
      <c r="AT42" s="53">
        <f>IF($V42&lt;=AS$2,0,IF($O42&lt;=AS$2,0,IF($G42&gt;=AT$2,0,IF($K42&gt;=$J42,0,IF($O42&lt;=AT$2,($J42-(SUM($K42,SUM($Z42:AS42)))),IF($L42=$D$139,(($J42-$K42)/$P42),(($J42-SUM($Z42:AS42))*$Q42))*IF($V42&lt;=AT$2,(DATEDIF(AS$2,$V42,"D")/365),IF($G42&gt;AS$2,(DATEDIF($G42,AT$2,"D")/365),1)))))))</f>
        <v>0</v>
      </c>
      <c r="AU42" s="53">
        <f>IF($V42&lt;=AT$2,0,IF($O42&lt;=AT$2,0,IF($G42&gt;=AU$2,0,IF($K42&gt;=$J42,0,IF($O42&lt;=AU$2,($J42-(SUM($K42,SUM($Z42:AT42)))),IF($L42=$D$139,(($J42-$K42)/$P42),(($J42-SUM($Z42:AT42))*$Q42))*IF($V42&lt;=AU$2,(DATEDIF(AT$2,$V42,"D")/365),IF($G42&gt;AT$2,(DATEDIF($G42,AU$2,"D")/365),1)))))))</f>
        <v>0</v>
      </c>
      <c r="AV42" s="53">
        <f>IF($V42&lt;=AU$2,0,IF($O42&lt;=AU$2,0,IF($G42&gt;=AV$2,0,IF($K42&gt;=$J42,0,IF($O42&lt;=AV$2,($J42-(SUM($K42,SUM($Z42:AU42)))),IF($L42=$D$139,(($J42-$K42)/$P42),(($J42-SUM($Z42:AU42))*$Q42))*IF($V42&lt;=AV$2,(DATEDIF(AU$2,$V42,"D")/365),IF($G42&gt;AU$2,(DATEDIF($G42,AV$2,"D")/365),1)))))))</f>
        <v>0</v>
      </c>
      <c r="AW42" s="53">
        <f>IF($V42&lt;=AV$2,0,IF($O42&lt;=AV$2,0,IF($G42&gt;=AW$2,0,IF($K42&gt;=$J42,0,IF($O42&lt;=AW$2,($J42-(SUM($K42,SUM($Z42:AV42)))),IF($L42=$D$139,(($J42-$K42)/$P42),(($J42-SUM($Z42:AV42))*$Q42))*IF($V42&lt;=AW$2,(DATEDIF(AV$2,$V42,"D")/365),IF($G42&gt;AV$2,(DATEDIF($G42,AW$2,"D")/365),1)))))))</f>
        <v>0</v>
      </c>
      <c r="AX42" s="53">
        <f>IF($V42&lt;=AW$2,0,IF($O42&lt;=AW$2,0,IF($G42&gt;=AX$2,0,IF($K42&gt;=$J42,0,IF($O42&lt;=AX$2,($J42-(SUM($K42,SUM($Z42:AW42)))),IF($L42=$D$139,(($J42-$K42)/$P42),(($J42-SUM($Z42:AW42))*$Q42))*IF($V42&lt;=AX$2,(DATEDIF(AW$2,$V42,"D")/365),IF($G42&gt;AW$2,(DATEDIF($G42,AX$2,"D")/365),1)))))))</f>
        <v>0</v>
      </c>
      <c r="AY42" s="53">
        <f>IF($V42&lt;=AX$2,0,IF($O42&lt;=AX$2,0,IF($G42&gt;=AY$2,0,IF($K42&gt;=$J42,0,IF($O42&lt;=AY$2,($J42-(SUM($K42,SUM($Z42:AX42)))),IF($L42=$D$139,(($J42-$K42)/$P42),(($J42-SUM($Z42:AX42))*$Q42))*IF($V42&lt;=AY$2,(DATEDIF(AX$2,$V42,"D")/365),IF($G42&gt;AX$2,(DATEDIF($G42,AY$2,"D")/365),1)))))))</f>
        <v>0</v>
      </c>
      <c r="AZ42" s="52"/>
      <c r="BA42" s="52"/>
      <c r="BB42" s="126">
        <f>IF($V42&lt;=BB$2,0,IF($G42&gt;=BB$2,0,IF($G42&gt;$W$3,(J42-Z42),IF($G42&lt;=$W$3,J42-SUM(W42,$Z42:Z42),0))))</f>
        <v>0</v>
      </c>
      <c r="BC42" s="53">
        <f t="shared" si="29"/>
        <v>0</v>
      </c>
      <c r="BD42" s="52">
        <f t="shared" si="29"/>
        <v>0</v>
      </c>
      <c r="BE42" s="53">
        <f t="shared" si="29"/>
        <v>0</v>
      </c>
      <c r="BF42" s="52">
        <f t="shared" si="29"/>
        <v>0</v>
      </c>
      <c r="BG42" s="53">
        <f t="shared" si="29"/>
        <v>0</v>
      </c>
      <c r="BH42" s="52">
        <f t="shared" si="29"/>
        <v>0</v>
      </c>
      <c r="BI42" s="53">
        <f t="shared" si="29"/>
        <v>0</v>
      </c>
      <c r="BJ42" s="52">
        <f t="shared" si="29"/>
        <v>0</v>
      </c>
      <c r="BK42" s="53">
        <f t="shared" si="29"/>
        <v>0</v>
      </c>
      <c r="BL42" s="52">
        <f t="shared" si="29"/>
        <v>0</v>
      </c>
      <c r="BM42" s="53">
        <f t="shared" si="29"/>
        <v>0</v>
      </c>
      <c r="BN42" s="52">
        <f t="shared" si="29"/>
        <v>0</v>
      </c>
      <c r="BO42" s="53">
        <f t="shared" si="29"/>
        <v>0</v>
      </c>
      <c r="BP42" s="52">
        <f t="shared" si="29"/>
        <v>0</v>
      </c>
      <c r="BQ42" s="53">
        <f t="shared" si="29"/>
        <v>0</v>
      </c>
      <c r="BR42" s="52">
        <f t="shared" ref="BR42:CA77" si="36">IF($V42&lt;=BR$2,0,IF($G42&gt;=BR$2,0,IF($G42&gt;=BQ$2,$J42-AP42,BQ42-AP42)))</f>
        <v>0</v>
      </c>
      <c r="BS42" s="53">
        <f t="shared" si="30"/>
        <v>0</v>
      </c>
      <c r="BT42" s="52">
        <f t="shared" si="30"/>
        <v>0</v>
      </c>
      <c r="BU42" s="53">
        <f t="shared" si="30"/>
        <v>0</v>
      </c>
      <c r="BV42" s="52">
        <f t="shared" si="30"/>
        <v>0</v>
      </c>
      <c r="BW42" s="53">
        <f t="shared" si="30"/>
        <v>0</v>
      </c>
      <c r="BX42" s="52">
        <f t="shared" si="30"/>
        <v>0</v>
      </c>
      <c r="BY42" s="53">
        <f t="shared" si="30"/>
        <v>0</v>
      </c>
      <c r="BZ42" s="52">
        <f t="shared" si="30"/>
        <v>0</v>
      </c>
      <c r="CA42" s="53">
        <f t="shared" si="30"/>
        <v>0</v>
      </c>
    </row>
    <row r="43" spans="1:79">
      <c r="A43" s="20">
        <v>42</v>
      </c>
      <c r="B43" s="20" t="s">
        <v>27</v>
      </c>
      <c r="C43" s="20" t="s">
        <v>153</v>
      </c>
      <c r="D43" s="2">
        <v>1985</v>
      </c>
      <c r="E43" s="3">
        <v>4</v>
      </c>
      <c r="F43" s="2">
        <v>1</v>
      </c>
      <c r="G43" s="55">
        <f t="shared" si="33"/>
        <v>31137</v>
      </c>
      <c r="H43" s="4">
        <v>0</v>
      </c>
      <c r="I43" s="1">
        <v>0</v>
      </c>
      <c r="J43" s="51">
        <f t="shared" si="34"/>
        <v>0</v>
      </c>
      <c r="K43" s="54">
        <f t="shared" si="35"/>
        <v>0</v>
      </c>
      <c r="L43" s="4" t="s">
        <v>96</v>
      </c>
      <c r="M43" s="54">
        <f t="shared" si="15"/>
        <v>8</v>
      </c>
      <c r="N43" s="53">
        <f t="shared" si="3"/>
        <v>8</v>
      </c>
      <c r="O43" s="55">
        <f t="shared" si="4"/>
        <v>34059</v>
      </c>
      <c r="P43" s="53">
        <f t="shared" si="5"/>
        <v>0</v>
      </c>
      <c r="Q43" s="111">
        <f t="shared" si="6"/>
        <v>0</v>
      </c>
      <c r="R43" s="145" t="s">
        <v>130</v>
      </c>
      <c r="S43" s="138">
        <v>17</v>
      </c>
      <c r="T43" s="139">
        <v>4</v>
      </c>
      <c r="U43" s="138">
        <v>2035</v>
      </c>
      <c r="V43" s="55">
        <f t="shared" si="31"/>
        <v>54878</v>
      </c>
      <c r="W43" s="53">
        <f t="shared" si="8"/>
        <v>0</v>
      </c>
      <c r="X43" s="53">
        <f t="shared" si="9"/>
        <v>0</v>
      </c>
      <c r="Y43" s="53">
        <f t="shared" si="10"/>
        <v>0</v>
      </c>
      <c r="Z43" s="53">
        <f t="shared" si="32"/>
        <v>0</v>
      </c>
      <c r="AA43" s="53">
        <f>IF($V43&lt;=Z$2,0,IF($O43&lt;=Z$2,0,IF($G43&gt;=AA$2,0,IF($K43&gt;=$J43,0,IF($O43&lt;=AA$2,($J43-(SUM($K43,SUM($Z43:Z43)))),IF($L43=$D$139,(($J43-$K43)/$P43),(($J43-SUM($Z43:Z43))*$Q43))*IF($V43&lt;=AA$2,(DATEDIF(Z$2,$V43,"D")/365),IF($G43&gt;Z$2,(DATEDIF($G43,AA$2,"D")/365),1)))))))</f>
        <v>0</v>
      </c>
      <c r="AB43" s="53">
        <f>IF($V43&lt;=AA$2,0,IF($O43&lt;=AA$2,0,IF($G43&gt;=AB$2,0,IF($K43&gt;=$J43,0,IF($O43&lt;=AB$2,($J43-(SUM($K43,SUM($Z43:AA43)))),IF($L43=$D$139,(($J43-$K43)/$P43),(($J43-SUM($Z43:AA43))*$Q43))*IF($V43&lt;=AB$2,(DATEDIF(AA$2,$V43,"D")/365),IF($G43&gt;AA$2,(DATEDIF($G43,AB$2,"D")/365),1)))))))</f>
        <v>0</v>
      </c>
      <c r="AC43" s="53">
        <f>IF($V43&lt;=AB$2,0,IF($O43&lt;=AB$2,0,IF($G43&gt;=AC$2,0,IF($K43&gt;=$J43,0,IF($O43&lt;=AC$2,($J43-(SUM($K43,SUM($Z43:AB43)))),IF($L43=$D$139,(($J43-$K43)/$P43),(($J43-SUM($Z43:AB43))*$Q43))*IF($V43&lt;=AC$2,(DATEDIF(AB$2,$V43,"D")/365),IF($G43&gt;AB$2,(DATEDIF($G43,AC$2,"D")/365),1)))))))</f>
        <v>0</v>
      </c>
      <c r="AD43" s="53">
        <f>IF($V43&lt;=AC$2,0,IF($O43&lt;=AC$2,0,IF($G43&gt;=AD$2,0,IF($K43&gt;=$J43,0,IF($O43&lt;=AD$2,($J43-(SUM($K43,SUM($Z43:AC43)))),IF($L43=$D$139,(($J43-$K43)/$P43),(($J43-SUM($Z43:AC43))*$Q43))*IF($V43&lt;=AD$2,(DATEDIF(AC$2,$V43,"D")/365),IF($G43&gt;AC$2,(DATEDIF($G43,AD$2,"D")/365),1)))))))</f>
        <v>0</v>
      </c>
      <c r="AE43" s="53">
        <f>IF($V43&lt;=AD$2,0,IF($O43&lt;=AD$2,0,IF($G43&gt;=AE$2,0,IF($K43&gt;=$J43,0,IF($O43&lt;=AE$2,($J43-(SUM($K43,SUM($Z43:AD43)))),IF($L43=$D$139,(($J43-$K43)/$P43),(($J43-SUM($Z43:AD43))*$Q43))*IF($V43&lt;=AE$2,(DATEDIF(AD$2,$V43,"D")/365),IF($G43&gt;AD$2,(DATEDIF($G43,AE$2,"D")/365),1)))))))</f>
        <v>0</v>
      </c>
      <c r="AF43" s="53">
        <f>IF($V43&lt;=AE$2,0,IF($O43&lt;=AE$2,0,IF($G43&gt;=AF$2,0,IF($K43&gt;=$J43,0,IF($O43&lt;=AF$2,($J43-(SUM($K43,SUM($Z43:AE43)))),IF($L43=$D$139,(($J43-$K43)/$P43),(($J43-SUM($Z43:AE43))*$Q43))*IF($V43&lt;=AF$2,(DATEDIF(AE$2,$V43,"D")/365),IF($G43&gt;AE$2,(DATEDIF($G43,AF$2,"D")/365),1)))))))</f>
        <v>0</v>
      </c>
      <c r="AG43" s="53">
        <f>IF($V43&lt;=AF$2,0,IF($O43&lt;=AF$2,0,IF($G43&gt;=AG$2,0,IF($K43&gt;=$J43,0,IF($O43&lt;=AG$2,($J43-(SUM($K43,SUM($Z43:AF43)))),IF($L43=$D$139,(($J43-$K43)/$P43),(($J43-SUM($Z43:AF43))*$Q43))*IF($V43&lt;=AG$2,(DATEDIF(AF$2,$V43,"D")/365),IF($G43&gt;AF$2,(DATEDIF($G43,AG$2,"D")/365),1)))))))</f>
        <v>0</v>
      </c>
      <c r="AH43" s="53">
        <f>IF($V43&lt;=AG$2,0,IF($O43&lt;=AG$2,0,IF($G43&gt;=AH$2,0,IF($K43&gt;=$J43,0,IF($O43&lt;=AH$2,($J43-(SUM($K43,SUM($Z43:AG43)))),IF($L43=$D$139,(($J43-$K43)/$P43),(($J43-SUM($Z43:AG43))*$Q43))*IF($V43&lt;=AH$2,(DATEDIF(AG$2,$V43,"D")/365),IF($G43&gt;AG$2,(DATEDIF($G43,AH$2,"D")/365),1)))))))</f>
        <v>0</v>
      </c>
      <c r="AI43" s="53">
        <f>IF($V43&lt;=AH$2,0,IF($O43&lt;=AH$2,0,IF($G43&gt;=AI$2,0,IF($K43&gt;=$J43,0,IF($O43&lt;=AI$2,($J43-(SUM($K43,SUM($Z43:AH43)))),IF($L43=$D$139,(($J43-$K43)/$P43),(($J43-SUM($Z43:AH43))*$Q43))*IF($V43&lt;=AI$2,(DATEDIF(AH$2,$V43,"D")/365),IF($G43&gt;AH$2,(DATEDIF($G43,AI$2,"D")/365),1)))))))</f>
        <v>0</v>
      </c>
      <c r="AJ43" s="53">
        <f>IF($V43&lt;=AI$2,0,IF($O43&lt;=AI$2,0,IF($G43&gt;=AJ$2,0,IF($K43&gt;=$J43,0,IF($O43&lt;=AJ$2,($J43-(SUM($K43,SUM($Z43:AI43)))),IF($L43=$D$139,(($J43-$K43)/$P43),(($J43-SUM($Z43:AI43))*$Q43))*IF($V43&lt;=AJ$2,(DATEDIF(AI$2,$V43,"D")/365),IF($G43&gt;AI$2,(DATEDIF($G43,AJ$2,"D")/365),1)))))))</f>
        <v>0</v>
      </c>
      <c r="AK43" s="53">
        <f>IF($V43&lt;=AJ$2,0,IF($O43&lt;=AJ$2,0,IF($G43&gt;=AK$2,0,IF($K43&gt;=$J43,0,IF($O43&lt;=AK$2,($J43-(SUM($K43,SUM($Z43:AJ43)))),IF($L43=$D$139,(($J43-$K43)/$P43),(($J43-SUM($Z43:AJ43))*$Q43))*IF($V43&lt;=AK$2,(DATEDIF(AJ$2,$V43,"D")/365),IF($G43&gt;AJ$2,(DATEDIF($G43,AK$2,"D")/365),1)))))))</f>
        <v>0</v>
      </c>
      <c r="AL43" s="53">
        <f>IF($V43&lt;=AK$2,0,IF($O43&lt;=AK$2,0,IF($G43&gt;=AL$2,0,IF($K43&gt;=$J43,0,IF($O43&lt;=AL$2,($J43-(SUM($K43,SUM($Z43:AK43)))),IF($L43=$D$139,(($J43-$K43)/$P43),(($J43-SUM($Z43:AK43))*$Q43))*IF($V43&lt;=AL$2,(DATEDIF(AK$2,$V43,"D")/365),IF($G43&gt;AK$2,(DATEDIF($G43,AL$2,"D")/365),1)))))))</f>
        <v>0</v>
      </c>
      <c r="AM43" s="53">
        <f>IF($V43&lt;=AL$2,0,IF($O43&lt;=AL$2,0,IF($G43&gt;=AM$2,0,IF($K43&gt;=$J43,0,IF($O43&lt;=AM$2,($J43-(SUM($K43,SUM($Z43:AL43)))),IF($L43=$D$139,(($J43-$K43)/$P43),(($J43-SUM($Z43:AL43))*$Q43))*IF($V43&lt;=AM$2,(DATEDIF(AL$2,$V43,"D")/365),IF($G43&gt;AL$2,(DATEDIF($G43,AM$2,"D")/365),1)))))))</f>
        <v>0</v>
      </c>
      <c r="AN43" s="53">
        <f>IF($V43&lt;=AM$2,0,IF($O43&lt;=AM$2,0,IF($G43&gt;=AN$2,0,IF($K43&gt;=$J43,0,IF($O43&lt;=AN$2,($J43-(SUM($K43,SUM($Z43:AM43)))),IF($L43=$D$139,(($J43-$K43)/$P43),(($J43-SUM($Z43:AM43))*$Q43))*IF($V43&lt;=AN$2,(DATEDIF(AM$2,$V43,"D")/365),IF($G43&gt;AM$2,(DATEDIF($G43,AN$2,"D")/365),1)))))))</f>
        <v>0</v>
      </c>
      <c r="AO43" s="53">
        <f>IF($V43&lt;=AN$2,0,IF($O43&lt;=AN$2,0,IF($G43&gt;=AO$2,0,IF($K43&gt;=$J43,0,IF($O43&lt;=AO$2,($J43-(SUM($K43,SUM($Z43:AN43)))),IF($L43=$D$139,(($J43-$K43)/$P43),(($J43-SUM($Z43:AN43))*$Q43))*IF($V43&lt;=AO$2,(DATEDIF(AN$2,$V43,"D")/365),IF($G43&gt;AN$2,(DATEDIF($G43,AO$2,"D")/365),1)))))))</f>
        <v>0</v>
      </c>
      <c r="AP43" s="53">
        <f>IF($V43&lt;=AO$2,0,IF($O43&lt;=AO$2,0,IF($G43&gt;=AP$2,0,IF($K43&gt;=$J43,0,IF($O43&lt;=AP$2,($J43-(SUM($K43,SUM($Z43:AO43)))),IF($L43=$D$139,(($J43-$K43)/$P43),(($J43-SUM($Z43:AO43))*$Q43))*IF($V43&lt;=AP$2,(DATEDIF(AO$2,$V43,"D")/365),IF($G43&gt;AO$2,(DATEDIF($G43,AP$2,"D")/365),1)))))))</f>
        <v>0</v>
      </c>
      <c r="AQ43" s="53">
        <f>IF($V43&lt;=AP$2,0,IF($O43&lt;=AP$2,0,IF($G43&gt;=AQ$2,0,IF($K43&gt;=$J43,0,IF($O43&lt;=AQ$2,($J43-(SUM($K43,SUM($Z43:AP43)))),IF($L43=$D$139,(($J43-$K43)/$P43),(($J43-SUM($Z43:AP43))*$Q43))*IF($V43&lt;=AQ$2,(DATEDIF(AP$2,$V43,"D")/365),IF($G43&gt;AP$2,(DATEDIF($G43,AQ$2,"D")/365),1)))))))</f>
        <v>0</v>
      </c>
      <c r="AR43" s="53">
        <f>IF($V43&lt;=AQ$2,0,IF($O43&lt;=AQ$2,0,IF($G43&gt;=AR$2,0,IF($K43&gt;=$J43,0,IF($O43&lt;=AR$2,($J43-(SUM($K43,SUM($Z43:AQ43)))),IF($L43=$D$139,(($J43-$K43)/$P43),(($J43-SUM($Z43:AQ43))*$Q43))*IF($V43&lt;=AR$2,(DATEDIF(AQ$2,$V43,"D")/365),IF($G43&gt;AQ$2,(DATEDIF($G43,AR$2,"D")/365),1)))))))</f>
        <v>0</v>
      </c>
      <c r="AS43" s="53">
        <f>IF($V43&lt;=AR$2,0,IF($O43&lt;=AR$2,0,IF($G43&gt;=AS$2,0,IF($K43&gt;=$J43,0,IF($O43&lt;=AS$2,($J43-(SUM($K43,SUM($Z43:AR43)))),IF($L43=$D$139,(($J43-$K43)/$P43),(($J43-SUM($Z43:AR43))*$Q43))*IF($V43&lt;=AS$2,(DATEDIF(AR$2,$V43,"D")/365),IF($G43&gt;AR$2,(DATEDIF($G43,AS$2,"D")/365),1)))))))</f>
        <v>0</v>
      </c>
      <c r="AT43" s="53">
        <f>IF($V43&lt;=AS$2,0,IF($O43&lt;=AS$2,0,IF($G43&gt;=AT$2,0,IF($K43&gt;=$J43,0,IF($O43&lt;=AT$2,($J43-(SUM($K43,SUM($Z43:AS43)))),IF($L43=$D$139,(($J43-$K43)/$P43),(($J43-SUM($Z43:AS43))*$Q43))*IF($V43&lt;=AT$2,(DATEDIF(AS$2,$V43,"D")/365),IF($G43&gt;AS$2,(DATEDIF($G43,AT$2,"D")/365),1)))))))</f>
        <v>0</v>
      </c>
      <c r="AU43" s="53">
        <f>IF($V43&lt;=AT$2,0,IF($O43&lt;=AT$2,0,IF($G43&gt;=AU$2,0,IF($K43&gt;=$J43,0,IF($O43&lt;=AU$2,($J43-(SUM($K43,SUM($Z43:AT43)))),IF($L43=$D$139,(($J43-$K43)/$P43),(($J43-SUM($Z43:AT43))*$Q43))*IF($V43&lt;=AU$2,(DATEDIF(AT$2,$V43,"D")/365),IF($G43&gt;AT$2,(DATEDIF($G43,AU$2,"D")/365),1)))))))</f>
        <v>0</v>
      </c>
      <c r="AV43" s="53">
        <f>IF($V43&lt;=AU$2,0,IF($O43&lt;=AU$2,0,IF($G43&gt;=AV$2,0,IF($K43&gt;=$J43,0,IF($O43&lt;=AV$2,($J43-(SUM($K43,SUM($Z43:AU43)))),IF($L43=$D$139,(($J43-$K43)/$P43),(($J43-SUM($Z43:AU43))*$Q43))*IF($V43&lt;=AV$2,(DATEDIF(AU$2,$V43,"D")/365),IF($G43&gt;AU$2,(DATEDIF($G43,AV$2,"D")/365),1)))))))</f>
        <v>0</v>
      </c>
      <c r="AW43" s="53">
        <f>IF($V43&lt;=AV$2,0,IF($O43&lt;=AV$2,0,IF($G43&gt;=AW$2,0,IF($K43&gt;=$J43,0,IF($O43&lt;=AW$2,($J43-(SUM($K43,SUM($Z43:AV43)))),IF($L43=$D$139,(($J43-$K43)/$P43),(($J43-SUM($Z43:AV43))*$Q43))*IF($V43&lt;=AW$2,(DATEDIF(AV$2,$V43,"D")/365),IF($G43&gt;AV$2,(DATEDIF($G43,AW$2,"D")/365),1)))))))</f>
        <v>0</v>
      </c>
      <c r="AX43" s="53">
        <f>IF($V43&lt;=AW$2,0,IF($O43&lt;=AW$2,0,IF($G43&gt;=AX$2,0,IF($K43&gt;=$J43,0,IF($O43&lt;=AX$2,($J43-(SUM($K43,SUM($Z43:AW43)))),IF($L43=$D$139,(($J43-$K43)/$P43),(($J43-SUM($Z43:AW43))*$Q43))*IF($V43&lt;=AX$2,(DATEDIF(AW$2,$V43,"D")/365),IF($G43&gt;AW$2,(DATEDIF($G43,AX$2,"D")/365),1)))))))</f>
        <v>0</v>
      </c>
      <c r="AY43" s="53">
        <f>IF($V43&lt;=AX$2,0,IF($O43&lt;=AX$2,0,IF($G43&gt;=AY$2,0,IF($K43&gt;=$J43,0,IF($O43&lt;=AY$2,($J43-(SUM($K43,SUM($Z43:AX43)))),IF($L43=$D$139,(($J43-$K43)/$P43),(($J43-SUM($Z43:AX43))*$Q43))*IF($V43&lt;=AY$2,(DATEDIF(AX$2,$V43,"D")/365),IF($G43&gt;AX$2,(DATEDIF($G43,AY$2,"D")/365),1)))))))</f>
        <v>0</v>
      </c>
      <c r="AZ43" s="52"/>
      <c r="BA43" s="52"/>
      <c r="BB43" s="126">
        <f>IF($V43&lt;=BB$2,0,IF($G43&gt;=BB$2,0,IF($G43&gt;$W$3,(J43-Z43),IF($G43&lt;=$W$3,J43-SUM(W43,$Z43:Z43),0))))</f>
        <v>0</v>
      </c>
      <c r="BC43" s="53">
        <f t="shared" ref="BC43:BQ59" si="37">IF($V43&lt;=BC$2,0,IF($G43&gt;=BC$2,0,IF($G43&gt;=BB$2,$J43-AA43,BB43-AA43)))</f>
        <v>0</v>
      </c>
      <c r="BD43" s="52">
        <f t="shared" si="37"/>
        <v>0</v>
      </c>
      <c r="BE43" s="53">
        <f t="shared" si="37"/>
        <v>0</v>
      </c>
      <c r="BF43" s="52">
        <f t="shared" si="37"/>
        <v>0</v>
      </c>
      <c r="BG43" s="53">
        <f t="shared" si="37"/>
        <v>0</v>
      </c>
      <c r="BH43" s="52">
        <f t="shared" si="37"/>
        <v>0</v>
      </c>
      <c r="BI43" s="53">
        <f t="shared" si="37"/>
        <v>0</v>
      </c>
      <c r="BJ43" s="52">
        <f t="shared" si="37"/>
        <v>0</v>
      </c>
      <c r="BK43" s="53">
        <f t="shared" si="37"/>
        <v>0</v>
      </c>
      <c r="BL43" s="52">
        <f t="shared" si="37"/>
        <v>0</v>
      </c>
      <c r="BM43" s="53">
        <f t="shared" si="37"/>
        <v>0</v>
      </c>
      <c r="BN43" s="52">
        <f t="shared" si="37"/>
        <v>0</v>
      </c>
      <c r="BO43" s="53">
        <f t="shared" si="37"/>
        <v>0</v>
      </c>
      <c r="BP43" s="52">
        <f t="shared" si="37"/>
        <v>0</v>
      </c>
      <c r="BQ43" s="53">
        <f t="shared" si="37"/>
        <v>0</v>
      </c>
      <c r="BR43" s="52">
        <f t="shared" si="36"/>
        <v>0</v>
      </c>
      <c r="BS43" s="53">
        <f t="shared" si="30"/>
        <v>0</v>
      </c>
      <c r="BT43" s="52">
        <f t="shared" si="30"/>
        <v>0</v>
      </c>
      <c r="BU43" s="53">
        <f t="shared" si="30"/>
        <v>0</v>
      </c>
      <c r="BV43" s="52">
        <f t="shared" si="30"/>
        <v>0</v>
      </c>
      <c r="BW43" s="53">
        <f t="shared" si="30"/>
        <v>0</v>
      </c>
      <c r="BX43" s="52">
        <f t="shared" si="30"/>
        <v>0</v>
      </c>
      <c r="BY43" s="53">
        <f t="shared" si="30"/>
        <v>0</v>
      </c>
      <c r="BZ43" s="52">
        <f t="shared" si="30"/>
        <v>0</v>
      </c>
      <c r="CA43" s="53">
        <f t="shared" si="30"/>
        <v>0</v>
      </c>
    </row>
    <row r="44" spans="1:79">
      <c r="A44" s="20">
        <v>43</v>
      </c>
      <c r="B44" s="20" t="s">
        <v>27</v>
      </c>
      <c r="C44" s="20" t="s">
        <v>153</v>
      </c>
      <c r="D44" s="2">
        <v>1985</v>
      </c>
      <c r="E44" s="3">
        <v>4</v>
      </c>
      <c r="F44" s="2">
        <v>1</v>
      </c>
      <c r="G44" s="55">
        <f t="shared" si="33"/>
        <v>31137</v>
      </c>
      <c r="H44" s="4">
        <v>0</v>
      </c>
      <c r="I44" s="1">
        <v>0</v>
      </c>
      <c r="J44" s="51">
        <f t="shared" si="34"/>
        <v>0</v>
      </c>
      <c r="K44" s="54">
        <f t="shared" si="35"/>
        <v>0</v>
      </c>
      <c r="L44" s="4" t="s">
        <v>96</v>
      </c>
      <c r="M44" s="54">
        <f t="shared" si="15"/>
        <v>8</v>
      </c>
      <c r="N44" s="53">
        <f t="shared" si="3"/>
        <v>8</v>
      </c>
      <c r="O44" s="55">
        <f t="shared" si="4"/>
        <v>34059</v>
      </c>
      <c r="P44" s="53">
        <f t="shared" si="5"/>
        <v>0</v>
      </c>
      <c r="Q44" s="111">
        <f t="shared" si="6"/>
        <v>0</v>
      </c>
      <c r="R44" s="145" t="s">
        <v>130</v>
      </c>
      <c r="S44" s="138">
        <v>17</v>
      </c>
      <c r="T44" s="139">
        <v>4</v>
      </c>
      <c r="U44" s="138">
        <v>2035</v>
      </c>
      <c r="V44" s="55">
        <f t="shared" si="31"/>
        <v>54878</v>
      </c>
      <c r="W44" s="53">
        <f t="shared" si="8"/>
        <v>0</v>
      </c>
      <c r="X44" s="53">
        <f t="shared" si="9"/>
        <v>0</v>
      </c>
      <c r="Y44" s="53">
        <f t="shared" si="10"/>
        <v>0</v>
      </c>
      <c r="Z44" s="53">
        <f t="shared" si="32"/>
        <v>0</v>
      </c>
      <c r="AA44" s="53">
        <f>IF($V44&lt;=Z$2,0,IF($O44&lt;=Z$2,0,IF($G44&gt;=AA$2,0,IF($K44&gt;=$J44,0,IF($O44&lt;=AA$2,($J44-(SUM($K44,SUM($Z44:Z44)))),IF($L44=$D$139,(($J44-$K44)/$P44),(($J44-SUM($Z44:Z44))*$Q44))*IF($V44&lt;=AA$2,(DATEDIF(Z$2,$V44,"D")/365),IF($G44&gt;Z$2,(DATEDIF($G44,AA$2,"D")/365),1)))))))</f>
        <v>0</v>
      </c>
      <c r="AB44" s="53">
        <f>IF($V44&lt;=AA$2,0,IF($O44&lt;=AA$2,0,IF($G44&gt;=AB$2,0,IF($K44&gt;=$J44,0,IF($O44&lt;=AB$2,($J44-(SUM($K44,SUM($Z44:AA44)))),IF($L44=$D$139,(($J44-$K44)/$P44),(($J44-SUM($Z44:AA44))*$Q44))*IF($V44&lt;=AB$2,(DATEDIF(AA$2,$V44,"D")/365),IF($G44&gt;AA$2,(DATEDIF($G44,AB$2,"D")/365),1)))))))</f>
        <v>0</v>
      </c>
      <c r="AC44" s="53">
        <f>IF($V44&lt;=AB$2,0,IF($O44&lt;=AB$2,0,IF($G44&gt;=AC$2,0,IF($K44&gt;=$J44,0,IF($O44&lt;=AC$2,($J44-(SUM($K44,SUM($Z44:AB44)))),IF($L44=$D$139,(($J44-$K44)/$P44),(($J44-SUM($Z44:AB44))*$Q44))*IF($V44&lt;=AC$2,(DATEDIF(AB$2,$V44,"D")/365),IF($G44&gt;AB$2,(DATEDIF($G44,AC$2,"D")/365),1)))))))</f>
        <v>0</v>
      </c>
      <c r="AD44" s="53">
        <f>IF($V44&lt;=AC$2,0,IF($O44&lt;=AC$2,0,IF($G44&gt;=AD$2,0,IF($K44&gt;=$J44,0,IF($O44&lt;=AD$2,($J44-(SUM($K44,SUM($Z44:AC44)))),IF($L44=$D$139,(($J44-$K44)/$P44),(($J44-SUM($Z44:AC44))*$Q44))*IF($V44&lt;=AD$2,(DATEDIF(AC$2,$V44,"D")/365),IF($G44&gt;AC$2,(DATEDIF($G44,AD$2,"D")/365),1)))))))</f>
        <v>0</v>
      </c>
      <c r="AE44" s="53">
        <f>IF($V44&lt;=AD$2,0,IF($O44&lt;=AD$2,0,IF($G44&gt;=AE$2,0,IF($K44&gt;=$J44,0,IF($O44&lt;=AE$2,($J44-(SUM($K44,SUM($Z44:AD44)))),IF($L44=$D$139,(($J44-$K44)/$P44),(($J44-SUM($Z44:AD44))*$Q44))*IF($V44&lt;=AE$2,(DATEDIF(AD$2,$V44,"D")/365),IF($G44&gt;AD$2,(DATEDIF($G44,AE$2,"D")/365),1)))))))</f>
        <v>0</v>
      </c>
      <c r="AF44" s="53">
        <f>IF($V44&lt;=AE$2,0,IF($O44&lt;=AE$2,0,IF($G44&gt;=AF$2,0,IF($K44&gt;=$J44,0,IF($O44&lt;=AF$2,($J44-(SUM($K44,SUM($Z44:AE44)))),IF($L44=$D$139,(($J44-$K44)/$P44),(($J44-SUM($Z44:AE44))*$Q44))*IF($V44&lt;=AF$2,(DATEDIF(AE$2,$V44,"D")/365),IF($G44&gt;AE$2,(DATEDIF($G44,AF$2,"D")/365),1)))))))</f>
        <v>0</v>
      </c>
      <c r="AG44" s="53">
        <f>IF($V44&lt;=AF$2,0,IF($O44&lt;=AF$2,0,IF($G44&gt;=AG$2,0,IF($K44&gt;=$J44,0,IF($O44&lt;=AG$2,($J44-(SUM($K44,SUM($Z44:AF44)))),IF($L44=$D$139,(($J44-$K44)/$P44),(($J44-SUM($Z44:AF44))*$Q44))*IF($V44&lt;=AG$2,(DATEDIF(AF$2,$V44,"D")/365),IF($G44&gt;AF$2,(DATEDIF($G44,AG$2,"D")/365),1)))))))</f>
        <v>0</v>
      </c>
      <c r="AH44" s="53">
        <f>IF($V44&lt;=AG$2,0,IF($O44&lt;=AG$2,0,IF($G44&gt;=AH$2,0,IF($K44&gt;=$J44,0,IF($O44&lt;=AH$2,($J44-(SUM($K44,SUM($Z44:AG44)))),IF($L44=$D$139,(($J44-$K44)/$P44),(($J44-SUM($Z44:AG44))*$Q44))*IF($V44&lt;=AH$2,(DATEDIF(AG$2,$V44,"D")/365),IF($G44&gt;AG$2,(DATEDIF($G44,AH$2,"D")/365),1)))))))</f>
        <v>0</v>
      </c>
      <c r="AI44" s="53">
        <f>IF($V44&lt;=AH$2,0,IF($O44&lt;=AH$2,0,IF($G44&gt;=AI$2,0,IF($K44&gt;=$J44,0,IF($O44&lt;=AI$2,($J44-(SUM($K44,SUM($Z44:AH44)))),IF($L44=$D$139,(($J44-$K44)/$P44),(($J44-SUM($Z44:AH44))*$Q44))*IF($V44&lt;=AI$2,(DATEDIF(AH$2,$V44,"D")/365),IF($G44&gt;AH$2,(DATEDIF($G44,AI$2,"D")/365),1)))))))</f>
        <v>0</v>
      </c>
      <c r="AJ44" s="53">
        <f>IF($V44&lt;=AI$2,0,IF($O44&lt;=AI$2,0,IF($G44&gt;=AJ$2,0,IF($K44&gt;=$J44,0,IF($O44&lt;=AJ$2,($J44-(SUM($K44,SUM($Z44:AI44)))),IF($L44=$D$139,(($J44-$K44)/$P44),(($J44-SUM($Z44:AI44))*$Q44))*IF($V44&lt;=AJ$2,(DATEDIF(AI$2,$V44,"D")/365),IF($G44&gt;AI$2,(DATEDIF($G44,AJ$2,"D")/365),1)))))))</f>
        <v>0</v>
      </c>
      <c r="AK44" s="53">
        <f>IF($V44&lt;=AJ$2,0,IF($O44&lt;=AJ$2,0,IF($G44&gt;=AK$2,0,IF($K44&gt;=$J44,0,IF($O44&lt;=AK$2,($J44-(SUM($K44,SUM($Z44:AJ44)))),IF($L44=$D$139,(($J44-$K44)/$P44),(($J44-SUM($Z44:AJ44))*$Q44))*IF($V44&lt;=AK$2,(DATEDIF(AJ$2,$V44,"D")/365),IF($G44&gt;AJ$2,(DATEDIF($G44,AK$2,"D")/365),1)))))))</f>
        <v>0</v>
      </c>
      <c r="AL44" s="53">
        <f>IF($V44&lt;=AK$2,0,IF($O44&lt;=AK$2,0,IF($G44&gt;=AL$2,0,IF($K44&gt;=$J44,0,IF($O44&lt;=AL$2,($J44-(SUM($K44,SUM($Z44:AK44)))),IF($L44=$D$139,(($J44-$K44)/$P44),(($J44-SUM($Z44:AK44))*$Q44))*IF($V44&lt;=AL$2,(DATEDIF(AK$2,$V44,"D")/365),IF($G44&gt;AK$2,(DATEDIF($G44,AL$2,"D")/365),1)))))))</f>
        <v>0</v>
      </c>
      <c r="AM44" s="53">
        <f>IF($V44&lt;=AL$2,0,IF($O44&lt;=AL$2,0,IF($G44&gt;=AM$2,0,IF($K44&gt;=$J44,0,IF($O44&lt;=AM$2,($J44-(SUM($K44,SUM($Z44:AL44)))),IF($L44=$D$139,(($J44-$K44)/$P44),(($J44-SUM($Z44:AL44))*$Q44))*IF($V44&lt;=AM$2,(DATEDIF(AL$2,$V44,"D")/365),IF($G44&gt;AL$2,(DATEDIF($G44,AM$2,"D")/365),1)))))))</f>
        <v>0</v>
      </c>
      <c r="AN44" s="53">
        <f>IF($V44&lt;=AM$2,0,IF($O44&lt;=AM$2,0,IF($G44&gt;=AN$2,0,IF($K44&gt;=$J44,0,IF($O44&lt;=AN$2,($J44-(SUM($K44,SUM($Z44:AM44)))),IF($L44=$D$139,(($J44-$K44)/$P44),(($J44-SUM($Z44:AM44))*$Q44))*IF($V44&lt;=AN$2,(DATEDIF(AM$2,$V44,"D")/365),IF($G44&gt;AM$2,(DATEDIF($G44,AN$2,"D")/365),1)))))))</f>
        <v>0</v>
      </c>
      <c r="AO44" s="53">
        <f>IF($V44&lt;=AN$2,0,IF($O44&lt;=AN$2,0,IF($G44&gt;=AO$2,0,IF($K44&gt;=$J44,0,IF($O44&lt;=AO$2,($J44-(SUM($K44,SUM($Z44:AN44)))),IF($L44=$D$139,(($J44-$K44)/$P44),(($J44-SUM($Z44:AN44))*$Q44))*IF($V44&lt;=AO$2,(DATEDIF(AN$2,$V44,"D")/365),IF($G44&gt;AN$2,(DATEDIF($G44,AO$2,"D")/365),1)))))))</f>
        <v>0</v>
      </c>
      <c r="AP44" s="53">
        <f>IF($V44&lt;=AO$2,0,IF($O44&lt;=AO$2,0,IF($G44&gt;=AP$2,0,IF($K44&gt;=$J44,0,IF($O44&lt;=AP$2,($J44-(SUM($K44,SUM($Z44:AO44)))),IF($L44=$D$139,(($J44-$K44)/$P44),(($J44-SUM($Z44:AO44))*$Q44))*IF($V44&lt;=AP$2,(DATEDIF(AO$2,$V44,"D")/365),IF($G44&gt;AO$2,(DATEDIF($G44,AP$2,"D")/365),1)))))))</f>
        <v>0</v>
      </c>
      <c r="AQ44" s="53">
        <f>IF($V44&lt;=AP$2,0,IF($O44&lt;=AP$2,0,IF($G44&gt;=AQ$2,0,IF($K44&gt;=$J44,0,IF($O44&lt;=AQ$2,($J44-(SUM($K44,SUM($Z44:AP44)))),IF($L44=$D$139,(($J44-$K44)/$P44),(($J44-SUM($Z44:AP44))*$Q44))*IF($V44&lt;=AQ$2,(DATEDIF(AP$2,$V44,"D")/365),IF($G44&gt;AP$2,(DATEDIF($G44,AQ$2,"D")/365),1)))))))</f>
        <v>0</v>
      </c>
      <c r="AR44" s="53">
        <f>IF($V44&lt;=AQ$2,0,IF($O44&lt;=AQ$2,0,IF($G44&gt;=AR$2,0,IF($K44&gt;=$J44,0,IF($O44&lt;=AR$2,($J44-(SUM($K44,SUM($Z44:AQ44)))),IF($L44=$D$139,(($J44-$K44)/$P44),(($J44-SUM($Z44:AQ44))*$Q44))*IF($V44&lt;=AR$2,(DATEDIF(AQ$2,$V44,"D")/365),IF($G44&gt;AQ$2,(DATEDIF($G44,AR$2,"D")/365),1)))))))</f>
        <v>0</v>
      </c>
      <c r="AS44" s="53">
        <f>IF($V44&lt;=AR$2,0,IF($O44&lt;=AR$2,0,IF($G44&gt;=AS$2,0,IF($K44&gt;=$J44,0,IF($O44&lt;=AS$2,($J44-(SUM($K44,SUM($Z44:AR44)))),IF($L44=$D$139,(($J44-$K44)/$P44),(($J44-SUM($Z44:AR44))*$Q44))*IF($V44&lt;=AS$2,(DATEDIF(AR$2,$V44,"D")/365),IF($G44&gt;AR$2,(DATEDIF($G44,AS$2,"D")/365),1)))))))</f>
        <v>0</v>
      </c>
      <c r="AT44" s="53">
        <f>IF($V44&lt;=AS$2,0,IF($O44&lt;=AS$2,0,IF($G44&gt;=AT$2,0,IF($K44&gt;=$J44,0,IF($O44&lt;=AT$2,($J44-(SUM($K44,SUM($Z44:AS44)))),IF($L44=$D$139,(($J44-$K44)/$P44),(($J44-SUM($Z44:AS44))*$Q44))*IF($V44&lt;=AT$2,(DATEDIF(AS$2,$V44,"D")/365),IF($G44&gt;AS$2,(DATEDIF($G44,AT$2,"D")/365),1)))))))</f>
        <v>0</v>
      </c>
      <c r="AU44" s="53">
        <f>IF($V44&lt;=AT$2,0,IF($O44&lt;=AT$2,0,IF($G44&gt;=AU$2,0,IF($K44&gt;=$J44,0,IF($O44&lt;=AU$2,($J44-(SUM($K44,SUM($Z44:AT44)))),IF($L44=$D$139,(($J44-$K44)/$P44),(($J44-SUM($Z44:AT44))*$Q44))*IF($V44&lt;=AU$2,(DATEDIF(AT$2,$V44,"D")/365),IF($G44&gt;AT$2,(DATEDIF($G44,AU$2,"D")/365),1)))))))</f>
        <v>0</v>
      </c>
      <c r="AV44" s="53">
        <f>IF($V44&lt;=AU$2,0,IF($O44&lt;=AU$2,0,IF($G44&gt;=AV$2,0,IF($K44&gt;=$J44,0,IF($O44&lt;=AV$2,($J44-(SUM($K44,SUM($Z44:AU44)))),IF($L44=$D$139,(($J44-$K44)/$P44),(($J44-SUM($Z44:AU44))*$Q44))*IF($V44&lt;=AV$2,(DATEDIF(AU$2,$V44,"D")/365),IF($G44&gt;AU$2,(DATEDIF($G44,AV$2,"D")/365),1)))))))</f>
        <v>0</v>
      </c>
      <c r="AW44" s="53">
        <f>IF($V44&lt;=AV$2,0,IF($O44&lt;=AV$2,0,IF($G44&gt;=AW$2,0,IF($K44&gt;=$J44,0,IF($O44&lt;=AW$2,($J44-(SUM($K44,SUM($Z44:AV44)))),IF($L44=$D$139,(($J44-$K44)/$P44),(($J44-SUM($Z44:AV44))*$Q44))*IF($V44&lt;=AW$2,(DATEDIF(AV$2,$V44,"D")/365),IF($G44&gt;AV$2,(DATEDIF($G44,AW$2,"D")/365),1)))))))</f>
        <v>0</v>
      </c>
      <c r="AX44" s="53">
        <f>IF($V44&lt;=AW$2,0,IF($O44&lt;=AW$2,0,IF($G44&gt;=AX$2,0,IF($K44&gt;=$J44,0,IF($O44&lt;=AX$2,($J44-(SUM($K44,SUM($Z44:AW44)))),IF($L44=$D$139,(($J44-$K44)/$P44),(($J44-SUM($Z44:AW44))*$Q44))*IF($V44&lt;=AX$2,(DATEDIF(AW$2,$V44,"D")/365),IF($G44&gt;AW$2,(DATEDIF($G44,AX$2,"D")/365),1)))))))</f>
        <v>0</v>
      </c>
      <c r="AY44" s="53">
        <f>IF($V44&lt;=AX$2,0,IF($O44&lt;=AX$2,0,IF($G44&gt;=AY$2,0,IF($K44&gt;=$J44,0,IF($O44&lt;=AY$2,($J44-(SUM($K44,SUM($Z44:AX44)))),IF($L44=$D$139,(($J44-$K44)/$P44),(($J44-SUM($Z44:AX44))*$Q44))*IF($V44&lt;=AY$2,(DATEDIF(AX$2,$V44,"D")/365),IF($G44&gt;AX$2,(DATEDIF($G44,AY$2,"D")/365),1)))))))</f>
        <v>0</v>
      </c>
      <c r="AZ44" s="52"/>
      <c r="BA44" s="52"/>
      <c r="BB44" s="126">
        <f>IF($V44&lt;=BB$2,0,IF($G44&gt;=BB$2,0,IF($G44&gt;$W$3,(J44-Z44),IF($G44&lt;=$W$3,J44-SUM(W44,$Z44:Z44),0))))</f>
        <v>0</v>
      </c>
      <c r="BC44" s="53">
        <f t="shared" si="37"/>
        <v>0</v>
      </c>
      <c r="BD44" s="52">
        <f t="shared" si="37"/>
        <v>0</v>
      </c>
      <c r="BE44" s="53">
        <f t="shared" si="37"/>
        <v>0</v>
      </c>
      <c r="BF44" s="52">
        <f t="shared" si="37"/>
        <v>0</v>
      </c>
      <c r="BG44" s="53">
        <f t="shared" si="37"/>
        <v>0</v>
      </c>
      <c r="BH44" s="52">
        <f t="shared" si="37"/>
        <v>0</v>
      </c>
      <c r="BI44" s="53">
        <f t="shared" si="37"/>
        <v>0</v>
      </c>
      <c r="BJ44" s="52">
        <f t="shared" si="37"/>
        <v>0</v>
      </c>
      <c r="BK44" s="53">
        <f t="shared" si="37"/>
        <v>0</v>
      </c>
      <c r="BL44" s="52">
        <f t="shared" si="37"/>
        <v>0</v>
      </c>
      <c r="BM44" s="53">
        <f t="shared" si="37"/>
        <v>0</v>
      </c>
      <c r="BN44" s="52">
        <f t="shared" si="37"/>
        <v>0</v>
      </c>
      <c r="BO44" s="53">
        <f t="shared" si="37"/>
        <v>0</v>
      </c>
      <c r="BP44" s="52">
        <f t="shared" si="37"/>
        <v>0</v>
      </c>
      <c r="BQ44" s="53">
        <f t="shared" si="37"/>
        <v>0</v>
      </c>
      <c r="BR44" s="52">
        <f t="shared" si="36"/>
        <v>0</v>
      </c>
      <c r="BS44" s="53">
        <f t="shared" si="30"/>
        <v>0</v>
      </c>
      <c r="BT44" s="52">
        <f t="shared" si="30"/>
        <v>0</v>
      </c>
      <c r="BU44" s="53">
        <f t="shared" si="30"/>
        <v>0</v>
      </c>
      <c r="BV44" s="52">
        <f t="shared" si="30"/>
        <v>0</v>
      </c>
      <c r="BW44" s="53">
        <f t="shared" si="30"/>
        <v>0</v>
      </c>
      <c r="BX44" s="52">
        <f t="shared" si="30"/>
        <v>0</v>
      </c>
      <c r="BY44" s="53">
        <f t="shared" si="30"/>
        <v>0</v>
      </c>
      <c r="BZ44" s="52">
        <f t="shared" si="30"/>
        <v>0</v>
      </c>
      <c r="CA44" s="53">
        <f t="shared" si="30"/>
        <v>0</v>
      </c>
    </row>
    <row r="45" spans="1:79">
      <c r="A45" s="20">
        <v>44</v>
      </c>
      <c r="B45" s="20" t="s">
        <v>27</v>
      </c>
      <c r="C45" s="20" t="s">
        <v>153</v>
      </c>
      <c r="D45" s="2">
        <v>1985</v>
      </c>
      <c r="E45" s="3">
        <v>4</v>
      </c>
      <c r="F45" s="2">
        <v>1</v>
      </c>
      <c r="G45" s="55">
        <f t="shared" si="33"/>
        <v>31137</v>
      </c>
      <c r="H45" s="4">
        <v>0</v>
      </c>
      <c r="I45" s="1">
        <v>0</v>
      </c>
      <c r="J45" s="51">
        <f t="shared" si="34"/>
        <v>0</v>
      </c>
      <c r="K45" s="54">
        <f t="shared" si="35"/>
        <v>0</v>
      </c>
      <c r="L45" s="4" t="s">
        <v>96</v>
      </c>
      <c r="M45" s="54">
        <f t="shared" si="15"/>
        <v>8</v>
      </c>
      <c r="N45" s="53">
        <f t="shared" si="3"/>
        <v>8</v>
      </c>
      <c r="O45" s="55">
        <f t="shared" si="4"/>
        <v>34059</v>
      </c>
      <c r="P45" s="53">
        <f t="shared" si="5"/>
        <v>0</v>
      </c>
      <c r="Q45" s="111">
        <f t="shared" si="6"/>
        <v>0</v>
      </c>
      <c r="R45" s="145" t="s">
        <v>130</v>
      </c>
      <c r="S45" s="138">
        <v>17</v>
      </c>
      <c r="T45" s="139">
        <v>4</v>
      </c>
      <c r="U45" s="138">
        <v>2035</v>
      </c>
      <c r="V45" s="55">
        <f t="shared" si="31"/>
        <v>54878</v>
      </c>
      <c r="W45" s="53">
        <f t="shared" si="8"/>
        <v>0</v>
      </c>
      <c r="X45" s="53">
        <f t="shared" si="9"/>
        <v>0</v>
      </c>
      <c r="Y45" s="53">
        <f t="shared" si="10"/>
        <v>0</v>
      </c>
      <c r="Z45" s="53">
        <f t="shared" si="32"/>
        <v>0</v>
      </c>
      <c r="AA45" s="53">
        <f>IF($V45&lt;=Z$2,0,IF($O45&lt;=Z$2,0,IF($G45&gt;=AA$2,0,IF($K45&gt;=$J45,0,IF($O45&lt;=AA$2,($J45-(SUM($K45,SUM($Z45:Z45)))),IF($L45=$D$139,(($J45-$K45)/$P45),(($J45-SUM($Z45:Z45))*$Q45))*IF($V45&lt;=AA$2,(DATEDIF(Z$2,$V45,"D")/365),IF($G45&gt;Z$2,(DATEDIF($G45,AA$2,"D")/365),1)))))))</f>
        <v>0</v>
      </c>
      <c r="AB45" s="53">
        <f>IF($V45&lt;=AA$2,0,IF($O45&lt;=AA$2,0,IF($G45&gt;=AB$2,0,IF($K45&gt;=$J45,0,IF($O45&lt;=AB$2,($J45-(SUM($K45,SUM($Z45:AA45)))),IF($L45=$D$139,(($J45-$K45)/$P45),(($J45-SUM($Z45:AA45))*$Q45))*IF($V45&lt;=AB$2,(DATEDIF(AA$2,$V45,"D")/365),IF($G45&gt;AA$2,(DATEDIF($G45,AB$2,"D")/365),1)))))))</f>
        <v>0</v>
      </c>
      <c r="AC45" s="53">
        <f>IF($V45&lt;=AB$2,0,IF($O45&lt;=AB$2,0,IF($G45&gt;=AC$2,0,IF($K45&gt;=$J45,0,IF($O45&lt;=AC$2,($J45-(SUM($K45,SUM($Z45:AB45)))),IF($L45=$D$139,(($J45-$K45)/$P45),(($J45-SUM($Z45:AB45))*$Q45))*IF($V45&lt;=AC$2,(DATEDIF(AB$2,$V45,"D")/365),IF($G45&gt;AB$2,(DATEDIF($G45,AC$2,"D")/365),1)))))))</f>
        <v>0</v>
      </c>
      <c r="AD45" s="53">
        <f>IF($V45&lt;=AC$2,0,IF($O45&lt;=AC$2,0,IF($G45&gt;=AD$2,0,IF($K45&gt;=$J45,0,IF($O45&lt;=AD$2,($J45-(SUM($K45,SUM($Z45:AC45)))),IF($L45=$D$139,(($J45-$K45)/$P45),(($J45-SUM($Z45:AC45))*$Q45))*IF($V45&lt;=AD$2,(DATEDIF(AC$2,$V45,"D")/365),IF($G45&gt;AC$2,(DATEDIF($G45,AD$2,"D")/365),1)))))))</f>
        <v>0</v>
      </c>
      <c r="AE45" s="53">
        <f>IF($V45&lt;=AD$2,0,IF($O45&lt;=AD$2,0,IF($G45&gt;=AE$2,0,IF($K45&gt;=$J45,0,IF($O45&lt;=AE$2,($J45-(SUM($K45,SUM($Z45:AD45)))),IF($L45=$D$139,(($J45-$K45)/$P45),(($J45-SUM($Z45:AD45))*$Q45))*IF($V45&lt;=AE$2,(DATEDIF(AD$2,$V45,"D")/365),IF($G45&gt;AD$2,(DATEDIF($G45,AE$2,"D")/365),1)))))))</f>
        <v>0</v>
      </c>
      <c r="AF45" s="53">
        <f>IF($V45&lt;=AE$2,0,IF($O45&lt;=AE$2,0,IF($G45&gt;=AF$2,0,IF($K45&gt;=$J45,0,IF($O45&lt;=AF$2,($J45-(SUM($K45,SUM($Z45:AE45)))),IF($L45=$D$139,(($J45-$K45)/$P45),(($J45-SUM($Z45:AE45))*$Q45))*IF($V45&lt;=AF$2,(DATEDIF(AE$2,$V45,"D")/365),IF($G45&gt;AE$2,(DATEDIF($G45,AF$2,"D")/365),1)))))))</f>
        <v>0</v>
      </c>
      <c r="AG45" s="53">
        <f>IF($V45&lt;=AF$2,0,IF($O45&lt;=AF$2,0,IF($G45&gt;=AG$2,0,IF($K45&gt;=$J45,0,IF($O45&lt;=AG$2,($J45-(SUM($K45,SUM($Z45:AF45)))),IF($L45=$D$139,(($J45-$K45)/$P45),(($J45-SUM($Z45:AF45))*$Q45))*IF($V45&lt;=AG$2,(DATEDIF(AF$2,$V45,"D")/365),IF($G45&gt;AF$2,(DATEDIF($G45,AG$2,"D")/365),1)))))))</f>
        <v>0</v>
      </c>
      <c r="AH45" s="53">
        <f>IF($V45&lt;=AG$2,0,IF($O45&lt;=AG$2,0,IF($G45&gt;=AH$2,0,IF($K45&gt;=$J45,0,IF($O45&lt;=AH$2,($J45-(SUM($K45,SUM($Z45:AG45)))),IF($L45=$D$139,(($J45-$K45)/$P45),(($J45-SUM($Z45:AG45))*$Q45))*IF($V45&lt;=AH$2,(DATEDIF(AG$2,$V45,"D")/365),IF($G45&gt;AG$2,(DATEDIF($G45,AH$2,"D")/365),1)))))))</f>
        <v>0</v>
      </c>
      <c r="AI45" s="53">
        <f>IF($V45&lt;=AH$2,0,IF($O45&lt;=AH$2,0,IF($G45&gt;=AI$2,0,IF($K45&gt;=$J45,0,IF($O45&lt;=AI$2,($J45-(SUM($K45,SUM($Z45:AH45)))),IF($L45=$D$139,(($J45-$K45)/$P45),(($J45-SUM($Z45:AH45))*$Q45))*IF($V45&lt;=AI$2,(DATEDIF(AH$2,$V45,"D")/365),IF($G45&gt;AH$2,(DATEDIF($G45,AI$2,"D")/365),1)))))))</f>
        <v>0</v>
      </c>
      <c r="AJ45" s="53">
        <f>IF($V45&lt;=AI$2,0,IF($O45&lt;=AI$2,0,IF($G45&gt;=AJ$2,0,IF($K45&gt;=$J45,0,IF($O45&lt;=AJ$2,($J45-(SUM($K45,SUM($Z45:AI45)))),IF($L45=$D$139,(($J45-$K45)/$P45),(($J45-SUM($Z45:AI45))*$Q45))*IF($V45&lt;=AJ$2,(DATEDIF(AI$2,$V45,"D")/365),IF($G45&gt;AI$2,(DATEDIF($G45,AJ$2,"D")/365),1)))))))</f>
        <v>0</v>
      </c>
      <c r="AK45" s="53">
        <f>IF($V45&lt;=AJ$2,0,IF($O45&lt;=AJ$2,0,IF($G45&gt;=AK$2,0,IF($K45&gt;=$J45,0,IF($O45&lt;=AK$2,($J45-(SUM($K45,SUM($Z45:AJ45)))),IF($L45=$D$139,(($J45-$K45)/$P45),(($J45-SUM($Z45:AJ45))*$Q45))*IF($V45&lt;=AK$2,(DATEDIF(AJ$2,$V45,"D")/365),IF($G45&gt;AJ$2,(DATEDIF($G45,AK$2,"D")/365),1)))))))</f>
        <v>0</v>
      </c>
      <c r="AL45" s="53">
        <f>IF($V45&lt;=AK$2,0,IF($O45&lt;=AK$2,0,IF($G45&gt;=AL$2,0,IF($K45&gt;=$J45,0,IF($O45&lt;=AL$2,($J45-(SUM($K45,SUM($Z45:AK45)))),IF($L45=$D$139,(($J45-$K45)/$P45),(($J45-SUM($Z45:AK45))*$Q45))*IF($V45&lt;=AL$2,(DATEDIF(AK$2,$V45,"D")/365),IF($G45&gt;AK$2,(DATEDIF($G45,AL$2,"D")/365),1)))))))</f>
        <v>0</v>
      </c>
      <c r="AM45" s="53">
        <f>IF($V45&lt;=AL$2,0,IF($O45&lt;=AL$2,0,IF($G45&gt;=AM$2,0,IF($K45&gt;=$J45,0,IF($O45&lt;=AM$2,($J45-(SUM($K45,SUM($Z45:AL45)))),IF($L45=$D$139,(($J45-$K45)/$P45),(($J45-SUM($Z45:AL45))*$Q45))*IF($V45&lt;=AM$2,(DATEDIF(AL$2,$V45,"D")/365),IF($G45&gt;AL$2,(DATEDIF($G45,AM$2,"D")/365),1)))))))</f>
        <v>0</v>
      </c>
      <c r="AN45" s="53">
        <f>IF($V45&lt;=AM$2,0,IF($O45&lt;=AM$2,0,IF($G45&gt;=AN$2,0,IF($K45&gt;=$J45,0,IF($O45&lt;=AN$2,($J45-(SUM($K45,SUM($Z45:AM45)))),IF($L45=$D$139,(($J45-$K45)/$P45),(($J45-SUM($Z45:AM45))*$Q45))*IF($V45&lt;=AN$2,(DATEDIF(AM$2,$V45,"D")/365),IF($G45&gt;AM$2,(DATEDIF($G45,AN$2,"D")/365),1)))))))</f>
        <v>0</v>
      </c>
      <c r="AO45" s="53">
        <f>IF($V45&lt;=AN$2,0,IF($O45&lt;=AN$2,0,IF($G45&gt;=AO$2,0,IF($K45&gt;=$J45,0,IF($O45&lt;=AO$2,($J45-(SUM($K45,SUM($Z45:AN45)))),IF($L45=$D$139,(($J45-$K45)/$P45),(($J45-SUM($Z45:AN45))*$Q45))*IF($V45&lt;=AO$2,(DATEDIF(AN$2,$V45,"D")/365),IF($G45&gt;AN$2,(DATEDIF($G45,AO$2,"D")/365),1)))))))</f>
        <v>0</v>
      </c>
      <c r="AP45" s="53">
        <f>IF($V45&lt;=AO$2,0,IF($O45&lt;=AO$2,0,IF($G45&gt;=AP$2,0,IF($K45&gt;=$J45,0,IF($O45&lt;=AP$2,($J45-(SUM($K45,SUM($Z45:AO45)))),IF($L45=$D$139,(($J45-$K45)/$P45),(($J45-SUM($Z45:AO45))*$Q45))*IF($V45&lt;=AP$2,(DATEDIF(AO$2,$V45,"D")/365),IF($G45&gt;AO$2,(DATEDIF($G45,AP$2,"D")/365),1)))))))</f>
        <v>0</v>
      </c>
      <c r="AQ45" s="53">
        <f>IF($V45&lt;=AP$2,0,IF($O45&lt;=AP$2,0,IF($G45&gt;=AQ$2,0,IF($K45&gt;=$J45,0,IF($O45&lt;=AQ$2,($J45-(SUM($K45,SUM($Z45:AP45)))),IF($L45=$D$139,(($J45-$K45)/$P45),(($J45-SUM($Z45:AP45))*$Q45))*IF($V45&lt;=AQ$2,(DATEDIF(AP$2,$V45,"D")/365),IF($G45&gt;AP$2,(DATEDIF($G45,AQ$2,"D")/365),1)))))))</f>
        <v>0</v>
      </c>
      <c r="AR45" s="53">
        <f>IF($V45&lt;=AQ$2,0,IF($O45&lt;=AQ$2,0,IF($G45&gt;=AR$2,0,IF($K45&gt;=$J45,0,IF($O45&lt;=AR$2,($J45-(SUM($K45,SUM($Z45:AQ45)))),IF($L45=$D$139,(($J45-$K45)/$P45),(($J45-SUM($Z45:AQ45))*$Q45))*IF($V45&lt;=AR$2,(DATEDIF(AQ$2,$V45,"D")/365),IF($G45&gt;AQ$2,(DATEDIF($G45,AR$2,"D")/365),1)))))))</f>
        <v>0</v>
      </c>
      <c r="AS45" s="53">
        <f>IF($V45&lt;=AR$2,0,IF($O45&lt;=AR$2,0,IF($G45&gt;=AS$2,0,IF($K45&gt;=$J45,0,IF($O45&lt;=AS$2,($J45-(SUM($K45,SUM($Z45:AR45)))),IF($L45=$D$139,(($J45-$K45)/$P45),(($J45-SUM($Z45:AR45))*$Q45))*IF($V45&lt;=AS$2,(DATEDIF(AR$2,$V45,"D")/365),IF($G45&gt;AR$2,(DATEDIF($G45,AS$2,"D")/365),1)))))))</f>
        <v>0</v>
      </c>
      <c r="AT45" s="53">
        <f>IF($V45&lt;=AS$2,0,IF($O45&lt;=AS$2,0,IF($G45&gt;=AT$2,0,IF($K45&gt;=$J45,0,IF($O45&lt;=AT$2,($J45-(SUM($K45,SUM($Z45:AS45)))),IF($L45=$D$139,(($J45-$K45)/$P45),(($J45-SUM($Z45:AS45))*$Q45))*IF($V45&lt;=AT$2,(DATEDIF(AS$2,$V45,"D")/365),IF($G45&gt;AS$2,(DATEDIF($G45,AT$2,"D")/365),1)))))))</f>
        <v>0</v>
      </c>
      <c r="AU45" s="53">
        <f>IF($V45&lt;=AT$2,0,IF($O45&lt;=AT$2,0,IF($G45&gt;=AU$2,0,IF($K45&gt;=$J45,0,IF($O45&lt;=AU$2,($J45-(SUM($K45,SUM($Z45:AT45)))),IF($L45=$D$139,(($J45-$K45)/$P45),(($J45-SUM($Z45:AT45))*$Q45))*IF($V45&lt;=AU$2,(DATEDIF(AT$2,$V45,"D")/365),IF($G45&gt;AT$2,(DATEDIF($G45,AU$2,"D")/365),1)))))))</f>
        <v>0</v>
      </c>
      <c r="AV45" s="53">
        <f>IF($V45&lt;=AU$2,0,IF($O45&lt;=AU$2,0,IF($G45&gt;=AV$2,0,IF($K45&gt;=$J45,0,IF($O45&lt;=AV$2,($J45-(SUM($K45,SUM($Z45:AU45)))),IF($L45=$D$139,(($J45-$K45)/$P45),(($J45-SUM($Z45:AU45))*$Q45))*IF($V45&lt;=AV$2,(DATEDIF(AU$2,$V45,"D")/365),IF($G45&gt;AU$2,(DATEDIF($G45,AV$2,"D")/365),1)))))))</f>
        <v>0</v>
      </c>
      <c r="AW45" s="53">
        <f>IF($V45&lt;=AV$2,0,IF($O45&lt;=AV$2,0,IF($G45&gt;=AW$2,0,IF($K45&gt;=$J45,0,IF($O45&lt;=AW$2,($J45-(SUM($K45,SUM($Z45:AV45)))),IF($L45=$D$139,(($J45-$K45)/$P45),(($J45-SUM($Z45:AV45))*$Q45))*IF($V45&lt;=AW$2,(DATEDIF(AV$2,$V45,"D")/365),IF($G45&gt;AV$2,(DATEDIF($G45,AW$2,"D")/365),1)))))))</f>
        <v>0</v>
      </c>
      <c r="AX45" s="53">
        <f>IF($V45&lt;=AW$2,0,IF($O45&lt;=AW$2,0,IF($G45&gt;=AX$2,0,IF($K45&gt;=$J45,0,IF($O45&lt;=AX$2,($J45-(SUM($K45,SUM($Z45:AW45)))),IF($L45=$D$139,(($J45-$K45)/$P45),(($J45-SUM($Z45:AW45))*$Q45))*IF($V45&lt;=AX$2,(DATEDIF(AW$2,$V45,"D")/365),IF($G45&gt;AW$2,(DATEDIF($G45,AX$2,"D")/365),1)))))))</f>
        <v>0</v>
      </c>
      <c r="AY45" s="53">
        <f>IF($V45&lt;=AX$2,0,IF($O45&lt;=AX$2,0,IF($G45&gt;=AY$2,0,IF($K45&gt;=$J45,0,IF($O45&lt;=AY$2,($J45-(SUM($K45,SUM($Z45:AX45)))),IF($L45=$D$139,(($J45-$K45)/$P45),(($J45-SUM($Z45:AX45))*$Q45))*IF($V45&lt;=AY$2,(DATEDIF(AX$2,$V45,"D")/365),IF($G45&gt;AX$2,(DATEDIF($G45,AY$2,"D")/365),1)))))))</f>
        <v>0</v>
      </c>
      <c r="AZ45" s="52"/>
      <c r="BA45" s="52"/>
      <c r="BB45" s="126">
        <f>IF($V45&lt;=BB$2,0,IF($G45&gt;=BB$2,0,IF($G45&gt;$W$3,(J45-Z45),IF($G45&lt;=$W$3,J45-SUM(W45,$Z45:Z45),0))))</f>
        <v>0</v>
      </c>
      <c r="BC45" s="53">
        <f t="shared" si="37"/>
        <v>0</v>
      </c>
      <c r="BD45" s="52">
        <f t="shared" si="37"/>
        <v>0</v>
      </c>
      <c r="BE45" s="53">
        <f t="shared" si="37"/>
        <v>0</v>
      </c>
      <c r="BF45" s="52">
        <f t="shared" si="37"/>
        <v>0</v>
      </c>
      <c r="BG45" s="53">
        <f t="shared" si="37"/>
        <v>0</v>
      </c>
      <c r="BH45" s="52">
        <f t="shared" si="37"/>
        <v>0</v>
      </c>
      <c r="BI45" s="53">
        <f t="shared" si="37"/>
        <v>0</v>
      </c>
      <c r="BJ45" s="52">
        <f t="shared" si="37"/>
        <v>0</v>
      </c>
      <c r="BK45" s="53">
        <f t="shared" si="37"/>
        <v>0</v>
      </c>
      <c r="BL45" s="52">
        <f t="shared" si="37"/>
        <v>0</v>
      </c>
      <c r="BM45" s="53">
        <f t="shared" si="37"/>
        <v>0</v>
      </c>
      <c r="BN45" s="52">
        <f t="shared" si="37"/>
        <v>0</v>
      </c>
      <c r="BO45" s="53">
        <f t="shared" si="37"/>
        <v>0</v>
      </c>
      <c r="BP45" s="52">
        <f t="shared" si="37"/>
        <v>0</v>
      </c>
      <c r="BQ45" s="53">
        <f t="shared" si="37"/>
        <v>0</v>
      </c>
      <c r="BR45" s="52">
        <f t="shared" si="36"/>
        <v>0</v>
      </c>
      <c r="BS45" s="53">
        <f t="shared" si="30"/>
        <v>0</v>
      </c>
      <c r="BT45" s="52">
        <f t="shared" si="30"/>
        <v>0</v>
      </c>
      <c r="BU45" s="53">
        <f t="shared" si="30"/>
        <v>0</v>
      </c>
      <c r="BV45" s="52">
        <f t="shared" si="30"/>
        <v>0</v>
      </c>
      <c r="BW45" s="53">
        <f t="shared" si="30"/>
        <v>0</v>
      </c>
      <c r="BX45" s="52">
        <f t="shared" si="30"/>
        <v>0</v>
      </c>
      <c r="BY45" s="53">
        <f t="shared" si="30"/>
        <v>0</v>
      </c>
      <c r="BZ45" s="52">
        <f t="shared" si="30"/>
        <v>0</v>
      </c>
      <c r="CA45" s="53">
        <f t="shared" si="30"/>
        <v>0</v>
      </c>
    </row>
    <row r="46" spans="1:79">
      <c r="A46" s="20">
        <v>45</v>
      </c>
      <c r="B46" s="20" t="s">
        <v>27</v>
      </c>
      <c r="C46" s="20" t="s">
        <v>153</v>
      </c>
      <c r="D46" s="2">
        <v>1985</v>
      </c>
      <c r="E46" s="3">
        <v>4</v>
      </c>
      <c r="F46" s="2">
        <v>1</v>
      </c>
      <c r="G46" s="55">
        <f t="shared" si="33"/>
        <v>31137</v>
      </c>
      <c r="H46" s="4">
        <v>0</v>
      </c>
      <c r="I46" s="1">
        <v>0</v>
      </c>
      <c r="J46" s="51">
        <f t="shared" si="34"/>
        <v>0</v>
      </c>
      <c r="K46" s="54">
        <f t="shared" si="35"/>
        <v>0</v>
      </c>
      <c r="L46" s="4" t="s">
        <v>96</v>
      </c>
      <c r="M46" s="54">
        <f t="shared" si="15"/>
        <v>8</v>
      </c>
      <c r="N46" s="53">
        <f t="shared" si="3"/>
        <v>8</v>
      </c>
      <c r="O46" s="55">
        <f t="shared" si="4"/>
        <v>34059</v>
      </c>
      <c r="P46" s="53">
        <f t="shared" si="5"/>
        <v>0</v>
      </c>
      <c r="Q46" s="111">
        <f t="shared" si="6"/>
        <v>0</v>
      </c>
      <c r="R46" s="145" t="s">
        <v>130</v>
      </c>
      <c r="S46" s="138">
        <v>17</v>
      </c>
      <c r="T46" s="139">
        <v>4</v>
      </c>
      <c r="U46" s="138">
        <v>2035</v>
      </c>
      <c r="V46" s="55">
        <f t="shared" si="31"/>
        <v>54878</v>
      </c>
      <c r="W46" s="53">
        <f t="shared" si="8"/>
        <v>0</v>
      </c>
      <c r="X46" s="53">
        <f t="shared" si="9"/>
        <v>0</v>
      </c>
      <c r="Y46" s="53">
        <f t="shared" si="10"/>
        <v>0</v>
      </c>
      <c r="Z46" s="53">
        <f t="shared" si="32"/>
        <v>0</v>
      </c>
      <c r="AA46" s="53">
        <f>IF($V46&lt;=Z$2,0,IF($O46&lt;=Z$2,0,IF($G46&gt;=AA$2,0,IF($K46&gt;=$J46,0,IF($O46&lt;=AA$2,($J46-(SUM($K46,SUM($Z46:Z46)))),IF($L46=$D$139,(($J46-$K46)/$P46),(($J46-SUM($Z46:Z46))*$Q46))*IF($V46&lt;=AA$2,(DATEDIF(Z$2,$V46,"D")/365),IF($G46&gt;Z$2,(DATEDIF($G46,AA$2,"D")/365),1)))))))</f>
        <v>0</v>
      </c>
      <c r="AB46" s="53">
        <f>IF($V46&lt;=AA$2,0,IF($O46&lt;=AA$2,0,IF($G46&gt;=AB$2,0,IF($K46&gt;=$J46,0,IF($O46&lt;=AB$2,($J46-(SUM($K46,SUM($Z46:AA46)))),IF($L46=$D$139,(($J46-$K46)/$P46),(($J46-SUM($Z46:AA46))*$Q46))*IF($V46&lt;=AB$2,(DATEDIF(AA$2,$V46,"D")/365),IF($G46&gt;AA$2,(DATEDIF($G46,AB$2,"D")/365),1)))))))</f>
        <v>0</v>
      </c>
      <c r="AC46" s="53">
        <f>IF($V46&lt;=AB$2,0,IF($O46&lt;=AB$2,0,IF($G46&gt;=AC$2,0,IF($K46&gt;=$J46,0,IF($O46&lt;=AC$2,($J46-(SUM($K46,SUM($Z46:AB46)))),IF($L46=$D$139,(($J46-$K46)/$P46),(($J46-SUM($Z46:AB46))*$Q46))*IF($V46&lt;=AC$2,(DATEDIF(AB$2,$V46,"D")/365),IF($G46&gt;AB$2,(DATEDIF($G46,AC$2,"D")/365),1)))))))</f>
        <v>0</v>
      </c>
      <c r="AD46" s="53">
        <f>IF($V46&lt;=AC$2,0,IF($O46&lt;=AC$2,0,IF($G46&gt;=AD$2,0,IF($K46&gt;=$J46,0,IF($O46&lt;=AD$2,($J46-(SUM($K46,SUM($Z46:AC46)))),IF($L46=$D$139,(($J46-$K46)/$P46),(($J46-SUM($Z46:AC46))*$Q46))*IF($V46&lt;=AD$2,(DATEDIF(AC$2,$V46,"D")/365),IF($G46&gt;AC$2,(DATEDIF($G46,AD$2,"D")/365),1)))))))</f>
        <v>0</v>
      </c>
      <c r="AE46" s="53">
        <f>IF($V46&lt;=AD$2,0,IF($O46&lt;=AD$2,0,IF($G46&gt;=AE$2,0,IF($K46&gt;=$J46,0,IF($O46&lt;=AE$2,($J46-(SUM($K46,SUM($Z46:AD46)))),IF($L46=$D$139,(($J46-$K46)/$P46),(($J46-SUM($Z46:AD46))*$Q46))*IF($V46&lt;=AE$2,(DATEDIF(AD$2,$V46,"D")/365),IF($G46&gt;AD$2,(DATEDIF($G46,AE$2,"D")/365),1)))))))</f>
        <v>0</v>
      </c>
      <c r="AF46" s="53">
        <f>IF($V46&lt;=AE$2,0,IF($O46&lt;=AE$2,0,IF($G46&gt;=AF$2,0,IF($K46&gt;=$J46,0,IF($O46&lt;=AF$2,($J46-(SUM($K46,SUM($Z46:AE46)))),IF($L46=$D$139,(($J46-$K46)/$P46),(($J46-SUM($Z46:AE46))*$Q46))*IF($V46&lt;=AF$2,(DATEDIF(AE$2,$V46,"D")/365),IF($G46&gt;AE$2,(DATEDIF($G46,AF$2,"D")/365),1)))))))</f>
        <v>0</v>
      </c>
      <c r="AG46" s="53">
        <f>IF($V46&lt;=AF$2,0,IF($O46&lt;=AF$2,0,IF($G46&gt;=AG$2,0,IF($K46&gt;=$J46,0,IF($O46&lt;=AG$2,($J46-(SUM($K46,SUM($Z46:AF46)))),IF($L46=$D$139,(($J46-$K46)/$P46),(($J46-SUM($Z46:AF46))*$Q46))*IF($V46&lt;=AG$2,(DATEDIF(AF$2,$V46,"D")/365),IF($G46&gt;AF$2,(DATEDIF($G46,AG$2,"D")/365),1)))))))</f>
        <v>0</v>
      </c>
      <c r="AH46" s="53">
        <f>IF($V46&lt;=AG$2,0,IF($O46&lt;=AG$2,0,IF($G46&gt;=AH$2,0,IF($K46&gt;=$J46,0,IF($O46&lt;=AH$2,($J46-(SUM($K46,SUM($Z46:AG46)))),IF($L46=$D$139,(($J46-$K46)/$P46),(($J46-SUM($Z46:AG46))*$Q46))*IF($V46&lt;=AH$2,(DATEDIF(AG$2,$V46,"D")/365),IF($G46&gt;AG$2,(DATEDIF($G46,AH$2,"D")/365),1)))))))</f>
        <v>0</v>
      </c>
      <c r="AI46" s="53">
        <f>IF($V46&lt;=AH$2,0,IF($O46&lt;=AH$2,0,IF($G46&gt;=AI$2,0,IF($K46&gt;=$J46,0,IF($O46&lt;=AI$2,($J46-(SUM($K46,SUM($Z46:AH46)))),IF($L46=$D$139,(($J46-$K46)/$P46),(($J46-SUM($Z46:AH46))*$Q46))*IF($V46&lt;=AI$2,(DATEDIF(AH$2,$V46,"D")/365),IF($G46&gt;AH$2,(DATEDIF($G46,AI$2,"D")/365),1)))))))</f>
        <v>0</v>
      </c>
      <c r="AJ46" s="53">
        <f>IF($V46&lt;=AI$2,0,IF($O46&lt;=AI$2,0,IF($G46&gt;=AJ$2,0,IF($K46&gt;=$J46,0,IF($O46&lt;=AJ$2,($J46-(SUM($K46,SUM($Z46:AI46)))),IF($L46=$D$139,(($J46-$K46)/$P46),(($J46-SUM($Z46:AI46))*$Q46))*IF($V46&lt;=AJ$2,(DATEDIF(AI$2,$V46,"D")/365),IF($G46&gt;AI$2,(DATEDIF($G46,AJ$2,"D")/365),1)))))))</f>
        <v>0</v>
      </c>
      <c r="AK46" s="53">
        <f>IF($V46&lt;=AJ$2,0,IF($O46&lt;=AJ$2,0,IF($G46&gt;=AK$2,0,IF($K46&gt;=$J46,0,IF($O46&lt;=AK$2,($J46-(SUM($K46,SUM($Z46:AJ46)))),IF($L46=$D$139,(($J46-$K46)/$P46),(($J46-SUM($Z46:AJ46))*$Q46))*IF($V46&lt;=AK$2,(DATEDIF(AJ$2,$V46,"D")/365),IF($G46&gt;AJ$2,(DATEDIF($G46,AK$2,"D")/365),1)))))))</f>
        <v>0</v>
      </c>
      <c r="AL46" s="53">
        <f>IF($V46&lt;=AK$2,0,IF($O46&lt;=AK$2,0,IF($G46&gt;=AL$2,0,IF($K46&gt;=$J46,0,IF($O46&lt;=AL$2,($J46-(SUM($K46,SUM($Z46:AK46)))),IF($L46=$D$139,(($J46-$K46)/$P46),(($J46-SUM($Z46:AK46))*$Q46))*IF($V46&lt;=AL$2,(DATEDIF(AK$2,$V46,"D")/365),IF($G46&gt;AK$2,(DATEDIF($G46,AL$2,"D")/365),1)))))))</f>
        <v>0</v>
      </c>
      <c r="AM46" s="53">
        <f>IF($V46&lt;=AL$2,0,IF($O46&lt;=AL$2,0,IF($G46&gt;=AM$2,0,IF($K46&gt;=$J46,0,IF($O46&lt;=AM$2,($J46-(SUM($K46,SUM($Z46:AL46)))),IF($L46=$D$139,(($J46-$K46)/$P46),(($J46-SUM($Z46:AL46))*$Q46))*IF($V46&lt;=AM$2,(DATEDIF(AL$2,$V46,"D")/365),IF($G46&gt;AL$2,(DATEDIF($G46,AM$2,"D")/365),1)))))))</f>
        <v>0</v>
      </c>
      <c r="AN46" s="53">
        <f>IF($V46&lt;=AM$2,0,IF($O46&lt;=AM$2,0,IF($G46&gt;=AN$2,0,IF($K46&gt;=$J46,0,IF($O46&lt;=AN$2,($J46-(SUM($K46,SUM($Z46:AM46)))),IF($L46=$D$139,(($J46-$K46)/$P46),(($J46-SUM($Z46:AM46))*$Q46))*IF($V46&lt;=AN$2,(DATEDIF(AM$2,$V46,"D")/365),IF($G46&gt;AM$2,(DATEDIF($G46,AN$2,"D")/365),1)))))))</f>
        <v>0</v>
      </c>
      <c r="AO46" s="53">
        <f>IF($V46&lt;=AN$2,0,IF($O46&lt;=AN$2,0,IF($G46&gt;=AO$2,0,IF($K46&gt;=$J46,0,IF($O46&lt;=AO$2,($J46-(SUM($K46,SUM($Z46:AN46)))),IF($L46=$D$139,(($J46-$K46)/$P46),(($J46-SUM($Z46:AN46))*$Q46))*IF($V46&lt;=AO$2,(DATEDIF(AN$2,$V46,"D")/365),IF($G46&gt;AN$2,(DATEDIF($G46,AO$2,"D")/365),1)))))))</f>
        <v>0</v>
      </c>
      <c r="AP46" s="53">
        <f>IF($V46&lt;=AO$2,0,IF($O46&lt;=AO$2,0,IF($G46&gt;=AP$2,0,IF($K46&gt;=$J46,0,IF($O46&lt;=AP$2,($J46-(SUM($K46,SUM($Z46:AO46)))),IF($L46=$D$139,(($J46-$K46)/$P46),(($J46-SUM($Z46:AO46))*$Q46))*IF($V46&lt;=AP$2,(DATEDIF(AO$2,$V46,"D")/365),IF($G46&gt;AO$2,(DATEDIF($G46,AP$2,"D")/365),1)))))))</f>
        <v>0</v>
      </c>
      <c r="AQ46" s="53">
        <f>IF($V46&lt;=AP$2,0,IF($O46&lt;=AP$2,0,IF($G46&gt;=AQ$2,0,IF($K46&gt;=$J46,0,IF($O46&lt;=AQ$2,($J46-(SUM($K46,SUM($Z46:AP46)))),IF($L46=$D$139,(($J46-$K46)/$P46),(($J46-SUM($Z46:AP46))*$Q46))*IF($V46&lt;=AQ$2,(DATEDIF(AP$2,$V46,"D")/365),IF($G46&gt;AP$2,(DATEDIF($G46,AQ$2,"D")/365),1)))))))</f>
        <v>0</v>
      </c>
      <c r="AR46" s="53">
        <f>IF($V46&lt;=AQ$2,0,IF($O46&lt;=AQ$2,0,IF($G46&gt;=AR$2,0,IF($K46&gt;=$J46,0,IF($O46&lt;=AR$2,($J46-(SUM($K46,SUM($Z46:AQ46)))),IF($L46=$D$139,(($J46-$K46)/$P46),(($J46-SUM($Z46:AQ46))*$Q46))*IF($V46&lt;=AR$2,(DATEDIF(AQ$2,$V46,"D")/365),IF($G46&gt;AQ$2,(DATEDIF($G46,AR$2,"D")/365),1)))))))</f>
        <v>0</v>
      </c>
      <c r="AS46" s="53">
        <f>IF($V46&lt;=AR$2,0,IF($O46&lt;=AR$2,0,IF($G46&gt;=AS$2,0,IF($K46&gt;=$J46,0,IF($O46&lt;=AS$2,($J46-(SUM($K46,SUM($Z46:AR46)))),IF($L46=$D$139,(($J46-$K46)/$P46),(($J46-SUM($Z46:AR46))*$Q46))*IF($V46&lt;=AS$2,(DATEDIF(AR$2,$V46,"D")/365),IF($G46&gt;AR$2,(DATEDIF($G46,AS$2,"D")/365),1)))))))</f>
        <v>0</v>
      </c>
      <c r="AT46" s="53">
        <f>IF($V46&lt;=AS$2,0,IF($O46&lt;=AS$2,0,IF($G46&gt;=AT$2,0,IF($K46&gt;=$J46,0,IF($O46&lt;=AT$2,($J46-(SUM($K46,SUM($Z46:AS46)))),IF($L46=$D$139,(($J46-$K46)/$P46),(($J46-SUM($Z46:AS46))*$Q46))*IF($V46&lt;=AT$2,(DATEDIF(AS$2,$V46,"D")/365),IF($G46&gt;AS$2,(DATEDIF($G46,AT$2,"D")/365),1)))))))</f>
        <v>0</v>
      </c>
      <c r="AU46" s="53">
        <f>IF($V46&lt;=AT$2,0,IF($O46&lt;=AT$2,0,IF($G46&gt;=AU$2,0,IF($K46&gt;=$J46,0,IF($O46&lt;=AU$2,($J46-(SUM($K46,SUM($Z46:AT46)))),IF($L46=$D$139,(($J46-$K46)/$P46),(($J46-SUM($Z46:AT46))*$Q46))*IF($V46&lt;=AU$2,(DATEDIF(AT$2,$V46,"D")/365),IF($G46&gt;AT$2,(DATEDIF($G46,AU$2,"D")/365),1)))))))</f>
        <v>0</v>
      </c>
      <c r="AV46" s="53">
        <f>IF($V46&lt;=AU$2,0,IF($O46&lt;=AU$2,0,IF($G46&gt;=AV$2,0,IF($K46&gt;=$J46,0,IF($O46&lt;=AV$2,($J46-(SUM($K46,SUM($Z46:AU46)))),IF($L46=$D$139,(($J46-$K46)/$P46),(($J46-SUM($Z46:AU46))*$Q46))*IF($V46&lt;=AV$2,(DATEDIF(AU$2,$V46,"D")/365),IF($G46&gt;AU$2,(DATEDIF($G46,AV$2,"D")/365),1)))))))</f>
        <v>0</v>
      </c>
      <c r="AW46" s="53">
        <f>IF($V46&lt;=AV$2,0,IF($O46&lt;=AV$2,0,IF($G46&gt;=AW$2,0,IF($K46&gt;=$J46,0,IF($O46&lt;=AW$2,($J46-(SUM($K46,SUM($Z46:AV46)))),IF($L46=$D$139,(($J46-$K46)/$P46),(($J46-SUM($Z46:AV46))*$Q46))*IF($V46&lt;=AW$2,(DATEDIF(AV$2,$V46,"D")/365),IF($G46&gt;AV$2,(DATEDIF($G46,AW$2,"D")/365),1)))))))</f>
        <v>0</v>
      </c>
      <c r="AX46" s="53">
        <f>IF($V46&lt;=AW$2,0,IF($O46&lt;=AW$2,0,IF($G46&gt;=AX$2,0,IF($K46&gt;=$J46,0,IF($O46&lt;=AX$2,($J46-(SUM($K46,SUM($Z46:AW46)))),IF($L46=$D$139,(($J46-$K46)/$P46),(($J46-SUM($Z46:AW46))*$Q46))*IF($V46&lt;=AX$2,(DATEDIF(AW$2,$V46,"D")/365),IF($G46&gt;AW$2,(DATEDIF($G46,AX$2,"D")/365),1)))))))</f>
        <v>0</v>
      </c>
      <c r="AY46" s="53">
        <f>IF($V46&lt;=AX$2,0,IF($O46&lt;=AX$2,0,IF($G46&gt;=AY$2,0,IF($K46&gt;=$J46,0,IF($O46&lt;=AY$2,($J46-(SUM($K46,SUM($Z46:AX46)))),IF($L46=$D$139,(($J46-$K46)/$P46),(($J46-SUM($Z46:AX46))*$Q46))*IF($V46&lt;=AY$2,(DATEDIF(AX$2,$V46,"D")/365),IF($G46&gt;AX$2,(DATEDIF($G46,AY$2,"D")/365),1)))))))</f>
        <v>0</v>
      </c>
      <c r="AZ46" s="52"/>
      <c r="BA46" s="52"/>
      <c r="BB46" s="126">
        <f>IF($V46&lt;=BB$2,0,IF($G46&gt;=BB$2,0,IF($G46&gt;$W$3,(J46-Z46),IF($G46&lt;=$W$3,J46-SUM(W46,$Z46:Z46),0))))</f>
        <v>0</v>
      </c>
      <c r="BC46" s="53">
        <f t="shared" si="37"/>
        <v>0</v>
      </c>
      <c r="BD46" s="52">
        <f t="shared" si="37"/>
        <v>0</v>
      </c>
      <c r="BE46" s="53">
        <f t="shared" si="37"/>
        <v>0</v>
      </c>
      <c r="BF46" s="52">
        <f t="shared" si="37"/>
        <v>0</v>
      </c>
      <c r="BG46" s="53">
        <f t="shared" si="37"/>
        <v>0</v>
      </c>
      <c r="BH46" s="52">
        <f t="shared" si="37"/>
        <v>0</v>
      </c>
      <c r="BI46" s="53">
        <f t="shared" si="37"/>
        <v>0</v>
      </c>
      <c r="BJ46" s="52">
        <f t="shared" si="37"/>
        <v>0</v>
      </c>
      <c r="BK46" s="53">
        <f t="shared" si="37"/>
        <v>0</v>
      </c>
      <c r="BL46" s="52">
        <f t="shared" si="37"/>
        <v>0</v>
      </c>
      <c r="BM46" s="53">
        <f t="shared" si="37"/>
        <v>0</v>
      </c>
      <c r="BN46" s="52">
        <f t="shared" si="37"/>
        <v>0</v>
      </c>
      <c r="BO46" s="53">
        <f t="shared" si="37"/>
        <v>0</v>
      </c>
      <c r="BP46" s="52">
        <f t="shared" si="37"/>
        <v>0</v>
      </c>
      <c r="BQ46" s="53">
        <f t="shared" si="37"/>
        <v>0</v>
      </c>
      <c r="BR46" s="52">
        <f t="shared" si="36"/>
        <v>0</v>
      </c>
      <c r="BS46" s="53">
        <f t="shared" si="30"/>
        <v>0</v>
      </c>
      <c r="BT46" s="52">
        <f t="shared" si="30"/>
        <v>0</v>
      </c>
      <c r="BU46" s="53">
        <f t="shared" si="30"/>
        <v>0</v>
      </c>
      <c r="BV46" s="52">
        <f t="shared" si="30"/>
        <v>0</v>
      </c>
      <c r="BW46" s="53">
        <f t="shared" si="30"/>
        <v>0</v>
      </c>
      <c r="BX46" s="52">
        <f t="shared" si="30"/>
        <v>0</v>
      </c>
      <c r="BY46" s="53">
        <f t="shared" si="30"/>
        <v>0</v>
      </c>
      <c r="BZ46" s="52">
        <f t="shared" si="30"/>
        <v>0</v>
      </c>
      <c r="CA46" s="53">
        <f t="shared" si="30"/>
        <v>0</v>
      </c>
    </row>
    <row r="47" spans="1:79">
      <c r="A47" s="20">
        <v>46</v>
      </c>
      <c r="B47" s="20" t="s">
        <v>27</v>
      </c>
      <c r="C47" s="20" t="s">
        <v>153</v>
      </c>
      <c r="D47" s="2">
        <v>1985</v>
      </c>
      <c r="E47" s="3">
        <v>4</v>
      </c>
      <c r="F47" s="2">
        <v>1</v>
      </c>
      <c r="G47" s="55">
        <f t="shared" si="33"/>
        <v>31137</v>
      </c>
      <c r="H47" s="4">
        <v>0</v>
      </c>
      <c r="I47" s="1">
        <v>0</v>
      </c>
      <c r="J47" s="51">
        <f t="shared" si="34"/>
        <v>0</v>
      </c>
      <c r="K47" s="54">
        <f t="shared" si="35"/>
        <v>0</v>
      </c>
      <c r="L47" s="4" t="s">
        <v>96</v>
      </c>
      <c r="M47" s="54">
        <f t="shared" si="15"/>
        <v>8</v>
      </c>
      <c r="N47" s="53">
        <f t="shared" si="3"/>
        <v>8</v>
      </c>
      <c r="O47" s="55">
        <f t="shared" si="4"/>
        <v>34059</v>
      </c>
      <c r="P47" s="53">
        <f t="shared" si="5"/>
        <v>0</v>
      </c>
      <c r="Q47" s="111">
        <f t="shared" si="6"/>
        <v>0</v>
      </c>
      <c r="R47" s="145" t="s">
        <v>130</v>
      </c>
      <c r="S47" s="138">
        <v>17</v>
      </c>
      <c r="T47" s="139">
        <v>4</v>
      </c>
      <c r="U47" s="138">
        <v>2035</v>
      </c>
      <c r="V47" s="55">
        <f t="shared" si="31"/>
        <v>54878</v>
      </c>
      <c r="W47" s="53">
        <f t="shared" si="8"/>
        <v>0</v>
      </c>
      <c r="X47" s="53">
        <f t="shared" si="9"/>
        <v>0</v>
      </c>
      <c r="Y47" s="53">
        <f t="shared" si="10"/>
        <v>0</v>
      </c>
      <c r="Z47" s="53">
        <f t="shared" si="32"/>
        <v>0</v>
      </c>
      <c r="AA47" s="53">
        <f>IF($V47&lt;=Z$2,0,IF($O47&lt;=Z$2,0,IF($G47&gt;=AA$2,0,IF($K47&gt;=$J47,0,IF($O47&lt;=AA$2,($J47-(SUM($K47,SUM($Z47:Z47)))),IF($L47=$D$139,(($J47-$K47)/$P47),(($J47-SUM($Z47:Z47))*$Q47))*IF($V47&lt;=AA$2,(DATEDIF(Z$2,$V47,"D")/365),IF($G47&gt;Z$2,(DATEDIF($G47,AA$2,"D")/365),1)))))))</f>
        <v>0</v>
      </c>
      <c r="AB47" s="53">
        <f>IF($V47&lt;=AA$2,0,IF($O47&lt;=AA$2,0,IF($G47&gt;=AB$2,0,IF($K47&gt;=$J47,0,IF($O47&lt;=AB$2,($J47-(SUM($K47,SUM($Z47:AA47)))),IF($L47=$D$139,(($J47-$K47)/$P47),(($J47-SUM($Z47:AA47))*$Q47))*IF($V47&lt;=AB$2,(DATEDIF(AA$2,$V47,"D")/365),IF($G47&gt;AA$2,(DATEDIF($G47,AB$2,"D")/365),1)))))))</f>
        <v>0</v>
      </c>
      <c r="AC47" s="53">
        <f>IF($V47&lt;=AB$2,0,IF($O47&lt;=AB$2,0,IF($G47&gt;=AC$2,0,IF($K47&gt;=$J47,0,IF($O47&lt;=AC$2,($J47-(SUM($K47,SUM($Z47:AB47)))),IF($L47=$D$139,(($J47-$K47)/$P47),(($J47-SUM($Z47:AB47))*$Q47))*IF($V47&lt;=AC$2,(DATEDIF(AB$2,$V47,"D")/365),IF($G47&gt;AB$2,(DATEDIF($G47,AC$2,"D")/365),1)))))))</f>
        <v>0</v>
      </c>
      <c r="AD47" s="53">
        <f>IF($V47&lt;=AC$2,0,IF($O47&lt;=AC$2,0,IF($G47&gt;=AD$2,0,IF($K47&gt;=$J47,0,IF($O47&lt;=AD$2,($J47-(SUM($K47,SUM($Z47:AC47)))),IF($L47=$D$139,(($J47-$K47)/$P47),(($J47-SUM($Z47:AC47))*$Q47))*IF($V47&lt;=AD$2,(DATEDIF(AC$2,$V47,"D")/365),IF($G47&gt;AC$2,(DATEDIF($G47,AD$2,"D")/365),1)))))))</f>
        <v>0</v>
      </c>
      <c r="AE47" s="53">
        <f>IF($V47&lt;=AD$2,0,IF($O47&lt;=AD$2,0,IF($G47&gt;=AE$2,0,IF($K47&gt;=$J47,0,IF($O47&lt;=AE$2,($J47-(SUM($K47,SUM($Z47:AD47)))),IF($L47=$D$139,(($J47-$K47)/$P47),(($J47-SUM($Z47:AD47))*$Q47))*IF($V47&lt;=AE$2,(DATEDIF(AD$2,$V47,"D")/365),IF($G47&gt;AD$2,(DATEDIF($G47,AE$2,"D")/365),1)))))))</f>
        <v>0</v>
      </c>
      <c r="AF47" s="53">
        <f>IF($V47&lt;=AE$2,0,IF($O47&lt;=AE$2,0,IF($G47&gt;=AF$2,0,IF($K47&gt;=$J47,0,IF($O47&lt;=AF$2,($J47-(SUM($K47,SUM($Z47:AE47)))),IF($L47=$D$139,(($J47-$K47)/$P47),(($J47-SUM($Z47:AE47))*$Q47))*IF($V47&lt;=AF$2,(DATEDIF(AE$2,$V47,"D")/365),IF($G47&gt;AE$2,(DATEDIF($G47,AF$2,"D")/365),1)))))))</f>
        <v>0</v>
      </c>
      <c r="AG47" s="53">
        <f>IF($V47&lt;=AF$2,0,IF($O47&lt;=AF$2,0,IF($G47&gt;=AG$2,0,IF($K47&gt;=$J47,0,IF($O47&lt;=AG$2,($J47-(SUM($K47,SUM($Z47:AF47)))),IF($L47=$D$139,(($J47-$K47)/$P47),(($J47-SUM($Z47:AF47))*$Q47))*IF($V47&lt;=AG$2,(DATEDIF(AF$2,$V47,"D")/365),IF($G47&gt;AF$2,(DATEDIF($G47,AG$2,"D")/365),1)))))))</f>
        <v>0</v>
      </c>
      <c r="AH47" s="53">
        <f>IF($V47&lt;=AG$2,0,IF($O47&lt;=AG$2,0,IF($G47&gt;=AH$2,0,IF($K47&gt;=$J47,0,IF($O47&lt;=AH$2,($J47-(SUM($K47,SUM($Z47:AG47)))),IF($L47=$D$139,(($J47-$K47)/$P47),(($J47-SUM($Z47:AG47))*$Q47))*IF($V47&lt;=AH$2,(DATEDIF(AG$2,$V47,"D")/365),IF($G47&gt;AG$2,(DATEDIF($G47,AH$2,"D")/365),1)))))))</f>
        <v>0</v>
      </c>
      <c r="AI47" s="53">
        <f>IF($V47&lt;=AH$2,0,IF($O47&lt;=AH$2,0,IF($G47&gt;=AI$2,0,IF($K47&gt;=$J47,0,IF($O47&lt;=AI$2,($J47-(SUM($K47,SUM($Z47:AH47)))),IF($L47=$D$139,(($J47-$K47)/$P47),(($J47-SUM($Z47:AH47))*$Q47))*IF($V47&lt;=AI$2,(DATEDIF(AH$2,$V47,"D")/365),IF($G47&gt;AH$2,(DATEDIF($G47,AI$2,"D")/365),1)))))))</f>
        <v>0</v>
      </c>
      <c r="AJ47" s="53">
        <f>IF($V47&lt;=AI$2,0,IF($O47&lt;=AI$2,0,IF($G47&gt;=AJ$2,0,IF($K47&gt;=$J47,0,IF($O47&lt;=AJ$2,($J47-(SUM($K47,SUM($Z47:AI47)))),IF($L47=$D$139,(($J47-$K47)/$P47),(($J47-SUM($Z47:AI47))*$Q47))*IF($V47&lt;=AJ$2,(DATEDIF(AI$2,$V47,"D")/365),IF($G47&gt;AI$2,(DATEDIF($G47,AJ$2,"D")/365),1)))))))</f>
        <v>0</v>
      </c>
      <c r="AK47" s="53">
        <f>IF($V47&lt;=AJ$2,0,IF($O47&lt;=AJ$2,0,IF($G47&gt;=AK$2,0,IF($K47&gt;=$J47,0,IF($O47&lt;=AK$2,($J47-(SUM($K47,SUM($Z47:AJ47)))),IF($L47=$D$139,(($J47-$K47)/$P47),(($J47-SUM($Z47:AJ47))*$Q47))*IF($V47&lt;=AK$2,(DATEDIF(AJ$2,$V47,"D")/365),IF($G47&gt;AJ$2,(DATEDIF($G47,AK$2,"D")/365),1)))))))</f>
        <v>0</v>
      </c>
      <c r="AL47" s="53">
        <f>IF($V47&lt;=AK$2,0,IF($O47&lt;=AK$2,0,IF($G47&gt;=AL$2,0,IF($K47&gt;=$J47,0,IF($O47&lt;=AL$2,($J47-(SUM($K47,SUM($Z47:AK47)))),IF($L47=$D$139,(($J47-$K47)/$P47),(($J47-SUM($Z47:AK47))*$Q47))*IF($V47&lt;=AL$2,(DATEDIF(AK$2,$V47,"D")/365),IF($G47&gt;AK$2,(DATEDIF($G47,AL$2,"D")/365),1)))))))</f>
        <v>0</v>
      </c>
      <c r="AM47" s="53">
        <f>IF($V47&lt;=AL$2,0,IF($O47&lt;=AL$2,0,IF($G47&gt;=AM$2,0,IF($K47&gt;=$J47,0,IF($O47&lt;=AM$2,($J47-(SUM($K47,SUM($Z47:AL47)))),IF($L47=$D$139,(($J47-$K47)/$P47),(($J47-SUM($Z47:AL47))*$Q47))*IF($V47&lt;=AM$2,(DATEDIF(AL$2,$V47,"D")/365),IF($G47&gt;AL$2,(DATEDIF($G47,AM$2,"D")/365),1)))))))</f>
        <v>0</v>
      </c>
      <c r="AN47" s="53">
        <f>IF($V47&lt;=AM$2,0,IF($O47&lt;=AM$2,0,IF($G47&gt;=AN$2,0,IF($K47&gt;=$J47,0,IF($O47&lt;=AN$2,($J47-(SUM($K47,SUM($Z47:AM47)))),IF($L47=$D$139,(($J47-$K47)/$P47),(($J47-SUM($Z47:AM47))*$Q47))*IF($V47&lt;=AN$2,(DATEDIF(AM$2,$V47,"D")/365),IF($G47&gt;AM$2,(DATEDIF($G47,AN$2,"D")/365),1)))))))</f>
        <v>0</v>
      </c>
      <c r="AO47" s="53">
        <f>IF($V47&lt;=AN$2,0,IF($O47&lt;=AN$2,0,IF($G47&gt;=AO$2,0,IF($K47&gt;=$J47,0,IF($O47&lt;=AO$2,($J47-(SUM($K47,SUM($Z47:AN47)))),IF($L47=$D$139,(($J47-$K47)/$P47),(($J47-SUM($Z47:AN47))*$Q47))*IF($V47&lt;=AO$2,(DATEDIF(AN$2,$V47,"D")/365),IF($G47&gt;AN$2,(DATEDIF($G47,AO$2,"D")/365),1)))))))</f>
        <v>0</v>
      </c>
      <c r="AP47" s="53">
        <f>IF($V47&lt;=AO$2,0,IF($O47&lt;=AO$2,0,IF($G47&gt;=AP$2,0,IF($K47&gt;=$J47,0,IF($O47&lt;=AP$2,($J47-(SUM($K47,SUM($Z47:AO47)))),IF($L47=$D$139,(($J47-$K47)/$P47),(($J47-SUM($Z47:AO47))*$Q47))*IF($V47&lt;=AP$2,(DATEDIF(AO$2,$V47,"D")/365),IF($G47&gt;AO$2,(DATEDIF($G47,AP$2,"D")/365),1)))))))</f>
        <v>0</v>
      </c>
      <c r="AQ47" s="53">
        <f>IF($V47&lt;=AP$2,0,IF($O47&lt;=AP$2,0,IF($G47&gt;=AQ$2,0,IF($K47&gt;=$J47,0,IF($O47&lt;=AQ$2,($J47-(SUM($K47,SUM($Z47:AP47)))),IF($L47=$D$139,(($J47-$K47)/$P47),(($J47-SUM($Z47:AP47))*$Q47))*IF($V47&lt;=AQ$2,(DATEDIF(AP$2,$V47,"D")/365),IF($G47&gt;AP$2,(DATEDIF($G47,AQ$2,"D")/365),1)))))))</f>
        <v>0</v>
      </c>
      <c r="AR47" s="53">
        <f>IF($V47&lt;=AQ$2,0,IF($O47&lt;=AQ$2,0,IF($G47&gt;=AR$2,0,IF($K47&gt;=$J47,0,IF($O47&lt;=AR$2,($J47-(SUM($K47,SUM($Z47:AQ47)))),IF($L47=$D$139,(($J47-$K47)/$P47),(($J47-SUM($Z47:AQ47))*$Q47))*IF($V47&lt;=AR$2,(DATEDIF(AQ$2,$V47,"D")/365),IF($G47&gt;AQ$2,(DATEDIF($G47,AR$2,"D")/365),1)))))))</f>
        <v>0</v>
      </c>
      <c r="AS47" s="53">
        <f>IF($V47&lt;=AR$2,0,IF($O47&lt;=AR$2,0,IF($G47&gt;=AS$2,0,IF($K47&gt;=$J47,0,IF($O47&lt;=AS$2,($J47-(SUM($K47,SUM($Z47:AR47)))),IF($L47=$D$139,(($J47-$K47)/$P47),(($J47-SUM($Z47:AR47))*$Q47))*IF($V47&lt;=AS$2,(DATEDIF(AR$2,$V47,"D")/365),IF($G47&gt;AR$2,(DATEDIF($G47,AS$2,"D")/365),1)))))))</f>
        <v>0</v>
      </c>
      <c r="AT47" s="53">
        <f>IF($V47&lt;=AS$2,0,IF($O47&lt;=AS$2,0,IF($G47&gt;=AT$2,0,IF($K47&gt;=$J47,0,IF($O47&lt;=AT$2,($J47-(SUM($K47,SUM($Z47:AS47)))),IF($L47=$D$139,(($J47-$K47)/$P47),(($J47-SUM($Z47:AS47))*$Q47))*IF($V47&lt;=AT$2,(DATEDIF(AS$2,$V47,"D")/365),IF($G47&gt;AS$2,(DATEDIF($G47,AT$2,"D")/365),1)))))))</f>
        <v>0</v>
      </c>
      <c r="AU47" s="53">
        <f>IF($V47&lt;=AT$2,0,IF($O47&lt;=AT$2,0,IF($G47&gt;=AU$2,0,IF($K47&gt;=$J47,0,IF($O47&lt;=AU$2,($J47-(SUM($K47,SUM($Z47:AT47)))),IF($L47=$D$139,(($J47-$K47)/$P47),(($J47-SUM($Z47:AT47))*$Q47))*IF($V47&lt;=AU$2,(DATEDIF(AT$2,$V47,"D")/365),IF($G47&gt;AT$2,(DATEDIF($G47,AU$2,"D")/365),1)))))))</f>
        <v>0</v>
      </c>
      <c r="AV47" s="53">
        <f>IF($V47&lt;=AU$2,0,IF($O47&lt;=AU$2,0,IF($G47&gt;=AV$2,0,IF($K47&gt;=$J47,0,IF($O47&lt;=AV$2,($J47-(SUM($K47,SUM($Z47:AU47)))),IF($L47=$D$139,(($J47-$K47)/$P47),(($J47-SUM($Z47:AU47))*$Q47))*IF($V47&lt;=AV$2,(DATEDIF(AU$2,$V47,"D")/365),IF($G47&gt;AU$2,(DATEDIF($G47,AV$2,"D")/365),1)))))))</f>
        <v>0</v>
      </c>
      <c r="AW47" s="53">
        <f>IF($V47&lt;=AV$2,0,IF($O47&lt;=AV$2,0,IF($G47&gt;=AW$2,0,IF($K47&gt;=$J47,0,IF($O47&lt;=AW$2,($J47-(SUM($K47,SUM($Z47:AV47)))),IF($L47=$D$139,(($J47-$K47)/$P47),(($J47-SUM($Z47:AV47))*$Q47))*IF($V47&lt;=AW$2,(DATEDIF(AV$2,$V47,"D")/365),IF($G47&gt;AV$2,(DATEDIF($G47,AW$2,"D")/365),1)))))))</f>
        <v>0</v>
      </c>
      <c r="AX47" s="53">
        <f>IF($V47&lt;=AW$2,0,IF($O47&lt;=AW$2,0,IF($G47&gt;=AX$2,0,IF($K47&gt;=$J47,0,IF($O47&lt;=AX$2,($J47-(SUM($K47,SUM($Z47:AW47)))),IF($L47=$D$139,(($J47-$K47)/$P47),(($J47-SUM($Z47:AW47))*$Q47))*IF($V47&lt;=AX$2,(DATEDIF(AW$2,$V47,"D")/365),IF($G47&gt;AW$2,(DATEDIF($G47,AX$2,"D")/365),1)))))))</f>
        <v>0</v>
      </c>
      <c r="AY47" s="53">
        <f>IF($V47&lt;=AX$2,0,IF($O47&lt;=AX$2,0,IF($G47&gt;=AY$2,0,IF($K47&gt;=$J47,0,IF($O47&lt;=AY$2,($J47-(SUM($K47,SUM($Z47:AX47)))),IF($L47=$D$139,(($J47-$K47)/$P47),(($J47-SUM($Z47:AX47))*$Q47))*IF($V47&lt;=AY$2,(DATEDIF(AX$2,$V47,"D")/365),IF($G47&gt;AX$2,(DATEDIF($G47,AY$2,"D")/365),1)))))))</f>
        <v>0</v>
      </c>
      <c r="AZ47" s="52"/>
      <c r="BA47" s="52"/>
      <c r="BB47" s="126">
        <f>IF($V47&lt;=BB$2,0,IF($G47&gt;=BB$2,0,IF($G47&gt;$W$3,(J47-Z47),IF($G47&lt;=$W$3,J47-SUM(W47,$Z47:Z47),0))))</f>
        <v>0</v>
      </c>
      <c r="BC47" s="53">
        <f t="shared" si="37"/>
        <v>0</v>
      </c>
      <c r="BD47" s="52">
        <f t="shared" si="37"/>
        <v>0</v>
      </c>
      <c r="BE47" s="53">
        <f t="shared" si="37"/>
        <v>0</v>
      </c>
      <c r="BF47" s="52">
        <f t="shared" si="37"/>
        <v>0</v>
      </c>
      <c r="BG47" s="53">
        <f t="shared" si="37"/>
        <v>0</v>
      </c>
      <c r="BH47" s="52">
        <f t="shared" si="37"/>
        <v>0</v>
      </c>
      <c r="BI47" s="53">
        <f t="shared" si="37"/>
        <v>0</v>
      </c>
      <c r="BJ47" s="52">
        <f t="shared" si="37"/>
        <v>0</v>
      </c>
      <c r="BK47" s="53">
        <f t="shared" si="37"/>
        <v>0</v>
      </c>
      <c r="BL47" s="52">
        <f t="shared" si="37"/>
        <v>0</v>
      </c>
      <c r="BM47" s="53">
        <f t="shared" si="37"/>
        <v>0</v>
      </c>
      <c r="BN47" s="52">
        <f t="shared" si="37"/>
        <v>0</v>
      </c>
      <c r="BO47" s="53">
        <f t="shared" si="37"/>
        <v>0</v>
      </c>
      <c r="BP47" s="52">
        <f t="shared" si="37"/>
        <v>0</v>
      </c>
      <c r="BQ47" s="53">
        <f t="shared" si="37"/>
        <v>0</v>
      </c>
      <c r="BR47" s="52">
        <f t="shared" si="36"/>
        <v>0</v>
      </c>
      <c r="BS47" s="53">
        <f t="shared" si="30"/>
        <v>0</v>
      </c>
      <c r="BT47" s="52">
        <f t="shared" si="30"/>
        <v>0</v>
      </c>
      <c r="BU47" s="53">
        <f t="shared" si="30"/>
        <v>0</v>
      </c>
      <c r="BV47" s="52">
        <f t="shared" si="30"/>
        <v>0</v>
      </c>
      <c r="BW47" s="53">
        <f t="shared" si="30"/>
        <v>0</v>
      </c>
      <c r="BX47" s="52">
        <f t="shared" si="30"/>
        <v>0</v>
      </c>
      <c r="BY47" s="53">
        <f t="shared" si="30"/>
        <v>0</v>
      </c>
      <c r="BZ47" s="52">
        <f t="shared" si="30"/>
        <v>0</v>
      </c>
      <c r="CA47" s="53">
        <f t="shared" si="30"/>
        <v>0</v>
      </c>
    </row>
    <row r="48" spans="1:79">
      <c r="A48" s="20">
        <v>47</v>
      </c>
      <c r="B48" s="20" t="s">
        <v>27</v>
      </c>
      <c r="C48" s="20" t="s">
        <v>153</v>
      </c>
      <c r="D48" s="2">
        <v>1985</v>
      </c>
      <c r="E48" s="3">
        <v>4</v>
      </c>
      <c r="F48" s="2">
        <v>1</v>
      </c>
      <c r="G48" s="55">
        <f t="shared" si="33"/>
        <v>31137</v>
      </c>
      <c r="H48" s="4">
        <v>0</v>
      </c>
      <c r="I48" s="1">
        <v>0</v>
      </c>
      <c r="J48" s="51">
        <f t="shared" si="34"/>
        <v>0</v>
      </c>
      <c r="K48" s="54">
        <f t="shared" si="35"/>
        <v>0</v>
      </c>
      <c r="L48" s="4" t="s">
        <v>96</v>
      </c>
      <c r="M48" s="54">
        <f t="shared" si="15"/>
        <v>8</v>
      </c>
      <c r="N48" s="53">
        <f t="shared" si="3"/>
        <v>8</v>
      </c>
      <c r="O48" s="55">
        <f t="shared" si="4"/>
        <v>34059</v>
      </c>
      <c r="P48" s="53">
        <f t="shared" si="5"/>
        <v>0</v>
      </c>
      <c r="Q48" s="111">
        <f t="shared" si="6"/>
        <v>0</v>
      </c>
      <c r="R48" s="145" t="s">
        <v>130</v>
      </c>
      <c r="S48" s="138">
        <v>17</v>
      </c>
      <c r="T48" s="139">
        <v>4</v>
      </c>
      <c r="U48" s="138">
        <v>2035</v>
      </c>
      <c r="V48" s="55">
        <f t="shared" si="31"/>
        <v>54878</v>
      </c>
      <c r="W48" s="53">
        <f t="shared" si="8"/>
        <v>0</v>
      </c>
      <c r="X48" s="53">
        <f t="shared" si="9"/>
        <v>0</v>
      </c>
      <c r="Y48" s="53">
        <f t="shared" si="10"/>
        <v>0</v>
      </c>
      <c r="Z48" s="53">
        <f t="shared" si="32"/>
        <v>0</v>
      </c>
      <c r="AA48" s="53">
        <f>IF($V48&lt;=Z$2,0,IF($O48&lt;=Z$2,0,IF($G48&gt;=AA$2,0,IF($K48&gt;=$J48,0,IF($O48&lt;=AA$2,($J48-(SUM($K48,SUM($Z48:Z48)))),IF($L48=$D$139,(($J48-$K48)/$P48),(($J48-SUM($Z48:Z48))*$Q48))*IF($V48&lt;=AA$2,(DATEDIF(Z$2,$V48,"D")/365),IF($G48&gt;Z$2,(DATEDIF($G48,AA$2,"D")/365),1)))))))</f>
        <v>0</v>
      </c>
      <c r="AB48" s="53">
        <f>IF($V48&lt;=AA$2,0,IF($O48&lt;=AA$2,0,IF($G48&gt;=AB$2,0,IF($K48&gt;=$J48,0,IF($O48&lt;=AB$2,($J48-(SUM($K48,SUM($Z48:AA48)))),IF($L48=$D$139,(($J48-$K48)/$P48),(($J48-SUM($Z48:AA48))*$Q48))*IF($V48&lt;=AB$2,(DATEDIF(AA$2,$V48,"D")/365),IF($G48&gt;AA$2,(DATEDIF($G48,AB$2,"D")/365),1)))))))</f>
        <v>0</v>
      </c>
      <c r="AC48" s="53">
        <f>IF($V48&lt;=AB$2,0,IF($O48&lt;=AB$2,0,IF($G48&gt;=AC$2,0,IF($K48&gt;=$J48,0,IF($O48&lt;=AC$2,($J48-(SUM($K48,SUM($Z48:AB48)))),IF($L48=$D$139,(($J48-$K48)/$P48),(($J48-SUM($Z48:AB48))*$Q48))*IF($V48&lt;=AC$2,(DATEDIF(AB$2,$V48,"D")/365),IF($G48&gt;AB$2,(DATEDIF($G48,AC$2,"D")/365),1)))))))</f>
        <v>0</v>
      </c>
      <c r="AD48" s="53">
        <f>IF($V48&lt;=AC$2,0,IF($O48&lt;=AC$2,0,IF($G48&gt;=AD$2,0,IF($K48&gt;=$J48,0,IF($O48&lt;=AD$2,($J48-(SUM($K48,SUM($Z48:AC48)))),IF($L48=$D$139,(($J48-$K48)/$P48),(($J48-SUM($Z48:AC48))*$Q48))*IF($V48&lt;=AD$2,(DATEDIF(AC$2,$V48,"D")/365),IF($G48&gt;AC$2,(DATEDIF($G48,AD$2,"D")/365),1)))))))</f>
        <v>0</v>
      </c>
      <c r="AE48" s="53">
        <f>IF($V48&lt;=AD$2,0,IF($O48&lt;=AD$2,0,IF($G48&gt;=AE$2,0,IF($K48&gt;=$J48,0,IF($O48&lt;=AE$2,($J48-(SUM($K48,SUM($Z48:AD48)))),IF($L48=$D$139,(($J48-$K48)/$P48),(($J48-SUM($Z48:AD48))*$Q48))*IF($V48&lt;=AE$2,(DATEDIF(AD$2,$V48,"D")/365),IF($G48&gt;AD$2,(DATEDIF($G48,AE$2,"D")/365),1)))))))</f>
        <v>0</v>
      </c>
      <c r="AF48" s="53">
        <f>IF($V48&lt;=AE$2,0,IF($O48&lt;=AE$2,0,IF($G48&gt;=AF$2,0,IF($K48&gt;=$J48,0,IF($O48&lt;=AF$2,($J48-(SUM($K48,SUM($Z48:AE48)))),IF($L48=$D$139,(($J48-$K48)/$P48),(($J48-SUM($Z48:AE48))*$Q48))*IF($V48&lt;=AF$2,(DATEDIF(AE$2,$V48,"D")/365),IF($G48&gt;AE$2,(DATEDIF($G48,AF$2,"D")/365),1)))))))</f>
        <v>0</v>
      </c>
      <c r="AG48" s="53">
        <f>IF($V48&lt;=AF$2,0,IF($O48&lt;=AF$2,0,IF($G48&gt;=AG$2,0,IF($K48&gt;=$J48,0,IF($O48&lt;=AG$2,($J48-(SUM($K48,SUM($Z48:AF48)))),IF($L48=$D$139,(($J48-$K48)/$P48),(($J48-SUM($Z48:AF48))*$Q48))*IF($V48&lt;=AG$2,(DATEDIF(AF$2,$V48,"D")/365),IF($G48&gt;AF$2,(DATEDIF($G48,AG$2,"D")/365),1)))))))</f>
        <v>0</v>
      </c>
      <c r="AH48" s="53">
        <f>IF($V48&lt;=AG$2,0,IF($O48&lt;=AG$2,0,IF($G48&gt;=AH$2,0,IF($K48&gt;=$J48,0,IF($O48&lt;=AH$2,($J48-(SUM($K48,SUM($Z48:AG48)))),IF($L48=$D$139,(($J48-$K48)/$P48),(($J48-SUM($Z48:AG48))*$Q48))*IF($V48&lt;=AH$2,(DATEDIF(AG$2,$V48,"D")/365),IF($G48&gt;AG$2,(DATEDIF($G48,AH$2,"D")/365),1)))))))</f>
        <v>0</v>
      </c>
      <c r="AI48" s="53">
        <f>IF($V48&lt;=AH$2,0,IF($O48&lt;=AH$2,0,IF($G48&gt;=AI$2,0,IF($K48&gt;=$J48,0,IF($O48&lt;=AI$2,($J48-(SUM($K48,SUM($Z48:AH48)))),IF($L48=$D$139,(($J48-$K48)/$P48),(($J48-SUM($Z48:AH48))*$Q48))*IF($V48&lt;=AI$2,(DATEDIF(AH$2,$V48,"D")/365),IF($G48&gt;AH$2,(DATEDIF($G48,AI$2,"D")/365),1)))))))</f>
        <v>0</v>
      </c>
      <c r="AJ48" s="53">
        <f>IF($V48&lt;=AI$2,0,IF($O48&lt;=AI$2,0,IF($G48&gt;=AJ$2,0,IF($K48&gt;=$J48,0,IF($O48&lt;=AJ$2,($J48-(SUM($K48,SUM($Z48:AI48)))),IF($L48=$D$139,(($J48-$K48)/$P48),(($J48-SUM($Z48:AI48))*$Q48))*IF($V48&lt;=AJ$2,(DATEDIF(AI$2,$V48,"D")/365),IF($G48&gt;AI$2,(DATEDIF($G48,AJ$2,"D")/365),1)))))))</f>
        <v>0</v>
      </c>
      <c r="AK48" s="53">
        <f>IF($V48&lt;=AJ$2,0,IF($O48&lt;=AJ$2,0,IF($G48&gt;=AK$2,0,IF($K48&gt;=$J48,0,IF($O48&lt;=AK$2,($J48-(SUM($K48,SUM($Z48:AJ48)))),IF($L48=$D$139,(($J48-$K48)/$P48),(($J48-SUM($Z48:AJ48))*$Q48))*IF($V48&lt;=AK$2,(DATEDIF(AJ$2,$V48,"D")/365),IF($G48&gt;AJ$2,(DATEDIF($G48,AK$2,"D")/365),1)))))))</f>
        <v>0</v>
      </c>
      <c r="AL48" s="53">
        <f>IF($V48&lt;=AK$2,0,IF($O48&lt;=AK$2,0,IF($G48&gt;=AL$2,0,IF($K48&gt;=$J48,0,IF($O48&lt;=AL$2,($J48-(SUM($K48,SUM($Z48:AK48)))),IF($L48=$D$139,(($J48-$K48)/$P48),(($J48-SUM($Z48:AK48))*$Q48))*IF($V48&lt;=AL$2,(DATEDIF(AK$2,$V48,"D")/365),IF($G48&gt;AK$2,(DATEDIF($G48,AL$2,"D")/365),1)))))))</f>
        <v>0</v>
      </c>
      <c r="AM48" s="53">
        <f>IF($V48&lt;=AL$2,0,IF($O48&lt;=AL$2,0,IF($G48&gt;=AM$2,0,IF($K48&gt;=$J48,0,IF($O48&lt;=AM$2,($J48-(SUM($K48,SUM($Z48:AL48)))),IF($L48=$D$139,(($J48-$K48)/$P48),(($J48-SUM($Z48:AL48))*$Q48))*IF($V48&lt;=AM$2,(DATEDIF(AL$2,$V48,"D")/365),IF($G48&gt;AL$2,(DATEDIF($G48,AM$2,"D")/365),1)))))))</f>
        <v>0</v>
      </c>
      <c r="AN48" s="53">
        <f>IF($V48&lt;=AM$2,0,IF($O48&lt;=AM$2,0,IF($G48&gt;=AN$2,0,IF($K48&gt;=$J48,0,IF($O48&lt;=AN$2,($J48-(SUM($K48,SUM($Z48:AM48)))),IF($L48=$D$139,(($J48-$K48)/$P48),(($J48-SUM($Z48:AM48))*$Q48))*IF($V48&lt;=AN$2,(DATEDIF(AM$2,$V48,"D")/365),IF($G48&gt;AM$2,(DATEDIF($G48,AN$2,"D")/365),1)))))))</f>
        <v>0</v>
      </c>
      <c r="AO48" s="53">
        <f>IF($V48&lt;=AN$2,0,IF($O48&lt;=AN$2,0,IF($G48&gt;=AO$2,0,IF($K48&gt;=$J48,0,IF($O48&lt;=AO$2,($J48-(SUM($K48,SUM($Z48:AN48)))),IF($L48=$D$139,(($J48-$K48)/$P48),(($J48-SUM($Z48:AN48))*$Q48))*IF($V48&lt;=AO$2,(DATEDIF(AN$2,$V48,"D")/365),IF($G48&gt;AN$2,(DATEDIF($G48,AO$2,"D")/365),1)))))))</f>
        <v>0</v>
      </c>
      <c r="AP48" s="53">
        <f>IF($V48&lt;=AO$2,0,IF($O48&lt;=AO$2,0,IF($G48&gt;=AP$2,0,IF($K48&gt;=$J48,0,IF($O48&lt;=AP$2,($J48-(SUM($K48,SUM($Z48:AO48)))),IF($L48=$D$139,(($J48-$K48)/$P48),(($J48-SUM($Z48:AO48))*$Q48))*IF($V48&lt;=AP$2,(DATEDIF(AO$2,$V48,"D")/365),IF($G48&gt;AO$2,(DATEDIF($G48,AP$2,"D")/365),1)))))))</f>
        <v>0</v>
      </c>
      <c r="AQ48" s="53">
        <f>IF($V48&lt;=AP$2,0,IF($O48&lt;=AP$2,0,IF($G48&gt;=AQ$2,0,IF($K48&gt;=$J48,0,IF($O48&lt;=AQ$2,($J48-(SUM($K48,SUM($Z48:AP48)))),IF($L48=$D$139,(($J48-$K48)/$P48),(($J48-SUM($Z48:AP48))*$Q48))*IF($V48&lt;=AQ$2,(DATEDIF(AP$2,$V48,"D")/365),IF($G48&gt;AP$2,(DATEDIF($G48,AQ$2,"D")/365),1)))))))</f>
        <v>0</v>
      </c>
      <c r="AR48" s="53">
        <f>IF($V48&lt;=AQ$2,0,IF($O48&lt;=AQ$2,0,IF($G48&gt;=AR$2,0,IF($K48&gt;=$J48,0,IF($O48&lt;=AR$2,($J48-(SUM($K48,SUM($Z48:AQ48)))),IF($L48=$D$139,(($J48-$K48)/$P48),(($J48-SUM($Z48:AQ48))*$Q48))*IF($V48&lt;=AR$2,(DATEDIF(AQ$2,$V48,"D")/365),IF($G48&gt;AQ$2,(DATEDIF($G48,AR$2,"D")/365),1)))))))</f>
        <v>0</v>
      </c>
      <c r="AS48" s="53">
        <f>IF($V48&lt;=AR$2,0,IF($O48&lt;=AR$2,0,IF($G48&gt;=AS$2,0,IF($K48&gt;=$J48,0,IF($O48&lt;=AS$2,($J48-(SUM($K48,SUM($Z48:AR48)))),IF($L48=$D$139,(($J48-$K48)/$P48),(($J48-SUM($Z48:AR48))*$Q48))*IF($V48&lt;=AS$2,(DATEDIF(AR$2,$V48,"D")/365),IF($G48&gt;AR$2,(DATEDIF($G48,AS$2,"D")/365),1)))))))</f>
        <v>0</v>
      </c>
      <c r="AT48" s="53">
        <f>IF($V48&lt;=AS$2,0,IF($O48&lt;=AS$2,0,IF($G48&gt;=AT$2,0,IF($K48&gt;=$J48,0,IF($O48&lt;=AT$2,($J48-(SUM($K48,SUM($Z48:AS48)))),IF($L48=$D$139,(($J48-$K48)/$P48),(($J48-SUM($Z48:AS48))*$Q48))*IF($V48&lt;=AT$2,(DATEDIF(AS$2,$V48,"D")/365),IF($G48&gt;AS$2,(DATEDIF($G48,AT$2,"D")/365),1)))))))</f>
        <v>0</v>
      </c>
      <c r="AU48" s="53">
        <f>IF($V48&lt;=AT$2,0,IF($O48&lt;=AT$2,0,IF($G48&gt;=AU$2,0,IF($K48&gt;=$J48,0,IF($O48&lt;=AU$2,($J48-(SUM($K48,SUM($Z48:AT48)))),IF($L48=$D$139,(($J48-$K48)/$P48),(($J48-SUM($Z48:AT48))*$Q48))*IF($V48&lt;=AU$2,(DATEDIF(AT$2,$V48,"D")/365),IF($G48&gt;AT$2,(DATEDIF($G48,AU$2,"D")/365),1)))))))</f>
        <v>0</v>
      </c>
      <c r="AV48" s="53">
        <f>IF($V48&lt;=AU$2,0,IF($O48&lt;=AU$2,0,IF($G48&gt;=AV$2,0,IF($K48&gt;=$J48,0,IF($O48&lt;=AV$2,($J48-(SUM($K48,SUM($Z48:AU48)))),IF($L48=$D$139,(($J48-$K48)/$P48),(($J48-SUM($Z48:AU48))*$Q48))*IF($V48&lt;=AV$2,(DATEDIF(AU$2,$V48,"D")/365),IF($G48&gt;AU$2,(DATEDIF($G48,AV$2,"D")/365),1)))))))</f>
        <v>0</v>
      </c>
      <c r="AW48" s="53">
        <f>IF($V48&lt;=AV$2,0,IF($O48&lt;=AV$2,0,IF($G48&gt;=AW$2,0,IF($K48&gt;=$J48,0,IF($O48&lt;=AW$2,($J48-(SUM($K48,SUM($Z48:AV48)))),IF($L48=$D$139,(($J48-$K48)/$P48),(($J48-SUM($Z48:AV48))*$Q48))*IF($V48&lt;=AW$2,(DATEDIF(AV$2,$V48,"D")/365),IF($G48&gt;AV$2,(DATEDIF($G48,AW$2,"D")/365),1)))))))</f>
        <v>0</v>
      </c>
      <c r="AX48" s="53">
        <f>IF($V48&lt;=AW$2,0,IF($O48&lt;=AW$2,0,IF($G48&gt;=AX$2,0,IF($K48&gt;=$J48,0,IF($O48&lt;=AX$2,($J48-(SUM($K48,SUM($Z48:AW48)))),IF($L48=$D$139,(($J48-$K48)/$P48),(($J48-SUM($Z48:AW48))*$Q48))*IF($V48&lt;=AX$2,(DATEDIF(AW$2,$V48,"D")/365),IF($G48&gt;AW$2,(DATEDIF($G48,AX$2,"D")/365),1)))))))</f>
        <v>0</v>
      </c>
      <c r="AY48" s="53">
        <f>IF($V48&lt;=AX$2,0,IF($O48&lt;=AX$2,0,IF($G48&gt;=AY$2,0,IF($K48&gt;=$J48,0,IF($O48&lt;=AY$2,($J48-(SUM($K48,SUM($Z48:AX48)))),IF($L48=$D$139,(($J48-$K48)/$P48),(($J48-SUM($Z48:AX48))*$Q48))*IF($V48&lt;=AY$2,(DATEDIF(AX$2,$V48,"D")/365),IF($G48&gt;AX$2,(DATEDIF($G48,AY$2,"D")/365),1)))))))</f>
        <v>0</v>
      </c>
      <c r="AZ48" s="52"/>
      <c r="BA48" s="52"/>
      <c r="BB48" s="126">
        <f>IF($V48&lt;=BB$2,0,IF($G48&gt;=BB$2,0,IF($G48&gt;$W$3,(J48-Z48),IF($G48&lt;=$W$3,J48-SUM(W48,$Z48:Z48),0))))</f>
        <v>0</v>
      </c>
      <c r="BC48" s="53">
        <f t="shared" si="37"/>
        <v>0</v>
      </c>
      <c r="BD48" s="52">
        <f t="shared" si="37"/>
        <v>0</v>
      </c>
      <c r="BE48" s="53">
        <f t="shared" si="37"/>
        <v>0</v>
      </c>
      <c r="BF48" s="52">
        <f t="shared" si="37"/>
        <v>0</v>
      </c>
      <c r="BG48" s="53">
        <f t="shared" si="37"/>
        <v>0</v>
      </c>
      <c r="BH48" s="52">
        <f t="shared" si="37"/>
        <v>0</v>
      </c>
      <c r="BI48" s="53">
        <f t="shared" si="37"/>
        <v>0</v>
      </c>
      <c r="BJ48" s="52">
        <f t="shared" si="37"/>
        <v>0</v>
      </c>
      <c r="BK48" s="53">
        <f t="shared" si="37"/>
        <v>0</v>
      </c>
      <c r="BL48" s="52">
        <f t="shared" si="37"/>
        <v>0</v>
      </c>
      <c r="BM48" s="53">
        <f t="shared" si="37"/>
        <v>0</v>
      </c>
      <c r="BN48" s="52">
        <f t="shared" si="37"/>
        <v>0</v>
      </c>
      <c r="BO48" s="53">
        <f t="shared" si="37"/>
        <v>0</v>
      </c>
      <c r="BP48" s="52">
        <f t="shared" si="37"/>
        <v>0</v>
      </c>
      <c r="BQ48" s="53">
        <f t="shared" si="37"/>
        <v>0</v>
      </c>
      <c r="BR48" s="52">
        <f t="shared" si="36"/>
        <v>0</v>
      </c>
      <c r="BS48" s="53">
        <f t="shared" si="30"/>
        <v>0</v>
      </c>
      <c r="BT48" s="52">
        <f t="shared" si="30"/>
        <v>0</v>
      </c>
      <c r="BU48" s="53">
        <f t="shared" si="30"/>
        <v>0</v>
      </c>
      <c r="BV48" s="52">
        <f t="shared" si="30"/>
        <v>0</v>
      </c>
      <c r="BW48" s="53">
        <f t="shared" si="30"/>
        <v>0</v>
      </c>
      <c r="BX48" s="52">
        <f t="shared" si="30"/>
        <v>0</v>
      </c>
      <c r="BY48" s="53">
        <f t="shared" si="30"/>
        <v>0</v>
      </c>
      <c r="BZ48" s="52">
        <f t="shared" si="30"/>
        <v>0</v>
      </c>
      <c r="CA48" s="53">
        <f t="shared" si="30"/>
        <v>0</v>
      </c>
    </row>
    <row r="49" spans="1:79">
      <c r="A49" s="20">
        <v>48</v>
      </c>
      <c r="B49" s="20" t="s">
        <v>27</v>
      </c>
      <c r="C49" s="20" t="s">
        <v>153</v>
      </c>
      <c r="D49" s="2">
        <v>1985</v>
      </c>
      <c r="E49" s="3">
        <v>4</v>
      </c>
      <c r="F49" s="2">
        <v>1</v>
      </c>
      <c r="G49" s="55">
        <f t="shared" si="33"/>
        <v>31137</v>
      </c>
      <c r="H49" s="4">
        <v>0</v>
      </c>
      <c r="I49" s="1">
        <v>0</v>
      </c>
      <c r="J49" s="51">
        <f t="shared" si="34"/>
        <v>0</v>
      </c>
      <c r="K49" s="54">
        <f t="shared" si="35"/>
        <v>0</v>
      </c>
      <c r="L49" s="4" t="s">
        <v>96</v>
      </c>
      <c r="M49" s="54">
        <f t="shared" si="15"/>
        <v>8</v>
      </c>
      <c r="N49" s="53">
        <f t="shared" si="3"/>
        <v>8</v>
      </c>
      <c r="O49" s="55">
        <f t="shared" si="4"/>
        <v>34059</v>
      </c>
      <c r="P49" s="53">
        <f t="shared" si="5"/>
        <v>0</v>
      </c>
      <c r="Q49" s="111">
        <f t="shared" si="6"/>
        <v>0</v>
      </c>
      <c r="R49" s="145" t="s">
        <v>130</v>
      </c>
      <c r="S49" s="138">
        <v>17</v>
      </c>
      <c r="T49" s="139">
        <v>4</v>
      </c>
      <c r="U49" s="138">
        <v>2035</v>
      </c>
      <c r="V49" s="55">
        <f t="shared" si="31"/>
        <v>54878</v>
      </c>
      <c r="W49" s="53">
        <f t="shared" si="8"/>
        <v>0</v>
      </c>
      <c r="X49" s="53">
        <f t="shared" si="9"/>
        <v>0</v>
      </c>
      <c r="Y49" s="53">
        <f t="shared" si="10"/>
        <v>0</v>
      </c>
      <c r="Z49" s="53">
        <f t="shared" si="32"/>
        <v>0</v>
      </c>
      <c r="AA49" s="53">
        <f>IF($V49&lt;=Z$2,0,IF($O49&lt;=Z$2,0,IF($G49&gt;=AA$2,0,IF($K49&gt;=$J49,0,IF($O49&lt;=AA$2,($J49-(SUM($K49,SUM($Z49:Z49)))),IF($L49=$D$139,(($J49-$K49)/$P49),(($J49-SUM($Z49:Z49))*$Q49))*IF($V49&lt;=AA$2,(DATEDIF(Z$2,$V49,"D")/365),IF($G49&gt;Z$2,(DATEDIF($G49,AA$2,"D")/365),1)))))))</f>
        <v>0</v>
      </c>
      <c r="AB49" s="53">
        <f>IF($V49&lt;=AA$2,0,IF($O49&lt;=AA$2,0,IF($G49&gt;=AB$2,0,IF($K49&gt;=$J49,0,IF($O49&lt;=AB$2,($J49-(SUM($K49,SUM($Z49:AA49)))),IF($L49=$D$139,(($J49-$K49)/$P49),(($J49-SUM($Z49:AA49))*$Q49))*IF($V49&lt;=AB$2,(DATEDIF(AA$2,$V49,"D")/365),IF($G49&gt;AA$2,(DATEDIF($G49,AB$2,"D")/365),1)))))))</f>
        <v>0</v>
      </c>
      <c r="AC49" s="53">
        <f>IF($V49&lt;=AB$2,0,IF($O49&lt;=AB$2,0,IF($G49&gt;=AC$2,0,IF($K49&gt;=$J49,0,IF($O49&lt;=AC$2,($J49-(SUM($K49,SUM($Z49:AB49)))),IF($L49=$D$139,(($J49-$K49)/$P49),(($J49-SUM($Z49:AB49))*$Q49))*IF($V49&lt;=AC$2,(DATEDIF(AB$2,$V49,"D")/365),IF($G49&gt;AB$2,(DATEDIF($G49,AC$2,"D")/365),1)))))))</f>
        <v>0</v>
      </c>
      <c r="AD49" s="53">
        <f>IF($V49&lt;=AC$2,0,IF($O49&lt;=AC$2,0,IF($G49&gt;=AD$2,0,IF($K49&gt;=$J49,0,IF($O49&lt;=AD$2,($J49-(SUM($K49,SUM($Z49:AC49)))),IF($L49=$D$139,(($J49-$K49)/$P49),(($J49-SUM($Z49:AC49))*$Q49))*IF($V49&lt;=AD$2,(DATEDIF(AC$2,$V49,"D")/365),IF($G49&gt;AC$2,(DATEDIF($G49,AD$2,"D")/365),1)))))))</f>
        <v>0</v>
      </c>
      <c r="AE49" s="53">
        <f>IF($V49&lt;=AD$2,0,IF($O49&lt;=AD$2,0,IF($G49&gt;=AE$2,0,IF($K49&gt;=$J49,0,IF($O49&lt;=AE$2,($J49-(SUM($K49,SUM($Z49:AD49)))),IF($L49=$D$139,(($J49-$K49)/$P49),(($J49-SUM($Z49:AD49))*$Q49))*IF($V49&lt;=AE$2,(DATEDIF(AD$2,$V49,"D")/365),IF($G49&gt;AD$2,(DATEDIF($G49,AE$2,"D")/365),1)))))))</f>
        <v>0</v>
      </c>
      <c r="AF49" s="53">
        <f>IF($V49&lt;=AE$2,0,IF($O49&lt;=AE$2,0,IF($G49&gt;=AF$2,0,IF($K49&gt;=$J49,0,IF($O49&lt;=AF$2,($J49-(SUM($K49,SUM($Z49:AE49)))),IF($L49=$D$139,(($J49-$K49)/$P49),(($J49-SUM($Z49:AE49))*$Q49))*IF($V49&lt;=AF$2,(DATEDIF(AE$2,$V49,"D")/365),IF($G49&gt;AE$2,(DATEDIF($G49,AF$2,"D")/365),1)))))))</f>
        <v>0</v>
      </c>
      <c r="AG49" s="53">
        <f>IF($V49&lt;=AF$2,0,IF($O49&lt;=AF$2,0,IF($G49&gt;=AG$2,0,IF($K49&gt;=$J49,0,IF($O49&lt;=AG$2,($J49-(SUM($K49,SUM($Z49:AF49)))),IF($L49=$D$139,(($J49-$K49)/$P49),(($J49-SUM($Z49:AF49))*$Q49))*IF($V49&lt;=AG$2,(DATEDIF(AF$2,$V49,"D")/365),IF($G49&gt;AF$2,(DATEDIF($G49,AG$2,"D")/365),1)))))))</f>
        <v>0</v>
      </c>
      <c r="AH49" s="53">
        <f>IF($V49&lt;=AG$2,0,IF($O49&lt;=AG$2,0,IF($G49&gt;=AH$2,0,IF($K49&gt;=$J49,0,IF($O49&lt;=AH$2,($J49-(SUM($K49,SUM($Z49:AG49)))),IF($L49=$D$139,(($J49-$K49)/$P49),(($J49-SUM($Z49:AG49))*$Q49))*IF($V49&lt;=AH$2,(DATEDIF(AG$2,$V49,"D")/365),IF($G49&gt;AG$2,(DATEDIF($G49,AH$2,"D")/365),1)))))))</f>
        <v>0</v>
      </c>
      <c r="AI49" s="53">
        <f>IF($V49&lt;=AH$2,0,IF($O49&lt;=AH$2,0,IF($G49&gt;=AI$2,0,IF($K49&gt;=$J49,0,IF($O49&lt;=AI$2,($J49-(SUM($K49,SUM($Z49:AH49)))),IF($L49=$D$139,(($J49-$K49)/$P49),(($J49-SUM($Z49:AH49))*$Q49))*IF($V49&lt;=AI$2,(DATEDIF(AH$2,$V49,"D")/365),IF($G49&gt;AH$2,(DATEDIF($G49,AI$2,"D")/365),1)))))))</f>
        <v>0</v>
      </c>
      <c r="AJ49" s="53">
        <f>IF($V49&lt;=AI$2,0,IF($O49&lt;=AI$2,0,IF($G49&gt;=AJ$2,0,IF($K49&gt;=$J49,0,IF($O49&lt;=AJ$2,($J49-(SUM($K49,SUM($Z49:AI49)))),IF($L49=$D$139,(($J49-$K49)/$P49),(($J49-SUM($Z49:AI49))*$Q49))*IF($V49&lt;=AJ$2,(DATEDIF(AI$2,$V49,"D")/365),IF($G49&gt;AI$2,(DATEDIF($G49,AJ$2,"D")/365),1)))))))</f>
        <v>0</v>
      </c>
      <c r="AK49" s="53">
        <f>IF($V49&lt;=AJ$2,0,IF($O49&lt;=AJ$2,0,IF($G49&gt;=AK$2,0,IF($K49&gt;=$J49,0,IF($O49&lt;=AK$2,($J49-(SUM($K49,SUM($Z49:AJ49)))),IF($L49=$D$139,(($J49-$K49)/$P49),(($J49-SUM($Z49:AJ49))*$Q49))*IF($V49&lt;=AK$2,(DATEDIF(AJ$2,$V49,"D")/365),IF($G49&gt;AJ$2,(DATEDIF($G49,AK$2,"D")/365),1)))))))</f>
        <v>0</v>
      </c>
      <c r="AL49" s="53">
        <f>IF($V49&lt;=AK$2,0,IF($O49&lt;=AK$2,0,IF($G49&gt;=AL$2,0,IF($K49&gt;=$J49,0,IF($O49&lt;=AL$2,($J49-(SUM($K49,SUM($Z49:AK49)))),IF($L49=$D$139,(($J49-$K49)/$P49),(($J49-SUM($Z49:AK49))*$Q49))*IF($V49&lt;=AL$2,(DATEDIF(AK$2,$V49,"D")/365),IF($G49&gt;AK$2,(DATEDIF($G49,AL$2,"D")/365),1)))))))</f>
        <v>0</v>
      </c>
      <c r="AM49" s="53">
        <f>IF($V49&lt;=AL$2,0,IF($O49&lt;=AL$2,0,IF($G49&gt;=AM$2,0,IF($K49&gt;=$J49,0,IF($O49&lt;=AM$2,($J49-(SUM($K49,SUM($Z49:AL49)))),IF($L49=$D$139,(($J49-$K49)/$P49),(($J49-SUM($Z49:AL49))*$Q49))*IF($V49&lt;=AM$2,(DATEDIF(AL$2,$V49,"D")/365),IF($G49&gt;AL$2,(DATEDIF($G49,AM$2,"D")/365),1)))))))</f>
        <v>0</v>
      </c>
      <c r="AN49" s="53">
        <f>IF($V49&lt;=AM$2,0,IF($O49&lt;=AM$2,0,IF($G49&gt;=AN$2,0,IF($K49&gt;=$J49,0,IF($O49&lt;=AN$2,($J49-(SUM($K49,SUM($Z49:AM49)))),IF($L49=$D$139,(($J49-$K49)/$P49),(($J49-SUM($Z49:AM49))*$Q49))*IF($V49&lt;=AN$2,(DATEDIF(AM$2,$V49,"D")/365),IF($G49&gt;AM$2,(DATEDIF($G49,AN$2,"D")/365),1)))))))</f>
        <v>0</v>
      </c>
      <c r="AO49" s="53">
        <f>IF($V49&lt;=AN$2,0,IF($O49&lt;=AN$2,0,IF($G49&gt;=AO$2,0,IF($K49&gt;=$J49,0,IF($O49&lt;=AO$2,($J49-(SUM($K49,SUM($Z49:AN49)))),IF($L49=$D$139,(($J49-$K49)/$P49),(($J49-SUM($Z49:AN49))*$Q49))*IF($V49&lt;=AO$2,(DATEDIF(AN$2,$V49,"D")/365),IF($G49&gt;AN$2,(DATEDIF($G49,AO$2,"D")/365),1)))))))</f>
        <v>0</v>
      </c>
      <c r="AP49" s="53">
        <f>IF($V49&lt;=AO$2,0,IF($O49&lt;=AO$2,0,IF($G49&gt;=AP$2,0,IF($K49&gt;=$J49,0,IF($O49&lt;=AP$2,($J49-(SUM($K49,SUM($Z49:AO49)))),IF($L49=$D$139,(($J49-$K49)/$P49),(($J49-SUM($Z49:AO49))*$Q49))*IF($V49&lt;=AP$2,(DATEDIF(AO$2,$V49,"D")/365),IF($G49&gt;AO$2,(DATEDIF($G49,AP$2,"D")/365),1)))))))</f>
        <v>0</v>
      </c>
      <c r="AQ49" s="53">
        <f>IF($V49&lt;=AP$2,0,IF($O49&lt;=AP$2,0,IF($G49&gt;=AQ$2,0,IF($K49&gt;=$J49,0,IF($O49&lt;=AQ$2,($J49-(SUM($K49,SUM($Z49:AP49)))),IF($L49=$D$139,(($J49-$K49)/$P49),(($J49-SUM($Z49:AP49))*$Q49))*IF($V49&lt;=AQ$2,(DATEDIF(AP$2,$V49,"D")/365),IF($G49&gt;AP$2,(DATEDIF($G49,AQ$2,"D")/365),1)))))))</f>
        <v>0</v>
      </c>
      <c r="AR49" s="53">
        <f>IF($V49&lt;=AQ$2,0,IF($O49&lt;=AQ$2,0,IF($G49&gt;=AR$2,0,IF($K49&gt;=$J49,0,IF($O49&lt;=AR$2,($J49-(SUM($K49,SUM($Z49:AQ49)))),IF($L49=$D$139,(($J49-$K49)/$P49),(($J49-SUM($Z49:AQ49))*$Q49))*IF($V49&lt;=AR$2,(DATEDIF(AQ$2,$V49,"D")/365),IF($G49&gt;AQ$2,(DATEDIF($G49,AR$2,"D")/365),1)))))))</f>
        <v>0</v>
      </c>
      <c r="AS49" s="53">
        <f>IF($V49&lt;=AR$2,0,IF($O49&lt;=AR$2,0,IF($G49&gt;=AS$2,0,IF($K49&gt;=$J49,0,IF($O49&lt;=AS$2,($J49-(SUM($K49,SUM($Z49:AR49)))),IF($L49=$D$139,(($J49-$K49)/$P49),(($J49-SUM($Z49:AR49))*$Q49))*IF($V49&lt;=AS$2,(DATEDIF(AR$2,$V49,"D")/365),IF($G49&gt;AR$2,(DATEDIF($G49,AS$2,"D")/365),1)))))))</f>
        <v>0</v>
      </c>
      <c r="AT49" s="53">
        <f>IF($V49&lt;=AS$2,0,IF($O49&lt;=AS$2,0,IF($G49&gt;=AT$2,0,IF($K49&gt;=$J49,0,IF($O49&lt;=AT$2,($J49-(SUM($K49,SUM($Z49:AS49)))),IF($L49=$D$139,(($J49-$K49)/$P49),(($J49-SUM($Z49:AS49))*$Q49))*IF($V49&lt;=AT$2,(DATEDIF(AS$2,$V49,"D")/365),IF($G49&gt;AS$2,(DATEDIF($G49,AT$2,"D")/365),1)))))))</f>
        <v>0</v>
      </c>
      <c r="AU49" s="53">
        <f>IF($V49&lt;=AT$2,0,IF($O49&lt;=AT$2,0,IF($G49&gt;=AU$2,0,IF($K49&gt;=$J49,0,IF($O49&lt;=AU$2,($J49-(SUM($K49,SUM($Z49:AT49)))),IF($L49=$D$139,(($J49-$K49)/$P49),(($J49-SUM($Z49:AT49))*$Q49))*IF($V49&lt;=AU$2,(DATEDIF(AT$2,$V49,"D")/365),IF($G49&gt;AT$2,(DATEDIF($G49,AU$2,"D")/365),1)))))))</f>
        <v>0</v>
      </c>
      <c r="AV49" s="53">
        <f>IF($V49&lt;=AU$2,0,IF($O49&lt;=AU$2,0,IF($G49&gt;=AV$2,0,IF($K49&gt;=$J49,0,IF($O49&lt;=AV$2,($J49-(SUM($K49,SUM($Z49:AU49)))),IF($L49=$D$139,(($J49-$K49)/$P49),(($J49-SUM($Z49:AU49))*$Q49))*IF($V49&lt;=AV$2,(DATEDIF(AU$2,$V49,"D")/365),IF($G49&gt;AU$2,(DATEDIF($G49,AV$2,"D")/365),1)))))))</f>
        <v>0</v>
      </c>
      <c r="AW49" s="53">
        <f>IF($V49&lt;=AV$2,0,IF($O49&lt;=AV$2,0,IF($G49&gt;=AW$2,0,IF($K49&gt;=$J49,0,IF($O49&lt;=AW$2,($J49-(SUM($K49,SUM($Z49:AV49)))),IF($L49=$D$139,(($J49-$K49)/$P49),(($J49-SUM($Z49:AV49))*$Q49))*IF($V49&lt;=AW$2,(DATEDIF(AV$2,$V49,"D")/365),IF($G49&gt;AV$2,(DATEDIF($G49,AW$2,"D")/365),1)))))))</f>
        <v>0</v>
      </c>
      <c r="AX49" s="53">
        <f>IF($V49&lt;=AW$2,0,IF($O49&lt;=AW$2,0,IF($G49&gt;=AX$2,0,IF($K49&gt;=$J49,0,IF($O49&lt;=AX$2,($J49-(SUM($K49,SUM($Z49:AW49)))),IF($L49=$D$139,(($J49-$K49)/$P49),(($J49-SUM($Z49:AW49))*$Q49))*IF($V49&lt;=AX$2,(DATEDIF(AW$2,$V49,"D")/365),IF($G49&gt;AW$2,(DATEDIF($G49,AX$2,"D")/365),1)))))))</f>
        <v>0</v>
      </c>
      <c r="AY49" s="53">
        <f>IF($V49&lt;=AX$2,0,IF($O49&lt;=AX$2,0,IF($G49&gt;=AY$2,0,IF($K49&gt;=$J49,0,IF($O49&lt;=AY$2,($J49-(SUM($K49,SUM($Z49:AX49)))),IF($L49=$D$139,(($J49-$K49)/$P49),(($J49-SUM($Z49:AX49))*$Q49))*IF($V49&lt;=AY$2,(DATEDIF(AX$2,$V49,"D")/365),IF($G49&gt;AX$2,(DATEDIF($G49,AY$2,"D")/365),1)))))))</f>
        <v>0</v>
      </c>
      <c r="AZ49" s="52"/>
      <c r="BA49" s="52"/>
      <c r="BB49" s="126">
        <f>IF($V49&lt;=BB$2,0,IF($G49&gt;=BB$2,0,IF($G49&gt;$W$3,(J49-Z49),IF($G49&lt;=$W$3,J49-SUM(W49,$Z49:Z49),0))))</f>
        <v>0</v>
      </c>
      <c r="BC49" s="53">
        <f t="shared" si="37"/>
        <v>0</v>
      </c>
      <c r="BD49" s="52">
        <f t="shared" si="37"/>
        <v>0</v>
      </c>
      <c r="BE49" s="53">
        <f t="shared" si="37"/>
        <v>0</v>
      </c>
      <c r="BF49" s="52">
        <f t="shared" si="37"/>
        <v>0</v>
      </c>
      <c r="BG49" s="53">
        <f t="shared" si="37"/>
        <v>0</v>
      </c>
      <c r="BH49" s="52">
        <f t="shared" si="37"/>
        <v>0</v>
      </c>
      <c r="BI49" s="53">
        <f t="shared" si="37"/>
        <v>0</v>
      </c>
      <c r="BJ49" s="52">
        <f t="shared" si="37"/>
        <v>0</v>
      </c>
      <c r="BK49" s="53">
        <f t="shared" si="37"/>
        <v>0</v>
      </c>
      <c r="BL49" s="52">
        <f t="shared" si="37"/>
        <v>0</v>
      </c>
      <c r="BM49" s="53">
        <f t="shared" si="37"/>
        <v>0</v>
      </c>
      <c r="BN49" s="52">
        <f t="shared" si="37"/>
        <v>0</v>
      </c>
      <c r="BO49" s="53">
        <f t="shared" si="37"/>
        <v>0</v>
      </c>
      <c r="BP49" s="52">
        <f t="shared" si="37"/>
        <v>0</v>
      </c>
      <c r="BQ49" s="53">
        <f t="shared" si="37"/>
        <v>0</v>
      </c>
      <c r="BR49" s="52">
        <f t="shared" si="36"/>
        <v>0</v>
      </c>
      <c r="BS49" s="53">
        <f t="shared" si="30"/>
        <v>0</v>
      </c>
      <c r="BT49" s="52">
        <f t="shared" si="30"/>
        <v>0</v>
      </c>
      <c r="BU49" s="53">
        <f t="shared" si="30"/>
        <v>0</v>
      </c>
      <c r="BV49" s="52">
        <f t="shared" si="30"/>
        <v>0</v>
      </c>
      <c r="BW49" s="53">
        <f t="shared" si="30"/>
        <v>0</v>
      </c>
      <c r="BX49" s="52">
        <f t="shared" si="30"/>
        <v>0</v>
      </c>
      <c r="BY49" s="53">
        <f t="shared" si="30"/>
        <v>0</v>
      </c>
      <c r="BZ49" s="52">
        <f t="shared" si="30"/>
        <v>0</v>
      </c>
      <c r="CA49" s="53">
        <f t="shared" si="30"/>
        <v>0</v>
      </c>
    </row>
    <row r="50" spans="1:79">
      <c r="A50" s="20">
        <v>49</v>
      </c>
      <c r="B50" s="20" t="s">
        <v>27</v>
      </c>
      <c r="C50" s="20" t="s">
        <v>153</v>
      </c>
      <c r="D50" s="2">
        <v>1985</v>
      </c>
      <c r="E50" s="3">
        <v>4</v>
      </c>
      <c r="F50" s="2">
        <v>1</v>
      </c>
      <c r="G50" s="55">
        <f t="shared" si="33"/>
        <v>31137</v>
      </c>
      <c r="H50" s="4">
        <v>0</v>
      </c>
      <c r="I50" s="1">
        <v>0</v>
      </c>
      <c r="J50" s="51">
        <f t="shared" si="34"/>
        <v>0</v>
      </c>
      <c r="K50" s="54">
        <f t="shared" si="35"/>
        <v>0</v>
      </c>
      <c r="L50" s="4" t="s">
        <v>96</v>
      </c>
      <c r="M50" s="54">
        <f t="shared" si="15"/>
        <v>8</v>
      </c>
      <c r="N50" s="53">
        <f t="shared" si="3"/>
        <v>8</v>
      </c>
      <c r="O50" s="55">
        <f t="shared" si="4"/>
        <v>34059</v>
      </c>
      <c r="P50" s="53">
        <f t="shared" si="5"/>
        <v>0</v>
      </c>
      <c r="Q50" s="111">
        <f t="shared" si="6"/>
        <v>0</v>
      </c>
      <c r="R50" s="145" t="s">
        <v>130</v>
      </c>
      <c r="S50" s="138">
        <v>17</v>
      </c>
      <c r="T50" s="139">
        <v>4</v>
      </c>
      <c r="U50" s="138">
        <v>2035</v>
      </c>
      <c r="V50" s="55">
        <f t="shared" si="31"/>
        <v>54878</v>
      </c>
      <c r="W50" s="53">
        <f t="shared" si="8"/>
        <v>0</v>
      </c>
      <c r="X50" s="53">
        <f t="shared" si="9"/>
        <v>0</v>
      </c>
      <c r="Y50" s="53">
        <f t="shared" si="10"/>
        <v>0</v>
      </c>
      <c r="Z50" s="53">
        <f t="shared" si="32"/>
        <v>0</v>
      </c>
      <c r="AA50" s="53">
        <f>IF($V50&lt;=Z$2,0,IF($O50&lt;=Z$2,0,IF($G50&gt;=AA$2,0,IF($K50&gt;=$J50,0,IF($O50&lt;=AA$2,($J50-(SUM($K50,SUM($Z50:Z50)))),IF($L50=$D$139,(($J50-$K50)/$P50),(($J50-SUM($Z50:Z50))*$Q50))*IF($V50&lt;=AA$2,(DATEDIF(Z$2,$V50,"D")/365),IF($G50&gt;Z$2,(DATEDIF($G50,AA$2,"D")/365),1)))))))</f>
        <v>0</v>
      </c>
      <c r="AB50" s="53">
        <f>IF($V50&lt;=AA$2,0,IF($O50&lt;=AA$2,0,IF($G50&gt;=AB$2,0,IF($K50&gt;=$J50,0,IF($O50&lt;=AB$2,($J50-(SUM($K50,SUM($Z50:AA50)))),IF($L50=$D$139,(($J50-$K50)/$P50),(($J50-SUM($Z50:AA50))*$Q50))*IF($V50&lt;=AB$2,(DATEDIF(AA$2,$V50,"D")/365),IF($G50&gt;AA$2,(DATEDIF($G50,AB$2,"D")/365),1)))))))</f>
        <v>0</v>
      </c>
      <c r="AC50" s="53">
        <f>IF($V50&lt;=AB$2,0,IF($O50&lt;=AB$2,0,IF($G50&gt;=AC$2,0,IF($K50&gt;=$J50,0,IF($O50&lt;=AC$2,($J50-(SUM($K50,SUM($Z50:AB50)))),IF($L50=$D$139,(($J50-$K50)/$P50),(($J50-SUM($Z50:AB50))*$Q50))*IF($V50&lt;=AC$2,(DATEDIF(AB$2,$V50,"D")/365),IF($G50&gt;AB$2,(DATEDIF($G50,AC$2,"D")/365),1)))))))</f>
        <v>0</v>
      </c>
      <c r="AD50" s="53">
        <f>IF($V50&lt;=AC$2,0,IF($O50&lt;=AC$2,0,IF($G50&gt;=AD$2,0,IF($K50&gt;=$J50,0,IF($O50&lt;=AD$2,($J50-(SUM($K50,SUM($Z50:AC50)))),IF($L50=$D$139,(($J50-$K50)/$P50),(($J50-SUM($Z50:AC50))*$Q50))*IF($V50&lt;=AD$2,(DATEDIF(AC$2,$V50,"D")/365),IF($G50&gt;AC$2,(DATEDIF($G50,AD$2,"D")/365),1)))))))</f>
        <v>0</v>
      </c>
      <c r="AE50" s="53">
        <f>IF($V50&lt;=AD$2,0,IF($O50&lt;=AD$2,0,IF($G50&gt;=AE$2,0,IF($K50&gt;=$J50,0,IF($O50&lt;=AE$2,($J50-(SUM($K50,SUM($Z50:AD50)))),IF($L50=$D$139,(($J50-$K50)/$P50),(($J50-SUM($Z50:AD50))*$Q50))*IF($V50&lt;=AE$2,(DATEDIF(AD$2,$V50,"D")/365),IF($G50&gt;AD$2,(DATEDIF($G50,AE$2,"D")/365),1)))))))</f>
        <v>0</v>
      </c>
      <c r="AF50" s="53">
        <f>IF($V50&lt;=AE$2,0,IF($O50&lt;=AE$2,0,IF($G50&gt;=AF$2,0,IF($K50&gt;=$J50,0,IF($O50&lt;=AF$2,($J50-(SUM($K50,SUM($Z50:AE50)))),IF($L50=$D$139,(($J50-$K50)/$P50),(($J50-SUM($Z50:AE50))*$Q50))*IF($V50&lt;=AF$2,(DATEDIF(AE$2,$V50,"D")/365),IF($G50&gt;AE$2,(DATEDIF($G50,AF$2,"D")/365),1)))))))</f>
        <v>0</v>
      </c>
      <c r="AG50" s="53">
        <f>IF($V50&lt;=AF$2,0,IF($O50&lt;=AF$2,0,IF($G50&gt;=AG$2,0,IF($K50&gt;=$J50,0,IF($O50&lt;=AG$2,($J50-(SUM($K50,SUM($Z50:AF50)))),IF($L50=$D$139,(($J50-$K50)/$P50),(($J50-SUM($Z50:AF50))*$Q50))*IF($V50&lt;=AG$2,(DATEDIF(AF$2,$V50,"D")/365),IF($G50&gt;AF$2,(DATEDIF($G50,AG$2,"D")/365),1)))))))</f>
        <v>0</v>
      </c>
      <c r="AH50" s="53">
        <f>IF($V50&lt;=AG$2,0,IF($O50&lt;=AG$2,0,IF($G50&gt;=AH$2,0,IF($K50&gt;=$J50,0,IF($O50&lt;=AH$2,($J50-(SUM($K50,SUM($Z50:AG50)))),IF($L50=$D$139,(($J50-$K50)/$P50),(($J50-SUM($Z50:AG50))*$Q50))*IF($V50&lt;=AH$2,(DATEDIF(AG$2,$V50,"D")/365),IF($G50&gt;AG$2,(DATEDIF($G50,AH$2,"D")/365),1)))))))</f>
        <v>0</v>
      </c>
      <c r="AI50" s="53">
        <f>IF($V50&lt;=AH$2,0,IF($O50&lt;=AH$2,0,IF($G50&gt;=AI$2,0,IF($K50&gt;=$J50,0,IF($O50&lt;=AI$2,($J50-(SUM($K50,SUM($Z50:AH50)))),IF($L50=$D$139,(($J50-$K50)/$P50),(($J50-SUM($Z50:AH50))*$Q50))*IF($V50&lt;=AI$2,(DATEDIF(AH$2,$V50,"D")/365),IF($G50&gt;AH$2,(DATEDIF($G50,AI$2,"D")/365),1)))))))</f>
        <v>0</v>
      </c>
      <c r="AJ50" s="53">
        <f>IF($V50&lt;=AI$2,0,IF($O50&lt;=AI$2,0,IF($G50&gt;=AJ$2,0,IF($K50&gt;=$J50,0,IF($O50&lt;=AJ$2,($J50-(SUM($K50,SUM($Z50:AI50)))),IF($L50=$D$139,(($J50-$K50)/$P50),(($J50-SUM($Z50:AI50))*$Q50))*IF($V50&lt;=AJ$2,(DATEDIF(AI$2,$V50,"D")/365),IF($G50&gt;AI$2,(DATEDIF($G50,AJ$2,"D")/365),1)))))))</f>
        <v>0</v>
      </c>
      <c r="AK50" s="53">
        <f>IF($V50&lt;=AJ$2,0,IF($O50&lt;=AJ$2,0,IF($G50&gt;=AK$2,0,IF($K50&gt;=$J50,0,IF($O50&lt;=AK$2,($J50-(SUM($K50,SUM($Z50:AJ50)))),IF($L50=$D$139,(($J50-$K50)/$P50),(($J50-SUM($Z50:AJ50))*$Q50))*IF($V50&lt;=AK$2,(DATEDIF(AJ$2,$V50,"D")/365),IF($G50&gt;AJ$2,(DATEDIF($G50,AK$2,"D")/365),1)))))))</f>
        <v>0</v>
      </c>
      <c r="AL50" s="53">
        <f>IF($V50&lt;=AK$2,0,IF($O50&lt;=AK$2,0,IF($G50&gt;=AL$2,0,IF($K50&gt;=$J50,0,IF($O50&lt;=AL$2,($J50-(SUM($K50,SUM($Z50:AK50)))),IF($L50=$D$139,(($J50-$K50)/$P50),(($J50-SUM($Z50:AK50))*$Q50))*IF($V50&lt;=AL$2,(DATEDIF(AK$2,$V50,"D")/365),IF($G50&gt;AK$2,(DATEDIF($G50,AL$2,"D")/365),1)))))))</f>
        <v>0</v>
      </c>
      <c r="AM50" s="53">
        <f>IF($V50&lt;=AL$2,0,IF($O50&lt;=AL$2,0,IF($G50&gt;=AM$2,0,IF($K50&gt;=$J50,0,IF($O50&lt;=AM$2,($J50-(SUM($K50,SUM($Z50:AL50)))),IF($L50=$D$139,(($J50-$K50)/$P50),(($J50-SUM($Z50:AL50))*$Q50))*IF($V50&lt;=AM$2,(DATEDIF(AL$2,$V50,"D")/365),IF($G50&gt;AL$2,(DATEDIF($G50,AM$2,"D")/365),1)))))))</f>
        <v>0</v>
      </c>
      <c r="AN50" s="53">
        <f>IF($V50&lt;=AM$2,0,IF($O50&lt;=AM$2,0,IF($G50&gt;=AN$2,0,IF($K50&gt;=$J50,0,IF($O50&lt;=AN$2,($J50-(SUM($K50,SUM($Z50:AM50)))),IF($L50=$D$139,(($J50-$K50)/$P50),(($J50-SUM($Z50:AM50))*$Q50))*IF($V50&lt;=AN$2,(DATEDIF(AM$2,$V50,"D")/365),IF($G50&gt;AM$2,(DATEDIF($G50,AN$2,"D")/365),1)))))))</f>
        <v>0</v>
      </c>
      <c r="AO50" s="53">
        <f>IF($V50&lt;=AN$2,0,IF($O50&lt;=AN$2,0,IF($G50&gt;=AO$2,0,IF($K50&gt;=$J50,0,IF($O50&lt;=AO$2,($J50-(SUM($K50,SUM($Z50:AN50)))),IF($L50=$D$139,(($J50-$K50)/$P50),(($J50-SUM($Z50:AN50))*$Q50))*IF($V50&lt;=AO$2,(DATEDIF(AN$2,$V50,"D")/365),IF($G50&gt;AN$2,(DATEDIF($G50,AO$2,"D")/365),1)))))))</f>
        <v>0</v>
      </c>
      <c r="AP50" s="53">
        <f>IF($V50&lt;=AO$2,0,IF($O50&lt;=AO$2,0,IF($G50&gt;=AP$2,0,IF($K50&gt;=$J50,0,IF($O50&lt;=AP$2,($J50-(SUM($K50,SUM($Z50:AO50)))),IF($L50=$D$139,(($J50-$K50)/$P50),(($J50-SUM($Z50:AO50))*$Q50))*IF($V50&lt;=AP$2,(DATEDIF(AO$2,$V50,"D")/365),IF($G50&gt;AO$2,(DATEDIF($G50,AP$2,"D")/365),1)))))))</f>
        <v>0</v>
      </c>
      <c r="AQ50" s="53">
        <f>IF($V50&lt;=AP$2,0,IF($O50&lt;=AP$2,0,IF($G50&gt;=AQ$2,0,IF($K50&gt;=$J50,0,IF($O50&lt;=AQ$2,($J50-(SUM($K50,SUM($Z50:AP50)))),IF($L50=$D$139,(($J50-$K50)/$P50),(($J50-SUM($Z50:AP50))*$Q50))*IF($V50&lt;=AQ$2,(DATEDIF(AP$2,$V50,"D")/365),IF($G50&gt;AP$2,(DATEDIF($G50,AQ$2,"D")/365),1)))))))</f>
        <v>0</v>
      </c>
      <c r="AR50" s="53">
        <f>IF($V50&lt;=AQ$2,0,IF($O50&lt;=AQ$2,0,IF($G50&gt;=AR$2,0,IF($K50&gt;=$J50,0,IF($O50&lt;=AR$2,($J50-(SUM($K50,SUM($Z50:AQ50)))),IF($L50=$D$139,(($J50-$K50)/$P50),(($J50-SUM($Z50:AQ50))*$Q50))*IF($V50&lt;=AR$2,(DATEDIF(AQ$2,$V50,"D")/365),IF($G50&gt;AQ$2,(DATEDIF($G50,AR$2,"D")/365),1)))))))</f>
        <v>0</v>
      </c>
      <c r="AS50" s="53">
        <f>IF($V50&lt;=AR$2,0,IF($O50&lt;=AR$2,0,IF($G50&gt;=AS$2,0,IF($K50&gt;=$J50,0,IF($O50&lt;=AS$2,($J50-(SUM($K50,SUM($Z50:AR50)))),IF($L50=$D$139,(($J50-$K50)/$P50),(($J50-SUM($Z50:AR50))*$Q50))*IF($V50&lt;=AS$2,(DATEDIF(AR$2,$V50,"D")/365),IF($G50&gt;AR$2,(DATEDIF($G50,AS$2,"D")/365),1)))))))</f>
        <v>0</v>
      </c>
      <c r="AT50" s="53">
        <f>IF($V50&lt;=AS$2,0,IF($O50&lt;=AS$2,0,IF($G50&gt;=AT$2,0,IF($K50&gt;=$J50,0,IF($O50&lt;=AT$2,($J50-(SUM($K50,SUM($Z50:AS50)))),IF($L50=$D$139,(($J50-$K50)/$P50),(($J50-SUM($Z50:AS50))*$Q50))*IF($V50&lt;=AT$2,(DATEDIF(AS$2,$V50,"D")/365),IF($G50&gt;AS$2,(DATEDIF($G50,AT$2,"D")/365),1)))))))</f>
        <v>0</v>
      </c>
      <c r="AU50" s="53">
        <f>IF($V50&lt;=AT$2,0,IF($O50&lt;=AT$2,0,IF($G50&gt;=AU$2,0,IF($K50&gt;=$J50,0,IF($O50&lt;=AU$2,($J50-(SUM($K50,SUM($Z50:AT50)))),IF($L50=$D$139,(($J50-$K50)/$P50),(($J50-SUM($Z50:AT50))*$Q50))*IF($V50&lt;=AU$2,(DATEDIF(AT$2,$V50,"D")/365),IF($G50&gt;AT$2,(DATEDIF($G50,AU$2,"D")/365),1)))))))</f>
        <v>0</v>
      </c>
      <c r="AV50" s="53">
        <f>IF($V50&lt;=AU$2,0,IF($O50&lt;=AU$2,0,IF($G50&gt;=AV$2,0,IF($K50&gt;=$J50,0,IF($O50&lt;=AV$2,($J50-(SUM($K50,SUM($Z50:AU50)))),IF($L50=$D$139,(($J50-$K50)/$P50),(($J50-SUM($Z50:AU50))*$Q50))*IF($V50&lt;=AV$2,(DATEDIF(AU$2,$V50,"D")/365),IF($G50&gt;AU$2,(DATEDIF($G50,AV$2,"D")/365),1)))))))</f>
        <v>0</v>
      </c>
      <c r="AW50" s="53">
        <f>IF($V50&lt;=AV$2,0,IF($O50&lt;=AV$2,0,IF($G50&gt;=AW$2,0,IF($K50&gt;=$J50,0,IF($O50&lt;=AW$2,($J50-(SUM($K50,SUM($Z50:AV50)))),IF($L50=$D$139,(($J50-$K50)/$P50),(($J50-SUM($Z50:AV50))*$Q50))*IF($V50&lt;=AW$2,(DATEDIF(AV$2,$V50,"D")/365),IF($G50&gt;AV$2,(DATEDIF($G50,AW$2,"D")/365),1)))))))</f>
        <v>0</v>
      </c>
      <c r="AX50" s="53">
        <f>IF($V50&lt;=AW$2,0,IF($O50&lt;=AW$2,0,IF($G50&gt;=AX$2,0,IF($K50&gt;=$J50,0,IF($O50&lt;=AX$2,($J50-(SUM($K50,SUM($Z50:AW50)))),IF($L50=$D$139,(($J50-$K50)/$P50),(($J50-SUM($Z50:AW50))*$Q50))*IF($V50&lt;=AX$2,(DATEDIF(AW$2,$V50,"D")/365),IF($G50&gt;AW$2,(DATEDIF($G50,AX$2,"D")/365),1)))))))</f>
        <v>0</v>
      </c>
      <c r="AY50" s="53">
        <f>IF($V50&lt;=AX$2,0,IF($O50&lt;=AX$2,0,IF($G50&gt;=AY$2,0,IF($K50&gt;=$J50,0,IF($O50&lt;=AY$2,($J50-(SUM($K50,SUM($Z50:AX50)))),IF($L50=$D$139,(($J50-$K50)/$P50),(($J50-SUM($Z50:AX50))*$Q50))*IF($V50&lt;=AY$2,(DATEDIF(AX$2,$V50,"D")/365),IF($G50&gt;AX$2,(DATEDIF($G50,AY$2,"D")/365),1)))))))</f>
        <v>0</v>
      </c>
      <c r="AZ50" s="52"/>
      <c r="BA50" s="52"/>
      <c r="BB50" s="126">
        <f>IF($V50&lt;=BB$2,0,IF($G50&gt;=BB$2,0,IF($G50&gt;$W$3,(J50-Z50),IF($G50&lt;=$W$3,J50-SUM(W50,$Z50:Z50),0))))</f>
        <v>0</v>
      </c>
      <c r="BC50" s="53">
        <f t="shared" si="37"/>
        <v>0</v>
      </c>
      <c r="BD50" s="52">
        <f t="shared" si="37"/>
        <v>0</v>
      </c>
      <c r="BE50" s="53">
        <f t="shared" si="37"/>
        <v>0</v>
      </c>
      <c r="BF50" s="52">
        <f t="shared" si="37"/>
        <v>0</v>
      </c>
      <c r="BG50" s="53">
        <f t="shared" si="37"/>
        <v>0</v>
      </c>
      <c r="BH50" s="52">
        <f t="shared" si="37"/>
        <v>0</v>
      </c>
      <c r="BI50" s="53">
        <f t="shared" si="37"/>
        <v>0</v>
      </c>
      <c r="BJ50" s="52">
        <f t="shared" si="37"/>
        <v>0</v>
      </c>
      <c r="BK50" s="53">
        <f t="shared" si="37"/>
        <v>0</v>
      </c>
      <c r="BL50" s="52">
        <f t="shared" si="37"/>
        <v>0</v>
      </c>
      <c r="BM50" s="53">
        <f t="shared" si="37"/>
        <v>0</v>
      </c>
      <c r="BN50" s="52">
        <f t="shared" si="37"/>
        <v>0</v>
      </c>
      <c r="BO50" s="53">
        <f t="shared" si="37"/>
        <v>0</v>
      </c>
      <c r="BP50" s="52">
        <f t="shared" si="37"/>
        <v>0</v>
      </c>
      <c r="BQ50" s="53">
        <f t="shared" si="37"/>
        <v>0</v>
      </c>
      <c r="BR50" s="52">
        <f t="shared" si="36"/>
        <v>0</v>
      </c>
      <c r="BS50" s="53">
        <f t="shared" si="30"/>
        <v>0</v>
      </c>
      <c r="BT50" s="52">
        <f t="shared" si="30"/>
        <v>0</v>
      </c>
      <c r="BU50" s="53">
        <f t="shared" si="30"/>
        <v>0</v>
      </c>
      <c r="BV50" s="52">
        <f t="shared" si="30"/>
        <v>0</v>
      </c>
      <c r="BW50" s="53">
        <f t="shared" si="30"/>
        <v>0</v>
      </c>
      <c r="BX50" s="52">
        <f t="shared" si="30"/>
        <v>0</v>
      </c>
      <c r="BY50" s="53">
        <f t="shared" si="30"/>
        <v>0</v>
      </c>
      <c r="BZ50" s="52">
        <f t="shared" si="30"/>
        <v>0</v>
      </c>
      <c r="CA50" s="53">
        <f t="shared" si="30"/>
        <v>0</v>
      </c>
    </row>
    <row r="51" spans="1:79">
      <c r="A51" s="20">
        <v>50</v>
      </c>
      <c r="B51" s="20" t="s">
        <v>27</v>
      </c>
      <c r="C51" s="20" t="s">
        <v>153</v>
      </c>
      <c r="D51" s="2">
        <v>1985</v>
      </c>
      <c r="E51" s="3">
        <v>4</v>
      </c>
      <c r="F51" s="2">
        <v>1</v>
      </c>
      <c r="G51" s="55">
        <f t="shared" si="33"/>
        <v>31137</v>
      </c>
      <c r="H51" s="4">
        <v>0</v>
      </c>
      <c r="I51" s="1">
        <v>0</v>
      </c>
      <c r="J51" s="51">
        <f t="shared" si="34"/>
        <v>0</v>
      </c>
      <c r="K51" s="54">
        <f t="shared" si="35"/>
        <v>0</v>
      </c>
      <c r="L51" s="4" t="s">
        <v>96</v>
      </c>
      <c r="M51" s="54">
        <f t="shared" si="15"/>
        <v>8</v>
      </c>
      <c r="N51" s="53">
        <f t="shared" si="3"/>
        <v>8</v>
      </c>
      <c r="O51" s="55">
        <f t="shared" si="4"/>
        <v>34059</v>
      </c>
      <c r="P51" s="53">
        <f t="shared" si="5"/>
        <v>0</v>
      </c>
      <c r="Q51" s="111">
        <f t="shared" si="6"/>
        <v>0</v>
      </c>
      <c r="R51" s="145" t="s">
        <v>130</v>
      </c>
      <c r="S51" s="138">
        <v>17</v>
      </c>
      <c r="T51" s="139">
        <v>4</v>
      </c>
      <c r="U51" s="138">
        <v>2035</v>
      </c>
      <c r="V51" s="55">
        <f t="shared" si="31"/>
        <v>54878</v>
      </c>
      <c r="W51" s="53">
        <f t="shared" si="8"/>
        <v>0</v>
      </c>
      <c r="X51" s="53">
        <f t="shared" si="9"/>
        <v>0</v>
      </c>
      <c r="Y51" s="53">
        <f t="shared" si="10"/>
        <v>0</v>
      </c>
      <c r="Z51" s="53">
        <f t="shared" si="32"/>
        <v>0</v>
      </c>
      <c r="AA51" s="53">
        <f>IF($V51&lt;=Z$2,0,IF($O51&lt;=Z$2,0,IF($G51&gt;=AA$2,0,IF($K51&gt;=$J51,0,IF($O51&lt;=AA$2,($J51-(SUM($K51,SUM($Z51:Z51)))),IF($L51=$D$139,(($J51-$K51)/$P51),(($J51-SUM($Z51:Z51))*$Q51))*IF($V51&lt;=AA$2,(DATEDIF(Z$2,$V51,"D")/365),IF($G51&gt;Z$2,(DATEDIF($G51,AA$2,"D")/365),1)))))))</f>
        <v>0</v>
      </c>
      <c r="AB51" s="53">
        <f>IF($V51&lt;=AA$2,0,IF($O51&lt;=AA$2,0,IF($G51&gt;=AB$2,0,IF($K51&gt;=$J51,0,IF($O51&lt;=AB$2,($J51-(SUM($K51,SUM($Z51:AA51)))),IF($L51=$D$139,(($J51-$K51)/$P51),(($J51-SUM($Z51:AA51))*$Q51))*IF($V51&lt;=AB$2,(DATEDIF(AA$2,$V51,"D")/365),IF($G51&gt;AA$2,(DATEDIF($G51,AB$2,"D")/365),1)))))))</f>
        <v>0</v>
      </c>
      <c r="AC51" s="53">
        <f>IF($V51&lt;=AB$2,0,IF($O51&lt;=AB$2,0,IF($G51&gt;=AC$2,0,IF($K51&gt;=$J51,0,IF($O51&lt;=AC$2,($J51-(SUM($K51,SUM($Z51:AB51)))),IF($L51=$D$139,(($J51-$K51)/$P51),(($J51-SUM($Z51:AB51))*$Q51))*IF($V51&lt;=AC$2,(DATEDIF(AB$2,$V51,"D")/365),IF($G51&gt;AB$2,(DATEDIF($G51,AC$2,"D")/365),1)))))))</f>
        <v>0</v>
      </c>
      <c r="AD51" s="53">
        <f>IF($V51&lt;=AC$2,0,IF($O51&lt;=AC$2,0,IF($G51&gt;=AD$2,0,IF($K51&gt;=$J51,0,IF($O51&lt;=AD$2,($J51-(SUM($K51,SUM($Z51:AC51)))),IF($L51=$D$139,(($J51-$K51)/$P51),(($J51-SUM($Z51:AC51))*$Q51))*IF($V51&lt;=AD$2,(DATEDIF(AC$2,$V51,"D")/365),IF($G51&gt;AC$2,(DATEDIF($G51,AD$2,"D")/365),1)))))))</f>
        <v>0</v>
      </c>
      <c r="AE51" s="53">
        <f>IF($V51&lt;=AD$2,0,IF($O51&lt;=AD$2,0,IF($G51&gt;=AE$2,0,IF($K51&gt;=$J51,0,IF($O51&lt;=AE$2,($J51-(SUM($K51,SUM($Z51:AD51)))),IF($L51=$D$139,(($J51-$K51)/$P51),(($J51-SUM($Z51:AD51))*$Q51))*IF($V51&lt;=AE$2,(DATEDIF(AD$2,$V51,"D")/365),IF($G51&gt;AD$2,(DATEDIF($G51,AE$2,"D")/365),1)))))))</f>
        <v>0</v>
      </c>
      <c r="AF51" s="53">
        <f>IF($V51&lt;=AE$2,0,IF($O51&lt;=AE$2,0,IF($G51&gt;=AF$2,0,IF($K51&gt;=$J51,0,IF($O51&lt;=AF$2,($J51-(SUM($K51,SUM($Z51:AE51)))),IF($L51=$D$139,(($J51-$K51)/$P51),(($J51-SUM($Z51:AE51))*$Q51))*IF($V51&lt;=AF$2,(DATEDIF(AE$2,$V51,"D")/365),IF($G51&gt;AE$2,(DATEDIF($G51,AF$2,"D")/365),1)))))))</f>
        <v>0</v>
      </c>
      <c r="AG51" s="53">
        <f>IF($V51&lt;=AF$2,0,IF($O51&lt;=AF$2,0,IF($G51&gt;=AG$2,0,IF($K51&gt;=$J51,0,IF($O51&lt;=AG$2,($J51-(SUM($K51,SUM($Z51:AF51)))),IF($L51=$D$139,(($J51-$K51)/$P51),(($J51-SUM($Z51:AF51))*$Q51))*IF($V51&lt;=AG$2,(DATEDIF(AF$2,$V51,"D")/365),IF($G51&gt;AF$2,(DATEDIF($G51,AG$2,"D")/365),1)))))))</f>
        <v>0</v>
      </c>
      <c r="AH51" s="53">
        <f>IF($V51&lt;=AG$2,0,IF($O51&lt;=AG$2,0,IF($G51&gt;=AH$2,0,IF($K51&gt;=$J51,0,IF($O51&lt;=AH$2,($J51-(SUM($K51,SUM($Z51:AG51)))),IF($L51=$D$139,(($J51-$K51)/$P51),(($J51-SUM($Z51:AG51))*$Q51))*IF($V51&lt;=AH$2,(DATEDIF(AG$2,$V51,"D")/365),IF($G51&gt;AG$2,(DATEDIF($G51,AH$2,"D")/365),1)))))))</f>
        <v>0</v>
      </c>
      <c r="AI51" s="53">
        <f>IF($V51&lt;=AH$2,0,IF($O51&lt;=AH$2,0,IF($G51&gt;=AI$2,0,IF($K51&gt;=$J51,0,IF($O51&lt;=AI$2,($J51-(SUM($K51,SUM($Z51:AH51)))),IF($L51=$D$139,(($J51-$K51)/$P51),(($J51-SUM($Z51:AH51))*$Q51))*IF($V51&lt;=AI$2,(DATEDIF(AH$2,$V51,"D")/365),IF($G51&gt;AH$2,(DATEDIF($G51,AI$2,"D")/365),1)))))))</f>
        <v>0</v>
      </c>
      <c r="AJ51" s="53">
        <f>IF($V51&lt;=AI$2,0,IF($O51&lt;=AI$2,0,IF($G51&gt;=AJ$2,0,IF($K51&gt;=$J51,0,IF($O51&lt;=AJ$2,($J51-(SUM($K51,SUM($Z51:AI51)))),IF($L51=$D$139,(($J51-$K51)/$P51),(($J51-SUM($Z51:AI51))*$Q51))*IF($V51&lt;=AJ$2,(DATEDIF(AI$2,$V51,"D")/365),IF($G51&gt;AI$2,(DATEDIF($G51,AJ$2,"D")/365),1)))))))</f>
        <v>0</v>
      </c>
      <c r="AK51" s="53">
        <f>IF($V51&lt;=AJ$2,0,IF($O51&lt;=AJ$2,0,IF($G51&gt;=AK$2,0,IF($K51&gt;=$J51,0,IF($O51&lt;=AK$2,($J51-(SUM($K51,SUM($Z51:AJ51)))),IF($L51=$D$139,(($J51-$K51)/$P51),(($J51-SUM($Z51:AJ51))*$Q51))*IF($V51&lt;=AK$2,(DATEDIF(AJ$2,$V51,"D")/365),IF($G51&gt;AJ$2,(DATEDIF($G51,AK$2,"D")/365),1)))))))</f>
        <v>0</v>
      </c>
      <c r="AL51" s="53">
        <f>IF($V51&lt;=AK$2,0,IF($O51&lt;=AK$2,0,IF($G51&gt;=AL$2,0,IF($K51&gt;=$J51,0,IF($O51&lt;=AL$2,($J51-(SUM($K51,SUM($Z51:AK51)))),IF($L51=$D$139,(($J51-$K51)/$P51),(($J51-SUM($Z51:AK51))*$Q51))*IF($V51&lt;=AL$2,(DATEDIF(AK$2,$V51,"D")/365),IF($G51&gt;AK$2,(DATEDIF($G51,AL$2,"D")/365),1)))))))</f>
        <v>0</v>
      </c>
      <c r="AM51" s="53">
        <f>IF($V51&lt;=AL$2,0,IF($O51&lt;=AL$2,0,IF($G51&gt;=AM$2,0,IF($K51&gt;=$J51,0,IF($O51&lt;=AM$2,($J51-(SUM($K51,SUM($Z51:AL51)))),IF($L51=$D$139,(($J51-$K51)/$P51),(($J51-SUM($Z51:AL51))*$Q51))*IF($V51&lt;=AM$2,(DATEDIF(AL$2,$V51,"D")/365),IF($G51&gt;AL$2,(DATEDIF($G51,AM$2,"D")/365),1)))))))</f>
        <v>0</v>
      </c>
      <c r="AN51" s="53">
        <f>IF($V51&lt;=AM$2,0,IF($O51&lt;=AM$2,0,IF($G51&gt;=AN$2,0,IF($K51&gt;=$J51,0,IF($O51&lt;=AN$2,($J51-(SUM($K51,SUM($Z51:AM51)))),IF($L51=$D$139,(($J51-$K51)/$P51),(($J51-SUM($Z51:AM51))*$Q51))*IF($V51&lt;=AN$2,(DATEDIF(AM$2,$V51,"D")/365),IF($G51&gt;AM$2,(DATEDIF($G51,AN$2,"D")/365),1)))))))</f>
        <v>0</v>
      </c>
      <c r="AO51" s="53">
        <f>IF($V51&lt;=AN$2,0,IF($O51&lt;=AN$2,0,IF($G51&gt;=AO$2,0,IF($K51&gt;=$J51,0,IF($O51&lt;=AO$2,($J51-(SUM($K51,SUM($Z51:AN51)))),IF($L51=$D$139,(($J51-$K51)/$P51),(($J51-SUM($Z51:AN51))*$Q51))*IF($V51&lt;=AO$2,(DATEDIF(AN$2,$V51,"D")/365),IF($G51&gt;AN$2,(DATEDIF($G51,AO$2,"D")/365),1)))))))</f>
        <v>0</v>
      </c>
      <c r="AP51" s="53">
        <f>IF($V51&lt;=AO$2,0,IF($O51&lt;=AO$2,0,IF($G51&gt;=AP$2,0,IF($K51&gt;=$J51,0,IF($O51&lt;=AP$2,($J51-(SUM($K51,SUM($Z51:AO51)))),IF($L51=$D$139,(($J51-$K51)/$P51),(($J51-SUM($Z51:AO51))*$Q51))*IF($V51&lt;=AP$2,(DATEDIF(AO$2,$V51,"D")/365),IF($G51&gt;AO$2,(DATEDIF($G51,AP$2,"D")/365),1)))))))</f>
        <v>0</v>
      </c>
      <c r="AQ51" s="53">
        <f>IF($V51&lt;=AP$2,0,IF($O51&lt;=AP$2,0,IF($G51&gt;=AQ$2,0,IF($K51&gt;=$J51,0,IF($O51&lt;=AQ$2,($J51-(SUM($K51,SUM($Z51:AP51)))),IF($L51=$D$139,(($J51-$K51)/$P51),(($J51-SUM($Z51:AP51))*$Q51))*IF($V51&lt;=AQ$2,(DATEDIF(AP$2,$V51,"D")/365),IF($G51&gt;AP$2,(DATEDIF($G51,AQ$2,"D")/365),1)))))))</f>
        <v>0</v>
      </c>
      <c r="AR51" s="53">
        <f>IF($V51&lt;=AQ$2,0,IF($O51&lt;=AQ$2,0,IF($G51&gt;=AR$2,0,IF($K51&gt;=$J51,0,IF($O51&lt;=AR$2,($J51-(SUM($K51,SUM($Z51:AQ51)))),IF($L51=$D$139,(($J51-$K51)/$P51),(($J51-SUM($Z51:AQ51))*$Q51))*IF($V51&lt;=AR$2,(DATEDIF(AQ$2,$V51,"D")/365),IF($G51&gt;AQ$2,(DATEDIF($G51,AR$2,"D")/365),1)))))))</f>
        <v>0</v>
      </c>
      <c r="AS51" s="53">
        <f>IF($V51&lt;=AR$2,0,IF($O51&lt;=AR$2,0,IF($G51&gt;=AS$2,0,IF($K51&gt;=$J51,0,IF($O51&lt;=AS$2,($J51-(SUM($K51,SUM($Z51:AR51)))),IF($L51=$D$139,(($J51-$K51)/$P51),(($J51-SUM($Z51:AR51))*$Q51))*IF($V51&lt;=AS$2,(DATEDIF(AR$2,$V51,"D")/365),IF($G51&gt;AR$2,(DATEDIF($G51,AS$2,"D")/365),1)))))))</f>
        <v>0</v>
      </c>
      <c r="AT51" s="53">
        <f>IF($V51&lt;=AS$2,0,IF($O51&lt;=AS$2,0,IF($G51&gt;=AT$2,0,IF($K51&gt;=$J51,0,IF($O51&lt;=AT$2,($J51-(SUM($K51,SUM($Z51:AS51)))),IF($L51=$D$139,(($J51-$K51)/$P51),(($J51-SUM($Z51:AS51))*$Q51))*IF($V51&lt;=AT$2,(DATEDIF(AS$2,$V51,"D")/365),IF($G51&gt;AS$2,(DATEDIF($G51,AT$2,"D")/365),1)))))))</f>
        <v>0</v>
      </c>
      <c r="AU51" s="53">
        <f>IF($V51&lt;=AT$2,0,IF($O51&lt;=AT$2,0,IF($G51&gt;=AU$2,0,IF($K51&gt;=$J51,0,IF($O51&lt;=AU$2,($J51-(SUM($K51,SUM($Z51:AT51)))),IF($L51=$D$139,(($J51-$K51)/$P51),(($J51-SUM($Z51:AT51))*$Q51))*IF($V51&lt;=AU$2,(DATEDIF(AT$2,$V51,"D")/365),IF($G51&gt;AT$2,(DATEDIF($G51,AU$2,"D")/365),1)))))))</f>
        <v>0</v>
      </c>
      <c r="AV51" s="53">
        <f>IF($V51&lt;=AU$2,0,IF($O51&lt;=AU$2,0,IF($G51&gt;=AV$2,0,IF($K51&gt;=$J51,0,IF($O51&lt;=AV$2,($J51-(SUM($K51,SUM($Z51:AU51)))),IF($L51=$D$139,(($J51-$K51)/$P51),(($J51-SUM($Z51:AU51))*$Q51))*IF($V51&lt;=AV$2,(DATEDIF(AU$2,$V51,"D")/365),IF($G51&gt;AU$2,(DATEDIF($G51,AV$2,"D")/365),1)))))))</f>
        <v>0</v>
      </c>
      <c r="AW51" s="53">
        <f>IF($V51&lt;=AV$2,0,IF($O51&lt;=AV$2,0,IF($G51&gt;=AW$2,0,IF($K51&gt;=$J51,0,IF($O51&lt;=AW$2,($J51-(SUM($K51,SUM($Z51:AV51)))),IF($L51=$D$139,(($J51-$K51)/$P51),(($J51-SUM($Z51:AV51))*$Q51))*IF($V51&lt;=AW$2,(DATEDIF(AV$2,$V51,"D")/365),IF($G51&gt;AV$2,(DATEDIF($G51,AW$2,"D")/365),1)))))))</f>
        <v>0</v>
      </c>
      <c r="AX51" s="53">
        <f>IF($V51&lt;=AW$2,0,IF($O51&lt;=AW$2,0,IF($G51&gt;=AX$2,0,IF($K51&gt;=$J51,0,IF($O51&lt;=AX$2,($J51-(SUM($K51,SUM($Z51:AW51)))),IF($L51=$D$139,(($J51-$K51)/$P51),(($J51-SUM($Z51:AW51))*$Q51))*IF($V51&lt;=AX$2,(DATEDIF(AW$2,$V51,"D")/365),IF($G51&gt;AW$2,(DATEDIF($G51,AX$2,"D")/365),1)))))))</f>
        <v>0</v>
      </c>
      <c r="AY51" s="53">
        <f>IF($V51&lt;=AX$2,0,IF($O51&lt;=AX$2,0,IF($G51&gt;=AY$2,0,IF($K51&gt;=$J51,0,IF($O51&lt;=AY$2,($J51-(SUM($K51,SUM($Z51:AX51)))),IF($L51=$D$139,(($J51-$K51)/$P51),(($J51-SUM($Z51:AX51))*$Q51))*IF($V51&lt;=AY$2,(DATEDIF(AX$2,$V51,"D")/365),IF($G51&gt;AX$2,(DATEDIF($G51,AY$2,"D")/365),1)))))))</f>
        <v>0</v>
      </c>
      <c r="AZ51" s="52"/>
      <c r="BA51" s="52"/>
      <c r="BB51" s="126">
        <f>IF($V51&lt;=BB$2,0,IF($G51&gt;=BB$2,0,IF($G51&gt;$W$3,(J51-Z51),IF($G51&lt;=$W$3,J51-SUM(W51,$Z51:Z51),0))))</f>
        <v>0</v>
      </c>
      <c r="BC51" s="53">
        <f t="shared" si="37"/>
        <v>0</v>
      </c>
      <c r="BD51" s="52">
        <f t="shared" si="37"/>
        <v>0</v>
      </c>
      <c r="BE51" s="53">
        <f t="shared" si="37"/>
        <v>0</v>
      </c>
      <c r="BF51" s="52">
        <f t="shared" si="37"/>
        <v>0</v>
      </c>
      <c r="BG51" s="53">
        <f t="shared" si="37"/>
        <v>0</v>
      </c>
      <c r="BH51" s="52">
        <f t="shared" si="37"/>
        <v>0</v>
      </c>
      <c r="BI51" s="53">
        <f t="shared" si="37"/>
        <v>0</v>
      </c>
      <c r="BJ51" s="52">
        <f t="shared" si="37"/>
        <v>0</v>
      </c>
      <c r="BK51" s="53">
        <f t="shared" si="37"/>
        <v>0</v>
      </c>
      <c r="BL51" s="52">
        <f t="shared" si="37"/>
        <v>0</v>
      </c>
      <c r="BM51" s="53">
        <f t="shared" si="37"/>
        <v>0</v>
      </c>
      <c r="BN51" s="52">
        <f t="shared" si="37"/>
        <v>0</v>
      </c>
      <c r="BO51" s="53">
        <f t="shared" si="37"/>
        <v>0</v>
      </c>
      <c r="BP51" s="52">
        <f t="shared" si="37"/>
        <v>0</v>
      </c>
      <c r="BQ51" s="53">
        <f t="shared" si="37"/>
        <v>0</v>
      </c>
      <c r="BR51" s="52">
        <f t="shared" si="36"/>
        <v>0</v>
      </c>
      <c r="BS51" s="53">
        <f t="shared" si="30"/>
        <v>0</v>
      </c>
      <c r="BT51" s="52">
        <f t="shared" si="30"/>
        <v>0</v>
      </c>
      <c r="BU51" s="53">
        <f t="shared" si="30"/>
        <v>0</v>
      </c>
      <c r="BV51" s="52">
        <f t="shared" si="30"/>
        <v>0</v>
      </c>
      <c r="BW51" s="53">
        <f t="shared" si="30"/>
        <v>0</v>
      </c>
      <c r="BX51" s="52">
        <f t="shared" si="30"/>
        <v>0</v>
      </c>
      <c r="BY51" s="53">
        <f t="shared" si="30"/>
        <v>0</v>
      </c>
      <c r="BZ51" s="52">
        <f t="shared" si="30"/>
        <v>0</v>
      </c>
      <c r="CA51" s="53">
        <f t="shared" si="30"/>
        <v>0</v>
      </c>
    </row>
    <row r="52" spans="1:79">
      <c r="A52" s="20">
        <v>51</v>
      </c>
      <c r="B52" s="20" t="s">
        <v>27</v>
      </c>
      <c r="C52" s="20" t="s">
        <v>153</v>
      </c>
      <c r="D52" s="2">
        <v>1985</v>
      </c>
      <c r="E52" s="3">
        <v>4</v>
      </c>
      <c r="F52" s="2">
        <v>1</v>
      </c>
      <c r="G52" s="55">
        <f t="shared" si="33"/>
        <v>31137</v>
      </c>
      <c r="H52" s="4">
        <v>0</v>
      </c>
      <c r="I52" s="1">
        <v>0</v>
      </c>
      <c r="J52" s="51">
        <f t="shared" si="34"/>
        <v>0</v>
      </c>
      <c r="K52" s="54">
        <f t="shared" si="35"/>
        <v>0</v>
      </c>
      <c r="L52" s="4" t="s">
        <v>96</v>
      </c>
      <c r="M52" s="54">
        <f t="shared" si="15"/>
        <v>8</v>
      </c>
      <c r="N52" s="53">
        <f t="shared" si="3"/>
        <v>8</v>
      </c>
      <c r="O52" s="55">
        <f t="shared" si="4"/>
        <v>34059</v>
      </c>
      <c r="P52" s="53">
        <f t="shared" si="5"/>
        <v>0</v>
      </c>
      <c r="Q52" s="111">
        <f t="shared" si="6"/>
        <v>0</v>
      </c>
      <c r="R52" s="145" t="s">
        <v>130</v>
      </c>
      <c r="S52" s="138">
        <v>17</v>
      </c>
      <c r="T52" s="139">
        <v>4</v>
      </c>
      <c r="U52" s="138">
        <v>2035</v>
      </c>
      <c r="V52" s="55">
        <f t="shared" si="31"/>
        <v>54878</v>
      </c>
      <c r="W52" s="53">
        <f t="shared" si="8"/>
        <v>0</v>
      </c>
      <c r="X52" s="53">
        <f t="shared" si="9"/>
        <v>0</v>
      </c>
      <c r="Y52" s="53">
        <f t="shared" si="10"/>
        <v>0</v>
      </c>
      <c r="Z52" s="53">
        <f t="shared" si="32"/>
        <v>0</v>
      </c>
      <c r="AA52" s="53">
        <f>IF($V52&lt;=Z$2,0,IF($O52&lt;=Z$2,0,IF($G52&gt;=AA$2,0,IF($K52&gt;=$J52,0,IF($O52&lt;=AA$2,($J52-(SUM($K52,SUM($Z52:Z52)))),IF($L52=$D$139,(($J52-$K52)/$P52),(($J52-SUM($Z52:Z52))*$Q52))*IF($V52&lt;=AA$2,(DATEDIF(Z$2,$V52,"D")/365),IF($G52&gt;Z$2,(DATEDIF($G52,AA$2,"D")/365),1)))))))</f>
        <v>0</v>
      </c>
      <c r="AB52" s="53">
        <f>IF($V52&lt;=AA$2,0,IF($O52&lt;=AA$2,0,IF($G52&gt;=AB$2,0,IF($K52&gt;=$J52,0,IF($O52&lt;=AB$2,($J52-(SUM($K52,SUM($Z52:AA52)))),IF($L52=$D$139,(($J52-$K52)/$P52),(($J52-SUM($Z52:AA52))*$Q52))*IF($V52&lt;=AB$2,(DATEDIF(AA$2,$V52,"D")/365),IF($G52&gt;AA$2,(DATEDIF($G52,AB$2,"D")/365),1)))))))</f>
        <v>0</v>
      </c>
      <c r="AC52" s="53">
        <f>IF($V52&lt;=AB$2,0,IF($O52&lt;=AB$2,0,IF($G52&gt;=AC$2,0,IF($K52&gt;=$J52,0,IF($O52&lt;=AC$2,($J52-(SUM($K52,SUM($Z52:AB52)))),IF($L52=$D$139,(($J52-$K52)/$P52),(($J52-SUM($Z52:AB52))*$Q52))*IF($V52&lt;=AC$2,(DATEDIF(AB$2,$V52,"D")/365),IF($G52&gt;AB$2,(DATEDIF($G52,AC$2,"D")/365),1)))))))</f>
        <v>0</v>
      </c>
      <c r="AD52" s="53">
        <f>IF($V52&lt;=AC$2,0,IF($O52&lt;=AC$2,0,IF($G52&gt;=AD$2,0,IF($K52&gt;=$J52,0,IF($O52&lt;=AD$2,($J52-(SUM($K52,SUM($Z52:AC52)))),IF($L52=$D$139,(($J52-$K52)/$P52),(($J52-SUM($Z52:AC52))*$Q52))*IF($V52&lt;=AD$2,(DATEDIF(AC$2,$V52,"D")/365),IF($G52&gt;AC$2,(DATEDIF($G52,AD$2,"D")/365),1)))))))</f>
        <v>0</v>
      </c>
      <c r="AE52" s="53">
        <f>IF($V52&lt;=AD$2,0,IF($O52&lt;=AD$2,0,IF($G52&gt;=AE$2,0,IF($K52&gt;=$J52,0,IF($O52&lt;=AE$2,($J52-(SUM($K52,SUM($Z52:AD52)))),IF($L52=$D$139,(($J52-$K52)/$P52),(($J52-SUM($Z52:AD52))*$Q52))*IF($V52&lt;=AE$2,(DATEDIF(AD$2,$V52,"D")/365),IF($G52&gt;AD$2,(DATEDIF($G52,AE$2,"D")/365),1)))))))</f>
        <v>0</v>
      </c>
      <c r="AF52" s="53">
        <f>IF($V52&lt;=AE$2,0,IF($O52&lt;=AE$2,0,IF($G52&gt;=AF$2,0,IF($K52&gt;=$J52,0,IF($O52&lt;=AF$2,($J52-(SUM($K52,SUM($Z52:AE52)))),IF($L52=$D$139,(($J52-$K52)/$P52),(($J52-SUM($Z52:AE52))*$Q52))*IF($V52&lt;=AF$2,(DATEDIF(AE$2,$V52,"D")/365),IF($G52&gt;AE$2,(DATEDIF($G52,AF$2,"D")/365),1)))))))</f>
        <v>0</v>
      </c>
      <c r="AG52" s="53">
        <f>IF($V52&lt;=AF$2,0,IF($O52&lt;=AF$2,0,IF($G52&gt;=AG$2,0,IF($K52&gt;=$J52,0,IF($O52&lt;=AG$2,($J52-(SUM($K52,SUM($Z52:AF52)))),IF($L52=$D$139,(($J52-$K52)/$P52),(($J52-SUM($Z52:AF52))*$Q52))*IF($V52&lt;=AG$2,(DATEDIF(AF$2,$V52,"D")/365),IF($G52&gt;AF$2,(DATEDIF($G52,AG$2,"D")/365),1)))))))</f>
        <v>0</v>
      </c>
      <c r="AH52" s="53">
        <f>IF($V52&lt;=AG$2,0,IF($O52&lt;=AG$2,0,IF($G52&gt;=AH$2,0,IF($K52&gt;=$J52,0,IF($O52&lt;=AH$2,($J52-(SUM($K52,SUM($Z52:AG52)))),IF($L52=$D$139,(($J52-$K52)/$P52),(($J52-SUM($Z52:AG52))*$Q52))*IF($V52&lt;=AH$2,(DATEDIF(AG$2,$V52,"D")/365),IF($G52&gt;AG$2,(DATEDIF($G52,AH$2,"D")/365),1)))))))</f>
        <v>0</v>
      </c>
      <c r="AI52" s="53">
        <f>IF($V52&lt;=AH$2,0,IF($O52&lt;=AH$2,0,IF($G52&gt;=AI$2,0,IF($K52&gt;=$J52,0,IF($O52&lt;=AI$2,($J52-(SUM($K52,SUM($Z52:AH52)))),IF($L52=$D$139,(($J52-$K52)/$P52),(($J52-SUM($Z52:AH52))*$Q52))*IF($V52&lt;=AI$2,(DATEDIF(AH$2,$V52,"D")/365),IF($G52&gt;AH$2,(DATEDIF($G52,AI$2,"D")/365),1)))))))</f>
        <v>0</v>
      </c>
      <c r="AJ52" s="53">
        <f>IF($V52&lt;=AI$2,0,IF($O52&lt;=AI$2,0,IF($G52&gt;=AJ$2,0,IF($K52&gt;=$J52,0,IF($O52&lt;=AJ$2,($J52-(SUM($K52,SUM($Z52:AI52)))),IF($L52=$D$139,(($J52-$K52)/$P52),(($J52-SUM($Z52:AI52))*$Q52))*IF($V52&lt;=AJ$2,(DATEDIF(AI$2,$V52,"D")/365),IF($G52&gt;AI$2,(DATEDIF($G52,AJ$2,"D")/365),1)))))))</f>
        <v>0</v>
      </c>
      <c r="AK52" s="53">
        <f>IF($V52&lt;=AJ$2,0,IF($O52&lt;=AJ$2,0,IF($G52&gt;=AK$2,0,IF($K52&gt;=$J52,0,IF($O52&lt;=AK$2,($J52-(SUM($K52,SUM($Z52:AJ52)))),IF($L52=$D$139,(($J52-$K52)/$P52),(($J52-SUM($Z52:AJ52))*$Q52))*IF($V52&lt;=AK$2,(DATEDIF(AJ$2,$V52,"D")/365),IF($G52&gt;AJ$2,(DATEDIF($G52,AK$2,"D")/365),1)))))))</f>
        <v>0</v>
      </c>
      <c r="AL52" s="53">
        <f>IF($V52&lt;=AK$2,0,IF($O52&lt;=AK$2,0,IF($G52&gt;=AL$2,0,IF($K52&gt;=$J52,0,IF($O52&lt;=AL$2,($J52-(SUM($K52,SUM($Z52:AK52)))),IF($L52=$D$139,(($J52-$K52)/$P52),(($J52-SUM($Z52:AK52))*$Q52))*IF($V52&lt;=AL$2,(DATEDIF(AK$2,$V52,"D")/365),IF($G52&gt;AK$2,(DATEDIF($G52,AL$2,"D")/365),1)))))))</f>
        <v>0</v>
      </c>
      <c r="AM52" s="53">
        <f>IF($V52&lt;=AL$2,0,IF($O52&lt;=AL$2,0,IF($G52&gt;=AM$2,0,IF($K52&gt;=$J52,0,IF($O52&lt;=AM$2,($J52-(SUM($K52,SUM($Z52:AL52)))),IF($L52=$D$139,(($J52-$K52)/$P52),(($J52-SUM($Z52:AL52))*$Q52))*IF($V52&lt;=AM$2,(DATEDIF(AL$2,$V52,"D")/365),IF($G52&gt;AL$2,(DATEDIF($G52,AM$2,"D")/365),1)))))))</f>
        <v>0</v>
      </c>
      <c r="AN52" s="53">
        <f>IF($V52&lt;=AM$2,0,IF($O52&lt;=AM$2,0,IF($G52&gt;=AN$2,0,IF($K52&gt;=$J52,0,IF($O52&lt;=AN$2,($J52-(SUM($K52,SUM($Z52:AM52)))),IF($L52=$D$139,(($J52-$K52)/$P52),(($J52-SUM($Z52:AM52))*$Q52))*IF($V52&lt;=AN$2,(DATEDIF(AM$2,$V52,"D")/365),IF($G52&gt;AM$2,(DATEDIF($G52,AN$2,"D")/365),1)))))))</f>
        <v>0</v>
      </c>
      <c r="AO52" s="53">
        <f>IF($V52&lt;=AN$2,0,IF($O52&lt;=AN$2,0,IF($G52&gt;=AO$2,0,IF($K52&gt;=$J52,0,IF($O52&lt;=AO$2,($J52-(SUM($K52,SUM($Z52:AN52)))),IF($L52=$D$139,(($J52-$K52)/$P52),(($J52-SUM($Z52:AN52))*$Q52))*IF($V52&lt;=AO$2,(DATEDIF(AN$2,$V52,"D")/365),IF($G52&gt;AN$2,(DATEDIF($G52,AO$2,"D")/365),1)))))))</f>
        <v>0</v>
      </c>
      <c r="AP52" s="53">
        <f>IF($V52&lt;=AO$2,0,IF($O52&lt;=AO$2,0,IF($G52&gt;=AP$2,0,IF($K52&gt;=$J52,0,IF($O52&lt;=AP$2,($J52-(SUM($K52,SUM($Z52:AO52)))),IF($L52=$D$139,(($J52-$K52)/$P52),(($J52-SUM($Z52:AO52))*$Q52))*IF($V52&lt;=AP$2,(DATEDIF(AO$2,$V52,"D")/365),IF($G52&gt;AO$2,(DATEDIF($G52,AP$2,"D")/365),1)))))))</f>
        <v>0</v>
      </c>
      <c r="AQ52" s="53">
        <f>IF($V52&lt;=AP$2,0,IF($O52&lt;=AP$2,0,IF($G52&gt;=AQ$2,0,IF($K52&gt;=$J52,0,IF($O52&lt;=AQ$2,($J52-(SUM($K52,SUM($Z52:AP52)))),IF($L52=$D$139,(($J52-$K52)/$P52),(($J52-SUM($Z52:AP52))*$Q52))*IF($V52&lt;=AQ$2,(DATEDIF(AP$2,$V52,"D")/365),IF($G52&gt;AP$2,(DATEDIF($G52,AQ$2,"D")/365),1)))))))</f>
        <v>0</v>
      </c>
      <c r="AR52" s="53">
        <f>IF($V52&lt;=AQ$2,0,IF($O52&lt;=AQ$2,0,IF($G52&gt;=AR$2,0,IF($K52&gt;=$J52,0,IF($O52&lt;=AR$2,($J52-(SUM($K52,SUM($Z52:AQ52)))),IF($L52=$D$139,(($J52-$K52)/$P52),(($J52-SUM($Z52:AQ52))*$Q52))*IF($V52&lt;=AR$2,(DATEDIF(AQ$2,$V52,"D")/365),IF($G52&gt;AQ$2,(DATEDIF($G52,AR$2,"D")/365),1)))))))</f>
        <v>0</v>
      </c>
      <c r="AS52" s="53">
        <f>IF($V52&lt;=AR$2,0,IF($O52&lt;=AR$2,0,IF($G52&gt;=AS$2,0,IF($K52&gt;=$J52,0,IF($O52&lt;=AS$2,($J52-(SUM($K52,SUM($Z52:AR52)))),IF($L52=$D$139,(($J52-$K52)/$P52),(($J52-SUM($Z52:AR52))*$Q52))*IF($V52&lt;=AS$2,(DATEDIF(AR$2,$V52,"D")/365),IF($G52&gt;AR$2,(DATEDIF($G52,AS$2,"D")/365),1)))))))</f>
        <v>0</v>
      </c>
      <c r="AT52" s="53">
        <f>IF($V52&lt;=AS$2,0,IF($O52&lt;=AS$2,0,IF($G52&gt;=AT$2,0,IF($K52&gt;=$J52,0,IF($O52&lt;=AT$2,($J52-(SUM($K52,SUM($Z52:AS52)))),IF($L52=$D$139,(($J52-$K52)/$P52),(($J52-SUM($Z52:AS52))*$Q52))*IF($V52&lt;=AT$2,(DATEDIF(AS$2,$V52,"D")/365),IF($G52&gt;AS$2,(DATEDIF($G52,AT$2,"D")/365),1)))))))</f>
        <v>0</v>
      </c>
      <c r="AU52" s="53">
        <f>IF($V52&lt;=AT$2,0,IF($O52&lt;=AT$2,0,IF($G52&gt;=AU$2,0,IF($K52&gt;=$J52,0,IF($O52&lt;=AU$2,($J52-(SUM($K52,SUM($Z52:AT52)))),IF($L52=$D$139,(($J52-$K52)/$P52),(($J52-SUM($Z52:AT52))*$Q52))*IF($V52&lt;=AU$2,(DATEDIF(AT$2,$V52,"D")/365),IF($G52&gt;AT$2,(DATEDIF($G52,AU$2,"D")/365),1)))))))</f>
        <v>0</v>
      </c>
      <c r="AV52" s="53">
        <f>IF($V52&lt;=AU$2,0,IF($O52&lt;=AU$2,0,IF($G52&gt;=AV$2,0,IF($K52&gt;=$J52,0,IF($O52&lt;=AV$2,($J52-(SUM($K52,SUM($Z52:AU52)))),IF($L52=$D$139,(($J52-$K52)/$P52),(($J52-SUM($Z52:AU52))*$Q52))*IF($V52&lt;=AV$2,(DATEDIF(AU$2,$V52,"D")/365),IF($G52&gt;AU$2,(DATEDIF($G52,AV$2,"D")/365),1)))))))</f>
        <v>0</v>
      </c>
      <c r="AW52" s="53">
        <f>IF($V52&lt;=AV$2,0,IF($O52&lt;=AV$2,0,IF($G52&gt;=AW$2,0,IF($K52&gt;=$J52,0,IF($O52&lt;=AW$2,($J52-(SUM($K52,SUM($Z52:AV52)))),IF($L52=$D$139,(($J52-$K52)/$P52),(($J52-SUM($Z52:AV52))*$Q52))*IF($V52&lt;=AW$2,(DATEDIF(AV$2,$V52,"D")/365),IF($G52&gt;AV$2,(DATEDIF($G52,AW$2,"D")/365),1)))))))</f>
        <v>0</v>
      </c>
      <c r="AX52" s="53">
        <f>IF($V52&lt;=AW$2,0,IF($O52&lt;=AW$2,0,IF($G52&gt;=AX$2,0,IF($K52&gt;=$J52,0,IF($O52&lt;=AX$2,($J52-(SUM($K52,SUM($Z52:AW52)))),IF($L52=$D$139,(($J52-$K52)/$P52),(($J52-SUM($Z52:AW52))*$Q52))*IF($V52&lt;=AX$2,(DATEDIF(AW$2,$V52,"D")/365),IF($G52&gt;AW$2,(DATEDIF($G52,AX$2,"D")/365),1)))))))</f>
        <v>0</v>
      </c>
      <c r="AY52" s="53">
        <f>IF($V52&lt;=AX$2,0,IF($O52&lt;=AX$2,0,IF($G52&gt;=AY$2,0,IF($K52&gt;=$J52,0,IF($O52&lt;=AY$2,($J52-(SUM($K52,SUM($Z52:AX52)))),IF($L52=$D$139,(($J52-$K52)/$P52),(($J52-SUM($Z52:AX52))*$Q52))*IF($V52&lt;=AY$2,(DATEDIF(AX$2,$V52,"D")/365),IF($G52&gt;AX$2,(DATEDIF($G52,AY$2,"D")/365),1)))))))</f>
        <v>0</v>
      </c>
      <c r="AZ52" s="52"/>
      <c r="BA52" s="52"/>
      <c r="BB52" s="126">
        <f>IF($V52&lt;=BB$2,0,IF($G52&gt;=BB$2,0,IF($G52&gt;$W$3,(J52-Z52),IF($G52&lt;=$W$3,J52-SUM(W52,$Z52:Z52),0))))</f>
        <v>0</v>
      </c>
      <c r="BC52" s="53">
        <f t="shared" si="37"/>
        <v>0</v>
      </c>
      <c r="BD52" s="52">
        <f t="shared" si="37"/>
        <v>0</v>
      </c>
      <c r="BE52" s="53">
        <f t="shared" si="37"/>
        <v>0</v>
      </c>
      <c r="BF52" s="52">
        <f t="shared" si="37"/>
        <v>0</v>
      </c>
      <c r="BG52" s="53">
        <f t="shared" si="37"/>
        <v>0</v>
      </c>
      <c r="BH52" s="52">
        <f t="shared" si="37"/>
        <v>0</v>
      </c>
      <c r="BI52" s="53">
        <f t="shared" si="37"/>
        <v>0</v>
      </c>
      <c r="BJ52" s="52">
        <f t="shared" si="37"/>
        <v>0</v>
      </c>
      <c r="BK52" s="53">
        <f t="shared" si="37"/>
        <v>0</v>
      </c>
      <c r="BL52" s="52">
        <f t="shared" si="37"/>
        <v>0</v>
      </c>
      <c r="BM52" s="53">
        <f t="shared" si="37"/>
        <v>0</v>
      </c>
      <c r="BN52" s="52">
        <f t="shared" si="37"/>
        <v>0</v>
      </c>
      <c r="BO52" s="53">
        <f t="shared" si="37"/>
        <v>0</v>
      </c>
      <c r="BP52" s="52">
        <f t="shared" si="37"/>
        <v>0</v>
      </c>
      <c r="BQ52" s="53">
        <f t="shared" si="37"/>
        <v>0</v>
      </c>
      <c r="BR52" s="52">
        <f t="shared" si="36"/>
        <v>0</v>
      </c>
      <c r="BS52" s="53">
        <f t="shared" si="30"/>
        <v>0</v>
      </c>
      <c r="BT52" s="52">
        <f t="shared" si="30"/>
        <v>0</v>
      </c>
      <c r="BU52" s="53">
        <f t="shared" si="30"/>
        <v>0</v>
      </c>
      <c r="BV52" s="52">
        <f t="shared" si="30"/>
        <v>0</v>
      </c>
      <c r="BW52" s="53">
        <f t="shared" si="30"/>
        <v>0</v>
      </c>
      <c r="BX52" s="52">
        <f t="shared" si="30"/>
        <v>0</v>
      </c>
      <c r="BY52" s="53">
        <f t="shared" si="30"/>
        <v>0</v>
      </c>
      <c r="BZ52" s="52">
        <f t="shared" si="30"/>
        <v>0</v>
      </c>
      <c r="CA52" s="53">
        <f t="shared" si="30"/>
        <v>0</v>
      </c>
    </row>
    <row r="53" spans="1:79">
      <c r="A53" s="20">
        <v>52</v>
      </c>
      <c r="B53" s="20" t="s">
        <v>27</v>
      </c>
      <c r="C53" s="20" t="s">
        <v>153</v>
      </c>
      <c r="D53" s="2">
        <v>1985</v>
      </c>
      <c r="E53" s="3">
        <v>4</v>
      </c>
      <c r="F53" s="2">
        <v>1</v>
      </c>
      <c r="G53" s="55">
        <f t="shared" si="33"/>
        <v>31137</v>
      </c>
      <c r="H53" s="4">
        <v>0</v>
      </c>
      <c r="I53" s="1">
        <v>0</v>
      </c>
      <c r="J53" s="51">
        <f t="shared" si="34"/>
        <v>0</v>
      </c>
      <c r="K53" s="54">
        <f t="shared" si="35"/>
        <v>0</v>
      </c>
      <c r="L53" s="4" t="s">
        <v>96</v>
      </c>
      <c r="M53" s="54">
        <f t="shared" si="15"/>
        <v>8</v>
      </c>
      <c r="N53" s="53">
        <f t="shared" si="3"/>
        <v>8</v>
      </c>
      <c r="O53" s="55">
        <f t="shared" si="4"/>
        <v>34059</v>
      </c>
      <c r="P53" s="53">
        <f t="shared" si="5"/>
        <v>0</v>
      </c>
      <c r="Q53" s="111">
        <f t="shared" si="6"/>
        <v>0</v>
      </c>
      <c r="R53" s="145" t="s">
        <v>130</v>
      </c>
      <c r="S53" s="138">
        <v>17</v>
      </c>
      <c r="T53" s="139">
        <v>4</v>
      </c>
      <c r="U53" s="138">
        <v>2035</v>
      </c>
      <c r="V53" s="55">
        <f t="shared" si="31"/>
        <v>54878</v>
      </c>
      <c r="W53" s="53">
        <f t="shared" si="8"/>
        <v>0</v>
      </c>
      <c r="X53" s="53">
        <f t="shared" si="9"/>
        <v>0</v>
      </c>
      <c r="Y53" s="53">
        <f t="shared" si="10"/>
        <v>0</v>
      </c>
      <c r="Z53" s="53">
        <f t="shared" si="32"/>
        <v>0</v>
      </c>
      <c r="AA53" s="53">
        <f>IF($V53&lt;=Z$2,0,IF($O53&lt;=Z$2,0,IF($G53&gt;=AA$2,0,IF($K53&gt;=$J53,0,IF($O53&lt;=AA$2,($J53-(SUM($K53,SUM($Z53:Z53)))),IF($L53=$D$139,(($J53-$K53)/$P53),(($J53-SUM($Z53:Z53))*$Q53))*IF($V53&lt;=AA$2,(DATEDIF(Z$2,$V53,"D")/365),IF($G53&gt;Z$2,(DATEDIF($G53,AA$2,"D")/365),1)))))))</f>
        <v>0</v>
      </c>
      <c r="AB53" s="53">
        <f>IF($V53&lt;=AA$2,0,IF($O53&lt;=AA$2,0,IF($G53&gt;=AB$2,0,IF($K53&gt;=$J53,0,IF($O53&lt;=AB$2,($J53-(SUM($K53,SUM($Z53:AA53)))),IF($L53=$D$139,(($J53-$K53)/$P53),(($J53-SUM($Z53:AA53))*$Q53))*IF($V53&lt;=AB$2,(DATEDIF(AA$2,$V53,"D")/365),IF($G53&gt;AA$2,(DATEDIF($G53,AB$2,"D")/365),1)))))))</f>
        <v>0</v>
      </c>
      <c r="AC53" s="53">
        <f>IF($V53&lt;=AB$2,0,IF($O53&lt;=AB$2,0,IF($G53&gt;=AC$2,0,IF($K53&gt;=$J53,0,IF($O53&lt;=AC$2,($J53-(SUM($K53,SUM($Z53:AB53)))),IF($L53=$D$139,(($J53-$K53)/$P53),(($J53-SUM($Z53:AB53))*$Q53))*IF($V53&lt;=AC$2,(DATEDIF(AB$2,$V53,"D")/365),IF($G53&gt;AB$2,(DATEDIF($G53,AC$2,"D")/365),1)))))))</f>
        <v>0</v>
      </c>
      <c r="AD53" s="53">
        <f>IF($V53&lt;=AC$2,0,IF($O53&lt;=AC$2,0,IF($G53&gt;=AD$2,0,IF($K53&gt;=$J53,0,IF($O53&lt;=AD$2,($J53-(SUM($K53,SUM($Z53:AC53)))),IF($L53=$D$139,(($J53-$K53)/$P53),(($J53-SUM($Z53:AC53))*$Q53))*IF($V53&lt;=AD$2,(DATEDIF(AC$2,$V53,"D")/365),IF($G53&gt;AC$2,(DATEDIF($G53,AD$2,"D")/365),1)))))))</f>
        <v>0</v>
      </c>
      <c r="AE53" s="53">
        <f>IF($V53&lt;=AD$2,0,IF($O53&lt;=AD$2,0,IF($G53&gt;=AE$2,0,IF($K53&gt;=$J53,0,IF($O53&lt;=AE$2,($J53-(SUM($K53,SUM($Z53:AD53)))),IF($L53=$D$139,(($J53-$K53)/$P53),(($J53-SUM($Z53:AD53))*$Q53))*IF($V53&lt;=AE$2,(DATEDIF(AD$2,$V53,"D")/365),IF($G53&gt;AD$2,(DATEDIF($G53,AE$2,"D")/365),1)))))))</f>
        <v>0</v>
      </c>
      <c r="AF53" s="53">
        <f>IF($V53&lt;=AE$2,0,IF($O53&lt;=AE$2,0,IF($G53&gt;=AF$2,0,IF($K53&gt;=$J53,0,IF($O53&lt;=AF$2,($J53-(SUM($K53,SUM($Z53:AE53)))),IF($L53=$D$139,(($J53-$K53)/$P53),(($J53-SUM($Z53:AE53))*$Q53))*IF($V53&lt;=AF$2,(DATEDIF(AE$2,$V53,"D")/365),IF($G53&gt;AE$2,(DATEDIF($G53,AF$2,"D")/365),1)))))))</f>
        <v>0</v>
      </c>
      <c r="AG53" s="53">
        <f>IF($V53&lt;=AF$2,0,IF($O53&lt;=AF$2,0,IF($G53&gt;=AG$2,0,IF($K53&gt;=$J53,0,IF($O53&lt;=AG$2,($J53-(SUM($K53,SUM($Z53:AF53)))),IF($L53=$D$139,(($J53-$K53)/$P53),(($J53-SUM($Z53:AF53))*$Q53))*IF($V53&lt;=AG$2,(DATEDIF(AF$2,$V53,"D")/365),IF($G53&gt;AF$2,(DATEDIF($G53,AG$2,"D")/365),1)))))))</f>
        <v>0</v>
      </c>
      <c r="AH53" s="53">
        <f>IF($V53&lt;=AG$2,0,IF($O53&lt;=AG$2,0,IF($G53&gt;=AH$2,0,IF($K53&gt;=$J53,0,IF($O53&lt;=AH$2,($J53-(SUM($K53,SUM($Z53:AG53)))),IF($L53=$D$139,(($J53-$K53)/$P53),(($J53-SUM($Z53:AG53))*$Q53))*IF($V53&lt;=AH$2,(DATEDIF(AG$2,$V53,"D")/365),IF($G53&gt;AG$2,(DATEDIF($G53,AH$2,"D")/365),1)))))))</f>
        <v>0</v>
      </c>
      <c r="AI53" s="53">
        <f>IF($V53&lt;=AH$2,0,IF($O53&lt;=AH$2,0,IF($G53&gt;=AI$2,0,IF($K53&gt;=$J53,0,IF($O53&lt;=AI$2,($J53-(SUM($K53,SUM($Z53:AH53)))),IF($L53=$D$139,(($J53-$K53)/$P53),(($J53-SUM($Z53:AH53))*$Q53))*IF($V53&lt;=AI$2,(DATEDIF(AH$2,$V53,"D")/365),IF($G53&gt;AH$2,(DATEDIF($G53,AI$2,"D")/365),1)))))))</f>
        <v>0</v>
      </c>
      <c r="AJ53" s="53">
        <f>IF($V53&lt;=AI$2,0,IF($O53&lt;=AI$2,0,IF($G53&gt;=AJ$2,0,IF($K53&gt;=$J53,0,IF($O53&lt;=AJ$2,($J53-(SUM($K53,SUM($Z53:AI53)))),IF($L53=$D$139,(($J53-$K53)/$P53),(($J53-SUM($Z53:AI53))*$Q53))*IF($V53&lt;=AJ$2,(DATEDIF(AI$2,$V53,"D")/365),IF($G53&gt;AI$2,(DATEDIF($G53,AJ$2,"D")/365),1)))))))</f>
        <v>0</v>
      </c>
      <c r="AK53" s="53">
        <f>IF($V53&lt;=AJ$2,0,IF($O53&lt;=AJ$2,0,IF($G53&gt;=AK$2,0,IF($K53&gt;=$J53,0,IF($O53&lt;=AK$2,($J53-(SUM($K53,SUM($Z53:AJ53)))),IF($L53=$D$139,(($J53-$K53)/$P53),(($J53-SUM($Z53:AJ53))*$Q53))*IF($V53&lt;=AK$2,(DATEDIF(AJ$2,$V53,"D")/365),IF($G53&gt;AJ$2,(DATEDIF($G53,AK$2,"D")/365),1)))))))</f>
        <v>0</v>
      </c>
      <c r="AL53" s="53">
        <f>IF($V53&lt;=AK$2,0,IF($O53&lt;=AK$2,0,IF($G53&gt;=AL$2,0,IF($K53&gt;=$J53,0,IF($O53&lt;=AL$2,($J53-(SUM($K53,SUM($Z53:AK53)))),IF($L53=$D$139,(($J53-$K53)/$P53),(($J53-SUM($Z53:AK53))*$Q53))*IF($V53&lt;=AL$2,(DATEDIF(AK$2,$V53,"D")/365),IF($G53&gt;AK$2,(DATEDIF($G53,AL$2,"D")/365),1)))))))</f>
        <v>0</v>
      </c>
      <c r="AM53" s="53">
        <f>IF($V53&lt;=AL$2,0,IF($O53&lt;=AL$2,0,IF($G53&gt;=AM$2,0,IF($K53&gt;=$J53,0,IF($O53&lt;=AM$2,($J53-(SUM($K53,SUM($Z53:AL53)))),IF($L53=$D$139,(($J53-$K53)/$P53),(($J53-SUM($Z53:AL53))*$Q53))*IF($V53&lt;=AM$2,(DATEDIF(AL$2,$V53,"D")/365),IF($G53&gt;AL$2,(DATEDIF($G53,AM$2,"D")/365),1)))))))</f>
        <v>0</v>
      </c>
      <c r="AN53" s="53">
        <f>IF($V53&lt;=AM$2,0,IF($O53&lt;=AM$2,0,IF($G53&gt;=AN$2,0,IF($K53&gt;=$J53,0,IF($O53&lt;=AN$2,($J53-(SUM($K53,SUM($Z53:AM53)))),IF($L53=$D$139,(($J53-$K53)/$P53),(($J53-SUM($Z53:AM53))*$Q53))*IF($V53&lt;=AN$2,(DATEDIF(AM$2,$V53,"D")/365),IF($G53&gt;AM$2,(DATEDIF($G53,AN$2,"D")/365),1)))))))</f>
        <v>0</v>
      </c>
      <c r="AO53" s="53">
        <f>IF($V53&lt;=AN$2,0,IF($O53&lt;=AN$2,0,IF($G53&gt;=AO$2,0,IF($K53&gt;=$J53,0,IF($O53&lt;=AO$2,($J53-(SUM($K53,SUM($Z53:AN53)))),IF($L53=$D$139,(($J53-$K53)/$P53),(($J53-SUM($Z53:AN53))*$Q53))*IF($V53&lt;=AO$2,(DATEDIF(AN$2,$V53,"D")/365),IF($G53&gt;AN$2,(DATEDIF($G53,AO$2,"D")/365),1)))))))</f>
        <v>0</v>
      </c>
      <c r="AP53" s="53">
        <f>IF($V53&lt;=AO$2,0,IF($O53&lt;=AO$2,0,IF($G53&gt;=AP$2,0,IF($K53&gt;=$J53,0,IF($O53&lt;=AP$2,($J53-(SUM($K53,SUM($Z53:AO53)))),IF($L53=$D$139,(($J53-$K53)/$P53),(($J53-SUM($Z53:AO53))*$Q53))*IF($V53&lt;=AP$2,(DATEDIF(AO$2,$V53,"D")/365),IF($G53&gt;AO$2,(DATEDIF($G53,AP$2,"D")/365),1)))))))</f>
        <v>0</v>
      </c>
      <c r="AQ53" s="53">
        <f>IF($V53&lt;=AP$2,0,IF($O53&lt;=AP$2,0,IF($G53&gt;=AQ$2,0,IF($K53&gt;=$J53,0,IF($O53&lt;=AQ$2,($J53-(SUM($K53,SUM($Z53:AP53)))),IF($L53=$D$139,(($J53-$K53)/$P53),(($J53-SUM($Z53:AP53))*$Q53))*IF($V53&lt;=AQ$2,(DATEDIF(AP$2,$V53,"D")/365),IF($G53&gt;AP$2,(DATEDIF($G53,AQ$2,"D")/365),1)))))))</f>
        <v>0</v>
      </c>
      <c r="AR53" s="53">
        <f>IF($V53&lt;=AQ$2,0,IF($O53&lt;=AQ$2,0,IF($G53&gt;=AR$2,0,IF($K53&gt;=$J53,0,IF($O53&lt;=AR$2,($J53-(SUM($K53,SUM($Z53:AQ53)))),IF($L53=$D$139,(($J53-$K53)/$P53),(($J53-SUM($Z53:AQ53))*$Q53))*IF($V53&lt;=AR$2,(DATEDIF(AQ$2,$V53,"D")/365),IF($G53&gt;AQ$2,(DATEDIF($G53,AR$2,"D")/365),1)))))))</f>
        <v>0</v>
      </c>
      <c r="AS53" s="53">
        <f>IF($V53&lt;=AR$2,0,IF($O53&lt;=AR$2,0,IF($G53&gt;=AS$2,0,IF($K53&gt;=$J53,0,IF($O53&lt;=AS$2,($J53-(SUM($K53,SUM($Z53:AR53)))),IF($L53=$D$139,(($J53-$K53)/$P53),(($J53-SUM($Z53:AR53))*$Q53))*IF($V53&lt;=AS$2,(DATEDIF(AR$2,$V53,"D")/365),IF($G53&gt;AR$2,(DATEDIF($G53,AS$2,"D")/365),1)))))))</f>
        <v>0</v>
      </c>
      <c r="AT53" s="53">
        <f>IF($V53&lt;=AS$2,0,IF($O53&lt;=AS$2,0,IF($G53&gt;=AT$2,0,IF($K53&gt;=$J53,0,IF($O53&lt;=AT$2,($J53-(SUM($K53,SUM($Z53:AS53)))),IF($L53=$D$139,(($J53-$K53)/$P53),(($J53-SUM($Z53:AS53))*$Q53))*IF($V53&lt;=AT$2,(DATEDIF(AS$2,$V53,"D")/365),IF($G53&gt;AS$2,(DATEDIF($G53,AT$2,"D")/365),1)))))))</f>
        <v>0</v>
      </c>
      <c r="AU53" s="53">
        <f>IF($V53&lt;=AT$2,0,IF($O53&lt;=AT$2,0,IF($G53&gt;=AU$2,0,IF($K53&gt;=$J53,0,IF($O53&lt;=AU$2,($J53-(SUM($K53,SUM($Z53:AT53)))),IF($L53=$D$139,(($J53-$K53)/$P53),(($J53-SUM($Z53:AT53))*$Q53))*IF($V53&lt;=AU$2,(DATEDIF(AT$2,$V53,"D")/365),IF($G53&gt;AT$2,(DATEDIF($G53,AU$2,"D")/365),1)))))))</f>
        <v>0</v>
      </c>
      <c r="AV53" s="53">
        <f>IF($V53&lt;=AU$2,0,IF($O53&lt;=AU$2,0,IF($G53&gt;=AV$2,0,IF($K53&gt;=$J53,0,IF($O53&lt;=AV$2,($J53-(SUM($K53,SUM($Z53:AU53)))),IF($L53=$D$139,(($J53-$K53)/$P53),(($J53-SUM($Z53:AU53))*$Q53))*IF($V53&lt;=AV$2,(DATEDIF(AU$2,$V53,"D")/365),IF($G53&gt;AU$2,(DATEDIF($G53,AV$2,"D")/365),1)))))))</f>
        <v>0</v>
      </c>
      <c r="AW53" s="53">
        <f>IF($V53&lt;=AV$2,0,IF($O53&lt;=AV$2,0,IF($G53&gt;=AW$2,0,IF($K53&gt;=$J53,0,IF($O53&lt;=AW$2,($J53-(SUM($K53,SUM($Z53:AV53)))),IF($L53=$D$139,(($J53-$K53)/$P53),(($J53-SUM($Z53:AV53))*$Q53))*IF($V53&lt;=AW$2,(DATEDIF(AV$2,$V53,"D")/365),IF($G53&gt;AV$2,(DATEDIF($G53,AW$2,"D")/365),1)))))))</f>
        <v>0</v>
      </c>
      <c r="AX53" s="53">
        <f>IF($V53&lt;=AW$2,0,IF($O53&lt;=AW$2,0,IF($G53&gt;=AX$2,0,IF($K53&gt;=$J53,0,IF($O53&lt;=AX$2,($J53-(SUM($K53,SUM($Z53:AW53)))),IF($L53=$D$139,(($J53-$K53)/$P53),(($J53-SUM($Z53:AW53))*$Q53))*IF($V53&lt;=AX$2,(DATEDIF(AW$2,$V53,"D")/365),IF($G53&gt;AW$2,(DATEDIF($G53,AX$2,"D")/365),1)))))))</f>
        <v>0</v>
      </c>
      <c r="AY53" s="53">
        <f>IF($V53&lt;=AX$2,0,IF($O53&lt;=AX$2,0,IF($G53&gt;=AY$2,0,IF($K53&gt;=$J53,0,IF($O53&lt;=AY$2,($J53-(SUM($K53,SUM($Z53:AX53)))),IF($L53=$D$139,(($J53-$K53)/$P53),(($J53-SUM($Z53:AX53))*$Q53))*IF($V53&lt;=AY$2,(DATEDIF(AX$2,$V53,"D")/365),IF($G53&gt;AX$2,(DATEDIF($G53,AY$2,"D")/365),1)))))))</f>
        <v>0</v>
      </c>
      <c r="AZ53" s="52"/>
      <c r="BA53" s="52"/>
      <c r="BB53" s="126">
        <f>IF($V53&lt;=BB$2,0,IF($G53&gt;=BB$2,0,IF($G53&gt;$W$3,(J53-Z53),IF($G53&lt;=$W$3,J53-SUM(W53,$Z53:Z53),0))))</f>
        <v>0</v>
      </c>
      <c r="BC53" s="53">
        <f t="shared" si="37"/>
        <v>0</v>
      </c>
      <c r="BD53" s="52">
        <f t="shared" si="37"/>
        <v>0</v>
      </c>
      <c r="BE53" s="53">
        <f t="shared" si="37"/>
        <v>0</v>
      </c>
      <c r="BF53" s="52">
        <f t="shared" si="37"/>
        <v>0</v>
      </c>
      <c r="BG53" s="53">
        <f t="shared" si="37"/>
        <v>0</v>
      </c>
      <c r="BH53" s="52">
        <f t="shared" si="37"/>
        <v>0</v>
      </c>
      <c r="BI53" s="53">
        <f t="shared" si="37"/>
        <v>0</v>
      </c>
      <c r="BJ53" s="52">
        <f t="shared" si="37"/>
        <v>0</v>
      </c>
      <c r="BK53" s="53">
        <f t="shared" si="37"/>
        <v>0</v>
      </c>
      <c r="BL53" s="52">
        <f t="shared" si="37"/>
        <v>0</v>
      </c>
      <c r="BM53" s="53">
        <f t="shared" si="37"/>
        <v>0</v>
      </c>
      <c r="BN53" s="52">
        <f t="shared" si="37"/>
        <v>0</v>
      </c>
      <c r="BO53" s="53">
        <f t="shared" si="37"/>
        <v>0</v>
      </c>
      <c r="BP53" s="52">
        <f t="shared" si="37"/>
        <v>0</v>
      </c>
      <c r="BQ53" s="53">
        <f t="shared" si="37"/>
        <v>0</v>
      </c>
      <c r="BR53" s="52">
        <f t="shared" si="36"/>
        <v>0</v>
      </c>
      <c r="BS53" s="53">
        <f t="shared" si="36"/>
        <v>0</v>
      </c>
      <c r="BT53" s="52">
        <f t="shared" si="36"/>
        <v>0</v>
      </c>
      <c r="BU53" s="53">
        <f t="shared" si="36"/>
        <v>0</v>
      </c>
      <c r="BV53" s="52">
        <f t="shared" si="36"/>
        <v>0</v>
      </c>
      <c r="BW53" s="53">
        <f t="shared" si="36"/>
        <v>0</v>
      </c>
      <c r="BX53" s="52">
        <f t="shared" si="36"/>
        <v>0</v>
      </c>
      <c r="BY53" s="53">
        <f t="shared" si="36"/>
        <v>0</v>
      </c>
      <c r="BZ53" s="52">
        <f t="shared" si="36"/>
        <v>0</v>
      </c>
      <c r="CA53" s="53">
        <f t="shared" si="36"/>
        <v>0</v>
      </c>
    </row>
    <row r="54" spans="1:79">
      <c r="A54" s="20">
        <v>53</v>
      </c>
      <c r="B54" s="20" t="s">
        <v>27</v>
      </c>
      <c r="C54" s="20" t="s">
        <v>153</v>
      </c>
      <c r="D54" s="2">
        <v>1985</v>
      </c>
      <c r="E54" s="3">
        <v>4</v>
      </c>
      <c r="F54" s="2">
        <v>1</v>
      </c>
      <c r="G54" s="55">
        <f t="shared" si="33"/>
        <v>31137</v>
      </c>
      <c r="H54" s="4">
        <v>0</v>
      </c>
      <c r="I54" s="1">
        <v>0</v>
      </c>
      <c r="J54" s="51">
        <f t="shared" si="34"/>
        <v>0</v>
      </c>
      <c r="K54" s="54">
        <f t="shared" si="35"/>
        <v>0</v>
      </c>
      <c r="L54" s="4" t="s">
        <v>96</v>
      </c>
      <c r="M54" s="54">
        <f t="shared" si="15"/>
        <v>8</v>
      </c>
      <c r="N54" s="53">
        <f t="shared" si="3"/>
        <v>8</v>
      </c>
      <c r="O54" s="55">
        <f t="shared" si="4"/>
        <v>34059</v>
      </c>
      <c r="P54" s="53">
        <f t="shared" si="5"/>
        <v>0</v>
      </c>
      <c r="Q54" s="111">
        <f t="shared" si="6"/>
        <v>0</v>
      </c>
      <c r="R54" s="145" t="s">
        <v>130</v>
      </c>
      <c r="S54" s="138">
        <v>17</v>
      </c>
      <c r="T54" s="139">
        <v>4</v>
      </c>
      <c r="U54" s="138">
        <v>2035</v>
      </c>
      <c r="V54" s="55">
        <f t="shared" si="31"/>
        <v>54878</v>
      </c>
      <c r="W54" s="53">
        <f t="shared" si="8"/>
        <v>0</v>
      </c>
      <c r="X54" s="53">
        <f t="shared" si="9"/>
        <v>0</v>
      </c>
      <c r="Y54" s="53">
        <f t="shared" si="10"/>
        <v>0</v>
      </c>
      <c r="Z54" s="53">
        <f t="shared" si="32"/>
        <v>0</v>
      </c>
      <c r="AA54" s="53">
        <f>IF($V54&lt;=Z$2,0,IF($O54&lt;=Z$2,0,IF($G54&gt;=AA$2,0,IF($K54&gt;=$J54,0,IF($O54&lt;=AA$2,($J54-(SUM($K54,SUM($Z54:Z54)))),IF($L54=$D$139,(($J54-$K54)/$P54),(($J54-SUM($Z54:Z54))*$Q54))*IF($V54&lt;=AA$2,(DATEDIF(Z$2,$V54,"D")/365),IF($G54&gt;Z$2,(DATEDIF($G54,AA$2,"D")/365),1)))))))</f>
        <v>0</v>
      </c>
      <c r="AB54" s="53">
        <f>IF($V54&lt;=AA$2,0,IF($O54&lt;=AA$2,0,IF($G54&gt;=AB$2,0,IF($K54&gt;=$J54,0,IF($O54&lt;=AB$2,($J54-(SUM($K54,SUM($Z54:AA54)))),IF($L54=$D$139,(($J54-$K54)/$P54),(($J54-SUM($Z54:AA54))*$Q54))*IF($V54&lt;=AB$2,(DATEDIF(AA$2,$V54,"D")/365),IF($G54&gt;AA$2,(DATEDIF($G54,AB$2,"D")/365),1)))))))</f>
        <v>0</v>
      </c>
      <c r="AC54" s="53">
        <f>IF($V54&lt;=AB$2,0,IF($O54&lt;=AB$2,0,IF($G54&gt;=AC$2,0,IF($K54&gt;=$J54,0,IF($O54&lt;=AC$2,($J54-(SUM($K54,SUM($Z54:AB54)))),IF($L54=$D$139,(($J54-$K54)/$P54),(($J54-SUM($Z54:AB54))*$Q54))*IF($V54&lt;=AC$2,(DATEDIF(AB$2,$V54,"D")/365),IF($G54&gt;AB$2,(DATEDIF($G54,AC$2,"D")/365),1)))))))</f>
        <v>0</v>
      </c>
      <c r="AD54" s="53">
        <f>IF($V54&lt;=AC$2,0,IF($O54&lt;=AC$2,0,IF($G54&gt;=AD$2,0,IF($K54&gt;=$J54,0,IF($O54&lt;=AD$2,($J54-(SUM($K54,SUM($Z54:AC54)))),IF($L54=$D$139,(($J54-$K54)/$P54),(($J54-SUM($Z54:AC54))*$Q54))*IF($V54&lt;=AD$2,(DATEDIF(AC$2,$V54,"D")/365),IF($G54&gt;AC$2,(DATEDIF($G54,AD$2,"D")/365),1)))))))</f>
        <v>0</v>
      </c>
      <c r="AE54" s="53">
        <f>IF($V54&lt;=AD$2,0,IF($O54&lt;=AD$2,0,IF($G54&gt;=AE$2,0,IF($K54&gt;=$J54,0,IF($O54&lt;=AE$2,($J54-(SUM($K54,SUM($Z54:AD54)))),IF($L54=$D$139,(($J54-$K54)/$P54),(($J54-SUM($Z54:AD54))*$Q54))*IF($V54&lt;=AE$2,(DATEDIF(AD$2,$V54,"D")/365),IF($G54&gt;AD$2,(DATEDIF($G54,AE$2,"D")/365),1)))))))</f>
        <v>0</v>
      </c>
      <c r="AF54" s="53">
        <f>IF($V54&lt;=AE$2,0,IF($O54&lt;=AE$2,0,IF($G54&gt;=AF$2,0,IF($K54&gt;=$J54,0,IF($O54&lt;=AF$2,($J54-(SUM($K54,SUM($Z54:AE54)))),IF($L54=$D$139,(($J54-$K54)/$P54),(($J54-SUM($Z54:AE54))*$Q54))*IF($V54&lt;=AF$2,(DATEDIF(AE$2,$V54,"D")/365),IF($G54&gt;AE$2,(DATEDIF($G54,AF$2,"D")/365),1)))))))</f>
        <v>0</v>
      </c>
      <c r="AG54" s="53">
        <f>IF($V54&lt;=AF$2,0,IF($O54&lt;=AF$2,0,IF($G54&gt;=AG$2,0,IF($K54&gt;=$J54,0,IF($O54&lt;=AG$2,($J54-(SUM($K54,SUM($Z54:AF54)))),IF($L54=$D$139,(($J54-$K54)/$P54),(($J54-SUM($Z54:AF54))*$Q54))*IF($V54&lt;=AG$2,(DATEDIF(AF$2,$V54,"D")/365),IF($G54&gt;AF$2,(DATEDIF($G54,AG$2,"D")/365),1)))))))</f>
        <v>0</v>
      </c>
      <c r="AH54" s="53">
        <f>IF($V54&lt;=AG$2,0,IF($O54&lt;=AG$2,0,IF($G54&gt;=AH$2,0,IF($K54&gt;=$J54,0,IF($O54&lt;=AH$2,($J54-(SUM($K54,SUM($Z54:AG54)))),IF($L54=$D$139,(($J54-$K54)/$P54),(($J54-SUM($Z54:AG54))*$Q54))*IF($V54&lt;=AH$2,(DATEDIF(AG$2,$V54,"D")/365),IF($G54&gt;AG$2,(DATEDIF($G54,AH$2,"D")/365),1)))))))</f>
        <v>0</v>
      </c>
      <c r="AI54" s="53">
        <f>IF($V54&lt;=AH$2,0,IF($O54&lt;=AH$2,0,IF($G54&gt;=AI$2,0,IF($K54&gt;=$J54,0,IF($O54&lt;=AI$2,($J54-(SUM($K54,SUM($Z54:AH54)))),IF($L54=$D$139,(($J54-$K54)/$P54),(($J54-SUM($Z54:AH54))*$Q54))*IF($V54&lt;=AI$2,(DATEDIF(AH$2,$V54,"D")/365),IF($G54&gt;AH$2,(DATEDIF($G54,AI$2,"D")/365),1)))))))</f>
        <v>0</v>
      </c>
      <c r="AJ54" s="53">
        <f>IF($V54&lt;=AI$2,0,IF($O54&lt;=AI$2,0,IF($G54&gt;=AJ$2,0,IF($K54&gt;=$J54,0,IF($O54&lt;=AJ$2,($J54-(SUM($K54,SUM($Z54:AI54)))),IF($L54=$D$139,(($J54-$K54)/$P54),(($J54-SUM($Z54:AI54))*$Q54))*IF($V54&lt;=AJ$2,(DATEDIF(AI$2,$V54,"D")/365),IF($G54&gt;AI$2,(DATEDIF($G54,AJ$2,"D")/365),1)))))))</f>
        <v>0</v>
      </c>
      <c r="AK54" s="53">
        <f>IF($V54&lt;=AJ$2,0,IF($O54&lt;=AJ$2,0,IF($G54&gt;=AK$2,0,IF($K54&gt;=$J54,0,IF($O54&lt;=AK$2,($J54-(SUM($K54,SUM($Z54:AJ54)))),IF($L54=$D$139,(($J54-$K54)/$P54),(($J54-SUM($Z54:AJ54))*$Q54))*IF($V54&lt;=AK$2,(DATEDIF(AJ$2,$V54,"D")/365),IF($G54&gt;AJ$2,(DATEDIF($G54,AK$2,"D")/365),1)))))))</f>
        <v>0</v>
      </c>
      <c r="AL54" s="53">
        <f>IF($V54&lt;=AK$2,0,IF($O54&lt;=AK$2,0,IF($G54&gt;=AL$2,0,IF($K54&gt;=$J54,0,IF($O54&lt;=AL$2,($J54-(SUM($K54,SUM($Z54:AK54)))),IF($L54=$D$139,(($J54-$K54)/$P54),(($J54-SUM($Z54:AK54))*$Q54))*IF($V54&lt;=AL$2,(DATEDIF(AK$2,$V54,"D")/365),IF($G54&gt;AK$2,(DATEDIF($G54,AL$2,"D")/365),1)))))))</f>
        <v>0</v>
      </c>
      <c r="AM54" s="53">
        <f>IF($V54&lt;=AL$2,0,IF($O54&lt;=AL$2,0,IF($G54&gt;=AM$2,0,IF($K54&gt;=$J54,0,IF($O54&lt;=AM$2,($J54-(SUM($K54,SUM($Z54:AL54)))),IF($L54=$D$139,(($J54-$K54)/$P54),(($J54-SUM($Z54:AL54))*$Q54))*IF($V54&lt;=AM$2,(DATEDIF(AL$2,$V54,"D")/365),IF($G54&gt;AL$2,(DATEDIF($G54,AM$2,"D")/365),1)))))))</f>
        <v>0</v>
      </c>
      <c r="AN54" s="53">
        <f>IF($V54&lt;=AM$2,0,IF($O54&lt;=AM$2,0,IF($G54&gt;=AN$2,0,IF($K54&gt;=$J54,0,IF($O54&lt;=AN$2,($J54-(SUM($K54,SUM($Z54:AM54)))),IF($L54=$D$139,(($J54-$K54)/$P54),(($J54-SUM($Z54:AM54))*$Q54))*IF($V54&lt;=AN$2,(DATEDIF(AM$2,$V54,"D")/365),IF($G54&gt;AM$2,(DATEDIF($G54,AN$2,"D")/365),1)))))))</f>
        <v>0</v>
      </c>
      <c r="AO54" s="53">
        <f>IF($V54&lt;=AN$2,0,IF($O54&lt;=AN$2,0,IF($G54&gt;=AO$2,0,IF($K54&gt;=$J54,0,IF($O54&lt;=AO$2,($J54-(SUM($K54,SUM($Z54:AN54)))),IF($L54=$D$139,(($J54-$K54)/$P54),(($J54-SUM($Z54:AN54))*$Q54))*IF($V54&lt;=AO$2,(DATEDIF(AN$2,$V54,"D")/365),IF($G54&gt;AN$2,(DATEDIF($G54,AO$2,"D")/365),1)))))))</f>
        <v>0</v>
      </c>
      <c r="AP54" s="53">
        <f>IF($V54&lt;=AO$2,0,IF($O54&lt;=AO$2,0,IF($G54&gt;=AP$2,0,IF($K54&gt;=$J54,0,IF($O54&lt;=AP$2,($J54-(SUM($K54,SUM($Z54:AO54)))),IF($L54=$D$139,(($J54-$K54)/$P54),(($J54-SUM($Z54:AO54))*$Q54))*IF($V54&lt;=AP$2,(DATEDIF(AO$2,$V54,"D")/365),IF($G54&gt;AO$2,(DATEDIF($G54,AP$2,"D")/365),1)))))))</f>
        <v>0</v>
      </c>
      <c r="AQ54" s="53">
        <f>IF($V54&lt;=AP$2,0,IF($O54&lt;=AP$2,0,IF($G54&gt;=AQ$2,0,IF($K54&gt;=$J54,0,IF($O54&lt;=AQ$2,($J54-(SUM($K54,SUM($Z54:AP54)))),IF($L54=$D$139,(($J54-$K54)/$P54),(($J54-SUM($Z54:AP54))*$Q54))*IF($V54&lt;=AQ$2,(DATEDIF(AP$2,$V54,"D")/365),IF($G54&gt;AP$2,(DATEDIF($G54,AQ$2,"D")/365),1)))))))</f>
        <v>0</v>
      </c>
      <c r="AR54" s="53">
        <f>IF($V54&lt;=AQ$2,0,IF($O54&lt;=AQ$2,0,IF($G54&gt;=AR$2,0,IF($K54&gt;=$J54,0,IF($O54&lt;=AR$2,($J54-(SUM($K54,SUM($Z54:AQ54)))),IF($L54=$D$139,(($J54-$K54)/$P54),(($J54-SUM($Z54:AQ54))*$Q54))*IF($V54&lt;=AR$2,(DATEDIF(AQ$2,$V54,"D")/365),IF($G54&gt;AQ$2,(DATEDIF($G54,AR$2,"D")/365),1)))))))</f>
        <v>0</v>
      </c>
      <c r="AS54" s="53">
        <f>IF($V54&lt;=AR$2,0,IF($O54&lt;=AR$2,0,IF($G54&gt;=AS$2,0,IF($K54&gt;=$J54,0,IF($O54&lt;=AS$2,($J54-(SUM($K54,SUM($Z54:AR54)))),IF($L54=$D$139,(($J54-$K54)/$P54),(($J54-SUM($Z54:AR54))*$Q54))*IF($V54&lt;=AS$2,(DATEDIF(AR$2,$V54,"D")/365),IF($G54&gt;AR$2,(DATEDIF($G54,AS$2,"D")/365),1)))))))</f>
        <v>0</v>
      </c>
      <c r="AT54" s="53">
        <f>IF($V54&lt;=AS$2,0,IF($O54&lt;=AS$2,0,IF($G54&gt;=AT$2,0,IF($K54&gt;=$J54,0,IF($O54&lt;=AT$2,($J54-(SUM($K54,SUM($Z54:AS54)))),IF($L54=$D$139,(($J54-$K54)/$P54),(($J54-SUM($Z54:AS54))*$Q54))*IF($V54&lt;=AT$2,(DATEDIF(AS$2,$V54,"D")/365),IF($G54&gt;AS$2,(DATEDIF($G54,AT$2,"D")/365),1)))))))</f>
        <v>0</v>
      </c>
      <c r="AU54" s="53">
        <f>IF($V54&lt;=AT$2,0,IF($O54&lt;=AT$2,0,IF($G54&gt;=AU$2,0,IF($K54&gt;=$J54,0,IF($O54&lt;=AU$2,($J54-(SUM($K54,SUM($Z54:AT54)))),IF($L54=$D$139,(($J54-$K54)/$P54),(($J54-SUM($Z54:AT54))*$Q54))*IF($V54&lt;=AU$2,(DATEDIF(AT$2,$V54,"D")/365),IF($G54&gt;AT$2,(DATEDIF($G54,AU$2,"D")/365),1)))))))</f>
        <v>0</v>
      </c>
      <c r="AV54" s="53">
        <f>IF($V54&lt;=AU$2,0,IF($O54&lt;=AU$2,0,IF($G54&gt;=AV$2,0,IF($K54&gt;=$J54,0,IF($O54&lt;=AV$2,($J54-(SUM($K54,SUM($Z54:AU54)))),IF($L54=$D$139,(($J54-$K54)/$P54),(($J54-SUM($Z54:AU54))*$Q54))*IF($V54&lt;=AV$2,(DATEDIF(AU$2,$V54,"D")/365),IF($G54&gt;AU$2,(DATEDIF($G54,AV$2,"D")/365),1)))))))</f>
        <v>0</v>
      </c>
      <c r="AW54" s="53">
        <f>IF($V54&lt;=AV$2,0,IF($O54&lt;=AV$2,0,IF($G54&gt;=AW$2,0,IF($K54&gt;=$J54,0,IF($O54&lt;=AW$2,($J54-(SUM($K54,SUM($Z54:AV54)))),IF($L54=$D$139,(($J54-$K54)/$P54),(($J54-SUM($Z54:AV54))*$Q54))*IF($V54&lt;=AW$2,(DATEDIF(AV$2,$V54,"D")/365),IF($G54&gt;AV$2,(DATEDIF($G54,AW$2,"D")/365),1)))))))</f>
        <v>0</v>
      </c>
      <c r="AX54" s="53">
        <f>IF($V54&lt;=AW$2,0,IF($O54&lt;=AW$2,0,IF($G54&gt;=AX$2,0,IF($K54&gt;=$J54,0,IF($O54&lt;=AX$2,($J54-(SUM($K54,SUM($Z54:AW54)))),IF($L54=$D$139,(($J54-$K54)/$P54),(($J54-SUM($Z54:AW54))*$Q54))*IF($V54&lt;=AX$2,(DATEDIF(AW$2,$V54,"D")/365),IF($G54&gt;AW$2,(DATEDIF($G54,AX$2,"D")/365),1)))))))</f>
        <v>0</v>
      </c>
      <c r="AY54" s="53">
        <f>IF($V54&lt;=AX$2,0,IF($O54&lt;=AX$2,0,IF($G54&gt;=AY$2,0,IF($K54&gt;=$J54,0,IF($O54&lt;=AY$2,($J54-(SUM($K54,SUM($Z54:AX54)))),IF($L54=$D$139,(($J54-$K54)/$P54),(($J54-SUM($Z54:AX54))*$Q54))*IF($V54&lt;=AY$2,(DATEDIF(AX$2,$V54,"D")/365),IF($G54&gt;AX$2,(DATEDIF($G54,AY$2,"D")/365),1)))))))</f>
        <v>0</v>
      </c>
      <c r="AZ54" s="52"/>
      <c r="BA54" s="52"/>
      <c r="BB54" s="126">
        <f>IF($V54&lt;=BB$2,0,IF($G54&gt;=BB$2,0,IF($G54&gt;$W$3,(J54-Z54),IF($G54&lt;=$W$3,J54-SUM(W54,$Z54:Z54),0))))</f>
        <v>0</v>
      </c>
      <c r="BC54" s="53">
        <f t="shared" si="37"/>
        <v>0</v>
      </c>
      <c r="BD54" s="52">
        <f t="shared" si="37"/>
        <v>0</v>
      </c>
      <c r="BE54" s="53">
        <f t="shared" si="37"/>
        <v>0</v>
      </c>
      <c r="BF54" s="52">
        <f t="shared" si="37"/>
        <v>0</v>
      </c>
      <c r="BG54" s="53">
        <f t="shared" si="37"/>
        <v>0</v>
      </c>
      <c r="BH54" s="52">
        <f t="shared" si="37"/>
        <v>0</v>
      </c>
      <c r="BI54" s="53">
        <f t="shared" si="37"/>
        <v>0</v>
      </c>
      <c r="BJ54" s="52">
        <f t="shared" si="37"/>
        <v>0</v>
      </c>
      <c r="BK54" s="53">
        <f t="shared" si="37"/>
        <v>0</v>
      </c>
      <c r="BL54" s="52">
        <f t="shared" si="37"/>
        <v>0</v>
      </c>
      <c r="BM54" s="53">
        <f t="shared" si="37"/>
        <v>0</v>
      </c>
      <c r="BN54" s="52">
        <f t="shared" si="37"/>
        <v>0</v>
      </c>
      <c r="BO54" s="53">
        <f t="shared" si="37"/>
        <v>0</v>
      </c>
      <c r="BP54" s="52">
        <f t="shared" si="37"/>
        <v>0</v>
      </c>
      <c r="BQ54" s="53">
        <f t="shared" si="37"/>
        <v>0</v>
      </c>
      <c r="BR54" s="52">
        <f t="shared" si="36"/>
        <v>0</v>
      </c>
      <c r="BS54" s="53">
        <f t="shared" si="36"/>
        <v>0</v>
      </c>
      <c r="BT54" s="52">
        <f t="shared" si="36"/>
        <v>0</v>
      </c>
      <c r="BU54" s="53">
        <f t="shared" si="36"/>
        <v>0</v>
      </c>
      <c r="BV54" s="52">
        <f t="shared" si="36"/>
        <v>0</v>
      </c>
      <c r="BW54" s="53">
        <f t="shared" si="36"/>
        <v>0</v>
      </c>
      <c r="BX54" s="52">
        <f t="shared" si="36"/>
        <v>0</v>
      </c>
      <c r="BY54" s="53">
        <f t="shared" si="36"/>
        <v>0</v>
      </c>
      <c r="BZ54" s="52">
        <f t="shared" si="36"/>
        <v>0</v>
      </c>
      <c r="CA54" s="53">
        <f t="shared" si="36"/>
        <v>0</v>
      </c>
    </row>
    <row r="55" spans="1:79">
      <c r="A55" s="20">
        <v>54</v>
      </c>
      <c r="B55" s="20" t="s">
        <v>27</v>
      </c>
      <c r="C55" s="20" t="s">
        <v>153</v>
      </c>
      <c r="D55" s="2">
        <v>1985</v>
      </c>
      <c r="E55" s="3">
        <v>4</v>
      </c>
      <c r="F55" s="2">
        <v>1</v>
      </c>
      <c r="G55" s="55">
        <f t="shared" si="33"/>
        <v>31137</v>
      </c>
      <c r="H55" s="4">
        <v>0</v>
      </c>
      <c r="I55" s="1">
        <v>0</v>
      </c>
      <c r="J55" s="51">
        <f t="shared" si="34"/>
        <v>0</v>
      </c>
      <c r="K55" s="54">
        <f t="shared" si="35"/>
        <v>0</v>
      </c>
      <c r="L55" s="4" t="s">
        <v>96</v>
      </c>
      <c r="M55" s="54">
        <f t="shared" si="15"/>
        <v>8</v>
      </c>
      <c r="N55" s="53">
        <f t="shared" si="3"/>
        <v>8</v>
      </c>
      <c r="O55" s="55">
        <f t="shared" si="4"/>
        <v>34059</v>
      </c>
      <c r="P55" s="53">
        <f t="shared" si="5"/>
        <v>0</v>
      </c>
      <c r="Q55" s="111">
        <f t="shared" si="6"/>
        <v>0</v>
      </c>
      <c r="R55" s="145" t="s">
        <v>130</v>
      </c>
      <c r="S55" s="138">
        <v>17</v>
      </c>
      <c r="T55" s="139">
        <v>4</v>
      </c>
      <c r="U55" s="138">
        <v>2035</v>
      </c>
      <c r="V55" s="55">
        <f t="shared" si="31"/>
        <v>54878</v>
      </c>
      <c r="W55" s="53">
        <f t="shared" si="8"/>
        <v>0</v>
      </c>
      <c r="X55" s="53">
        <f t="shared" si="9"/>
        <v>0</v>
      </c>
      <c r="Y55" s="53">
        <f t="shared" si="10"/>
        <v>0</v>
      </c>
      <c r="Z55" s="53">
        <f t="shared" si="32"/>
        <v>0</v>
      </c>
      <c r="AA55" s="53">
        <f>IF($V55&lt;=Z$2,0,IF($O55&lt;=Z$2,0,IF($G55&gt;=AA$2,0,IF($K55&gt;=$J55,0,IF($O55&lt;=AA$2,($J55-(SUM($K55,SUM($Z55:Z55)))),IF($L55=$D$139,(($J55-$K55)/$P55),(($J55-SUM($Z55:Z55))*$Q55))*IF($V55&lt;=AA$2,(DATEDIF(Z$2,$V55,"D")/365),IF($G55&gt;Z$2,(DATEDIF($G55,AA$2,"D")/365),1)))))))</f>
        <v>0</v>
      </c>
      <c r="AB55" s="53">
        <f>IF($V55&lt;=AA$2,0,IF($O55&lt;=AA$2,0,IF($G55&gt;=AB$2,0,IF($K55&gt;=$J55,0,IF($O55&lt;=AB$2,($J55-(SUM($K55,SUM($Z55:AA55)))),IF($L55=$D$139,(($J55-$K55)/$P55),(($J55-SUM($Z55:AA55))*$Q55))*IF($V55&lt;=AB$2,(DATEDIF(AA$2,$V55,"D")/365),IF($G55&gt;AA$2,(DATEDIF($G55,AB$2,"D")/365),1)))))))</f>
        <v>0</v>
      </c>
      <c r="AC55" s="53">
        <f>IF($V55&lt;=AB$2,0,IF($O55&lt;=AB$2,0,IF($G55&gt;=AC$2,0,IF($K55&gt;=$J55,0,IF($O55&lt;=AC$2,($J55-(SUM($K55,SUM($Z55:AB55)))),IF($L55=$D$139,(($J55-$K55)/$P55),(($J55-SUM($Z55:AB55))*$Q55))*IF($V55&lt;=AC$2,(DATEDIF(AB$2,$V55,"D")/365),IF($G55&gt;AB$2,(DATEDIF($G55,AC$2,"D")/365),1)))))))</f>
        <v>0</v>
      </c>
      <c r="AD55" s="53">
        <f>IF($V55&lt;=AC$2,0,IF($O55&lt;=AC$2,0,IF($G55&gt;=AD$2,0,IF($K55&gt;=$J55,0,IF($O55&lt;=AD$2,($J55-(SUM($K55,SUM($Z55:AC55)))),IF($L55=$D$139,(($J55-$K55)/$P55),(($J55-SUM($Z55:AC55))*$Q55))*IF($V55&lt;=AD$2,(DATEDIF(AC$2,$V55,"D")/365),IF($G55&gt;AC$2,(DATEDIF($G55,AD$2,"D")/365),1)))))))</f>
        <v>0</v>
      </c>
      <c r="AE55" s="53">
        <f>IF($V55&lt;=AD$2,0,IF($O55&lt;=AD$2,0,IF($G55&gt;=AE$2,0,IF($K55&gt;=$J55,0,IF($O55&lt;=AE$2,($J55-(SUM($K55,SUM($Z55:AD55)))),IF($L55=$D$139,(($J55-$K55)/$P55),(($J55-SUM($Z55:AD55))*$Q55))*IF($V55&lt;=AE$2,(DATEDIF(AD$2,$V55,"D")/365),IF($G55&gt;AD$2,(DATEDIF($G55,AE$2,"D")/365),1)))))))</f>
        <v>0</v>
      </c>
      <c r="AF55" s="53">
        <f>IF($V55&lt;=AE$2,0,IF($O55&lt;=AE$2,0,IF($G55&gt;=AF$2,0,IF($K55&gt;=$J55,0,IF($O55&lt;=AF$2,($J55-(SUM($K55,SUM($Z55:AE55)))),IF($L55=$D$139,(($J55-$K55)/$P55),(($J55-SUM($Z55:AE55))*$Q55))*IF($V55&lt;=AF$2,(DATEDIF(AE$2,$V55,"D")/365),IF($G55&gt;AE$2,(DATEDIF($G55,AF$2,"D")/365),1)))))))</f>
        <v>0</v>
      </c>
      <c r="AG55" s="53">
        <f>IF($V55&lt;=AF$2,0,IF($O55&lt;=AF$2,0,IF($G55&gt;=AG$2,0,IF($K55&gt;=$J55,0,IF($O55&lt;=AG$2,($J55-(SUM($K55,SUM($Z55:AF55)))),IF($L55=$D$139,(($J55-$K55)/$P55),(($J55-SUM($Z55:AF55))*$Q55))*IF($V55&lt;=AG$2,(DATEDIF(AF$2,$V55,"D")/365),IF($G55&gt;AF$2,(DATEDIF($G55,AG$2,"D")/365),1)))))))</f>
        <v>0</v>
      </c>
      <c r="AH55" s="53">
        <f>IF($V55&lt;=AG$2,0,IF($O55&lt;=AG$2,0,IF($G55&gt;=AH$2,0,IF($K55&gt;=$J55,0,IF($O55&lt;=AH$2,($J55-(SUM($K55,SUM($Z55:AG55)))),IF($L55=$D$139,(($J55-$K55)/$P55),(($J55-SUM($Z55:AG55))*$Q55))*IF($V55&lt;=AH$2,(DATEDIF(AG$2,$V55,"D")/365),IF($G55&gt;AG$2,(DATEDIF($G55,AH$2,"D")/365),1)))))))</f>
        <v>0</v>
      </c>
      <c r="AI55" s="53">
        <f>IF($V55&lt;=AH$2,0,IF($O55&lt;=AH$2,0,IF($G55&gt;=AI$2,0,IF($K55&gt;=$J55,0,IF($O55&lt;=AI$2,($J55-(SUM($K55,SUM($Z55:AH55)))),IF($L55=$D$139,(($J55-$K55)/$P55),(($J55-SUM($Z55:AH55))*$Q55))*IF($V55&lt;=AI$2,(DATEDIF(AH$2,$V55,"D")/365),IF($G55&gt;AH$2,(DATEDIF($G55,AI$2,"D")/365),1)))))))</f>
        <v>0</v>
      </c>
      <c r="AJ55" s="53">
        <f>IF($V55&lt;=AI$2,0,IF($O55&lt;=AI$2,0,IF($G55&gt;=AJ$2,0,IF($K55&gt;=$J55,0,IF($O55&lt;=AJ$2,($J55-(SUM($K55,SUM($Z55:AI55)))),IF($L55=$D$139,(($J55-$K55)/$P55),(($J55-SUM($Z55:AI55))*$Q55))*IF($V55&lt;=AJ$2,(DATEDIF(AI$2,$V55,"D")/365),IF($G55&gt;AI$2,(DATEDIF($G55,AJ$2,"D")/365),1)))))))</f>
        <v>0</v>
      </c>
      <c r="AK55" s="53">
        <f>IF($V55&lt;=AJ$2,0,IF($O55&lt;=AJ$2,0,IF($G55&gt;=AK$2,0,IF($K55&gt;=$J55,0,IF($O55&lt;=AK$2,($J55-(SUM($K55,SUM($Z55:AJ55)))),IF($L55=$D$139,(($J55-$K55)/$P55),(($J55-SUM($Z55:AJ55))*$Q55))*IF($V55&lt;=AK$2,(DATEDIF(AJ$2,$V55,"D")/365),IF($G55&gt;AJ$2,(DATEDIF($G55,AK$2,"D")/365),1)))))))</f>
        <v>0</v>
      </c>
      <c r="AL55" s="53">
        <f>IF($V55&lt;=AK$2,0,IF($O55&lt;=AK$2,0,IF($G55&gt;=AL$2,0,IF($K55&gt;=$J55,0,IF($O55&lt;=AL$2,($J55-(SUM($K55,SUM($Z55:AK55)))),IF($L55=$D$139,(($J55-$K55)/$P55),(($J55-SUM($Z55:AK55))*$Q55))*IF($V55&lt;=AL$2,(DATEDIF(AK$2,$V55,"D")/365),IF($G55&gt;AK$2,(DATEDIF($G55,AL$2,"D")/365),1)))))))</f>
        <v>0</v>
      </c>
      <c r="AM55" s="53">
        <f>IF($V55&lt;=AL$2,0,IF($O55&lt;=AL$2,0,IF($G55&gt;=AM$2,0,IF($K55&gt;=$J55,0,IF($O55&lt;=AM$2,($J55-(SUM($K55,SUM($Z55:AL55)))),IF($L55=$D$139,(($J55-$K55)/$P55),(($J55-SUM($Z55:AL55))*$Q55))*IF($V55&lt;=AM$2,(DATEDIF(AL$2,$V55,"D")/365),IF($G55&gt;AL$2,(DATEDIF($G55,AM$2,"D")/365),1)))))))</f>
        <v>0</v>
      </c>
      <c r="AN55" s="53">
        <f>IF($V55&lt;=AM$2,0,IF($O55&lt;=AM$2,0,IF($G55&gt;=AN$2,0,IF($K55&gt;=$J55,0,IF($O55&lt;=AN$2,($J55-(SUM($K55,SUM($Z55:AM55)))),IF($L55=$D$139,(($J55-$K55)/$P55),(($J55-SUM($Z55:AM55))*$Q55))*IF($V55&lt;=AN$2,(DATEDIF(AM$2,$V55,"D")/365),IF($G55&gt;AM$2,(DATEDIF($G55,AN$2,"D")/365),1)))))))</f>
        <v>0</v>
      </c>
      <c r="AO55" s="53">
        <f>IF($V55&lt;=AN$2,0,IF($O55&lt;=AN$2,0,IF($G55&gt;=AO$2,0,IF($K55&gt;=$J55,0,IF($O55&lt;=AO$2,($J55-(SUM($K55,SUM($Z55:AN55)))),IF($L55=$D$139,(($J55-$K55)/$P55),(($J55-SUM($Z55:AN55))*$Q55))*IF($V55&lt;=AO$2,(DATEDIF(AN$2,$V55,"D")/365),IF($G55&gt;AN$2,(DATEDIF($G55,AO$2,"D")/365),1)))))))</f>
        <v>0</v>
      </c>
      <c r="AP55" s="53">
        <f>IF($V55&lt;=AO$2,0,IF($O55&lt;=AO$2,0,IF($G55&gt;=AP$2,0,IF($K55&gt;=$J55,0,IF($O55&lt;=AP$2,($J55-(SUM($K55,SUM($Z55:AO55)))),IF($L55=$D$139,(($J55-$K55)/$P55),(($J55-SUM($Z55:AO55))*$Q55))*IF($V55&lt;=AP$2,(DATEDIF(AO$2,$V55,"D")/365),IF($G55&gt;AO$2,(DATEDIF($G55,AP$2,"D")/365),1)))))))</f>
        <v>0</v>
      </c>
      <c r="AQ55" s="53">
        <f>IF($V55&lt;=AP$2,0,IF($O55&lt;=AP$2,0,IF($G55&gt;=AQ$2,0,IF($K55&gt;=$J55,0,IF($O55&lt;=AQ$2,($J55-(SUM($K55,SUM($Z55:AP55)))),IF($L55=$D$139,(($J55-$K55)/$P55),(($J55-SUM($Z55:AP55))*$Q55))*IF($V55&lt;=AQ$2,(DATEDIF(AP$2,$V55,"D")/365),IF($G55&gt;AP$2,(DATEDIF($G55,AQ$2,"D")/365),1)))))))</f>
        <v>0</v>
      </c>
      <c r="AR55" s="53">
        <f>IF($V55&lt;=AQ$2,0,IF($O55&lt;=AQ$2,0,IF($G55&gt;=AR$2,0,IF($K55&gt;=$J55,0,IF($O55&lt;=AR$2,($J55-(SUM($K55,SUM($Z55:AQ55)))),IF($L55=$D$139,(($J55-$K55)/$P55),(($J55-SUM($Z55:AQ55))*$Q55))*IF($V55&lt;=AR$2,(DATEDIF(AQ$2,$V55,"D")/365),IF($G55&gt;AQ$2,(DATEDIF($G55,AR$2,"D")/365),1)))))))</f>
        <v>0</v>
      </c>
      <c r="AS55" s="53">
        <f>IF($V55&lt;=AR$2,0,IF($O55&lt;=AR$2,0,IF($G55&gt;=AS$2,0,IF($K55&gt;=$J55,0,IF($O55&lt;=AS$2,($J55-(SUM($K55,SUM($Z55:AR55)))),IF($L55=$D$139,(($J55-$K55)/$P55),(($J55-SUM($Z55:AR55))*$Q55))*IF($V55&lt;=AS$2,(DATEDIF(AR$2,$V55,"D")/365),IF($G55&gt;AR$2,(DATEDIF($G55,AS$2,"D")/365),1)))))))</f>
        <v>0</v>
      </c>
      <c r="AT55" s="53">
        <f>IF($V55&lt;=AS$2,0,IF($O55&lt;=AS$2,0,IF($G55&gt;=AT$2,0,IF($K55&gt;=$J55,0,IF($O55&lt;=AT$2,($J55-(SUM($K55,SUM($Z55:AS55)))),IF($L55=$D$139,(($J55-$K55)/$P55),(($J55-SUM($Z55:AS55))*$Q55))*IF($V55&lt;=AT$2,(DATEDIF(AS$2,$V55,"D")/365),IF($G55&gt;AS$2,(DATEDIF($G55,AT$2,"D")/365),1)))))))</f>
        <v>0</v>
      </c>
      <c r="AU55" s="53">
        <f>IF($V55&lt;=AT$2,0,IF($O55&lt;=AT$2,0,IF($G55&gt;=AU$2,0,IF($K55&gt;=$J55,0,IF($O55&lt;=AU$2,($J55-(SUM($K55,SUM($Z55:AT55)))),IF($L55=$D$139,(($J55-$K55)/$P55),(($J55-SUM($Z55:AT55))*$Q55))*IF($V55&lt;=AU$2,(DATEDIF(AT$2,$V55,"D")/365),IF($G55&gt;AT$2,(DATEDIF($G55,AU$2,"D")/365),1)))))))</f>
        <v>0</v>
      </c>
      <c r="AV55" s="53">
        <f>IF($V55&lt;=AU$2,0,IF($O55&lt;=AU$2,0,IF($G55&gt;=AV$2,0,IF($K55&gt;=$J55,0,IF($O55&lt;=AV$2,($J55-(SUM($K55,SUM($Z55:AU55)))),IF($L55=$D$139,(($J55-$K55)/$P55),(($J55-SUM($Z55:AU55))*$Q55))*IF($V55&lt;=AV$2,(DATEDIF(AU$2,$V55,"D")/365),IF($G55&gt;AU$2,(DATEDIF($G55,AV$2,"D")/365),1)))))))</f>
        <v>0</v>
      </c>
      <c r="AW55" s="53">
        <f>IF($V55&lt;=AV$2,0,IF($O55&lt;=AV$2,0,IF($G55&gt;=AW$2,0,IF($K55&gt;=$J55,0,IF($O55&lt;=AW$2,($J55-(SUM($K55,SUM($Z55:AV55)))),IF($L55=$D$139,(($J55-$K55)/$P55),(($J55-SUM($Z55:AV55))*$Q55))*IF($V55&lt;=AW$2,(DATEDIF(AV$2,$V55,"D")/365),IF($G55&gt;AV$2,(DATEDIF($G55,AW$2,"D")/365),1)))))))</f>
        <v>0</v>
      </c>
      <c r="AX55" s="53">
        <f>IF($V55&lt;=AW$2,0,IF($O55&lt;=AW$2,0,IF($G55&gt;=AX$2,0,IF($K55&gt;=$J55,0,IF($O55&lt;=AX$2,($J55-(SUM($K55,SUM($Z55:AW55)))),IF($L55=$D$139,(($J55-$K55)/$P55),(($J55-SUM($Z55:AW55))*$Q55))*IF($V55&lt;=AX$2,(DATEDIF(AW$2,$V55,"D")/365),IF($G55&gt;AW$2,(DATEDIF($G55,AX$2,"D")/365),1)))))))</f>
        <v>0</v>
      </c>
      <c r="AY55" s="53">
        <f>IF($V55&lt;=AX$2,0,IF($O55&lt;=AX$2,0,IF($G55&gt;=AY$2,0,IF($K55&gt;=$J55,0,IF($O55&lt;=AY$2,($J55-(SUM($K55,SUM($Z55:AX55)))),IF($L55=$D$139,(($J55-$K55)/$P55),(($J55-SUM($Z55:AX55))*$Q55))*IF($V55&lt;=AY$2,(DATEDIF(AX$2,$V55,"D")/365),IF($G55&gt;AX$2,(DATEDIF($G55,AY$2,"D")/365),1)))))))</f>
        <v>0</v>
      </c>
      <c r="AZ55" s="52"/>
      <c r="BA55" s="52"/>
      <c r="BB55" s="126">
        <f>IF($V55&lt;=BB$2,0,IF($G55&gt;=BB$2,0,IF($G55&gt;$W$3,(J55-Z55),IF($G55&lt;=$W$3,J55-SUM(W55,$Z55:Z55),0))))</f>
        <v>0</v>
      </c>
      <c r="BC55" s="53">
        <f t="shared" si="37"/>
        <v>0</v>
      </c>
      <c r="BD55" s="52">
        <f t="shared" si="37"/>
        <v>0</v>
      </c>
      <c r="BE55" s="53">
        <f t="shared" si="37"/>
        <v>0</v>
      </c>
      <c r="BF55" s="52">
        <f t="shared" si="37"/>
        <v>0</v>
      </c>
      <c r="BG55" s="53">
        <f t="shared" si="37"/>
        <v>0</v>
      </c>
      <c r="BH55" s="52">
        <f t="shared" si="37"/>
        <v>0</v>
      </c>
      <c r="BI55" s="53">
        <f t="shared" si="37"/>
        <v>0</v>
      </c>
      <c r="BJ55" s="52">
        <f t="shared" si="37"/>
        <v>0</v>
      </c>
      <c r="BK55" s="53">
        <f t="shared" si="37"/>
        <v>0</v>
      </c>
      <c r="BL55" s="52">
        <f t="shared" si="37"/>
        <v>0</v>
      </c>
      <c r="BM55" s="53">
        <f t="shared" si="37"/>
        <v>0</v>
      </c>
      <c r="BN55" s="52">
        <f t="shared" si="37"/>
        <v>0</v>
      </c>
      <c r="BO55" s="53">
        <f t="shared" si="37"/>
        <v>0</v>
      </c>
      <c r="BP55" s="52">
        <f t="shared" si="37"/>
        <v>0</v>
      </c>
      <c r="BQ55" s="53">
        <f t="shared" si="37"/>
        <v>0</v>
      </c>
      <c r="BR55" s="52">
        <f t="shared" si="36"/>
        <v>0</v>
      </c>
      <c r="BS55" s="53">
        <f t="shared" si="36"/>
        <v>0</v>
      </c>
      <c r="BT55" s="52">
        <f t="shared" si="36"/>
        <v>0</v>
      </c>
      <c r="BU55" s="53">
        <f t="shared" si="36"/>
        <v>0</v>
      </c>
      <c r="BV55" s="52">
        <f t="shared" si="36"/>
        <v>0</v>
      </c>
      <c r="BW55" s="53">
        <f t="shared" si="36"/>
        <v>0</v>
      </c>
      <c r="BX55" s="52">
        <f t="shared" si="36"/>
        <v>0</v>
      </c>
      <c r="BY55" s="53">
        <f t="shared" si="36"/>
        <v>0</v>
      </c>
      <c r="BZ55" s="52">
        <f t="shared" si="36"/>
        <v>0</v>
      </c>
      <c r="CA55" s="53">
        <f t="shared" si="36"/>
        <v>0</v>
      </c>
    </row>
    <row r="56" spans="1:79">
      <c r="A56" s="20">
        <v>55</v>
      </c>
      <c r="B56" s="20" t="s">
        <v>27</v>
      </c>
      <c r="C56" s="20" t="s">
        <v>153</v>
      </c>
      <c r="D56" s="2">
        <v>1985</v>
      </c>
      <c r="E56" s="3">
        <v>4</v>
      </c>
      <c r="F56" s="2">
        <v>1</v>
      </c>
      <c r="G56" s="55">
        <f t="shared" si="33"/>
        <v>31137</v>
      </c>
      <c r="H56" s="4">
        <v>0</v>
      </c>
      <c r="I56" s="1">
        <v>0</v>
      </c>
      <c r="J56" s="51">
        <f t="shared" si="34"/>
        <v>0</v>
      </c>
      <c r="K56" s="54">
        <f t="shared" si="35"/>
        <v>0</v>
      </c>
      <c r="L56" s="4" t="s">
        <v>96</v>
      </c>
      <c r="M56" s="54">
        <f t="shared" si="15"/>
        <v>8</v>
      </c>
      <c r="N56" s="53">
        <f t="shared" si="3"/>
        <v>8</v>
      </c>
      <c r="O56" s="55">
        <f t="shared" si="4"/>
        <v>34059</v>
      </c>
      <c r="P56" s="53">
        <f t="shared" si="5"/>
        <v>0</v>
      </c>
      <c r="Q56" s="111">
        <f t="shared" si="6"/>
        <v>0</v>
      </c>
      <c r="R56" s="145" t="s">
        <v>130</v>
      </c>
      <c r="S56" s="138">
        <v>17</v>
      </c>
      <c r="T56" s="139">
        <v>4</v>
      </c>
      <c r="U56" s="138">
        <v>2035</v>
      </c>
      <c r="V56" s="55">
        <f t="shared" si="31"/>
        <v>54878</v>
      </c>
      <c r="W56" s="53">
        <f t="shared" si="8"/>
        <v>0</v>
      </c>
      <c r="X56" s="53">
        <f t="shared" si="9"/>
        <v>0</v>
      </c>
      <c r="Y56" s="53">
        <f t="shared" si="10"/>
        <v>0</v>
      </c>
      <c r="Z56" s="53">
        <f t="shared" si="32"/>
        <v>0</v>
      </c>
      <c r="AA56" s="53">
        <f>IF($V56&lt;=Z$2,0,IF($O56&lt;=Z$2,0,IF($G56&gt;=AA$2,0,IF($K56&gt;=$J56,0,IF($O56&lt;=AA$2,($J56-(SUM($K56,SUM($Z56:Z56)))),IF($L56=$D$139,(($J56-$K56)/$P56),(($J56-SUM($Z56:Z56))*$Q56))*IF($V56&lt;=AA$2,(DATEDIF(Z$2,$V56,"D")/365),IF($G56&gt;Z$2,(DATEDIF($G56,AA$2,"D")/365),1)))))))</f>
        <v>0</v>
      </c>
      <c r="AB56" s="53">
        <f>IF($V56&lt;=AA$2,0,IF($O56&lt;=AA$2,0,IF($G56&gt;=AB$2,0,IF($K56&gt;=$J56,0,IF($O56&lt;=AB$2,($J56-(SUM($K56,SUM($Z56:AA56)))),IF($L56=$D$139,(($J56-$K56)/$P56),(($J56-SUM($Z56:AA56))*$Q56))*IF($V56&lt;=AB$2,(DATEDIF(AA$2,$V56,"D")/365),IF($G56&gt;AA$2,(DATEDIF($G56,AB$2,"D")/365),1)))))))</f>
        <v>0</v>
      </c>
      <c r="AC56" s="53">
        <f>IF($V56&lt;=AB$2,0,IF($O56&lt;=AB$2,0,IF($G56&gt;=AC$2,0,IF($K56&gt;=$J56,0,IF($O56&lt;=AC$2,($J56-(SUM($K56,SUM($Z56:AB56)))),IF($L56=$D$139,(($J56-$K56)/$P56),(($J56-SUM($Z56:AB56))*$Q56))*IF($V56&lt;=AC$2,(DATEDIF(AB$2,$V56,"D")/365),IF($G56&gt;AB$2,(DATEDIF($G56,AC$2,"D")/365),1)))))))</f>
        <v>0</v>
      </c>
      <c r="AD56" s="53">
        <f>IF($V56&lt;=AC$2,0,IF($O56&lt;=AC$2,0,IF($G56&gt;=AD$2,0,IF($K56&gt;=$J56,0,IF($O56&lt;=AD$2,($J56-(SUM($K56,SUM($Z56:AC56)))),IF($L56=$D$139,(($J56-$K56)/$P56),(($J56-SUM($Z56:AC56))*$Q56))*IF($V56&lt;=AD$2,(DATEDIF(AC$2,$V56,"D")/365),IF($G56&gt;AC$2,(DATEDIF($G56,AD$2,"D")/365),1)))))))</f>
        <v>0</v>
      </c>
      <c r="AE56" s="53">
        <f>IF($V56&lt;=AD$2,0,IF($O56&lt;=AD$2,0,IF($G56&gt;=AE$2,0,IF($K56&gt;=$J56,0,IF($O56&lt;=AE$2,($J56-(SUM($K56,SUM($Z56:AD56)))),IF($L56=$D$139,(($J56-$K56)/$P56),(($J56-SUM($Z56:AD56))*$Q56))*IF($V56&lt;=AE$2,(DATEDIF(AD$2,$V56,"D")/365),IF($G56&gt;AD$2,(DATEDIF($G56,AE$2,"D")/365),1)))))))</f>
        <v>0</v>
      </c>
      <c r="AF56" s="53">
        <f>IF($V56&lt;=AE$2,0,IF($O56&lt;=AE$2,0,IF($G56&gt;=AF$2,0,IF($K56&gt;=$J56,0,IF($O56&lt;=AF$2,($J56-(SUM($K56,SUM($Z56:AE56)))),IF($L56=$D$139,(($J56-$K56)/$P56),(($J56-SUM($Z56:AE56))*$Q56))*IF($V56&lt;=AF$2,(DATEDIF(AE$2,$V56,"D")/365),IF($G56&gt;AE$2,(DATEDIF($G56,AF$2,"D")/365),1)))))))</f>
        <v>0</v>
      </c>
      <c r="AG56" s="53">
        <f>IF($V56&lt;=AF$2,0,IF($O56&lt;=AF$2,0,IF($G56&gt;=AG$2,0,IF($K56&gt;=$J56,0,IF($O56&lt;=AG$2,($J56-(SUM($K56,SUM($Z56:AF56)))),IF($L56=$D$139,(($J56-$K56)/$P56),(($J56-SUM($Z56:AF56))*$Q56))*IF($V56&lt;=AG$2,(DATEDIF(AF$2,$V56,"D")/365),IF($G56&gt;AF$2,(DATEDIF($G56,AG$2,"D")/365),1)))))))</f>
        <v>0</v>
      </c>
      <c r="AH56" s="53">
        <f>IF($V56&lt;=AG$2,0,IF($O56&lt;=AG$2,0,IF($G56&gt;=AH$2,0,IF($K56&gt;=$J56,0,IF($O56&lt;=AH$2,($J56-(SUM($K56,SUM($Z56:AG56)))),IF($L56=$D$139,(($J56-$K56)/$P56),(($J56-SUM($Z56:AG56))*$Q56))*IF($V56&lt;=AH$2,(DATEDIF(AG$2,$V56,"D")/365),IF($G56&gt;AG$2,(DATEDIF($G56,AH$2,"D")/365),1)))))))</f>
        <v>0</v>
      </c>
      <c r="AI56" s="53">
        <f>IF($V56&lt;=AH$2,0,IF($O56&lt;=AH$2,0,IF($G56&gt;=AI$2,0,IF($K56&gt;=$J56,0,IF($O56&lt;=AI$2,($J56-(SUM($K56,SUM($Z56:AH56)))),IF($L56=$D$139,(($J56-$K56)/$P56),(($J56-SUM($Z56:AH56))*$Q56))*IF($V56&lt;=AI$2,(DATEDIF(AH$2,$V56,"D")/365),IF($G56&gt;AH$2,(DATEDIF($G56,AI$2,"D")/365),1)))))))</f>
        <v>0</v>
      </c>
      <c r="AJ56" s="53">
        <f>IF($V56&lt;=AI$2,0,IF($O56&lt;=AI$2,0,IF($G56&gt;=AJ$2,0,IF($K56&gt;=$J56,0,IF($O56&lt;=AJ$2,($J56-(SUM($K56,SUM($Z56:AI56)))),IF($L56=$D$139,(($J56-$K56)/$P56),(($J56-SUM($Z56:AI56))*$Q56))*IF($V56&lt;=AJ$2,(DATEDIF(AI$2,$V56,"D")/365),IF($G56&gt;AI$2,(DATEDIF($G56,AJ$2,"D")/365),1)))))))</f>
        <v>0</v>
      </c>
      <c r="AK56" s="53">
        <f>IF($V56&lt;=AJ$2,0,IF($O56&lt;=AJ$2,0,IF($G56&gt;=AK$2,0,IF($K56&gt;=$J56,0,IF($O56&lt;=AK$2,($J56-(SUM($K56,SUM($Z56:AJ56)))),IF($L56=$D$139,(($J56-$K56)/$P56),(($J56-SUM($Z56:AJ56))*$Q56))*IF($V56&lt;=AK$2,(DATEDIF(AJ$2,$V56,"D")/365),IF($G56&gt;AJ$2,(DATEDIF($G56,AK$2,"D")/365),1)))))))</f>
        <v>0</v>
      </c>
      <c r="AL56" s="53">
        <f>IF($V56&lt;=AK$2,0,IF($O56&lt;=AK$2,0,IF($G56&gt;=AL$2,0,IF($K56&gt;=$J56,0,IF($O56&lt;=AL$2,($J56-(SUM($K56,SUM($Z56:AK56)))),IF($L56=$D$139,(($J56-$K56)/$P56),(($J56-SUM($Z56:AK56))*$Q56))*IF($V56&lt;=AL$2,(DATEDIF(AK$2,$V56,"D")/365),IF($G56&gt;AK$2,(DATEDIF($G56,AL$2,"D")/365),1)))))))</f>
        <v>0</v>
      </c>
      <c r="AM56" s="53">
        <f>IF($V56&lt;=AL$2,0,IF($O56&lt;=AL$2,0,IF($G56&gt;=AM$2,0,IF($K56&gt;=$J56,0,IF($O56&lt;=AM$2,($J56-(SUM($K56,SUM($Z56:AL56)))),IF($L56=$D$139,(($J56-$K56)/$P56),(($J56-SUM($Z56:AL56))*$Q56))*IF($V56&lt;=AM$2,(DATEDIF(AL$2,$V56,"D")/365),IF($G56&gt;AL$2,(DATEDIF($G56,AM$2,"D")/365),1)))))))</f>
        <v>0</v>
      </c>
      <c r="AN56" s="53">
        <f>IF($V56&lt;=AM$2,0,IF($O56&lt;=AM$2,0,IF($G56&gt;=AN$2,0,IF($K56&gt;=$J56,0,IF($O56&lt;=AN$2,($J56-(SUM($K56,SUM($Z56:AM56)))),IF($L56=$D$139,(($J56-$K56)/$P56),(($J56-SUM($Z56:AM56))*$Q56))*IF($V56&lt;=AN$2,(DATEDIF(AM$2,$V56,"D")/365),IF($G56&gt;AM$2,(DATEDIF($G56,AN$2,"D")/365),1)))))))</f>
        <v>0</v>
      </c>
      <c r="AO56" s="53">
        <f>IF($V56&lt;=AN$2,0,IF($O56&lt;=AN$2,0,IF($G56&gt;=AO$2,0,IF($K56&gt;=$J56,0,IF($O56&lt;=AO$2,($J56-(SUM($K56,SUM($Z56:AN56)))),IF($L56=$D$139,(($J56-$K56)/$P56),(($J56-SUM($Z56:AN56))*$Q56))*IF($V56&lt;=AO$2,(DATEDIF(AN$2,$V56,"D")/365),IF($G56&gt;AN$2,(DATEDIF($G56,AO$2,"D")/365),1)))))))</f>
        <v>0</v>
      </c>
      <c r="AP56" s="53">
        <f>IF($V56&lt;=AO$2,0,IF($O56&lt;=AO$2,0,IF($G56&gt;=AP$2,0,IF($K56&gt;=$J56,0,IF($O56&lt;=AP$2,($J56-(SUM($K56,SUM($Z56:AO56)))),IF($L56=$D$139,(($J56-$K56)/$P56),(($J56-SUM($Z56:AO56))*$Q56))*IF($V56&lt;=AP$2,(DATEDIF(AO$2,$V56,"D")/365),IF($G56&gt;AO$2,(DATEDIF($G56,AP$2,"D")/365),1)))))))</f>
        <v>0</v>
      </c>
      <c r="AQ56" s="53">
        <f>IF($V56&lt;=AP$2,0,IF($O56&lt;=AP$2,0,IF($G56&gt;=AQ$2,0,IF($K56&gt;=$J56,0,IF($O56&lt;=AQ$2,($J56-(SUM($K56,SUM($Z56:AP56)))),IF($L56=$D$139,(($J56-$K56)/$P56),(($J56-SUM($Z56:AP56))*$Q56))*IF($V56&lt;=AQ$2,(DATEDIF(AP$2,$V56,"D")/365),IF($G56&gt;AP$2,(DATEDIF($G56,AQ$2,"D")/365),1)))))))</f>
        <v>0</v>
      </c>
      <c r="AR56" s="53">
        <f>IF($V56&lt;=AQ$2,0,IF($O56&lt;=AQ$2,0,IF($G56&gt;=AR$2,0,IF($K56&gt;=$J56,0,IF($O56&lt;=AR$2,($J56-(SUM($K56,SUM($Z56:AQ56)))),IF($L56=$D$139,(($J56-$K56)/$P56),(($J56-SUM($Z56:AQ56))*$Q56))*IF($V56&lt;=AR$2,(DATEDIF(AQ$2,$V56,"D")/365),IF($G56&gt;AQ$2,(DATEDIF($G56,AR$2,"D")/365),1)))))))</f>
        <v>0</v>
      </c>
      <c r="AS56" s="53">
        <f>IF($V56&lt;=AR$2,0,IF($O56&lt;=AR$2,0,IF($G56&gt;=AS$2,0,IF($K56&gt;=$J56,0,IF($O56&lt;=AS$2,($J56-(SUM($K56,SUM($Z56:AR56)))),IF($L56=$D$139,(($J56-$K56)/$P56),(($J56-SUM($Z56:AR56))*$Q56))*IF($V56&lt;=AS$2,(DATEDIF(AR$2,$V56,"D")/365),IF($G56&gt;AR$2,(DATEDIF($G56,AS$2,"D")/365),1)))))))</f>
        <v>0</v>
      </c>
      <c r="AT56" s="53">
        <f>IF($V56&lt;=AS$2,0,IF($O56&lt;=AS$2,0,IF($G56&gt;=AT$2,0,IF($K56&gt;=$J56,0,IF($O56&lt;=AT$2,($J56-(SUM($K56,SUM($Z56:AS56)))),IF($L56=$D$139,(($J56-$K56)/$P56),(($J56-SUM($Z56:AS56))*$Q56))*IF($V56&lt;=AT$2,(DATEDIF(AS$2,$V56,"D")/365),IF($G56&gt;AS$2,(DATEDIF($G56,AT$2,"D")/365),1)))))))</f>
        <v>0</v>
      </c>
      <c r="AU56" s="53">
        <f>IF($V56&lt;=AT$2,0,IF($O56&lt;=AT$2,0,IF($G56&gt;=AU$2,0,IF($K56&gt;=$J56,0,IF($O56&lt;=AU$2,($J56-(SUM($K56,SUM($Z56:AT56)))),IF($L56=$D$139,(($J56-$K56)/$P56),(($J56-SUM($Z56:AT56))*$Q56))*IF($V56&lt;=AU$2,(DATEDIF(AT$2,$V56,"D")/365),IF($G56&gt;AT$2,(DATEDIF($G56,AU$2,"D")/365),1)))))))</f>
        <v>0</v>
      </c>
      <c r="AV56" s="53">
        <f>IF($V56&lt;=AU$2,0,IF($O56&lt;=AU$2,0,IF($G56&gt;=AV$2,0,IF($K56&gt;=$J56,0,IF($O56&lt;=AV$2,($J56-(SUM($K56,SUM($Z56:AU56)))),IF($L56=$D$139,(($J56-$K56)/$P56),(($J56-SUM($Z56:AU56))*$Q56))*IF($V56&lt;=AV$2,(DATEDIF(AU$2,$V56,"D")/365),IF($G56&gt;AU$2,(DATEDIF($G56,AV$2,"D")/365),1)))))))</f>
        <v>0</v>
      </c>
      <c r="AW56" s="53">
        <f>IF($V56&lt;=AV$2,0,IF($O56&lt;=AV$2,0,IF($G56&gt;=AW$2,0,IF($K56&gt;=$J56,0,IF($O56&lt;=AW$2,($J56-(SUM($K56,SUM($Z56:AV56)))),IF($L56=$D$139,(($J56-$K56)/$P56),(($J56-SUM($Z56:AV56))*$Q56))*IF($V56&lt;=AW$2,(DATEDIF(AV$2,$V56,"D")/365),IF($G56&gt;AV$2,(DATEDIF($G56,AW$2,"D")/365),1)))))))</f>
        <v>0</v>
      </c>
      <c r="AX56" s="53">
        <f>IF($V56&lt;=AW$2,0,IF($O56&lt;=AW$2,0,IF($G56&gt;=AX$2,0,IF($K56&gt;=$J56,0,IF($O56&lt;=AX$2,($J56-(SUM($K56,SUM($Z56:AW56)))),IF($L56=$D$139,(($J56-$K56)/$P56),(($J56-SUM($Z56:AW56))*$Q56))*IF($V56&lt;=AX$2,(DATEDIF(AW$2,$V56,"D")/365),IF($G56&gt;AW$2,(DATEDIF($G56,AX$2,"D")/365),1)))))))</f>
        <v>0</v>
      </c>
      <c r="AY56" s="53">
        <f>IF($V56&lt;=AX$2,0,IF($O56&lt;=AX$2,0,IF($G56&gt;=AY$2,0,IF($K56&gt;=$J56,0,IF($O56&lt;=AY$2,($J56-(SUM($K56,SUM($Z56:AX56)))),IF($L56=$D$139,(($J56-$K56)/$P56),(($J56-SUM($Z56:AX56))*$Q56))*IF($V56&lt;=AY$2,(DATEDIF(AX$2,$V56,"D")/365),IF($G56&gt;AX$2,(DATEDIF($G56,AY$2,"D")/365),1)))))))</f>
        <v>0</v>
      </c>
      <c r="AZ56" s="52"/>
      <c r="BA56" s="52"/>
      <c r="BB56" s="126">
        <f>IF($V56&lt;=BB$2,0,IF($G56&gt;=BB$2,0,IF($G56&gt;$W$3,(J56-Z56),IF($G56&lt;=$W$3,J56-SUM(W56,$Z56:Z56),0))))</f>
        <v>0</v>
      </c>
      <c r="BC56" s="53">
        <f t="shared" si="37"/>
        <v>0</v>
      </c>
      <c r="BD56" s="52">
        <f t="shared" si="37"/>
        <v>0</v>
      </c>
      <c r="BE56" s="53">
        <f t="shared" si="37"/>
        <v>0</v>
      </c>
      <c r="BF56" s="52">
        <f t="shared" si="37"/>
        <v>0</v>
      </c>
      <c r="BG56" s="53">
        <f t="shared" si="37"/>
        <v>0</v>
      </c>
      <c r="BH56" s="52">
        <f t="shared" si="37"/>
        <v>0</v>
      </c>
      <c r="BI56" s="53">
        <f t="shared" si="37"/>
        <v>0</v>
      </c>
      <c r="BJ56" s="52">
        <f t="shared" si="37"/>
        <v>0</v>
      </c>
      <c r="BK56" s="53">
        <f t="shared" si="37"/>
        <v>0</v>
      </c>
      <c r="BL56" s="52">
        <f t="shared" si="37"/>
        <v>0</v>
      </c>
      <c r="BM56" s="53">
        <f t="shared" si="37"/>
        <v>0</v>
      </c>
      <c r="BN56" s="52">
        <f t="shared" si="37"/>
        <v>0</v>
      </c>
      <c r="BO56" s="53">
        <f t="shared" si="37"/>
        <v>0</v>
      </c>
      <c r="BP56" s="52">
        <f t="shared" si="37"/>
        <v>0</v>
      </c>
      <c r="BQ56" s="53">
        <f t="shared" si="37"/>
        <v>0</v>
      </c>
      <c r="BR56" s="52">
        <f t="shared" si="36"/>
        <v>0</v>
      </c>
      <c r="BS56" s="53">
        <f t="shared" si="36"/>
        <v>0</v>
      </c>
      <c r="BT56" s="52">
        <f t="shared" si="36"/>
        <v>0</v>
      </c>
      <c r="BU56" s="53">
        <f t="shared" si="36"/>
        <v>0</v>
      </c>
      <c r="BV56" s="52">
        <f t="shared" si="36"/>
        <v>0</v>
      </c>
      <c r="BW56" s="53">
        <f t="shared" si="36"/>
        <v>0</v>
      </c>
      <c r="BX56" s="52">
        <f t="shared" si="36"/>
        <v>0</v>
      </c>
      <c r="BY56" s="53">
        <f t="shared" si="36"/>
        <v>0</v>
      </c>
      <c r="BZ56" s="52">
        <f t="shared" si="36"/>
        <v>0</v>
      </c>
      <c r="CA56" s="53">
        <f t="shared" si="36"/>
        <v>0</v>
      </c>
    </row>
    <row r="57" spans="1:79">
      <c r="A57" s="20">
        <v>56</v>
      </c>
      <c r="B57" s="20" t="s">
        <v>27</v>
      </c>
      <c r="C57" s="20" t="s">
        <v>153</v>
      </c>
      <c r="D57" s="2">
        <v>1985</v>
      </c>
      <c r="E57" s="3">
        <v>4</v>
      </c>
      <c r="F57" s="2">
        <v>1</v>
      </c>
      <c r="G57" s="55">
        <f t="shared" si="33"/>
        <v>31137</v>
      </c>
      <c r="H57" s="4">
        <v>0</v>
      </c>
      <c r="I57" s="1">
        <v>0</v>
      </c>
      <c r="J57" s="51">
        <f t="shared" si="34"/>
        <v>0</v>
      </c>
      <c r="K57" s="54">
        <f t="shared" si="35"/>
        <v>0</v>
      </c>
      <c r="L57" s="4" t="s">
        <v>96</v>
      </c>
      <c r="M57" s="54">
        <f t="shared" si="15"/>
        <v>8</v>
      </c>
      <c r="N57" s="53">
        <f t="shared" si="3"/>
        <v>8</v>
      </c>
      <c r="O57" s="55">
        <f t="shared" si="4"/>
        <v>34059</v>
      </c>
      <c r="P57" s="53">
        <f t="shared" si="5"/>
        <v>0</v>
      </c>
      <c r="Q57" s="111">
        <f t="shared" si="6"/>
        <v>0</v>
      </c>
      <c r="R57" s="145" t="s">
        <v>130</v>
      </c>
      <c r="S57" s="138">
        <v>17</v>
      </c>
      <c r="T57" s="139">
        <v>4</v>
      </c>
      <c r="U57" s="138">
        <v>2035</v>
      </c>
      <c r="V57" s="55">
        <f t="shared" si="31"/>
        <v>54878</v>
      </c>
      <c r="W57" s="53">
        <f t="shared" si="8"/>
        <v>0</v>
      </c>
      <c r="X57" s="53">
        <f t="shared" si="9"/>
        <v>0</v>
      </c>
      <c r="Y57" s="53">
        <f t="shared" si="10"/>
        <v>0</v>
      </c>
      <c r="Z57" s="53">
        <f t="shared" si="32"/>
        <v>0</v>
      </c>
      <c r="AA57" s="53">
        <f>IF($V57&lt;=Z$2,0,IF($O57&lt;=Z$2,0,IF($G57&gt;=AA$2,0,IF($K57&gt;=$J57,0,IF($O57&lt;=AA$2,($J57-(SUM($K57,SUM($Z57:Z57)))),IF($L57=$D$139,(($J57-$K57)/$P57),(($J57-SUM($Z57:Z57))*$Q57))*IF($V57&lt;=AA$2,(DATEDIF(Z$2,$V57,"D")/365),IF($G57&gt;Z$2,(DATEDIF($G57,AA$2,"D")/365),1)))))))</f>
        <v>0</v>
      </c>
      <c r="AB57" s="53">
        <f>IF($V57&lt;=AA$2,0,IF($O57&lt;=AA$2,0,IF($G57&gt;=AB$2,0,IF($K57&gt;=$J57,0,IF($O57&lt;=AB$2,($J57-(SUM($K57,SUM($Z57:AA57)))),IF($L57=$D$139,(($J57-$K57)/$P57),(($J57-SUM($Z57:AA57))*$Q57))*IF($V57&lt;=AB$2,(DATEDIF(AA$2,$V57,"D")/365),IF($G57&gt;AA$2,(DATEDIF($G57,AB$2,"D")/365),1)))))))</f>
        <v>0</v>
      </c>
      <c r="AC57" s="53">
        <f>IF($V57&lt;=AB$2,0,IF($O57&lt;=AB$2,0,IF($G57&gt;=AC$2,0,IF($K57&gt;=$J57,0,IF($O57&lt;=AC$2,($J57-(SUM($K57,SUM($Z57:AB57)))),IF($L57=$D$139,(($J57-$K57)/$P57),(($J57-SUM($Z57:AB57))*$Q57))*IF($V57&lt;=AC$2,(DATEDIF(AB$2,$V57,"D")/365),IF($G57&gt;AB$2,(DATEDIF($G57,AC$2,"D")/365),1)))))))</f>
        <v>0</v>
      </c>
      <c r="AD57" s="53">
        <f>IF($V57&lt;=AC$2,0,IF($O57&lt;=AC$2,0,IF($G57&gt;=AD$2,0,IF($K57&gt;=$J57,0,IF($O57&lt;=AD$2,($J57-(SUM($K57,SUM($Z57:AC57)))),IF($L57=$D$139,(($J57-$K57)/$P57),(($J57-SUM($Z57:AC57))*$Q57))*IF($V57&lt;=AD$2,(DATEDIF(AC$2,$V57,"D")/365),IF($G57&gt;AC$2,(DATEDIF($G57,AD$2,"D")/365),1)))))))</f>
        <v>0</v>
      </c>
      <c r="AE57" s="53">
        <f>IF($V57&lt;=AD$2,0,IF($O57&lt;=AD$2,0,IF($G57&gt;=AE$2,0,IF($K57&gt;=$J57,0,IF($O57&lt;=AE$2,($J57-(SUM($K57,SUM($Z57:AD57)))),IF($L57=$D$139,(($J57-$K57)/$P57),(($J57-SUM($Z57:AD57))*$Q57))*IF($V57&lt;=AE$2,(DATEDIF(AD$2,$V57,"D")/365),IF($G57&gt;AD$2,(DATEDIF($G57,AE$2,"D")/365),1)))))))</f>
        <v>0</v>
      </c>
      <c r="AF57" s="53">
        <f>IF($V57&lt;=AE$2,0,IF($O57&lt;=AE$2,0,IF($G57&gt;=AF$2,0,IF($K57&gt;=$J57,0,IF($O57&lt;=AF$2,($J57-(SUM($K57,SUM($Z57:AE57)))),IF($L57=$D$139,(($J57-$K57)/$P57),(($J57-SUM($Z57:AE57))*$Q57))*IF($V57&lt;=AF$2,(DATEDIF(AE$2,$V57,"D")/365),IF($G57&gt;AE$2,(DATEDIF($G57,AF$2,"D")/365),1)))))))</f>
        <v>0</v>
      </c>
      <c r="AG57" s="53">
        <f>IF($V57&lt;=AF$2,0,IF($O57&lt;=AF$2,0,IF($G57&gt;=AG$2,0,IF($K57&gt;=$J57,0,IF($O57&lt;=AG$2,($J57-(SUM($K57,SUM($Z57:AF57)))),IF($L57=$D$139,(($J57-$K57)/$P57),(($J57-SUM($Z57:AF57))*$Q57))*IF($V57&lt;=AG$2,(DATEDIF(AF$2,$V57,"D")/365),IF($G57&gt;AF$2,(DATEDIF($G57,AG$2,"D")/365),1)))))))</f>
        <v>0</v>
      </c>
      <c r="AH57" s="53">
        <f>IF($V57&lt;=AG$2,0,IF($O57&lt;=AG$2,0,IF($G57&gt;=AH$2,0,IF($K57&gt;=$J57,0,IF($O57&lt;=AH$2,($J57-(SUM($K57,SUM($Z57:AG57)))),IF($L57=$D$139,(($J57-$K57)/$P57),(($J57-SUM($Z57:AG57))*$Q57))*IF($V57&lt;=AH$2,(DATEDIF(AG$2,$V57,"D")/365),IF($G57&gt;AG$2,(DATEDIF($G57,AH$2,"D")/365),1)))))))</f>
        <v>0</v>
      </c>
      <c r="AI57" s="53">
        <f>IF($V57&lt;=AH$2,0,IF($O57&lt;=AH$2,0,IF($G57&gt;=AI$2,0,IF($K57&gt;=$J57,0,IF($O57&lt;=AI$2,($J57-(SUM($K57,SUM($Z57:AH57)))),IF($L57=$D$139,(($J57-$K57)/$P57),(($J57-SUM($Z57:AH57))*$Q57))*IF($V57&lt;=AI$2,(DATEDIF(AH$2,$V57,"D")/365),IF($G57&gt;AH$2,(DATEDIF($G57,AI$2,"D")/365),1)))))))</f>
        <v>0</v>
      </c>
      <c r="AJ57" s="53">
        <f>IF($V57&lt;=AI$2,0,IF($O57&lt;=AI$2,0,IF($G57&gt;=AJ$2,0,IF($K57&gt;=$J57,0,IF($O57&lt;=AJ$2,($J57-(SUM($K57,SUM($Z57:AI57)))),IF($L57=$D$139,(($J57-$K57)/$P57),(($J57-SUM($Z57:AI57))*$Q57))*IF($V57&lt;=AJ$2,(DATEDIF(AI$2,$V57,"D")/365),IF($G57&gt;AI$2,(DATEDIF($G57,AJ$2,"D")/365),1)))))))</f>
        <v>0</v>
      </c>
      <c r="AK57" s="53">
        <f>IF($V57&lt;=AJ$2,0,IF($O57&lt;=AJ$2,0,IF($G57&gt;=AK$2,0,IF($K57&gt;=$J57,0,IF($O57&lt;=AK$2,($J57-(SUM($K57,SUM($Z57:AJ57)))),IF($L57=$D$139,(($J57-$K57)/$P57),(($J57-SUM($Z57:AJ57))*$Q57))*IF($V57&lt;=AK$2,(DATEDIF(AJ$2,$V57,"D")/365),IF($G57&gt;AJ$2,(DATEDIF($G57,AK$2,"D")/365),1)))))))</f>
        <v>0</v>
      </c>
      <c r="AL57" s="53">
        <f>IF($V57&lt;=AK$2,0,IF($O57&lt;=AK$2,0,IF($G57&gt;=AL$2,0,IF($K57&gt;=$J57,0,IF($O57&lt;=AL$2,($J57-(SUM($K57,SUM($Z57:AK57)))),IF($L57=$D$139,(($J57-$K57)/$P57),(($J57-SUM($Z57:AK57))*$Q57))*IF($V57&lt;=AL$2,(DATEDIF(AK$2,$V57,"D")/365),IF($G57&gt;AK$2,(DATEDIF($G57,AL$2,"D")/365),1)))))))</f>
        <v>0</v>
      </c>
      <c r="AM57" s="53">
        <f>IF($V57&lt;=AL$2,0,IF($O57&lt;=AL$2,0,IF($G57&gt;=AM$2,0,IF($K57&gt;=$J57,0,IF($O57&lt;=AM$2,($J57-(SUM($K57,SUM($Z57:AL57)))),IF($L57=$D$139,(($J57-$K57)/$P57),(($J57-SUM($Z57:AL57))*$Q57))*IF($V57&lt;=AM$2,(DATEDIF(AL$2,$V57,"D")/365),IF($G57&gt;AL$2,(DATEDIF($G57,AM$2,"D")/365),1)))))))</f>
        <v>0</v>
      </c>
      <c r="AN57" s="53">
        <f>IF($V57&lt;=AM$2,0,IF($O57&lt;=AM$2,0,IF($G57&gt;=AN$2,0,IF($K57&gt;=$J57,0,IF($O57&lt;=AN$2,($J57-(SUM($K57,SUM($Z57:AM57)))),IF($L57=$D$139,(($J57-$K57)/$P57),(($J57-SUM($Z57:AM57))*$Q57))*IF($V57&lt;=AN$2,(DATEDIF(AM$2,$V57,"D")/365),IF($G57&gt;AM$2,(DATEDIF($G57,AN$2,"D")/365),1)))))))</f>
        <v>0</v>
      </c>
      <c r="AO57" s="53">
        <f>IF($V57&lt;=AN$2,0,IF($O57&lt;=AN$2,0,IF($G57&gt;=AO$2,0,IF($K57&gt;=$J57,0,IF($O57&lt;=AO$2,($J57-(SUM($K57,SUM($Z57:AN57)))),IF($L57=$D$139,(($J57-$K57)/$P57),(($J57-SUM($Z57:AN57))*$Q57))*IF($V57&lt;=AO$2,(DATEDIF(AN$2,$V57,"D")/365),IF($G57&gt;AN$2,(DATEDIF($G57,AO$2,"D")/365),1)))))))</f>
        <v>0</v>
      </c>
      <c r="AP57" s="53">
        <f>IF($V57&lt;=AO$2,0,IF($O57&lt;=AO$2,0,IF($G57&gt;=AP$2,0,IF($K57&gt;=$J57,0,IF($O57&lt;=AP$2,($J57-(SUM($K57,SUM($Z57:AO57)))),IF($L57=$D$139,(($J57-$K57)/$P57),(($J57-SUM($Z57:AO57))*$Q57))*IF($V57&lt;=AP$2,(DATEDIF(AO$2,$V57,"D")/365),IF($G57&gt;AO$2,(DATEDIF($G57,AP$2,"D")/365),1)))))))</f>
        <v>0</v>
      </c>
      <c r="AQ57" s="53">
        <f>IF($V57&lt;=AP$2,0,IF($O57&lt;=AP$2,0,IF($G57&gt;=AQ$2,0,IF($K57&gt;=$J57,0,IF($O57&lt;=AQ$2,($J57-(SUM($K57,SUM($Z57:AP57)))),IF($L57=$D$139,(($J57-$K57)/$P57),(($J57-SUM($Z57:AP57))*$Q57))*IF($V57&lt;=AQ$2,(DATEDIF(AP$2,$V57,"D")/365),IF($G57&gt;AP$2,(DATEDIF($G57,AQ$2,"D")/365),1)))))))</f>
        <v>0</v>
      </c>
      <c r="AR57" s="53">
        <f>IF($V57&lt;=AQ$2,0,IF($O57&lt;=AQ$2,0,IF($G57&gt;=AR$2,0,IF($K57&gt;=$J57,0,IF($O57&lt;=AR$2,($J57-(SUM($K57,SUM($Z57:AQ57)))),IF($L57=$D$139,(($J57-$K57)/$P57),(($J57-SUM($Z57:AQ57))*$Q57))*IF($V57&lt;=AR$2,(DATEDIF(AQ$2,$V57,"D")/365),IF($G57&gt;AQ$2,(DATEDIF($G57,AR$2,"D")/365),1)))))))</f>
        <v>0</v>
      </c>
      <c r="AS57" s="53">
        <f>IF($V57&lt;=AR$2,0,IF($O57&lt;=AR$2,0,IF($G57&gt;=AS$2,0,IF($K57&gt;=$J57,0,IF($O57&lt;=AS$2,($J57-(SUM($K57,SUM($Z57:AR57)))),IF($L57=$D$139,(($J57-$K57)/$P57),(($J57-SUM($Z57:AR57))*$Q57))*IF($V57&lt;=AS$2,(DATEDIF(AR$2,$V57,"D")/365),IF($G57&gt;AR$2,(DATEDIF($G57,AS$2,"D")/365),1)))))))</f>
        <v>0</v>
      </c>
      <c r="AT57" s="53">
        <f>IF($V57&lt;=AS$2,0,IF($O57&lt;=AS$2,0,IF($G57&gt;=AT$2,0,IF($K57&gt;=$J57,0,IF($O57&lt;=AT$2,($J57-(SUM($K57,SUM($Z57:AS57)))),IF($L57=$D$139,(($J57-$K57)/$P57),(($J57-SUM($Z57:AS57))*$Q57))*IF($V57&lt;=AT$2,(DATEDIF(AS$2,$V57,"D")/365),IF($G57&gt;AS$2,(DATEDIF($G57,AT$2,"D")/365),1)))))))</f>
        <v>0</v>
      </c>
      <c r="AU57" s="53">
        <f>IF($V57&lt;=AT$2,0,IF($O57&lt;=AT$2,0,IF($G57&gt;=AU$2,0,IF($K57&gt;=$J57,0,IF($O57&lt;=AU$2,($J57-(SUM($K57,SUM($Z57:AT57)))),IF($L57=$D$139,(($J57-$K57)/$P57),(($J57-SUM($Z57:AT57))*$Q57))*IF($V57&lt;=AU$2,(DATEDIF(AT$2,$V57,"D")/365),IF($G57&gt;AT$2,(DATEDIF($G57,AU$2,"D")/365),1)))))))</f>
        <v>0</v>
      </c>
      <c r="AV57" s="53">
        <f>IF($V57&lt;=AU$2,0,IF($O57&lt;=AU$2,0,IF($G57&gt;=AV$2,0,IF($K57&gt;=$J57,0,IF($O57&lt;=AV$2,($J57-(SUM($K57,SUM($Z57:AU57)))),IF($L57=$D$139,(($J57-$K57)/$P57),(($J57-SUM($Z57:AU57))*$Q57))*IF($V57&lt;=AV$2,(DATEDIF(AU$2,$V57,"D")/365),IF($G57&gt;AU$2,(DATEDIF($G57,AV$2,"D")/365),1)))))))</f>
        <v>0</v>
      </c>
      <c r="AW57" s="53">
        <f>IF($V57&lt;=AV$2,0,IF($O57&lt;=AV$2,0,IF($G57&gt;=AW$2,0,IF($K57&gt;=$J57,0,IF($O57&lt;=AW$2,($J57-(SUM($K57,SUM($Z57:AV57)))),IF($L57=$D$139,(($J57-$K57)/$P57),(($J57-SUM($Z57:AV57))*$Q57))*IF($V57&lt;=AW$2,(DATEDIF(AV$2,$V57,"D")/365),IF($G57&gt;AV$2,(DATEDIF($G57,AW$2,"D")/365),1)))))))</f>
        <v>0</v>
      </c>
      <c r="AX57" s="53">
        <f>IF($V57&lt;=AW$2,0,IF($O57&lt;=AW$2,0,IF($G57&gt;=AX$2,0,IF($K57&gt;=$J57,0,IF($O57&lt;=AX$2,($J57-(SUM($K57,SUM($Z57:AW57)))),IF($L57=$D$139,(($J57-$K57)/$P57),(($J57-SUM($Z57:AW57))*$Q57))*IF($V57&lt;=AX$2,(DATEDIF(AW$2,$V57,"D")/365),IF($G57&gt;AW$2,(DATEDIF($G57,AX$2,"D")/365),1)))))))</f>
        <v>0</v>
      </c>
      <c r="AY57" s="53">
        <f>IF($V57&lt;=AX$2,0,IF($O57&lt;=AX$2,0,IF($G57&gt;=AY$2,0,IF($K57&gt;=$J57,0,IF($O57&lt;=AY$2,($J57-(SUM($K57,SUM($Z57:AX57)))),IF($L57=$D$139,(($J57-$K57)/$P57),(($J57-SUM($Z57:AX57))*$Q57))*IF($V57&lt;=AY$2,(DATEDIF(AX$2,$V57,"D")/365),IF($G57&gt;AX$2,(DATEDIF($G57,AY$2,"D")/365),1)))))))</f>
        <v>0</v>
      </c>
      <c r="AZ57" s="52"/>
      <c r="BA57" s="52"/>
      <c r="BB57" s="126">
        <f>IF($V57&lt;=BB$2,0,IF($G57&gt;=BB$2,0,IF($G57&gt;$W$3,(J57-Z57),IF($G57&lt;=$W$3,J57-SUM(W57,$Z57:Z57),0))))</f>
        <v>0</v>
      </c>
      <c r="BC57" s="53">
        <f t="shared" si="37"/>
        <v>0</v>
      </c>
      <c r="BD57" s="52">
        <f t="shared" si="37"/>
        <v>0</v>
      </c>
      <c r="BE57" s="53">
        <f t="shared" si="37"/>
        <v>0</v>
      </c>
      <c r="BF57" s="52">
        <f t="shared" si="37"/>
        <v>0</v>
      </c>
      <c r="BG57" s="53">
        <f t="shared" si="37"/>
        <v>0</v>
      </c>
      <c r="BH57" s="52">
        <f t="shared" si="37"/>
        <v>0</v>
      </c>
      <c r="BI57" s="53">
        <f t="shared" si="37"/>
        <v>0</v>
      </c>
      <c r="BJ57" s="52">
        <f t="shared" si="37"/>
        <v>0</v>
      </c>
      <c r="BK57" s="53">
        <f t="shared" si="37"/>
        <v>0</v>
      </c>
      <c r="BL57" s="52">
        <f t="shared" si="37"/>
        <v>0</v>
      </c>
      <c r="BM57" s="53">
        <f t="shared" si="37"/>
        <v>0</v>
      </c>
      <c r="BN57" s="52">
        <f t="shared" si="37"/>
        <v>0</v>
      </c>
      <c r="BO57" s="53">
        <f t="shared" si="37"/>
        <v>0</v>
      </c>
      <c r="BP57" s="52">
        <f t="shared" si="37"/>
        <v>0</v>
      </c>
      <c r="BQ57" s="53">
        <f t="shared" si="37"/>
        <v>0</v>
      </c>
      <c r="BR57" s="52">
        <f t="shared" si="36"/>
        <v>0</v>
      </c>
      <c r="BS57" s="53">
        <f t="shared" si="36"/>
        <v>0</v>
      </c>
      <c r="BT57" s="52">
        <f t="shared" si="36"/>
        <v>0</v>
      </c>
      <c r="BU57" s="53">
        <f t="shared" si="36"/>
        <v>0</v>
      </c>
      <c r="BV57" s="52">
        <f t="shared" si="36"/>
        <v>0</v>
      </c>
      <c r="BW57" s="53">
        <f t="shared" si="36"/>
        <v>0</v>
      </c>
      <c r="BX57" s="52">
        <f t="shared" si="36"/>
        <v>0</v>
      </c>
      <c r="BY57" s="53">
        <f t="shared" si="36"/>
        <v>0</v>
      </c>
      <c r="BZ57" s="52">
        <f t="shared" si="36"/>
        <v>0</v>
      </c>
      <c r="CA57" s="53">
        <f t="shared" si="36"/>
        <v>0</v>
      </c>
    </row>
    <row r="58" spans="1:79">
      <c r="A58" s="20">
        <v>57</v>
      </c>
      <c r="B58" s="20" t="s">
        <v>27</v>
      </c>
      <c r="C58" s="20" t="s">
        <v>153</v>
      </c>
      <c r="D58" s="2">
        <v>1985</v>
      </c>
      <c r="E58" s="3">
        <v>4</v>
      </c>
      <c r="F58" s="2">
        <v>1</v>
      </c>
      <c r="G58" s="55">
        <f t="shared" si="33"/>
        <v>31137</v>
      </c>
      <c r="H58" s="4">
        <v>0</v>
      </c>
      <c r="I58" s="1">
        <v>0</v>
      </c>
      <c r="J58" s="51">
        <f t="shared" si="34"/>
        <v>0</v>
      </c>
      <c r="K58" s="54">
        <f t="shared" si="35"/>
        <v>0</v>
      </c>
      <c r="L58" s="4" t="s">
        <v>96</v>
      </c>
      <c r="M58" s="54">
        <f t="shared" si="15"/>
        <v>8</v>
      </c>
      <c r="N58" s="53">
        <f t="shared" si="3"/>
        <v>8</v>
      </c>
      <c r="O58" s="55">
        <f t="shared" si="4"/>
        <v>34059</v>
      </c>
      <c r="P58" s="53">
        <f t="shared" si="5"/>
        <v>0</v>
      </c>
      <c r="Q58" s="111">
        <f t="shared" si="6"/>
        <v>0</v>
      </c>
      <c r="R58" s="145" t="s">
        <v>130</v>
      </c>
      <c r="S58" s="138">
        <v>17</v>
      </c>
      <c r="T58" s="139">
        <v>4</v>
      </c>
      <c r="U58" s="138">
        <v>2035</v>
      </c>
      <c r="V58" s="55">
        <f t="shared" si="31"/>
        <v>54878</v>
      </c>
      <c r="W58" s="53">
        <f t="shared" si="8"/>
        <v>0</v>
      </c>
      <c r="X58" s="53">
        <f t="shared" si="9"/>
        <v>0</v>
      </c>
      <c r="Y58" s="53">
        <f t="shared" si="10"/>
        <v>0</v>
      </c>
      <c r="Z58" s="53">
        <f t="shared" si="32"/>
        <v>0</v>
      </c>
      <c r="AA58" s="53">
        <f>IF($V58&lt;=Z$2,0,IF($O58&lt;=Z$2,0,IF($G58&gt;=AA$2,0,IF($K58&gt;=$J58,0,IF($O58&lt;=AA$2,($J58-(SUM($K58,SUM($Z58:Z58)))),IF($L58=$D$139,(($J58-$K58)/$P58),(($J58-SUM($Z58:Z58))*$Q58))*IF($V58&lt;=AA$2,(DATEDIF(Z$2,$V58,"D")/365),IF($G58&gt;Z$2,(DATEDIF($G58,AA$2,"D")/365),1)))))))</f>
        <v>0</v>
      </c>
      <c r="AB58" s="53">
        <f>IF($V58&lt;=AA$2,0,IF($O58&lt;=AA$2,0,IF($G58&gt;=AB$2,0,IF($K58&gt;=$J58,0,IF($O58&lt;=AB$2,($J58-(SUM($K58,SUM($Z58:AA58)))),IF($L58=$D$139,(($J58-$K58)/$P58),(($J58-SUM($Z58:AA58))*$Q58))*IF($V58&lt;=AB$2,(DATEDIF(AA$2,$V58,"D")/365),IF($G58&gt;AA$2,(DATEDIF($G58,AB$2,"D")/365),1)))))))</f>
        <v>0</v>
      </c>
      <c r="AC58" s="53">
        <f>IF($V58&lt;=AB$2,0,IF($O58&lt;=AB$2,0,IF($G58&gt;=AC$2,0,IF($K58&gt;=$J58,0,IF($O58&lt;=AC$2,($J58-(SUM($K58,SUM($Z58:AB58)))),IF($L58=$D$139,(($J58-$K58)/$P58),(($J58-SUM($Z58:AB58))*$Q58))*IF($V58&lt;=AC$2,(DATEDIF(AB$2,$V58,"D")/365),IF($G58&gt;AB$2,(DATEDIF($G58,AC$2,"D")/365),1)))))))</f>
        <v>0</v>
      </c>
      <c r="AD58" s="53">
        <f>IF($V58&lt;=AC$2,0,IF($O58&lt;=AC$2,0,IF($G58&gt;=AD$2,0,IF($K58&gt;=$J58,0,IF($O58&lt;=AD$2,($J58-(SUM($K58,SUM($Z58:AC58)))),IF($L58=$D$139,(($J58-$K58)/$P58),(($J58-SUM($Z58:AC58))*$Q58))*IF($V58&lt;=AD$2,(DATEDIF(AC$2,$V58,"D")/365),IF($G58&gt;AC$2,(DATEDIF($G58,AD$2,"D")/365),1)))))))</f>
        <v>0</v>
      </c>
      <c r="AE58" s="53">
        <f>IF($V58&lt;=AD$2,0,IF($O58&lt;=AD$2,0,IF($G58&gt;=AE$2,0,IF($K58&gt;=$J58,0,IF($O58&lt;=AE$2,($J58-(SUM($K58,SUM($Z58:AD58)))),IF($L58=$D$139,(($J58-$K58)/$P58),(($J58-SUM($Z58:AD58))*$Q58))*IF($V58&lt;=AE$2,(DATEDIF(AD$2,$V58,"D")/365),IF($G58&gt;AD$2,(DATEDIF($G58,AE$2,"D")/365),1)))))))</f>
        <v>0</v>
      </c>
      <c r="AF58" s="53">
        <f>IF($V58&lt;=AE$2,0,IF($O58&lt;=AE$2,0,IF($G58&gt;=AF$2,0,IF($K58&gt;=$J58,0,IF($O58&lt;=AF$2,($J58-(SUM($K58,SUM($Z58:AE58)))),IF($L58=$D$139,(($J58-$K58)/$P58),(($J58-SUM($Z58:AE58))*$Q58))*IF($V58&lt;=AF$2,(DATEDIF(AE$2,$V58,"D")/365),IF($G58&gt;AE$2,(DATEDIF($G58,AF$2,"D")/365),1)))))))</f>
        <v>0</v>
      </c>
      <c r="AG58" s="53">
        <f>IF($V58&lt;=AF$2,0,IF($O58&lt;=AF$2,0,IF($G58&gt;=AG$2,0,IF($K58&gt;=$J58,0,IF($O58&lt;=AG$2,($J58-(SUM($K58,SUM($Z58:AF58)))),IF($L58=$D$139,(($J58-$K58)/$P58),(($J58-SUM($Z58:AF58))*$Q58))*IF($V58&lt;=AG$2,(DATEDIF(AF$2,$V58,"D")/365),IF($G58&gt;AF$2,(DATEDIF($G58,AG$2,"D")/365),1)))))))</f>
        <v>0</v>
      </c>
      <c r="AH58" s="53">
        <f>IF($V58&lt;=AG$2,0,IF($O58&lt;=AG$2,0,IF($G58&gt;=AH$2,0,IF($K58&gt;=$J58,0,IF($O58&lt;=AH$2,($J58-(SUM($K58,SUM($Z58:AG58)))),IF($L58=$D$139,(($J58-$K58)/$P58),(($J58-SUM($Z58:AG58))*$Q58))*IF($V58&lt;=AH$2,(DATEDIF(AG$2,$V58,"D")/365),IF($G58&gt;AG$2,(DATEDIF($G58,AH$2,"D")/365),1)))))))</f>
        <v>0</v>
      </c>
      <c r="AI58" s="53">
        <f>IF($V58&lt;=AH$2,0,IF($O58&lt;=AH$2,0,IF($G58&gt;=AI$2,0,IF($K58&gt;=$J58,0,IF($O58&lt;=AI$2,($J58-(SUM($K58,SUM($Z58:AH58)))),IF($L58=$D$139,(($J58-$K58)/$P58),(($J58-SUM($Z58:AH58))*$Q58))*IF($V58&lt;=AI$2,(DATEDIF(AH$2,$V58,"D")/365),IF($G58&gt;AH$2,(DATEDIF($G58,AI$2,"D")/365),1)))))))</f>
        <v>0</v>
      </c>
      <c r="AJ58" s="53">
        <f>IF($V58&lt;=AI$2,0,IF($O58&lt;=AI$2,0,IF($G58&gt;=AJ$2,0,IF($K58&gt;=$J58,0,IF($O58&lt;=AJ$2,($J58-(SUM($K58,SUM($Z58:AI58)))),IF($L58=$D$139,(($J58-$K58)/$P58),(($J58-SUM($Z58:AI58))*$Q58))*IF($V58&lt;=AJ$2,(DATEDIF(AI$2,$V58,"D")/365),IF($G58&gt;AI$2,(DATEDIF($G58,AJ$2,"D")/365),1)))))))</f>
        <v>0</v>
      </c>
      <c r="AK58" s="53">
        <f>IF($V58&lt;=AJ$2,0,IF($O58&lt;=AJ$2,0,IF($G58&gt;=AK$2,0,IF($K58&gt;=$J58,0,IF($O58&lt;=AK$2,($J58-(SUM($K58,SUM($Z58:AJ58)))),IF($L58=$D$139,(($J58-$K58)/$P58),(($J58-SUM($Z58:AJ58))*$Q58))*IF($V58&lt;=AK$2,(DATEDIF(AJ$2,$V58,"D")/365),IF($G58&gt;AJ$2,(DATEDIF($G58,AK$2,"D")/365),1)))))))</f>
        <v>0</v>
      </c>
      <c r="AL58" s="53">
        <f>IF($V58&lt;=AK$2,0,IF($O58&lt;=AK$2,0,IF($G58&gt;=AL$2,0,IF($K58&gt;=$J58,0,IF($O58&lt;=AL$2,($J58-(SUM($K58,SUM($Z58:AK58)))),IF($L58=$D$139,(($J58-$K58)/$P58),(($J58-SUM($Z58:AK58))*$Q58))*IF($V58&lt;=AL$2,(DATEDIF(AK$2,$V58,"D")/365),IF($G58&gt;AK$2,(DATEDIF($G58,AL$2,"D")/365),1)))))))</f>
        <v>0</v>
      </c>
      <c r="AM58" s="53">
        <f>IF($V58&lt;=AL$2,0,IF($O58&lt;=AL$2,0,IF($G58&gt;=AM$2,0,IF($K58&gt;=$J58,0,IF($O58&lt;=AM$2,($J58-(SUM($K58,SUM($Z58:AL58)))),IF($L58=$D$139,(($J58-$K58)/$P58),(($J58-SUM($Z58:AL58))*$Q58))*IF($V58&lt;=AM$2,(DATEDIF(AL$2,$V58,"D")/365),IF($G58&gt;AL$2,(DATEDIF($G58,AM$2,"D")/365),1)))))))</f>
        <v>0</v>
      </c>
      <c r="AN58" s="53">
        <f>IF($V58&lt;=AM$2,0,IF($O58&lt;=AM$2,0,IF($G58&gt;=AN$2,0,IF($K58&gt;=$J58,0,IF($O58&lt;=AN$2,($J58-(SUM($K58,SUM($Z58:AM58)))),IF($L58=$D$139,(($J58-$K58)/$P58),(($J58-SUM($Z58:AM58))*$Q58))*IF($V58&lt;=AN$2,(DATEDIF(AM$2,$V58,"D")/365),IF($G58&gt;AM$2,(DATEDIF($G58,AN$2,"D")/365),1)))))))</f>
        <v>0</v>
      </c>
      <c r="AO58" s="53">
        <f>IF($V58&lt;=AN$2,0,IF($O58&lt;=AN$2,0,IF($G58&gt;=AO$2,0,IF($K58&gt;=$J58,0,IF($O58&lt;=AO$2,($J58-(SUM($K58,SUM($Z58:AN58)))),IF($L58=$D$139,(($J58-$K58)/$P58),(($J58-SUM($Z58:AN58))*$Q58))*IF($V58&lt;=AO$2,(DATEDIF(AN$2,$V58,"D")/365),IF($G58&gt;AN$2,(DATEDIF($G58,AO$2,"D")/365),1)))))))</f>
        <v>0</v>
      </c>
      <c r="AP58" s="53">
        <f>IF($V58&lt;=AO$2,0,IF($O58&lt;=AO$2,0,IF($G58&gt;=AP$2,0,IF($K58&gt;=$J58,0,IF($O58&lt;=AP$2,($J58-(SUM($K58,SUM($Z58:AO58)))),IF($L58=$D$139,(($J58-$K58)/$P58),(($J58-SUM($Z58:AO58))*$Q58))*IF($V58&lt;=AP$2,(DATEDIF(AO$2,$V58,"D")/365),IF($G58&gt;AO$2,(DATEDIF($G58,AP$2,"D")/365),1)))))))</f>
        <v>0</v>
      </c>
      <c r="AQ58" s="53">
        <f>IF($V58&lt;=AP$2,0,IF($O58&lt;=AP$2,0,IF($G58&gt;=AQ$2,0,IF($K58&gt;=$J58,0,IF($O58&lt;=AQ$2,($J58-(SUM($K58,SUM($Z58:AP58)))),IF($L58=$D$139,(($J58-$K58)/$P58),(($J58-SUM($Z58:AP58))*$Q58))*IF($V58&lt;=AQ$2,(DATEDIF(AP$2,$V58,"D")/365),IF($G58&gt;AP$2,(DATEDIF($G58,AQ$2,"D")/365),1)))))))</f>
        <v>0</v>
      </c>
      <c r="AR58" s="53">
        <f>IF($V58&lt;=AQ$2,0,IF($O58&lt;=AQ$2,0,IF($G58&gt;=AR$2,0,IF($K58&gt;=$J58,0,IF($O58&lt;=AR$2,($J58-(SUM($K58,SUM($Z58:AQ58)))),IF($L58=$D$139,(($J58-$K58)/$P58),(($J58-SUM($Z58:AQ58))*$Q58))*IF($V58&lt;=AR$2,(DATEDIF(AQ$2,$V58,"D")/365),IF($G58&gt;AQ$2,(DATEDIF($G58,AR$2,"D")/365),1)))))))</f>
        <v>0</v>
      </c>
      <c r="AS58" s="53">
        <f>IF($V58&lt;=AR$2,0,IF($O58&lt;=AR$2,0,IF($G58&gt;=AS$2,0,IF($K58&gt;=$J58,0,IF($O58&lt;=AS$2,($J58-(SUM($K58,SUM($Z58:AR58)))),IF($L58=$D$139,(($J58-$K58)/$P58),(($J58-SUM($Z58:AR58))*$Q58))*IF($V58&lt;=AS$2,(DATEDIF(AR$2,$V58,"D")/365),IF($G58&gt;AR$2,(DATEDIF($G58,AS$2,"D")/365),1)))))))</f>
        <v>0</v>
      </c>
      <c r="AT58" s="53">
        <f>IF($V58&lt;=AS$2,0,IF($O58&lt;=AS$2,0,IF($G58&gt;=AT$2,0,IF($K58&gt;=$J58,0,IF($O58&lt;=AT$2,($J58-(SUM($K58,SUM($Z58:AS58)))),IF($L58=$D$139,(($J58-$K58)/$P58),(($J58-SUM($Z58:AS58))*$Q58))*IF($V58&lt;=AT$2,(DATEDIF(AS$2,$V58,"D")/365),IF($G58&gt;AS$2,(DATEDIF($G58,AT$2,"D")/365),1)))))))</f>
        <v>0</v>
      </c>
      <c r="AU58" s="53">
        <f>IF($V58&lt;=AT$2,0,IF($O58&lt;=AT$2,0,IF($G58&gt;=AU$2,0,IF($K58&gt;=$J58,0,IF($O58&lt;=AU$2,($J58-(SUM($K58,SUM($Z58:AT58)))),IF($L58=$D$139,(($J58-$K58)/$P58),(($J58-SUM($Z58:AT58))*$Q58))*IF($V58&lt;=AU$2,(DATEDIF(AT$2,$V58,"D")/365),IF($G58&gt;AT$2,(DATEDIF($G58,AU$2,"D")/365),1)))))))</f>
        <v>0</v>
      </c>
      <c r="AV58" s="53">
        <f>IF($V58&lt;=AU$2,0,IF($O58&lt;=AU$2,0,IF($G58&gt;=AV$2,0,IF($K58&gt;=$J58,0,IF($O58&lt;=AV$2,($J58-(SUM($K58,SUM($Z58:AU58)))),IF($L58=$D$139,(($J58-$K58)/$P58),(($J58-SUM($Z58:AU58))*$Q58))*IF($V58&lt;=AV$2,(DATEDIF(AU$2,$V58,"D")/365),IF($G58&gt;AU$2,(DATEDIF($G58,AV$2,"D")/365),1)))))))</f>
        <v>0</v>
      </c>
      <c r="AW58" s="53">
        <f>IF($V58&lt;=AV$2,0,IF($O58&lt;=AV$2,0,IF($G58&gt;=AW$2,0,IF($K58&gt;=$J58,0,IF($O58&lt;=AW$2,($J58-(SUM($K58,SUM($Z58:AV58)))),IF($L58=$D$139,(($J58-$K58)/$P58),(($J58-SUM($Z58:AV58))*$Q58))*IF($V58&lt;=AW$2,(DATEDIF(AV$2,$V58,"D")/365),IF($G58&gt;AV$2,(DATEDIF($G58,AW$2,"D")/365),1)))))))</f>
        <v>0</v>
      </c>
      <c r="AX58" s="53">
        <f>IF($V58&lt;=AW$2,0,IF($O58&lt;=AW$2,0,IF($G58&gt;=AX$2,0,IF($K58&gt;=$J58,0,IF($O58&lt;=AX$2,($J58-(SUM($K58,SUM($Z58:AW58)))),IF($L58=$D$139,(($J58-$K58)/$P58),(($J58-SUM($Z58:AW58))*$Q58))*IF($V58&lt;=AX$2,(DATEDIF(AW$2,$V58,"D")/365),IF($G58&gt;AW$2,(DATEDIF($G58,AX$2,"D")/365),1)))))))</f>
        <v>0</v>
      </c>
      <c r="AY58" s="53">
        <f>IF($V58&lt;=AX$2,0,IF($O58&lt;=AX$2,0,IF($G58&gt;=AY$2,0,IF($K58&gt;=$J58,0,IF($O58&lt;=AY$2,($J58-(SUM($K58,SUM($Z58:AX58)))),IF($L58=$D$139,(($J58-$K58)/$P58),(($J58-SUM($Z58:AX58))*$Q58))*IF($V58&lt;=AY$2,(DATEDIF(AX$2,$V58,"D")/365),IF($G58&gt;AX$2,(DATEDIF($G58,AY$2,"D")/365),1)))))))</f>
        <v>0</v>
      </c>
      <c r="AZ58" s="52"/>
      <c r="BA58" s="52"/>
      <c r="BB58" s="126">
        <f>IF($V58&lt;=BB$2,0,IF($G58&gt;=BB$2,0,IF($G58&gt;$W$3,(J58-Z58),IF($G58&lt;=$W$3,J58-SUM(W58,$Z58:Z58),0))))</f>
        <v>0</v>
      </c>
      <c r="BC58" s="53">
        <f t="shared" si="37"/>
        <v>0</v>
      </c>
      <c r="BD58" s="52">
        <f t="shared" si="37"/>
        <v>0</v>
      </c>
      <c r="BE58" s="53">
        <f t="shared" si="37"/>
        <v>0</v>
      </c>
      <c r="BF58" s="52">
        <f t="shared" si="37"/>
        <v>0</v>
      </c>
      <c r="BG58" s="53">
        <f t="shared" si="37"/>
        <v>0</v>
      </c>
      <c r="BH58" s="52">
        <f t="shared" si="37"/>
        <v>0</v>
      </c>
      <c r="BI58" s="53">
        <f t="shared" si="37"/>
        <v>0</v>
      </c>
      <c r="BJ58" s="52">
        <f t="shared" si="37"/>
        <v>0</v>
      </c>
      <c r="BK58" s="53">
        <f t="shared" si="37"/>
        <v>0</v>
      </c>
      <c r="BL58" s="52">
        <f t="shared" si="37"/>
        <v>0</v>
      </c>
      <c r="BM58" s="53">
        <f t="shared" si="37"/>
        <v>0</v>
      </c>
      <c r="BN58" s="52">
        <f t="shared" si="37"/>
        <v>0</v>
      </c>
      <c r="BO58" s="53">
        <f t="shared" si="37"/>
        <v>0</v>
      </c>
      <c r="BP58" s="52">
        <f t="shared" si="37"/>
        <v>0</v>
      </c>
      <c r="BQ58" s="53">
        <f t="shared" si="37"/>
        <v>0</v>
      </c>
      <c r="BR58" s="52">
        <f t="shared" si="36"/>
        <v>0</v>
      </c>
      <c r="BS58" s="53">
        <f t="shared" si="36"/>
        <v>0</v>
      </c>
      <c r="BT58" s="52">
        <f t="shared" si="36"/>
        <v>0</v>
      </c>
      <c r="BU58" s="53">
        <f t="shared" si="36"/>
        <v>0</v>
      </c>
      <c r="BV58" s="52">
        <f t="shared" si="36"/>
        <v>0</v>
      </c>
      <c r="BW58" s="53">
        <f t="shared" si="36"/>
        <v>0</v>
      </c>
      <c r="BX58" s="52">
        <f t="shared" si="36"/>
        <v>0</v>
      </c>
      <c r="BY58" s="53">
        <f t="shared" si="36"/>
        <v>0</v>
      </c>
      <c r="BZ58" s="52">
        <f t="shared" si="36"/>
        <v>0</v>
      </c>
      <c r="CA58" s="53">
        <f t="shared" si="36"/>
        <v>0</v>
      </c>
    </row>
    <row r="59" spans="1:79">
      <c r="A59" s="20">
        <v>58</v>
      </c>
      <c r="B59" s="20" t="s">
        <v>27</v>
      </c>
      <c r="C59" s="20" t="s">
        <v>153</v>
      </c>
      <c r="D59" s="2">
        <v>1985</v>
      </c>
      <c r="E59" s="3">
        <v>4</v>
      </c>
      <c r="F59" s="2">
        <v>1</v>
      </c>
      <c r="G59" s="55">
        <f t="shared" si="33"/>
        <v>31137</v>
      </c>
      <c r="H59" s="4">
        <v>0</v>
      </c>
      <c r="I59" s="1">
        <v>0</v>
      </c>
      <c r="J59" s="51">
        <f t="shared" si="34"/>
        <v>0</v>
      </c>
      <c r="K59" s="54">
        <f t="shared" si="35"/>
        <v>0</v>
      </c>
      <c r="L59" s="4" t="s">
        <v>96</v>
      </c>
      <c r="M59" s="54">
        <f t="shared" si="15"/>
        <v>8</v>
      </c>
      <c r="N59" s="53">
        <f t="shared" si="3"/>
        <v>8</v>
      </c>
      <c r="O59" s="55">
        <f t="shared" si="4"/>
        <v>34059</v>
      </c>
      <c r="P59" s="53">
        <f t="shared" si="5"/>
        <v>0</v>
      </c>
      <c r="Q59" s="111">
        <f t="shared" si="6"/>
        <v>0</v>
      </c>
      <c r="R59" s="145" t="s">
        <v>130</v>
      </c>
      <c r="S59" s="138">
        <v>17</v>
      </c>
      <c r="T59" s="139">
        <v>4</v>
      </c>
      <c r="U59" s="138">
        <v>2035</v>
      </c>
      <c r="V59" s="55">
        <f t="shared" si="31"/>
        <v>54878</v>
      </c>
      <c r="W59" s="53">
        <f t="shared" si="8"/>
        <v>0</v>
      </c>
      <c r="X59" s="53">
        <f t="shared" si="9"/>
        <v>0</v>
      </c>
      <c r="Y59" s="53">
        <f t="shared" si="10"/>
        <v>0</v>
      </c>
      <c r="Z59" s="53">
        <f t="shared" si="32"/>
        <v>0</v>
      </c>
      <c r="AA59" s="53">
        <f>IF($V59&lt;=Z$2,0,IF($O59&lt;=Z$2,0,IF($G59&gt;=AA$2,0,IF($K59&gt;=$J59,0,IF($O59&lt;=AA$2,($J59-(SUM($K59,SUM($Z59:Z59)))),IF($L59=$D$139,(($J59-$K59)/$P59),(($J59-SUM($Z59:Z59))*$Q59))*IF($V59&lt;=AA$2,(DATEDIF(Z$2,$V59,"D")/365),IF($G59&gt;Z$2,(DATEDIF($G59,AA$2,"D")/365),1)))))))</f>
        <v>0</v>
      </c>
      <c r="AB59" s="53">
        <f>IF($V59&lt;=AA$2,0,IF($O59&lt;=AA$2,0,IF($G59&gt;=AB$2,0,IF($K59&gt;=$J59,0,IF($O59&lt;=AB$2,($J59-(SUM($K59,SUM($Z59:AA59)))),IF($L59=$D$139,(($J59-$K59)/$P59),(($J59-SUM($Z59:AA59))*$Q59))*IF($V59&lt;=AB$2,(DATEDIF(AA$2,$V59,"D")/365),IF($G59&gt;AA$2,(DATEDIF($G59,AB$2,"D")/365),1)))))))</f>
        <v>0</v>
      </c>
      <c r="AC59" s="53">
        <f>IF($V59&lt;=AB$2,0,IF($O59&lt;=AB$2,0,IF($G59&gt;=AC$2,0,IF($K59&gt;=$J59,0,IF($O59&lt;=AC$2,($J59-(SUM($K59,SUM($Z59:AB59)))),IF($L59=$D$139,(($J59-$K59)/$P59),(($J59-SUM($Z59:AB59))*$Q59))*IF($V59&lt;=AC$2,(DATEDIF(AB$2,$V59,"D")/365),IF($G59&gt;AB$2,(DATEDIF($G59,AC$2,"D")/365),1)))))))</f>
        <v>0</v>
      </c>
      <c r="AD59" s="53">
        <f>IF($V59&lt;=AC$2,0,IF($O59&lt;=AC$2,0,IF($G59&gt;=AD$2,0,IF($K59&gt;=$J59,0,IF($O59&lt;=AD$2,($J59-(SUM($K59,SUM($Z59:AC59)))),IF($L59=$D$139,(($J59-$K59)/$P59),(($J59-SUM($Z59:AC59))*$Q59))*IF($V59&lt;=AD$2,(DATEDIF(AC$2,$V59,"D")/365),IF($G59&gt;AC$2,(DATEDIF($G59,AD$2,"D")/365),1)))))))</f>
        <v>0</v>
      </c>
      <c r="AE59" s="53">
        <f>IF($V59&lt;=AD$2,0,IF($O59&lt;=AD$2,0,IF($G59&gt;=AE$2,0,IF($K59&gt;=$J59,0,IF($O59&lt;=AE$2,($J59-(SUM($K59,SUM($Z59:AD59)))),IF($L59=$D$139,(($J59-$K59)/$P59),(($J59-SUM($Z59:AD59))*$Q59))*IF($V59&lt;=AE$2,(DATEDIF(AD$2,$V59,"D")/365),IF($G59&gt;AD$2,(DATEDIF($G59,AE$2,"D")/365),1)))))))</f>
        <v>0</v>
      </c>
      <c r="AF59" s="53">
        <f>IF($V59&lt;=AE$2,0,IF($O59&lt;=AE$2,0,IF($G59&gt;=AF$2,0,IF($K59&gt;=$J59,0,IF($O59&lt;=AF$2,($J59-(SUM($K59,SUM($Z59:AE59)))),IF($L59=$D$139,(($J59-$K59)/$P59),(($J59-SUM($Z59:AE59))*$Q59))*IF($V59&lt;=AF$2,(DATEDIF(AE$2,$V59,"D")/365),IF($G59&gt;AE$2,(DATEDIF($G59,AF$2,"D")/365),1)))))))</f>
        <v>0</v>
      </c>
      <c r="AG59" s="53">
        <f>IF($V59&lt;=AF$2,0,IF($O59&lt;=AF$2,0,IF($G59&gt;=AG$2,0,IF($K59&gt;=$J59,0,IF($O59&lt;=AG$2,($J59-(SUM($K59,SUM($Z59:AF59)))),IF($L59=$D$139,(($J59-$K59)/$P59),(($J59-SUM($Z59:AF59))*$Q59))*IF($V59&lt;=AG$2,(DATEDIF(AF$2,$V59,"D")/365),IF($G59&gt;AF$2,(DATEDIF($G59,AG$2,"D")/365),1)))))))</f>
        <v>0</v>
      </c>
      <c r="AH59" s="53">
        <f>IF($V59&lt;=AG$2,0,IF($O59&lt;=AG$2,0,IF($G59&gt;=AH$2,0,IF($K59&gt;=$J59,0,IF($O59&lt;=AH$2,($J59-(SUM($K59,SUM($Z59:AG59)))),IF($L59=$D$139,(($J59-$K59)/$P59),(($J59-SUM($Z59:AG59))*$Q59))*IF($V59&lt;=AH$2,(DATEDIF(AG$2,$V59,"D")/365),IF($G59&gt;AG$2,(DATEDIF($G59,AH$2,"D")/365),1)))))))</f>
        <v>0</v>
      </c>
      <c r="AI59" s="53">
        <f>IF($V59&lt;=AH$2,0,IF($O59&lt;=AH$2,0,IF($G59&gt;=AI$2,0,IF($K59&gt;=$J59,0,IF($O59&lt;=AI$2,($J59-(SUM($K59,SUM($Z59:AH59)))),IF($L59=$D$139,(($J59-$K59)/$P59),(($J59-SUM($Z59:AH59))*$Q59))*IF($V59&lt;=AI$2,(DATEDIF(AH$2,$V59,"D")/365),IF($G59&gt;AH$2,(DATEDIF($G59,AI$2,"D")/365),1)))))))</f>
        <v>0</v>
      </c>
      <c r="AJ59" s="53">
        <f>IF($V59&lt;=AI$2,0,IF($O59&lt;=AI$2,0,IF($G59&gt;=AJ$2,0,IF($K59&gt;=$J59,0,IF($O59&lt;=AJ$2,($J59-(SUM($K59,SUM($Z59:AI59)))),IF($L59=$D$139,(($J59-$K59)/$P59),(($J59-SUM($Z59:AI59))*$Q59))*IF($V59&lt;=AJ$2,(DATEDIF(AI$2,$V59,"D")/365),IF($G59&gt;AI$2,(DATEDIF($G59,AJ$2,"D")/365),1)))))))</f>
        <v>0</v>
      </c>
      <c r="AK59" s="53">
        <f>IF($V59&lt;=AJ$2,0,IF($O59&lt;=AJ$2,0,IF($G59&gt;=AK$2,0,IF($K59&gt;=$J59,0,IF($O59&lt;=AK$2,($J59-(SUM($K59,SUM($Z59:AJ59)))),IF($L59=$D$139,(($J59-$K59)/$P59),(($J59-SUM($Z59:AJ59))*$Q59))*IF($V59&lt;=AK$2,(DATEDIF(AJ$2,$V59,"D")/365),IF($G59&gt;AJ$2,(DATEDIF($G59,AK$2,"D")/365),1)))))))</f>
        <v>0</v>
      </c>
      <c r="AL59" s="53">
        <f>IF($V59&lt;=AK$2,0,IF($O59&lt;=AK$2,0,IF($G59&gt;=AL$2,0,IF($K59&gt;=$J59,0,IF($O59&lt;=AL$2,($J59-(SUM($K59,SUM($Z59:AK59)))),IF($L59=$D$139,(($J59-$K59)/$P59),(($J59-SUM($Z59:AK59))*$Q59))*IF($V59&lt;=AL$2,(DATEDIF(AK$2,$V59,"D")/365),IF($G59&gt;AK$2,(DATEDIF($G59,AL$2,"D")/365),1)))))))</f>
        <v>0</v>
      </c>
      <c r="AM59" s="53">
        <f>IF($V59&lt;=AL$2,0,IF($O59&lt;=AL$2,0,IF($G59&gt;=AM$2,0,IF($K59&gt;=$J59,0,IF($O59&lt;=AM$2,($J59-(SUM($K59,SUM($Z59:AL59)))),IF($L59=$D$139,(($J59-$K59)/$P59),(($J59-SUM($Z59:AL59))*$Q59))*IF($V59&lt;=AM$2,(DATEDIF(AL$2,$V59,"D")/365),IF($G59&gt;AL$2,(DATEDIF($G59,AM$2,"D")/365),1)))))))</f>
        <v>0</v>
      </c>
      <c r="AN59" s="53">
        <f>IF($V59&lt;=AM$2,0,IF($O59&lt;=AM$2,0,IF($G59&gt;=AN$2,0,IF($K59&gt;=$J59,0,IF($O59&lt;=AN$2,($J59-(SUM($K59,SUM($Z59:AM59)))),IF($L59=$D$139,(($J59-$K59)/$P59),(($J59-SUM($Z59:AM59))*$Q59))*IF($V59&lt;=AN$2,(DATEDIF(AM$2,$V59,"D")/365),IF($G59&gt;AM$2,(DATEDIF($G59,AN$2,"D")/365),1)))))))</f>
        <v>0</v>
      </c>
      <c r="AO59" s="53">
        <f>IF($V59&lt;=AN$2,0,IF($O59&lt;=AN$2,0,IF($G59&gt;=AO$2,0,IF($K59&gt;=$J59,0,IF($O59&lt;=AO$2,($J59-(SUM($K59,SUM($Z59:AN59)))),IF($L59=$D$139,(($J59-$K59)/$P59),(($J59-SUM($Z59:AN59))*$Q59))*IF($V59&lt;=AO$2,(DATEDIF(AN$2,$V59,"D")/365),IF($G59&gt;AN$2,(DATEDIF($G59,AO$2,"D")/365),1)))))))</f>
        <v>0</v>
      </c>
      <c r="AP59" s="53">
        <f>IF($V59&lt;=AO$2,0,IF($O59&lt;=AO$2,0,IF($G59&gt;=AP$2,0,IF($K59&gt;=$J59,0,IF($O59&lt;=AP$2,($J59-(SUM($K59,SUM($Z59:AO59)))),IF($L59=$D$139,(($J59-$K59)/$P59),(($J59-SUM($Z59:AO59))*$Q59))*IF($V59&lt;=AP$2,(DATEDIF(AO$2,$V59,"D")/365),IF($G59&gt;AO$2,(DATEDIF($G59,AP$2,"D")/365),1)))))))</f>
        <v>0</v>
      </c>
      <c r="AQ59" s="53">
        <f>IF($V59&lt;=AP$2,0,IF($O59&lt;=AP$2,0,IF($G59&gt;=AQ$2,0,IF($K59&gt;=$J59,0,IF($O59&lt;=AQ$2,($J59-(SUM($K59,SUM($Z59:AP59)))),IF($L59=$D$139,(($J59-$K59)/$P59),(($J59-SUM($Z59:AP59))*$Q59))*IF($V59&lt;=AQ$2,(DATEDIF(AP$2,$V59,"D")/365),IF($G59&gt;AP$2,(DATEDIF($G59,AQ$2,"D")/365),1)))))))</f>
        <v>0</v>
      </c>
      <c r="AR59" s="53">
        <f>IF($V59&lt;=AQ$2,0,IF($O59&lt;=AQ$2,0,IF($G59&gt;=AR$2,0,IF($K59&gt;=$J59,0,IF($O59&lt;=AR$2,($J59-(SUM($K59,SUM($Z59:AQ59)))),IF($L59=$D$139,(($J59-$K59)/$P59),(($J59-SUM($Z59:AQ59))*$Q59))*IF($V59&lt;=AR$2,(DATEDIF(AQ$2,$V59,"D")/365),IF($G59&gt;AQ$2,(DATEDIF($G59,AR$2,"D")/365),1)))))))</f>
        <v>0</v>
      </c>
      <c r="AS59" s="53">
        <f>IF($V59&lt;=AR$2,0,IF($O59&lt;=AR$2,0,IF($G59&gt;=AS$2,0,IF($K59&gt;=$J59,0,IF($O59&lt;=AS$2,($J59-(SUM($K59,SUM($Z59:AR59)))),IF($L59=$D$139,(($J59-$K59)/$P59),(($J59-SUM($Z59:AR59))*$Q59))*IF($V59&lt;=AS$2,(DATEDIF(AR$2,$V59,"D")/365),IF($G59&gt;AR$2,(DATEDIF($G59,AS$2,"D")/365),1)))))))</f>
        <v>0</v>
      </c>
      <c r="AT59" s="53">
        <f>IF($V59&lt;=AS$2,0,IF($O59&lt;=AS$2,0,IF($G59&gt;=AT$2,0,IF($K59&gt;=$J59,0,IF($O59&lt;=AT$2,($J59-(SUM($K59,SUM($Z59:AS59)))),IF($L59=$D$139,(($J59-$K59)/$P59),(($J59-SUM($Z59:AS59))*$Q59))*IF($V59&lt;=AT$2,(DATEDIF(AS$2,$V59,"D")/365),IF($G59&gt;AS$2,(DATEDIF($G59,AT$2,"D")/365),1)))))))</f>
        <v>0</v>
      </c>
      <c r="AU59" s="53">
        <f>IF($V59&lt;=AT$2,0,IF($O59&lt;=AT$2,0,IF($G59&gt;=AU$2,0,IF($K59&gt;=$J59,0,IF($O59&lt;=AU$2,($J59-(SUM($K59,SUM($Z59:AT59)))),IF($L59=$D$139,(($J59-$K59)/$P59),(($J59-SUM($Z59:AT59))*$Q59))*IF($V59&lt;=AU$2,(DATEDIF(AT$2,$V59,"D")/365),IF($G59&gt;AT$2,(DATEDIF($G59,AU$2,"D")/365),1)))))))</f>
        <v>0</v>
      </c>
      <c r="AV59" s="53">
        <f>IF($V59&lt;=AU$2,0,IF($O59&lt;=AU$2,0,IF($G59&gt;=AV$2,0,IF($K59&gt;=$J59,0,IF($O59&lt;=AV$2,($J59-(SUM($K59,SUM($Z59:AU59)))),IF($L59=$D$139,(($J59-$K59)/$P59),(($J59-SUM($Z59:AU59))*$Q59))*IF($V59&lt;=AV$2,(DATEDIF(AU$2,$V59,"D")/365),IF($G59&gt;AU$2,(DATEDIF($G59,AV$2,"D")/365),1)))))))</f>
        <v>0</v>
      </c>
      <c r="AW59" s="53">
        <f>IF($V59&lt;=AV$2,0,IF($O59&lt;=AV$2,0,IF($G59&gt;=AW$2,0,IF($K59&gt;=$J59,0,IF($O59&lt;=AW$2,($J59-(SUM($K59,SUM($Z59:AV59)))),IF($L59=$D$139,(($J59-$K59)/$P59),(($J59-SUM($Z59:AV59))*$Q59))*IF($V59&lt;=AW$2,(DATEDIF(AV$2,$V59,"D")/365),IF($G59&gt;AV$2,(DATEDIF($G59,AW$2,"D")/365),1)))))))</f>
        <v>0</v>
      </c>
      <c r="AX59" s="53">
        <f>IF($V59&lt;=AW$2,0,IF($O59&lt;=AW$2,0,IF($G59&gt;=AX$2,0,IF($K59&gt;=$J59,0,IF($O59&lt;=AX$2,($J59-(SUM($K59,SUM($Z59:AW59)))),IF($L59=$D$139,(($J59-$K59)/$P59),(($J59-SUM($Z59:AW59))*$Q59))*IF($V59&lt;=AX$2,(DATEDIF(AW$2,$V59,"D")/365),IF($G59&gt;AW$2,(DATEDIF($G59,AX$2,"D")/365),1)))))))</f>
        <v>0</v>
      </c>
      <c r="AY59" s="53">
        <f>IF($V59&lt;=AX$2,0,IF($O59&lt;=AX$2,0,IF($G59&gt;=AY$2,0,IF($K59&gt;=$J59,0,IF($O59&lt;=AY$2,($J59-(SUM($K59,SUM($Z59:AX59)))),IF($L59=$D$139,(($J59-$K59)/$P59),(($J59-SUM($Z59:AX59))*$Q59))*IF($V59&lt;=AY$2,(DATEDIF(AX$2,$V59,"D")/365),IF($G59&gt;AX$2,(DATEDIF($G59,AY$2,"D")/365),1)))))))</f>
        <v>0</v>
      </c>
      <c r="AZ59" s="52"/>
      <c r="BA59" s="52"/>
      <c r="BB59" s="126">
        <f>IF($V59&lt;=BB$2,0,IF($G59&gt;=BB$2,0,IF($G59&gt;$W$3,(J59-Z59),IF($G59&lt;=$W$3,J59-SUM(W59,$Z59:Z59),0))))</f>
        <v>0</v>
      </c>
      <c r="BC59" s="53">
        <f t="shared" si="37"/>
        <v>0</v>
      </c>
      <c r="BD59" s="52">
        <f t="shared" si="37"/>
        <v>0</v>
      </c>
      <c r="BE59" s="53">
        <f t="shared" si="37"/>
        <v>0</v>
      </c>
      <c r="BF59" s="52">
        <f t="shared" si="37"/>
        <v>0</v>
      </c>
      <c r="BG59" s="53">
        <f t="shared" si="37"/>
        <v>0</v>
      </c>
      <c r="BH59" s="52">
        <f t="shared" si="37"/>
        <v>0</v>
      </c>
      <c r="BI59" s="53">
        <f t="shared" si="37"/>
        <v>0</v>
      </c>
      <c r="BJ59" s="52">
        <f t="shared" si="37"/>
        <v>0</v>
      </c>
      <c r="BK59" s="53">
        <f t="shared" si="37"/>
        <v>0</v>
      </c>
      <c r="BL59" s="52">
        <f t="shared" si="37"/>
        <v>0</v>
      </c>
      <c r="BM59" s="53">
        <f t="shared" si="37"/>
        <v>0</v>
      </c>
      <c r="BN59" s="52">
        <f t="shared" si="37"/>
        <v>0</v>
      </c>
      <c r="BO59" s="53">
        <f t="shared" si="37"/>
        <v>0</v>
      </c>
      <c r="BP59" s="52">
        <f t="shared" si="37"/>
        <v>0</v>
      </c>
      <c r="BQ59" s="53">
        <f t="shared" si="37"/>
        <v>0</v>
      </c>
      <c r="BR59" s="52">
        <f t="shared" si="36"/>
        <v>0</v>
      </c>
      <c r="BS59" s="53">
        <f t="shared" si="36"/>
        <v>0</v>
      </c>
      <c r="BT59" s="52">
        <f t="shared" si="36"/>
        <v>0</v>
      </c>
      <c r="BU59" s="53">
        <f t="shared" si="36"/>
        <v>0</v>
      </c>
      <c r="BV59" s="52">
        <f t="shared" si="36"/>
        <v>0</v>
      </c>
      <c r="BW59" s="53">
        <f t="shared" si="36"/>
        <v>0</v>
      </c>
      <c r="BX59" s="52">
        <f t="shared" si="36"/>
        <v>0</v>
      </c>
      <c r="BY59" s="53">
        <f t="shared" si="36"/>
        <v>0</v>
      </c>
      <c r="BZ59" s="52">
        <f t="shared" si="36"/>
        <v>0</v>
      </c>
      <c r="CA59" s="53">
        <f t="shared" si="36"/>
        <v>0</v>
      </c>
    </row>
    <row r="60" spans="1:79">
      <c r="A60" s="20">
        <v>59</v>
      </c>
      <c r="B60" s="20" t="s">
        <v>27</v>
      </c>
      <c r="C60" s="20" t="s">
        <v>153</v>
      </c>
      <c r="D60" s="2">
        <v>1985</v>
      </c>
      <c r="E60" s="3">
        <v>4</v>
      </c>
      <c r="F60" s="2">
        <v>1</v>
      </c>
      <c r="G60" s="55">
        <f t="shared" si="33"/>
        <v>31137</v>
      </c>
      <c r="H60" s="4">
        <v>0</v>
      </c>
      <c r="I60" s="1">
        <v>0</v>
      </c>
      <c r="J60" s="51">
        <f t="shared" si="34"/>
        <v>0</v>
      </c>
      <c r="K60" s="54">
        <f t="shared" si="35"/>
        <v>0</v>
      </c>
      <c r="L60" s="4" t="s">
        <v>96</v>
      </c>
      <c r="M60" s="54">
        <f t="shared" si="15"/>
        <v>8</v>
      </c>
      <c r="N60" s="53">
        <f t="shared" si="3"/>
        <v>8</v>
      </c>
      <c r="O60" s="55">
        <f t="shared" si="4"/>
        <v>34059</v>
      </c>
      <c r="P60" s="53">
        <f t="shared" si="5"/>
        <v>0</v>
      </c>
      <c r="Q60" s="111">
        <f t="shared" si="6"/>
        <v>0</v>
      </c>
      <c r="R60" s="145" t="s">
        <v>130</v>
      </c>
      <c r="S60" s="138">
        <v>17</v>
      </c>
      <c r="T60" s="139">
        <v>4</v>
      </c>
      <c r="U60" s="138">
        <v>2035</v>
      </c>
      <c r="V60" s="55">
        <f t="shared" si="31"/>
        <v>54878</v>
      </c>
      <c r="W60" s="53">
        <f t="shared" si="8"/>
        <v>0</v>
      </c>
      <c r="X60" s="53">
        <f t="shared" si="9"/>
        <v>0</v>
      </c>
      <c r="Y60" s="53">
        <f t="shared" si="10"/>
        <v>0</v>
      </c>
      <c r="Z60" s="53">
        <f t="shared" si="32"/>
        <v>0</v>
      </c>
      <c r="AA60" s="53">
        <f>IF($V60&lt;=Z$2,0,IF($O60&lt;=Z$2,0,IF($G60&gt;=AA$2,0,IF($K60&gt;=$J60,0,IF($O60&lt;=AA$2,($J60-(SUM($K60,SUM($Z60:Z60)))),IF($L60=$D$139,(($J60-$K60)/$P60),(($J60-SUM($Z60:Z60))*$Q60))*IF($V60&lt;=AA$2,(DATEDIF(Z$2,$V60,"D")/365),IF($G60&gt;Z$2,(DATEDIF($G60,AA$2,"D")/365),1)))))))</f>
        <v>0</v>
      </c>
      <c r="AB60" s="53">
        <f>IF($V60&lt;=AA$2,0,IF($O60&lt;=AA$2,0,IF($G60&gt;=AB$2,0,IF($K60&gt;=$J60,0,IF($O60&lt;=AB$2,($J60-(SUM($K60,SUM($Z60:AA60)))),IF($L60=$D$139,(($J60-$K60)/$P60),(($J60-SUM($Z60:AA60))*$Q60))*IF($V60&lt;=AB$2,(DATEDIF(AA$2,$V60,"D")/365),IF($G60&gt;AA$2,(DATEDIF($G60,AB$2,"D")/365),1)))))))</f>
        <v>0</v>
      </c>
      <c r="AC60" s="53">
        <f>IF($V60&lt;=AB$2,0,IF($O60&lt;=AB$2,0,IF($G60&gt;=AC$2,0,IF($K60&gt;=$J60,0,IF($O60&lt;=AC$2,($J60-(SUM($K60,SUM($Z60:AB60)))),IF($L60=$D$139,(($J60-$K60)/$P60),(($J60-SUM($Z60:AB60))*$Q60))*IF($V60&lt;=AC$2,(DATEDIF(AB$2,$V60,"D")/365),IF($G60&gt;AB$2,(DATEDIF($G60,AC$2,"D")/365),1)))))))</f>
        <v>0</v>
      </c>
      <c r="AD60" s="53">
        <f>IF($V60&lt;=AC$2,0,IF($O60&lt;=AC$2,0,IF($G60&gt;=AD$2,0,IF($K60&gt;=$J60,0,IF($O60&lt;=AD$2,($J60-(SUM($K60,SUM($Z60:AC60)))),IF($L60=$D$139,(($J60-$K60)/$P60),(($J60-SUM($Z60:AC60))*$Q60))*IF($V60&lt;=AD$2,(DATEDIF(AC$2,$V60,"D")/365),IF($G60&gt;AC$2,(DATEDIF($G60,AD$2,"D")/365),1)))))))</f>
        <v>0</v>
      </c>
      <c r="AE60" s="53">
        <f>IF($V60&lt;=AD$2,0,IF($O60&lt;=AD$2,0,IF($G60&gt;=AE$2,0,IF($K60&gt;=$J60,0,IF($O60&lt;=AE$2,($J60-(SUM($K60,SUM($Z60:AD60)))),IF($L60=$D$139,(($J60-$K60)/$P60),(($J60-SUM($Z60:AD60))*$Q60))*IF($V60&lt;=AE$2,(DATEDIF(AD$2,$V60,"D")/365),IF($G60&gt;AD$2,(DATEDIF($G60,AE$2,"D")/365),1)))))))</f>
        <v>0</v>
      </c>
      <c r="AF60" s="53">
        <f>IF($V60&lt;=AE$2,0,IF($O60&lt;=AE$2,0,IF($G60&gt;=AF$2,0,IF($K60&gt;=$J60,0,IF($O60&lt;=AF$2,($J60-(SUM($K60,SUM($Z60:AE60)))),IF($L60=$D$139,(($J60-$K60)/$P60),(($J60-SUM($Z60:AE60))*$Q60))*IF($V60&lt;=AF$2,(DATEDIF(AE$2,$V60,"D")/365),IF($G60&gt;AE$2,(DATEDIF($G60,AF$2,"D")/365),1)))))))</f>
        <v>0</v>
      </c>
      <c r="AG60" s="53">
        <f>IF($V60&lt;=AF$2,0,IF($O60&lt;=AF$2,0,IF($G60&gt;=AG$2,0,IF($K60&gt;=$J60,0,IF($O60&lt;=AG$2,($J60-(SUM($K60,SUM($Z60:AF60)))),IF($L60=$D$139,(($J60-$K60)/$P60),(($J60-SUM($Z60:AF60))*$Q60))*IF($V60&lt;=AG$2,(DATEDIF(AF$2,$V60,"D")/365),IF($G60&gt;AF$2,(DATEDIF($G60,AG$2,"D")/365),1)))))))</f>
        <v>0</v>
      </c>
      <c r="AH60" s="53">
        <f>IF($V60&lt;=AG$2,0,IF($O60&lt;=AG$2,0,IF($G60&gt;=AH$2,0,IF($K60&gt;=$J60,0,IF($O60&lt;=AH$2,($J60-(SUM($K60,SUM($Z60:AG60)))),IF($L60=$D$139,(($J60-$K60)/$P60),(($J60-SUM($Z60:AG60))*$Q60))*IF($V60&lt;=AH$2,(DATEDIF(AG$2,$V60,"D")/365),IF($G60&gt;AG$2,(DATEDIF($G60,AH$2,"D")/365),1)))))))</f>
        <v>0</v>
      </c>
      <c r="AI60" s="53">
        <f>IF($V60&lt;=AH$2,0,IF($O60&lt;=AH$2,0,IF($G60&gt;=AI$2,0,IF($K60&gt;=$J60,0,IF($O60&lt;=AI$2,($J60-(SUM($K60,SUM($Z60:AH60)))),IF($L60=$D$139,(($J60-$K60)/$P60),(($J60-SUM($Z60:AH60))*$Q60))*IF($V60&lt;=AI$2,(DATEDIF(AH$2,$V60,"D")/365),IF($G60&gt;AH$2,(DATEDIF($G60,AI$2,"D")/365),1)))))))</f>
        <v>0</v>
      </c>
      <c r="AJ60" s="53">
        <f>IF($V60&lt;=AI$2,0,IF($O60&lt;=AI$2,0,IF($G60&gt;=AJ$2,0,IF($K60&gt;=$J60,0,IF($O60&lt;=AJ$2,($J60-(SUM($K60,SUM($Z60:AI60)))),IF($L60=$D$139,(($J60-$K60)/$P60),(($J60-SUM($Z60:AI60))*$Q60))*IF($V60&lt;=AJ$2,(DATEDIF(AI$2,$V60,"D")/365),IF($G60&gt;AI$2,(DATEDIF($G60,AJ$2,"D")/365),1)))))))</f>
        <v>0</v>
      </c>
      <c r="AK60" s="53">
        <f>IF($V60&lt;=AJ$2,0,IF($O60&lt;=AJ$2,0,IF($G60&gt;=AK$2,0,IF($K60&gt;=$J60,0,IF($O60&lt;=AK$2,($J60-(SUM($K60,SUM($Z60:AJ60)))),IF($L60=$D$139,(($J60-$K60)/$P60),(($J60-SUM($Z60:AJ60))*$Q60))*IF($V60&lt;=AK$2,(DATEDIF(AJ$2,$V60,"D")/365),IF($G60&gt;AJ$2,(DATEDIF($G60,AK$2,"D")/365),1)))))))</f>
        <v>0</v>
      </c>
      <c r="AL60" s="53">
        <f>IF($V60&lt;=AK$2,0,IF($O60&lt;=AK$2,0,IF($G60&gt;=AL$2,0,IF($K60&gt;=$J60,0,IF($O60&lt;=AL$2,($J60-(SUM($K60,SUM($Z60:AK60)))),IF($L60=$D$139,(($J60-$K60)/$P60),(($J60-SUM($Z60:AK60))*$Q60))*IF($V60&lt;=AL$2,(DATEDIF(AK$2,$V60,"D")/365),IF($G60&gt;AK$2,(DATEDIF($G60,AL$2,"D")/365),1)))))))</f>
        <v>0</v>
      </c>
      <c r="AM60" s="53">
        <f>IF($V60&lt;=AL$2,0,IF($O60&lt;=AL$2,0,IF($G60&gt;=AM$2,0,IF($K60&gt;=$J60,0,IF($O60&lt;=AM$2,($J60-(SUM($K60,SUM($Z60:AL60)))),IF($L60=$D$139,(($J60-$K60)/$P60),(($J60-SUM($Z60:AL60))*$Q60))*IF($V60&lt;=AM$2,(DATEDIF(AL$2,$V60,"D")/365),IF($G60&gt;AL$2,(DATEDIF($G60,AM$2,"D")/365),1)))))))</f>
        <v>0</v>
      </c>
      <c r="AN60" s="53">
        <f>IF($V60&lt;=AM$2,0,IF($O60&lt;=AM$2,0,IF($G60&gt;=AN$2,0,IF($K60&gt;=$J60,0,IF($O60&lt;=AN$2,($J60-(SUM($K60,SUM($Z60:AM60)))),IF($L60=$D$139,(($J60-$K60)/$P60),(($J60-SUM($Z60:AM60))*$Q60))*IF($V60&lt;=AN$2,(DATEDIF(AM$2,$V60,"D")/365),IF($G60&gt;AM$2,(DATEDIF($G60,AN$2,"D")/365),1)))))))</f>
        <v>0</v>
      </c>
      <c r="AO60" s="53">
        <f>IF($V60&lt;=AN$2,0,IF($O60&lt;=AN$2,0,IF($G60&gt;=AO$2,0,IF($K60&gt;=$J60,0,IF($O60&lt;=AO$2,($J60-(SUM($K60,SUM($Z60:AN60)))),IF($L60=$D$139,(($J60-$K60)/$P60),(($J60-SUM($Z60:AN60))*$Q60))*IF($V60&lt;=AO$2,(DATEDIF(AN$2,$V60,"D")/365),IF($G60&gt;AN$2,(DATEDIF($G60,AO$2,"D")/365),1)))))))</f>
        <v>0</v>
      </c>
      <c r="AP60" s="53">
        <f>IF($V60&lt;=AO$2,0,IF($O60&lt;=AO$2,0,IF($G60&gt;=AP$2,0,IF($K60&gt;=$J60,0,IF($O60&lt;=AP$2,($J60-(SUM($K60,SUM($Z60:AO60)))),IF($L60=$D$139,(($J60-$K60)/$P60),(($J60-SUM($Z60:AO60))*$Q60))*IF($V60&lt;=AP$2,(DATEDIF(AO$2,$V60,"D")/365),IF($G60&gt;AO$2,(DATEDIF($G60,AP$2,"D")/365),1)))))))</f>
        <v>0</v>
      </c>
      <c r="AQ60" s="53">
        <f>IF($V60&lt;=AP$2,0,IF($O60&lt;=AP$2,0,IF($G60&gt;=AQ$2,0,IF($K60&gt;=$J60,0,IF($O60&lt;=AQ$2,($J60-(SUM($K60,SUM($Z60:AP60)))),IF($L60=$D$139,(($J60-$K60)/$P60),(($J60-SUM($Z60:AP60))*$Q60))*IF($V60&lt;=AQ$2,(DATEDIF(AP$2,$V60,"D")/365),IF($G60&gt;AP$2,(DATEDIF($G60,AQ$2,"D")/365),1)))))))</f>
        <v>0</v>
      </c>
      <c r="AR60" s="53">
        <f>IF($V60&lt;=AQ$2,0,IF($O60&lt;=AQ$2,0,IF($G60&gt;=AR$2,0,IF($K60&gt;=$J60,0,IF($O60&lt;=AR$2,($J60-(SUM($K60,SUM($Z60:AQ60)))),IF($L60=$D$139,(($J60-$K60)/$P60),(($J60-SUM($Z60:AQ60))*$Q60))*IF($V60&lt;=AR$2,(DATEDIF(AQ$2,$V60,"D")/365),IF($G60&gt;AQ$2,(DATEDIF($G60,AR$2,"D")/365),1)))))))</f>
        <v>0</v>
      </c>
      <c r="AS60" s="53">
        <f>IF($V60&lt;=AR$2,0,IF($O60&lt;=AR$2,0,IF($G60&gt;=AS$2,0,IF($K60&gt;=$J60,0,IF($O60&lt;=AS$2,($J60-(SUM($K60,SUM($Z60:AR60)))),IF($L60=$D$139,(($J60-$K60)/$P60),(($J60-SUM($Z60:AR60))*$Q60))*IF($V60&lt;=AS$2,(DATEDIF(AR$2,$V60,"D")/365),IF($G60&gt;AR$2,(DATEDIF($G60,AS$2,"D")/365),1)))))))</f>
        <v>0</v>
      </c>
      <c r="AT60" s="53">
        <f>IF($V60&lt;=AS$2,0,IF($O60&lt;=AS$2,0,IF($G60&gt;=AT$2,0,IF($K60&gt;=$J60,0,IF($O60&lt;=AT$2,($J60-(SUM($K60,SUM($Z60:AS60)))),IF($L60=$D$139,(($J60-$K60)/$P60),(($J60-SUM($Z60:AS60))*$Q60))*IF($V60&lt;=AT$2,(DATEDIF(AS$2,$V60,"D")/365),IF($G60&gt;AS$2,(DATEDIF($G60,AT$2,"D")/365),1)))))))</f>
        <v>0</v>
      </c>
      <c r="AU60" s="53">
        <f>IF($V60&lt;=AT$2,0,IF($O60&lt;=AT$2,0,IF($G60&gt;=AU$2,0,IF($K60&gt;=$J60,0,IF($O60&lt;=AU$2,($J60-(SUM($K60,SUM($Z60:AT60)))),IF($L60=$D$139,(($J60-$K60)/$P60),(($J60-SUM($Z60:AT60))*$Q60))*IF($V60&lt;=AU$2,(DATEDIF(AT$2,$V60,"D")/365),IF($G60&gt;AT$2,(DATEDIF($G60,AU$2,"D")/365),1)))))))</f>
        <v>0</v>
      </c>
      <c r="AV60" s="53">
        <f>IF($V60&lt;=AU$2,0,IF($O60&lt;=AU$2,0,IF($G60&gt;=AV$2,0,IF($K60&gt;=$J60,0,IF($O60&lt;=AV$2,($J60-(SUM($K60,SUM($Z60:AU60)))),IF($L60=$D$139,(($J60-$K60)/$P60),(($J60-SUM($Z60:AU60))*$Q60))*IF($V60&lt;=AV$2,(DATEDIF(AU$2,$V60,"D")/365),IF($G60&gt;AU$2,(DATEDIF($G60,AV$2,"D")/365),1)))))))</f>
        <v>0</v>
      </c>
      <c r="AW60" s="53">
        <f>IF($V60&lt;=AV$2,0,IF($O60&lt;=AV$2,0,IF($G60&gt;=AW$2,0,IF($K60&gt;=$J60,0,IF($O60&lt;=AW$2,($J60-(SUM($K60,SUM($Z60:AV60)))),IF($L60=$D$139,(($J60-$K60)/$P60),(($J60-SUM($Z60:AV60))*$Q60))*IF($V60&lt;=AW$2,(DATEDIF(AV$2,$V60,"D")/365),IF($G60&gt;AV$2,(DATEDIF($G60,AW$2,"D")/365),1)))))))</f>
        <v>0</v>
      </c>
      <c r="AX60" s="53">
        <f>IF($V60&lt;=AW$2,0,IF($O60&lt;=AW$2,0,IF($G60&gt;=AX$2,0,IF($K60&gt;=$J60,0,IF($O60&lt;=AX$2,($J60-(SUM($K60,SUM($Z60:AW60)))),IF($L60=$D$139,(($J60-$K60)/$P60),(($J60-SUM($Z60:AW60))*$Q60))*IF($V60&lt;=AX$2,(DATEDIF(AW$2,$V60,"D")/365),IF($G60&gt;AW$2,(DATEDIF($G60,AX$2,"D")/365),1)))))))</f>
        <v>0</v>
      </c>
      <c r="AY60" s="53">
        <f>IF($V60&lt;=AX$2,0,IF($O60&lt;=AX$2,0,IF($G60&gt;=AY$2,0,IF($K60&gt;=$J60,0,IF($O60&lt;=AY$2,($J60-(SUM($K60,SUM($Z60:AX60)))),IF($L60=$D$139,(($J60-$K60)/$P60),(($J60-SUM($Z60:AX60))*$Q60))*IF($V60&lt;=AY$2,(DATEDIF(AX$2,$V60,"D")/365),IF($G60&gt;AX$2,(DATEDIF($G60,AY$2,"D")/365),1)))))))</f>
        <v>0</v>
      </c>
      <c r="AZ60" s="52"/>
      <c r="BA60" s="52"/>
      <c r="BB60" s="126">
        <f>IF($V60&lt;=BB$2,0,IF($G60&gt;=BB$2,0,IF($G60&gt;$W$3,(J60-Z60),IF($G60&lt;=$W$3,J60-SUM(W60,$Z60:Z60),0))))</f>
        <v>0</v>
      </c>
      <c r="BC60" s="53">
        <f t="shared" ref="BC60:BQ76" si="38">IF($V60&lt;=BC$2,0,IF($G60&gt;=BC$2,0,IF($G60&gt;=BB$2,$J60-AA60,BB60-AA60)))</f>
        <v>0</v>
      </c>
      <c r="BD60" s="52">
        <f t="shared" si="38"/>
        <v>0</v>
      </c>
      <c r="BE60" s="53">
        <f t="shared" si="38"/>
        <v>0</v>
      </c>
      <c r="BF60" s="52">
        <f t="shared" si="38"/>
        <v>0</v>
      </c>
      <c r="BG60" s="53">
        <f t="shared" si="38"/>
        <v>0</v>
      </c>
      <c r="BH60" s="52">
        <f t="shared" si="38"/>
        <v>0</v>
      </c>
      <c r="BI60" s="53">
        <f t="shared" si="38"/>
        <v>0</v>
      </c>
      <c r="BJ60" s="52">
        <f t="shared" si="38"/>
        <v>0</v>
      </c>
      <c r="BK60" s="53">
        <f t="shared" si="38"/>
        <v>0</v>
      </c>
      <c r="BL60" s="52">
        <f t="shared" si="38"/>
        <v>0</v>
      </c>
      <c r="BM60" s="53">
        <f t="shared" si="38"/>
        <v>0</v>
      </c>
      <c r="BN60" s="52">
        <f t="shared" si="38"/>
        <v>0</v>
      </c>
      <c r="BO60" s="53">
        <f t="shared" si="38"/>
        <v>0</v>
      </c>
      <c r="BP60" s="52">
        <f t="shared" si="38"/>
        <v>0</v>
      </c>
      <c r="BQ60" s="53">
        <f t="shared" si="38"/>
        <v>0</v>
      </c>
      <c r="BR60" s="52">
        <f t="shared" si="36"/>
        <v>0</v>
      </c>
      <c r="BS60" s="53">
        <f t="shared" si="36"/>
        <v>0</v>
      </c>
      <c r="BT60" s="52">
        <f t="shared" si="36"/>
        <v>0</v>
      </c>
      <c r="BU60" s="53">
        <f t="shared" si="36"/>
        <v>0</v>
      </c>
      <c r="BV60" s="52">
        <f t="shared" si="36"/>
        <v>0</v>
      </c>
      <c r="BW60" s="53">
        <f t="shared" si="36"/>
        <v>0</v>
      </c>
      <c r="BX60" s="52">
        <f t="shared" si="36"/>
        <v>0</v>
      </c>
      <c r="BY60" s="53">
        <f t="shared" si="36"/>
        <v>0</v>
      </c>
      <c r="BZ60" s="52">
        <f t="shared" si="36"/>
        <v>0</v>
      </c>
      <c r="CA60" s="53">
        <f t="shared" si="36"/>
        <v>0</v>
      </c>
    </row>
    <row r="61" spans="1:79">
      <c r="A61" s="20">
        <v>60</v>
      </c>
      <c r="B61" s="20" t="s">
        <v>27</v>
      </c>
      <c r="C61" s="20" t="s">
        <v>153</v>
      </c>
      <c r="D61" s="2">
        <v>1985</v>
      </c>
      <c r="E61" s="3">
        <v>4</v>
      </c>
      <c r="F61" s="2">
        <v>1</v>
      </c>
      <c r="G61" s="55">
        <f t="shared" si="33"/>
        <v>31137</v>
      </c>
      <c r="H61" s="4">
        <v>0</v>
      </c>
      <c r="I61" s="1">
        <v>0</v>
      </c>
      <c r="J61" s="51">
        <f t="shared" si="34"/>
        <v>0</v>
      </c>
      <c r="K61" s="54">
        <f t="shared" si="35"/>
        <v>0</v>
      </c>
      <c r="L61" s="4" t="s">
        <v>96</v>
      </c>
      <c r="M61" s="54">
        <f t="shared" si="15"/>
        <v>8</v>
      </c>
      <c r="N61" s="53">
        <f t="shared" si="3"/>
        <v>8</v>
      </c>
      <c r="O61" s="55">
        <f t="shared" si="4"/>
        <v>34059</v>
      </c>
      <c r="P61" s="53">
        <f t="shared" si="5"/>
        <v>0</v>
      </c>
      <c r="Q61" s="111">
        <f t="shared" si="6"/>
        <v>0</v>
      </c>
      <c r="R61" s="145" t="s">
        <v>130</v>
      </c>
      <c r="S61" s="138">
        <v>17</v>
      </c>
      <c r="T61" s="139">
        <v>4</v>
      </c>
      <c r="U61" s="138">
        <v>2035</v>
      </c>
      <c r="V61" s="55">
        <f t="shared" si="31"/>
        <v>54878</v>
      </c>
      <c r="W61" s="53">
        <f t="shared" si="8"/>
        <v>0</v>
      </c>
      <c r="X61" s="53">
        <f t="shared" si="9"/>
        <v>0</v>
      </c>
      <c r="Y61" s="53">
        <f t="shared" si="10"/>
        <v>0</v>
      </c>
      <c r="Z61" s="53">
        <f t="shared" si="32"/>
        <v>0</v>
      </c>
      <c r="AA61" s="53">
        <f>IF($V61&lt;=Z$2,0,IF($O61&lt;=Z$2,0,IF($G61&gt;=AA$2,0,IF($K61&gt;=$J61,0,IF($O61&lt;=AA$2,($J61-(SUM($K61,SUM($Z61:Z61)))),IF($L61=$D$139,(($J61-$K61)/$P61),(($J61-SUM($Z61:Z61))*$Q61))*IF($V61&lt;=AA$2,(DATEDIF(Z$2,$V61,"D")/365),IF($G61&gt;Z$2,(DATEDIF($G61,AA$2,"D")/365),1)))))))</f>
        <v>0</v>
      </c>
      <c r="AB61" s="53">
        <f>IF($V61&lt;=AA$2,0,IF($O61&lt;=AA$2,0,IF($G61&gt;=AB$2,0,IF($K61&gt;=$J61,0,IF($O61&lt;=AB$2,($J61-(SUM($K61,SUM($Z61:AA61)))),IF($L61=$D$139,(($J61-$K61)/$P61),(($J61-SUM($Z61:AA61))*$Q61))*IF($V61&lt;=AB$2,(DATEDIF(AA$2,$V61,"D")/365),IF($G61&gt;AA$2,(DATEDIF($G61,AB$2,"D")/365),1)))))))</f>
        <v>0</v>
      </c>
      <c r="AC61" s="53">
        <f>IF($V61&lt;=AB$2,0,IF($O61&lt;=AB$2,0,IF($G61&gt;=AC$2,0,IF($K61&gt;=$J61,0,IF($O61&lt;=AC$2,($J61-(SUM($K61,SUM($Z61:AB61)))),IF($L61=$D$139,(($J61-$K61)/$P61),(($J61-SUM($Z61:AB61))*$Q61))*IF($V61&lt;=AC$2,(DATEDIF(AB$2,$V61,"D")/365),IF($G61&gt;AB$2,(DATEDIF($G61,AC$2,"D")/365),1)))))))</f>
        <v>0</v>
      </c>
      <c r="AD61" s="53">
        <f>IF($V61&lt;=AC$2,0,IF($O61&lt;=AC$2,0,IF($G61&gt;=AD$2,0,IF($K61&gt;=$J61,0,IF($O61&lt;=AD$2,($J61-(SUM($K61,SUM($Z61:AC61)))),IF($L61=$D$139,(($J61-$K61)/$P61),(($J61-SUM($Z61:AC61))*$Q61))*IF($V61&lt;=AD$2,(DATEDIF(AC$2,$V61,"D")/365),IF($G61&gt;AC$2,(DATEDIF($G61,AD$2,"D")/365),1)))))))</f>
        <v>0</v>
      </c>
      <c r="AE61" s="53">
        <f>IF($V61&lt;=AD$2,0,IF($O61&lt;=AD$2,0,IF($G61&gt;=AE$2,0,IF($K61&gt;=$J61,0,IF($O61&lt;=AE$2,($J61-(SUM($K61,SUM($Z61:AD61)))),IF($L61=$D$139,(($J61-$K61)/$P61),(($J61-SUM($Z61:AD61))*$Q61))*IF($V61&lt;=AE$2,(DATEDIF(AD$2,$V61,"D")/365),IF($G61&gt;AD$2,(DATEDIF($G61,AE$2,"D")/365),1)))))))</f>
        <v>0</v>
      </c>
      <c r="AF61" s="53">
        <f>IF($V61&lt;=AE$2,0,IF($O61&lt;=AE$2,0,IF($G61&gt;=AF$2,0,IF($K61&gt;=$J61,0,IF($O61&lt;=AF$2,($J61-(SUM($K61,SUM($Z61:AE61)))),IF($L61=$D$139,(($J61-$K61)/$P61),(($J61-SUM($Z61:AE61))*$Q61))*IF($V61&lt;=AF$2,(DATEDIF(AE$2,$V61,"D")/365),IF($G61&gt;AE$2,(DATEDIF($G61,AF$2,"D")/365),1)))))))</f>
        <v>0</v>
      </c>
      <c r="AG61" s="53">
        <f>IF($V61&lt;=AF$2,0,IF($O61&lt;=AF$2,0,IF($G61&gt;=AG$2,0,IF($K61&gt;=$J61,0,IF($O61&lt;=AG$2,($J61-(SUM($K61,SUM($Z61:AF61)))),IF($L61=$D$139,(($J61-$K61)/$P61),(($J61-SUM($Z61:AF61))*$Q61))*IF($V61&lt;=AG$2,(DATEDIF(AF$2,$V61,"D")/365),IF($G61&gt;AF$2,(DATEDIF($G61,AG$2,"D")/365),1)))))))</f>
        <v>0</v>
      </c>
      <c r="AH61" s="53">
        <f>IF($V61&lt;=AG$2,0,IF($O61&lt;=AG$2,0,IF($G61&gt;=AH$2,0,IF($K61&gt;=$J61,0,IF($O61&lt;=AH$2,($J61-(SUM($K61,SUM($Z61:AG61)))),IF($L61=$D$139,(($J61-$K61)/$P61),(($J61-SUM($Z61:AG61))*$Q61))*IF($V61&lt;=AH$2,(DATEDIF(AG$2,$V61,"D")/365),IF($G61&gt;AG$2,(DATEDIF($G61,AH$2,"D")/365),1)))))))</f>
        <v>0</v>
      </c>
      <c r="AI61" s="53">
        <f>IF($V61&lt;=AH$2,0,IF($O61&lt;=AH$2,0,IF($G61&gt;=AI$2,0,IF($K61&gt;=$J61,0,IF($O61&lt;=AI$2,($J61-(SUM($K61,SUM($Z61:AH61)))),IF($L61=$D$139,(($J61-$K61)/$P61),(($J61-SUM($Z61:AH61))*$Q61))*IF($V61&lt;=AI$2,(DATEDIF(AH$2,$V61,"D")/365),IF($G61&gt;AH$2,(DATEDIF($G61,AI$2,"D")/365),1)))))))</f>
        <v>0</v>
      </c>
      <c r="AJ61" s="53">
        <f>IF($V61&lt;=AI$2,0,IF($O61&lt;=AI$2,0,IF($G61&gt;=AJ$2,0,IF($K61&gt;=$J61,0,IF($O61&lt;=AJ$2,($J61-(SUM($K61,SUM($Z61:AI61)))),IF($L61=$D$139,(($J61-$K61)/$P61),(($J61-SUM($Z61:AI61))*$Q61))*IF($V61&lt;=AJ$2,(DATEDIF(AI$2,$V61,"D")/365),IF($G61&gt;AI$2,(DATEDIF($G61,AJ$2,"D")/365),1)))))))</f>
        <v>0</v>
      </c>
      <c r="AK61" s="53">
        <f>IF($V61&lt;=AJ$2,0,IF($O61&lt;=AJ$2,0,IF($G61&gt;=AK$2,0,IF($K61&gt;=$J61,0,IF($O61&lt;=AK$2,($J61-(SUM($K61,SUM($Z61:AJ61)))),IF($L61=$D$139,(($J61-$K61)/$P61),(($J61-SUM($Z61:AJ61))*$Q61))*IF($V61&lt;=AK$2,(DATEDIF(AJ$2,$V61,"D")/365),IF($G61&gt;AJ$2,(DATEDIF($G61,AK$2,"D")/365),1)))))))</f>
        <v>0</v>
      </c>
      <c r="AL61" s="53">
        <f>IF($V61&lt;=AK$2,0,IF($O61&lt;=AK$2,0,IF($G61&gt;=AL$2,0,IF($K61&gt;=$J61,0,IF($O61&lt;=AL$2,($J61-(SUM($K61,SUM($Z61:AK61)))),IF($L61=$D$139,(($J61-$K61)/$P61),(($J61-SUM($Z61:AK61))*$Q61))*IF($V61&lt;=AL$2,(DATEDIF(AK$2,$V61,"D")/365),IF($G61&gt;AK$2,(DATEDIF($G61,AL$2,"D")/365),1)))))))</f>
        <v>0</v>
      </c>
      <c r="AM61" s="53">
        <f>IF($V61&lt;=AL$2,0,IF($O61&lt;=AL$2,0,IF($G61&gt;=AM$2,0,IF($K61&gt;=$J61,0,IF($O61&lt;=AM$2,($J61-(SUM($K61,SUM($Z61:AL61)))),IF($L61=$D$139,(($J61-$K61)/$P61),(($J61-SUM($Z61:AL61))*$Q61))*IF($V61&lt;=AM$2,(DATEDIF(AL$2,$V61,"D")/365),IF($G61&gt;AL$2,(DATEDIF($G61,AM$2,"D")/365),1)))))))</f>
        <v>0</v>
      </c>
      <c r="AN61" s="53">
        <f>IF($V61&lt;=AM$2,0,IF($O61&lt;=AM$2,0,IF($G61&gt;=AN$2,0,IF($K61&gt;=$J61,0,IF($O61&lt;=AN$2,($J61-(SUM($K61,SUM($Z61:AM61)))),IF($L61=$D$139,(($J61-$K61)/$P61),(($J61-SUM($Z61:AM61))*$Q61))*IF($V61&lt;=AN$2,(DATEDIF(AM$2,$V61,"D")/365),IF($G61&gt;AM$2,(DATEDIF($G61,AN$2,"D")/365),1)))))))</f>
        <v>0</v>
      </c>
      <c r="AO61" s="53">
        <f>IF($V61&lt;=AN$2,0,IF($O61&lt;=AN$2,0,IF($G61&gt;=AO$2,0,IF($K61&gt;=$J61,0,IF($O61&lt;=AO$2,($J61-(SUM($K61,SUM($Z61:AN61)))),IF($L61=$D$139,(($J61-$K61)/$P61),(($J61-SUM($Z61:AN61))*$Q61))*IF($V61&lt;=AO$2,(DATEDIF(AN$2,$V61,"D")/365),IF($G61&gt;AN$2,(DATEDIF($G61,AO$2,"D")/365),1)))))))</f>
        <v>0</v>
      </c>
      <c r="AP61" s="53">
        <f>IF($V61&lt;=AO$2,0,IF($O61&lt;=AO$2,0,IF($G61&gt;=AP$2,0,IF($K61&gt;=$J61,0,IF($O61&lt;=AP$2,($J61-(SUM($K61,SUM($Z61:AO61)))),IF($L61=$D$139,(($J61-$K61)/$P61),(($J61-SUM($Z61:AO61))*$Q61))*IF($V61&lt;=AP$2,(DATEDIF(AO$2,$V61,"D")/365),IF($G61&gt;AO$2,(DATEDIF($G61,AP$2,"D")/365),1)))))))</f>
        <v>0</v>
      </c>
      <c r="AQ61" s="53">
        <f>IF($V61&lt;=AP$2,0,IF($O61&lt;=AP$2,0,IF($G61&gt;=AQ$2,0,IF($K61&gt;=$J61,0,IF($O61&lt;=AQ$2,($J61-(SUM($K61,SUM($Z61:AP61)))),IF($L61=$D$139,(($J61-$K61)/$P61),(($J61-SUM($Z61:AP61))*$Q61))*IF($V61&lt;=AQ$2,(DATEDIF(AP$2,$V61,"D")/365),IF($G61&gt;AP$2,(DATEDIF($G61,AQ$2,"D")/365),1)))))))</f>
        <v>0</v>
      </c>
      <c r="AR61" s="53">
        <f>IF($V61&lt;=AQ$2,0,IF($O61&lt;=AQ$2,0,IF($G61&gt;=AR$2,0,IF($K61&gt;=$J61,0,IF($O61&lt;=AR$2,($J61-(SUM($K61,SUM($Z61:AQ61)))),IF($L61=$D$139,(($J61-$K61)/$P61),(($J61-SUM($Z61:AQ61))*$Q61))*IF($V61&lt;=AR$2,(DATEDIF(AQ$2,$V61,"D")/365),IF($G61&gt;AQ$2,(DATEDIF($G61,AR$2,"D")/365),1)))))))</f>
        <v>0</v>
      </c>
      <c r="AS61" s="53">
        <f>IF($V61&lt;=AR$2,0,IF($O61&lt;=AR$2,0,IF($G61&gt;=AS$2,0,IF($K61&gt;=$J61,0,IF($O61&lt;=AS$2,($J61-(SUM($K61,SUM($Z61:AR61)))),IF($L61=$D$139,(($J61-$K61)/$P61),(($J61-SUM($Z61:AR61))*$Q61))*IF($V61&lt;=AS$2,(DATEDIF(AR$2,$V61,"D")/365),IF($G61&gt;AR$2,(DATEDIF($G61,AS$2,"D")/365),1)))))))</f>
        <v>0</v>
      </c>
      <c r="AT61" s="53">
        <f>IF($V61&lt;=AS$2,0,IF($O61&lt;=AS$2,0,IF($G61&gt;=AT$2,0,IF($K61&gt;=$J61,0,IF($O61&lt;=AT$2,($J61-(SUM($K61,SUM($Z61:AS61)))),IF($L61=$D$139,(($J61-$K61)/$P61),(($J61-SUM($Z61:AS61))*$Q61))*IF($V61&lt;=AT$2,(DATEDIF(AS$2,$V61,"D")/365),IF($G61&gt;AS$2,(DATEDIF($G61,AT$2,"D")/365),1)))))))</f>
        <v>0</v>
      </c>
      <c r="AU61" s="53">
        <f>IF($V61&lt;=AT$2,0,IF($O61&lt;=AT$2,0,IF($G61&gt;=AU$2,0,IF($K61&gt;=$J61,0,IF($O61&lt;=AU$2,($J61-(SUM($K61,SUM($Z61:AT61)))),IF($L61=$D$139,(($J61-$K61)/$P61),(($J61-SUM($Z61:AT61))*$Q61))*IF($V61&lt;=AU$2,(DATEDIF(AT$2,$V61,"D")/365),IF($G61&gt;AT$2,(DATEDIF($G61,AU$2,"D")/365),1)))))))</f>
        <v>0</v>
      </c>
      <c r="AV61" s="53">
        <f>IF($V61&lt;=AU$2,0,IF($O61&lt;=AU$2,0,IF($G61&gt;=AV$2,0,IF($K61&gt;=$J61,0,IF($O61&lt;=AV$2,($J61-(SUM($K61,SUM($Z61:AU61)))),IF($L61=$D$139,(($J61-$K61)/$P61),(($J61-SUM($Z61:AU61))*$Q61))*IF($V61&lt;=AV$2,(DATEDIF(AU$2,$V61,"D")/365),IF($G61&gt;AU$2,(DATEDIF($G61,AV$2,"D")/365),1)))))))</f>
        <v>0</v>
      </c>
      <c r="AW61" s="53">
        <f>IF($V61&lt;=AV$2,0,IF($O61&lt;=AV$2,0,IF($G61&gt;=AW$2,0,IF($K61&gt;=$J61,0,IF($O61&lt;=AW$2,($J61-(SUM($K61,SUM($Z61:AV61)))),IF($L61=$D$139,(($J61-$K61)/$P61),(($J61-SUM($Z61:AV61))*$Q61))*IF($V61&lt;=AW$2,(DATEDIF(AV$2,$V61,"D")/365),IF($G61&gt;AV$2,(DATEDIF($G61,AW$2,"D")/365),1)))))))</f>
        <v>0</v>
      </c>
      <c r="AX61" s="53">
        <f>IF($V61&lt;=AW$2,0,IF($O61&lt;=AW$2,0,IF($G61&gt;=AX$2,0,IF($K61&gt;=$J61,0,IF($O61&lt;=AX$2,($J61-(SUM($K61,SUM($Z61:AW61)))),IF($L61=$D$139,(($J61-$K61)/$P61),(($J61-SUM($Z61:AW61))*$Q61))*IF($V61&lt;=AX$2,(DATEDIF(AW$2,$V61,"D")/365),IF($G61&gt;AW$2,(DATEDIF($G61,AX$2,"D")/365),1)))))))</f>
        <v>0</v>
      </c>
      <c r="AY61" s="53">
        <f>IF($V61&lt;=AX$2,0,IF($O61&lt;=AX$2,0,IF($G61&gt;=AY$2,0,IF($K61&gt;=$J61,0,IF($O61&lt;=AY$2,($J61-(SUM($K61,SUM($Z61:AX61)))),IF($L61=$D$139,(($J61-$K61)/$P61),(($J61-SUM($Z61:AX61))*$Q61))*IF($V61&lt;=AY$2,(DATEDIF(AX$2,$V61,"D")/365),IF($G61&gt;AX$2,(DATEDIF($G61,AY$2,"D")/365),1)))))))</f>
        <v>0</v>
      </c>
      <c r="AZ61" s="52"/>
      <c r="BA61" s="52"/>
      <c r="BB61" s="126">
        <f>IF($V61&lt;=BB$2,0,IF($G61&gt;=BB$2,0,IF($G61&gt;$W$3,(J61-Z61),IF($G61&lt;=$W$3,J61-SUM(W61,$Z61:Z61),0))))</f>
        <v>0</v>
      </c>
      <c r="BC61" s="53">
        <f t="shared" si="38"/>
        <v>0</v>
      </c>
      <c r="BD61" s="52">
        <f t="shared" si="38"/>
        <v>0</v>
      </c>
      <c r="BE61" s="53">
        <f t="shared" si="38"/>
        <v>0</v>
      </c>
      <c r="BF61" s="52">
        <f t="shared" si="38"/>
        <v>0</v>
      </c>
      <c r="BG61" s="53">
        <f t="shared" si="38"/>
        <v>0</v>
      </c>
      <c r="BH61" s="52">
        <f t="shared" si="38"/>
        <v>0</v>
      </c>
      <c r="BI61" s="53">
        <f t="shared" si="38"/>
        <v>0</v>
      </c>
      <c r="BJ61" s="52">
        <f t="shared" si="38"/>
        <v>0</v>
      </c>
      <c r="BK61" s="53">
        <f t="shared" si="38"/>
        <v>0</v>
      </c>
      <c r="BL61" s="52">
        <f t="shared" si="38"/>
        <v>0</v>
      </c>
      <c r="BM61" s="53">
        <f t="shared" si="38"/>
        <v>0</v>
      </c>
      <c r="BN61" s="52">
        <f t="shared" si="38"/>
        <v>0</v>
      </c>
      <c r="BO61" s="53">
        <f t="shared" si="38"/>
        <v>0</v>
      </c>
      <c r="BP61" s="52">
        <f t="shared" si="38"/>
        <v>0</v>
      </c>
      <c r="BQ61" s="53">
        <f t="shared" si="38"/>
        <v>0</v>
      </c>
      <c r="BR61" s="52">
        <f t="shared" si="36"/>
        <v>0</v>
      </c>
      <c r="BS61" s="53">
        <f t="shared" si="36"/>
        <v>0</v>
      </c>
      <c r="BT61" s="52">
        <f t="shared" si="36"/>
        <v>0</v>
      </c>
      <c r="BU61" s="53">
        <f t="shared" si="36"/>
        <v>0</v>
      </c>
      <c r="BV61" s="52">
        <f t="shared" si="36"/>
        <v>0</v>
      </c>
      <c r="BW61" s="53">
        <f t="shared" si="36"/>
        <v>0</v>
      </c>
      <c r="BX61" s="52">
        <f t="shared" si="36"/>
        <v>0</v>
      </c>
      <c r="BY61" s="53">
        <f t="shared" si="36"/>
        <v>0</v>
      </c>
      <c r="BZ61" s="52">
        <f t="shared" si="36"/>
        <v>0</v>
      </c>
      <c r="CA61" s="53">
        <f t="shared" si="36"/>
        <v>0</v>
      </c>
    </row>
    <row r="62" spans="1:79">
      <c r="A62" s="20">
        <v>61</v>
      </c>
      <c r="B62" s="20" t="s">
        <v>27</v>
      </c>
      <c r="C62" s="20" t="s">
        <v>153</v>
      </c>
      <c r="D62" s="2">
        <v>1985</v>
      </c>
      <c r="E62" s="3">
        <v>4</v>
      </c>
      <c r="F62" s="2">
        <v>1</v>
      </c>
      <c r="G62" s="55">
        <f t="shared" si="33"/>
        <v>31137</v>
      </c>
      <c r="H62" s="4">
        <v>0</v>
      </c>
      <c r="I62" s="1">
        <v>0</v>
      </c>
      <c r="J62" s="51">
        <f t="shared" si="34"/>
        <v>0</v>
      </c>
      <c r="K62" s="54">
        <f t="shared" si="35"/>
        <v>0</v>
      </c>
      <c r="L62" s="4" t="s">
        <v>96</v>
      </c>
      <c r="M62" s="54">
        <f t="shared" si="15"/>
        <v>8</v>
      </c>
      <c r="N62" s="53">
        <f t="shared" si="3"/>
        <v>8</v>
      </c>
      <c r="O62" s="55">
        <f t="shared" si="4"/>
        <v>34059</v>
      </c>
      <c r="P62" s="53">
        <f t="shared" si="5"/>
        <v>0</v>
      </c>
      <c r="Q62" s="111">
        <f t="shared" si="6"/>
        <v>0</v>
      </c>
      <c r="R62" s="145" t="s">
        <v>130</v>
      </c>
      <c r="S62" s="138">
        <v>17</v>
      </c>
      <c r="T62" s="139">
        <v>4</v>
      </c>
      <c r="U62" s="138">
        <v>2035</v>
      </c>
      <c r="V62" s="55">
        <f t="shared" si="31"/>
        <v>54878</v>
      </c>
      <c r="W62" s="53">
        <f t="shared" si="8"/>
        <v>0</v>
      </c>
      <c r="X62" s="53">
        <f t="shared" si="9"/>
        <v>0</v>
      </c>
      <c r="Y62" s="53">
        <f t="shared" si="10"/>
        <v>0</v>
      </c>
      <c r="Z62" s="53">
        <f t="shared" si="32"/>
        <v>0</v>
      </c>
      <c r="AA62" s="53">
        <f>IF($V62&lt;=Z$2,0,IF($O62&lt;=Z$2,0,IF($G62&gt;=AA$2,0,IF($K62&gt;=$J62,0,IF($O62&lt;=AA$2,($J62-(SUM($K62,SUM($Z62:Z62)))),IF($L62=$D$139,(($J62-$K62)/$P62),(($J62-SUM($Z62:Z62))*$Q62))*IF($V62&lt;=AA$2,(DATEDIF(Z$2,$V62,"D")/365),IF($G62&gt;Z$2,(DATEDIF($G62,AA$2,"D")/365),1)))))))</f>
        <v>0</v>
      </c>
      <c r="AB62" s="53">
        <f>IF($V62&lt;=AA$2,0,IF($O62&lt;=AA$2,0,IF($G62&gt;=AB$2,0,IF($K62&gt;=$J62,0,IF($O62&lt;=AB$2,($J62-(SUM($K62,SUM($Z62:AA62)))),IF($L62=$D$139,(($J62-$K62)/$P62),(($J62-SUM($Z62:AA62))*$Q62))*IF($V62&lt;=AB$2,(DATEDIF(AA$2,$V62,"D")/365),IF($G62&gt;AA$2,(DATEDIF($G62,AB$2,"D")/365),1)))))))</f>
        <v>0</v>
      </c>
      <c r="AC62" s="53">
        <f>IF($V62&lt;=AB$2,0,IF($O62&lt;=AB$2,0,IF($G62&gt;=AC$2,0,IF($K62&gt;=$J62,0,IF($O62&lt;=AC$2,($J62-(SUM($K62,SUM($Z62:AB62)))),IF($L62=$D$139,(($J62-$K62)/$P62),(($J62-SUM($Z62:AB62))*$Q62))*IF($V62&lt;=AC$2,(DATEDIF(AB$2,$V62,"D")/365),IF($G62&gt;AB$2,(DATEDIF($G62,AC$2,"D")/365),1)))))))</f>
        <v>0</v>
      </c>
      <c r="AD62" s="53">
        <f>IF($V62&lt;=AC$2,0,IF($O62&lt;=AC$2,0,IF($G62&gt;=AD$2,0,IF($K62&gt;=$J62,0,IF($O62&lt;=AD$2,($J62-(SUM($K62,SUM($Z62:AC62)))),IF($L62=$D$139,(($J62-$K62)/$P62),(($J62-SUM($Z62:AC62))*$Q62))*IF($V62&lt;=AD$2,(DATEDIF(AC$2,$V62,"D")/365),IF($G62&gt;AC$2,(DATEDIF($G62,AD$2,"D")/365),1)))))))</f>
        <v>0</v>
      </c>
      <c r="AE62" s="53">
        <f>IF($V62&lt;=AD$2,0,IF($O62&lt;=AD$2,0,IF($G62&gt;=AE$2,0,IF($K62&gt;=$J62,0,IF($O62&lt;=AE$2,($J62-(SUM($K62,SUM($Z62:AD62)))),IF($L62=$D$139,(($J62-$K62)/$P62),(($J62-SUM($Z62:AD62))*$Q62))*IF($V62&lt;=AE$2,(DATEDIF(AD$2,$V62,"D")/365),IF($G62&gt;AD$2,(DATEDIF($G62,AE$2,"D")/365),1)))))))</f>
        <v>0</v>
      </c>
      <c r="AF62" s="53">
        <f>IF($V62&lt;=AE$2,0,IF($O62&lt;=AE$2,0,IF($G62&gt;=AF$2,0,IF($K62&gt;=$J62,0,IF($O62&lt;=AF$2,($J62-(SUM($K62,SUM($Z62:AE62)))),IF($L62=$D$139,(($J62-$K62)/$P62),(($J62-SUM($Z62:AE62))*$Q62))*IF($V62&lt;=AF$2,(DATEDIF(AE$2,$V62,"D")/365),IF($G62&gt;AE$2,(DATEDIF($G62,AF$2,"D")/365),1)))))))</f>
        <v>0</v>
      </c>
      <c r="AG62" s="53">
        <f>IF($V62&lt;=AF$2,0,IF($O62&lt;=AF$2,0,IF($G62&gt;=AG$2,0,IF($K62&gt;=$J62,0,IF($O62&lt;=AG$2,($J62-(SUM($K62,SUM($Z62:AF62)))),IF($L62=$D$139,(($J62-$K62)/$P62),(($J62-SUM($Z62:AF62))*$Q62))*IF($V62&lt;=AG$2,(DATEDIF(AF$2,$V62,"D")/365),IF($G62&gt;AF$2,(DATEDIF($G62,AG$2,"D")/365),1)))))))</f>
        <v>0</v>
      </c>
      <c r="AH62" s="53">
        <f>IF($V62&lt;=AG$2,0,IF($O62&lt;=AG$2,0,IF($G62&gt;=AH$2,0,IF($K62&gt;=$J62,0,IF($O62&lt;=AH$2,($J62-(SUM($K62,SUM($Z62:AG62)))),IF($L62=$D$139,(($J62-$K62)/$P62),(($J62-SUM($Z62:AG62))*$Q62))*IF($V62&lt;=AH$2,(DATEDIF(AG$2,$V62,"D")/365),IF($G62&gt;AG$2,(DATEDIF($G62,AH$2,"D")/365),1)))))))</f>
        <v>0</v>
      </c>
      <c r="AI62" s="53">
        <f>IF($V62&lt;=AH$2,0,IF($O62&lt;=AH$2,0,IF($G62&gt;=AI$2,0,IF($K62&gt;=$J62,0,IF($O62&lt;=AI$2,($J62-(SUM($K62,SUM($Z62:AH62)))),IF($L62=$D$139,(($J62-$K62)/$P62),(($J62-SUM($Z62:AH62))*$Q62))*IF($V62&lt;=AI$2,(DATEDIF(AH$2,$V62,"D")/365),IF($G62&gt;AH$2,(DATEDIF($G62,AI$2,"D")/365),1)))))))</f>
        <v>0</v>
      </c>
      <c r="AJ62" s="53">
        <f>IF($V62&lt;=AI$2,0,IF($O62&lt;=AI$2,0,IF($G62&gt;=AJ$2,0,IF($K62&gt;=$J62,0,IF($O62&lt;=AJ$2,($J62-(SUM($K62,SUM($Z62:AI62)))),IF($L62=$D$139,(($J62-$K62)/$P62),(($J62-SUM($Z62:AI62))*$Q62))*IF($V62&lt;=AJ$2,(DATEDIF(AI$2,$V62,"D")/365),IF($G62&gt;AI$2,(DATEDIF($G62,AJ$2,"D")/365),1)))))))</f>
        <v>0</v>
      </c>
      <c r="AK62" s="53">
        <f>IF($V62&lt;=AJ$2,0,IF($O62&lt;=AJ$2,0,IF($G62&gt;=AK$2,0,IF($K62&gt;=$J62,0,IF($O62&lt;=AK$2,($J62-(SUM($K62,SUM($Z62:AJ62)))),IF($L62=$D$139,(($J62-$K62)/$P62),(($J62-SUM($Z62:AJ62))*$Q62))*IF($V62&lt;=AK$2,(DATEDIF(AJ$2,$V62,"D")/365),IF($G62&gt;AJ$2,(DATEDIF($G62,AK$2,"D")/365),1)))))))</f>
        <v>0</v>
      </c>
      <c r="AL62" s="53">
        <f>IF($V62&lt;=AK$2,0,IF($O62&lt;=AK$2,0,IF($G62&gt;=AL$2,0,IF($K62&gt;=$J62,0,IF($O62&lt;=AL$2,($J62-(SUM($K62,SUM($Z62:AK62)))),IF($L62=$D$139,(($J62-$K62)/$P62),(($J62-SUM($Z62:AK62))*$Q62))*IF($V62&lt;=AL$2,(DATEDIF(AK$2,$V62,"D")/365),IF($G62&gt;AK$2,(DATEDIF($G62,AL$2,"D")/365),1)))))))</f>
        <v>0</v>
      </c>
      <c r="AM62" s="53">
        <f>IF($V62&lt;=AL$2,0,IF($O62&lt;=AL$2,0,IF($G62&gt;=AM$2,0,IF($K62&gt;=$J62,0,IF($O62&lt;=AM$2,($J62-(SUM($K62,SUM($Z62:AL62)))),IF($L62=$D$139,(($J62-$K62)/$P62),(($J62-SUM($Z62:AL62))*$Q62))*IF($V62&lt;=AM$2,(DATEDIF(AL$2,$V62,"D")/365),IF($G62&gt;AL$2,(DATEDIF($G62,AM$2,"D")/365),1)))))))</f>
        <v>0</v>
      </c>
      <c r="AN62" s="53">
        <f>IF($V62&lt;=AM$2,0,IF($O62&lt;=AM$2,0,IF($G62&gt;=AN$2,0,IF($K62&gt;=$J62,0,IF($O62&lt;=AN$2,($J62-(SUM($K62,SUM($Z62:AM62)))),IF($L62=$D$139,(($J62-$K62)/$P62),(($J62-SUM($Z62:AM62))*$Q62))*IF($V62&lt;=AN$2,(DATEDIF(AM$2,$V62,"D")/365),IF($G62&gt;AM$2,(DATEDIF($G62,AN$2,"D")/365),1)))))))</f>
        <v>0</v>
      </c>
      <c r="AO62" s="53">
        <f>IF($V62&lt;=AN$2,0,IF($O62&lt;=AN$2,0,IF($G62&gt;=AO$2,0,IF($K62&gt;=$J62,0,IF($O62&lt;=AO$2,($J62-(SUM($K62,SUM($Z62:AN62)))),IF($L62=$D$139,(($J62-$K62)/$P62),(($J62-SUM($Z62:AN62))*$Q62))*IF($V62&lt;=AO$2,(DATEDIF(AN$2,$V62,"D")/365),IF($G62&gt;AN$2,(DATEDIF($G62,AO$2,"D")/365),1)))))))</f>
        <v>0</v>
      </c>
      <c r="AP62" s="53">
        <f>IF($V62&lt;=AO$2,0,IF($O62&lt;=AO$2,0,IF($G62&gt;=AP$2,0,IF($K62&gt;=$J62,0,IF($O62&lt;=AP$2,($J62-(SUM($K62,SUM($Z62:AO62)))),IF($L62=$D$139,(($J62-$K62)/$P62),(($J62-SUM($Z62:AO62))*$Q62))*IF($V62&lt;=AP$2,(DATEDIF(AO$2,$V62,"D")/365),IF($G62&gt;AO$2,(DATEDIF($G62,AP$2,"D")/365),1)))))))</f>
        <v>0</v>
      </c>
      <c r="AQ62" s="53">
        <f>IF($V62&lt;=AP$2,0,IF($O62&lt;=AP$2,0,IF($G62&gt;=AQ$2,0,IF($K62&gt;=$J62,0,IF($O62&lt;=AQ$2,($J62-(SUM($K62,SUM($Z62:AP62)))),IF($L62=$D$139,(($J62-$K62)/$P62),(($J62-SUM($Z62:AP62))*$Q62))*IF($V62&lt;=AQ$2,(DATEDIF(AP$2,$V62,"D")/365),IF($G62&gt;AP$2,(DATEDIF($G62,AQ$2,"D")/365),1)))))))</f>
        <v>0</v>
      </c>
      <c r="AR62" s="53">
        <f>IF($V62&lt;=AQ$2,0,IF($O62&lt;=AQ$2,0,IF($G62&gt;=AR$2,0,IF($K62&gt;=$J62,0,IF($O62&lt;=AR$2,($J62-(SUM($K62,SUM($Z62:AQ62)))),IF($L62=$D$139,(($J62-$K62)/$P62),(($J62-SUM($Z62:AQ62))*$Q62))*IF($V62&lt;=AR$2,(DATEDIF(AQ$2,$V62,"D")/365),IF($G62&gt;AQ$2,(DATEDIF($G62,AR$2,"D")/365),1)))))))</f>
        <v>0</v>
      </c>
      <c r="AS62" s="53">
        <f>IF($V62&lt;=AR$2,0,IF($O62&lt;=AR$2,0,IF($G62&gt;=AS$2,0,IF($K62&gt;=$J62,0,IF($O62&lt;=AS$2,($J62-(SUM($K62,SUM($Z62:AR62)))),IF($L62=$D$139,(($J62-$K62)/$P62),(($J62-SUM($Z62:AR62))*$Q62))*IF($V62&lt;=AS$2,(DATEDIF(AR$2,$V62,"D")/365),IF($G62&gt;AR$2,(DATEDIF($G62,AS$2,"D")/365),1)))))))</f>
        <v>0</v>
      </c>
      <c r="AT62" s="53">
        <f>IF($V62&lt;=AS$2,0,IF($O62&lt;=AS$2,0,IF($G62&gt;=AT$2,0,IF($K62&gt;=$J62,0,IF($O62&lt;=AT$2,($J62-(SUM($K62,SUM($Z62:AS62)))),IF($L62=$D$139,(($J62-$K62)/$P62),(($J62-SUM($Z62:AS62))*$Q62))*IF($V62&lt;=AT$2,(DATEDIF(AS$2,$V62,"D")/365),IF($G62&gt;AS$2,(DATEDIF($G62,AT$2,"D")/365),1)))))))</f>
        <v>0</v>
      </c>
      <c r="AU62" s="53">
        <f>IF($V62&lt;=AT$2,0,IF($O62&lt;=AT$2,0,IF($G62&gt;=AU$2,0,IF($K62&gt;=$J62,0,IF($O62&lt;=AU$2,($J62-(SUM($K62,SUM($Z62:AT62)))),IF($L62=$D$139,(($J62-$K62)/$P62),(($J62-SUM($Z62:AT62))*$Q62))*IF($V62&lt;=AU$2,(DATEDIF(AT$2,$V62,"D")/365),IF($G62&gt;AT$2,(DATEDIF($G62,AU$2,"D")/365),1)))))))</f>
        <v>0</v>
      </c>
      <c r="AV62" s="53">
        <f>IF($V62&lt;=AU$2,0,IF($O62&lt;=AU$2,0,IF($G62&gt;=AV$2,0,IF($K62&gt;=$J62,0,IF($O62&lt;=AV$2,($J62-(SUM($K62,SUM($Z62:AU62)))),IF($L62=$D$139,(($J62-$K62)/$P62),(($J62-SUM($Z62:AU62))*$Q62))*IF($V62&lt;=AV$2,(DATEDIF(AU$2,$V62,"D")/365),IF($G62&gt;AU$2,(DATEDIF($G62,AV$2,"D")/365),1)))))))</f>
        <v>0</v>
      </c>
      <c r="AW62" s="53">
        <f>IF($V62&lt;=AV$2,0,IF($O62&lt;=AV$2,0,IF($G62&gt;=AW$2,0,IF($K62&gt;=$J62,0,IF($O62&lt;=AW$2,($J62-(SUM($K62,SUM($Z62:AV62)))),IF($L62=$D$139,(($J62-$K62)/$P62),(($J62-SUM($Z62:AV62))*$Q62))*IF($V62&lt;=AW$2,(DATEDIF(AV$2,$V62,"D")/365),IF($G62&gt;AV$2,(DATEDIF($G62,AW$2,"D")/365),1)))))))</f>
        <v>0</v>
      </c>
      <c r="AX62" s="53">
        <f>IF($V62&lt;=AW$2,0,IF($O62&lt;=AW$2,0,IF($G62&gt;=AX$2,0,IF($K62&gt;=$J62,0,IF($O62&lt;=AX$2,($J62-(SUM($K62,SUM($Z62:AW62)))),IF($L62=$D$139,(($J62-$K62)/$P62),(($J62-SUM($Z62:AW62))*$Q62))*IF($V62&lt;=AX$2,(DATEDIF(AW$2,$V62,"D")/365),IF($G62&gt;AW$2,(DATEDIF($G62,AX$2,"D")/365),1)))))))</f>
        <v>0</v>
      </c>
      <c r="AY62" s="53">
        <f>IF($V62&lt;=AX$2,0,IF($O62&lt;=AX$2,0,IF($G62&gt;=AY$2,0,IF($K62&gt;=$J62,0,IF($O62&lt;=AY$2,($J62-(SUM($K62,SUM($Z62:AX62)))),IF($L62=$D$139,(($J62-$K62)/$P62),(($J62-SUM($Z62:AX62))*$Q62))*IF($V62&lt;=AY$2,(DATEDIF(AX$2,$V62,"D")/365),IF($G62&gt;AX$2,(DATEDIF($G62,AY$2,"D")/365),1)))))))</f>
        <v>0</v>
      </c>
      <c r="AZ62" s="52"/>
      <c r="BA62" s="52"/>
      <c r="BB62" s="126">
        <f>IF($V62&lt;=BB$2,0,IF($G62&gt;=BB$2,0,IF($G62&gt;$W$3,(J62-Z62),IF($G62&lt;=$W$3,J62-SUM(W62,$Z62:Z62),0))))</f>
        <v>0</v>
      </c>
      <c r="BC62" s="53">
        <f t="shared" si="38"/>
        <v>0</v>
      </c>
      <c r="BD62" s="52">
        <f t="shared" si="38"/>
        <v>0</v>
      </c>
      <c r="BE62" s="53">
        <f t="shared" si="38"/>
        <v>0</v>
      </c>
      <c r="BF62" s="52">
        <f t="shared" si="38"/>
        <v>0</v>
      </c>
      <c r="BG62" s="53">
        <f t="shared" si="38"/>
        <v>0</v>
      </c>
      <c r="BH62" s="52">
        <f t="shared" si="38"/>
        <v>0</v>
      </c>
      <c r="BI62" s="53">
        <f t="shared" si="38"/>
        <v>0</v>
      </c>
      <c r="BJ62" s="52">
        <f t="shared" si="38"/>
        <v>0</v>
      </c>
      <c r="BK62" s="53">
        <f t="shared" si="38"/>
        <v>0</v>
      </c>
      <c r="BL62" s="52">
        <f t="shared" si="38"/>
        <v>0</v>
      </c>
      <c r="BM62" s="53">
        <f t="shared" si="38"/>
        <v>0</v>
      </c>
      <c r="BN62" s="52">
        <f t="shared" si="38"/>
        <v>0</v>
      </c>
      <c r="BO62" s="53">
        <f t="shared" si="38"/>
        <v>0</v>
      </c>
      <c r="BP62" s="52">
        <f t="shared" si="38"/>
        <v>0</v>
      </c>
      <c r="BQ62" s="53">
        <f t="shared" si="38"/>
        <v>0</v>
      </c>
      <c r="BR62" s="52">
        <f t="shared" si="36"/>
        <v>0</v>
      </c>
      <c r="BS62" s="53">
        <f t="shared" si="36"/>
        <v>0</v>
      </c>
      <c r="BT62" s="52">
        <f t="shared" si="36"/>
        <v>0</v>
      </c>
      <c r="BU62" s="53">
        <f t="shared" si="36"/>
        <v>0</v>
      </c>
      <c r="BV62" s="52">
        <f t="shared" si="36"/>
        <v>0</v>
      </c>
      <c r="BW62" s="53">
        <f t="shared" si="36"/>
        <v>0</v>
      </c>
      <c r="BX62" s="52">
        <f t="shared" si="36"/>
        <v>0</v>
      </c>
      <c r="BY62" s="53">
        <f t="shared" si="36"/>
        <v>0</v>
      </c>
      <c r="BZ62" s="52">
        <f t="shared" si="36"/>
        <v>0</v>
      </c>
      <c r="CA62" s="53">
        <f t="shared" si="36"/>
        <v>0</v>
      </c>
    </row>
    <row r="63" spans="1:79">
      <c r="A63" s="20">
        <v>62</v>
      </c>
      <c r="B63" s="20" t="s">
        <v>27</v>
      </c>
      <c r="C63" s="20" t="s">
        <v>153</v>
      </c>
      <c r="D63" s="2">
        <v>1985</v>
      </c>
      <c r="E63" s="3">
        <v>4</v>
      </c>
      <c r="F63" s="2">
        <v>1</v>
      </c>
      <c r="G63" s="55">
        <f t="shared" si="33"/>
        <v>31137</v>
      </c>
      <c r="H63" s="4">
        <v>0</v>
      </c>
      <c r="I63" s="1">
        <v>0</v>
      </c>
      <c r="J63" s="51">
        <f t="shared" si="34"/>
        <v>0</v>
      </c>
      <c r="K63" s="54">
        <f t="shared" si="35"/>
        <v>0</v>
      </c>
      <c r="L63" s="4" t="s">
        <v>96</v>
      </c>
      <c r="M63" s="54">
        <f t="shared" si="15"/>
        <v>8</v>
      </c>
      <c r="N63" s="53">
        <f t="shared" si="3"/>
        <v>8</v>
      </c>
      <c r="O63" s="55">
        <f t="shared" si="4"/>
        <v>34059</v>
      </c>
      <c r="P63" s="53">
        <f t="shared" si="5"/>
        <v>0</v>
      </c>
      <c r="Q63" s="111">
        <f t="shared" si="6"/>
        <v>0</v>
      </c>
      <c r="R63" s="145" t="s">
        <v>130</v>
      </c>
      <c r="S63" s="138">
        <v>17</v>
      </c>
      <c r="T63" s="139">
        <v>4</v>
      </c>
      <c r="U63" s="138">
        <v>2035</v>
      </c>
      <c r="V63" s="55">
        <f t="shared" si="31"/>
        <v>54878</v>
      </c>
      <c r="W63" s="53">
        <f t="shared" si="8"/>
        <v>0</v>
      </c>
      <c r="X63" s="53">
        <f t="shared" si="9"/>
        <v>0</v>
      </c>
      <c r="Y63" s="53">
        <f t="shared" si="10"/>
        <v>0</v>
      </c>
      <c r="Z63" s="53">
        <f t="shared" si="32"/>
        <v>0</v>
      </c>
      <c r="AA63" s="53">
        <f>IF($V63&lt;=Z$2,0,IF($O63&lt;=Z$2,0,IF($G63&gt;=AA$2,0,IF($K63&gt;=$J63,0,IF($O63&lt;=AA$2,($J63-(SUM($K63,SUM($Z63:Z63)))),IF($L63=$D$139,(($J63-$K63)/$P63),(($J63-SUM($Z63:Z63))*$Q63))*IF($V63&lt;=AA$2,(DATEDIF(Z$2,$V63,"D")/365),IF($G63&gt;Z$2,(DATEDIF($G63,AA$2,"D")/365),1)))))))</f>
        <v>0</v>
      </c>
      <c r="AB63" s="53">
        <f>IF($V63&lt;=AA$2,0,IF($O63&lt;=AA$2,0,IF($G63&gt;=AB$2,0,IF($K63&gt;=$J63,0,IF($O63&lt;=AB$2,($J63-(SUM($K63,SUM($Z63:AA63)))),IF($L63=$D$139,(($J63-$K63)/$P63),(($J63-SUM($Z63:AA63))*$Q63))*IF($V63&lt;=AB$2,(DATEDIF(AA$2,$V63,"D")/365),IF($G63&gt;AA$2,(DATEDIF($G63,AB$2,"D")/365),1)))))))</f>
        <v>0</v>
      </c>
      <c r="AC63" s="53">
        <f>IF($V63&lt;=AB$2,0,IF($O63&lt;=AB$2,0,IF($G63&gt;=AC$2,0,IF($K63&gt;=$J63,0,IF($O63&lt;=AC$2,($J63-(SUM($K63,SUM($Z63:AB63)))),IF($L63=$D$139,(($J63-$K63)/$P63),(($J63-SUM($Z63:AB63))*$Q63))*IF($V63&lt;=AC$2,(DATEDIF(AB$2,$V63,"D")/365),IF($G63&gt;AB$2,(DATEDIF($G63,AC$2,"D")/365),1)))))))</f>
        <v>0</v>
      </c>
      <c r="AD63" s="53">
        <f>IF($V63&lt;=AC$2,0,IF($O63&lt;=AC$2,0,IF($G63&gt;=AD$2,0,IF($K63&gt;=$J63,0,IF($O63&lt;=AD$2,($J63-(SUM($K63,SUM($Z63:AC63)))),IF($L63=$D$139,(($J63-$K63)/$P63),(($J63-SUM($Z63:AC63))*$Q63))*IF($V63&lt;=AD$2,(DATEDIF(AC$2,$V63,"D")/365),IF($G63&gt;AC$2,(DATEDIF($G63,AD$2,"D")/365),1)))))))</f>
        <v>0</v>
      </c>
      <c r="AE63" s="53">
        <f>IF($V63&lt;=AD$2,0,IF($O63&lt;=AD$2,0,IF($G63&gt;=AE$2,0,IF($K63&gt;=$J63,0,IF($O63&lt;=AE$2,($J63-(SUM($K63,SUM($Z63:AD63)))),IF($L63=$D$139,(($J63-$K63)/$P63),(($J63-SUM($Z63:AD63))*$Q63))*IF($V63&lt;=AE$2,(DATEDIF(AD$2,$V63,"D")/365),IF($G63&gt;AD$2,(DATEDIF($G63,AE$2,"D")/365),1)))))))</f>
        <v>0</v>
      </c>
      <c r="AF63" s="53">
        <f>IF($V63&lt;=AE$2,0,IF($O63&lt;=AE$2,0,IF($G63&gt;=AF$2,0,IF($K63&gt;=$J63,0,IF($O63&lt;=AF$2,($J63-(SUM($K63,SUM($Z63:AE63)))),IF($L63=$D$139,(($J63-$K63)/$P63),(($J63-SUM($Z63:AE63))*$Q63))*IF($V63&lt;=AF$2,(DATEDIF(AE$2,$V63,"D")/365),IF($G63&gt;AE$2,(DATEDIF($G63,AF$2,"D")/365),1)))))))</f>
        <v>0</v>
      </c>
      <c r="AG63" s="53">
        <f>IF($V63&lt;=AF$2,0,IF($O63&lt;=AF$2,0,IF($G63&gt;=AG$2,0,IF($K63&gt;=$J63,0,IF($O63&lt;=AG$2,($J63-(SUM($K63,SUM($Z63:AF63)))),IF($L63=$D$139,(($J63-$K63)/$P63),(($J63-SUM($Z63:AF63))*$Q63))*IF($V63&lt;=AG$2,(DATEDIF(AF$2,$V63,"D")/365),IF($G63&gt;AF$2,(DATEDIF($G63,AG$2,"D")/365),1)))))))</f>
        <v>0</v>
      </c>
      <c r="AH63" s="53">
        <f>IF($V63&lt;=AG$2,0,IF($O63&lt;=AG$2,0,IF($G63&gt;=AH$2,0,IF($K63&gt;=$J63,0,IF($O63&lt;=AH$2,($J63-(SUM($K63,SUM($Z63:AG63)))),IF($L63=$D$139,(($J63-$K63)/$P63),(($J63-SUM($Z63:AG63))*$Q63))*IF($V63&lt;=AH$2,(DATEDIF(AG$2,$V63,"D")/365),IF($G63&gt;AG$2,(DATEDIF($G63,AH$2,"D")/365),1)))))))</f>
        <v>0</v>
      </c>
      <c r="AI63" s="53">
        <f>IF($V63&lt;=AH$2,0,IF($O63&lt;=AH$2,0,IF($G63&gt;=AI$2,0,IF($K63&gt;=$J63,0,IF($O63&lt;=AI$2,($J63-(SUM($K63,SUM($Z63:AH63)))),IF($L63=$D$139,(($J63-$K63)/$P63),(($J63-SUM($Z63:AH63))*$Q63))*IF($V63&lt;=AI$2,(DATEDIF(AH$2,$V63,"D")/365),IF($G63&gt;AH$2,(DATEDIF($G63,AI$2,"D")/365),1)))))))</f>
        <v>0</v>
      </c>
      <c r="AJ63" s="53">
        <f>IF($V63&lt;=AI$2,0,IF($O63&lt;=AI$2,0,IF($G63&gt;=AJ$2,0,IF($K63&gt;=$J63,0,IF($O63&lt;=AJ$2,($J63-(SUM($K63,SUM($Z63:AI63)))),IF($L63=$D$139,(($J63-$K63)/$P63),(($J63-SUM($Z63:AI63))*$Q63))*IF($V63&lt;=AJ$2,(DATEDIF(AI$2,$V63,"D")/365),IF($G63&gt;AI$2,(DATEDIF($G63,AJ$2,"D")/365),1)))))))</f>
        <v>0</v>
      </c>
      <c r="AK63" s="53">
        <f>IF($V63&lt;=AJ$2,0,IF($O63&lt;=AJ$2,0,IF($G63&gt;=AK$2,0,IF($K63&gt;=$J63,0,IF($O63&lt;=AK$2,($J63-(SUM($K63,SUM($Z63:AJ63)))),IF($L63=$D$139,(($J63-$K63)/$P63),(($J63-SUM($Z63:AJ63))*$Q63))*IF($V63&lt;=AK$2,(DATEDIF(AJ$2,$V63,"D")/365),IF($G63&gt;AJ$2,(DATEDIF($G63,AK$2,"D")/365),1)))))))</f>
        <v>0</v>
      </c>
      <c r="AL63" s="53">
        <f>IF($V63&lt;=AK$2,0,IF($O63&lt;=AK$2,0,IF($G63&gt;=AL$2,0,IF($K63&gt;=$J63,0,IF($O63&lt;=AL$2,($J63-(SUM($K63,SUM($Z63:AK63)))),IF($L63=$D$139,(($J63-$K63)/$P63),(($J63-SUM($Z63:AK63))*$Q63))*IF($V63&lt;=AL$2,(DATEDIF(AK$2,$V63,"D")/365),IF($G63&gt;AK$2,(DATEDIF($G63,AL$2,"D")/365),1)))))))</f>
        <v>0</v>
      </c>
      <c r="AM63" s="53">
        <f>IF($V63&lt;=AL$2,0,IF($O63&lt;=AL$2,0,IF($G63&gt;=AM$2,0,IF($K63&gt;=$J63,0,IF($O63&lt;=AM$2,($J63-(SUM($K63,SUM($Z63:AL63)))),IF($L63=$D$139,(($J63-$K63)/$P63),(($J63-SUM($Z63:AL63))*$Q63))*IF($V63&lt;=AM$2,(DATEDIF(AL$2,$V63,"D")/365),IF($G63&gt;AL$2,(DATEDIF($G63,AM$2,"D")/365),1)))))))</f>
        <v>0</v>
      </c>
      <c r="AN63" s="53">
        <f>IF($V63&lt;=AM$2,0,IF($O63&lt;=AM$2,0,IF($G63&gt;=AN$2,0,IF($K63&gt;=$J63,0,IF($O63&lt;=AN$2,($J63-(SUM($K63,SUM($Z63:AM63)))),IF($L63=$D$139,(($J63-$K63)/$P63),(($J63-SUM($Z63:AM63))*$Q63))*IF($V63&lt;=AN$2,(DATEDIF(AM$2,$V63,"D")/365),IF($G63&gt;AM$2,(DATEDIF($G63,AN$2,"D")/365),1)))))))</f>
        <v>0</v>
      </c>
      <c r="AO63" s="53">
        <f>IF($V63&lt;=AN$2,0,IF($O63&lt;=AN$2,0,IF($G63&gt;=AO$2,0,IF($K63&gt;=$J63,0,IF($O63&lt;=AO$2,($J63-(SUM($K63,SUM($Z63:AN63)))),IF($L63=$D$139,(($J63-$K63)/$P63),(($J63-SUM($Z63:AN63))*$Q63))*IF($V63&lt;=AO$2,(DATEDIF(AN$2,$V63,"D")/365),IF($G63&gt;AN$2,(DATEDIF($G63,AO$2,"D")/365),1)))))))</f>
        <v>0</v>
      </c>
      <c r="AP63" s="53">
        <f>IF($V63&lt;=AO$2,0,IF($O63&lt;=AO$2,0,IF($G63&gt;=AP$2,0,IF($K63&gt;=$J63,0,IF($O63&lt;=AP$2,($J63-(SUM($K63,SUM($Z63:AO63)))),IF($L63=$D$139,(($J63-$K63)/$P63),(($J63-SUM($Z63:AO63))*$Q63))*IF($V63&lt;=AP$2,(DATEDIF(AO$2,$V63,"D")/365),IF($G63&gt;AO$2,(DATEDIF($G63,AP$2,"D")/365),1)))))))</f>
        <v>0</v>
      </c>
      <c r="AQ63" s="53">
        <f>IF($V63&lt;=AP$2,0,IF($O63&lt;=AP$2,0,IF($G63&gt;=AQ$2,0,IF($K63&gt;=$J63,0,IF($O63&lt;=AQ$2,($J63-(SUM($K63,SUM($Z63:AP63)))),IF($L63=$D$139,(($J63-$K63)/$P63),(($J63-SUM($Z63:AP63))*$Q63))*IF($V63&lt;=AQ$2,(DATEDIF(AP$2,$V63,"D")/365),IF($G63&gt;AP$2,(DATEDIF($G63,AQ$2,"D")/365),1)))))))</f>
        <v>0</v>
      </c>
      <c r="AR63" s="53">
        <f>IF($V63&lt;=AQ$2,0,IF($O63&lt;=AQ$2,0,IF($G63&gt;=AR$2,0,IF($K63&gt;=$J63,0,IF($O63&lt;=AR$2,($J63-(SUM($K63,SUM($Z63:AQ63)))),IF($L63=$D$139,(($J63-$K63)/$P63),(($J63-SUM($Z63:AQ63))*$Q63))*IF($V63&lt;=AR$2,(DATEDIF(AQ$2,$V63,"D")/365),IF($G63&gt;AQ$2,(DATEDIF($G63,AR$2,"D")/365),1)))))))</f>
        <v>0</v>
      </c>
      <c r="AS63" s="53">
        <f>IF($V63&lt;=AR$2,0,IF($O63&lt;=AR$2,0,IF($G63&gt;=AS$2,0,IF($K63&gt;=$J63,0,IF($O63&lt;=AS$2,($J63-(SUM($K63,SUM($Z63:AR63)))),IF($L63=$D$139,(($J63-$K63)/$P63),(($J63-SUM($Z63:AR63))*$Q63))*IF($V63&lt;=AS$2,(DATEDIF(AR$2,$V63,"D")/365),IF($G63&gt;AR$2,(DATEDIF($G63,AS$2,"D")/365),1)))))))</f>
        <v>0</v>
      </c>
      <c r="AT63" s="53">
        <f>IF($V63&lt;=AS$2,0,IF($O63&lt;=AS$2,0,IF($G63&gt;=AT$2,0,IF($K63&gt;=$J63,0,IF($O63&lt;=AT$2,($J63-(SUM($K63,SUM($Z63:AS63)))),IF($L63=$D$139,(($J63-$K63)/$P63),(($J63-SUM($Z63:AS63))*$Q63))*IF($V63&lt;=AT$2,(DATEDIF(AS$2,$V63,"D")/365),IF($G63&gt;AS$2,(DATEDIF($G63,AT$2,"D")/365),1)))))))</f>
        <v>0</v>
      </c>
      <c r="AU63" s="53">
        <f>IF($V63&lt;=AT$2,0,IF($O63&lt;=AT$2,0,IF($G63&gt;=AU$2,0,IF($K63&gt;=$J63,0,IF($O63&lt;=AU$2,($J63-(SUM($K63,SUM($Z63:AT63)))),IF($L63=$D$139,(($J63-$K63)/$P63),(($J63-SUM($Z63:AT63))*$Q63))*IF($V63&lt;=AU$2,(DATEDIF(AT$2,$V63,"D")/365),IF($G63&gt;AT$2,(DATEDIF($G63,AU$2,"D")/365),1)))))))</f>
        <v>0</v>
      </c>
      <c r="AV63" s="53">
        <f>IF($V63&lt;=AU$2,0,IF($O63&lt;=AU$2,0,IF($G63&gt;=AV$2,0,IF($K63&gt;=$J63,0,IF($O63&lt;=AV$2,($J63-(SUM($K63,SUM($Z63:AU63)))),IF($L63=$D$139,(($J63-$K63)/$P63),(($J63-SUM($Z63:AU63))*$Q63))*IF($V63&lt;=AV$2,(DATEDIF(AU$2,$V63,"D")/365),IF($G63&gt;AU$2,(DATEDIF($G63,AV$2,"D")/365),1)))))))</f>
        <v>0</v>
      </c>
      <c r="AW63" s="53">
        <f>IF($V63&lt;=AV$2,0,IF($O63&lt;=AV$2,0,IF($G63&gt;=AW$2,0,IF($K63&gt;=$J63,0,IF($O63&lt;=AW$2,($J63-(SUM($K63,SUM($Z63:AV63)))),IF($L63=$D$139,(($J63-$K63)/$P63),(($J63-SUM($Z63:AV63))*$Q63))*IF($V63&lt;=AW$2,(DATEDIF(AV$2,$V63,"D")/365),IF($G63&gt;AV$2,(DATEDIF($G63,AW$2,"D")/365),1)))))))</f>
        <v>0</v>
      </c>
      <c r="AX63" s="53">
        <f>IF($V63&lt;=AW$2,0,IF($O63&lt;=AW$2,0,IF($G63&gt;=AX$2,0,IF($K63&gt;=$J63,0,IF($O63&lt;=AX$2,($J63-(SUM($K63,SUM($Z63:AW63)))),IF($L63=$D$139,(($J63-$K63)/$P63),(($J63-SUM($Z63:AW63))*$Q63))*IF($V63&lt;=AX$2,(DATEDIF(AW$2,$V63,"D")/365),IF($G63&gt;AW$2,(DATEDIF($G63,AX$2,"D")/365),1)))))))</f>
        <v>0</v>
      </c>
      <c r="AY63" s="53">
        <f>IF($V63&lt;=AX$2,0,IF($O63&lt;=AX$2,0,IF($G63&gt;=AY$2,0,IF($K63&gt;=$J63,0,IF($O63&lt;=AY$2,($J63-(SUM($K63,SUM($Z63:AX63)))),IF($L63=$D$139,(($J63-$K63)/$P63),(($J63-SUM($Z63:AX63))*$Q63))*IF($V63&lt;=AY$2,(DATEDIF(AX$2,$V63,"D")/365),IF($G63&gt;AX$2,(DATEDIF($G63,AY$2,"D")/365),1)))))))</f>
        <v>0</v>
      </c>
      <c r="AZ63" s="52"/>
      <c r="BA63" s="52"/>
      <c r="BB63" s="126">
        <f>IF($V63&lt;=BB$2,0,IF($G63&gt;=BB$2,0,IF($G63&gt;$W$3,(J63-Z63),IF($G63&lt;=$W$3,J63-SUM(W63,$Z63:Z63),0))))</f>
        <v>0</v>
      </c>
      <c r="BC63" s="53">
        <f t="shared" si="38"/>
        <v>0</v>
      </c>
      <c r="BD63" s="52">
        <f t="shared" si="38"/>
        <v>0</v>
      </c>
      <c r="BE63" s="53">
        <f t="shared" si="38"/>
        <v>0</v>
      </c>
      <c r="BF63" s="52">
        <f t="shared" si="38"/>
        <v>0</v>
      </c>
      <c r="BG63" s="53">
        <f t="shared" si="38"/>
        <v>0</v>
      </c>
      <c r="BH63" s="52">
        <f t="shared" si="38"/>
        <v>0</v>
      </c>
      <c r="BI63" s="53">
        <f t="shared" si="38"/>
        <v>0</v>
      </c>
      <c r="BJ63" s="52">
        <f t="shared" si="38"/>
        <v>0</v>
      </c>
      <c r="BK63" s="53">
        <f t="shared" si="38"/>
        <v>0</v>
      </c>
      <c r="BL63" s="52">
        <f t="shared" si="38"/>
        <v>0</v>
      </c>
      <c r="BM63" s="53">
        <f t="shared" si="38"/>
        <v>0</v>
      </c>
      <c r="BN63" s="52">
        <f t="shared" si="38"/>
        <v>0</v>
      </c>
      <c r="BO63" s="53">
        <f t="shared" si="38"/>
        <v>0</v>
      </c>
      <c r="BP63" s="52">
        <f t="shared" si="38"/>
        <v>0</v>
      </c>
      <c r="BQ63" s="53">
        <f t="shared" si="38"/>
        <v>0</v>
      </c>
      <c r="BR63" s="52">
        <f t="shared" si="36"/>
        <v>0</v>
      </c>
      <c r="BS63" s="53">
        <f t="shared" si="36"/>
        <v>0</v>
      </c>
      <c r="BT63" s="52">
        <f t="shared" si="36"/>
        <v>0</v>
      </c>
      <c r="BU63" s="53">
        <f t="shared" si="36"/>
        <v>0</v>
      </c>
      <c r="BV63" s="52">
        <f t="shared" si="36"/>
        <v>0</v>
      </c>
      <c r="BW63" s="53">
        <f t="shared" si="36"/>
        <v>0</v>
      </c>
      <c r="BX63" s="52">
        <f t="shared" si="36"/>
        <v>0</v>
      </c>
      <c r="BY63" s="53">
        <f t="shared" si="36"/>
        <v>0</v>
      </c>
      <c r="BZ63" s="52">
        <f t="shared" si="36"/>
        <v>0</v>
      </c>
      <c r="CA63" s="53">
        <f t="shared" si="36"/>
        <v>0</v>
      </c>
    </row>
    <row r="64" spans="1:79">
      <c r="A64" s="20">
        <v>63</v>
      </c>
      <c r="B64" s="20" t="s">
        <v>27</v>
      </c>
      <c r="C64" s="20" t="s">
        <v>153</v>
      </c>
      <c r="D64" s="2">
        <v>1985</v>
      </c>
      <c r="E64" s="3">
        <v>4</v>
      </c>
      <c r="F64" s="2">
        <v>1</v>
      </c>
      <c r="G64" s="55">
        <f t="shared" si="33"/>
        <v>31137</v>
      </c>
      <c r="H64" s="4">
        <v>0</v>
      </c>
      <c r="I64" s="1">
        <v>0</v>
      </c>
      <c r="J64" s="51">
        <f t="shared" si="34"/>
        <v>0</v>
      </c>
      <c r="K64" s="54">
        <f t="shared" si="35"/>
        <v>0</v>
      </c>
      <c r="L64" s="4" t="s">
        <v>96</v>
      </c>
      <c r="M64" s="54">
        <f t="shared" si="15"/>
        <v>8</v>
      </c>
      <c r="N64" s="53">
        <f t="shared" si="3"/>
        <v>8</v>
      </c>
      <c r="O64" s="55">
        <f t="shared" si="4"/>
        <v>34059</v>
      </c>
      <c r="P64" s="53">
        <f t="shared" si="5"/>
        <v>0</v>
      </c>
      <c r="Q64" s="111">
        <f t="shared" si="6"/>
        <v>0</v>
      </c>
      <c r="R64" s="145" t="s">
        <v>130</v>
      </c>
      <c r="S64" s="138">
        <v>17</v>
      </c>
      <c r="T64" s="139">
        <v>4</v>
      </c>
      <c r="U64" s="138">
        <v>2035</v>
      </c>
      <c r="V64" s="55">
        <f t="shared" si="31"/>
        <v>54878</v>
      </c>
      <c r="W64" s="53">
        <f t="shared" si="8"/>
        <v>0</v>
      </c>
      <c r="X64" s="53">
        <f t="shared" si="9"/>
        <v>0</v>
      </c>
      <c r="Y64" s="53">
        <f t="shared" si="10"/>
        <v>0</v>
      </c>
      <c r="Z64" s="53">
        <f t="shared" si="32"/>
        <v>0</v>
      </c>
      <c r="AA64" s="53">
        <f>IF($V64&lt;=Z$2,0,IF($O64&lt;=Z$2,0,IF($G64&gt;=AA$2,0,IF($K64&gt;=$J64,0,IF($O64&lt;=AA$2,($J64-(SUM($K64,SUM($Z64:Z64)))),IF($L64=$D$139,(($J64-$K64)/$P64),(($J64-SUM($Z64:Z64))*$Q64))*IF($V64&lt;=AA$2,(DATEDIF(Z$2,$V64,"D")/365),IF($G64&gt;Z$2,(DATEDIF($G64,AA$2,"D")/365),1)))))))</f>
        <v>0</v>
      </c>
      <c r="AB64" s="53">
        <f>IF($V64&lt;=AA$2,0,IF($O64&lt;=AA$2,0,IF($G64&gt;=AB$2,0,IF($K64&gt;=$J64,0,IF($O64&lt;=AB$2,($J64-(SUM($K64,SUM($Z64:AA64)))),IF($L64=$D$139,(($J64-$K64)/$P64),(($J64-SUM($Z64:AA64))*$Q64))*IF($V64&lt;=AB$2,(DATEDIF(AA$2,$V64,"D")/365),IF($G64&gt;AA$2,(DATEDIF($G64,AB$2,"D")/365),1)))))))</f>
        <v>0</v>
      </c>
      <c r="AC64" s="53">
        <f>IF($V64&lt;=AB$2,0,IF($O64&lt;=AB$2,0,IF($G64&gt;=AC$2,0,IF($K64&gt;=$J64,0,IF($O64&lt;=AC$2,($J64-(SUM($K64,SUM($Z64:AB64)))),IF($L64=$D$139,(($J64-$K64)/$P64),(($J64-SUM($Z64:AB64))*$Q64))*IF($V64&lt;=AC$2,(DATEDIF(AB$2,$V64,"D")/365),IF($G64&gt;AB$2,(DATEDIF($G64,AC$2,"D")/365),1)))))))</f>
        <v>0</v>
      </c>
      <c r="AD64" s="53">
        <f>IF($V64&lt;=AC$2,0,IF($O64&lt;=AC$2,0,IF($G64&gt;=AD$2,0,IF($K64&gt;=$J64,0,IF($O64&lt;=AD$2,($J64-(SUM($K64,SUM($Z64:AC64)))),IF($L64=$D$139,(($J64-$K64)/$P64),(($J64-SUM($Z64:AC64))*$Q64))*IF($V64&lt;=AD$2,(DATEDIF(AC$2,$V64,"D")/365),IF($G64&gt;AC$2,(DATEDIF($G64,AD$2,"D")/365),1)))))))</f>
        <v>0</v>
      </c>
      <c r="AE64" s="53">
        <f>IF($V64&lt;=AD$2,0,IF($O64&lt;=AD$2,0,IF($G64&gt;=AE$2,0,IF($K64&gt;=$J64,0,IF($O64&lt;=AE$2,($J64-(SUM($K64,SUM($Z64:AD64)))),IF($L64=$D$139,(($J64-$K64)/$P64),(($J64-SUM($Z64:AD64))*$Q64))*IF($V64&lt;=AE$2,(DATEDIF(AD$2,$V64,"D")/365),IF($G64&gt;AD$2,(DATEDIF($G64,AE$2,"D")/365),1)))))))</f>
        <v>0</v>
      </c>
      <c r="AF64" s="53">
        <f>IF($V64&lt;=AE$2,0,IF($O64&lt;=AE$2,0,IF($G64&gt;=AF$2,0,IF($K64&gt;=$J64,0,IF($O64&lt;=AF$2,($J64-(SUM($K64,SUM($Z64:AE64)))),IF($L64=$D$139,(($J64-$K64)/$P64),(($J64-SUM($Z64:AE64))*$Q64))*IF($V64&lt;=AF$2,(DATEDIF(AE$2,$V64,"D")/365),IF($G64&gt;AE$2,(DATEDIF($G64,AF$2,"D")/365),1)))))))</f>
        <v>0</v>
      </c>
      <c r="AG64" s="53">
        <f>IF($V64&lt;=AF$2,0,IF($O64&lt;=AF$2,0,IF($G64&gt;=AG$2,0,IF($K64&gt;=$J64,0,IF($O64&lt;=AG$2,($J64-(SUM($K64,SUM($Z64:AF64)))),IF($L64=$D$139,(($J64-$K64)/$P64),(($J64-SUM($Z64:AF64))*$Q64))*IF($V64&lt;=AG$2,(DATEDIF(AF$2,$V64,"D")/365),IF($G64&gt;AF$2,(DATEDIF($G64,AG$2,"D")/365),1)))))))</f>
        <v>0</v>
      </c>
      <c r="AH64" s="53">
        <f>IF($V64&lt;=AG$2,0,IF($O64&lt;=AG$2,0,IF($G64&gt;=AH$2,0,IF($K64&gt;=$J64,0,IF($O64&lt;=AH$2,($J64-(SUM($K64,SUM($Z64:AG64)))),IF($L64=$D$139,(($J64-$K64)/$P64),(($J64-SUM($Z64:AG64))*$Q64))*IF($V64&lt;=AH$2,(DATEDIF(AG$2,$V64,"D")/365),IF($G64&gt;AG$2,(DATEDIF($G64,AH$2,"D")/365),1)))))))</f>
        <v>0</v>
      </c>
      <c r="AI64" s="53">
        <f>IF($V64&lt;=AH$2,0,IF($O64&lt;=AH$2,0,IF($G64&gt;=AI$2,0,IF($K64&gt;=$J64,0,IF($O64&lt;=AI$2,($J64-(SUM($K64,SUM($Z64:AH64)))),IF($L64=$D$139,(($J64-$K64)/$P64),(($J64-SUM($Z64:AH64))*$Q64))*IF($V64&lt;=AI$2,(DATEDIF(AH$2,$V64,"D")/365),IF($G64&gt;AH$2,(DATEDIF($G64,AI$2,"D")/365),1)))))))</f>
        <v>0</v>
      </c>
      <c r="AJ64" s="53">
        <f>IF($V64&lt;=AI$2,0,IF($O64&lt;=AI$2,0,IF($G64&gt;=AJ$2,0,IF($K64&gt;=$J64,0,IF($O64&lt;=AJ$2,($J64-(SUM($K64,SUM($Z64:AI64)))),IF($L64=$D$139,(($J64-$K64)/$P64),(($J64-SUM($Z64:AI64))*$Q64))*IF($V64&lt;=AJ$2,(DATEDIF(AI$2,$V64,"D")/365),IF($G64&gt;AI$2,(DATEDIF($G64,AJ$2,"D")/365),1)))))))</f>
        <v>0</v>
      </c>
      <c r="AK64" s="53">
        <f>IF($V64&lt;=AJ$2,0,IF($O64&lt;=AJ$2,0,IF($G64&gt;=AK$2,0,IF($K64&gt;=$J64,0,IF($O64&lt;=AK$2,($J64-(SUM($K64,SUM($Z64:AJ64)))),IF($L64=$D$139,(($J64-$K64)/$P64),(($J64-SUM($Z64:AJ64))*$Q64))*IF($V64&lt;=AK$2,(DATEDIF(AJ$2,$V64,"D")/365),IF($G64&gt;AJ$2,(DATEDIF($G64,AK$2,"D")/365),1)))))))</f>
        <v>0</v>
      </c>
      <c r="AL64" s="53">
        <f>IF($V64&lt;=AK$2,0,IF($O64&lt;=AK$2,0,IF($G64&gt;=AL$2,0,IF($K64&gt;=$J64,0,IF($O64&lt;=AL$2,($J64-(SUM($K64,SUM($Z64:AK64)))),IF($L64=$D$139,(($J64-$K64)/$P64),(($J64-SUM($Z64:AK64))*$Q64))*IF($V64&lt;=AL$2,(DATEDIF(AK$2,$V64,"D")/365),IF($G64&gt;AK$2,(DATEDIF($G64,AL$2,"D")/365),1)))))))</f>
        <v>0</v>
      </c>
      <c r="AM64" s="53">
        <f>IF($V64&lt;=AL$2,0,IF($O64&lt;=AL$2,0,IF($G64&gt;=AM$2,0,IF($K64&gt;=$J64,0,IF($O64&lt;=AM$2,($J64-(SUM($K64,SUM($Z64:AL64)))),IF($L64=$D$139,(($J64-$K64)/$P64),(($J64-SUM($Z64:AL64))*$Q64))*IF($V64&lt;=AM$2,(DATEDIF(AL$2,$V64,"D")/365),IF($G64&gt;AL$2,(DATEDIF($G64,AM$2,"D")/365),1)))))))</f>
        <v>0</v>
      </c>
      <c r="AN64" s="53">
        <f>IF($V64&lt;=AM$2,0,IF($O64&lt;=AM$2,0,IF($G64&gt;=AN$2,0,IF($K64&gt;=$J64,0,IF($O64&lt;=AN$2,($J64-(SUM($K64,SUM($Z64:AM64)))),IF($L64=$D$139,(($J64-$K64)/$P64),(($J64-SUM($Z64:AM64))*$Q64))*IF($V64&lt;=AN$2,(DATEDIF(AM$2,$V64,"D")/365),IF($G64&gt;AM$2,(DATEDIF($G64,AN$2,"D")/365),1)))))))</f>
        <v>0</v>
      </c>
      <c r="AO64" s="53">
        <f>IF($V64&lt;=AN$2,0,IF($O64&lt;=AN$2,0,IF($G64&gt;=AO$2,0,IF($K64&gt;=$J64,0,IF($O64&lt;=AO$2,($J64-(SUM($K64,SUM($Z64:AN64)))),IF($L64=$D$139,(($J64-$K64)/$P64),(($J64-SUM($Z64:AN64))*$Q64))*IF($V64&lt;=AO$2,(DATEDIF(AN$2,$V64,"D")/365),IF($G64&gt;AN$2,(DATEDIF($G64,AO$2,"D")/365),1)))))))</f>
        <v>0</v>
      </c>
      <c r="AP64" s="53">
        <f>IF($V64&lt;=AO$2,0,IF($O64&lt;=AO$2,0,IF($G64&gt;=AP$2,0,IF($K64&gt;=$J64,0,IF($O64&lt;=AP$2,($J64-(SUM($K64,SUM($Z64:AO64)))),IF($L64=$D$139,(($J64-$K64)/$P64),(($J64-SUM($Z64:AO64))*$Q64))*IF($V64&lt;=AP$2,(DATEDIF(AO$2,$V64,"D")/365),IF($G64&gt;AO$2,(DATEDIF($G64,AP$2,"D")/365),1)))))))</f>
        <v>0</v>
      </c>
      <c r="AQ64" s="53">
        <f>IF($V64&lt;=AP$2,0,IF($O64&lt;=AP$2,0,IF($G64&gt;=AQ$2,0,IF($K64&gt;=$J64,0,IF($O64&lt;=AQ$2,($J64-(SUM($K64,SUM($Z64:AP64)))),IF($L64=$D$139,(($J64-$K64)/$P64),(($J64-SUM($Z64:AP64))*$Q64))*IF($V64&lt;=AQ$2,(DATEDIF(AP$2,$V64,"D")/365),IF($G64&gt;AP$2,(DATEDIF($G64,AQ$2,"D")/365),1)))))))</f>
        <v>0</v>
      </c>
      <c r="AR64" s="53">
        <f>IF($V64&lt;=AQ$2,0,IF($O64&lt;=AQ$2,0,IF($G64&gt;=AR$2,0,IF($K64&gt;=$J64,0,IF($O64&lt;=AR$2,($J64-(SUM($K64,SUM($Z64:AQ64)))),IF($L64=$D$139,(($J64-$K64)/$P64),(($J64-SUM($Z64:AQ64))*$Q64))*IF($V64&lt;=AR$2,(DATEDIF(AQ$2,$V64,"D")/365),IF($G64&gt;AQ$2,(DATEDIF($G64,AR$2,"D")/365),1)))))))</f>
        <v>0</v>
      </c>
      <c r="AS64" s="53">
        <f>IF($V64&lt;=AR$2,0,IF($O64&lt;=AR$2,0,IF($G64&gt;=AS$2,0,IF($K64&gt;=$J64,0,IF($O64&lt;=AS$2,($J64-(SUM($K64,SUM($Z64:AR64)))),IF($L64=$D$139,(($J64-$K64)/$P64),(($J64-SUM($Z64:AR64))*$Q64))*IF($V64&lt;=AS$2,(DATEDIF(AR$2,$V64,"D")/365),IF($G64&gt;AR$2,(DATEDIF($G64,AS$2,"D")/365),1)))))))</f>
        <v>0</v>
      </c>
      <c r="AT64" s="53">
        <f>IF($V64&lt;=AS$2,0,IF($O64&lt;=AS$2,0,IF($G64&gt;=AT$2,0,IF($K64&gt;=$J64,0,IF($O64&lt;=AT$2,($J64-(SUM($K64,SUM($Z64:AS64)))),IF($L64=$D$139,(($J64-$K64)/$P64),(($J64-SUM($Z64:AS64))*$Q64))*IF($V64&lt;=AT$2,(DATEDIF(AS$2,$V64,"D")/365),IF($G64&gt;AS$2,(DATEDIF($G64,AT$2,"D")/365),1)))))))</f>
        <v>0</v>
      </c>
      <c r="AU64" s="53">
        <f>IF($V64&lt;=AT$2,0,IF($O64&lt;=AT$2,0,IF($G64&gt;=AU$2,0,IF($K64&gt;=$J64,0,IF($O64&lt;=AU$2,($J64-(SUM($K64,SUM($Z64:AT64)))),IF($L64=$D$139,(($J64-$K64)/$P64),(($J64-SUM($Z64:AT64))*$Q64))*IF($V64&lt;=AU$2,(DATEDIF(AT$2,$V64,"D")/365),IF($G64&gt;AT$2,(DATEDIF($G64,AU$2,"D")/365),1)))))))</f>
        <v>0</v>
      </c>
      <c r="AV64" s="53">
        <f>IF($V64&lt;=AU$2,0,IF($O64&lt;=AU$2,0,IF($G64&gt;=AV$2,0,IF($K64&gt;=$J64,0,IF($O64&lt;=AV$2,($J64-(SUM($K64,SUM($Z64:AU64)))),IF($L64=$D$139,(($J64-$K64)/$P64),(($J64-SUM($Z64:AU64))*$Q64))*IF($V64&lt;=AV$2,(DATEDIF(AU$2,$V64,"D")/365),IF($G64&gt;AU$2,(DATEDIF($G64,AV$2,"D")/365),1)))))))</f>
        <v>0</v>
      </c>
      <c r="AW64" s="53">
        <f>IF($V64&lt;=AV$2,0,IF($O64&lt;=AV$2,0,IF($G64&gt;=AW$2,0,IF($K64&gt;=$J64,0,IF($O64&lt;=AW$2,($J64-(SUM($K64,SUM($Z64:AV64)))),IF($L64=$D$139,(($J64-$K64)/$P64),(($J64-SUM($Z64:AV64))*$Q64))*IF($V64&lt;=AW$2,(DATEDIF(AV$2,$V64,"D")/365),IF($G64&gt;AV$2,(DATEDIF($G64,AW$2,"D")/365),1)))))))</f>
        <v>0</v>
      </c>
      <c r="AX64" s="53">
        <f>IF($V64&lt;=AW$2,0,IF($O64&lt;=AW$2,0,IF($G64&gt;=AX$2,0,IF($K64&gt;=$J64,0,IF($O64&lt;=AX$2,($J64-(SUM($K64,SUM($Z64:AW64)))),IF($L64=$D$139,(($J64-$K64)/$P64),(($J64-SUM($Z64:AW64))*$Q64))*IF($V64&lt;=AX$2,(DATEDIF(AW$2,$V64,"D")/365),IF($G64&gt;AW$2,(DATEDIF($G64,AX$2,"D")/365),1)))))))</f>
        <v>0</v>
      </c>
      <c r="AY64" s="53">
        <f>IF($V64&lt;=AX$2,0,IF($O64&lt;=AX$2,0,IF($G64&gt;=AY$2,0,IF($K64&gt;=$J64,0,IF($O64&lt;=AY$2,($J64-(SUM($K64,SUM($Z64:AX64)))),IF($L64=$D$139,(($J64-$K64)/$P64),(($J64-SUM($Z64:AX64))*$Q64))*IF($V64&lt;=AY$2,(DATEDIF(AX$2,$V64,"D")/365),IF($G64&gt;AX$2,(DATEDIF($G64,AY$2,"D")/365),1)))))))</f>
        <v>0</v>
      </c>
      <c r="AZ64" s="52"/>
      <c r="BA64" s="52"/>
      <c r="BB64" s="126">
        <f>IF($V64&lt;=BB$2,0,IF($G64&gt;=BB$2,0,IF($G64&gt;$W$3,(J64-Z64),IF($G64&lt;=$W$3,J64-SUM(W64,$Z64:Z64),0))))</f>
        <v>0</v>
      </c>
      <c r="BC64" s="53">
        <f t="shared" si="38"/>
        <v>0</v>
      </c>
      <c r="BD64" s="52">
        <f t="shared" si="38"/>
        <v>0</v>
      </c>
      <c r="BE64" s="53">
        <f t="shared" si="38"/>
        <v>0</v>
      </c>
      <c r="BF64" s="52">
        <f t="shared" si="38"/>
        <v>0</v>
      </c>
      <c r="BG64" s="53">
        <f t="shared" si="38"/>
        <v>0</v>
      </c>
      <c r="BH64" s="52">
        <f t="shared" si="38"/>
        <v>0</v>
      </c>
      <c r="BI64" s="53">
        <f t="shared" si="38"/>
        <v>0</v>
      </c>
      <c r="BJ64" s="52">
        <f t="shared" si="38"/>
        <v>0</v>
      </c>
      <c r="BK64" s="53">
        <f t="shared" si="38"/>
        <v>0</v>
      </c>
      <c r="BL64" s="52">
        <f t="shared" si="38"/>
        <v>0</v>
      </c>
      <c r="BM64" s="53">
        <f t="shared" si="38"/>
        <v>0</v>
      </c>
      <c r="BN64" s="52">
        <f t="shared" si="38"/>
        <v>0</v>
      </c>
      <c r="BO64" s="53">
        <f t="shared" si="38"/>
        <v>0</v>
      </c>
      <c r="BP64" s="52">
        <f t="shared" si="38"/>
        <v>0</v>
      </c>
      <c r="BQ64" s="53">
        <f t="shared" si="38"/>
        <v>0</v>
      </c>
      <c r="BR64" s="52">
        <f t="shared" si="36"/>
        <v>0</v>
      </c>
      <c r="BS64" s="53">
        <f t="shared" si="36"/>
        <v>0</v>
      </c>
      <c r="BT64" s="52">
        <f t="shared" si="36"/>
        <v>0</v>
      </c>
      <c r="BU64" s="53">
        <f t="shared" si="36"/>
        <v>0</v>
      </c>
      <c r="BV64" s="52">
        <f t="shared" si="36"/>
        <v>0</v>
      </c>
      <c r="BW64" s="53">
        <f t="shared" si="36"/>
        <v>0</v>
      </c>
      <c r="BX64" s="52">
        <f t="shared" si="36"/>
        <v>0</v>
      </c>
      <c r="BY64" s="53">
        <f t="shared" si="36"/>
        <v>0</v>
      </c>
      <c r="BZ64" s="52">
        <f t="shared" si="36"/>
        <v>0</v>
      </c>
      <c r="CA64" s="53">
        <f t="shared" si="36"/>
        <v>0</v>
      </c>
    </row>
    <row r="65" spans="1:79">
      <c r="A65" s="20">
        <v>64</v>
      </c>
      <c r="B65" s="20" t="s">
        <v>27</v>
      </c>
      <c r="C65" s="20" t="s">
        <v>153</v>
      </c>
      <c r="D65" s="2">
        <v>1985</v>
      </c>
      <c r="E65" s="3">
        <v>4</v>
      </c>
      <c r="F65" s="2">
        <v>1</v>
      </c>
      <c r="G65" s="55">
        <f t="shared" si="33"/>
        <v>31137</v>
      </c>
      <c r="H65" s="4">
        <v>0</v>
      </c>
      <c r="I65" s="1">
        <v>0</v>
      </c>
      <c r="J65" s="51">
        <f t="shared" si="34"/>
        <v>0</v>
      </c>
      <c r="K65" s="54">
        <f t="shared" si="35"/>
        <v>0</v>
      </c>
      <c r="L65" s="4" t="s">
        <v>96</v>
      </c>
      <c r="M65" s="54">
        <f t="shared" si="15"/>
        <v>8</v>
      </c>
      <c r="N65" s="53">
        <f t="shared" si="3"/>
        <v>8</v>
      </c>
      <c r="O65" s="55">
        <f t="shared" si="4"/>
        <v>34059</v>
      </c>
      <c r="P65" s="53">
        <f t="shared" si="5"/>
        <v>0</v>
      </c>
      <c r="Q65" s="111">
        <f t="shared" si="6"/>
        <v>0</v>
      </c>
      <c r="R65" s="145" t="s">
        <v>130</v>
      </c>
      <c r="S65" s="138">
        <v>17</v>
      </c>
      <c r="T65" s="139">
        <v>4</v>
      </c>
      <c r="U65" s="138">
        <v>2035</v>
      </c>
      <c r="V65" s="55">
        <f t="shared" si="31"/>
        <v>54878</v>
      </c>
      <c r="W65" s="53">
        <f t="shared" si="8"/>
        <v>0</v>
      </c>
      <c r="X65" s="53">
        <f t="shared" si="9"/>
        <v>0</v>
      </c>
      <c r="Y65" s="53">
        <f t="shared" si="10"/>
        <v>0</v>
      </c>
      <c r="Z65" s="53">
        <f t="shared" si="32"/>
        <v>0</v>
      </c>
      <c r="AA65" s="53">
        <f>IF($V65&lt;=Z$2,0,IF($O65&lt;=Z$2,0,IF($G65&gt;=AA$2,0,IF($K65&gt;=$J65,0,IF($O65&lt;=AA$2,($J65-(SUM($K65,SUM($Z65:Z65)))),IF($L65=$D$139,(($J65-$K65)/$P65),(($J65-SUM($Z65:Z65))*$Q65))*IF($V65&lt;=AA$2,(DATEDIF(Z$2,$V65,"D")/365),IF($G65&gt;Z$2,(DATEDIF($G65,AA$2,"D")/365),1)))))))</f>
        <v>0</v>
      </c>
      <c r="AB65" s="53">
        <f>IF($V65&lt;=AA$2,0,IF($O65&lt;=AA$2,0,IF($G65&gt;=AB$2,0,IF($K65&gt;=$J65,0,IF($O65&lt;=AB$2,($J65-(SUM($K65,SUM($Z65:AA65)))),IF($L65=$D$139,(($J65-$K65)/$P65),(($J65-SUM($Z65:AA65))*$Q65))*IF($V65&lt;=AB$2,(DATEDIF(AA$2,$V65,"D")/365),IF($G65&gt;AA$2,(DATEDIF($G65,AB$2,"D")/365),1)))))))</f>
        <v>0</v>
      </c>
      <c r="AC65" s="53">
        <f>IF($V65&lt;=AB$2,0,IF($O65&lt;=AB$2,0,IF($G65&gt;=AC$2,0,IF($K65&gt;=$J65,0,IF($O65&lt;=AC$2,($J65-(SUM($K65,SUM($Z65:AB65)))),IF($L65=$D$139,(($J65-$K65)/$P65),(($J65-SUM($Z65:AB65))*$Q65))*IF($V65&lt;=AC$2,(DATEDIF(AB$2,$V65,"D")/365),IF($G65&gt;AB$2,(DATEDIF($G65,AC$2,"D")/365),1)))))))</f>
        <v>0</v>
      </c>
      <c r="AD65" s="53">
        <f>IF($V65&lt;=AC$2,0,IF($O65&lt;=AC$2,0,IF($G65&gt;=AD$2,0,IF($K65&gt;=$J65,0,IF($O65&lt;=AD$2,($J65-(SUM($K65,SUM($Z65:AC65)))),IF($L65=$D$139,(($J65-$K65)/$P65),(($J65-SUM($Z65:AC65))*$Q65))*IF($V65&lt;=AD$2,(DATEDIF(AC$2,$V65,"D")/365),IF($G65&gt;AC$2,(DATEDIF($G65,AD$2,"D")/365),1)))))))</f>
        <v>0</v>
      </c>
      <c r="AE65" s="53">
        <f>IF($V65&lt;=AD$2,0,IF($O65&lt;=AD$2,0,IF($G65&gt;=AE$2,0,IF($K65&gt;=$J65,0,IF($O65&lt;=AE$2,($J65-(SUM($K65,SUM($Z65:AD65)))),IF($L65=$D$139,(($J65-$K65)/$P65),(($J65-SUM($Z65:AD65))*$Q65))*IF($V65&lt;=AE$2,(DATEDIF(AD$2,$V65,"D")/365),IF($G65&gt;AD$2,(DATEDIF($G65,AE$2,"D")/365),1)))))))</f>
        <v>0</v>
      </c>
      <c r="AF65" s="53">
        <f>IF($V65&lt;=AE$2,0,IF($O65&lt;=AE$2,0,IF($G65&gt;=AF$2,0,IF($K65&gt;=$J65,0,IF($O65&lt;=AF$2,($J65-(SUM($K65,SUM($Z65:AE65)))),IF($L65=$D$139,(($J65-$K65)/$P65),(($J65-SUM($Z65:AE65))*$Q65))*IF($V65&lt;=AF$2,(DATEDIF(AE$2,$V65,"D")/365),IF($G65&gt;AE$2,(DATEDIF($G65,AF$2,"D")/365),1)))))))</f>
        <v>0</v>
      </c>
      <c r="AG65" s="53">
        <f>IF($V65&lt;=AF$2,0,IF($O65&lt;=AF$2,0,IF($G65&gt;=AG$2,0,IF($K65&gt;=$J65,0,IF($O65&lt;=AG$2,($J65-(SUM($K65,SUM($Z65:AF65)))),IF($L65=$D$139,(($J65-$K65)/$P65),(($J65-SUM($Z65:AF65))*$Q65))*IF($V65&lt;=AG$2,(DATEDIF(AF$2,$V65,"D")/365),IF($G65&gt;AF$2,(DATEDIF($G65,AG$2,"D")/365),1)))))))</f>
        <v>0</v>
      </c>
      <c r="AH65" s="53">
        <f>IF($V65&lt;=AG$2,0,IF($O65&lt;=AG$2,0,IF($G65&gt;=AH$2,0,IF($K65&gt;=$J65,0,IF($O65&lt;=AH$2,($J65-(SUM($K65,SUM($Z65:AG65)))),IF($L65=$D$139,(($J65-$K65)/$P65),(($J65-SUM($Z65:AG65))*$Q65))*IF($V65&lt;=AH$2,(DATEDIF(AG$2,$V65,"D")/365),IF($G65&gt;AG$2,(DATEDIF($G65,AH$2,"D")/365),1)))))))</f>
        <v>0</v>
      </c>
      <c r="AI65" s="53">
        <f>IF($V65&lt;=AH$2,0,IF($O65&lt;=AH$2,0,IF($G65&gt;=AI$2,0,IF($K65&gt;=$J65,0,IF($O65&lt;=AI$2,($J65-(SUM($K65,SUM($Z65:AH65)))),IF($L65=$D$139,(($J65-$K65)/$P65),(($J65-SUM($Z65:AH65))*$Q65))*IF($V65&lt;=AI$2,(DATEDIF(AH$2,$V65,"D")/365),IF($G65&gt;AH$2,(DATEDIF($G65,AI$2,"D")/365),1)))))))</f>
        <v>0</v>
      </c>
      <c r="AJ65" s="53">
        <f>IF($V65&lt;=AI$2,0,IF($O65&lt;=AI$2,0,IF($G65&gt;=AJ$2,0,IF($K65&gt;=$J65,0,IF($O65&lt;=AJ$2,($J65-(SUM($K65,SUM($Z65:AI65)))),IF($L65=$D$139,(($J65-$K65)/$P65),(($J65-SUM($Z65:AI65))*$Q65))*IF($V65&lt;=AJ$2,(DATEDIF(AI$2,$V65,"D")/365),IF($G65&gt;AI$2,(DATEDIF($G65,AJ$2,"D")/365),1)))))))</f>
        <v>0</v>
      </c>
      <c r="AK65" s="53">
        <f>IF($V65&lt;=AJ$2,0,IF($O65&lt;=AJ$2,0,IF($G65&gt;=AK$2,0,IF($K65&gt;=$J65,0,IF($O65&lt;=AK$2,($J65-(SUM($K65,SUM($Z65:AJ65)))),IF($L65=$D$139,(($J65-$K65)/$P65),(($J65-SUM($Z65:AJ65))*$Q65))*IF($V65&lt;=AK$2,(DATEDIF(AJ$2,$V65,"D")/365),IF($G65&gt;AJ$2,(DATEDIF($G65,AK$2,"D")/365),1)))))))</f>
        <v>0</v>
      </c>
      <c r="AL65" s="53">
        <f>IF($V65&lt;=AK$2,0,IF($O65&lt;=AK$2,0,IF($G65&gt;=AL$2,0,IF($K65&gt;=$J65,0,IF($O65&lt;=AL$2,($J65-(SUM($K65,SUM($Z65:AK65)))),IF($L65=$D$139,(($J65-$K65)/$P65),(($J65-SUM($Z65:AK65))*$Q65))*IF($V65&lt;=AL$2,(DATEDIF(AK$2,$V65,"D")/365),IF($G65&gt;AK$2,(DATEDIF($G65,AL$2,"D")/365),1)))))))</f>
        <v>0</v>
      </c>
      <c r="AM65" s="53">
        <f>IF($V65&lt;=AL$2,0,IF($O65&lt;=AL$2,0,IF($G65&gt;=AM$2,0,IF($K65&gt;=$J65,0,IF($O65&lt;=AM$2,($J65-(SUM($K65,SUM($Z65:AL65)))),IF($L65=$D$139,(($J65-$K65)/$P65),(($J65-SUM($Z65:AL65))*$Q65))*IF($V65&lt;=AM$2,(DATEDIF(AL$2,$V65,"D")/365),IF($G65&gt;AL$2,(DATEDIF($G65,AM$2,"D")/365),1)))))))</f>
        <v>0</v>
      </c>
      <c r="AN65" s="53">
        <f>IF($V65&lt;=AM$2,0,IF($O65&lt;=AM$2,0,IF($G65&gt;=AN$2,0,IF($K65&gt;=$J65,0,IF($O65&lt;=AN$2,($J65-(SUM($K65,SUM($Z65:AM65)))),IF($L65=$D$139,(($J65-$K65)/$P65),(($J65-SUM($Z65:AM65))*$Q65))*IF($V65&lt;=AN$2,(DATEDIF(AM$2,$V65,"D")/365),IF($G65&gt;AM$2,(DATEDIF($G65,AN$2,"D")/365),1)))))))</f>
        <v>0</v>
      </c>
      <c r="AO65" s="53">
        <f>IF($V65&lt;=AN$2,0,IF($O65&lt;=AN$2,0,IF($G65&gt;=AO$2,0,IF($K65&gt;=$J65,0,IF($O65&lt;=AO$2,($J65-(SUM($K65,SUM($Z65:AN65)))),IF($L65=$D$139,(($J65-$K65)/$P65),(($J65-SUM($Z65:AN65))*$Q65))*IF($V65&lt;=AO$2,(DATEDIF(AN$2,$V65,"D")/365),IF($G65&gt;AN$2,(DATEDIF($G65,AO$2,"D")/365),1)))))))</f>
        <v>0</v>
      </c>
      <c r="AP65" s="53">
        <f>IF($V65&lt;=AO$2,0,IF($O65&lt;=AO$2,0,IF($G65&gt;=AP$2,0,IF($K65&gt;=$J65,0,IF($O65&lt;=AP$2,($J65-(SUM($K65,SUM($Z65:AO65)))),IF($L65=$D$139,(($J65-$K65)/$P65),(($J65-SUM($Z65:AO65))*$Q65))*IF($V65&lt;=AP$2,(DATEDIF(AO$2,$V65,"D")/365),IF($G65&gt;AO$2,(DATEDIF($G65,AP$2,"D")/365),1)))))))</f>
        <v>0</v>
      </c>
      <c r="AQ65" s="53">
        <f>IF($V65&lt;=AP$2,0,IF($O65&lt;=AP$2,0,IF($G65&gt;=AQ$2,0,IF($K65&gt;=$J65,0,IF($O65&lt;=AQ$2,($J65-(SUM($K65,SUM($Z65:AP65)))),IF($L65=$D$139,(($J65-$K65)/$P65),(($J65-SUM($Z65:AP65))*$Q65))*IF($V65&lt;=AQ$2,(DATEDIF(AP$2,$V65,"D")/365),IF($G65&gt;AP$2,(DATEDIF($G65,AQ$2,"D")/365),1)))))))</f>
        <v>0</v>
      </c>
      <c r="AR65" s="53">
        <f>IF($V65&lt;=AQ$2,0,IF($O65&lt;=AQ$2,0,IF($G65&gt;=AR$2,0,IF($K65&gt;=$J65,0,IF($O65&lt;=AR$2,($J65-(SUM($K65,SUM($Z65:AQ65)))),IF($L65=$D$139,(($J65-$K65)/$P65),(($J65-SUM($Z65:AQ65))*$Q65))*IF($V65&lt;=AR$2,(DATEDIF(AQ$2,$V65,"D")/365),IF($G65&gt;AQ$2,(DATEDIF($G65,AR$2,"D")/365),1)))))))</f>
        <v>0</v>
      </c>
      <c r="AS65" s="53">
        <f>IF($V65&lt;=AR$2,0,IF($O65&lt;=AR$2,0,IF($G65&gt;=AS$2,0,IF($K65&gt;=$J65,0,IF($O65&lt;=AS$2,($J65-(SUM($K65,SUM($Z65:AR65)))),IF($L65=$D$139,(($J65-$K65)/$P65),(($J65-SUM($Z65:AR65))*$Q65))*IF($V65&lt;=AS$2,(DATEDIF(AR$2,$V65,"D")/365),IF($G65&gt;AR$2,(DATEDIF($G65,AS$2,"D")/365),1)))))))</f>
        <v>0</v>
      </c>
      <c r="AT65" s="53">
        <f>IF($V65&lt;=AS$2,0,IF($O65&lt;=AS$2,0,IF($G65&gt;=AT$2,0,IF($K65&gt;=$J65,0,IF($O65&lt;=AT$2,($J65-(SUM($K65,SUM($Z65:AS65)))),IF($L65=$D$139,(($J65-$K65)/$P65),(($J65-SUM($Z65:AS65))*$Q65))*IF($V65&lt;=AT$2,(DATEDIF(AS$2,$V65,"D")/365),IF($G65&gt;AS$2,(DATEDIF($G65,AT$2,"D")/365),1)))))))</f>
        <v>0</v>
      </c>
      <c r="AU65" s="53">
        <f>IF($V65&lt;=AT$2,0,IF($O65&lt;=AT$2,0,IF($G65&gt;=AU$2,0,IF($K65&gt;=$J65,0,IF($O65&lt;=AU$2,($J65-(SUM($K65,SUM($Z65:AT65)))),IF($L65=$D$139,(($J65-$K65)/$P65),(($J65-SUM($Z65:AT65))*$Q65))*IF($V65&lt;=AU$2,(DATEDIF(AT$2,$V65,"D")/365),IF($G65&gt;AT$2,(DATEDIF($G65,AU$2,"D")/365),1)))))))</f>
        <v>0</v>
      </c>
      <c r="AV65" s="53">
        <f>IF($V65&lt;=AU$2,0,IF($O65&lt;=AU$2,0,IF($G65&gt;=AV$2,0,IF($K65&gt;=$J65,0,IF($O65&lt;=AV$2,($J65-(SUM($K65,SUM($Z65:AU65)))),IF($L65=$D$139,(($J65-$K65)/$P65),(($J65-SUM($Z65:AU65))*$Q65))*IF($V65&lt;=AV$2,(DATEDIF(AU$2,$V65,"D")/365),IF($G65&gt;AU$2,(DATEDIF($G65,AV$2,"D")/365),1)))))))</f>
        <v>0</v>
      </c>
      <c r="AW65" s="53">
        <f>IF($V65&lt;=AV$2,0,IF($O65&lt;=AV$2,0,IF($G65&gt;=AW$2,0,IF($K65&gt;=$J65,0,IF($O65&lt;=AW$2,($J65-(SUM($K65,SUM($Z65:AV65)))),IF($L65=$D$139,(($J65-$K65)/$P65),(($J65-SUM($Z65:AV65))*$Q65))*IF($V65&lt;=AW$2,(DATEDIF(AV$2,$V65,"D")/365),IF($G65&gt;AV$2,(DATEDIF($G65,AW$2,"D")/365),1)))))))</f>
        <v>0</v>
      </c>
      <c r="AX65" s="53">
        <f>IF($V65&lt;=AW$2,0,IF($O65&lt;=AW$2,0,IF($G65&gt;=AX$2,0,IF($K65&gt;=$J65,0,IF($O65&lt;=AX$2,($J65-(SUM($K65,SUM($Z65:AW65)))),IF($L65=$D$139,(($J65-$K65)/$P65),(($J65-SUM($Z65:AW65))*$Q65))*IF($V65&lt;=AX$2,(DATEDIF(AW$2,$V65,"D")/365),IF($G65&gt;AW$2,(DATEDIF($G65,AX$2,"D")/365),1)))))))</f>
        <v>0</v>
      </c>
      <c r="AY65" s="53">
        <f>IF($V65&lt;=AX$2,0,IF($O65&lt;=AX$2,0,IF($G65&gt;=AY$2,0,IF($K65&gt;=$J65,0,IF($O65&lt;=AY$2,($J65-(SUM($K65,SUM($Z65:AX65)))),IF($L65=$D$139,(($J65-$K65)/$P65),(($J65-SUM($Z65:AX65))*$Q65))*IF($V65&lt;=AY$2,(DATEDIF(AX$2,$V65,"D")/365),IF($G65&gt;AX$2,(DATEDIF($G65,AY$2,"D")/365),1)))))))</f>
        <v>0</v>
      </c>
      <c r="AZ65" s="52"/>
      <c r="BA65" s="52"/>
      <c r="BB65" s="126">
        <f>IF($V65&lt;=BB$2,0,IF($G65&gt;=BB$2,0,IF($G65&gt;$W$3,(J65-Z65),IF($G65&lt;=$W$3,J65-SUM(W65,$Z65:Z65),0))))</f>
        <v>0</v>
      </c>
      <c r="BC65" s="53">
        <f t="shared" si="38"/>
        <v>0</v>
      </c>
      <c r="BD65" s="52">
        <f t="shared" si="38"/>
        <v>0</v>
      </c>
      <c r="BE65" s="53">
        <f t="shared" si="38"/>
        <v>0</v>
      </c>
      <c r="BF65" s="52">
        <f t="shared" si="38"/>
        <v>0</v>
      </c>
      <c r="BG65" s="53">
        <f t="shared" si="38"/>
        <v>0</v>
      </c>
      <c r="BH65" s="52">
        <f t="shared" si="38"/>
        <v>0</v>
      </c>
      <c r="BI65" s="53">
        <f t="shared" si="38"/>
        <v>0</v>
      </c>
      <c r="BJ65" s="52">
        <f t="shared" si="38"/>
        <v>0</v>
      </c>
      <c r="BK65" s="53">
        <f t="shared" si="38"/>
        <v>0</v>
      </c>
      <c r="BL65" s="52">
        <f t="shared" si="38"/>
        <v>0</v>
      </c>
      <c r="BM65" s="53">
        <f t="shared" si="38"/>
        <v>0</v>
      </c>
      <c r="BN65" s="52">
        <f t="shared" si="38"/>
        <v>0</v>
      </c>
      <c r="BO65" s="53">
        <f t="shared" si="38"/>
        <v>0</v>
      </c>
      <c r="BP65" s="52">
        <f t="shared" si="38"/>
        <v>0</v>
      </c>
      <c r="BQ65" s="53">
        <f t="shared" si="38"/>
        <v>0</v>
      </c>
      <c r="BR65" s="52">
        <f t="shared" si="36"/>
        <v>0</v>
      </c>
      <c r="BS65" s="53">
        <f t="shared" si="36"/>
        <v>0</v>
      </c>
      <c r="BT65" s="52">
        <f t="shared" si="36"/>
        <v>0</v>
      </c>
      <c r="BU65" s="53">
        <f t="shared" si="36"/>
        <v>0</v>
      </c>
      <c r="BV65" s="52">
        <f t="shared" si="36"/>
        <v>0</v>
      </c>
      <c r="BW65" s="53">
        <f t="shared" si="36"/>
        <v>0</v>
      </c>
      <c r="BX65" s="52">
        <f t="shared" si="36"/>
        <v>0</v>
      </c>
      <c r="BY65" s="53">
        <f t="shared" si="36"/>
        <v>0</v>
      </c>
      <c r="BZ65" s="52">
        <f t="shared" si="36"/>
        <v>0</v>
      </c>
      <c r="CA65" s="53">
        <f t="shared" si="36"/>
        <v>0</v>
      </c>
    </row>
    <row r="66" spans="1:79">
      <c r="A66" s="20">
        <v>65</v>
      </c>
      <c r="B66" s="20" t="s">
        <v>27</v>
      </c>
      <c r="C66" s="20" t="s">
        <v>153</v>
      </c>
      <c r="D66" s="2">
        <v>1985</v>
      </c>
      <c r="E66" s="3">
        <v>4</v>
      </c>
      <c r="F66" s="2">
        <v>1</v>
      </c>
      <c r="G66" s="55">
        <f t="shared" si="33"/>
        <v>31137</v>
      </c>
      <c r="H66" s="4">
        <v>0</v>
      </c>
      <c r="I66" s="1">
        <v>0</v>
      </c>
      <c r="J66" s="51">
        <f t="shared" si="34"/>
        <v>0</v>
      </c>
      <c r="K66" s="54">
        <f t="shared" si="35"/>
        <v>0</v>
      </c>
      <c r="L66" s="4" t="s">
        <v>96</v>
      </c>
      <c r="M66" s="54">
        <f t="shared" si="15"/>
        <v>8</v>
      </c>
      <c r="N66" s="53">
        <f t="shared" si="3"/>
        <v>8</v>
      </c>
      <c r="O66" s="55">
        <f t="shared" si="4"/>
        <v>34059</v>
      </c>
      <c r="P66" s="53">
        <f t="shared" si="5"/>
        <v>0</v>
      </c>
      <c r="Q66" s="111">
        <f t="shared" si="6"/>
        <v>0</v>
      </c>
      <c r="R66" s="145" t="s">
        <v>130</v>
      </c>
      <c r="S66" s="138">
        <v>17</v>
      </c>
      <c r="T66" s="139">
        <v>4</v>
      </c>
      <c r="U66" s="138">
        <v>2035</v>
      </c>
      <c r="V66" s="55">
        <f t="shared" si="31"/>
        <v>54878</v>
      </c>
      <c r="W66" s="53">
        <f t="shared" si="8"/>
        <v>0</v>
      </c>
      <c r="X66" s="53">
        <f t="shared" si="9"/>
        <v>0</v>
      </c>
      <c r="Y66" s="53">
        <f t="shared" si="10"/>
        <v>0</v>
      </c>
      <c r="Z66" s="53">
        <f t="shared" si="32"/>
        <v>0</v>
      </c>
      <c r="AA66" s="53">
        <f>IF($V66&lt;=Z$2,0,IF($O66&lt;=Z$2,0,IF($G66&gt;=AA$2,0,IF($K66&gt;=$J66,0,IF($O66&lt;=AA$2,($J66-(SUM($K66,SUM($Z66:Z66)))),IF($L66=$D$139,(($J66-$K66)/$P66),(($J66-SUM($Z66:Z66))*$Q66))*IF($V66&lt;=AA$2,(DATEDIF(Z$2,$V66,"D")/365),IF($G66&gt;Z$2,(DATEDIF($G66,AA$2,"D")/365),1)))))))</f>
        <v>0</v>
      </c>
      <c r="AB66" s="53">
        <f>IF($V66&lt;=AA$2,0,IF($O66&lt;=AA$2,0,IF($G66&gt;=AB$2,0,IF($K66&gt;=$J66,0,IF($O66&lt;=AB$2,($J66-(SUM($K66,SUM($Z66:AA66)))),IF($L66=$D$139,(($J66-$K66)/$P66),(($J66-SUM($Z66:AA66))*$Q66))*IF($V66&lt;=AB$2,(DATEDIF(AA$2,$V66,"D")/365),IF($G66&gt;AA$2,(DATEDIF($G66,AB$2,"D")/365),1)))))))</f>
        <v>0</v>
      </c>
      <c r="AC66" s="53">
        <f>IF($V66&lt;=AB$2,0,IF($O66&lt;=AB$2,0,IF($G66&gt;=AC$2,0,IF($K66&gt;=$J66,0,IF($O66&lt;=AC$2,($J66-(SUM($K66,SUM($Z66:AB66)))),IF($L66=$D$139,(($J66-$K66)/$P66),(($J66-SUM($Z66:AB66))*$Q66))*IF($V66&lt;=AC$2,(DATEDIF(AB$2,$V66,"D")/365),IF($G66&gt;AB$2,(DATEDIF($G66,AC$2,"D")/365),1)))))))</f>
        <v>0</v>
      </c>
      <c r="AD66" s="53">
        <f>IF($V66&lt;=AC$2,0,IF($O66&lt;=AC$2,0,IF($G66&gt;=AD$2,0,IF($K66&gt;=$J66,0,IF($O66&lt;=AD$2,($J66-(SUM($K66,SUM($Z66:AC66)))),IF($L66=$D$139,(($J66-$K66)/$P66),(($J66-SUM($Z66:AC66))*$Q66))*IF($V66&lt;=AD$2,(DATEDIF(AC$2,$V66,"D")/365),IF($G66&gt;AC$2,(DATEDIF($G66,AD$2,"D")/365),1)))))))</f>
        <v>0</v>
      </c>
      <c r="AE66" s="53">
        <f>IF($V66&lt;=AD$2,0,IF($O66&lt;=AD$2,0,IF($G66&gt;=AE$2,0,IF($K66&gt;=$J66,0,IF($O66&lt;=AE$2,($J66-(SUM($K66,SUM($Z66:AD66)))),IF($L66=$D$139,(($J66-$K66)/$P66),(($J66-SUM($Z66:AD66))*$Q66))*IF($V66&lt;=AE$2,(DATEDIF(AD$2,$V66,"D")/365),IF($G66&gt;AD$2,(DATEDIF($G66,AE$2,"D")/365),1)))))))</f>
        <v>0</v>
      </c>
      <c r="AF66" s="53">
        <f>IF($V66&lt;=AE$2,0,IF($O66&lt;=AE$2,0,IF($G66&gt;=AF$2,0,IF($K66&gt;=$J66,0,IF($O66&lt;=AF$2,($J66-(SUM($K66,SUM($Z66:AE66)))),IF($L66=$D$139,(($J66-$K66)/$P66),(($J66-SUM($Z66:AE66))*$Q66))*IF($V66&lt;=AF$2,(DATEDIF(AE$2,$V66,"D")/365),IF($G66&gt;AE$2,(DATEDIF($G66,AF$2,"D")/365),1)))))))</f>
        <v>0</v>
      </c>
      <c r="AG66" s="53">
        <f>IF($V66&lt;=AF$2,0,IF($O66&lt;=AF$2,0,IF($G66&gt;=AG$2,0,IF($K66&gt;=$J66,0,IF($O66&lt;=AG$2,($J66-(SUM($K66,SUM($Z66:AF66)))),IF($L66=$D$139,(($J66-$K66)/$P66),(($J66-SUM($Z66:AF66))*$Q66))*IF($V66&lt;=AG$2,(DATEDIF(AF$2,$V66,"D")/365),IF($G66&gt;AF$2,(DATEDIF($G66,AG$2,"D")/365),1)))))))</f>
        <v>0</v>
      </c>
      <c r="AH66" s="53">
        <f>IF($V66&lt;=AG$2,0,IF($O66&lt;=AG$2,0,IF($G66&gt;=AH$2,0,IF($K66&gt;=$J66,0,IF($O66&lt;=AH$2,($J66-(SUM($K66,SUM($Z66:AG66)))),IF($L66=$D$139,(($J66-$K66)/$P66),(($J66-SUM($Z66:AG66))*$Q66))*IF($V66&lt;=AH$2,(DATEDIF(AG$2,$V66,"D")/365),IF($G66&gt;AG$2,(DATEDIF($G66,AH$2,"D")/365),1)))))))</f>
        <v>0</v>
      </c>
      <c r="AI66" s="53">
        <f>IF($V66&lt;=AH$2,0,IF($O66&lt;=AH$2,0,IF($G66&gt;=AI$2,0,IF($K66&gt;=$J66,0,IF($O66&lt;=AI$2,($J66-(SUM($K66,SUM($Z66:AH66)))),IF($L66=$D$139,(($J66-$K66)/$P66),(($J66-SUM($Z66:AH66))*$Q66))*IF($V66&lt;=AI$2,(DATEDIF(AH$2,$V66,"D")/365),IF($G66&gt;AH$2,(DATEDIF($G66,AI$2,"D")/365),1)))))))</f>
        <v>0</v>
      </c>
      <c r="AJ66" s="53">
        <f>IF($V66&lt;=AI$2,0,IF($O66&lt;=AI$2,0,IF($G66&gt;=AJ$2,0,IF($K66&gt;=$J66,0,IF($O66&lt;=AJ$2,($J66-(SUM($K66,SUM($Z66:AI66)))),IF($L66=$D$139,(($J66-$K66)/$P66),(($J66-SUM($Z66:AI66))*$Q66))*IF($V66&lt;=AJ$2,(DATEDIF(AI$2,$V66,"D")/365),IF($G66&gt;AI$2,(DATEDIF($G66,AJ$2,"D")/365),1)))))))</f>
        <v>0</v>
      </c>
      <c r="AK66" s="53">
        <f>IF($V66&lt;=AJ$2,0,IF($O66&lt;=AJ$2,0,IF($G66&gt;=AK$2,0,IF($K66&gt;=$J66,0,IF($O66&lt;=AK$2,($J66-(SUM($K66,SUM($Z66:AJ66)))),IF($L66=$D$139,(($J66-$K66)/$P66),(($J66-SUM($Z66:AJ66))*$Q66))*IF($V66&lt;=AK$2,(DATEDIF(AJ$2,$V66,"D")/365),IF($G66&gt;AJ$2,(DATEDIF($G66,AK$2,"D")/365),1)))))))</f>
        <v>0</v>
      </c>
      <c r="AL66" s="53">
        <f>IF($V66&lt;=AK$2,0,IF($O66&lt;=AK$2,0,IF($G66&gt;=AL$2,0,IF($K66&gt;=$J66,0,IF($O66&lt;=AL$2,($J66-(SUM($K66,SUM($Z66:AK66)))),IF($L66=$D$139,(($J66-$K66)/$P66),(($J66-SUM($Z66:AK66))*$Q66))*IF($V66&lt;=AL$2,(DATEDIF(AK$2,$V66,"D")/365),IF($G66&gt;AK$2,(DATEDIF($G66,AL$2,"D")/365),1)))))))</f>
        <v>0</v>
      </c>
      <c r="AM66" s="53">
        <f>IF($V66&lt;=AL$2,0,IF($O66&lt;=AL$2,0,IF($G66&gt;=AM$2,0,IF($K66&gt;=$J66,0,IF($O66&lt;=AM$2,($J66-(SUM($K66,SUM($Z66:AL66)))),IF($L66=$D$139,(($J66-$K66)/$P66),(($J66-SUM($Z66:AL66))*$Q66))*IF($V66&lt;=AM$2,(DATEDIF(AL$2,$V66,"D")/365),IF($G66&gt;AL$2,(DATEDIF($G66,AM$2,"D")/365),1)))))))</f>
        <v>0</v>
      </c>
      <c r="AN66" s="53">
        <f>IF($V66&lt;=AM$2,0,IF($O66&lt;=AM$2,0,IF($G66&gt;=AN$2,0,IF($K66&gt;=$J66,0,IF($O66&lt;=AN$2,($J66-(SUM($K66,SUM($Z66:AM66)))),IF($L66=$D$139,(($J66-$K66)/$P66),(($J66-SUM($Z66:AM66))*$Q66))*IF($V66&lt;=AN$2,(DATEDIF(AM$2,$V66,"D")/365),IF($G66&gt;AM$2,(DATEDIF($G66,AN$2,"D")/365),1)))))))</f>
        <v>0</v>
      </c>
      <c r="AO66" s="53">
        <f>IF($V66&lt;=AN$2,0,IF($O66&lt;=AN$2,0,IF($G66&gt;=AO$2,0,IF($K66&gt;=$J66,0,IF($O66&lt;=AO$2,($J66-(SUM($K66,SUM($Z66:AN66)))),IF($L66=$D$139,(($J66-$K66)/$P66),(($J66-SUM($Z66:AN66))*$Q66))*IF($V66&lt;=AO$2,(DATEDIF(AN$2,$V66,"D")/365),IF($G66&gt;AN$2,(DATEDIF($G66,AO$2,"D")/365),1)))))))</f>
        <v>0</v>
      </c>
      <c r="AP66" s="53">
        <f>IF($V66&lt;=AO$2,0,IF($O66&lt;=AO$2,0,IF($G66&gt;=AP$2,0,IF($K66&gt;=$J66,0,IF($O66&lt;=AP$2,($J66-(SUM($K66,SUM($Z66:AO66)))),IF($L66=$D$139,(($J66-$K66)/$P66),(($J66-SUM($Z66:AO66))*$Q66))*IF($V66&lt;=AP$2,(DATEDIF(AO$2,$V66,"D")/365),IF($G66&gt;AO$2,(DATEDIF($G66,AP$2,"D")/365),1)))))))</f>
        <v>0</v>
      </c>
      <c r="AQ66" s="53">
        <f>IF($V66&lt;=AP$2,0,IF($O66&lt;=AP$2,0,IF($G66&gt;=AQ$2,0,IF($K66&gt;=$J66,0,IF($O66&lt;=AQ$2,($J66-(SUM($K66,SUM($Z66:AP66)))),IF($L66=$D$139,(($J66-$K66)/$P66),(($J66-SUM($Z66:AP66))*$Q66))*IF($V66&lt;=AQ$2,(DATEDIF(AP$2,$V66,"D")/365),IF($G66&gt;AP$2,(DATEDIF($G66,AQ$2,"D")/365),1)))))))</f>
        <v>0</v>
      </c>
      <c r="AR66" s="53">
        <f>IF($V66&lt;=AQ$2,0,IF($O66&lt;=AQ$2,0,IF($G66&gt;=AR$2,0,IF($K66&gt;=$J66,0,IF($O66&lt;=AR$2,($J66-(SUM($K66,SUM($Z66:AQ66)))),IF($L66=$D$139,(($J66-$K66)/$P66),(($J66-SUM($Z66:AQ66))*$Q66))*IF($V66&lt;=AR$2,(DATEDIF(AQ$2,$V66,"D")/365),IF($G66&gt;AQ$2,(DATEDIF($G66,AR$2,"D")/365),1)))))))</f>
        <v>0</v>
      </c>
      <c r="AS66" s="53">
        <f>IF($V66&lt;=AR$2,0,IF($O66&lt;=AR$2,0,IF($G66&gt;=AS$2,0,IF($K66&gt;=$J66,0,IF($O66&lt;=AS$2,($J66-(SUM($K66,SUM($Z66:AR66)))),IF($L66=$D$139,(($J66-$K66)/$P66),(($J66-SUM($Z66:AR66))*$Q66))*IF($V66&lt;=AS$2,(DATEDIF(AR$2,$V66,"D")/365),IF($G66&gt;AR$2,(DATEDIF($G66,AS$2,"D")/365),1)))))))</f>
        <v>0</v>
      </c>
      <c r="AT66" s="53">
        <f>IF($V66&lt;=AS$2,0,IF($O66&lt;=AS$2,0,IF($G66&gt;=AT$2,0,IF($K66&gt;=$J66,0,IF($O66&lt;=AT$2,($J66-(SUM($K66,SUM($Z66:AS66)))),IF($L66=$D$139,(($J66-$K66)/$P66),(($J66-SUM($Z66:AS66))*$Q66))*IF($V66&lt;=AT$2,(DATEDIF(AS$2,$V66,"D")/365),IF($G66&gt;AS$2,(DATEDIF($G66,AT$2,"D")/365),1)))))))</f>
        <v>0</v>
      </c>
      <c r="AU66" s="53">
        <f>IF($V66&lt;=AT$2,0,IF($O66&lt;=AT$2,0,IF($G66&gt;=AU$2,0,IF($K66&gt;=$J66,0,IF($O66&lt;=AU$2,($J66-(SUM($K66,SUM($Z66:AT66)))),IF($L66=$D$139,(($J66-$K66)/$P66),(($J66-SUM($Z66:AT66))*$Q66))*IF($V66&lt;=AU$2,(DATEDIF(AT$2,$V66,"D")/365),IF($G66&gt;AT$2,(DATEDIF($G66,AU$2,"D")/365),1)))))))</f>
        <v>0</v>
      </c>
      <c r="AV66" s="53">
        <f>IF($V66&lt;=AU$2,0,IF($O66&lt;=AU$2,0,IF($G66&gt;=AV$2,0,IF($K66&gt;=$J66,0,IF($O66&lt;=AV$2,($J66-(SUM($K66,SUM($Z66:AU66)))),IF($L66=$D$139,(($J66-$K66)/$P66),(($J66-SUM($Z66:AU66))*$Q66))*IF($V66&lt;=AV$2,(DATEDIF(AU$2,$V66,"D")/365),IF($G66&gt;AU$2,(DATEDIF($G66,AV$2,"D")/365),1)))))))</f>
        <v>0</v>
      </c>
      <c r="AW66" s="53">
        <f>IF($V66&lt;=AV$2,0,IF($O66&lt;=AV$2,0,IF($G66&gt;=AW$2,0,IF($K66&gt;=$J66,0,IF($O66&lt;=AW$2,($J66-(SUM($K66,SUM($Z66:AV66)))),IF($L66=$D$139,(($J66-$K66)/$P66),(($J66-SUM($Z66:AV66))*$Q66))*IF($V66&lt;=AW$2,(DATEDIF(AV$2,$V66,"D")/365),IF($G66&gt;AV$2,(DATEDIF($G66,AW$2,"D")/365),1)))))))</f>
        <v>0</v>
      </c>
      <c r="AX66" s="53">
        <f>IF($V66&lt;=AW$2,0,IF($O66&lt;=AW$2,0,IF($G66&gt;=AX$2,0,IF($K66&gt;=$J66,0,IF($O66&lt;=AX$2,($J66-(SUM($K66,SUM($Z66:AW66)))),IF($L66=$D$139,(($J66-$K66)/$P66),(($J66-SUM($Z66:AW66))*$Q66))*IF($V66&lt;=AX$2,(DATEDIF(AW$2,$V66,"D")/365),IF($G66&gt;AW$2,(DATEDIF($G66,AX$2,"D")/365),1)))))))</f>
        <v>0</v>
      </c>
      <c r="AY66" s="53">
        <f>IF($V66&lt;=AX$2,0,IF($O66&lt;=AX$2,0,IF($G66&gt;=AY$2,0,IF($K66&gt;=$J66,0,IF($O66&lt;=AY$2,($J66-(SUM($K66,SUM($Z66:AX66)))),IF($L66=$D$139,(($J66-$K66)/$P66),(($J66-SUM($Z66:AX66))*$Q66))*IF($V66&lt;=AY$2,(DATEDIF(AX$2,$V66,"D")/365),IF($G66&gt;AX$2,(DATEDIF($G66,AY$2,"D")/365),1)))))))</f>
        <v>0</v>
      </c>
      <c r="AZ66" s="52"/>
      <c r="BA66" s="52"/>
      <c r="BB66" s="126">
        <f>IF($V66&lt;=BB$2,0,IF($G66&gt;=BB$2,0,IF($G66&gt;$W$3,(J66-Z66),IF($G66&lt;=$W$3,J66-SUM(W66,$Z66:Z66),0))))</f>
        <v>0</v>
      </c>
      <c r="BC66" s="53">
        <f t="shared" si="38"/>
        <v>0</v>
      </c>
      <c r="BD66" s="52">
        <f t="shared" si="38"/>
        <v>0</v>
      </c>
      <c r="BE66" s="53">
        <f t="shared" si="38"/>
        <v>0</v>
      </c>
      <c r="BF66" s="52">
        <f t="shared" si="38"/>
        <v>0</v>
      </c>
      <c r="BG66" s="53">
        <f t="shared" si="38"/>
        <v>0</v>
      </c>
      <c r="BH66" s="52">
        <f t="shared" si="38"/>
        <v>0</v>
      </c>
      <c r="BI66" s="53">
        <f t="shared" si="38"/>
        <v>0</v>
      </c>
      <c r="BJ66" s="52">
        <f t="shared" si="38"/>
        <v>0</v>
      </c>
      <c r="BK66" s="53">
        <f t="shared" si="38"/>
        <v>0</v>
      </c>
      <c r="BL66" s="52">
        <f t="shared" si="38"/>
        <v>0</v>
      </c>
      <c r="BM66" s="53">
        <f t="shared" si="38"/>
        <v>0</v>
      </c>
      <c r="BN66" s="52">
        <f t="shared" si="38"/>
        <v>0</v>
      </c>
      <c r="BO66" s="53">
        <f t="shared" si="38"/>
        <v>0</v>
      </c>
      <c r="BP66" s="52">
        <f t="shared" si="38"/>
        <v>0</v>
      </c>
      <c r="BQ66" s="53">
        <f t="shared" si="38"/>
        <v>0</v>
      </c>
      <c r="BR66" s="52">
        <f t="shared" si="36"/>
        <v>0</v>
      </c>
      <c r="BS66" s="53">
        <f t="shared" si="36"/>
        <v>0</v>
      </c>
      <c r="BT66" s="52">
        <f t="shared" si="36"/>
        <v>0</v>
      </c>
      <c r="BU66" s="53">
        <f t="shared" si="36"/>
        <v>0</v>
      </c>
      <c r="BV66" s="52">
        <f t="shared" si="36"/>
        <v>0</v>
      </c>
      <c r="BW66" s="53">
        <f t="shared" si="36"/>
        <v>0</v>
      </c>
      <c r="BX66" s="52">
        <f t="shared" si="36"/>
        <v>0</v>
      </c>
      <c r="BY66" s="53">
        <f t="shared" si="36"/>
        <v>0</v>
      </c>
      <c r="BZ66" s="52">
        <f t="shared" si="36"/>
        <v>0</v>
      </c>
      <c r="CA66" s="53">
        <f t="shared" si="36"/>
        <v>0</v>
      </c>
    </row>
    <row r="67" spans="1:79">
      <c r="A67" s="20">
        <v>66</v>
      </c>
      <c r="B67" s="20" t="s">
        <v>27</v>
      </c>
      <c r="C67" s="20" t="s">
        <v>153</v>
      </c>
      <c r="D67" s="2">
        <v>1985</v>
      </c>
      <c r="E67" s="3">
        <v>4</v>
      </c>
      <c r="F67" s="2">
        <v>1</v>
      </c>
      <c r="G67" s="55">
        <f t="shared" si="33"/>
        <v>31137</v>
      </c>
      <c r="H67" s="4">
        <v>0</v>
      </c>
      <c r="I67" s="1">
        <v>0</v>
      </c>
      <c r="J67" s="51">
        <f t="shared" si="34"/>
        <v>0</v>
      </c>
      <c r="K67" s="54">
        <f t="shared" si="35"/>
        <v>0</v>
      </c>
      <c r="L67" s="4" t="s">
        <v>96</v>
      </c>
      <c r="M67" s="54">
        <f t="shared" si="15"/>
        <v>8</v>
      </c>
      <c r="N67" s="53">
        <f t="shared" si="3"/>
        <v>8</v>
      </c>
      <c r="O67" s="55">
        <f t="shared" si="4"/>
        <v>34059</v>
      </c>
      <c r="P67" s="53">
        <f t="shared" si="5"/>
        <v>0</v>
      </c>
      <c r="Q67" s="111">
        <f t="shared" si="6"/>
        <v>0</v>
      </c>
      <c r="R67" s="145" t="s">
        <v>130</v>
      </c>
      <c r="S67" s="138">
        <v>17</v>
      </c>
      <c r="T67" s="139">
        <v>4</v>
      </c>
      <c r="U67" s="138">
        <v>2035</v>
      </c>
      <c r="V67" s="55">
        <f t="shared" si="31"/>
        <v>54878</v>
      </c>
      <c r="W67" s="53">
        <f t="shared" si="8"/>
        <v>0</v>
      </c>
      <c r="X67" s="53">
        <f t="shared" si="9"/>
        <v>0</v>
      </c>
      <c r="Y67" s="53">
        <f t="shared" si="10"/>
        <v>0</v>
      </c>
      <c r="Z67" s="53">
        <f t="shared" si="32"/>
        <v>0</v>
      </c>
      <c r="AA67" s="53">
        <f>IF($V67&lt;=Z$2,0,IF($O67&lt;=Z$2,0,IF($G67&gt;=AA$2,0,IF($K67&gt;=$J67,0,IF($O67&lt;=AA$2,($J67-(SUM($K67,SUM($Z67:Z67)))),IF($L67=$D$139,(($J67-$K67)/$P67),(($J67-SUM($Z67:Z67))*$Q67))*IF($V67&lt;=AA$2,(DATEDIF(Z$2,$V67,"D")/365),IF($G67&gt;Z$2,(DATEDIF($G67,AA$2,"D")/365),1)))))))</f>
        <v>0</v>
      </c>
      <c r="AB67" s="53">
        <f>IF($V67&lt;=AA$2,0,IF($O67&lt;=AA$2,0,IF($G67&gt;=AB$2,0,IF($K67&gt;=$J67,0,IF($O67&lt;=AB$2,($J67-(SUM($K67,SUM($Z67:AA67)))),IF($L67=$D$139,(($J67-$K67)/$P67),(($J67-SUM($Z67:AA67))*$Q67))*IF($V67&lt;=AB$2,(DATEDIF(AA$2,$V67,"D")/365),IF($G67&gt;AA$2,(DATEDIF($G67,AB$2,"D")/365),1)))))))</f>
        <v>0</v>
      </c>
      <c r="AC67" s="53">
        <f>IF($V67&lt;=AB$2,0,IF($O67&lt;=AB$2,0,IF($G67&gt;=AC$2,0,IF($K67&gt;=$J67,0,IF($O67&lt;=AC$2,($J67-(SUM($K67,SUM($Z67:AB67)))),IF($L67=$D$139,(($J67-$K67)/$P67),(($J67-SUM($Z67:AB67))*$Q67))*IF($V67&lt;=AC$2,(DATEDIF(AB$2,$V67,"D")/365),IF($G67&gt;AB$2,(DATEDIF($G67,AC$2,"D")/365),1)))))))</f>
        <v>0</v>
      </c>
      <c r="AD67" s="53">
        <f>IF($V67&lt;=AC$2,0,IF($O67&lt;=AC$2,0,IF($G67&gt;=AD$2,0,IF($K67&gt;=$J67,0,IF($O67&lt;=AD$2,($J67-(SUM($K67,SUM($Z67:AC67)))),IF($L67=$D$139,(($J67-$K67)/$P67),(($J67-SUM($Z67:AC67))*$Q67))*IF($V67&lt;=AD$2,(DATEDIF(AC$2,$V67,"D")/365),IF($G67&gt;AC$2,(DATEDIF($G67,AD$2,"D")/365),1)))))))</f>
        <v>0</v>
      </c>
      <c r="AE67" s="53">
        <f>IF($V67&lt;=AD$2,0,IF($O67&lt;=AD$2,0,IF($G67&gt;=AE$2,0,IF($K67&gt;=$J67,0,IF($O67&lt;=AE$2,($J67-(SUM($K67,SUM($Z67:AD67)))),IF($L67=$D$139,(($J67-$K67)/$P67),(($J67-SUM($Z67:AD67))*$Q67))*IF($V67&lt;=AE$2,(DATEDIF(AD$2,$V67,"D")/365),IF($G67&gt;AD$2,(DATEDIF($G67,AE$2,"D")/365),1)))))))</f>
        <v>0</v>
      </c>
      <c r="AF67" s="53">
        <f>IF($V67&lt;=AE$2,0,IF($O67&lt;=AE$2,0,IF($G67&gt;=AF$2,0,IF($K67&gt;=$J67,0,IF($O67&lt;=AF$2,($J67-(SUM($K67,SUM($Z67:AE67)))),IF($L67=$D$139,(($J67-$K67)/$P67),(($J67-SUM($Z67:AE67))*$Q67))*IF($V67&lt;=AF$2,(DATEDIF(AE$2,$V67,"D")/365),IF($G67&gt;AE$2,(DATEDIF($G67,AF$2,"D")/365),1)))))))</f>
        <v>0</v>
      </c>
      <c r="AG67" s="53">
        <f>IF($V67&lt;=AF$2,0,IF($O67&lt;=AF$2,0,IF($G67&gt;=AG$2,0,IF($K67&gt;=$J67,0,IF($O67&lt;=AG$2,($J67-(SUM($K67,SUM($Z67:AF67)))),IF($L67=$D$139,(($J67-$K67)/$P67),(($J67-SUM($Z67:AF67))*$Q67))*IF($V67&lt;=AG$2,(DATEDIF(AF$2,$V67,"D")/365),IF($G67&gt;AF$2,(DATEDIF($G67,AG$2,"D")/365),1)))))))</f>
        <v>0</v>
      </c>
      <c r="AH67" s="53">
        <f>IF($V67&lt;=AG$2,0,IF($O67&lt;=AG$2,0,IF($G67&gt;=AH$2,0,IF($K67&gt;=$J67,0,IF($O67&lt;=AH$2,($J67-(SUM($K67,SUM($Z67:AG67)))),IF($L67=$D$139,(($J67-$K67)/$P67),(($J67-SUM($Z67:AG67))*$Q67))*IF($V67&lt;=AH$2,(DATEDIF(AG$2,$V67,"D")/365),IF($G67&gt;AG$2,(DATEDIF($G67,AH$2,"D")/365),1)))))))</f>
        <v>0</v>
      </c>
      <c r="AI67" s="53">
        <f>IF($V67&lt;=AH$2,0,IF($O67&lt;=AH$2,0,IF($G67&gt;=AI$2,0,IF($K67&gt;=$J67,0,IF($O67&lt;=AI$2,($J67-(SUM($K67,SUM($Z67:AH67)))),IF($L67=$D$139,(($J67-$K67)/$P67),(($J67-SUM($Z67:AH67))*$Q67))*IF($V67&lt;=AI$2,(DATEDIF(AH$2,$V67,"D")/365),IF($G67&gt;AH$2,(DATEDIF($G67,AI$2,"D")/365),1)))))))</f>
        <v>0</v>
      </c>
      <c r="AJ67" s="53">
        <f>IF($V67&lt;=AI$2,0,IF($O67&lt;=AI$2,0,IF($G67&gt;=AJ$2,0,IF($K67&gt;=$J67,0,IF($O67&lt;=AJ$2,($J67-(SUM($K67,SUM($Z67:AI67)))),IF($L67=$D$139,(($J67-$K67)/$P67),(($J67-SUM($Z67:AI67))*$Q67))*IF($V67&lt;=AJ$2,(DATEDIF(AI$2,$V67,"D")/365),IF($G67&gt;AI$2,(DATEDIF($G67,AJ$2,"D")/365),1)))))))</f>
        <v>0</v>
      </c>
      <c r="AK67" s="53">
        <f>IF($V67&lt;=AJ$2,0,IF($O67&lt;=AJ$2,0,IF($G67&gt;=AK$2,0,IF($K67&gt;=$J67,0,IF($O67&lt;=AK$2,($J67-(SUM($K67,SUM($Z67:AJ67)))),IF($L67=$D$139,(($J67-$K67)/$P67),(($J67-SUM($Z67:AJ67))*$Q67))*IF($V67&lt;=AK$2,(DATEDIF(AJ$2,$V67,"D")/365),IF($G67&gt;AJ$2,(DATEDIF($G67,AK$2,"D")/365),1)))))))</f>
        <v>0</v>
      </c>
      <c r="AL67" s="53">
        <f>IF($V67&lt;=AK$2,0,IF($O67&lt;=AK$2,0,IF($G67&gt;=AL$2,0,IF($K67&gt;=$J67,0,IF($O67&lt;=AL$2,($J67-(SUM($K67,SUM($Z67:AK67)))),IF($L67=$D$139,(($J67-$K67)/$P67),(($J67-SUM($Z67:AK67))*$Q67))*IF($V67&lt;=AL$2,(DATEDIF(AK$2,$V67,"D")/365),IF($G67&gt;AK$2,(DATEDIF($G67,AL$2,"D")/365),1)))))))</f>
        <v>0</v>
      </c>
      <c r="AM67" s="53">
        <f>IF($V67&lt;=AL$2,0,IF($O67&lt;=AL$2,0,IF($G67&gt;=AM$2,0,IF($K67&gt;=$J67,0,IF($O67&lt;=AM$2,($J67-(SUM($K67,SUM($Z67:AL67)))),IF($L67=$D$139,(($J67-$K67)/$P67),(($J67-SUM($Z67:AL67))*$Q67))*IF($V67&lt;=AM$2,(DATEDIF(AL$2,$V67,"D")/365),IF($G67&gt;AL$2,(DATEDIF($G67,AM$2,"D")/365),1)))))))</f>
        <v>0</v>
      </c>
      <c r="AN67" s="53">
        <f>IF($V67&lt;=AM$2,0,IF($O67&lt;=AM$2,0,IF($G67&gt;=AN$2,0,IF($K67&gt;=$J67,0,IF($O67&lt;=AN$2,($J67-(SUM($K67,SUM($Z67:AM67)))),IF($L67=$D$139,(($J67-$K67)/$P67),(($J67-SUM($Z67:AM67))*$Q67))*IF($V67&lt;=AN$2,(DATEDIF(AM$2,$V67,"D")/365),IF($G67&gt;AM$2,(DATEDIF($G67,AN$2,"D")/365),1)))))))</f>
        <v>0</v>
      </c>
      <c r="AO67" s="53">
        <f>IF($V67&lt;=AN$2,0,IF($O67&lt;=AN$2,0,IF($G67&gt;=AO$2,0,IF($K67&gt;=$J67,0,IF($O67&lt;=AO$2,($J67-(SUM($K67,SUM($Z67:AN67)))),IF($L67=$D$139,(($J67-$K67)/$P67),(($J67-SUM($Z67:AN67))*$Q67))*IF($V67&lt;=AO$2,(DATEDIF(AN$2,$V67,"D")/365),IF($G67&gt;AN$2,(DATEDIF($G67,AO$2,"D")/365),1)))))))</f>
        <v>0</v>
      </c>
      <c r="AP67" s="53">
        <f>IF($V67&lt;=AO$2,0,IF($O67&lt;=AO$2,0,IF($G67&gt;=AP$2,0,IF($K67&gt;=$J67,0,IF($O67&lt;=AP$2,($J67-(SUM($K67,SUM($Z67:AO67)))),IF($L67=$D$139,(($J67-$K67)/$P67),(($J67-SUM($Z67:AO67))*$Q67))*IF($V67&lt;=AP$2,(DATEDIF(AO$2,$V67,"D")/365),IF($G67&gt;AO$2,(DATEDIF($G67,AP$2,"D")/365),1)))))))</f>
        <v>0</v>
      </c>
      <c r="AQ67" s="53">
        <f>IF($V67&lt;=AP$2,0,IF($O67&lt;=AP$2,0,IF($G67&gt;=AQ$2,0,IF($K67&gt;=$J67,0,IF($O67&lt;=AQ$2,($J67-(SUM($K67,SUM($Z67:AP67)))),IF($L67=$D$139,(($J67-$K67)/$P67),(($J67-SUM($Z67:AP67))*$Q67))*IF($V67&lt;=AQ$2,(DATEDIF(AP$2,$V67,"D")/365),IF($G67&gt;AP$2,(DATEDIF($G67,AQ$2,"D")/365),1)))))))</f>
        <v>0</v>
      </c>
      <c r="AR67" s="53">
        <f>IF($V67&lt;=AQ$2,0,IF($O67&lt;=AQ$2,0,IF($G67&gt;=AR$2,0,IF($K67&gt;=$J67,0,IF($O67&lt;=AR$2,($J67-(SUM($K67,SUM($Z67:AQ67)))),IF($L67=$D$139,(($J67-$K67)/$P67),(($J67-SUM($Z67:AQ67))*$Q67))*IF($V67&lt;=AR$2,(DATEDIF(AQ$2,$V67,"D")/365),IF($G67&gt;AQ$2,(DATEDIF($G67,AR$2,"D")/365),1)))))))</f>
        <v>0</v>
      </c>
      <c r="AS67" s="53">
        <f>IF($V67&lt;=AR$2,0,IF($O67&lt;=AR$2,0,IF($G67&gt;=AS$2,0,IF($K67&gt;=$J67,0,IF($O67&lt;=AS$2,($J67-(SUM($K67,SUM($Z67:AR67)))),IF($L67=$D$139,(($J67-$K67)/$P67),(($J67-SUM($Z67:AR67))*$Q67))*IF($V67&lt;=AS$2,(DATEDIF(AR$2,$V67,"D")/365),IF($G67&gt;AR$2,(DATEDIF($G67,AS$2,"D")/365),1)))))))</f>
        <v>0</v>
      </c>
      <c r="AT67" s="53">
        <f>IF($V67&lt;=AS$2,0,IF($O67&lt;=AS$2,0,IF($G67&gt;=AT$2,0,IF($K67&gt;=$J67,0,IF($O67&lt;=AT$2,($J67-(SUM($K67,SUM($Z67:AS67)))),IF($L67=$D$139,(($J67-$K67)/$P67),(($J67-SUM($Z67:AS67))*$Q67))*IF($V67&lt;=AT$2,(DATEDIF(AS$2,$V67,"D")/365),IF($G67&gt;AS$2,(DATEDIF($G67,AT$2,"D")/365),1)))))))</f>
        <v>0</v>
      </c>
      <c r="AU67" s="53">
        <f>IF($V67&lt;=AT$2,0,IF($O67&lt;=AT$2,0,IF($G67&gt;=AU$2,0,IF($K67&gt;=$J67,0,IF($O67&lt;=AU$2,($J67-(SUM($K67,SUM($Z67:AT67)))),IF($L67=$D$139,(($J67-$K67)/$P67),(($J67-SUM($Z67:AT67))*$Q67))*IF($V67&lt;=AU$2,(DATEDIF(AT$2,$V67,"D")/365),IF($G67&gt;AT$2,(DATEDIF($G67,AU$2,"D")/365),1)))))))</f>
        <v>0</v>
      </c>
      <c r="AV67" s="53">
        <f>IF($V67&lt;=AU$2,0,IF($O67&lt;=AU$2,0,IF($G67&gt;=AV$2,0,IF($K67&gt;=$J67,0,IF($O67&lt;=AV$2,($J67-(SUM($K67,SUM($Z67:AU67)))),IF($L67=$D$139,(($J67-$K67)/$P67),(($J67-SUM($Z67:AU67))*$Q67))*IF($V67&lt;=AV$2,(DATEDIF(AU$2,$V67,"D")/365),IF($G67&gt;AU$2,(DATEDIF($G67,AV$2,"D")/365),1)))))))</f>
        <v>0</v>
      </c>
      <c r="AW67" s="53">
        <f>IF($V67&lt;=AV$2,0,IF($O67&lt;=AV$2,0,IF($G67&gt;=AW$2,0,IF($K67&gt;=$J67,0,IF($O67&lt;=AW$2,($J67-(SUM($K67,SUM($Z67:AV67)))),IF($L67=$D$139,(($J67-$K67)/$P67),(($J67-SUM($Z67:AV67))*$Q67))*IF($V67&lt;=AW$2,(DATEDIF(AV$2,$V67,"D")/365),IF($G67&gt;AV$2,(DATEDIF($G67,AW$2,"D")/365),1)))))))</f>
        <v>0</v>
      </c>
      <c r="AX67" s="53">
        <f>IF($V67&lt;=AW$2,0,IF($O67&lt;=AW$2,0,IF($G67&gt;=AX$2,0,IF($K67&gt;=$J67,0,IF($O67&lt;=AX$2,($J67-(SUM($K67,SUM($Z67:AW67)))),IF($L67=$D$139,(($J67-$K67)/$P67),(($J67-SUM($Z67:AW67))*$Q67))*IF($V67&lt;=AX$2,(DATEDIF(AW$2,$V67,"D")/365),IF($G67&gt;AW$2,(DATEDIF($G67,AX$2,"D")/365),1)))))))</f>
        <v>0</v>
      </c>
      <c r="AY67" s="53">
        <f>IF($V67&lt;=AX$2,0,IF($O67&lt;=AX$2,0,IF($G67&gt;=AY$2,0,IF($K67&gt;=$J67,0,IF($O67&lt;=AY$2,($J67-(SUM($K67,SUM($Z67:AX67)))),IF($L67=$D$139,(($J67-$K67)/$P67),(($J67-SUM($Z67:AX67))*$Q67))*IF($V67&lt;=AY$2,(DATEDIF(AX$2,$V67,"D")/365),IF($G67&gt;AX$2,(DATEDIF($G67,AY$2,"D")/365),1)))))))</f>
        <v>0</v>
      </c>
      <c r="AZ67" s="52"/>
      <c r="BA67" s="52"/>
      <c r="BB67" s="126">
        <f>IF($V67&lt;=BB$2,0,IF($G67&gt;=BB$2,0,IF($G67&gt;$W$3,(J67-Z67),IF($G67&lt;=$W$3,J67-SUM(W67,$Z67:Z67),0))))</f>
        <v>0</v>
      </c>
      <c r="BC67" s="53">
        <f t="shared" si="38"/>
        <v>0</v>
      </c>
      <c r="BD67" s="52">
        <f t="shared" si="38"/>
        <v>0</v>
      </c>
      <c r="BE67" s="53">
        <f t="shared" si="38"/>
        <v>0</v>
      </c>
      <c r="BF67" s="52">
        <f t="shared" si="38"/>
        <v>0</v>
      </c>
      <c r="BG67" s="53">
        <f t="shared" si="38"/>
        <v>0</v>
      </c>
      <c r="BH67" s="52">
        <f t="shared" si="38"/>
        <v>0</v>
      </c>
      <c r="BI67" s="53">
        <f t="shared" si="38"/>
        <v>0</v>
      </c>
      <c r="BJ67" s="52">
        <f t="shared" si="38"/>
        <v>0</v>
      </c>
      <c r="BK67" s="53">
        <f t="shared" si="38"/>
        <v>0</v>
      </c>
      <c r="BL67" s="52">
        <f t="shared" si="38"/>
        <v>0</v>
      </c>
      <c r="BM67" s="53">
        <f t="shared" si="38"/>
        <v>0</v>
      </c>
      <c r="BN67" s="52">
        <f t="shared" si="38"/>
        <v>0</v>
      </c>
      <c r="BO67" s="53">
        <f t="shared" si="38"/>
        <v>0</v>
      </c>
      <c r="BP67" s="52">
        <f t="shared" si="38"/>
        <v>0</v>
      </c>
      <c r="BQ67" s="53">
        <f t="shared" si="38"/>
        <v>0</v>
      </c>
      <c r="BR67" s="52">
        <f t="shared" si="36"/>
        <v>0</v>
      </c>
      <c r="BS67" s="53">
        <f t="shared" si="36"/>
        <v>0</v>
      </c>
      <c r="BT67" s="52">
        <f t="shared" si="36"/>
        <v>0</v>
      </c>
      <c r="BU67" s="53">
        <f t="shared" si="36"/>
        <v>0</v>
      </c>
      <c r="BV67" s="52">
        <f t="shared" si="36"/>
        <v>0</v>
      </c>
      <c r="BW67" s="53">
        <f t="shared" si="36"/>
        <v>0</v>
      </c>
      <c r="BX67" s="52">
        <f t="shared" si="36"/>
        <v>0</v>
      </c>
      <c r="BY67" s="53">
        <f t="shared" si="36"/>
        <v>0</v>
      </c>
      <c r="BZ67" s="52">
        <f t="shared" si="36"/>
        <v>0</v>
      </c>
      <c r="CA67" s="53">
        <f t="shared" si="36"/>
        <v>0</v>
      </c>
    </row>
    <row r="68" spans="1:79">
      <c r="A68" s="20">
        <v>67</v>
      </c>
      <c r="B68" s="20" t="s">
        <v>27</v>
      </c>
      <c r="C68" s="20" t="s">
        <v>153</v>
      </c>
      <c r="D68" s="2">
        <v>1985</v>
      </c>
      <c r="E68" s="3">
        <v>4</v>
      </c>
      <c r="F68" s="2">
        <v>1</v>
      </c>
      <c r="G68" s="55">
        <f t="shared" si="33"/>
        <v>31137</v>
      </c>
      <c r="H68" s="4">
        <v>0</v>
      </c>
      <c r="I68" s="1">
        <v>0</v>
      </c>
      <c r="J68" s="51">
        <f t="shared" si="34"/>
        <v>0</v>
      </c>
      <c r="K68" s="54">
        <f t="shared" si="35"/>
        <v>0</v>
      </c>
      <c r="L68" s="4" t="s">
        <v>96</v>
      </c>
      <c r="M68" s="54">
        <f t="shared" si="15"/>
        <v>8</v>
      </c>
      <c r="N68" s="53">
        <f t="shared" si="3"/>
        <v>8</v>
      </c>
      <c r="O68" s="55">
        <f t="shared" si="4"/>
        <v>34059</v>
      </c>
      <c r="P68" s="53">
        <f t="shared" si="5"/>
        <v>0</v>
      </c>
      <c r="Q68" s="111">
        <f t="shared" si="6"/>
        <v>0</v>
      </c>
      <c r="R68" s="145" t="s">
        <v>130</v>
      </c>
      <c r="S68" s="138">
        <v>17</v>
      </c>
      <c r="T68" s="139">
        <v>4</v>
      </c>
      <c r="U68" s="138">
        <v>2035</v>
      </c>
      <c r="V68" s="55">
        <f t="shared" si="31"/>
        <v>54878</v>
      </c>
      <c r="W68" s="53">
        <f t="shared" si="8"/>
        <v>0</v>
      </c>
      <c r="X68" s="53">
        <f t="shared" si="9"/>
        <v>0</v>
      </c>
      <c r="Y68" s="53">
        <f t="shared" si="10"/>
        <v>0</v>
      </c>
      <c r="Z68" s="53">
        <f t="shared" si="32"/>
        <v>0</v>
      </c>
      <c r="AA68" s="53">
        <f>IF($V68&lt;=Z$2,0,IF($O68&lt;=Z$2,0,IF($G68&gt;=AA$2,0,IF($K68&gt;=$J68,0,IF($O68&lt;=AA$2,($J68-(SUM($K68,SUM($Z68:Z68)))),IF($L68=$D$139,(($J68-$K68)/$P68),(($J68-SUM($Z68:Z68))*$Q68))*IF($V68&lt;=AA$2,(DATEDIF(Z$2,$V68,"D")/365),IF($G68&gt;Z$2,(DATEDIF($G68,AA$2,"D")/365),1)))))))</f>
        <v>0</v>
      </c>
      <c r="AB68" s="53">
        <f>IF($V68&lt;=AA$2,0,IF($O68&lt;=AA$2,0,IF($G68&gt;=AB$2,0,IF($K68&gt;=$J68,0,IF($O68&lt;=AB$2,($J68-(SUM($K68,SUM($Z68:AA68)))),IF($L68=$D$139,(($J68-$K68)/$P68),(($J68-SUM($Z68:AA68))*$Q68))*IF($V68&lt;=AB$2,(DATEDIF(AA$2,$V68,"D")/365),IF($G68&gt;AA$2,(DATEDIF($G68,AB$2,"D")/365),1)))))))</f>
        <v>0</v>
      </c>
      <c r="AC68" s="53">
        <f>IF($V68&lt;=AB$2,0,IF($O68&lt;=AB$2,0,IF($G68&gt;=AC$2,0,IF($K68&gt;=$J68,0,IF($O68&lt;=AC$2,($J68-(SUM($K68,SUM($Z68:AB68)))),IF($L68=$D$139,(($J68-$K68)/$P68),(($J68-SUM($Z68:AB68))*$Q68))*IF($V68&lt;=AC$2,(DATEDIF(AB$2,$V68,"D")/365),IF($G68&gt;AB$2,(DATEDIF($G68,AC$2,"D")/365),1)))))))</f>
        <v>0</v>
      </c>
      <c r="AD68" s="53">
        <f>IF($V68&lt;=AC$2,0,IF($O68&lt;=AC$2,0,IF($G68&gt;=AD$2,0,IF($K68&gt;=$J68,0,IF($O68&lt;=AD$2,($J68-(SUM($K68,SUM($Z68:AC68)))),IF($L68=$D$139,(($J68-$K68)/$P68),(($J68-SUM($Z68:AC68))*$Q68))*IF($V68&lt;=AD$2,(DATEDIF(AC$2,$V68,"D")/365),IF($G68&gt;AC$2,(DATEDIF($G68,AD$2,"D")/365),1)))))))</f>
        <v>0</v>
      </c>
      <c r="AE68" s="53">
        <f>IF($V68&lt;=AD$2,0,IF($O68&lt;=AD$2,0,IF($G68&gt;=AE$2,0,IF($K68&gt;=$J68,0,IF($O68&lt;=AE$2,($J68-(SUM($K68,SUM($Z68:AD68)))),IF($L68=$D$139,(($J68-$K68)/$P68),(($J68-SUM($Z68:AD68))*$Q68))*IF($V68&lt;=AE$2,(DATEDIF(AD$2,$V68,"D")/365),IF($G68&gt;AD$2,(DATEDIF($G68,AE$2,"D")/365),1)))))))</f>
        <v>0</v>
      </c>
      <c r="AF68" s="53">
        <f>IF($V68&lt;=AE$2,0,IF($O68&lt;=AE$2,0,IF($G68&gt;=AF$2,0,IF($K68&gt;=$J68,0,IF($O68&lt;=AF$2,($J68-(SUM($K68,SUM($Z68:AE68)))),IF($L68=$D$139,(($J68-$K68)/$P68),(($J68-SUM($Z68:AE68))*$Q68))*IF($V68&lt;=AF$2,(DATEDIF(AE$2,$V68,"D")/365),IF($G68&gt;AE$2,(DATEDIF($G68,AF$2,"D")/365),1)))))))</f>
        <v>0</v>
      </c>
      <c r="AG68" s="53">
        <f>IF($V68&lt;=AF$2,0,IF($O68&lt;=AF$2,0,IF($G68&gt;=AG$2,0,IF($K68&gt;=$J68,0,IF($O68&lt;=AG$2,($J68-(SUM($K68,SUM($Z68:AF68)))),IF($L68=$D$139,(($J68-$K68)/$P68),(($J68-SUM($Z68:AF68))*$Q68))*IF($V68&lt;=AG$2,(DATEDIF(AF$2,$V68,"D")/365),IF($G68&gt;AF$2,(DATEDIF($G68,AG$2,"D")/365),1)))))))</f>
        <v>0</v>
      </c>
      <c r="AH68" s="53">
        <f>IF($V68&lt;=AG$2,0,IF($O68&lt;=AG$2,0,IF($G68&gt;=AH$2,0,IF($K68&gt;=$J68,0,IF($O68&lt;=AH$2,($J68-(SUM($K68,SUM($Z68:AG68)))),IF($L68=$D$139,(($J68-$K68)/$P68),(($J68-SUM($Z68:AG68))*$Q68))*IF($V68&lt;=AH$2,(DATEDIF(AG$2,$V68,"D")/365),IF($G68&gt;AG$2,(DATEDIF($G68,AH$2,"D")/365),1)))))))</f>
        <v>0</v>
      </c>
      <c r="AI68" s="53">
        <f>IF($V68&lt;=AH$2,0,IF($O68&lt;=AH$2,0,IF($G68&gt;=AI$2,0,IF($K68&gt;=$J68,0,IF($O68&lt;=AI$2,($J68-(SUM($K68,SUM($Z68:AH68)))),IF($L68=$D$139,(($J68-$K68)/$P68),(($J68-SUM($Z68:AH68))*$Q68))*IF($V68&lt;=AI$2,(DATEDIF(AH$2,$V68,"D")/365),IF($G68&gt;AH$2,(DATEDIF($G68,AI$2,"D")/365),1)))))))</f>
        <v>0</v>
      </c>
      <c r="AJ68" s="53">
        <f>IF($V68&lt;=AI$2,0,IF($O68&lt;=AI$2,0,IF($G68&gt;=AJ$2,0,IF($K68&gt;=$J68,0,IF($O68&lt;=AJ$2,($J68-(SUM($K68,SUM($Z68:AI68)))),IF($L68=$D$139,(($J68-$K68)/$P68),(($J68-SUM($Z68:AI68))*$Q68))*IF($V68&lt;=AJ$2,(DATEDIF(AI$2,$V68,"D")/365),IF($G68&gt;AI$2,(DATEDIF($G68,AJ$2,"D")/365),1)))))))</f>
        <v>0</v>
      </c>
      <c r="AK68" s="53">
        <f>IF($V68&lt;=AJ$2,0,IF($O68&lt;=AJ$2,0,IF($G68&gt;=AK$2,0,IF($K68&gt;=$J68,0,IF($O68&lt;=AK$2,($J68-(SUM($K68,SUM($Z68:AJ68)))),IF($L68=$D$139,(($J68-$K68)/$P68),(($J68-SUM($Z68:AJ68))*$Q68))*IF($V68&lt;=AK$2,(DATEDIF(AJ$2,$V68,"D")/365),IF($G68&gt;AJ$2,(DATEDIF($G68,AK$2,"D")/365),1)))))))</f>
        <v>0</v>
      </c>
      <c r="AL68" s="53">
        <f>IF($V68&lt;=AK$2,0,IF($O68&lt;=AK$2,0,IF($G68&gt;=AL$2,0,IF($K68&gt;=$J68,0,IF($O68&lt;=AL$2,($J68-(SUM($K68,SUM($Z68:AK68)))),IF($L68=$D$139,(($J68-$K68)/$P68),(($J68-SUM($Z68:AK68))*$Q68))*IF($V68&lt;=AL$2,(DATEDIF(AK$2,$V68,"D")/365),IF($G68&gt;AK$2,(DATEDIF($G68,AL$2,"D")/365),1)))))))</f>
        <v>0</v>
      </c>
      <c r="AM68" s="53">
        <f>IF($V68&lt;=AL$2,0,IF($O68&lt;=AL$2,0,IF($G68&gt;=AM$2,0,IF($K68&gt;=$J68,0,IF($O68&lt;=AM$2,($J68-(SUM($K68,SUM($Z68:AL68)))),IF($L68=$D$139,(($J68-$K68)/$P68),(($J68-SUM($Z68:AL68))*$Q68))*IF($V68&lt;=AM$2,(DATEDIF(AL$2,$V68,"D")/365),IF($G68&gt;AL$2,(DATEDIF($G68,AM$2,"D")/365),1)))))))</f>
        <v>0</v>
      </c>
      <c r="AN68" s="53">
        <f>IF($V68&lt;=AM$2,0,IF($O68&lt;=AM$2,0,IF($G68&gt;=AN$2,0,IF($K68&gt;=$J68,0,IF($O68&lt;=AN$2,($J68-(SUM($K68,SUM($Z68:AM68)))),IF($L68=$D$139,(($J68-$K68)/$P68),(($J68-SUM($Z68:AM68))*$Q68))*IF($V68&lt;=AN$2,(DATEDIF(AM$2,$V68,"D")/365),IF($G68&gt;AM$2,(DATEDIF($G68,AN$2,"D")/365),1)))))))</f>
        <v>0</v>
      </c>
      <c r="AO68" s="53">
        <f>IF($V68&lt;=AN$2,0,IF($O68&lt;=AN$2,0,IF($G68&gt;=AO$2,0,IF($K68&gt;=$J68,0,IF($O68&lt;=AO$2,($J68-(SUM($K68,SUM($Z68:AN68)))),IF($L68=$D$139,(($J68-$K68)/$P68),(($J68-SUM($Z68:AN68))*$Q68))*IF($V68&lt;=AO$2,(DATEDIF(AN$2,$V68,"D")/365),IF($G68&gt;AN$2,(DATEDIF($G68,AO$2,"D")/365),1)))))))</f>
        <v>0</v>
      </c>
      <c r="AP68" s="53">
        <f>IF($V68&lt;=AO$2,0,IF($O68&lt;=AO$2,0,IF($G68&gt;=AP$2,0,IF($K68&gt;=$J68,0,IF($O68&lt;=AP$2,($J68-(SUM($K68,SUM($Z68:AO68)))),IF($L68=$D$139,(($J68-$K68)/$P68),(($J68-SUM($Z68:AO68))*$Q68))*IF($V68&lt;=AP$2,(DATEDIF(AO$2,$V68,"D")/365),IF($G68&gt;AO$2,(DATEDIF($G68,AP$2,"D")/365),1)))))))</f>
        <v>0</v>
      </c>
      <c r="AQ68" s="53">
        <f>IF($V68&lt;=AP$2,0,IF($O68&lt;=AP$2,0,IF($G68&gt;=AQ$2,0,IF($K68&gt;=$J68,0,IF($O68&lt;=AQ$2,($J68-(SUM($K68,SUM($Z68:AP68)))),IF($L68=$D$139,(($J68-$K68)/$P68),(($J68-SUM($Z68:AP68))*$Q68))*IF($V68&lt;=AQ$2,(DATEDIF(AP$2,$V68,"D")/365),IF($G68&gt;AP$2,(DATEDIF($G68,AQ$2,"D")/365),1)))))))</f>
        <v>0</v>
      </c>
      <c r="AR68" s="53">
        <f>IF($V68&lt;=AQ$2,0,IF($O68&lt;=AQ$2,0,IF($G68&gt;=AR$2,0,IF($K68&gt;=$J68,0,IF($O68&lt;=AR$2,($J68-(SUM($K68,SUM($Z68:AQ68)))),IF($L68=$D$139,(($J68-$K68)/$P68),(($J68-SUM($Z68:AQ68))*$Q68))*IF($V68&lt;=AR$2,(DATEDIF(AQ$2,$V68,"D")/365),IF($G68&gt;AQ$2,(DATEDIF($G68,AR$2,"D")/365),1)))))))</f>
        <v>0</v>
      </c>
      <c r="AS68" s="53">
        <f>IF($V68&lt;=AR$2,0,IF($O68&lt;=AR$2,0,IF($G68&gt;=AS$2,0,IF($K68&gt;=$J68,0,IF($O68&lt;=AS$2,($J68-(SUM($K68,SUM($Z68:AR68)))),IF($L68=$D$139,(($J68-$K68)/$P68),(($J68-SUM($Z68:AR68))*$Q68))*IF($V68&lt;=AS$2,(DATEDIF(AR$2,$V68,"D")/365),IF($G68&gt;AR$2,(DATEDIF($G68,AS$2,"D")/365),1)))))))</f>
        <v>0</v>
      </c>
      <c r="AT68" s="53">
        <f>IF($V68&lt;=AS$2,0,IF($O68&lt;=AS$2,0,IF($G68&gt;=AT$2,0,IF($K68&gt;=$J68,0,IF($O68&lt;=AT$2,($J68-(SUM($K68,SUM($Z68:AS68)))),IF($L68=$D$139,(($J68-$K68)/$P68),(($J68-SUM($Z68:AS68))*$Q68))*IF($V68&lt;=AT$2,(DATEDIF(AS$2,$V68,"D")/365),IF($G68&gt;AS$2,(DATEDIF($G68,AT$2,"D")/365),1)))))))</f>
        <v>0</v>
      </c>
      <c r="AU68" s="53">
        <f>IF($V68&lt;=AT$2,0,IF($O68&lt;=AT$2,0,IF($G68&gt;=AU$2,0,IF($K68&gt;=$J68,0,IF($O68&lt;=AU$2,($J68-(SUM($K68,SUM($Z68:AT68)))),IF($L68=$D$139,(($J68-$K68)/$P68),(($J68-SUM($Z68:AT68))*$Q68))*IF($V68&lt;=AU$2,(DATEDIF(AT$2,$V68,"D")/365),IF($G68&gt;AT$2,(DATEDIF($G68,AU$2,"D")/365),1)))))))</f>
        <v>0</v>
      </c>
      <c r="AV68" s="53">
        <f>IF($V68&lt;=AU$2,0,IF($O68&lt;=AU$2,0,IF($G68&gt;=AV$2,0,IF($K68&gt;=$J68,0,IF($O68&lt;=AV$2,($J68-(SUM($K68,SUM($Z68:AU68)))),IF($L68=$D$139,(($J68-$K68)/$P68),(($J68-SUM($Z68:AU68))*$Q68))*IF($V68&lt;=AV$2,(DATEDIF(AU$2,$V68,"D")/365),IF($G68&gt;AU$2,(DATEDIF($G68,AV$2,"D")/365),1)))))))</f>
        <v>0</v>
      </c>
      <c r="AW68" s="53">
        <f>IF($V68&lt;=AV$2,0,IF($O68&lt;=AV$2,0,IF($G68&gt;=AW$2,0,IF($K68&gt;=$J68,0,IF($O68&lt;=AW$2,($J68-(SUM($K68,SUM($Z68:AV68)))),IF($L68=$D$139,(($J68-$K68)/$P68),(($J68-SUM($Z68:AV68))*$Q68))*IF($V68&lt;=AW$2,(DATEDIF(AV$2,$V68,"D")/365),IF($G68&gt;AV$2,(DATEDIF($G68,AW$2,"D")/365),1)))))))</f>
        <v>0</v>
      </c>
      <c r="AX68" s="53">
        <f>IF($V68&lt;=AW$2,0,IF($O68&lt;=AW$2,0,IF($G68&gt;=AX$2,0,IF($K68&gt;=$J68,0,IF($O68&lt;=AX$2,($J68-(SUM($K68,SUM($Z68:AW68)))),IF($L68=$D$139,(($J68-$K68)/$P68),(($J68-SUM($Z68:AW68))*$Q68))*IF($V68&lt;=AX$2,(DATEDIF(AW$2,$V68,"D")/365),IF($G68&gt;AW$2,(DATEDIF($G68,AX$2,"D")/365),1)))))))</f>
        <v>0</v>
      </c>
      <c r="AY68" s="53">
        <f>IF($V68&lt;=AX$2,0,IF($O68&lt;=AX$2,0,IF($G68&gt;=AY$2,0,IF($K68&gt;=$J68,0,IF($O68&lt;=AY$2,($J68-(SUM($K68,SUM($Z68:AX68)))),IF($L68=$D$139,(($J68-$K68)/$P68),(($J68-SUM($Z68:AX68))*$Q68))*IF($V68&lt;=AY$2,(DATEDIF(AX$2,$V68,"D")/365),IF($G68&gt;AX$2,(DATEDIF($G68,AY$2,"D")/365),1)))))))</f>
        <v>0</v>
      </c>
      <c r="AZ68" s="52"/>
      <c r="BA68" s="52"/>
      <c r="BB68" s="126">
        <f>IF($V68&lt;=BB$2,0,IF($G68&gt;=BB$2,0,IF($G68&gt;$W$3,(J68-Z68),IF($G68&lt;=$W$3,J68-SUM(W68,$Z68:Z68),0))))</f>
        <v>0</v>
      </c>
      <c r="BC68" s="53">
        <f t="shared" si="38"/>
        <v>0</v>
      </c>
      <c r="BD68" s="52">
        <f t="shared" si="38"/>
        <v>0</v>
      </c>
      <c r="BE68" s="53">
        <f t="shared" si="38"/>
        <v>0</v>
      </c>
      <c r="BF68" s="52">
        <f t="shared" si="38"/>
        <v>0</v>
      </c>
      <c r="BG68" s="53">
        <f t="shared" si="38"/>
        <v>0</v>
      </c>
      <c r="BH68" s="52">
        <f t="shared" si="38"/>
        <v>0</v>
      </c>
      <c r="BI68" s="53">
        <f t="shared" si="38"/>
        <v>0</v>
      </c>
      <c r="BJ68" s="52">
        <f t="shared" si="38"/>
        <v>0</v>
      </c>
      <c r="BK68" s="53">
        <f t="shared" si="38"/>
        <v>0</v>
      </c>
      <c r="BL68" s="52">
        <f t="shared" si="38"/>
        <v>0</v>
      </c>
      <c r="BM68" s="53">
        <f t="shared" si="38"/>
        <v>0</v>
      </c>
      <c r="BN68" s="52">
        <f t="shared" si="38"/>
        <v>0</v>
      </c>
      <c r="BO68" s="53">
        <f t="shared" si="38"/>
        <v>0</v>
      </c>
      <c r="BP68" s="52">
        <f t="shared" si="38"/>
        <v>0</v>
      </c>
      <c r="BQ68" s="53">
        <f t="shared" si="38"/>
        <v>0</v>
      </c>
      <c r="BR68" s="52">
        <f t="shared" si="36"/>
        <v>0</v>
      </c>
      <c r="BS68" s="53">
        <f t="shared" si="36"/>
        <v>0</v>
      </c>
      <c r="BT68" s="52">
        <f t="shared" si="36"/>
        <v>0</v>
      </c>
      <c r="BU68" s="53">
        <f t="shared" si="36"/>
        <v>0</v>
      </c>
      <c r="BV68" s="52">
        <f t="shared" si="36"/>
        <v>0</v>
      </c>
      <c r="BW68" s="53">
        <f t="shared" si="36"/>
        <v>0</v>
      </c>
      <c r="BX68" s="52">
        <f t="shared" si="36"/>
        <v>0</v>
      </c>
      <c r="BY68" s="53">
        <f t="shared" si="36"/>
        <v>0</v>
      </c>
      <c r="BZ68" s="52">
        <f t="shared" si="36"/>
        <v>0</v>
      </c>
      <c r="CA68" s="53">
        <f t="shared" si="36"/>
        <v>0</v>
      </c>
    </row>
    <row r="69" spans="1:79">
      <c r="A69" s="20">
        <v>68</v>
      </c>
      <c r="B69" s="20" t="s">
        <v>27</v>
      </c>
      <c r="C69" s="20" t="s">
        <v>153</v>
      </c>
      <c r="D69" s="2">
        <v>1985</v>
      </c>
      <c r="E69" s="3">
        <v>4</v>
      </c>
      <c r="F69" s="2">
        <v>1</v>
      </c>
      <c r="G69" s="55">
        <f t="shared" si="33"/>
        <v>31137</v>
      </c>
      <c r="H69" s="4">
        <v>0</v>
      </c>
      <c r="I69" s="1">
        <v>0</v>
      </c>
      <c r="J69" s="51">
        <f t="shared" si="34"/>
        <v>0</v>
      </c>
      <c r="K69" s="54">
        <f t="shared" si="35"/>
        <v>0</v>
      </c>
      <c r="L69" s="4" t="s">
        <v>96</v>
      </c>
      <c r="M69" s="54">
        <f t="shared" si="15"/>
        <v>8</v>
      </c>
      <c r="N69" s="53">
        <f t="shared" si="3"/>
        <v>8</v>
      </c>
      <c r="O69" s="55">
        <f t="shared" si="4"/>
        <v>34059</v>
      </c>
      <c r="P69" s="53">
        <f t="shared" si="5"/>
        <v>0</v>
      </c>
      <c r="Q69" s="111">
        <f t="shared" si="6"/>
        <v>0</v>
      </c>
      <c r="R69" s="145" t="s">
        <v>130</v>
      </c>
      <c r="S69" s="138">
        <v>17</v>
      </c>
      <c r="T69" s="139">
        <v>4</v>
      </c>
      <c r="U69" s="138">
        <v>2035</v>
      </c>
      <c r="V69" s="55">
        <f t="shared" si="31"/>
        <v>54878</v>
      </c>
      <c r="W69" s="53">
        <f t="shared" si="8"/>
        <v>0</v>
      </c>
      <c r="X69" s="53">
        <f t="shared" si="9"/>
        <v>0</v>
      </c>
      <c r="Y69" s="53">
        <f t="shared" si="10"/>
        <v>0</v>
      </c>
      <c r="Z69" s="53">
        <f t="shared" si="32"/>
        <v>0</v>
      </c>
      <c r="AA69" s="53">
        <f>IF($V69&lt;=Z$2,0,IF($O69&lt;=Z$2,0,IF($G69&gt;=AA$2,0,IF($K69&gt;=$J69,0,IF($O69&lt;=AA$2,($J69-(SUM($K69,SUM($Z69:Z69)))),IF($L69=$D$139,(($J69-$K69)/$P69),(($J69-SUM($Z69:Z69))*$Q69))*IF($V69&lt;=AA$2,(DATEDIF(Z$2,$V69,"D")/365),IF($G69&gt;Z$2,(DATEDIF($G69,AA$2,"D")/365),1)))))))</f>
        <v>0</v>
      </c>
      <c r="AB69" s="53">
        <f>IF($V69&lt;=AA$2,0,IF($O69&lt;=AA$2,0,IF($G69&gt;=AB$2,0,IF($K69&gt;=$J69,0,IF($O69&lt;=AB$2,($J69-(SUM($K69,SUM($Z69:AA69)))),IF($L69=$D$139,(($J69-$K69)/$P69),(($J69-SUM($Z69:AA69))*$Q69))*IF($V69&lt;=AB$2,(DATEDIF(AA$2,$V69,"D")/365),IF($G69&gt;AA$2,(DATEDIF($G69,AB$2,"D")/365),1)))))))</f>
        <v>0</v>
      </c>
      <c r="AC69" s="53">
        <f>IF($V69&lt;=AB$2,0,IF($O69&lt;=AB$2,0,IF($G69&gt;=AC$2,0,IF($K69&gt;=$J69,0,IF($O69&lt;=AC$2,($J69-(SUM($K69,SUM($Z69:AB69)))),IF($L69=$D$139,(($J69-$K69)/$P69),(($J69-SUM($Z69:AB69))*$Q69))*IF($V69&lt;=AC$2,(DATEDIF(AB$2,$V69,"D")/365),IF($G69&gt;AB$2,(DATEDIF($G69,AC$2,"D")/365),1)))))))</f>
        <v>0</v>
      </c>
      <c r="AD69" s="53">
        <f>IF($V69&lt;=AC$2,0,IF($O69&lt;=AC$2,0,IF($G69&gt;=AD$2,0,IF($K69&gt;=$J69,0,IF($O69&lt;=AD$2,($J69-(SUM($K69,SUM($Z69:AC69)))),IF($L69=$D$139,(($J69-$K69)/$P69),(($J69-SUM($Z69:AC69))*$Q69))*IF($V69&lt;=AD$2,(DATEDIF(AC$2,$V69,"D")/365),IF($G69&gt;AC$2,(DATEDIF($G69,AD$2,"D")/365),1)))))))</f>
        <v>0</v>
      </c>
      <c r="AE69" s="53">
        <f>IF($V69&lt;=AD$2,0,IF($O69&lt;=AD$2,0,IF($G69&gt;=AE$2,0,IF($K69&gt;=$J69,0,IF($O69&lt;=AE$2,($J69-(SUM($K69,SUM($Z69:AD69)))),IF($L69=$D$139,(($J69-$K69)/$P69),(($J69-SUM($Z69:AD69))*$Q69))*IF($V69&lt;=AE$2,(DATEDIF(AD$2,$V69,"D")/365),IF($G69&gt;AD$2,(DATEDIF($G69,AE$2,"D")/365),1)))))))</f>
        <v>0</v>
      </c>
      <c r="AF69" s="53">
        <f>IF($V69&lt;=AE$2,0,IF($O69&lt;=AE$2,0,IF($G69&gt;=AF$2,0,IF($K69&gt;=$J69,0,IF($O69&lt;=AF$2,($J69-(SUM($K69,SUM($Z69:AE69)))),IF($L69=$D$139,(($J69-$K69)/$P69),(($J69-SUM($Z69:AE69))*$Q69))*IF($V69&lt;=AF$2,(DATEDIF(AE$2,$V69,"D")/365),IF($G69&gt;AE$2,(DATEDIF($G69,AF$2,"D")/365),1)))))))</f>
        <v>0</v>
      </c>
      <c r="AG69" s="53">
        <f>IF($V69&lt;=AF$2,0,IF($O69&lt;=AF$2,0,IF($G69&gt;=AG$2,0,IF($K69&gt;=$J69,0,IF($O69&lt;=AG$2,($J69-(SUM($K69,SUM($Z69:AF69)))),IF($L69=$D$139,(($J69-$K69)/$P69),(($J69-SUM($Z69:AF69))*$Q69))*IF($V69&lt;=AG$2,(DATEDIF(AF$2,$V69,"D")/365),IF($G69&gt;AF$2,(DATEDIF($G69,AG$2,"D")/365),1)))))))</f>
        <v>0</v>
      </c>
      <c r="AH69" s="53">
        <f>IF($V69&lt;=AG$2,0,IF($O69&lt;=AG$2,0,IF($G69&gt;=AH$2,0,IF($K69&gt;=$J69,0,IF($O69&lt;=AH$2,($J69-(SUM($K69,SUM($Z69:AG69)))),IF($L69=$D$139,(($J69-$K69)/$P69),(($J69-SUM($Z69:AG69))*$Q69))*IF($V69&lt;=AH$2,(DATEDIF(AG$2,$V69,"D")/365),IF($G69&gt;AG$2,(DATEDIF($G69,AH$2,"D")/365),1)))))))</f>
        <v>0</v>
      </c>
      <c r="AI69" s="53">
        <f>IF($V69&lt;=AH$2,0,IF($O69&lt;=AH$2,0,IF($G69&gt;=AI$2,0,IF($K69&gt;=$J69,0,IF($O69&lt;=AI$2,($J69-(SUM($K69,SUM($Z69:AH69)))),IF($L69=$D$139,(($J69-$K69)/$P69),(($J69-SUM($Z69:AH69))*$Q69))*IF($V69&lt;=AI$2,(DATEDIF(AH$2,$V69,"D")/365),IF($G69&gt;AH$2,(DATEDIF($G69,AI$2,"D")/365),1)))))))</f>
        <v>0</v>
      </c>
      <c r="AJ69" s="53">
        <f>IF($V69&lt;=AI$2,0,IF($O69&lt;=AI$2,0,IF($G69&gt;=AJ$2,0,IF($K69&gt;=$J69,0,IF($O69&lt;=AJ$2,($J69-(SUM($K69,SUM($Z69:AI69)))),IF($L69=$D$139,(($J69-$K69)/$P69),(($J69-SUM($Z69:AI69))*$Q69))*IF($V69&lt;=AJ$2,(DATEDIF(AI$2,$V69,"D")/365),IF($G69&gt;AI$2,(DATEDIF($G69,AJ$2,"D")/365),1)))))))</f>
        <v>0</v>
      </c>
      <c r="AK69" s="53">
        <f>IF($V69&lt;=AJ$2,0,IF($O69&lt;=AJ$2,0,IF($G69&gt;=AK$2,0,IF($K69&gt;=$J69,0,IF($O69&lt;=AK$2,($J69-(SUM($K69,SUM($Z69:AJ69)))),IF($L69=$D$139,(($J69-$K69)/$P69),(($J69-SUM($Z69:AJ69))*$Q69))*IF($V69&lt;=AK$2,(DATEDIF(AJ$2,$V69,"D")/365),IF($G69&gt;AJ$2,(DATEDIF($G69,AK$2,"D")/365),1)))))))</f>
        <v>0</v>
      </c>
      <c r="AL69" s="53">
        <f>IF($V69&lt;=AK$2,0,IF($O69&lt;=AK$2,0,IF($G69&gt;=AL$2,0,IF($K69&gt;=$J69,0,IF($O69&lt;=AL$2,($J69-(SUM($K69,SUM($Z69:AK69)))),IF($L69=$D$139,(($J69-$K69)/$P69),(($J69-SUM($Z69:AK69))*$Q69))*IF($V69&lt;=AL$2,(DATEDIF(AK$2,$V69,"D")/365),IF($G69&gt;AK$2,(DATEDIF($G69,AL$2,"D")/365),1)))))))</f>
        <v>0</v>
      </c>
      <c r="AM69" s="53">
        <f>IF($V69&lt;=AL$2,0,IF($O69&lt;=AL$2,0,IF($G69&gt;=AM$2,0,IF($K69&gt;=$J69,0,IF($O69&lt;=AM$2,($J69-(SUM($K69,SUM($Z69:AL69)))),IF($L69=$D$139,(($J69-$K69)/$P69),(($J69-SUM($Z69:AL69))*$Q69))*IF($V69&lt;=AM$2,(DATEDIF(AL$2,$V69,"D")/365),IF($G69&gt;AL$2,(DATEDIF($G69,AM$2,"D")/365),1)))))))</f>
        <v>0</v>
      </c>
      <c r="AN69" s="53">
        <f>IF($V69&lt;=AM$2,0,IF($O69&lt;=AM$2,0,IF($G69&gt;=AN$2,0,IF($K69&gt;=$J69,0,IF($O69&lt;=AN$2,($J69-(SUM($K69,SUM($Z69:AM69)))),IF($L69=$D$139,(($J69-$K69)/$P69),(($J69-SUM($Z69:AM69))*$Q69))*IF($V69&lt;=AN$2,(DATEDIF(AM$2,$V69,"D")/365),IF($G69&gt;AM$2,(DATEDIF($G69,AN$2,"D")/365),1)))))))</f>
        <v>0</v>
      </c>
      <c r="AO69" s="53">
        <f>IF($V69&lt;=AN$2,0,IF($O69&lt;=AN$2,0,IF($G69&gt;=AO$2,0,IF($K69&gt;=$J69,0,IF($O69&lt;=AO$2,($J69-(SUM($K69,SUM($Z69:AN69)))),IF($L69=$D$139,(($J69-$K69)/$P69),(($J69-SUM($Z69:AN69))*$Q69))*IF($V69&lt;=AO$2,(DATEDIF(AN$2,$V69,"D")/365),IF($G69&gt;AN$2,(DATEDIF($G69,AO$2,"D")/365),1)))))))</f>
        <v>0</v>
      </c>
      <c r="AP69" s="53">
        <f>IF($V69&lt;=AO$2,0,IF($O69&lt;=AO$2,0,IF($G69&gt;=AP$2,0,IF($K69&gt;=$J69,0,IF($O69&lt;=AP$2,($J69-(SUM($K69,SUM($Z69:AO69)))),IF($L69=$D$139,(($J69-$K69)/$P69),(($J69-SUM($Z69:AO69))*$Q69))*IF($V69&lt;=AP$2,(DATEDIF(AO$2,$V69,"D")/365),IF($G69&gt;AO$2,(DATEDIF($G69,AP$2,"D")/365),1)))))))</f>
        <v>0</v>
      </c>
      <c r="AQ69" s="53">
        <f>IF($V69&lt;=AP$2,0,IF($O69&lt;=AP$2,0,IF($G69&gt;=AQ$2,0,IF($K69&gt;=$J69,0,IF($O69&lt;=AQ$2,($J69-(SUM($K69,SUM($Z69:AP69)))),IF($L69=$D$139,(($J69-$K69)/$P69),(($J69-SUM($Z69:AP69))*$Q69))*IF($V69&lt;=AQ$2,(DATEDIF(AP$2,$V69,"D")/365),IF($G69&gt;AP$2,(DATEDIF($G69,AQ$2,"D")/365),1)))))))</f>
        <v>0</v>
      </c>
      <c r="AR69" s="53">
        <f>IF($V69&lt;=AQ$2,0,IF($O69&lt;=AQ$2,0,IF($G69&gt;=AR$2,0,IF($K69&gt;=$J69,0,IF($O69&lt;=AR$2,($J69-(SUM($K69,SUM($Z69:AQ69)))),IF($L69=$D$139,(($J69-$K69)/$P69),(($J69-SUM($Z69:AQ69))*$Q69))*IF($V69&lt;=AR$2,(DATEDIF(AQ$2,$V69,"D")/365),IF($G69&gt;AQ$2,(DATEDIF($G69,AR$2,"D")/365),1)))))))</f>
        <v>0</v>
      </c>
      <c r="AS69" s="53">
        <f>IF($V69&lt;=AR$2,0,IF($O69&lt;=AR$2,0,IF($G69&gt;=AS$2,0,IF($K69&gt;=$J69,0,IF($O69&lt;=AS$2,($J69-(SUM($K69,SUM($Z69:AR69)))),IF($L69=$D$139,(($J69-$K69)/$P69),(($J69-SUM($Z69:AR69))*$Q69))*IF($V69&lt;=AS$2,(DATEDIF(AR$2,$V69,"D")/365),IF($G69&gt;AR$2,(DATEDIF($G69,AS$2,"D")/365),1)))))))</f>
        <v>0</v>
      </c>
      <c r="AT69" s="53">
        <f>IF($V69&lt;=AS$2,0,IF($O69&lt;=AS$2,0,IF($G69&gt;=AT$2,0,IF($K69&gt;=$J69,0,IF($O69&lt;=AT$2,($J69-(SUM($K69,SUM($Z69:AS69)))),IF($L69=$D$139,(($J69-$K69)/$P69),(($J69-SUM($Z69:AS69))*$Q69))*IF($V69&lt;=AT$2,(DATEDIF(AS$2,$V69,"D")/365),IF($G69&gt;AS$2,(DATEDIF($G69,AT$2,"D")/365),1)))))))</f>
        <v>0</v>
      </c>
      <c r="AU69" s="53">
        <f>IF($V69&lt;=AT$2,0,IF($O69&lt;=AT$2,0,IF($G69&gt;=AU$2,0,IF($K69&gt;=$J69,0,IF($O69&lt;=AU$2,($J69-(SUM($K69,SUM($Z69:AT69)))),IF($L69=$D$139,(($J69-$K69)/$P69),(($J69-SUM($Z69:AT69))*$Q69))*IF($V69&lt;=AU$2,(DATEDIF(AT$2,$V69,"D")/365),IF($G69&gt;AT$2,(DATEDIF($G69,AU$2,"D")/365),1)))))))</f>
        <v>0</v>
      </c>
      <c r="AV69" s="53">
        <f>IF($V69&lt;=AU$2,0,IF($O69&lt;=AU$2,0,IF($G69&gt;=AV$2,0,IF($K69&gt;=$J69,0,IF($O69&lt;=AV$2,($J69-(SUM($K69,SUM($Z69:AU69)))),IF($L69=$D$139,(($J69-$K69)/$P69),(($J69-SUM($Z69:AU69))*$Q69))*IF($V69&lt;=AV$2,(DATEDIF(AU$2,$V69,"D")/365),IF($G69&gt;AU$2,(DATEDIF($G69,AV$2,"D")/365),1)))))))</f>
        <v>0</v>
      </c>
      <c r="AW69" s="53">
        <f>IF($V69&lt;=AV$2,0,IF($O69&lt;=AV$2,0,IF($G69&gt;=AW$2,0,IF($K69&gt;=$J69,0,IF($O69&lt;=AW$2,($J69-(SUM($K69,SUM($Z69:AV69)))),IF($L69=$D$139,(($J69-$K69)/$P69),(($J69-SUM($Z69:AV69))*$Q69))*IF($V69&lt;=AW$2,(DATEDIF(AV$2,$V69,"D")/365),IF($G69&gt;AV$2,(DATEDIF($G69,AW$2,"D")/365),1)))))))</f>
        <v>0</v>
      </c>
      <c r="AX69" s="53">
        <f>IF($V69&lt;=AW$2,0,IF($O69&lt;=AW$2,0,IF($G69&gt;=AX$2,0,IF($K69&gt;=$J69,0,IF($O69&lt;=AX$2,($J69-(SUM($K69,SUM($Z69:AW69)))),IF($L69=$D$139,(($J69-$K69)/$P69),(($J69-SUM($Z69:AW69))*$Q69))*IF($V69&lt;=AX$2,(DATEDIF(AW$2,$V69,"D")/365),IF($G69&gt;AW$2,(DATEDIF($G69,AX$2,"D")/365),1)))))))</f>
        <v>0</v>
      </c>
      <c r="AY69" s="53">
        <f>IF($V69&lt;=AX$2,0,IF($O69&lt;=AX$2,0,IF($G69&gt;=AY$2,0,IF($K69&gt;=$J69,0,IF($O69&lt;=AY$2,($J69-(SUM($K69,SUM($Z69:AX69)))),IF($L69=$D$139,(($J69-$K69)/$P69),(($J69-SUM($Z69:AX69))*$Q69))*IF($V69&lt;=AY$2,(DATEDIF(AX$2,$V69,"D")/365),IF($G69&gt;AX$2,(DATEDIF($G69,AY$2,"D")/365),1)))))))</f>
        <v>0</v>
      </c>
      <c r="AZ69" s="52"/>
      <c r="BA69" s="52"/>
      <c r="BB69" s="126">
        <f>IF($V69&lt;=BB$2,0,IF($G69&gt;=BB$2,0,IF($G69&gt;$W$3,(J69-Z69),IF($G69&lt;=$W$3,J69-SUM(W69,$Z69:Z69),0))))</f>
        <v>0</v>
      </c>
      <c r="BC69" s="53">
        <f t="shared" si="38"/>
        <v>0</v>
      </c>
      <c r="BD69" s="52">
        <f t="shared" si="38"/>
        <v>0</v>
      </c>
      <c r="BE69" s="53">
        <f t="shared" si="38"/>
        <v>0</v>
      </c>
      <c r="BF69" s="52">
        <f t="shared" si="38"/>
        <v>0</v>
      </c>
      <c r="BG69" s="53">
        <f t="shared" si="38"/>
        <v>0</v>
      </c>
      <c r="BH69" s="52">
        <f t="shared" si="38"/>
        <v>0</v>
      </c>
      <c r="BI69" s="53">
        <f t="shared" si="38"/>
        <v>0</v>
      </c>
      <c r="BJ69" s="52">
        <f t="shared" si="38"/>
        <v>0</v>
      </c>
      <c r="BK69" s="53">
        <f t="shared" si="38"/>
        <v>0</v>
      </c>
      <c r="BL69" s="52">
        <f t="shared" si="38"/>
        <v>0</v>
      </c>
      <c r="BM69" s="53">
        <f t="shared" si="38"/>
        <v>0</v>
      </c>
      <c r="BN69" s="52">
        <f t="shared" si="38"/>
        <v>0</v>
      </c>
      <c r="BO69" s="53">
        <f t="shared" si="38"/>
        <v>0</v>
      </c>
      <c r="BP69" s="52">
        <f t="shared" si="38"/>
        <v>0</v>
      </c>
      <c r="BQ69" s="53">
        <f t="shared" si="38"/>
        <v>0</v>
      </c>
      <c r="BR69" s="52">
        <f t="shared" si="36"/>
        <v>0</v>
      </c>
      <c r="BS69" s="53">
        <f t="shared" si="36"/>
        <v>0</v>
      </c>
      <c r="BT69" s="52">
        <f t="shared" si="36"/>
        <v>0</v>
      </c>
      <c r="BU69" s="53">
        <f t="shared" si="36"/>
        <v>0</v>
      </c>
      <c r="BV69" s="52">
        <f t="shared" si="36"/>
        <v>0</v>
      </c>
      <c r="BW69" s="53">
        <f t="shared" si="36"/>
        <v>0</v>
      </c>
      <c r="BX69" s="52">
        <f t="shared" si="36"/>
        <v>0</v>
      </c>
      <c r="BY69" s="53">
        <f t="shared" si="36"/>
        <v>0</v>
      </c>
      <c r="BZ69" s="52">
        <f t="shared" si="36"/>
        <v>0</v>
      </c>
      <c r="CA69" s="53">
        <f t="shared" si="36"/>
        <v>0</v>
      </c>
    </row>
    <row r="70" spans="1:79">
      <c r="A70" s="20">
        <v>69</v>
      </c>
      <c r="B70" s="20" t="s">
        <v>27</v>
      </c>
      <c r="C70" s="20" t="s">
        <v>153</v>
      </c>
      <c r="D70" s="2">
        <v>1985</v>
      </c>
      <c r="E70" s="3">
        <v>4</v>
      </c>
      <c r="F70" s="2">
        <v>1</v>
      </c>
      <c r="G70" s="55">
        <f t="shared" si="33"/>
        <v>31137</v>
      </c>
      <c r="H70" s="4">
        <v>0</v>
      </c>
      <c r="I70" s="1">
        <v>0</v>
      </c>
      <c r="J70" s="51">
        <f t="shared" si="34"/>
        <v>0</v>
      </c>
      <c r="K70" s="54">
        <f t="shared" si="35"/>
        <v>0</v>
      </c>
      <c r="L70" s="4" t="s">
        <v>96</v>
      </c>
      <c r="M70" s="54">
        <f t="shared" si="15"/>
        <v>8</v>
      </c>
      <c r="N70" s="53">
        <f t="shared" ref="N70:N105" si="39">IF(O70&gt;$W$3,IF(G70&lt;$W$3,DATEDIF(G70,$W$3,"D")/365,0),M70)</f>
        <v>8</v>
      </c>
      <c r="O70" s="55">
        <f t="shared" ref="O70:O105" si="40">DATE(D70+M70,E70,F70-1)</f>
        <v>34059</v>
      </c>
      <c r="P70" s="53">
        <f t="shared" ref="P70:P105" si="41">IF($O70&gt;$W$5,M70-N70,0)</f>
        <v>0</v>
      </c>
      <c r="Q70" s="111">
        <f t="shared" ref="Q70:Q105" si="42">ROUND(IF(J70&gt;K70,IF(P70&gt;0,(1-((K70/J70)^(1/P70))),0),0),4)</f>
        <v>0</v>
      </c>
      <c r="R70" s="145" t="s">
        <v>130</v>
      </c>
      <c r="S70" s="138">
        <v>17</v>
      </c>
      <c r="T70" s="139">
        <v>4</v>
      </c>
      <c r="U70" s="138">
        <v>2035</v>
      </c>
      <c r="V70" s="55">
        <f t="shared" ref="V70:V105" si="43">IF($R70=$Q$113,DATE($U70,$T70,$S70),DATE(2050,3,31))</f>
        <v>54878</v>
      </c>
      <c r="W70" s="53">
        <f t="shared" ref="W70:W105" si="44">IF($W$3&gt;=$O70,(J70-K70),0)</f>
        <v>0</v>
      </c>
      <c r="X70" s="53">
        <f t="shared" ref="X70:X105" si="45">HLOOKUP(X$2,$Z$2:$AY$105,A70,FALSE)</f>
        <v>0</v>
      </c>
      <c r="Y70" s="53">
        <f t="shared" ref="Y70:Y105" si="46">HLOOKUP($Y$2,$BB$2:$CA$105,A70,FALSE)</f>
        <v>0</v>
      </c>
      <c r="Z70" s="53">
        <f t="shared" ref="Z70:Z105" si="47">IF($O70&lt;=$W$3,0,IF($G70&gt;=Z$2,0,IF($K70&gt;=$J70,0,IF($P70&lt;=1,$J70-$K70,IF($L70=$D$139,(($J70-$K70)/$P70),($J70*Q70))*IF($V70&lt;=Z$2,(DATEDIF($W$3,$V70,"D")/365),IF($G70&gt;$W$3,(DATEDIF($G70,$Z$2,"D")/365),1))))))</f>
        <v>0</v>
      </c>
      <c r="AA70" s="53">
        <f>IF($V70&lt;=Z$2,0,IF($O70&lt;=Z$2,0,IF($G70&gt;=AA$2,0,IF($K70&gt;=$J70,0,IF($O70&lt;=AA$2,($J70-(SUM($K70,SUM($Z70:Z70)))),IF($L70=$D$139,(($J70-$K70)/$P70),(($J70-SUM($Z70:Z70))*$Q70))*IF($V70&lt;=AA$2,(DATEDIF(Z$2,$V70,"D")/365),IF($G70&gt;Z$2,(DATEDIF($G70,AA$2,"D")/365),1)))))))</f>
        <v>0</v>
      </c>
      <c r="AB70" s="53">
        <f>IF($V70&lt;=AA$2,0,IF($O70&lt;=AA$2,0,IF($G70&gt;=AB$2,0,IF($K70&gt;=$J70,0,IF($O70&lt;=AB$2,($J70-(SUM($K70,SUM($Z70:AA70)))),IF($L70=$D$139,(($J70-$K70)/$P70),(($J70-SUM($Z70:AA70))*$Q70))*IF($V70&lt;=AB$2,(DATEDIF(AA$2,$V70,"D")/365),IF($G70&gt;AA$2,(DATEDIF($G70,AB$2,"D")/365),1)))))))</f>
        <v>0</v>
      </c>
      <c r="AC70" s="53">
        <f>IF($V70&lt;=AB$2,0,IF($O70&lt;=AB$2,0,IF($G70&gt;=AC$2,0,IF($K70&gt;=$J70,0,IF($O70&lt;=AC$2,($J70-(SUM($K70,SUM($Z70:AB70)))),IF($L70=$D$139,(($J70-$K70)/$P70),(($J70-SUM($Z70:AB70))*$Q70))*IF($V70&lt;=AC$2,(DATEDIF(AB$2,$V70,"D")/365),IF($G70&gt;AB$2,(DATEDIF($G70,AC$2,"D")/365),1)))))))</f>
        <v>0</v>
      </c>
      <c r="AD70" s="53">
        <f>IF($V70&lt;=AC$2,0,IF($O70&lt;=AC$2,0,IF($G70&gt;=AD$2,0,IF($K70&gt;=$J70,0,IF($O70&lt;=AD$2,($J70-(SUM($K70,SUM($Z70:AC70)))),IF($L70=$D$139,(($J70-$K70)/$P70),(($J70-SUM($Z70:AC70))*$Q70))*IF($V70&lt;=AD$2,(DATEDIF(AC$2,$V70,"D")/365),IF($G70&gt;AC$2,(DATEDIF($G70,AD$2,"D")/365),1)))))))</f>
        <v>0</v>
      </c>
      <c r="AE70" s="53">
        <f>IF($V70&lt;=AD$2,0,IF($O70&lt;=AD$2,0,IF($G70&gt;=AE$2,0,IF($K70&gt;=$J70,0,IF($O70&lt;=AE$2,($J70-(SUM($K70,SUM($Z70:AD70)))),IF($L70=$D$139,(($J70-$K70)/$P70),(($J70-SUM($Z70:AD70))*$Q70))*IF($V70&lt;=AE$2,(DATEDIF(AD$2,$V70,"D")/365),IF($G70&gt;AD$2,(DATEDIF($G70,AE$2,"D")/365),1)))))))</f>
        <v>0</v>
      </c>
      <c r="AF70" s="53">
        <f>IF($V70&lt;=AE$2,0,IF($O70&lt;=AE$2,0,IF($G70&gt;=AF$2,0,IF($K70&gt;=$J70,0,IF($O70&lt;=AF$2,($J70-(SUM($K70,SUM($Z70:AE70)))),IF($L70=$D$139,(($J70-$K70)/$P70),(($J70-SUM($Z70:AE70))*$Q70))*IF($V70&lt;=AF$2,(DATEDIF(AE$2,$V70,"D")/365),IF($G70&gt;AE$2,(DATEDIF($G70,AF$2,"D")/365),1)))))))</f>
        <v>0</v>
      </c>
      <c r="AG70" s="53">
        <f>IF($V70&lt;=AF$2,0,IF($O70&lt;=AF$2,0,IF($G70&gt;=AG$2,0,IF($K70&gt;=$J70,0,IF($O70&lt;=AG$2,($J70-(SUM($K70,SUM($Z70:AF70)))),IF($L70=$D$139,(($J70-$K70)/$P70),(($J70-SUM($Z70:AF70))*$Q70))*IF($V70&lt;=AG$2,(DATEDIF(AF$2,$V70,"D")/365),IF($G70&gt;AF$2,(DATEDIF($G70,AG$2,"D")/365),1)))))))</f>
        <v>0</v>
      </c>
      <c r="AH70" s="53">
        <f>IF($V70&lt;=AG$2,0,IF($O70&lt;=AG$2,0,IF($G70&gt;=AH$2,0,IF($K70&gt;=$J70,0,IF($O70&lt;=AH$2,($J70-(SUM($K70,SUM($Z70:AG70)))),IF($L70=$D$139,(($J70-$K70)/$P70),(($J70-SUM($Z70:AG70))*$Q70))*IF($V70&lt;=AH$2,(DATEDIF(AG$2,$V70,"D")/365),IF($G70&gt;AG$2,(DATEDIF($G70,AH$2,"D")/365),1)))))))</f>
        <v>0</v>
      </c>
      <c r="AI70" s="53">
        <f>IF($V70&lt;=AH$2,0,IF($O70&lt;=AH$2,0,IF($G70&gt;=AI$2,0,IF($K70&gt;=$J70,0,IF($O70&lt;=AI$2,($J70-(SUM($K70,SUM($Z70:AH70)))),IF($L70=$D$139,(($J70-$K70)/$P70),(($J70-SUM($Z70:AH70))*$Q70))*IF($V70&lt;=AI$2,(DATEDIF(AH$2,$V70,"D")/365),IF($G70&gt;AH$2,(DATEDIF($G70,AI$2,"D")/365),1)))))))</f>
        <v>0</v>
      </c>
      <c r="AJ70" s="53">
        <f>IF($V70&lt;=AI$2,0,IF($O70&lt;=AI$2,0,IF($G70&gt;=AJ$2,0,IF($K70&gt;=$J70,0,IF($O70&lt;=AJ$2,($J70-(SUM($K70,SUM($Z70:AI70)))),IF($L70=$D$139,(($J70-$K70)/$P70),(($J70-SUM($Z70:AI70))*$Q70))*IF($V70&lt;=AJ$2,(DATEDIF(AI$2,$V70,"D")/365),IF($G70&gt;AI$2,(DATEDIF($G70,AJ$2,"D")/365),1)))))))</f>
        <v>0</v>
      </c>
      <c r="AK70" s="53">
        <f>IF($V70&lt;=AJ$2,0,IF($O70&lt;=AJ$2,0,IF($G70&gt;=AK$2,0,IF($K70&gt;=$J70,0,IF($O70&lt;=AK$2,($J70-(SUM($K70,SUM($Z70:AJ70)))),IF($L70=$D$139,(($J70-$K70)/$P70),(($J70-SUM($Z70:AJ70))*$Q70))*IF($V70&lt;=AK$2,(DATEDIF(AJ$2,$V70,"D")/365),IF($G70&gt;AJ$2,(DATEDIF($G70,AK$2,"D")/365),1)))))))</f>
        <v>0</v>
      </c>
      <c r="AL70" s="53">
        <f>IF($V70&lt;=AK$2,0,IF($O70&lt;=AK$2,0,IF($G70&gt;=AL$2,0,IF($K70&gt;=$J70,0,IF($O70&lt;=AL$2,($J70-(SUM($K70,SUM($Z70:AK70)))),IF($L70=$D$139,(($J70-$K70)/$P70),(($J70-SUM($Z70:AK70))*$Q70))*IF($V70&lt;=AL$2,(DATEDIF(AK$2,$V70,"D")/365),IF($G70&gt;AK$2,(DATEDIF($G70,AL$2,"D")/365),1)))))))</f>
        <v>0</v>
      </c>
      <c r="AM70" s="53">
        <f>IF($V70&lt;=AL$2,0,IF($O70&lt;=AL$2,0,IF($G70&gt;=AM$2,0,IF($K70&gt;=$J70,0,IF($O70&lt;=AM$2,($J70-(SUM($K70,SUM($Z70:AL70)))),IF($L70=$D$139,(($J70-$K70)/$P70),(($J70-SUM($Z70:AL70))*$Q70))*IF($V70&lt;=AM$2,(DATEDIF(AL$2,$V70,"D")/365),IF($G70&gt;AL$2,(DATEDIF($G70,AM$2,"D")/365),1)))))))</f>
        <v>0</v>
      </c>
      <c r="AN70" s="53">
        <f>IF($V70&lt;=AM$2,0,IF($O70&lt;=AM$2,0,IF($G70&gt;=AN$2,0,IF($K70&gt;=$J70,0,IF($O70&lt;=AN$2,($J70-(SUM($K70,SUM($Z70:AM70)))),IF($L70=$D$139,(($J70-$K70)/$P70),(($J70-SUM($Z70:AM70))*$Q70))*IF($V70&lt;=AN$2,(DATEDIF(AM$2,$V70,"D")/365),IF($G70&gt;AM$2,(DATEDIF($G70,AN$2,"D")/365),1)))))))</f>
        <v>0</v>
      </c>
      <c r="AO70" s="53">
        <f>IF($V70&lt;=AN$2,0,IF($O70&lt;=AN$2,0,IF($G70&gt;=AO$2,0,IF($K70&gt;=$J70,0,IF($O70&lt;=AO$2,($J70-(SUM($K70,SUM($Z70:AN70)))),IF($L70=$D$139,(($J70-$K70)/$P70),(($J70-SUM($Z70:AN70))*$Q70))*IF($V70&lt;=AO$2,(DATEDIF(AN$2,$V70,"D")/365),IF($G70&gt;AN$2,(DATEDIF($G70,AO$2,"D")/365),1)))))))</f>
        <v>0</v>
      </c>
      <c r="AP70" s="53">
        <f>IF($V70&lt;=AO$2,0,IF($O70&lt;=AO$2,0,IF($G70&gt;=AP$2,0,IF($K70&gt;=$J70,0,IF($O70&lt;=AP$2,($J70-(SUM($K70,SUM($Z70:AO70)))),IF($L70=$D$139,(($J70-$K70)/$P70),(($J70-SUM($Z70:AO70))*$Q70))*IF($V70&lt;=AP$2,(DATEDIF(AO$2,$V70,"D")/365),IF($G70&gt;AO$2,(DATEDIF($G70,AP$2,"D")/365),1)))))))</f>
        <v>0</v>
      </c>
      <c r="AQ70" s="53">
        <f>IF($V70&lt;=AP$2,0,IF($O70&lt;=AP$2,0,IF($G70&gt;=AQ$2,0,IF($K70&gt;=$J70,0,IF($O70&lt;=AQ$2,($J70-(SUM($K70,SUM($Z70:AP70)))),IF($L70=$D$139,(($J70-$K70)/$P70),(($J70-SUM($Z70:AP70))*$Q70))*IF($V70&lt;=AQ$2,(DATEDIF(AP$2,$V70,"D")/365),IF($G70&gt;AP$2,(DATEDIF($G70,AQ$2,"D")/365),1)))))))</f>
        <v>0</v>
      </c>
      <c r="AR70" s="53">
        <f>IF($V70&lt;=AQ$2,0,IF($O70&lt;=AQ$2,0,IF($G70&gt;=AR$2,0,IF($K70&gt;=$J70,0,IF($O70&lt;=AR$2,($J70-(SUM($K70,SUM($Z70:AQ70)))),IF($L70=$D$139,(($J70-$K70)/$P70),(($J70-SUM($Z70:AQ70))*$Q70))*IF($V70&lt;=AR$2,(DATEDIF(AQ$2,$V70,"D")/365),IF($G70&gt;AQ$2,(DATEDIF($G70,AR$2,"D")/365),1)))))))</f>
        <v>0</v>
      </c>
      <c r="AS70" s="53">
        <f>IF($V70&lt;=AR$2,0,IF($O70&lt;=AR$2,0,IF($G70&gt;=AS$2,0,IF($K70&gt;=$J70,0,IF($O70&lt;=AS$2,($J70-(SUM($K70,SUM($Z70:AR70)))),IF($L70=$D$139,(($J70-$K70)/$P70),(($J70-SUM($Z70:AR70))*$Q70))*IF($V70&lt;=AS$2,(DATEDIF(AR$2,$V70,"D")/365),IF($G70&gt;AR$2,(DATEDIF($G70,AS$2,"D")/365),1)))))))</f>
        <v>0</v>
      </c>
      <c r="AT70" s="53">
        <f>IF($V70&lt;=AS$2,0,IF($O70&lt;=AS$2,0,IF($G70&gt;=AT$2,0,IF($K70&gt;=$J70,0,IF($O70&lt;=AT$2,($J70-(SUM($K70,SUM($Z70:AS70)))),IF($L70=$D$139,(($J70-$K70)/$P70),(($J70-SUM($Z70:AS70))*$Q70))*IF($V70&lt;=AT$2,(DATEDIF(AS$2,$V70,"D")/365),IF($G70&gt;AS$2,(DATEDIF($G70,AT$2,"D")/365),1)))))))</f>
        <v>0</v>
      </c>
      <c r="AU70" s="53">
        <f>IF($V70&lt;=AT$2,0,IF($O70&lt;=AT$2,0,IF($G70&gt;=AU$2,0,IF($K70&gt;=$J70,0,IF($O70&lt;=AU$2,($J70-(SUM($K70,SUM($Z70:AT70)))),IF($L70=$D$139,(($J70-$K70)/$P70),(($J70-SUM($Z70:AT70))*$Q70))*IF($V70&lt;=AU$2,(DATEDIF(AT$2,$V70,"D")/365),IF($G70&gt;AT$2,(DATEDIF($G70,AU$2,"D")/365),1)))))))</f>
        <v>0</v>
      </c>
      <c r="AV70" s="53">
        <f>IF($V70&lt;=AU$2,0,IF($O70&lt;=AU$2,0,IF($G70&gt;=AV$2,0,IF($K70&gt;=$J70,0,IF($O70&lt;=AV$2,($J70-(SUM($K70,SUM($Z70:AU70)))),IF($L70=$D$139,(($J70-$K70)/$P70),(($J70-SUM($Z70:AU70))*$Q70))*IF($V70&lt;=AV$2,(DATEDIF(AU$2,$V70,"D")/365),IF($G70&gt;AU$2,(DATEDIF($G70,AV$2,"D")/365),1)))))))</f>
        <v>0</v>
      </c>
      <c r="AW70" s="53">
        <f>IF($V70&lt;=AV$2,0,IF($O70&lt;=AV$2,0,IF($G70&gt;=AW$2,0,IF($K70&gt;=$J70,0,IF($O70&lt;=AW$2,($J70-(SUM($K70,SUM($Z70:AV70)))),IF($L70=$D$139,(($J70-$K70)/$P70),(($J70-SUM($Z70:AV70))*$Q70))*IF($V70&lt;=AW$2,(DATEDIF(AV$2,$V70,"D")/365),IF($G70&gt;AV$2,(DATEDIF($G70,AW$2,"D")/365),1)))))))</f>
        <v>0</v>
      </c>
      <c r="AX70" s="53">
        <f>IF($V70&lt;=AW$2,0,IF($O70&lt;=AW$2,0,IF($G70&gt;=AX$2,0,IF($K70&gt;=$J70,0,IF($O70&lt;=AX$2,($J70-(SUM($K70,SUM($Z70:AW70)))),IF($L70=$D$139,(($J70-$K70)/$P70),(($J70-SUM($Z70:AW70))*$Q70))*IF($V70&lt;=AX$2,(DATEDIF(AW$2,$V70,"D")/365),IF($G70&gt;AW$2,(DATEDIF($G70,AX$2,"D")/365),1)))))))</f>
        <v>0</v>
      </c>
      <c r="AY70" s="53">
        <f>IF($V70&lt;=AX$2,0,IF($O70&lt;=AX$2,0,IF($G70&gt;=AY$2,0,IF($K70&gt;=$J70,0,IF($O70&lt;=AY$2,($J70-(SUM($K70,SUM($Z70:AX70)))),IF($L70=$D$139,(($J70-$K70)/$P70),(($J70-SUM($Z70:AX70))*$Q70))*IF($V70&lt;=AY$2,(DATEDIF(AX$2,$V70,"D")/365),IF($G70&gt;AX$2,(DATEDIF($G70,AY$2,"D")/365),1)))))))</f>
        <v>0</v>
      </c>
      <c r="AZ70" s="52"/>
      <c r="BA70" s="52"/>
      <c r="BB70" s="126">
        <f>IF($V70&lt;=BB$2,0,IF($G70&gt;=BB$2,0,IF($G70&gt;$W$3,(J70-Z70),IF($G70&lt;=$W$3,J70-SUM(W70,$Z70:Z70),0))))</f>
        <v>0</v>
      </c>
      <c r="BC70" s="53">
        <f t="shared" si="38"/>
        <v>0</v>
      </c>
      <c r="BD70" s="52">
        <f t="shared" si="38"/>
        <v>0</v>
      </c>
      <c r="BE70" s="53">
        <f t="shared" si="38"/>
        <v>0</v>
      </c>
      <c r="BF70" s="52">
        <f t="shared" si="38"/>
        <v>0</v>
      </c>
      <c r="BG70" s="53">
        <f t="shared" si="38"/>
        <v>0</v>
      </c>
      <c r="BH70" s="52">
        <f t="shared" si="38"/>
        <v>0</v>
      </c>
      <c r="BI70" s="53">
        <f t="shared" si="38"/>
        <v>0</v>
      </c>
      <c r="BJ70" s="52">
        <f t="shared" si="38"/>
        <v>0</v>
      </c>
      <c r="BK70" s="53">
        <f t="shared" si="38"/>
        <v>0</v>
      </c>
      <c r="BL70" s="52">
        <f t="shared" si="38"/>
        <v>0</v>
      </c>
      <c r="BM70" s="53">
        <f t="shared" si="38"/>
        <v>0</v>
      </c>
      <c r="BN70" s="52">
        <f t="shared" si="38"/>
        <v>0</v>
      </c>
      <c r="BO70" s="53">
        <f t="shared" si="38"/>
        <v>0</v>
      </c>
      <c r="BP70" s="52">
        <f t="shared" si="38"/>
        <v>0</v>
      </c>
      <c r="BQ70" s="53">
        <f t="shared" si="38"/>
        <v>0</v>
      </c>
      <c r="BR70" s="52">
        <f t="shared" si="36"/>
        <v>0</v>
      </c>
      <c r="BS70" s="53">
        <f t="shared" si="36"/>
        <v>0</v>
      </c>
      <c r="BT70" s="52">
        <f t="shared" si="36"/>
        <v>0</v>
      </c>
      <c r="BU70" s="53">
        <f t="shared" si="36"/>
        <v>0</v>
      </c>
      <c r="BV70" s="52">
        <f t="shared" si="36"/>
        <v>0</v>
      </c>
      <c r="BW70" s="53">
        <f t="shared" si="36"/>
        <v>0</v>
      </c>
      <c r="BX70" s="52">
        <f t="shared" si="36"/>
        <v>0</v>
      </c>
      <c r="BY70" s="53">
        <f t="shared" si="36"/>
        <v>0</v>
      </c>
      <c r="BZ70" s="52">
        <f t="shared" si="36"/>
        <v>0</v>
      </c>
      <c r="CA70" s="53">
        <f t="shared" si="36"/>
        <v>0</v>
      </c>
    </row>
    <row r="71" spans="1:79">
      <c r="A71" s="20">
        <v>70</v>
      </c>
      <c r="B71" s="20" t="s">
        <v>27</v>
      </c>
      <c r="C71" s="20" t="s">
        <v>153</v>
      </c>
      <c r="D71" s="2">
        <v>1985</v>
      </c>
      <c r="E71" s="3">
        <v>4</v>
      </c>
      <c r="F71" s="2">
        <v>1</v>
      </c>
      <c r="G71" s="55">
        <f t="shared" si="33"/>
        <v>31137</v>
      </c>
      <c r="H71" s="4">
        <v>0</v>
      </c>
      <c r="I71" s="1">
        <v>0</v>
      </c>
      <c r="J71" s="51">
        <f t="shared" si="34"/>
        <v>0</v>
      </c>
      <c r="K71" s="54">
        <f t="shared" si="35"/>
        <v>0</v>
      </c>
      <c r="L71" s="4" t="s">
        <v>96</v>
      </c>
      <c r="M71" s="54">
        <f t="shared" si="15"/>
        <v>8</v>
      </c>
      <c r="N71" s="53">
        <f t="shared" si="39"/>
        <v>8</v>
      </c>
      <c r="O71" s="55">
        <f t="shared" si="40"/>
        <v>34059</v>
      </c>
      <c r="P71" s="53">
        <f t="shared" si="41"/>
        <v>0</v>
      </c>
      <c r="Q71" s="111">
        <f t="shared" si="42"/>
        <v>0</v>
      </c>
      <c r="R71" s="145" t="s">
        <v>130</v>
      </c>
      <c r="S71" s="138">
        <v>17</v>
      </c>
      <c r="T71" s="139">
        <v>4</v>
      </c>
      <c r="U71" s="138">
        <v>2035</v>
      </c>
      <c r="V71" s="55">
        <f t="shared" si="43"/>
        <v>54878</v>
      </c>
      <c r="W71" s="53">
        <f t="shared" si="44"/>
        <v>0</v>
      </c>
      <c r="X71" s="53">
        <f t="shared" si="45"/>
        <v>0</v>
      </c>
      <c r="Y71" s="53">
        <f t="shared" si="46"/>
        <v>0</v>
      </c>
      <c r="Z71" s="53">
        <f t="shared" si="47"/>
        <v>0</v>
      </c>
      <c r="AA71" s="53">
        <f>IF($V71&lt;=Z$2,0,IF($O71&lt;=Z$2,0,IF($G71&gt;=AA$2,0,IF($K71&gt;=$J71,0,IF($O71&lt;=AA$2,($J71-(SUM($K71,SUM($Z71:Z71)))),IF($L71=$D$139,(($J71-$K71)/$P71),(($J71-SUM($Z71:Z71))*$Q71))*IF($V71&lt;=AA$2,(DATEDIF(Z$2,$V71,"D")/365),IF($G71&gt;Z$2,(DATEDIF($G71,AA$2,"D")/365),1)))))))</f>
        <v>0</v>
      </c>
      <c r="AB71" s="53">
        <f>IF($V71&lt;=AA$2,0,IF($O71&lt;=AA$2,0,IF($G71&gt;=AB$2,0,IF($K71&gt;=$J71,0,IF($O71&lt;=AB$2,($J71-(SUM($K71,SUM($Z71:AA71)))),IF($L71=$D$139,(($J71-$K71)/$P71),(($J71-SUM($Z71:AA71))*$Q71))*IF($V71&lt;=AB$2,(DATEDIF(AA$2,$V71,"D")/365),IF($G71&gt;AA$2,(DATEDIF($G71,AB$2,"D")/365),1)))))))</f>
        <v>0</v>
      </c>
      <c r="AC71" s="53">
        <f>IF($V71&lt;=AB$2,0,IF($O71&lt;=AB$2,0,IF($G71&gt;=AC$2,0,IF($K71&gt;=$J71,0,IF($O71&lt;=AC$2,($J71-(SUM($K71,SUM($Z71:AB71)))),IF($L71=$D$139,(($J71-$K71)/$P71),(($J71-SUM($Z71:AB71))*$Q71))*IF($V71&lt;=AC$2,(DATEDIF(AB$2,$V71,"D")/365),IF($G71&gt;AB$2,(DATEDIF($G71,AC$2,"D")/365),1)))))))</f>
        <v>0</v>
      </c>
      <c r="AD71" s="53">
        <f>IF($V71&lt;=AC$2,0,IF($O71&lt;=AC$2,0,IF($G71&gt;=AD$2,0,IF($K71&gt;=$J71,0,IF($O71&lt;=AD$2,($J71-(SUM($K71,SUM($Z71:AC71)))),IF($L71=$D$139,(($J71-$K71)/$P71),(($J71-SUM($Z71:AC71))*$Q71))*IF($V71&lt;=AD$2,(DATEDIF(AC$2,$V71,"D")/365),IF($G71&gt;AC$2,(DATEDIF($G71,AD$2,"D")/365),1)))))))</f>
        <v>0</v>
      </c>
      <c r="AE71" s="53">
        <f>IF($V71&lt;=AD$2,0,IF($O71&lt;=AD$2,0,IF($G71&gt;=AE$2,0,IF($K71&gt;=$J71,0,IF($O71&lt;=AE$2,($J71-(SUM($K71,SUM($Z71:AD71)))),IF($L71=$D$139,(($J71-$K71)/$P71),(($J71-SUM($Z71:AD71))*$Q71))*IF($V71&lt;=AE$2,(DATEDIF(AD$2,$V71,"D")/365),IF($G71&gt;AD$2,(DATEDIF($G71,AE$2,"D")/365),1)))))))</f>
        <v>0</v>
      </c>
      <c r="AF71" s="53">
        <f>IF($V71&lt;=AE$2,0,IF($O71&lt;=AE$2,0,IF($G71&gt;=AF$2,0,IF($K71&gt;=$J71,0,IF($O71&lt;=AF$2,($J71-(SUM($K71,SUM($Z71:AE71)))),IF($L71=$D$139,(($J71-$K71)/$P71),(($J71-SUM($Z71:AE71))*$Q71))*IF($V71&lt;=AF$2,(DATEDIF(AE$2,$V71,"D")/365),IF($G71&gt;AE$2,(DATEDIF($G71,AF$2,"D")/365),1)))))))</f>
        <v>0</v>
      </c>
      <c r="AG71" s="53">
        <f>IF($V71&lt;=AF$2,0,IF($O71&lt;=AF$2,0,IF($G71&gt;=AG$2,0,IF($K71&gt;=$J71,0,IF($O71&lt;=AG$2,($J71-(SUM($K71,SUM($Z71:AF71)))),IF($L71=$D$139,(($J71-$K71)/$P71),(($J71-SUM($Z71:AF71))*$Q71))*IF($V71&lt;=AG$2,(DATEDIF(AF$2,$V71,"D")/365),IF($G71&gt;AF$2,(DATEDIF($G71,AG$2,"D")/365),1)))))))</f>
        <v>0</v>
      </c>
      <c r="AH71" s="53">
        <f>IF($V71&lt;=AG$2,0,IF($O71&lt;=AG$2,0,IF($G71&gt;=AH$2,0,IF($K71&gt;=$J71,0,IF($O71&lt;=AH$2,($J71-(SUM($K71,SUM($Z71:AG71)))),IF($L71=$D$139,(($J71-$K71)/$P71),(($J71-SUM($Z71:AG71))*$Q71))*IF($V71&lt;=AH$2,(DATEDIF(AG$2,$V71,"D")/365),IF($G71&gt;AG$2,(DATEDIF($G71,AH$2,"D")/365),1)))))))</f>
        <v>0</v>
      </c>
      <c r="AI71" s="53">
        <f>IF($V71&lt;=AH$2,0,IF($O71&lt;=AH$2,0,IF($G71&gt;=AI$2,0,IF($K71&gt;=$J71,0,IF($O71&lt;=AI$2,($J71-(SUM($K71,SUM($Z71:AH71)))),IF($L71=$D$139,(($J71-$K71)/$P71),(($J71-SUM($Z71:AH71))*$Q71))*IF($V71&lt;=AI$2,(DATEDIF(AH$2,$V71,"D")/365),IF($G71&gt;AH$2,(DATEDIF($G71,AI$2,"D")/365),1)))))))</f>
        <v>0</v>
      </c>
      <c r="AJ71" s="53">
        <f>IF($V71&lt;=AI$2,0,IF($O71&lt;=AI$2,0,IF($G71&gt;=AJ$2,0,IF($K71&gt;=$J71,0,IF($O71&lt;=AJ$2,($J71-(SUM($K71,SUM($Z71:AI71)))),IF($L71=$D$139,(($J71-$K71)/$P71),(($J71-SUM($Z71:AI71))*$Q71))*IF($V71&lt;=AJ$2,(DATEDIF(AI$2,$V71,"D")/365),IF($G71&gt;AI$2,(DATEDIF($G71,AJ$2,"D")/365),1)))))))</f>
        <v>0</v>
      </c>
      <c r="AK71" s="53">
        <f>IF($V71&lt;=AJ$2,0,IF($O71&lt;=AJ$2,0,IF($G71&gt;=AK$2,0,IF($K71&gt;=$J71,0,IF($O71&lt;=AK$2,($J71-(SUM($K71,SUM($Z71:AJ71)))),IF($L71=$D$139,(($J71-$K71)/$P71),(($J71-SUM($Z71:AJ71))*$Q71))*IF($V71&lt;=AK$2,(DATEDIF(AJ$2,$V71,"D")/365),IF($G71&gt;AJ$2,(DATEDIF($G71,AK$2,"D")/365),1)))))))</f>
        <v>0</v>
      </c>
      <c r="AL71" s="53">
        <f>IF($V71&lt;=AK$2,0,IF($O71&lt;=AK$2,0,IF($G71&gt;=AL$2,0,IF($K71&gt;=$J71,0,IF($O71&lt;=AL$2,($J71-(SUM($K71,SUM($Z71:AK71)))),IF($L71=$D$139,(($J71-$K71)/$P71),(($J71-SUM($Z71:AK71))*$Q71))*IF($V71&lt;=AL$2,(DATEDIF(AK$2,$V71,"D")/365),IF($G71&gt;AK$2,(DATEDIF($G71,AL$2,"D")/365),1)))))))</f>
        <v>0</v>
      </c>
      <c r="AM71" s="53">
        <f>IF($V71&lt;=AL$2,0,IF($O71&lt;=AL$2,0,IF($G71&gt;=AM$2,0,IF($K71&gt;=$J71,0,IF($O71&lt;=AM$2,($J71-(SUM($K71,SUM($Z71:AL71)))),IF($L71=$D$139,(($J71-$K71)/$P71),(($J71-SUM($Z71:AL71))*$Q71))*IF($V71&lt;=AM$2,(DATEDIF(AL$2,$V71,"D")/365),IF($G71&gt;AL$2,(DATEDIF($G71,AM$2,"D")/365),1)))))))</f>
        <v>0</v>
      </c>
      <c r="AN71" s="53">
        <f>IF($V71&lt;=AM$2,0,IF($O71&lt;=AM$2,0,IF($G71&gt;=AN$2,0,IF($K71&gt;=$J71,0,IF($O71&lt;=AN$2,($J71-(SUM($K71,SUM($Z71:AM71)))),IF($L71=$D$139,(($J71-$K71)/$P71),(($J71-SUM($Z71:AM71))*$Q71))*IF($V71&lt;=AN$2,(DATEDIF(AM$2,$V71,"D")/365),IF($G71&gt;AM$2,(DATEDIF($G71,AN$2,"D")/365),1)))))))</f>
        <v>0</v>
      </c>
      <c r="AO71" s="53">
        <f>IF($V71&lt;=AN$2,0,IF($O71&lt;=AN$2,0,IF($G71&gt;=AO$2,0,IF($K71&gt;=$J71,0,IF($O71&lt;=AO$2,($J71-(SUM($K71,SUM($Z71:AN71)))),IF($L71=$D$139,(($J71-$K71)/$P71),(($J71-SUM($Z71:AN71))*$Q71))*IF($V71&lt;=AO$2,(DATEDIF(AN$2,$V71,"D")/365),IF($G71&gt;AN$2,(DATEDIF($G71,AO$2,"D")/365),1)))))))</f>
        <v>0</v>
      </c>
      <c r="AP71" s="53">
        <f>IF($V71&lt;=AO$2,0,IF($O71&lt;=AO$2,0,IF($G71&gt;=AP$2,0,IF($K71&gt;=$J71,0,IF($O71&lt;=AP$2,($J71-(SUM($K71,SUM($Z71:AO71)))),IF($L71=$D$139,(($J71-$K71)/$P71),(($J71-SUM($Z71:AO71))*$Q71))*IF($V71&lt;=AP$2,(DATEDIF(AO$2,$V71,"D")/365),IF($G71&gt;AO$2,(DATEDIF($G71,AP$2,"D")/365),1)))))))</f>
        <v>0</v>
      </c>
      <c r="AQ71" s="53">
        <f>IF($V71&lt;=AP$2,0,IF($O71&lt;=AP$2,0,IF($G71&gt;=AQ$2,0,IF($K71&gt;=$J71,0,IF($O71&lt;=AQ$2,($J71-(SUM($K71,SUM($Z71:AP71)))),IF($L71=$D$139,(($J71-$K71)/$P71),(($J71-SUM($Z71:AP71))*$Q71))*IF($V71&lt;=AQ$2,(DATEDIF(AP$2,$V71,"D")/365),IF($G71&gt;AP$2,(DATEDIF($G71,AQ$2,"D")/365),1)))))))</f>
        <v>0</v>
      </c>
      <c r="AR71" s="53">
        <f>IF($V71&lt;=AQ$2,0,IF($O71&lt;=AQ$2,0,IF($G71&gt;=AR$2,0,IF($K71&gt;=$J71,0,IF($O71&lt;=AR$2,($J71-(SUM($K71,SUM($Z71:AQ71)))),IF($L71=$D$139,(($J71-$K71)/$P71),(($J71-SUM($Z71:AQ71))*$Q71))*IF($V71&lt;=AR$2,(DATEDIF(AQ$2,$V71,"D")/365),IF($G71&gt;AQ$2,(DATEDIF($G71,AR$2,"D")/365),1)))))))</f>
        <v>0</v>
      </c>
      <c r="AS71" s="53">
        <f>IF($V71&lt;=AR$2,0,IF($O71&lt;=AR$2,0,IF($G71&gt;=AS$2,0,IF($K71&gt;=$J71,0,IF($O71&lt;=AS$2,($J71-(SUM($K71,SUM($Z71:AR71)))),IF($L71=$D$139,(($J71-$K71)/$P71),(($J71-SUM($Z71:AR71))*$Q71))*IF($V71&lt;=AS$2,(DATEDIF(AR$2,$V71,"D")/365),IF($G71&gt;AR$2,(DATEDIF($G71,AS$2,"D")/365),1)))))))</f>
        <v>0</v>
      </c>
      <c r="AT71" s="53">
        <f>IF($V71&lt;=AS$2,0,IF($O71&lt;=AS$2,0,IF($G71&gt;=AT$2,0,IF($K71&gt;=$J71,0,IF($O71&lt;=AT$2,($J71-(SUM($K71,SUM($Z71:AS71)))),IF($L71=$D$139,(($J71-$K71)/$P71),(($J71-SUM($Z71:AS71))*$Q71))*IF($V71&lt;=AT$2,(DATEDIF(AS$2,$V71,"D")/365),IF($G71&gt;AS$2,(DATEDIF($G71,AT$2,"D")/365),1)))))))</f>
        <v>0</v>
      </c>
      <c r="AU71" s="53">
        <f>IF($V71&lt;=AT$2,0,IF($O71&lt;=AT$2,0,IF($G71&gt;=AU$2,0,IF($K71&gt;=$J71,0,IF($O71&lt;=AU$2,($J71-(SUM($K71,SUM($Z71:AT71)))),IF($L71=$D$139,(($J71-$K71)/$P71),(($J71-SUM($Z71:AT71))*$Q71))*IF($V71&lt;=AU$2,(DATEDIF(AT$2,$V71,"D")/365),IF($G71&gt;AT$2,(DATEDIF($G71,AU$2,"D")/365),1)))))))</f>
        <v>0</v>
      </c>
      <c r="AV71" s="53">
        <f>IF($V71&lt;=AU$2,0,IF($O71&lt;=AU$2,0,IF($G71&gt;=AV$2,0,IF($K71&gt;=$J71,0,IF($O71&lt;=AV$2,($J71-(SUM($K71,SUM($Z71:AU71)))),IF($L71=$D$139,(($J71-$K71)/$P71),(($J71-SUM($Z71:AU71))*$Q71))*IF($V71&lt;=AV$2,(DATEDIF(AU$2,$V71,"D")/365),IF($G71&gt;AU$2,(DATEDIF($G71,AV$2,"D")/365),1)))))))</f>
        <v>0</v>
      </c>
      <c r="AW71" s="53">
        <f>IF($V71&lt;=AV$2,0,IF($O71&lt;=AV$2,0,IF($G71&gt;=AW$2,0,IF($K71&gt;=$J71,0,IF($O71&lt;=AW$2,($J71-(SUM($K71,SUM($Z71:AV71)))),IF($L71=$D$139,(($J71-$K71)/$P71),(($J71-SUM($Z71:AV71))*$Q71))*IF($V71&lt;=AW$2,(DATEDIF(AV$2,$V71,"D")/365),IF($G71&gt;AV$2,(DATEDIF($G71,AW$2,"D")/365),1)))))))</f>
        <v>0</v>
      </c>
      <c r="AX71" s="53">
        <f>IF($V71&lt;=AW$2,0,IF($O71&lt;=AW$2,0,IF($G71&gt;=AX$2,0,IF($K71&gt;=$J71,0,IF($O71&lt;=AX$2,($J71-(SUM($K71,SUM($Z71:AW71)))),IF($L71=$D$139,(($J71-$K71)/$P71),(($J71-SUM($Z71:AW71))*$Q71))*IF($V71&lt;=AX$2,(DATEDIF(AW$2,$V71,"D")/365),IF($G71&gt;AW$2,(DATEDIF($G71,AX$2,"D")/365),1)))))))</f>
        <v>0</v>
      </c>
      <c r="AY71" s="53">
        <f>IF($V71&lt;=AX$2,0,IF($O71&lt;=AX$2,0,IF($G71&gt;=AY$2,0,IF($K71&gt;=$J71,0,IF($O71&lt;=AY$2,($J71-(SUM($K71,SUM($Z71:AX71)))),IF($L71=$D$139,(($J71-$K71)/$P71),(($J71-SUM($Z71:AX71))*$Q71))*IF($V71&lt;=AY$2,(DATEDIF(AX$2,$V71,"D")/365),IF($G71&gt;AX$2,(DATEDIF($G71,AY$2,"D")/365),1)))))))</f>
        <v>0</v>
      </c>
      <c r="AZ71" s="52"/>
      <c r="BA71" s="52"/>
      <c r="BB71" s="126">
        <f>IF($V71&lt;=BB$2,0,IF($G71&gt;=BB$2,0,IF($G71&gt;$W$3,(J71-Z71),IF($G71&lt;=$W$3,J71-SUM(W71,$Z71:Z71),0))))</f>
        <v>0</v>
      </c>
      <c r="BC71" s="53">
        <f t="shared" si="38"/>
        <v>0</v>
      </c>
      <c r="BD71" s="52">
        <f t="shared" si="38"/>
        <v>0</v>
      </c>
      <c r="BE71" s="53">
        <f t="shared" si="38"/>
        <v>0</v>
      </c>
      <c r="BF71" s="52">
        <f t="shared" si="38"/>
        <v>0</v>
      </c>
      <c r="BG71" s="53">
        <f t="shared" si="38"/>
        <v>0</v>
      </c>
      <c r="BH71" s="52">
        <f t="shared" si="38"/>
        <v>0</v>
      </c>
      <c r="BI71" s="53">
        <f t="shared" si="38"/>
        <v>0</v>
      </c>
      <c r="BJ71" s="52">
        <f t="shared" si="38"/>
        <v>0</v>
      </c>
      <c r="BK71" s="53">
        <f t="shared" si="38"/>
        <v>0</v>
      </c>
      <c r="BL71" s="52">
        <f t="shared" si="38"/>
        <v>0</v>
      </c>
      <c r="BM71" s="53">
        <f t="shared" si="38"/>
        <v>0</v>
      </c>
      <c r="BN71" s="52">
        <f t="shared" si="38"/>
        <v>0</v>
      </c>
      <c r="BO71" s="53">
        <f t="shared" si="38"/>
        <v>0</v>
      </c>
      <c r="BP71" s="52">
        <f t="shared" si="38"/>
        <v>0</v>
      </c>
      <c r="BQ71" s="53">
        <f t="shared" si="38"/>
        <v>0</v>
      </c>
      <c r="BR71" s="52">
        <f t="shared" si="36"/>
        <v>0</v>
      </c>
      <c r="BS71" s="53">
        <f t="shared" si="36"/>
        <v>0</v>
      </c>
      <c r="BT71" s="52">
        <f t="shared" si="36"/>
        <v>0</v>
      </c>
      <c r="BU71" s="53">
        <f t="shared" si="36"/>
        <v>0</v>
      </c>
      <c r="BV71" s="52">
        <f t="shared" si="36"/>
        <v>0</v>
      </c>
      <c r="BW71" s="53">
        <f t="shared" si="36"/>
        <v>0</v>
      </c>
      <c r="BX71" s="52">
        <f t="shared" si="36"/>
        <v>0</v>
      </c>
      <c r="BY71" s="53">
        <f t="shared" si="36"/>
        <v>0</v>
      </c>
      <c r="BZ71" s="52">
        <f t="shared" si="36"/>
        <v>0</v>
      </c>
      <c r="CA71" s="53">
        <f t="shared" si="36"/>
        <v>0</v>
      </c>
    </row>
    <row r="72" spans="1:79">
      <c r="A72" s="20">
        <v>71</v>
      </c>
      <c r="B72" s="20" t="s">
        <v>27</v>
      </c>
      <c r="C72" s="20" t="s">
        <v>153</v>
      </c>
      <c r="D72" s="2">
        <v>1985</v>
      </c>
      <c r="E72" s="3">
        <v>4</v>
      </c>
      <c r="F72" s="2">
        <v>1</v>
      </c>
      <c r="G72" s="55">
        <f t="shared" si="33"/>
        <v>31137</v>
      </c>
      <c r="H72" s="4">
        <v>0</v>
      </c>
      <c r="I72" s="1">
        <v>0</v>
      </c>
      <c r="J72" s="51">
        <f t="shared" si="34"/>
        <v>0</v>
      </c>
      <c r="K72" s="54">
        <f t="shared" si="35"/>
        <v>0</v>
      </c>
      <c r="L72" s="4" t="s">
        <v>96</v>
      </c>
      <c r="M72" s="54">
        <f t="shared" si="15"/>
        <v>8</v>
      </c>
      <c r="N72" s="53">
        <f t="shared" si="39"/>
        <v>8</v>
      </c>
      <c r="O72" s="55">
        <f t="shared" si="40"/>
        <v>34059</v>
      </c>
      <c r="P72" s="53">
        <f t="shared" si="41"/>
        <v>0</v>
      </c>
      <c r="Q72" s="111">
        <f t="shared" si="42"/>
        <v>0</v>
      </c>
      <c r="R72" s="145" t="s">
        <v>130</v>
      </c>
      <c r="S72" s="138">
        <v>17</v>
      </c>
      <c r="T72" s="139">
        <v>4</v>
      </c>
      <c r="U72" s="138">
        <v>2035</v>
      </c>
      <c r="V72" s="55">
        <f t="shared" si="43"/>
        <v>54878</v>
      </c>
      <c r="W72" s="53">
        <f t="shared" si="44"/>
        <v>0</v>
      </c>
      <c r="X72" s="53">
        <f t="shared" si="45"/>
        <v>0</v>
      </c>
      <c r="Y72" s="53">
        <f t="shared" si="46"/>
        <v>0</v>
      </c>
      <c r="Z72" s="53">
        <f t="shared" si="47"/>
        <v>0</v>
      </c>
      <c r="AA72" s="53">
        <f>IF($V72&lt;=Z$2,0,IF($O72&lt;=Z$2,0,IF($G72&gt;=AA$2,0,IF($K72&gt;=$J72,0,IF($O72&lt;=AA$2,($J72-(SUM($K72,SUM($Z72:Z72)))),IF($L72=$D$139,(($J72-$K72)/$P72),(($J72-SUM($Z72:Z72))*$Q72))*IF($V72&lt;=AA$2,(DATEDIF(Z$2,$V72,"D")/365),IF($G72&gt;Z$2,(DATEDIF($G72,AA$2,"D")/365),1)))))))</f>
        <v>0</v>
      </c>
      <c r="AB72" s="53">
        <f>IF($V72&lt;=AA$2,0,IF($O72&lt;=AA$2,0,IF($G72&gt;=AB$2,0,IF($K72&gt;=$J72,0,IF($O72&lt;=AB$2,($J72-(SUM($K72,SUM($Z72:AA72)))),IF($L72=$D$139,(($J72-$K72)/$P72),(($J72-SUM($Z72:AA72))*$Q72))*IF($V72&lt;=AB$2,(DATEDIF(AA$2,$V72,"D")/365),IF($G72&gt;AA$2,(DATEDIF($G72,AB$2,"D")/365),1)))))))</f>
        <v>0</v>
      </c>
      <c r="AC72" s="53">
        <f>IF($V72&lt;=AB$2,0,IF($O72&lt;=AB$2,0,IF($G72&gt;=AC$2,0,IF($K72&gt;=$J72,0,IF($O72&lt;=AC$2,($J72-(SUM($K72,SUM($Z72:AB72)))),IF($L72=$D$139,(($J72-$K72)/$P72),(($J72-SUM($Z72:AB72))*$Q72))*IF($V72&lt;=AC$2,(DATEDIF(AB$2,$V72,"D")/365),IF($G72&gt;AB$2,(DATEDIF($G72,AC$2,"D")/365),1)))))))</f>
        <v>0</v>
      </c>
      <c r="AD72" s="53">
        <f>IF($V72&lt;=AC$2,0,IF($O72&lt;=AC$2,0,IF($G72&gt;=AD$2,0,IF($K72&gt;=$J72,0,IF($O72&lt;=AD$2,($J72-(SUM($K72,SUM($Z72:AC72)))),IF($L72=$D$139,(($J72-$K72)/$P72),(($J72-SUM($Z72:AC72))*$Q72))*IF($V72&lt;=AD$2,(DATEDIF(AC$2,$V72,"D")/365),IF($G72&gt;AC$2,(DATEDIF($G72,AD$2,"D")/365),1)))))))</f>
        <v>0</v>
      </c>
      <c r="AE72" s="53">
        <f>IF($V72&lt;=AD$2,0,IF($O72&lt;=AD$2,0,IF($G72&gt;=AE$2,0,IF($K72&gt;=$J72,0,IF($O72&lt;=AE$2,($J72-(SUM($K72,SUM($Z72:AD72)))),IF($L72=$D$139,(($J72-$K72)/$P72),(($J72-SUM($Z72:AD72))*$Q72))*IF($V72&lt;=AE$2,(DATEDIF(AD$2,$V72,"D")/365),IF($G72&gt;AD$2,(DATEDIF($G72,AE$2,"D")/365),1)))))))</f>
        <v>0</v>
      </c>
      <c r="AF72" s="53">
        <f>IF($V72&lt;=AE$2,0,IF($O72&lt;=AE$2,0,IF($G72&gt;=AF$2,0,IF($K72&gt;=$J72,0,IF($O72&lt;=AF$2,($J72-(SUM($K72,SUM($Z72:AE72)))),IF($L72=$D$139,(($J72-$K72)/$P72),(($J72-SUM($Z72:AE72))*$Q72))*IF($V72&lt;=AF$2,(DATEDIF(AE$2,$V72,"D")/365),IF($G72&gt;AE$2,(DATEDIF($G72,AF$2,"D")/365),1)))))))</f>
        <v>0</v>
      </c>
      <c r="AG72" s="53">
        <f>IF($V72&lt;=AF$2,0,IF($O72&lt;=AF$2,0,IF($G72&gt;=AG$2,0,IF($K72&gt;=$J72,0,IF($O72&lt;=AG$2,($J72-(SUM($K72,SUM($Z72:AF72)))),IF($L72=$D$139,(($J72-$K72)/$P72),(($J72-SUM($Z72:AF72))*$Q72))*IF($V72&lt;=AG$2,(DATEDIF(AF$2,$V72,"D")/365),IF($G72&gt;AF$2,(DATEDIF($G72,AG$2,"D")/365),1)))))))</f>
        <v>0</v>
      </c>
      <c r="AH72" s="53">
        <f>IF($V72&lt;=AG$2,0,IF($O72&lt;=AG$2,0,IF($G72&gt;=AH$2,0,IF($K72&gt;=$J72,0,IF($O72&lt;=AH$2,($J72-(SUM($K72,SUM($Z72:AG72)))),IF($L72=$D$139,(($J72-$K72)/$P72),(($J72-SUM($Z72:AG72))*$Q72))*IF($V72&lt;=AH$2,(DATEDIF(AG$2,$V72,"D")/365),IF($G72&gt;AG$2,(DATEDIF($G72,AH$2,"D")/365),1)))))))</f>
        <v>0</v>
      </c>
      <c r="AI72" s="53">
        <f>IF($V72&lt;=AH$2,0,IF($O72&lt;=AH$2,0,IF($G72&gt;=AI$2,0,IF($K72&gt;=$J72,0,IF($O72&lt;=AI$2,($J72-(SUM($K72,SUM($Z72:AH72)))),IF($L72=$D$139,(($J72-$K72)/$P72),(($J72-SUM($Z72:AH72))*$Q72))*IF($V72&lt;=AI$2,(DATEDIF(AH$2,$V72,"D")/365),IF($G72&gt;AH$2,(DATEDIF($G72,AI$2,"D")/365),1)))))))</f>
        <v>0</v>
      </c>
      <c r="AJ72" s="53">
        <f>IF($V72&lt;=AI$2,0,IF($O72&lt;=AI$2,0,IF($G72&gt;=AJ$2,0,IF($K72&gt;=$J72,0,IF($O72&lt;=AJ$2,($J72-(SUM($K72,SUM($Z72:AI72)))),IF($L72=$D$139,(($J72-$K72)/$P72),(($J72-SUM($Z72:AI72))*$Q72))*IF($V72&lt;=AJ$2,(DATEDIF(AI$2,$V72,"D")/365),IF($G72&gt;AI$2,(DATEDIF($G72,AJ$2,"D")/365),1)))))))</f>
        <v>0</v>
      </c>
      <c r="AK72" s="53">
        <f>IF($V72&lt;=AJ$2,0,IF($O72&lt;=AJ$2,0,IF($G72&gt;=AK$2,0,IF($K72&gt;=$J72,0,IF($O72&lt;=AK$2,($J72-(SUM($K72,SUM($Z72:AJ72)))),IF($L72=$D$139,(($J72-$K72)/$P72),(($J72-SUM($Z72:AJ72))*$Q72))*IF($V72&lt;=AK$2,(DATEDIF(AJ$2,$V72,"D")/365),IF($G72&gt;AJ$2,(DATEDIF($G72,AK$2,"D")/365),1)))))))</f>
        <v>0</v>
      </c>
      <c r="AL72" s="53">
        <f>IF($V72&lt;=AK$2,0,IF($O72&lt;=AK$2,0,IF($G72&gt;=AL$2,0,IF($K72&gt;=$J72,0,IF($O72&lt;=AL$2,($J72-(SUM($K72,SUM($Z72:AK72)))),IF($L72=$D$139,(($J72-$K72)/$P72),(($J72-SUM($Z72:AK72))*$Q72))*IF($V72&lt;=AL$2,(DATEDIF(AK$2,$V72,"D")/365),IF($G72&gt;AK$2,(DATEDIF($G72,AL$2,"D")/365),1)))))))</f>
        <v>0</v>
      </c>
      <c r="AM72" s="53">
        <f>IF($V72&lt;=AL$2,0,IF($O72&lt;=AL$2,0,IF($G72&gt;=AM$2,0,IF($K72&gt;=$J72,0,IF($O72&lt;=AM$2,($J72-(SUM($K72,SUM($Z72:AL72)))),IF($L72=$D$139,(($J72-$K72)/$P72),(($J72-SUM($Z72:AL72))*$Q72))*IF($V72&lt;=AM$2,(DATEDIF(AL$2,$V72,"D")/365),IF($G72&gt;AL$2,(DATEDIF($G72,AM$2,"D")/365),1)))))))</f>
        <v>0</v>
      </c>
      <c r="AN72" s="53">
        <f>IF($V72&lt;=AM$2,0,IF($O72&lt;=AM$2,0,IF($G72&gt;=AN$2,0,IF($K72&gt;=$J72,0,IF($O72&lt;=AN$2,($J72-(SUM($K72,SUM($Z72:AM72)))),IF($L72=$D$139,(($J72-$K72)/$P72),(($J72-SUM($Z72:AM72))*$Q72))*IF($V72&lt;=AN$2,(DATEDIF(AM$2,$V72,"D")/365),IF($G72&gt;AM$2,(DATEDIF($G72,AN$2,"D")/365),1)))))))</f>
        <v>0</v>
      </c>
      <c r="AO72" s="53">
        <f>IF($V72&lt;=AN$2,0,IF($O72&lt;=AN$2,0,IF($G72&gt;=AO$2,0,IF($K72&gt;=$J72,0,IF($O72&lt;=AO$2,($J72-(SUM($K72,SUM($Z72:AN72)))),IF($L72=$D$139,(($J72-$K72)/$P72),(($J72-SUM($Z72:AN72))*$Q72))*IF($V72&lt;=AO$2,(DATEDIF(AN$2,$V72,"D")/365),IF($G72&gt;AN$2,(DATEDIF($G72,AO$2,"D")/365),1)))))))</f>
        <v>0</v>
      </c>
      <c r="AP72" s="53">
        <f>IF($V72&lt;=AO$2,0,IF($O72&lt;=AO$2,0,IF($G72&gt;=AP$2,0,IF($K72&gt;=$J72,0,IF($O72&lt;=AP$2,($J72-(SUM($K72,SUM($Z72:AO72)))),IF($L72=$D$139,(($J72-$K72)/$P72),(($J72-SUM($Z72:AO72))*$Q72))*IF($V72&lt;=AP$2,(DATEDIF(AO$2,$V72,"D")/365),IF($G72&gt;AO$2,(DATEDIF($G72,AP$2,"D")/365),1)))))))</f>
        <v>0</v>
      </c>
      <c r="AQ72" s="53">
        <f>IF($V72&lt;=AP$2,0,IF($O72&lt;=AP$2,0,IF($G72&gt;=AQ$2,0,IF($K72&gt;=$J72,0,IF($O72&lt;=AQ$2,($J72-(SUM($K72,SUM($Z72:AP72)))),IF($L72=$D$139,(($J72-$K72)/$P72),(($J72-SUM($Z72:AP72))*$Q72))*IF($V72&lt;=AQ$2,(DATEDIF(AP$2,$V72,"D")/365),IF($G72&gt;AP$2,(DATEDIF($G72,AQ$2,"D")/365),1)))))))</f>
        <v>0</v>
      </c>
      <c r="AR72" s="53">
        <f>IF($V72&lt;=AQ$2,0,IF($O72&lt;=AQ$2,0,IF($G72&gt;=AR$2,0,IF($K72&gt;=$J72,0,IF($O72&lt;=AR$2,($J72-(SUM($K72,SUM($Z72:AQ72)))),IF($L72=$D$139,(($J72-$K72)/$P72),(($J72-SUM($Z72:AQ72))*$Q72))*IF($V72&lt;=AR$2,(DATEDIF(AQ$2,$V72,"D")/365),IF($G72&gt;AQ$2,(DATEDIF($G72,AR$2,"D")/365),1)))))))</f>
        <v>0</v>
      </c>
      <c r="AS72" s="53">
        <f>IF($V72&lt;=AR$2,0,IF($O72&lt;=AR$2,0,IF($G72&gt;=AS$2,0,IF($K72&gt;=$J72,0,IF($O72&lt;=AS$2,($J72-(SUM($K72,SUM($Z72:AR72)))),IF($L72=$D$139,(($J72-$K72)/$P72),(($J72-SUM($Z72:AR72))*$Q72))*IF($V72&lt;=AS$2,(DATEDIF(AR$2,$V72,"D")/365),IF($G72&gt;AR$2,(DATEDIF($G72,AS$2,"D")/365),1)))))))</f>
        <v>0</v>
      </c>
      <c r="AT72" s="53">
        <f>IF($V72&lt;=AS$2,0,IF($O72&lt;=AS$2,0,IF($G72&gt;=AT$2,0,IF($K72&gt;=$J72,0,IF($O72&lt;=AT$2,($J72-(SUM($K72,SUM($Z72:AS72)))),IF($L72=$D$139,(($J72-$K72)/$P72),(($J72-SUM($Z72:AS72))*$Q72))*IF($V72&lt;=AT$2,(DATEDIF(AS$2,$V72,"D")/365),IF($G72&gt;AS$2,(DATEDIF($G72,AT$2,"D")/365),1)))))))</f>
        <v>0</v>
      </c>
      <c r="AU72" s="53">
        <f>IF($V72&lt;=AT$2,0,IF($O72&lt;=AT$2,0,IF($G72&gt;=AU$2,0,IF($K72&gt;=$J72,0,IF($O72&lt;=AU$2,($J72-(SUM($K72,SUM($Z72:AT72)))),IF($L72=$D$139,(($J72-$K72)/$P72),(($J72-SUM($Z72:AT72))*$Q72))*IF($V72&lt;=AU$2,(DATEDIF(AT$2,$V72,"D")/365),IF($G72&gt;AT$2,(DATEDIF($G72,AU$2,"D")/365),1)))))))</f>
        <v>0</v>
      </c>
      <c r="AV72" s="53">
        <f>IF($V72&lt;=AU$2,0,IF($O72&lt;=AU$2,0,IF($G72&gt;=AV$2,0,IF($K72&gt;=$J72,0,IF($O72&lt;=AV$2,($J72-(SUM($K72,SUM($Z72:AU72)))),IF($L72=$D$139,(($J72-$K72)/$P72),(($J72-SUM($Z72:AU72))*$Q72))*IF($V72&lt;=AV$2,(DATEDIF(AU$2,$V72,"D")/365),IF($G72&gt;AU$2,(DATEDIF($G72,AV$2,"D")/365),1)))))))</f>
        <v>0</v>
      </c>
      <c r="AW72" s="53">
        <f>IF($V72&lt;=AV$2,0,IF($O72&lt;=AV$2,0,IF($G72&gt;=AW$2,0,IF($K72&gt;=$J72,0,IF($O72&lt;=AW$2,($J72-(SUM($K72,SUM($Z72:AV72)))),IF($L72=$D$139,(($J72-$K72)/$P72),(($J72-SUM($Z72:AV72))*$Q72))*IF($V72&lt;=AW$2,(DATEDIF(AV$2,$V72,"D")/365),IF($G72&gt;AV$2,(DATEDIF($G72,AW$2,"D")/365),1)))))))</f>
        <v>0</v>
      </c>
      <c r="AX72" s="53">
        <f>IF($V72&lt;=AW$2,0,IF($O72&lt;=AW$2,0,IF($G72&gt;=AX$2,0,IF($K72&gt;=$J72,0,IF($O72&lt;=AX$2,($J72-(SUM($K72,SUM($Z72:AW72)))),IF($L72=$D$139,(($J72-$K72)/$P72),(($J72-SUM($Z72:AW72))*$Q72))*IF($V72&lt;=AX$2,(DATEDIF(AW$2,$V72,"D")/365),IF($G72&gt;AW$2,(DATEDIF($G72,AX$2,"D")/365),1)))))))</f>
        <v>0</v>
      </c>
      <c r="AY72" s="53">
        <f>IF($V72&lt;=AX$2,0,IF($O72&lt;=AX$2,0,IF($G72&gt;=AY$2,0,IF($K72&gt;=$J72,0,IF($O72&lt;=AY$2,($J72-(SUM($K72,SUM($Z72:AX72)))),IF($L72=$D$139,(($J72-$K72)/$P72),(($J72-SUM($Z72:AX72))*$Q72))*IF($V72&lt;=AY$2,(DATEDIF(AX$2,$V72,"D")/365),IF($G72&gt;AX$2,(DATEDIF($G72,AY$2,"D")/365),1)))))))</f>
        <v>0</v>
      </c>
      <c r="AZ72" s="52"/>
      <c r="BA72" s="52"/>
      <c r="BB72" s="126">
        <f>IF($V72&lt;=BB$2,0,IF($G72&gt;=BB$2,0,IF($G72&gt;$W$3,(J72-Z72),IF($G72&lt;=$W$3,J72-SUM(W72,$Z72:Z72),0))))</f>
        <v>0</v>
      </c>
      <c r="BC72" s="53">
        <f t="shared" si="38"/>
        <v>0</v>
      </c>
      <c r="BD72" s="52">
        <f t="shared" si="38"/>
        <v>0</v>
      </c>
      <c r="BE72" s="53">
        <f t="shared" si="38"/>
        <v>0</v>
      </c>
      <c r="BF72" s="52">
        <f t="shared" si="38"/>
        <v>0</v>
      </c>
      <c r="BG72" s="53">
        <f t="shared" si="38"/>
        <v>0</v>
      </c>
      <c r="BH72" s="52">
        <f t="shared" si="38"/>
        <v>0</v>
      </c>
      <c r="BI72" s="53">
        <f t="shared" si="38"/>
        <v>0</v>
      </c>
      <c r="BJ72" s="52">
        <f t="shared" si="38"/>
        <v>0</v>
      </c>
      <c r="BK72" s="53">
        <f t="shared" si="38"/>
        <v>0</v>
      </c>
      <c r="BL72" s="52">
        <f t="shared" si="38"/>
        <v>0</v>
      </c>
      <c r="BM72" s="53">
        <f t="shared" si="38"/>
        <v>0</v>
      </c>
      <c r="BN72" s="52">
        <f t="shared" si="38"/>
        <v>0</v>
      </c>
      <c r="BO72" s="53">
        <f t="shared" si="38"/>
        <v>0</v>
      </c>
      <c r="BP72" s="52">
        <f t="shared" si="38"/>
        <v>0</v>
      </c>
      <c r="BQ72" s="53">
        <f t="shared" si="38"/>
        <v>0</v>
      </c>
      <c r="BR72" s="52">
        <f t="shared" si="36"/>
        <v>0</v>
      </c>
      <c r="BS72" s="53">
        <f t="shared" si="36"/>
        <v>0</v>
      </c>
      <c r="BT72" s="52">
        <f t="shared" si="36"/>
        <v>0</v>
      </c>
      <c r="BU72" s="53">
        <f t="shared" si="36"/>
        <v>0</v>
      </c>
      <c r="BV72" s="52">
        <f t="shared" si="36"/>
        <v>0</v>
      </c>
      <c r="BW72" s="53">
        <f t="shared" si="36"/>
        <v>0</v>
      </c>
      <c r="BX72" s="52">
        <f t="shared" si="36"/>
        <v>0</v>
      </c>
      <c r="BY72" s="53">
        <f t="shared" si="36"/>
        <v>0</v>
      </c>
      <c r="BZ72" s="52">
        <f t="shared" si="36"/>
        <v>0</v>
      </c>
      <c r="CA72" s="53">
        <f t="shared" si="36"/>
        <v>0</v>
      </c>
    </row>
    <row r="73" spans="1:79">
      <c r="A73" s="20">
        <v>72</v>
      </c>
      <c r="B73" s="20" t="s">
        <v>27</v>
      </c>
      <c r="C73" s="20" t="s">
        <v>153</v>
      </c>
      <c r="D73" s="2">
        <v>1985</v>
      </c>
      <c r="E73" s="3">
        <v>4</v>
      </c>
      <c r="F73" s="2">
        <v>1</v>
      </c>
      <c r="G73" s="55">
        <f t="shared" si="33"/>
        <v>31137</v>
      </c>
      <c r="H73" s="4">
        <v>0</v>
      </c>
      <c r="I73" s="1">
        <v>0</v>
      </c>
      <c r="J73" s="51">
        <f t="shared" si="34"/>
        <v>0</v>
      </c>
      <c r="K73" s="54">
        <f t="shared" si="35"/>
        <v>0</v>
      </c>
      <c r="L73" s="4" t="s">
        <v>96</v>
      </c>
      <c r="M73" s="54">
        <f t="shared" ref="M73:M105" si="48">VLOOKUP(B73,$B$139:$C$238,2,FALSE)</f>
        <v>8</v>
      </c>
      <c r="N73" s="53">
        <f t="shared" si="39"/>
        <v>8</v>
      </c>
      <c r="O73" s="55">
        <f t="shared" si="40"/>
        <v>34059</v>
      </c>
      <c r="P73" s="53">
        <f t="shared" si="41"/>
        <v>0</v>
      </c>
      <c r="Q73" s="111">
        <f t="shared" si="42"/>
        <v>0</v>
      </c>
      <c r="R73" s="145" t="s">
        <v>130</v>
      </c>
      <c r="S73" s="138">
        <v>17</v>
      </c>
      <c r="T73" s="139">
        <v>4</v>
      </c>
      <c r="U73" s="138">
        <v>2035</v>
      </c>
      <c r="V73" s="55">
        <f t="shared" si="43"/>
        <v>54878</v>
      </c>
      <c r="W73" s="53">
        <f t="shared" si="44"/>
        <v>0</v>
      </c>
      <c r="X73" s="53">
        <f t="shared" si="45"/>
        <v>0</v>
      </c>
      <c r="Y73" s="53">
        <f t="shared" si="46"/>
        <v>0</v>
      </c>
      <c r="Z73" s="53">
        <f t="shared" si="47"/>
        <v>0</v>
      </c>
      <c r="AA73" s="53">
        <f>IF($V73&lt;=Z$2,0,IF($O73&lt;=Z$2,0,IF($G73&gt;=AA$2,0,IF($K73&gt;=$J73,0,IF($O73&lt;=AA$2,($J73-(SUM($K73,SUM($Z73:Z73)))),IF($L73=$D$139,(($J73-$K73)/$P73),(($J73-SUM($Z73:Z73))*$Q73))*IF($V73&lt;=AA$2,(DATEDIF(Z$2,$V73,"D")/365),IF($G73&gt;Z$2,(DATEDIF($G73,AA$2,"D")/365),1)))))))</f>
        <v>0</v>
      </c>
      <c r="AB73" s="53">
        <f>IF($V73&lt;=AA$2,0,IF($O73&lt;=AA$2,0,IF($G73&gt;=AB$2,0,IF($K73&gt;=$J73,0,IF($O73&lt;=AB$2,($J73-(SUM($K73,SUM($Z73:AA73)))),IF($L73=$D$139,(($J73-$K73)/$P73),(($J73-SUM($Z73:AA73))*$Q73))*IF($V73&lt;=AB$2,(DATEDIF(AA$2,$V73,"D")/365),IF($G73&gt;AA$2,(DATEDIF($G73,AB$2,"D")/365),1)))))))</f>
        <v>0</v>
      </c>
      <c r="AC73" s="53">
        <f>IF($V73&lt;=AB$2,0,IF($O73&lt;=AB$2,0,IF($G73&gt;=AC$2,0,IF($K73&gt;=$J73,0,IF($O73&lt;=AC$2,($J73-(SUM($K73,SUM($Z73:AB73)))),IF($L73=$D$139,(($J73-$K73)/$P73),(($J73-SUM($Z73:AB73))*$Q73))*IF($V73&lt;=AC$2,(DATEDIF(AB$2,$V73,"D")/365),IF($G73&gt;AB$2,(DATEDIF($G73,AC$2,"D")/365),1)))))))</f>
        <v>0</v>
      </c>
      <c r="AD73" s="53">
        <f>IF($V73&lt;=AC$2,0,IF($O73&lt;=AC$2,0,IF($G73&gt;=AD$2,0,IF($K73&gt;=$J73,0,IF($O73&lt;=AD$2,($J73-(SUM($K73,SUM($Z73:AC73)))),IF($L73=$D$139,(($J73-$K73)/$P73),(($J73-SUM($Z73:AC73))*$Q73))*IF($V73&lt;=AD$2,(DATEDIF(AC$2,$V73,"D")/365),IF($G73&gt;AC$2,(DATEDIF($G73,AD$2,"D")/365),1)))))))</f>
        <v>0</v>
      </c>
      <c r="AE73" s="53">
        <f>IF($V73&lt;=AD$2,0,IF($O73&lt;=AD$2,0,IF($G73&gt;=AE$2,0,IF($K73&gt;=$J73,0,IF($O73&lt;=AE$2,($J73-(SUM($K73,SUM($Z73:AD73)))),IF($L73=$D$139,(($J73-$K73)/$P73),(($J73-SUM($Z73:AD73))*$Q73))*IF($V73&lt;=AE$2,(DATEDIF(AD$2,$V73,"D")/365),IF($G73&gt;AD$2,(DATEDIF($G73,AE$2,"D")/365),1)))))))</f>
        <v>0</v>
      </c>
      <c r="AF73" s="53">
        <f>IF($V73&lt;=AE$2,0,IF($O73&lt;=AE$2,0,IF($G73&gt;=AF$2,0,IF($K73&gt;=$J73,0,IF($O73&lt;=AF$2,($J73-(SUM($K73,SUM($Z73:AE73)))),IF($L73=$D$139,(($J73-$K73)/$P73),(($J73-SUM($Z73:AE73))*$Q73))*IF($V73&lt;=AF$2,(DATEDIF(AE$2,$V73,"D")/365),IF($G73&gt;AE$2,(DATEDIF($G73,AF$2,"D")/365),1)))))))</f>
        <v>0</v>
      </c>
      <c r="AG73" s="53">
        <f>IF($V73&lt;=AF$2,0,IF($O73&lt;=AF$2,0,IF($G73&gt;=AG$2,0,IF($K73&gt;=$J73,0,IF($O73&lt;=AG$2,($J73-(SUM($K73,SUM($Z73:AF73)))),IF($L73=$D$139,(($J73-$K73)/$P73),(($J73-SUM($Z73:AF73))*$Q73))*IF($V73&lt;=AG$2,(DATEDIF(AF$2,$V73,"D")/365),IF($G73&gt;AF$2,(DATEDIF($G73,AG$2,"D")/365),1)))))))</f>
        <v>0</v>
      </c>
      <c r="AH73" s="53">
        <f>IF($V73&lt;=AG$2,0,IF($O73&lt;=AG$2,0,IF($G73&gt;=AH$2,0,IF($K73&gt;=$J73,0,IF($O73&lt;=AH$2,($J73-(SUM($K73,SUM($Z73:AG73)))),IF($L73=$D$139,(($J73-$K73)/$P73),(($J73-SUM($Z73:AG73))*$Q73))*IF($V73&lt;=AH$2,(DATEDIF(AG$2,$V73,"D")/365),IF($G73&gt;AG$2,(DATEDIF($G73,AH$2,"D")/365),1)))))))</f>
        <v>0</v>
      </c>
      <c r="AI73" s="53">
        <f>IF($V73&lt;=AH$2,0,IF($O73&lt;=AH$2,0,IF($G73&gt;=AI$2,0,IF($K73&gt;=$J73,0,IF($O73&lt;=AI$2,($J73-(SUM($K73,SUM($Z73:AH73)))),IF($L73=$D$139,(($J73-$K73)/$P73),(($J73-SUM($Z73:AH73))*$Q73))*IF($V73&lt;=AI$2,(DATEDIF(AH$2,$V73,"D")/365),IF($G73&gt;AH$2,(DATEDIF($G73,AI$2,"D")/365),1)))))))</f>
        <v>0</v>
      </c>
      <c r="AJ73" s="53">
        <f>IF($V73&lt;=AI$2,0,IF($O73&lt;=AI$2,0,IF($G73&gt;=AJ$2,0,IF($K73&gt;=$J73,0,IF($O73&lt;=AJ$2,($J73-(SUM($K73,SUM($Z73:AI73)))),IF($L73=$D$139,(($J73-$K73)/$P73),(($J73-SUM($Z73:AI73))*$Q73))*IF($V73&lt;=AJ$2,(DATEDIF(AI$2,$V73,"D")/365),IF($G73&gt;AI$2,(DATEDIF($G73,AJ$2,"D")/365),1)))))))</f>
        <v>0</v>
      </c>
      <c r="AK73" s="53">
        <f>IF($V73&lt;=AJ$2,0,IF($O73&lt;=AJ$2,0,IF($G73&gt;=AK$2,0,IF($K73&gt;=$J73,0,IF($O73&lt;=AK$2,($J73-(SUM($K73,SUM($Z73:AJ73)))),IF($L73=$D$139,(($J73-$K73)/$P73),(($J73-SUM($Z73:AJ73))*$Q73))*IF($V73&lt;=AK$2,(DATEDIF(AJ$2,$V73,"D")/365),IF($G73&gt;AJ$2,(DATEDIF($G73,AK$2,"D")/365),1)))))))</f>
        <v>0</v>
      </c>
      <c r="AL73" s="53">
        <f>IF($V73&lt;=AK$2,0,IF($O73&lt;=AK$2,0,IF($G73&gt;=AL$2,0,IF($K73&gt;=$J73,0,IF($O73&lt;=AL$2,($J73-(SUM($K73,SUM($Z73:AK73)))),IF($L73=$D$139,(($J73-$K73)/$P73),(($J73-SUM($Z73:AK73))*$Q73))*IF($V73&lt;=AL$2,(DATEDIF(AK$2,$V73,"D")/365),IF($G73&gt;AK$2,(DATEDIF($G73,AL$2,"D")/365),1)))))))</f>
        <v>0</v>
      </c>
      <c r="AM73" s="53">
        <f>IF($V73&lt;=AL$2,0,IF($O73&lt;=AL$2,0,IF($G73&gt;=AM$2,0,IF($K73&gt;=$J73,0,IF($O73&lt;=AM$2,($J73-(SUM($K73,SUM($Z73:AL73)))),IF($L73=$D$139,(($J73-$K73)/$P73),(($J73-SUM($Z73:AL73))*$Q73))*IF($V73&lt;=AM$2,(DATEDIF(AL$2,$V73,"D")/365),IF($G73&gt;AL$2,(DATEDIF($G73,AM$2,"D")/365),1)))))))</f>
        <v>0</v>
      </c>
      <c r="AN73" s="53">
        <f>IF($V73&lt;=AM$2,0,IF($O73&lt;=AM$2,0,IF($G73&gt;=AN$2,0,IF($K73&gt;=$J73,0,IF($O73&lt;=AN$2,($J73-(SUM($K73,SUM($Z73:AM73)))),IF($L73=$D$139,(($J73-$K73)/$P73),(($J73-SUM($Z73:AM73))*$Q73))*IF($V73&lt;=AN$2,(DATEDIF(AM$2,$V73,"D")/365),IF($G73&gt;AM$2,(DATEDIF($G73,AN$2,"D")/365),1)))))))</f>
        <v>0</v>
      </c>
      <c r="AO73" s="53">
        <f>IF($V73&lt;=AN$2,0,IF($O73&lt;=AN$2,0,IF($G73&gt;=AO$2,0,IF($K73&gt;=$J73,0,IF($O73&lt;=AO$2,($J73-(SUM($K73,SUM($Z73:AN73)))),IF($L73=$D$139,(($J73-$K73)/$P73),(($J73-SUM($Z73:AN73))*$Q73))*IF($V73&lt;=AO$2,(DATEDIF(AN$2,$V73,"D")/365),IF($G73&gt;AN$2,(DATEDIF($G73,AO$2,"D")/365),1)))))))</f>
        <v>0</v>
      </c>
      <c r="AP73" s="53">
        <f>IF($V73&lt;=AO$2,0,IF($O73&lt;=AO$2,0,IF($G73&gt;=AP$2,0,IF($K73&gt;=$J73,0,IF($O73&lt;=AP$2,($J73-(SUM($K73,SUM($Z73:AO73)))),IF($L73=$D$139,(($J73-$K73)/$P73),(($J73-SUM($Z73:AO73))*$Q73))*IF($V73&lt;=AP$2,(DATEDIF(AO$2,$V73,"D")/365),IF($G73&gt;AO$2,(DATEDIF($G73,AP$2,"D")/365),1)))))))</f>
        <v>0</v>
      </c>
      <c r="AQ73" s="53">
        <f>IF($V73&lt;=AP$2,0,IF($O73&lt;=AP$2,0,IF($G73&gt;=AQ$2,0,IF($K73&gt;=$J73,0,IF($O73&lt;=AQ$2,($J73-(SUM($K73,SUM($Z73:AP73)))),IF($L73=$D$139,(($J73-$K73)/$P73),(($J73-SUM($Z73:AP73))*$Q73))*IF($V73&lt;=AQ$2,(DATEDIF(AP$2,$V73,"D")/365),IF($G73&gt;AP$2,(DATEDIF($G73,AQ$2,"D")/365),1)))))))</f>
        <v>0</v>
      </c>
      <c r="AR73" s="53">
        <f>IF($V73&lt;=AQ$2,0,IF($O73&lt;=AQ$2,0,IF($G73&gt;=AR$2,0,IF($K73&gt;=$J73,0,IF($O73&lt;=AR$2,($J73-(SUM($K73,SUM($Z73:AQ73)))),IF($L73=$D$139,(($J73-$K73)/$P73),(($J73-SUM($Z73:AQ73))*$Q73))*IF($V73&lt;=AR$2,(DATEDIF(AQ$2,$V73,"D")/365),IF($G73&gt;AQ$2,(DATEDIF($G73,AR$2,"D")/365),1)))))))</f>
        <v>0</v>
      </c>
      <c r="AS73" s="53">
        <f>IF($V73&lt;=AR$2,0,IF($O73&lt;=AR$2,0,IF($G73&gt;=AS$2,0,IF($K73&gt;=$J73,0,IF($O73&lt;=AS$2,($J73-(SUM($K73,SUM($Z73:AR73)))),IF($L73=$D$139,(($J73-$K73)/$P73),(($J73-SUM($Z73:AR73))*$Q73))*IF($V73&lt;=AS$2,(DATEDIF(AR$2,$V73,"D")/365),IF($G73&gt;AR$2,(DATEDIF($G73,AS$2,"D")/365),1)))))))</f>
        <v>0</v>
      </c>
      <c r="AT73" s="53">
        <f>IF($V73&lt;=AS$2,0,IF($O73&lt;=AS$2,0,IF($G73&gt;=AT$2,0,IF($K73&gt;=$J73,0,IF($O73&lt;=AT$2,($J73-(SUM($K73,SUM($Z73:AS73)))),IF($L73=$D$139,(($J73-$K73)/$P73),(($J73-SUM($Z73:AS73))*$Q73))*IF($V73&lt;=AT$2,(DATEDIF(AS$2,$V73,"D")/365),IF($G73&gt;AS$2,(DATEDIF($G73,AT$2,"D")/365),1)))))))</f>
        <v>0</v>
      </c>
      <c r="AU73" s="53">
        <f>IF($V73&lt;=AT$2,0,IF($O73&lt;=AT$2,0,IF($G73&gt;=AU$2,0,IF($K73&gt;=$J73,0,IF($O73&lt;=AU$2,($J73-(SUM($K73,SUM($Z73:AT73)))),IF($L73=$D$139,(($J73-$K73)/$P73),(($J73-SUM($Z73:AT73))*$Q73))*IF($V73&lt;=AU$2,(DATEDIF(AT$2,$V73,"D")/365),IF($G73&gt;AT$2,(DATEDIF($G73,AU$2,"D")/365),1)))))))</f>
        <v>0</v>
      </c>
      <c r="AV73" s="53">
        <f>IF($V73&lt;=AU$2,0,IF($O73&lt;=AU$2,0,IF($G73&gt;=AV$2,0,IF($K73&gt;=$J73,0,IF($O73&lt;=AV$2,($J73-(SUM($K73,SUM($Z73:AU73)))),IF($L73=$D$139,(($J73-$K73)/$P73),(($J73-SUM($Z73:AU73))*$Q73))*IF($V73&lt;=AV$2,(DATEDIF(AU$2,$V73,"D")/365),IF($G73&gt;AU$2,(DATEDIF($G73,AV$2,"D")/365),1)))))))</f>
        <v>0</v>
      </c>
      <c r="AW73" s="53">
        <f>IF($V73&lt;=AV$2,0,IF($O73&lt;=AV$2,0,IF($G73&gt;=AW$2,0,IF($K73&gt;=$J73,0,IF($O73&lt;=AW$2,($J73-(SUM($K73,SUM($Z73:AV73)))),IF($L73=$D$139,(($J73-$K73)/$P73),(($J73-SUM($Z73:AV73))*$Q73))*IF($V73&lt;=AW$2,(DATEDIF(AV$2,$V73,"D")/365),IF($G73&gt;AV$2,(DATEDIF($G73,AW$2,"D")/365),1)))))))</f>
        <v>0</v>
      </c>
      <c r="AX73" s="53">
        <f>IF($V73&lt;=AW$2,0,IF($O73&lt;=AW$2,0,IF($G73&gt;=AX$2,0,IF($K73&gt;=$J73,0,IF($O73&lt;=AX$2,($J73-(SUM($K73,SUM($Z73:AW73)))),IF($L73=$D$139,(($J73-$K73)/$P73),(($J73-SUM($Z73:AW73))*$Q73))*IF($V73&lt;=AX$2,(DATEDIF(AW$2,$V73,"D")/365),IF($G73&gt;AW$2,(DATEDIF($G73,AX$2,"D")/365),1)))))))</f>
        <v>0</v>
      </c>
      <c r="AY73" s="53">
        <f>IF($V73&lt;=AX$2,0,IF($O73&lt;=AX$2,0,IF($G73&gt;=AY$2,0,IF($K73&gt;=$J73,0,IF($O73&lt;=AY$2,($J73-(SUM($K73,SUM($Z73:AX73)))),IF($L73=$D$139,(($J73-$K73)/$P73),(($J73-SUM($Z73:AX73))*$Q73))*IF($V73&lt;=AY$2,(DATEDIF(AX$2,$V73,"D")/365),IF($G73&gt;AX$2,(DATEDIF($G73,AY$2,"D")/365),1)))))))</f>
        <v>0</v>
      </c>
      <c r="AZ73" s="52"/>
      <c r="BA73" s="52"/>
      <c r="BB73" s="126">
        <f>IF($V73&lt;=BB$2,0,IF($G73&gt;=BB$2,0,IF($G73&gt;$W$3,(J73-Z73),IF($G73&lt;=$W$3,J73-SUM(W73,$Z73:Z73),0))))</f>
        <v>0</v>
      </c>
      <c r="BC73" s="53">
        <f t="shared" si="38"/>
        <v>0</v>
      </c>
      <c r="BD73" s="52">
        <f t="shared" si="38"/>
        <v>0</v>
      </c>
      <c r="BE73" s="53">
        <f t="shared" si="38"/>
        <v>0</v>
      </c>
      <c r="BF73" s="52">
        <f t="shared" si="38"/>
        <v>0</v>
      </c>
      <c r="BG73" s="53">
        <f t="shared" si="38"/>
        <v>0</v>
      </c>
      <c r="BH73" s="52">
        <f t="shared" si="38"/>
        <v>0</v>
      </c>
      <c r="BI73" s="53">
        <f t="shared" si="38"/>
        <v>0</v>
      </c>
      <c r="BJ73" s="52">
        <f t="shared" si="38"/>
        <v>0</v>
      </c>
      <c r="BK73" s="53">
        <f t="shared" si="38"/>
        <v>0</v>
      </c>
      <c r="BL73" s="52">
        <f t="shared" si="38"/>
        <v>0</v>
      </c>
      <c r="BM73" s="53">
        <f t="shared" si="38"/>
        <v>0</v>
      </c>
      <c r="BN73" s="52">
        <f t="shared" si="38"/>
        <v>0</v>
      </c>
      <c r="BO73" s="53">
        <f t="shared" si="38"/>
        <v>0</v>
      </c>
      <c r="BP73" s="52">
        <f t="shared" si="38"/>
        <v>0</v>
      </c>
      <c r="BQ73" s="53">
        <f t="shared" si="38"/>
        <v>0</v>
      </c>
      <c r="BR73" s="52">
        <f t="shared" si="36"/>
        <v>0</v>
      </c>
      <c r="BS73" s="53">
        <f t="shared" si="36"/>
        <v>0</v>
      </c>
      <c r="BT73" s="52">
        <f t="shared" si="36"/>
        <v>0</v>
      </c>
      <c r="BU73" s="53">
        <f t="shared" si="36"/>
        <v>0</v>
      </c>
      <c r="BV73" s="52">
        <f t="shared" si="36"/>
        <v>0</v>
      </c>
      <c r="BW73" s="53">
        <f t="shared" si="36"/>
        <v>0</v>
      </c>
      <c r="BX73" s="52">
        <f t="shared" si="36"/>
        <v>0</v>
      </c>
      <c r="BY73" s="53">
        <f t="shared" si="36"/>
        <v>0</v>
      </c>
      <c r="BZ73" s="52">
        <f t="shared" si="36"/>
        <v>0</v>
      </c>
      <c r="CA73" s="53">
        <f t="shared" si="36"/>
        <v>0</v>
      </c>
    </row>
    <row r="74" spans="1:79">
      <c r="A74" s="20">
        <v>73</v>
      </c>
      <c r="B74" s="20" t="s">
        <v>27</v>
      </c>
      <c r="C74" s="20" t="s">
        <v>153</v>
      </c>
      <c r="D74" s="2">
        <v>1985</v>
      </c>
      <c r="E74" s="3">
        <v>4</v>
      </c>
      <c r="F74" s="2">
        <v>1</v>
      </c>
      <c r="G74" s="55">
        <f t="shared" si="33"/>
        <v>31137</v>
      </c>
      <c r="H74" s="4">
        <v>0</v>
      </c>
      <c r="I74" s="1">
        <v>0</v>
      </c>
      <c r="J74" s="51">
        <f t="shared" si="34"/>
        <v>0</v>
      </c>
      <c r="K74" s="54">
        <f t="shared" si="35"/>
        <v>0</v>
      </c>
      <c r="L74" s="4" t="s">
        <v>96</v>
      </c>
      <c r="M74" s="54">
        <f t="shared" si="48"/>
        <v>8</v>
      </c>
      <c r="N74" s="53">
        <f t="shared" si="39"/>
        <v>8</v>
      </c>
      <c r="O74" s="55">
        <f t="shared" si="40"/>
        <v>34059</v>
      </c>
      <c r="P74" s="53">
        <f t="shared" si="41"/>
        <v>0</v>
      </c>
      <c r="Q74" s="111">
        <f t="shared" si="42"/>
        <v>0</v>
      </c>
      <c r="R74" s="145" t="s">
        <v>130</v>
      </c>
      <c r="S74" s="138">
        <v>17</v>
      </c>
      <c r="T74" s="139">
        <v>4</v>
      </c>
      <c r="U74" s="138">
        <v>2035</v>
      </c>
      <c r="V74" s="55">
        <f t="shared" si="43"/>
        <v>54878</v>
      </c>
      <c r="W74" s="53">
        <f t="shared" si="44"/>
        <v>0</v>
      </c>
      <c r="X74" s="53">
        <f t="shared" si="45"/>
        <v>0</v>
      </c>
      <c r="Y74" s="53">
        <f t="shared" si="46"/>
        <v>0</v>
      </c>
      <c r="Z74" s="53">
        <f t="shared" si="47"/>
        <v>0</v>
      </c>
      <c r="AA74" s="53">
        <f>IF($V74&lt;=Z$2,0,IF($O74&lt;=Z$2,0,IF($G74&gt;=AA$2,0,IF($K74&gt;=$J74,0,IF($O74&lt;=AA$2,($J74-(SUM($K74,SUM($Z74:Z74)))),IF($L74=$D$139,(($J74-$K74)/$P74),(($J74-SUM($Z74:Z74))*$Q74))*IF($V74&lt;=AA$2,(DATEDIF(Z$2,$V74,"D")/365),IF($G74&gt;Z$2,(DATEDIF($G74,AA$2,"D")/365),1)))))))</f>
        <v>0</v>
      </c>
      <c r="AB74" s="53">
        <f>IF($V74&lt;=AA$2,0,IF($O74&lt;=AA$2,0,IF($G74&gt;=AB$2,0,IF($K74&gt;=$J74,0,IF($O74&lt;=AB$2,($J74-(SUM($K74,SUM($Z74:AA74)))),IF($L74=$D$139,(($J74-$K74)/$P74),(($J74-SUM($Z74:AA74))*$Q74))*IF($V74&lt;=AB$2,(DATEDIF(AA$2,$V74,"D")/365),IF($G74&gt;AA$2,(DATEDIF($G74,AB$2,"D")/365),1)))))))</f>
        <v>0</v>
      </c>
      <c r="AC74" s="53">
        <f>IF($V74&lt;=AB$2,0,IF($O74&lt;=AB$2,0,IF($G74&gt;=AC$2,0,IF($K74&gt;=$J74,0,IF($O74&lt;=AC$2,($J74-(SUM($K74,SUM($Z74:AB74)))),IF($L74=$D$139,(($J74-$K74)/$P74),(($J74-SUM($Z74:AB74))*$Q74))*IF($V74&lt;=AC$2,(DATEDIF(AB$2,$V74,"D")/365),IF($G74&gt;AB$2,(DATEDIF($G74,AC$2,"D")/365),1)))))))</f>
        <v>0</v>
      </c>
      <c r="AD74" s="53">
        <f>IF($V74&lt;=AC$2,0,IF($O74&lt;=AC$2,0,IF($G74&gt;=AD$2,0,IF($K74&gt;=$J74,0,IF($O74&lt;=AD$2,($J74-(SUM($K74,SUM($Z74:AC74)))),IF($L74=$D$139,(($J74-$K74)/$P74),(($J74-SUM($Z74:AC74))*$Q74))*IF($V74&lt;=AD$2,(DATEDIF(AC$2,$V74,"D")/365),IF($G74&gt;AC$2,(DATEDIF($G74,AD$2,"D")/365),1)))))))</f>
        <v>0</v>
      </c>
      <c r="AE74" s="53">
        <f>IF($V74&lt;=AD$2,0,IF($O74&lt;=AD$2,0,IF($G74&gt;=AE$2,0,IF($K74&gt;=$J74,0,IF($O74&lt;=AE$2,($J74-(SUM($K74,SUM($Z74:AD74)))),IF($L74=$D$139,(($J74-$K74)/$P74),(($J74-SUM($Z74:AD74))*$Q74))*IF($V74&lt;=AE$2,(DATEDIF(AD$2,$V74,"D")/365),IF($G74&gt;AD$2,(DATEDIF($G74,AE$2,"D")/365),1)))))))</f>
        <v>0</v>
      </c>
      <c r="AF74" s="53">
        <f>IF($V74&lt;=AE$2,0,IF($O74&lt;=AE$2,0,IF($G74&gt;=AF$2,0,IF($K74&gt;=$J74,0,IF($O74&lt;=AF$2,($J74-(SUM($K74,SUM($Z74:AE74)))),IF($L74=$D$139,(($J74-$K74)/$P74),(($J74-SUM($Z74:AE74))*$Q74))*IF($V74&lt;=AF$2,(DATEDIF(AE$2,$V74,"D")/365),IF($G74&gt;AE$2,(DATEDIF($G74,AF$2,"D")/365),1)))))))</f>
        <v>0</v>
      </c>
      <c r="AG74" s="53">
        <f>IF($V74&lt;=AF$2,0,IF($O74&lt;=AF$2,0,IF($G74&gt;=AG$2,0,IF($K74&gt;=$J74,0,IF($O74&lt;=AG$2,($J74-(SUM($K74,SUM($Z74:AF74)))),IF($L74=$D$139,(($J74-$K74)/$P74),(($J74-SUM($Z74:AF74))*$Q74))*IF($V74&lt;=AG$2,(DATEDIF(AF$2,$V74,"D")/365),IF($G74&gt;AF$2,(DATEDIF($G74,AG$2,"D")/365),1)))))))</f>
        <v>0</v>
      </c>
      <c r="AH74" s="53">
        <f>IF($V74&lt;=AG$2,0,IF($O74&lt;=AG$2,0,IF($G74&gt;=AH$2,0,IF($K74&gt;=$J74,0,IF($O74&lt;=AH$2,($J74-(SUM($K74,SUM($Z74:AG74)))),IF($L74=$D$139,(($J74-$K74)/$P74),(($J74-SUM($Z74:AG74))*$Q74))*IF($V74&lt;=AH$2,(DATEDIF(AG$2,$V74,"D")/365),IF($G74&gt;AG$2,(DATEDIF($G74,AH$2,"D")/365),1)))))))</f>
        <v>0</v>
      </c>
      <c r="AI74" s="53">
        <f>IF($V74&lt;=AH$2,0,IF($O74&lt;=AH$2,0,IF($G74&gt;=AI$2,0,IF($K74&gt;=$J74,0,IF($O74&lt;=AI$2,($J74-(SUM($K74,SUM($Z74:AH74)))),IF($L74=$D$139,(($J74-$K74)/$P74),(($J74-SUM($Z74:AH74))*$Q74))*IF($V74&lt;=AI$2,(DATEDIF(AH$2,$V74,"D")/365),IF($G74&gt;AH$2,(DATEDIF($G74,AI$2,"D")/365),1)))))))</f>
        <v>0</v>
      </c>
      <c r="AJ74" s="53">
        <f>IF($V74&lt;=AI$2,0,IF($O74&lt;=AI$2,0,IF($G74&gt;=AJ$2,0,IF($K74&gt;=$J74,0,IF($O74&lt;=AJ$2,($J74-(SUM($K74,SUM($Z74:AI74)))),IF($L74=$D$139,(($J74-$K74)/$P74),(($J74-SUM($Z74:AI74))*$Q74))*IF($V74&lt;=AJ$2,(DATEDIF(AI$2,$V74,"D")/365),IF($G74&gt;AI$2,(DATEDIF($G74,AJ$2,"D")/365),1)))))))</f>
        <v>0</v>
      </c>
      <c r="AK74" s="53">
        <f>IF($V74&lt;=AJ$2,0,IF($O74&lt;=AJ$2,0,IF($G74&gt;=AK$2,0,IF($K74&gt;=$J74,0,IF($O74&lt;=AK$2,($J74-(SUM($K74,SUM($Z74:AJ74)))),IF($L74=$D$139,(($J74-$K74)/$P74),(($J74-SUM($Z74:AJ74))*$Q74))*IF($V74&lt;=AK$2,(DATEDIF(AJ$2,$V74,"D")/365),IF($G74&gt;AJ$2,(DATEDIF($G74,AK$2,"D")/365),1)))))))</f>
        <v>0</v>
      </c>
      <c r="AL74" s="53">
        <f>IF($V74&lt;=AK$2,0,IF($O74&lt;=AK$2,0,IF($G74&gt;=AL$2,0,IF($K74&gt;=$J74,0,IF($O74&lt;=AL$2,($J74-(SUM($K74,SUM($Z74:AK74)))),IF($L74=$D$139,(($J74-$K74)/$P74),(($J74-SUM($Z74:AK74))*$Q74))*IF($V74&lt;=AL$2,(DATEDIF(AK$2,$V74,"D")/365),IF($G74&gt;AK$2,(DATEDIF($G74,AL$2,"D")/365),1)))))))</f>
        <v>0</v>
      </c>
      <c r="AM74" s="53">
        <f>IF($V74&lt;=AL$2,0,IF($O74&lt;=AL$2,0,IF($G74&gt;=AM$2,0,IF($K74&gt;=$J74,0,IF($O74&lt;=AM$2,($J74-(SUM($K74,SUM($Z74:AL74)))),IF($L74=$D$139,(($J74-$K74)/$P74),(($J74-SUM($Z74:AL74))*$Q74))*IF($V74&lt;=AM$2,(DATEDIF(AL$2,$V74,"D")/365),IF($G74&gt;AL$2,(DATEDIF($G74,AM$2,"D")/365),1)))))))</f>
        <v>0</v>
      </c>
      <c r="AN74" s="53">
        <f>IF($V74&lt;=AM$2,0,IF($O74&lt;=AM$2,0,IF($G74&gt;=AN$2,0,IF($K74&gt;=$J74,0,IF($O74&lt;=AN$2,($J74-(SUM($K74,SUM($Z74:AM74)))),IF($L74=$D$139,(($J74-$K74)/$P74),(($J74-SUM($Z74:AM74))*$Q74))*IF($V74&lt;=AN$2,(DATEDIF(AM$2,$V74,"D")/365),IF($G74&gt;AM$2,(DATEDIF($G74,AN$2,"D")/365),1)))))))</f>
        <v>0</v>
      </c>
      <c r="AO74" s="53">
        <f>IF($V74&lt;=AN$2,0,IF($O74&lt;=AN$2,0,IF($G74&gt;=AO$2,0,IF($K74&gt;=$J74,0,IF($O74&lt;=AO$2,($J74-(SUM($K74,SUM($Z74:AN74)))),IF($L74=$D$139,(($J74-$K74)/$P74),(($J74-SUM($Z74:AN74))*$Q74))*IF($V74&lt;=AO$2,(DATEDIF(AN$2,$V74,"D")/365),IF($G74&gt;AN$2,(DATEDIF($G74,AO$2,"D")/365),1)))))))</f>
        <v>0</v>
      </c>
      <c r="AP74" s="53">
        <f>IF($V74&lt;=AO$2,0,IF($O74&lt;=AO$2,0,IF($G74&gt;=AP$2,0,IF($K74&gt;=$J74,0,IF($O74&lt;=AP$2,($J74-(SUM($K74,SUM($Z74:AO74)))),IF($L74=$D$139,(($J74-$K74)/$P74),(($J74-SUM($Z74:AO74))*$Q74))*IF($V74&lt;=AP$2,(DATEDIF(AO$2,$V74,"D")/365),IF($G74&gt;AO$2,(DATEDIF($G74,AP$2,"D")/365),1)))))))</f>
        <v>0</v>
      </c>
      <c r="AQ74" s="53">
        <f>IF($V74&lt;=AP$2,0,IF($O74&lt;=AP$2,0,IF($G74&gt;=AQ$2,0,IF($K74&gt;=$J74,0,IF($O74&lt;=AQ$2,($J74-(SUM($K74,SUM($Z74:AP74)))),IF($L74=$D$139,(($J74-$K74)/$P74),(($J74-SUM($Z74:AP74))*$Q74))*IF($V74&lt;=AQ$2,(DATEDIF(AP$2,$V74,"D")/365),IF($G74&gt;AP$2,(DATEDIF($G74,AQ$2,"D")/365),1)))))))</f>
        <v>0</v>
      </c>
      <c r="AR74" s="53">
        <f>IF($V74&lt;=AQ$2,0,IF($O74&lt;=AQ$2,0,IF($G74&gt;=AR$2,0,IF($K74&gt;=$J74,0,IF($O74&lt;=AR$2,($J74-(SUM($K74,SUM($Z74:AQ74)))),IF($L74=$D$139,(($J74-$K74)/$P74),(($J74-SUM($Z74:AQ74))*$Q74))*IF($V74&lt;=AR$2,(DATEDIF(AQ$2,$V74,"D")/365),IF($G74&gt;AQ$2,(DATEDIF($G74,AR$2,"D")/365),1)))))))</f>
        <v>0</v>
      </c>
      <c r="AS74" s="53">
        <f>IF($V74&lt;=AR$2,0,IF($O74&lt;=AR$2,0,IF($G74&gt;=AS$2,0,IF($K74&gt;=$J74,0,IF($O74&lt;=AS$2,($J74-(SUM($K74,SUM($Z74:AR74)))),IF($L74=$D$139,(($J74-$K74)/$P74),(($J74-SUM($Z74:AR74))*$Q74))*IF($V74&lt;=AS$2,(DATEDIF(AR$2,$V74,"D")/365),IF($G74&gt;AR$2,(DATEDIF($G74,AS$2,"D")/365),1)))))))</f>
        <v>0</v>
      </c>
      <c r="AT74" s="53">
        <f>IF($V74&lt;=AS$2,0,IF($O74&lt;=AS$2,0,IF($G74&gt;=AT$2,0,IF($K74&gt;=$J74,0,IF($O74&lt;=AT$2,($J74-(SUM($K74,SUM($Z74:AS74)))),IF($L74=$D$139,(($J74-$K74)/$P74),(($J74-SUM($Z74:AS74))*$Q74))*IF($V74&lt;=AT$2,(DATEDIF(AS$2,$V74,"D")/365),IF($G74&gt;AS$2,(DATEDIF($G74,AT$2,"D")/365),1)))))))</f>
        <v>0</v>
      </c>
      <c r="AU74" s="53">
        <f>IF($V74&lt;=AT$2,0,IF($O74&lt;=AT$2,0,IF($G74&gt;=AU$2,0,IF($K74&gt;=$J74,0,IF($O74&lt;=AU$2,($J74-(SUM($K74,SUM($Z74:AT74)))),IF($L74=$D$139,(($J74-$K74)/$P74),(($J74-SUM($Z74:AT74))*$Q74))*IF($V74&lt;=AU$2,(DATEDIF(AT$2,$V74,"D")/365),IF($G74&gt;AT$2,(DATEDIF($G74,AU$2,"D")/365),1)))))))</f>
        <v>0</v>
      </c>
      <c r="AV74" s="53">
        <f>IF($V74&lt;=AU$2,0,IF($O74&lt;=AU$2,0,IF($G74&gt;=AV$2,0,IF($K74&gt;=$J74,0,IF($O74&lt;=AV$2,($J74-(SUM($K74,SUM($Z74:AU74)))),IF($L74=$D$139,(($J74-$K74)/$P74),(($J74-SUM($Z74:AU74))*$Q74))*IF($V74&lt;=AV$2,(DATEDIF(AU$2,$V74,"D")/365),IF($G74&gt;AU$2,(DATEDIF($G74,AV$2,"D")/365),1)))))))</f>
        <v>0</v>
      </c>
      <c r="AW74" s="53">
        <f>IF($V74&lt;=AV$2,0,IF($O74&lt;=AV$2,0,IF($G74&gt;=AW$2,0,IF($K74&gt;=$J74,0,IF($O74&lt;=AW$2,($J74-(SUM($K74,SUM($Z74:AV74)))),IF($L74=$D$139,(($J74-$K74)/$P74),(($J74-SUM($Z74:AV74))*$Q74))*IF($V74&lt;=AW$2,(DATEDIF(AV$2,$V74,"D")/365),IF($G74&gt;AV$2,(DATEDIF($G74,AW$2,"D")/365),1)))))))</f>
        <v>0</v>
      </c>
      <c r="AX74" s="53">
        <f>IF($V74&lt;=AW$2,0,IF($O74&lt;=AW$2,0,IF($G74&gt;=AX$2,0,IF($K74&gt;=$J74,0,IF($O74&lt;=AX$2,($J74-(SUM($K74,SUM($Z74:AW74)))),IF($L74=$D$139,(($J74-$K74)/$P74),(($J74-SUM($Z74:AW74))*$Q74))*IF($V74&lt;=AX$2,(DATEDIF(AW$2,$V74,"D")/365),IF($G74&gt;AW$2,(DATEDIF($G74,AX$2,"D")/365),1)))))))</f>
        <v>0</v>
      </c>
      <c r="AY74" s="53">
        <f>IF($V74&lt;=AX$2,0,IF($O74&lt;=AX$2,0,IF($G74&gt;=AY$2,0,IF($K74&gt;=$J74,0,IF($O74&lt;=AY$2,($J74-(SUM($K74,SUM($Z74:AX74)))),IF($L74=$D$139,(($J74-$K74)/$P74),(($J74-SUM($Z74:AX74))*$Q74))*IF($V74&lt;=AY$2,(DATEDIF(AX$2,$V74,"D")/365),IF($G74&gt;AX$2,(DATEDIF($G74,AY$2,"D")/365),1)))))))</f>
        <v>0</v>
      </c>
      <c r="AZ74" s="52"/>
      <c r="BA74" s="52"/>
      <c r="BB74" s="126">
        <f>IF($V74&lt;=BB$2,0,IF($G74&gt;=BB$2,0,IF($G74&gt;$W$3,(J74-Z74),IF($G74&lt;=$W$3,J74-SUM(W74,$Z74:Z74),0))))</f>
        <v>0</v>
      </c>
      <c r="BC74" s="53">
        <f t="shared" si="38"/>
        <v>0</v>
      </c>
      <c r="BD74" s="52">
        <f t="shared" si="38"/>
        <v>0</v>
      </c>
      <c r="BE74" s="53">
        <f t="shared" si="38"/>
        <v>0</v>
      </c>
      <c r="BF74" s="52">
        <f t="shared" si="38"/>
        <v>0</v>
      </c>
      <c r="BG74" s="53">
        <f t="shared" si="38"/>
        <v>0</v>
      </c>
      <c r="BH74" s="52">
        <f t="shared" si="38"/>
        <v>0</v>
      </c>
      <c r="BI74" s="53">
        <f t="shared" si="38"/>
        <v>0</v>
      </c>
      <c r="BJ74" s="52">
        <f t="shared" si="38"/>
        <v>0</v>
      </c>
      <c r="BK74" s="53">
        <f t="shared" si="38"/>
        <v>0</v>
      </c>
      <c r="BL74" s="52">
        <f t="shared" si="38"/>
        <v>0</v>
      </c>
      <c r="BM74" s="53">
        <f t="shared" si="38"/>
        <v>0</v>
      </c>
      <c r="BN74" s="52">
        <f t="shared" si="38"/>
        <v>0</v>
      </c>
      <c r="BO74" s="53">
        <f t="shared" si="38"/>
        <v>0</v>
      </c>
      <c r="BP74" s="52">
        <f t="shared" si="38"/>
        <v>0</v>
      </c>
      <c r="BQ74" s="53">
        <f t="shared" si="38"/>
        <v>0</v>
      </c>
      <c r="BR74" s="52">
        <f t="shared" si="36"/>
        <v>0</v>
      </c>
      <c r="BS74" s="53">
        <f t="shared" si="36"/>
        <v>0</v>
      </c>
      <c r="BT74" s="52">
        <f t="shared" si="36"/>
        <v>0</v>
      </c>
      <c r="BU74" s="53">
        <f t="shared" si="36"/>
        <v>0</v>
      </c>
      <c r="BV74" s="52">
        <f t="shared" si="36"/>
        <v>0</v>
      </c>
      <c r="BW74" s="53">
        <f t="shared" si="36"/>
        <v>0</v>
      </c>
      <c r="BX74" s="52">
        <f t="shared" si="36"/>
        <v>0</v>
      </c>
      <c r="BY74" s="53">
        <f t="shared" si="36"/>
        <v>0</v>
      </c>
      <c r="BZ74" s="52">
        <f t="shared" si="36"/>
        <v>0</v>
      </c>
      <c r="CA74" s="53">
        <f t="shared" si="36"/>
        <v>0</v>
      </c>
    </row>
    <row r="75" spans="1:79">
      <c r="A75" s="20">
        <v>74</v>
      </c>
      <c r="B75" s="20" t="s">
        <v>27</v>
      </c>
      <c r="C75" s="20" t="s">
        <v>153</v>
      </c>
      <c r="D75" s="2">
        <v>1985</v>
      </c>
      <c r="E75" s="3">
        <v>4</v>
      </c>
      <c r="F75" s="2">
        <v>1</v>
      </c>
      <c r="G75" s="55">
        <f t="shared" si="33"/>
        <v>31137</v>
      </c>
      <c r="H75" s="4">
        <v>0</v>
      </c>
      <c r="I75" s="1">
        <v>0</v>
      </c>
      <c r="J75" s="51">
        <f t="shared" si="34"/>
        <v>0</v>
      </c>
      <c r="K75" s="54">
        <f t="shared" si="35"/>
        <v>0</v>
      </c>
      <c r="L75" s="4" t="s">
        <v>96</v>
      </c>
      <c r="M75" s="54">
        <f t="shared" si="48"/>
        <v>8</v>
      </c>
      <c r="N75" s="53">
        <f t="shared" si="39"/>
        <v>8</v>
      </c>
      <c r="O75" s="55">
        <f t="shared" si="40"/>
        <v>34059</v>
      </c>
      <c r="P75" s="53">
        <f t="shared" si="41"/>
        <v>0</v>
      </c>
      <c r="Q75" s="111">
        <f t="shared" si="42"/>
        <v>0</v>
      </c>
      <c r="R75" s="145" t="s">
        <v>130</v>
      </c>
      <c r="S75" s="138">
        <v>17</v>
      </c>
      <c r="T75" s="139">
        <v>4</v>
      </c>
      <c r="U75" s="138">
        <v>2035</v>
      </c>
      <c r="V75" s="55">
        <f t="shared" si="43"/>
        <v>54878</v>
      </c>
      <c r="W75" s="53">
        <f t="shared" si="44"/>
        <v>0</v>
      </c>
      <c r="X75" s="53">
        <f t="shared" si="45"/>
        <v>0</v>
      </c>
      <c r="Y75" s="53">
        <f t="shared" si="46"/>
        <v>0</v>
      </c>
      <c r="Z75" s="53">
        <f t="shared" si="47"/>
        <v>0</v>
      </c>
      <c r="AA75" s="53">
        <f>IF($V75&lt;=Z$2,0,IF($O75&lt;=Z$2,0,IF($G75&gt;=AA$2,0,IF($K75&gt;=$J75,0,IF($O75&lt;=AA$2,($J75-(SUM($K75,SUM($Z75:Z75)))),IF($L75=$D$139,(($J75-$K75)/$P75),(($J75-SUM($Z75:Z75))*$Q75))*IF($V75&lt;=AA$2,(DATEDIF(Z$2,$V75,"D")/365),IF($G75&gt;Z$2,(DATEDIF($G75,AA$2,"D")/365),1)))))))</f>
        <v>0</v>
      </c>
      <c r="AB75" s="53">
        <f>IF($V75&lt;=AA$2,0,IF($O75&lt;=AA$2,0,IF($G75&gt;=AB$2,0,IF($K75&gt;=$J75,0,IF($O75&lt;=AB$2,($J75-(SUM($K75,SUM($Z75:AA75)))),IF($L75=$D$139,(($J75-$K75)/$P75),(($J75-SUM($Z75:AA75))*$Q75))*IF($V75&lt;=AB$2,(DATEDIF(AA$2,$V75,"D")/365),IF($G75&gt;AA$2,(DATEDIF($G75,AB$2,"D")/365),1)))))))</f>
        <v>0</v>
      </c>
      <c r="AC75" s="53">
        <f>IF($V75&lt;=AB$2,0,IF($O75&lt;=AB$2,0,IF($G75&gt;=AC$2,0,IF($K75&gt;=$J75,0,IF($O75&lt;=AC$2,($J75-(SUM($K75,SUM($Z75:AB75)))),IF($L75=$D$139,(($J75-$K75)/$P75),(($J75-SUM($Z75:AB75))*$Q75))*IF($V75&lt;=AC$2,(DATEDIF(AB$2,$V75,"D")/365),IF($G75&gt;AB$2,(DATEDIF($G75,AC$2,"D")/365),1)))))))</f>
        <v>0</v>
      </c>
      <c r="AD75" s="53">
        <f>IF($V75&lt;=AC$2,0,IF($O75&lt;=AC$2,0,IF($G75&gt;=AD$2,0,IF($K75&gt;=$J75,0,IF($O75&lt;=AD$2,($J75-(SUM($K75,SUM($Z75:AC75)))),IF($L75=$D$139,(($J75-$K75)/$P75),(($J75-SUM($Z75:AC75))*$Q75))*IF($V75&lt;=AD$2,(DATEDIF(AC$2,$V75,"D")/365),IF($G75&gt;AC$2,(DATEDIF($G75,AD$2,"D")/365),1)))))))</f>
        <v>0</v>
      </c>
      <c r="AE75" s="53">
        <f>IF($V75&lt;=AD$2,0,IF($O75&lt;=AD$2,0,IF($G75&gt;=AE$2,0,IF($K75&gt;=$J75,0,IF($O75&lt;=AE$2,($J75-(SUM($K75,SUM($Z75:AD75)))),IF($L75=$D$139,(($J75-$K75)/$P75),(($J75-SUM($Z75:AD75))*$Q75))*IF($V75&lt;=AE$2,(DATEDIF(AD$2,$V75,"D")/365),IF($G75&gt;AD$2,(DATEDIF($G75,AE$2,"D")/365),1)))))))</f>
        <v>0</v>
      </c>
      <c r="AF75" s="53">
        <f>IF($V75&lt;=AE$2,0,IF($O75&lt;=AE$2,0,IF($G75&gt;=AF$2,0,IF($K75&gt;=$J75,0,IF($O75&lt;=AF$2,($J75-(SUM($K75,SUM($Z75:AE75)))),IF($L75=$D$139,(($J75-$K75)/$P75),(($J75-SUM($Z75:AE75))*$Q75))*IF($V75&lt;=AF$2,(DATEDIF(AE$2,$V75,"D")/365),IF($G75&gt;AE$2,(DATEDIF($G75,AF$2,"D")/365),1)))))))</f>
        <v>0</v>
      </c>
      <c r="AG75" s="53">
        <f>IF($V75&lt;=AF$2,0,IF($O75&lt;=AF$2,0,IF($G75&gt;=AG$2,0,IF($K75&gt;=$J75,0,IF($O75&lt;=AG$2,($J75-(SUM($K75,SUM($Z75:AF75)))),IF($L75=$D$139,(($J75-$K75)/$P75),(($J75-SUM($Z75:AF75))*$Q75))*IF($V75&lt;=AG$2,(DATEDIF(AF$2,$V75,"D")/365),IF($G75&gt;AF$2,(DATEDIF($G75,AG$2,"D")/365),1)))))))</f>
        <v>0</v>
      </c>
      <c r="AH75" s="53">
        <f>IF($V75&lt;=AG$2,0,IF($O75&lt;=AG$2,0,IF($G75&gt;=AH$2,0,IF($K75&gt;=$J75,0,IF($O75&lt;=AH$2,($J75-(SUM($K75,SUM($Z75:AG75)))),IF($L75=$D$139,(($J75-$K75)/$P75),(($J75-SUM($Z75:AG75))*$Q75))*IF($V75&lt;=AH$2,(DATEDIF(AG$2,$V75,"D")/365),IF($G75&gt;AG$2,(DATEDIF($G75,AH$2,"D")/365),1)))))))</f>
        <v>0</v>
      </c>
      <c r="AI75" s="53">
        <f>IF($V75&lt;=AH$2,0,IF($O75&lt;=AH$2,0,IF($G75&gt;=AI$2,0,IF($K75&gt;=$J75,0,IF($O75&lt;=AI$2,($J75-(SUM($K75,SUM($Z75:AH75)))),IF($L75=$D$139,(($J75-$K75)/$P75),(($J75-SUM($Z75:AH75))*$Q75))*IF($V75&lt;=AI$2,(DATEDIF(AH$2,$V75,"D")/365),IF($G75&gt;AH$2,(DATEDIF($G75,AI$2,"D")/365),1)))))))</f>
        <v>0</v>
      </c>
      <c r="AJ75" s="53">
        <f>IF($V75&lt;=AI$2,0,IF($O75&lt;=AI$2,0,IF($G75&gt;=AJ$2,0,IF($K75&gt;=$J75,0,IF($O75&lt;=AJ$2,($J75-(SUM($K75,SUM($Z75:AI75)))),IF($L75=$D$139,(($J75-$K75)/$P75),(($J75-SUM($Z75:AI75))*$Q75))*IF($V75&lt;=AJ$2,(DATEDIF(AI$2,$V75,"D")/365),IF($G75&gt;AI$2,(DATEDIF($G75,AJ$2,"D")/365),1)))))))</f>
        <v>0</v>
      </c>
      <c r="AK75" s="53">
        <f>IF($V75&lt;=AJ$2,0,IF($O75&lt;=AJ$2,0,IF($G75&gt;=AK$2,0,IF($K75&gt;=$J75,0,IF($O75&lt;=AK$2,($J75-(SUM($K75,SUM($Z75:AJ75)))),IF($L75=$D$139,(($J75-$K75)/$P75),(($J75-SUM($Z75:AJ75))*$Q75))*IF($V75&lt;=AK$2,(DATEDIF(AJ$2,$V75,"D")/365),IF($G75&gt;AJ$2,(DATEDIF($G75,AK$2,"D")/365),1)))))))</f>
        <v>0</v>
      </c>
      <c r="AL75" s="53">
        <f>IF($V75&lt;=AK$2,0,IF($O75&lt;=AK$2,0,IF($G75&gt;=AL$2,0,IF($K75&gt;=$J75,0,IF($O75&lt;=AL$2,($J75-(SUM($K75,SUM($Z75:AK75)))),IF($L75=$D$139,(($J75-$K75)/$P75),(($J75-SUM($Z75:AK75))*$Q75))*IF($V75&lt;=AL$2,(DATEDIF(AK$2,$V75,"D")/365),IF($G75&gt;AK$2,(DATEDIF($G75,AL$2,"D")/365),1)))))))</f>
        <v>0</v>
      </c>
      <c r="AM75" s="53">
        <f>IF($V75&lt;=AL$2,0,IF($O75&lt;=AL$2,0,IF($G75&gt;=AM$2,0,IF($K75&gt;=$J75,0,IF($O75&lt;=AM$2,($J75-(SUM($K75,SUM($Z75:AL75)))),IF($L75=$D$139,(($J75-$K75)/$P75),(($J75-SUM($Z75:AL75))*$Q75))*IF($V75&lt;=AM$2,(DATEDIF(AL$2,$V75,"D")/365),IF($G75&gt;AL$2,(DATEDIF($G75,AM$2,"D")/365),1)))))))</f>
        <v>0</v>
      </c>
      <c r="AN75" s="53">
        <f>IF($V75&lt;=AM$2,0,IF($O75&lt;=AM$2,0,IF($G75&gt;=AN$2,0,IF($K75&gt;=$J75,0,IF($O75&lt;=AN$2,($J75-(SUM($K75,SUM($Z75:AM75)))),IF($L75=$D$139,(($J75-$K75)/$P75),(($J75-SUM($Z75:AM75))*$Q75))*IF($V75&lt;=AN$2,(DATEDIF(AM$2,$V75,"D")/365),IF($G75&gt;AM$2,(DATEDIF($G75,AN$2,"D")/365),1)))))))</f>
        <v>0</v>
      </c>
      <c r="AO75" s="53">
        <f>IF($V75&lt;=AN$2,0,IF($O75&lt;=AN$2,0,IF($G75&gt;=AO$2,0,IF($K75&gt;=$J75,0,IF($O75&lt;=AO$2,($J75-(SUM($K75,SUM($Z75:AN75)))),IF($L75=$D$139,(($J75-$K75)/$P75),(($J75-SUM($Z75:AN75))*$Q75))*IF($V75&lt;=AO$2,(DATEDIF(AN$2,$V75,"D")/365),IF($G75&gt;AN$2,(DATEDIF($G75,AO$2,"D")/365),1)))))))</f>
        <v>0</v>
      </c>
      <c r="AP75" s="53">
        <f>IF($V75&lt;=AO$2,0,IF($O75&lt;=AO$2,0,IF($G75&gt;=AP$2,0,IF($K75&gt;=$J75,0,IF($O75&lt;=AP$2,($J75-(SUM($K75,SUM($Z75:AO75)))),IF($L75=$D$139,(($J75-$K75)/$P75),(($J75-SUM($Z75:AO75))*$Q75))*IF($V75&lt;=AP$2,(DATEDIF(AO$2,$V75,"D")/365),IF($G75&gt;AO$2,(DATEDIF($G75,AP$2,"D")/365),1)))))))</f>
        <v>0</v>
      </c>
      <c r="AQ75" s="53">
        <f>IF($V75&lt;=AP$2,0,IF($O75&lt;=AP$2,0,IF($G75&gt;=AQ$2,0,IF($K75&gt;=$J75,0,IF($O75&lt;=AQ$2,($J75-(SUM($K75,SUM($Z75:AP75)))),IF($L75=$D$139,(($J75-$K75)/$P75),(($J75-SUM($Z75:AP75))*$Q75))*IF($V75&lt;=AQ$2,(DATEDIF(AP$2,$V75,"D")/365),IF($G75&gt;AP$2,(DATEDIF($G75,AQ$2,"D")/365),1)))))))</f>
        <v>0</v>
      </c>
      <c r="AR75" s="53">
        <f>IF($V75&lt;=AQ$2,0,IF($O75&lt;=AQ$2,0,IF($G75&gt;=AR$2,0,IF($K75&gt;=$J75,0,IF($O75&lt;=AR$2,($J75-(SUM($K75,SUM($Z75:AQ75)))),IF($L75=$D$139,(($J75-$K75)/$P75),(($J75-SUM($Z75:AQ75))*$Q75))*IF($V75&lt;=AR$2,(DATEDIF(AQ$2,$V75,"D")/365),IF($G75&gt;AQ$2,(DATEDIF($G75,AR$2,"D")/365),1)))))))</f>
        <v>0</v>
      </c>
      <c r="AS75" s="53">
        <f>IF($V75&lt;=AR$2,0,IF($O75&lt;=AR$2,0,IF($G75&gt;=AS$2,0,IF($K75&gt;=$J75,0,IF($O75&lt;=AS$2,($J75-(SUM($K75,SUM($Z75:AR75)))),IF($L75=$D$139,(($J75-$K75)/$P75),(($J75-SUM($Z75:AR75))*$Q75))*IF($V75&lt;=AS$2,(DATEDIF(AR$2,$V75,"D")/365),IF($G75&gt;AR$2,(DATEDIF($G75,AS$2,"D")/365),1)))))))</f>
        <v>0</v>
      </c>
      <c r="AT75" s="53">
        <f>IF($V75&lt;=AS$2,0,IF($O75&lt;=AS$2,0,IF($G75&gt;=AT$2,0,IF($K75&gt;=$J75,0,IF($O75&lt;=AT$2,($J75-(SUM($K75,SUM($Z75:AS75)))),IF($L75=$D$139,(($J75-$K75)/$P75),(($J75-SUM($Z75:AS75))*$Q75))*IF($V75&lt;=AT$2,(DATEDIF(AS$2,$V75,"D")/365),IF($G75&gt;AS$2,(DATEDIF($G75,AT$2,"D")/365),1)))))))</f>
        <v>0</v>
      </c>
      <c r="AU75" s="53">
        <f>IF($V75&lt;=AT$2,0,IF($O75&lt;=AT$2,0,IF($G75&gt;=AU$2,0,IF($K75&gt;=$J75,0,IF($O75&lt;=AU$2,($J75-(SUM($K75,SUM($Z75:AT75)))),IF($L75=$D$139,(($J75-$K75)/$P75),(($J75-SUM($Z75:AT75))*$Q75))*IF($V75&lt;=AU$2,(DATEDIF(AT$2,$V75,"D")/365),IF($G75&gt;AT$2,(DATEDIF($G75,AU$2,"D")/365),1)))))))</f>
        <v>0</v>
      </c>
      <c r="AV75" s="53">
        <f>IF($V75&lt;=AU$2,0,IF($O75&lt;=AU$2,0,IF($G75&gt;=AV$2,0,IF($K75&gt;=$J75,0,IF($O75&lt;=AV$2,($J75-(SUM($K75,SUM($Z75:AU75)))),IF($L75=$D$139,(($J75-$K75)/$P75),(($J75-SUM($Z75:AU75))*$Q75))*IF($V75&lt;=AV$2,(DATEDIF(AU$2,$V75,"D")/365),IF($G75&gt;AU$2,(DATEDIF($G75,AV$2,"D")/365),1)))))))</f>
        <v>0</v>
      </c>
      <c r="AW75" s="53">
        <f>IF($V75&lt;=AV$2,0,IF($O75&lt;=AV$2,0,IF($G75&gt;=AW$2,0,IF($K75&gt;=$J75,0,IF($O75&lt;=AW$2,($J75-(SUM($K75,SUM($Z75:AV75)))),IF($L75=$D$139,(($J75-$K75)/$P75),(($J75-SUM($Z75:AV75))*$Q75))*IF($V75&lt;=AW$2,(DATEDIF(AV$2,$V75,"D")/365),IF($G75&gt;AV$2,(DATEDIF($G75,AW$2,"D")/365),1)))))))</f>
        <v>0</v>
      </c>
      <c r="AX75" s="53">
        <f>IF($V75&lt;=AW$2,0,IF($O75&lt;=AW$2,0,IF($G75&gt;=AX$2,0,IF($K75&gt;=$J75,0,IF($O75&lt;=AX$2,($J75-(SUM($K75,SUM($Z75:AW75)))),IF($L75=$D$139,(($J75-$K75)/$P75),(($J75-SUM($Z75:AW75))*$Q75))*IF($V75&lt;=AX$2,(DATEDIF(AW$2,$V75,"D")/365),IF($G75&gt;AW$2,(DATEDIF($G75,AX$2,"D")/365),1)))))))</f>
        <v>0</v>
      </c>
      <c r="AY75" s="53">
        <f>IF($V75&lt;=AX$2,0,IF($O75&lt;=AX$2,0,IF($G75&gt;=AY$2,0,IF($K75&gt;=$J75,0,IF($O75&lt;=AY$2,($J75-(SUM($K75,SUM($Z75:AX75)))),IF($L75=$D$139,(($J75-$K75)/$P75),(($J75-SUM($Z75:AX75))*$Q75))*IF($V75&lt;=AY$2,(DATEDIF(AX$2,$V75,"D")/365),IF($G75&gt;AX$2,(DATEDIF($G75,AY$2,"D")/365),1)))))))</f>
        <v>0</v>
      </c>
      <c r="AZ75" s="52"/>
      <c r="BA75" s="52"/>
      <c r="BB75" s="126">
        <f>IF($V75&lt;=BB$2,0,IF($G75&gt;=BB$2,0,IF($G75&gt;$W$3,(J75-Z75),IF($G75&lt;=$W$3,J75-SUM(W75,$Z75:Z75),0))))</f>
        <v>0</v>
      </c>
      <c r="BC75" s="53">
        <f t="shared" si="38"/>
        <v>0</v>
      </c>
      <c r="BD75" s="52">
        <f t="shared" si="38"/>
        <v>0</v>
      </c>
      <c r="BE75" s="53">
        <f t="shared" si="38"/>
        <v>0</v>
      </c>
      <c r="BF75" s="52">
        <f t="shared" si="38"/>
        <v>0</v>
      </c>
      <c r="BG75" s="53">
        <f t="shared" si="38"/>
        <v>0</v>
      </c>
      <c r="BH75" s="52">
        <f t="shared" si="38"/>
        <v>0</v>
      </c>
      <c r="BI75" s="53">
        <f t="shared" si="38"/>
        <v>0</v>
      </c>
      <c r="BJ75" s="52">
        <f t="shared" si="38"/>
        <v>0</v>
      </c>
      <c r="BK75" s="53">
        <f t="shared" si="38"/>
        <v>0</v>
      </c>
      <c r="BL75" s="52">
        <f t="shared" si="38"/>
        <v>0</v>
      </c>
      <c r="BM75" s="53">
        <f t="shared" si="38"/>
        <v>0</v>
      </c>
      <c r="BN75" s="52">
        <f t="shared" si="38"/>
        <v>0</v>
      </c>
      <c r="BO75" s="53">
        <f t="shared" si="38"/>
        <v>0</v>
      </c>
      <c r="BP75" s="52">
        <f t="shared" si="38"/>
        <v>0</v>
      </c>
      <c r="BQ75" s="53">
        <f t="shared" si="38"/>
        <v>0</v>
      </c>
      <c r="BR75" s="52">
        <f t="shared" si="36"/>
        <v>0</v>
      </c>
      <c r="BS75" s="53">
        <f t="shared" si="36"/>
        <v>0</v>
      </c>
      <c r="BT75" s="52">
        <f t="shared" si="36"/>
        <v>0</v>
      </c>
      <c r="BU75" s="53">
        <f t="shared" si="36"/>
        <v>0</v>
      </c>
      <c r="BV75" s="52">
        <f t="shared" si="36"/>
        <v>0</v>
      </c>
      <c r="BW75" s="53">
        <f t="shared" si="36"/>
        <v>0</v>
      </c>
      <c r="BX75" s="52">
        <f t="shared" si="36"/>
        <v>0</v>
      </c>
      <c r="BY75" s="53">
        <f t="shared" si="36"/>
        <v>0</v>
      </c>
      <c r="BZ75" s="52">
        <f t="shared" si="36"/>
        <v>0</v>
      </c>
      <c r="CA75" s="53">
        <f t="shared" si="36"/>
        <v>0</v>
      </c>
    </row>
    <row r="76" spans="1:79">
      <c r="A76" s="20">
        <v>75</v>
      </c>
      <c r="B76" s="20" t="s">
        <v>27</v>
      </c>
      <c r="C76" s="20" t="s">
        <v>153</v>
      </c>
      <c r="D76" s="2">
        <v>1985</v>
      </c>
      <c r="E76" s="3">
        <v>4</v>
      </c>
      <c r="F76" s="2">
        <v>1</v>
      </c>
      <c r="G76" s="55">
        <f t="shared" si="33"/>
        <v>31137</v>
      </c>
      <c r="H76" s="4">
        <v>0</v>
      </c>
      <c r="I76" s="1">
        <v>0</v>
      </c>
      <c r="J76" s="51">
        <f t="shared" si="34"/>
        <v>0</v>
      </c>
      <c r="K76" s="54">
        <f t="shared" si="35"/>
        <v>0</v>
      </c>
      <c r="L76" s="4" t="s">
        <v>96</v>
      </c>
      <c r="M76" s="54">
        <f t="shared" si="48"/>
        <v>8</v>
      </c>
      <c r="N76" s="53">
        <f t="shared" si="39"/>
        <v>8</v>
      </c>
      <c r="O76" s="55">
        <f t="shared" si="40"/>
        <v>34059</v>
      </c>
      <c r="P76" s="53">
        <f t="shared" si="41"/>
        <v>0</v>
      </c>
      <c r="Q76" s="111">
        <f t="shared" si="42"/>
        <v>0</v>
      </c>
      <c r="R76" s="145" t="s">
        <v>130</v>
      </c>
      <c r="S76" s="138">
        <v>17</v>
      </c>
      <c r="T76" s="139">
        <v>4</v>
      </c>
      <c r="U76" s="138">
        <v>2035</v>
      </c>
      <c r="V76" s="55">
        <f t="shared" si="43"/>
        <v>54878</v>
      </c>
      <c r="W76" s="53">
        <f t="shared" si="44"/>
        <v>0</v>
      </c>
      <c r="X76" s="53">
        <f t="shared" si="45"/>
        <v>0</v>
      </c>
      <c r="Y76" s="53">
        <f t="shared" si="46"/>
        <v>0</v>
      </c>
      <c r="Z76" s="53">
        <f t="shared" si="47"/>
        <v>0</v>
      </c>
      <c r="AA76" s="53">
        <f>IF($V76&lt;=Z$2,0,IF($O76&lt;=Z$2,0,IF($G76&gt;=AA$2,0,IF($K76&gt;=$J76,0,IF($O76&lt;=AA$2,($J76-(SUM($K76,SUM($Z76:Z76)))),IF($L76=$D$139,(($J76-$K76)/$P76),(($J76-SUM($Z76:Z76))*$Q76))*IF($V76&lt;=AA$2,(DATEDIF(Z$2,$V76,"D")/365),IF($G76&gt;Z$2,(DATEDIF($G76,AA$2,"D")/365),1)))))))</f>
        <v>0</v>
      </c>
      <c r="AB76" s="53">
        <f>IF($V76&lt;=AA$2,0,IF($O76&lt;=AA$2,0,IF($G76&gt;=AB$2,0,IF($K76&gt;=$J76,0,IF($O76&lt;=AB$2,($J76-(SUM($K76,SUM($Z76:AA76)))),IF($L76=$D$139,(($J76-$K76)/$P76),(($J76-SUM($Z76:AA76))*$Q76))*IF($V76&lt;=AB$2,(DATEDIF(AA$2,$V76,"D")/365),IF($G76&gt;AA$2,(DATEDIF($G76,AB$2,"D")/365),1)))))))</f>
        <v>0</v>
      </c>
      <c r="AC76" s="53">
        <f>IF($V76&lt;=AB$2,0,IF($O76&lt;=AB$2,0,IF($G76&gt;=AC$2,0,IF($K76&gt;=$J76,0,IF($O76&lt;=AC$2,($J76-(SUM($K76,SUM($Z76:AB76)))),IF($L76=$D$139,(($J76-$K76)/$P76),(($J76-SUM($Z76:AB76))*$Q76))*IF($V76&lt;=AC$2,(DATEDIF(AB$2,$V76,"D")/365),IF($G76&gt;AB$2,(DATEDIF($G76,AC$2,"D")/365),1)))))))</f>
        <v>0</v>
      </c>
      <c r="AD76" s="53">
        <f>IF($V76&lt;=AC$2,0,IF($O76&lt;=AC$2,0,IF($G76&gt;=AD$2,0,IF($K76&gt;=$J76,0,IF($O76&lt;=AD$2,($J76-(SUM($K76,SUM($Z76:AC76)))),IF($L76=$D$139,(($J76-$K76)/$P76),(($J76-SUM($Z76:AC76))*$Q76))*IF($V76&lt;=AD$2,(DATEDIF(AC$2,$V76,"D")/365),IF($G76&gt;AC$2,(DATEDIF($G76,AD$2,"D")/365),1)))))))</f>
        <v>0</v>
      </c>
      <c r="AE76" s="53">
        <f>IF($V76&lt;=AD$2,0,IF($O76&lt;=AD$2,0,IF($G76&gt;=AE$2,0,IF($K76&gt;=$J76,0,IF($O76&lt;=AE$2,($J76-(SUM($K76,SUM($Z76:AD76)))),IF($L76=$D$139,(($J76-$K76)/$P76),(($J76-SUM($Z76:AD76))*$Q76))*IF($V76&lt;=AE$2,(DATEDIF(AD$2,$V76,"D")/365),IF($G76&gt;AD$2,(DATEDIF($G76,AE$2,"D")/365),1)))))))</f>
        <v>0</v>
      </c>
      <c r="AF76" s="53">
        <f>IF($V76&lt;=AE$2,0,IF($O76&lt;=AE$2,0,IF($G76&gt;=AF$2,0,IF($K76&gt;=$J76,0,IF($O76&lt;=AF$2,($J76-(SUM($K76,SUM($Z76:AE76)))),IF($L76=$D$139,(($J76-$K76)/$P76),(($J76-SUM($Z76:AE76))*$Q76))*IF($V76&lt;=AF$2,(DATEDIF(AE$2,$V76,"D")/365),IF($G76&gt;AE$2,(DATEDIF($G76,AF$2,"D")/365),1)))))))</f>
        <v>0</v>
      </c>
      <c r="AG76" s="53">
        <f>IF($V76&lt;=AF$2,0,IF($O76&lt;=AF$2,0,IF($G76&gt;=AG$2,0,IF($K76&gt;=$J76,0,IF($O76&lt;=AG$2,($J76-(SUM($K76,SUM($Z76:AF76)))),IF($L76=$D$139,(($J76-$K76)/$P76),(($J76-SUM($Z76:AF76))*$Q76))*IF($V76&lt;=AG$2,(DATEDIF(AF$2,$V76,"D")/365),IF($G76&gt;AF$2,(DATEDIF($G76,AG$2,"D")/365),1)))))))</f>
        <v>0</v>
      </c>
      <c r="AH76" s="53">
        <f>IF($V76&lt;=AG$2,0,IF($O76&lt;=AG$2,0,IF($G76&gt;=AH$2,0,IF($K76&gt;=$J76,0,IF($O76&lt;=AH$2,($J76-(SUM($K76,SUM($Z76:AG76)))),IF($L76=$D$139,(($J76-$K76)/$P76),(($J76-SUM($Z76:AG76))*$Q76))*IF($V76&lt;=AH$2,(DATEDIF(AG$2,$V76,"D")/365),IF($G76&gt;AG$2,(DATEDIF($G76,AH$2,"D")/365),1)))))))</f>
        <v>0</v>
      </c>
      <c r="AI76" s="53">
        <f>IF($V76&lt;=AH$2,0,IF($O76&lt;=AH$2,0,IF($G76&gt;=AI$2,0,IF($K76&gt;=$J76,0,IF($O76&lt;=AI$2,($J76-(SUM($K76,SUM($Z76:AH76)))),IF($L76=$D$139,(($J76-$K76)/$P76),(($J76-SUM($Z76:AH76))*$Q76))*IF($V76&lt;=AI$2,(DATEDIF(AH$2,$V76,"D")/365),IF($G76&gt;AH$2,(DATEDIF($G76,AI$2,"D")/365),1)))))))</f>
        <v>0</v>
      </c>
      <c r="AJ76" s="53">
        <f>IF($V76&lt;=AI$2,0,IF($O76&lt;=AI$2,0,IF($G76&gt;=AJ$2,0,IF($K76&gt;=$J76,0,IF($O76&lt;=AJ$2,($J76-(SUM($K76,SUM($Z76:AI76)))),IF($L76=$D$139,(($J76-$K76)/$P76),(($J76-SUM($Z76:AI76))*$Q76))*IF($V76&lt;=AJ$2,(DATEDIF(AI$2,$V76,"D")/365),IF($G76&gt;AI$2,(DATEDIF($G76,AJ$2,"D")/365),1)))))))</f>
        <v>0</v>
      </c>
      <c r="AK76" s="53">
        <f>IF($V76&lt;=AJ$2,0,IF($O76&lt;=AJ$2,0,IF($G76&gt;=AK$2,0,IF($K76&gt;=$J76,0,IF($O76&lt;=AK$2,($J76-(SUM($K76,SUM($Z76:AJ76)))),IF($L76=$D$139,(($J76-$K76)/$P76),(($J76-SUM($Z76:AJ76))*$Q76))*IF($V76&lt;=AK$2,(DATEDIF(AJ$2,$V76,"D")/365),IF($G76&gt;AJ$2,(DATEDIF($G76,AK$2,"D")/365),1)))))))</f>
        <v>0</v>
      </c>
      <c r="AL76" s="53">
        <f>IF($V76&lt;=AK$2,0,IF($O76&lt;=AK$2,0,IF($G76&gt;=AL$2,0,IF($K76&gt;=$J76,0,IF($O76&lt;=AL$2,($J76-(SUM($K76,SUM($Z76:AK76)))),IF($L76=$D$139,(($J76-$K76)/$P76),(($J76-SUM($Z76:AK76))*$Q76))*IF($V76&lt;=AL$2,(DATEDIF(AK$2,$V76,"D")/365),IF($G76&gt;AK$2,(DATEDIF($G76,AL$2,"D")/365),1)))))))</f>
        <v>0</v>
      </c>
      <c r="AM76" s="53">
        <f>IF($V76&lt;=AL$2,0,IF($O76&lt;=AL$2,0,IF($G76&gt;=AM$2,0,IF($K76&gt;=$J76,0,IF($O76&lt;=AM$2,($J76-(SUM($K76,SUM($Z76:AL76)))),IF($L76=$D$139,(($J76-$K76)/$P76),(($J76-SUM($Z76:AL76))*$Q76))*IF($V76&lt;=AM$2,(DATEDIF(AL$2,$V76,"D")/365),IF($G76&gt;AL$2,(DATEDIF($G76,AM$2,"D")/365),1)))))))</f>
        <v>0</v>
      </c>
      <c r="AN76" s="53">
        <f>IF($V76&lt;=AM$2,0,IF($O76&lt;=AM$2,0,IF($G76&gt;=AN$2,0,IF($K76&gt;=$J76,0,IF($O76&lt;=AN$2,($J76-(SUM($K76,SUM($Z76:AM76)))),IF($L76=$D$139,(($J76-$K76)/$P76),(($J76-SUM($Z76:AM76))*$Q76))*IF($V76&lt;=AN$2,(DATEDIF(AM$2,$V76,"D")/365),IF($G76&gt;AM$2,(DATEDIF($G76,AN$2,"D")/365),1)))))))</f>
        <v>0</v>
      </c>
      <c r="AO76" s="53">
        <f>IF($V76&lt;=AN$2,0,IF($O76&lt;=AN$2,0,IF($G76&gt;=AO$2,0,IF($K76&gt;=$J76,0,IF($O76&lt;=AO$2,($J76-(SUM($K76,SUM($Z76:AN76)))),IF($L76=$D$139,(($J76-$K76)/$P76),(($J76-SUM($Z76:AN76))*$Q76))*IF($V76&lt;=AO$2,(DATEDIF(AN$2,$V76,"D")/365),IF($G76&gt;AN$2,(DATEDIF($G76,AO$2,"D")/365),1)))))))</f>
        <v>0</v>
      </c>
      <c r="AP76" s="53">
        <f>IF($V76&lt;=AO$2,0,IF($O76&lt;=AO$2,0,IF($G76&gt;=AP$2,0,IF($K76&gt;=$J76,0,IF($O76&lt;=AP$2,($J76-(SUM($K76,SUM($Z76:AO76)))),IF($L76=$D$139,(($J76-$K76)/$P76),(($J76-SUM($Z76:AO76))*$Q76))*IF($V76&lt;=AP$2,(DATEDIF(AO$2,$V76,"D")/365),IF($G76&gt;AO$2,(DATEDIF($G76,AP$2,"D")/365),1)))))))</f>
        <v>0</v>
      </c>
      <c r="AQ76" s="53">
        <f>IF($V76&lt;=AP$2,0,IF($O76&lt;=AP$2,0,IF($G76&gt;=AQ$2,0,IF($K76&gt;=$J76,0,IF($O76&lt;=AQ$2,($J76-(SUM($K76,SUM($Z76:AP76)))),IF($L76=$D$139,(($J76-$K76)/$P76),(($J76-SUM($Z76:AP76))*$Q76))*IF($V76&lt;=AQ$2,(DATEDIF(AP$2,$V76,"D")/365),IF($G76&gt;AP$2,(DATEDIF($G76,AQ$2,"D")/365),1)))))))</f>
        <v>0</v>
      </c>
      <c r="AR76" s="53">
        <f>IF($V76&lt;=AQ$2,0,IF($O76&lt;=AQ$2,0,IF($G76&gt;=AR$2,0,IF($K76&gt;=$J76,0,IF($O76&lt;=AR$2,($J76-(SUM($K76,SUM($Z76:AQ76)))),IF($L76=$D$139,(($J76-$K76)/$P76),(($J76-SUM($Z76:AQ76))*$Q76))*IF($V76&lt;=AR$2,(DATEDIF(AQ$2,$V76,"D")/365),IF($G76&gt;AQ$2,(DATEDIF($G76,AR$2,"D")/365),1)))))))</f>
        <v>0</v>
      </c>
      <c r="AS76" s="53">
        <f>IF($V76&lt;=AR$2,0,IF($O76&lt;=AR$2,0,IF($G76&gt;=AS$2,0,IF($K76&gt;=$J76,0,IF($O76&lt;=AS$2,($J76-(SUM($K76,SUM($Z76:AR76)))),IF($L76=$D$139,(($J76-$K76)/$P76),(($J76-SUM($Z76:AR76))*$Q76))*IF($V76&lt;=AS$2,(DATEDIF(AR$2,$V76,"D")/365),IF($G76&gt;AR$2,(DATEDIF($G76,AS$2,"D")/365),1)))))))</f>
        <v>0</v>
      </c>
      <c r="AT76" s="53">
        <f>IF($V76&lt;=AS$2,0,IF($O76&lt;=AS$2,0,IF($G76&gt;=AT$2,0,IF($K76&gt;=$J76,0,IF($O76&lt;=AT$2,($J76-(SUM($K76,SUM($Z76:AS76)))),IF($L76=$D$139,(($J76-$K76)/$P76),(($J76-SUM($Z76:AS76))*$Q76))*IF($V76&lt;=AT$2,(DATEDIF(AS$2,$V76,"D")/365),IF($G76&gt;AS$2,(DATEDIF($G76,AT$2,"D")/365),1)))))))</f>
        <v>0</v>
      </c>
      <c r="AU76" s="53">
        <f>IF($V76&lt;=AT$2,0,IF($O76&lt;=AT$2,0,IF($G76&gt;=AU$2,0,IF($K76&gt;=$J76,0,IF($O76&lt;=AU$2,($J76-(SUM($K76,SUM($Z76:AT76)))),IF($L76=$D$139,(($J76-$K76)/$P76),(($J76-SUM($Z76:AT76))*$Q76))*IF($V76&lt;=AU$2,(DATEDIF(AT$2,$V76,"D")/365),IF($G76&gt;AT$2,(DATEDIF($G76,AU$2,"D")/365),1)))))))</f>
        <v>0</v>
      </c>
      <c r="AV76" s="53">
        <f>IF($V76&lt;=AU$2,0,IF($O76&lt;=AU$2,0,IF($G76&gt;=AV$2,0,IF($K76&gt;=$J76,0,IF($O76&lt;=AV$2,($J76-(SUM($K76,SUM($Z76:AU76)))),IF($L76=$D$139,(($J76-$K76)/$P76),(($J76-SUM($Z76:AU76))*$Q76))*IF($V76&lt;=AV$2,(DATEDIF(AU$2,$V76,"D")/365),IF($G76&gt;AU$2,(DATEDIF($G76,AV$2,"D")/365),1)))))))</f>
        <v>0</v>
      </c>
      <c r="AW76" s="53">
        <f>IF($V76&lt;=AV$2,0,IF($O76&lt;=AV$2,0,IF($G76&gt;=AW$2,0,IF($K76&gt;=$J76,0,IF($O76&lt;=AW$2,($J76-(SUM($K76,SUM($Z76:AV76)))),IF($L76=$D$139,(($J76-$K76)/$P76),(($J76-SUM($Z76:AV76))*$Q76))*IF($V76&lt;=AW$2,(DATEDIF(AV$2,$V76,"D")/365),IF($G76&gt;AV$2,(DATEDIF($G76,AW$2,"D")/365),1)))))))</f>
        <v>0</v>
      </c>
      <c r="AX76" s="53">
        <f>IF($V76&lt;=AW$2,0,IF($O76&lt;=AW$2,0,IF($G76&gt;=AX$2,0,IF($K76&gt;=$J76,0,IF($O76&lt;=AX$2,($J76-(SUM($K76,SUM($Z76:AW76)))),IF($L76=$D$139,(($J76-$K76)/$P76),(($J76-SUM($Z76:AW76))*$Q76))*IF($V76&lt;=AX$2,(DATEDIF(AW$2,$V76,"D")/365),IF($G76&gt;AW$2,(DATEDIF($G76,AX$2,"D")/365),1)))))))</f>
        <v>0</v>
      </c>
      <c r="AY76" s="53">
        <f>IF($V76&lt;=AX$2,0,IF($O76&lt;=AX$2,0,IF($G76&gt;=AY$2,0,IF($K76&gt;=$J76,0,IF($O76&lt;=AY$2,($J76-(SUM($K76,SUM($Z76:AX76)))),IF($L76=$D$139,(($J76-$K76)/$P76),(($J76-SUM($Z76:AX76))*$Q76))*IF($V76&lt;=AY$2,(DATEDIF(AX$2,$V76,"D")/365),IF($G76&gt;AX$2,(DATEDIF($G76,AY$2,"D")/365),1)))))))</f>
        <v>0</v>
      </c>
      <c r="AZ76" s="52"/>
      <c r="BA76" s="52"/>
      <c r="BB76" s="126">
        <f>IF($V76&lt;=BB$2,0,IF($G76&gt;=BB$2,0,IF($G76&gt;$W$3,(J76-Z76),IF($G76&lt;=$W$3,J76-SUM(W76,$Z76:Z76),0))))</f>
        <v>0</v>
      </c>
      <c r="BC76" s="53">
        <f t="shared" si="38"/>
        <v>0</v>
      </c>
      <c r="BD76" s="52">
        <f t="shared" si="38"/>
        <v>0</v>
      </c>
      <c r="BE76" s="53">
        <f t="shared" si="38"/>
        <v>0</v>
      </c>
      <c r="BF76" s="52">
        <f t="shared" si="38"/>
        <v>0</v>
      </c>
      <c r="BG76" s="53">
        <f t="shared" si="38"/>
        <v>0</v>
      </c>
      <c r="BH76" s="52">
        <f t="shared" si="38"/>
        <v>0</v>
      </c>
      <c r="BI76" s="53">
        <f t="shared" si="38"/>
        <v>0</v>
      </c>
      <c r="BJ76" s="52">
        <f t="shared" si="38"/>
        <v>0</v>
      </c>
      <c r="BK76" s="53">
        <f t="shared" si="38"/>
        <v>0</v>
      </c>
      <c r="BL76" s="52">
        <f t="shared" si="38"/>
        <v>0</v>
      </c>
      <c r="BM76" s="53">
        <f t="shared" si="38"/>
        <v>0</v>
      </c>
      <c r="BN76" s="52">
        <f t="shared" si="38"/>
        <v>0</v>
      </c>
      <c r="BO76" s="53">
        <f t="shared" si="38"/>
        <v>0</v>
      </c>
      <c r="BP76" s="52">
        <f t="shared" si="38"/>
        <v>0</v>
      </c>
      <c r="BQ76" s="53">
        <f t="shared" si="38"/>
        <v>0</v>
      </c>
      <c r="BR76" s="52">
        <f t="shared" si="36"/>
        <v>0</v>
      </c>
      <c r="BS76" s="53">
        <f t="shared" si="36"/>
        <v>0</v>
      </c>
      <c r="BT76" s="52">
        <f t="shared" si="36"/>
        <v>0</v>
      </c>
      <c r="BU76" s="53">
        <f t="shared" si="36"/>
        <v>0</v>
      </c>
      <c r="BV76" s="52">
        <f t="shared" si="36"/>
        <v>0</v>
      </c>
      <c r="BW76" s="53">
        <f t="shared" si="36"/>
        <v>0</v>
      </c>
      <c r="BX76" s="52">
        <f t="shared" si="36"/>
        <v>0</v>
      </c>
      <c r="BY76" s="53">
        <f t="shared" si="36"/>
        <v>0</v>
      </c>
      <c r="BZ76" s="52">
        <f t="shared" si="36"/>
        <v>0</v>
      </c>
      <c r="CA76" s="53">
        <f t="shared" si="36"/>
        <v>0</v>
      </c>
    </row>
    <row r="77" spans="1:79">
      <c r="A77" s="20">
        <v>76</v>
      </c>
      <c r="B77" s="20" t="s">
        <v>27</v>
      </c>
      <c r="C77" s="20" t="s">
        <v>153</v>
      </c>
      <c r="D77" s="2">
        <v>1985</v>
      </c>
      <c r="E77" s="3">
        <v>4</v>
      </c>
      <c r="F77" s="2">
        <v>1</v>
      </c>
      <c r="G77" s="55">
        <f t="shared" si="33"/>
        <v>31137</v>
      </c>
      <c r="H77" s="4">
        <v>0</v>
      </c>
      <c r="I77" s="1">
        <v>0</v>
      </c>
      <c r="J77" s="51">
        <f t="shared" si="34"/>
        <v>0</v>
      </c>
      <c r="K77" s="54">
        <f t="shared" si="35"/>
        <v>0</v>
      </c>
      <c r="L77" s="4" t="s">
        <v>96</v>
      </c>
      <c r="M77" s="54">
        <f t="shared" si="48"/>
        <v>8</v>
      </c>
      <c r="N77" s="53">
        <f t="shared" si="39"/>
        <v>8</v>
      </c>
      <c r="O77" s="55">
        <f t="shared" si="40"/>
        <v>34059</v>
      </c>
      <c r="P77" s="53">
        <f t="shared" si="41"/>
        <v>0</v>
      </c>
      <c r="Q77" s="111">
        <f t="shared" si="42"/>
        <v>0</v>
      </c>
      <c r="R77" s="145" t="s">
        <v>130</v>
      </c>
      <c r="S77" s="138">
        <v>17</v>
      </c>
      <c r="T77" s="139">
        <v>4</v>
      </c>
      <c r="U77" s="138">
        <v>2035</v>
      </c>
      <c r="V77" s="55">
        <f t="shared" si="43"/>
        <v>54878</v>
      </c>
      <c r="W77" s="53">
        <f t="shared" si="44"/>
        <v>0</v>
      </c>
      <c r="X77" s="53">
        <f t="shared" si="45"/>
        <v>0</v>
      </c>
      <c r="Y77" s="53">
        <f t="shared" si="46"/>
        <v>0</v>
      </c>
      <c r="Z77" s="53">
        <f t="shared" si="47"/>
        <v>0</v>
      </c>
      <c r="AA77" s="53">
        <f>IF($V77&lt;=Z$2,0,IF($O77&lt;=Z$2,0,IF($G77&gt;=AA$2,0,IF($K77&gt;=$J77,0,IF($O77&lt;=AA$2,($J77-(SUM($K77,SUM($Z77:Z77)))),IF($L77=$D$139,(($J77-$K77)/$P77),(($J77-SUM($Z77:Z77))*$Q77))*IF($V77&lt;=AA$2,(DATEDIF(Z$2,$V77,"D")/365),IF($G77&gt;Z$2,(DATEDIF($G77,AA$2,"D")/365),1)))))))</f>
        <v>0</v>
      </c>
      <c r="AB77" s="53">
        <f>IF($V77&lt;=AA$2,0,IF($O77&lt;=AA$2,0,IF($G77&gt;=AB$2,0,IF($K77&gt;=$J77,0,IF($O77&lt;=AB$2,($J77-(SUM($K77,SUM($Z77:AA77)))),IF($L77=$D$139,(($J77-$K77)/$P77),(($J77-SUM($Z77:AA77))*$Q77))*IF($V77&lt;=AB$2,(DATEDIF(AA$2,$V77,"D")/365),IF($G77&gt;AA$2,(DATEDIF($G77,AB$2,"D")/365),1)))))))</f>
        <v>0</v>
      </c>
      <c r="AC77" s="53">
        <f>IF($V77&lt;=AB$2,0,IF($O77&lt;=AB$2,0,IF($G77&gt;=AC$2,0,IF($K77&gt;=$J77,0,IF($O77&lt;=AC$2,($J77-(SUM($K77,SUM($Z77:AB77)))),IF($L77=$D$139,(($J77-$K77)/$P77),(($J77-SUM($Z77:AB77))*$Q77))*IF($V77&lt;=AC$2,(DATEDIF(AB$2,$V77,"D")/365),IF($G77&gt;AB$2,(DATEDIF($G77,AC$2,"D")/365),1)))))))</f>
        <v>0</v>
      </c>
      <c r="AD77" s="53">
        <f>IF($V77&lt;=AC$2,0,IF($O77&lt;=AC$2,0,IF($G77&gt;=AD$2,0,IF($K77&gt;=$J77,0,IF($O77&lt;=AD$2,($J77-(SUM($K77,SUM($Z77:AC77)))),IF($L77=$D$139,(($J77-$K77)/$P77),(($J77-SUM($Z77:AC77))*$Q77))*IF($V77&lt;=AD$2,(DATEDIF(AC$2,$V77,"D")/365),IF($G77&gt;AC$2,(DATEDIF($G77,AD$2,"D")/365),1)))))))</f>
        <v>0</v>
      </c>
      <c r="AE77" s="53">
        <f>IF($V77&lt;=AD$2,0,IF($O77&lt;=AD$2,0,IF($G77&gt;=AE$2,0,IF($K77&gt;=$J77,0,IF($O77&lt;=AE$2,($J77-(SUM($K77,SUM($Z77:AD77)))),IF($L77=$D$139,(($J77-$K77)/$P77),(($J77-SUM($Z77:AD77))*$Q77))*IF($V77&lt;=AE$2,(DATEDIF(AD$2,$V77,"D")/365),IF($G77&gt;AD$2,(DATEDIF($G77,AE$2,"D")/365),1)))))))</f>
        <v>0</v>
      </c>
      <c r="AF77" s="53">
        <f>IF($V77&lt;=AE$2,0,IF($O77&lt;=AE$2,0,IF($G77&gt;=AF$2,0,IF($K77&gt;=$J77,0,IF($O77&lt;=AF$2,($J77-(SUM($K77,SUM($Z77:AE77)))),IF($L77=$D$139,(($J77-$K77)/$P77),(($J77-SUM($Z77:AE77))*$Q77))*IF($V77&lt;=AF$2,(DATEDIF(AE$2,$V77,"D")/365),IF($G77&gt;AE$2,(DATEDIF($G77,AF$2,"D")/365),1)))))))</f>
        <v>0</v>
      </c>
      <c r="AG77" s="53">
        <f>IF($V77&lt;=AF$2,0,IF($O77&lt;=AF$2,0,IF($G77&gt;=AG$2,0,IF($K77&gt;=$J77,0,IF($O77&lt;=AG$2,($J77-(SUM($K77,SUM($Z77:AF77)))),IF($L77=$D$139,(($J77-$K77)/$P77),(($J77-SUM($Z77:AF77))*$Q77))*IF($V77&lt;=AG$2,(DATEDIF(AF$2,$V77,"D")/365),IF($G77&gt;AF$2,(DATEDIF($G77,AG$2,"D")/365),1)))))))</f>
        <v>0</v>
      </c>
      <c r="AH77" s="53">
        <f>IF($V77&lt;=AG$2,0,IF($O77&lt;=AG$2,0,IF($G77&gt;=AH$2,0,IF($K77&gt;=$J77,0,IF($O77&lt;=AH$2,($J77-(SUM($K77,SUM($Z77:AG77)))),IF($L77=$D$139,(($J77-$K77)/$P77),(($J77-SUM($Z77:AG77))*$Q77))*IF($V77&lt;=AH$2,(DATEDIF(AG$2,$V77,"D")/365),IF($G77&gt;AG$2,(DATEDIF($G77,AH$2,"D")/365),1)))))))</f>
        <v>0</v>
      </c>
      <c r="AI77" s="53">
        <f>IF($V77&lt;=AH$2,0,IF($O77&lt;=AH$2,0,IF($G77&gt;=AI$2,0,IF($K77&gt;=$J77,0,IF($O77&lt;=AI$2,($J77-(SUM($K77,SUM($Z77:AH77)))),IF($L77=$D$139,(($J77-$K77)/$P77),(($J77-SUM($Z77:AH77))*$Q77))*IF($V77&lt;=AI$2,(DATEDIF(AH$2,$V77,"D")/365),IF($G77&gt;AH$2,(DATEDIF($G77,AI$2,"D")/365),1)))))))</f>
        <v>0</v>
      </c>
      <c r="AJ77" s="53">
        <f>IF($V77&lt;=AI$2,0,IF($O77&lt;=AI$2,0,IF($G77&gt;=AJ$2,0,IF($K77&gt;=$J77,0,IF($O77&lt;=AJ$2,($J77-(SUM($K77,SUM($Z77:AI77)))),IF($L77=$D$139,(($J77-$K77)/$P77),(($J77-SUM($Z77:AI77))*$Q77))*IF($V77&lt;=AJ$2,(DATEDIF(AI$2,$V77,"D")/365),IF($G77&gt;AI$2,(DATEDIF($G77,AJ$2,"D")/365),1)))))))</f>
        <v>0</v>
      </c>
      <c r="AK77" s="53">
        <f>IF($V77&lt;=AJ$2,0,IF($O77&lt;=AJ$2,0,IF($G77&gt;=AK$2,0,IF($K77&gt;=$J77,0,IF($O77&lt;=AK$2,($J77-(SUM($K77,SUM($Z77:AJ77)))),IF($L77=$D$139,(($J77-$K77)/$P77),(($J77-SUM($Z77:AJ77))*$Q77))*IF($V77&lt;=AK$2,(DATEDIF(AJ$2,$V77,"D")/365),IF($G77&gt;AJ$2,(DATEDIF($G77,AK$2,"D")/365),1)))))))</f>
        <v>0</v>
      </c>
      <c r="AL77" s="53">
        <f>IF($V77&lt;=AK$2,0,IF($O77&lt;=AK$2,0,IF($G77&gt;=AL$2,0,IF($K77&gt;=$J77,0,IF($O77&lt;=AL$2,($J77-(SUM($K77,SUM($Z77:AK77)))),IF($L77=$D$139,(($J77-$K77)/$P77),(($J77-SUM($Z77:AK77))*$Q77))*IF($V77&lt;=AL$2,(DATEDIF(AK$2,$V77,"D")/365),IF($G77&gt;AK$2,(DATEDIF($G77,AL$2,"D")/365),1)))))))</f>
        <v>0</v>
      </c>
      <c r="AM77" s="53">
        <f>IF($V77&lt;=AL$2,0,IF($O77&lt;=AL$2,0,IF($G77&gt;=AM$2,0,IF($K77&gt;=$J77,0,IF($O77&lt;=AM$2,($J77-(SUM($K77,SUM($Z77:AL77)))),IF($L77=$D$139,(($J77-$K77)/$P77),(($J77-SUM($Z77:AL77))*$Q77))*IF($V77&lt;=AM$2,(DATEDIF(AL$2,$V77,"D")/365),IF($G77&gt;AL$2,(DATEDIF($G77,AM$2,"D")/365),1)))))))</f>
        <v>0</v>
      </c>
      <c r="AN77" s="53">
        <f>IF($V77&lt;=AM$2,0,IF($O77&lt;=AM$2,0,IF($G77&gt;=AN$2,0,IF($K77&gt;=$J77,0,IF($O77&lt;=AN$2,($J77-(SUM($K77,SUM($Z77:AM77)))),IF($L77=$D$139,(($J77-$K77)/$P77),(($J77-SUM($Z77:AM77))*$Q77))*IF($V77&lt;=AN$2,(DATEDIF(AM$2,$V77,"D")/365),IF($G77&gt;AM$2,(DATEDIF($G77,AN$2,"D")/365),1)))))))</f>
        <v>0</v>
      </c>
      <c r="AO77" s="53">
        <f>IF($V77&lt;=AN$2,0,IF($O77&lt;=AN$2,0,IF($G77&gt;=AO$2,0,IF($K77&gt;=$J77,0,IF($O77&lt;=AO$2,($J77-(SUM($K77,SUM($Z77:AN77)))),IF($L77=$D$139,(($J77-$K77)/$P77),(($J77-SUM($Z77:AN77))*$Q77))*IF($V77&lt;=AO$2,(DATEDIF(AN$2,$V77,"D")/365),IF($G77&gt;AN$2,(DATEDIF($G77,AO$2,"D")/365),1)))))))</f>
        <v>0</v>
      </c>
      <c r="AP77" s="53">
        <f>IF($V77&lt;=AO$2,0,IF($O77&lt;=AO$2,0,IF($G77&gt;=AP$2,0,IF($K77&gt;=$J77,0,IF($O77&lt;=AP$2,($J77-(SUM($K77,SUM($Z77:AO77)))),IF($L77=$D$139,(($J77-$K77)/$P77),(($J77-SUM($Z77:AO77))*$Q77))*IF($V77&lt;=AP$2,(DATEDIF(AO$2,$V77,"D")/365),IF($G77&gt;AO$2,(DATEDIF($G77,AP$2,"D")/365),1)))))))</f>
        <v>0</v>
      </c>
      <c r="AQ77" s="53">
        <f>IF($V77&lt;=AP$2,0,IF($O77&lt;=AP$2,0,IF($G77&gt;=AQ$2,0,IF($K77&gt;=$J77,0,IF($O77&lt;=AQ$2,($J77-(SUM($K77,SUM($Z77:AP77)))),IF($L77=$D$139,(($J77-$K77)/$P77),(($J77-SUM($Z77:AP77))*$Q77))*IF($V77&lt;=AQ$2,(DATEDIF(AP$2,$V77,"D")/365),IF($G77&gt;AP$2,(DATEDIF($G77,AQ$2,"D")/365),1)))))))</f>
        <v>0</v>
      </c>
      <c r="AR77" s="53">
        <f>IF($V77&lt;=AQ$2,0,IF($O77&lt;=AQ$2,0,IF($G77&gt;=AR$2,0,IF($K77&gt;=$J77,0,IF($O77&lt;=AR$2,($J77-(SUM($K77,SUM($Z77:AQ77)))),IF($L77=$D$139,(($J77-$K77)/$P77),(($J77-SUM($Z77:AQ77))*$Q77))*IF($V77&lt;=AR$2,(DATEDIF(AQ$2,$V77,"D")/365),IF($G77&gt;AQ$2,(DATEDIF($G77,AR$2,"D")/365),1)))))))</f>
        <v>0</v>
      </c>
      <c r="AS77" s="53">
        <f>IF($V77&lt;=AR$2,0,IF($O77&lt;=AR$2,0,IF($G77&gt;=AS$2,0,IF($K77&gt;=$J77,0,IF($O77&lt;=AS$2,($J77-(SUM($K77,SUM($Z77:AR77)))),IF($L77=$D$139,(($J77-$K77)/$P77),(($J77-SUM($Z77:AR77))*$Q77))*IF($V77&lt;=AS$2,(DATEDIF(AR$2,$V77,"D")/365),IF($G77&gt;AR$2,(DATEDIF($G77,AS$2,"D")/365),1)))))))</f>
        <v>0</v>
      </c>
      <c r="AT77" s="53">
        <f>IF($V77&lt;=AS$2,0,IF($O77&lt;=AS$2,0,IF($G77&gt;=AT$2,0,IF($K77&gt;=$J77,0,IF($O77&lt;=AT$2,($J77-(SUM($K77,SUM($Z77:AS77)))),IF($L77=$D$139,(($J77-$K77)/$P77),(($J77-SUM($Z77:AS77))*$Q77))*IF($V77&lt;=AT$2,(DATEDIF(AS$2,$V77,"D")/365),IF($G77&gt;AS$2,(DATEDIF($G77,AT$2,"D")/365),1)))))))</f>
        <v>0</v>
      </c>
      <c r="AU77" s="53">
        <f>IF($V77&lt;=AT$2,0,IF($O77&lt;=AT$2,0,IF($G77&gt;=AU$2,0,IF($K77&gt;=$J77,0,IF($O77&lt;=AU$2,($J77-(SUM($K77,SUM($Z77:AT77)))),IF($L77=$D$139,(($J77-$K77)/$P77),(($J77-SUM($Z77:AT77))*$Q77))*IF($V77&lt;=AU$2,(DATEDIF(AT$2,$V77,"D")/365),IF($G77&gt;AT$2,(DATEDIF($G77,AU$2,"D")/365),1)))))))</f>
        <v>0</v>
      </c>
      <c r="AV77" s="53">
        <f>IF($V77&lt;=AU$2,0,IF($O77&lt;=AU$2,0,IF($G77&gt;=AV$2,0,IF($K77&gt;=$J77,0,IF($O77&lt;=AV$2,($J77-(SUM($K77,SUM($Z77:AU77)))),IF($L77=$D$139,(($J77-$K77)/$P77),(($J77-SUM($Z77:AU77))*$Q77))*IF($V77&lt;=AV$2,(DATEDIF(AU$2,$V77,"D")/365),IF($G77&gt;AU$2,(DATEDIF($G77,AV$2,"D")/365),1)))))))</f>
        <v>0</v>
      </c>
      <c r="AW77" s="53">
        <f>IF($V77&lt;=AV$2,0,IF($O77&lt;=AV$2,0,IF($G77&gt;=AW$2,0,IF($K77&gt;=$J77,0,IF($O77&lt;=AW$2,($J77-(SUM($K77,SUM($Z77:AV77)))),IF($L77=$D$139,(($J77-$K77)/$P77),(($J77-SUM($Z77:AV77))*$Q77))*IF($V77&lt;=AW$2,(DATEDIF(AV$2,$V77,"D")/365),IF($G77&gt;AV$2,(DATEDIF($G77,AW$2,"D")/365),1)))))))</f>
        <v>0</v>
      </c>
      <c r="AX77" s="53">
        <f>IF($V77&lt;=AW$2,0,IF($O77&lt;=AW$2,0,IF($G77&gt;=AX$2,0,IF($K77&gt;=$J77,0,IF($O77&lt;=AX$2,($J77-(SUM($K77,SUM($Z77:AW77)))),IF($L77=$D$139,(($J77-$K77)/$P77),(($J77-SUM($Z77:AW77))*$Q77))*IF($V77&lt;=AX$2,(DATEDIF(AW$2,$V77,"D")/365),IF($G77&gt;AW$2,(DATEDIF($G77,AX$2,"D")/365),1)))))))</f>
        <v>0</v>
      </c>
      <c r="AY77" s="53">
        <f>IF($V77&lt;=AX$2,0,IF($O77&lt;=AX$2,0,IF($G77&gt;=AY$2,0,IF($K77&gt;=$J77,0,IF($O77&lt;=AY$2,($J77-(SUM($K77,SUM($Z77:AX77)))),IF($L77=$D$139,(($J77-$K77)/$P77),(($J77-SUM($Z77:AX77))*$Q77))*IF($V77&lt;=AY$2,(DATEDIF(AX$2,$V77,"D")/365),IF($G77&gt;AX$2,(DATEDIF($G77,AY$2,"D")/365),1)))))))</f>
        <v>0</v>
      </c>
      <c r="AZ77" s="52"/>
      <c r="BA77" s="52"/>
      <c r="BB77" s="126">
        <f>IF($V77&lt;=BB$2,0,IF($G77&gt;=BB$2,0,IF($G77&gt;$W$3,(J77-Z77),IF($G77&lt;=$W$3,J77-SUM(W77,$Z77:Z77),0))))</f>
        <v>0</v>
      </c>
      <c r="BC77" s="53">
        <f t="shared" ref="BC77:BR92" si="49">IF($V77&lt;=BC$2,0,IF($G77&gt;=BC$2,0,IF($G77&gt;=BB$2,$J77-AA77,BB77-AA77)))</f>
        <v>0</v>
      </c>
      <c r="BD77" s="52">
        <f t="shared" si="49"/>
        <v>0</v>
      </c>
      <c r="BE77" s="53">
        <f t="shared" si="49"/>
        <v>0</v>
      </c>
      <c r="BF77" s="52">
        <f t="shared" si="49"/>
        <v>0</v>
      </c>
      <c r="BG77" s="53">
        <f t="shared" si="49"/>
        <v>0</v>
      </c>
      <c r="BH77" s="52">
        <f t="shared" si="49"/>
        <v>0</v>
      </c>
      <c r="BI77" s="53">
        <f t="shared" si="49"/>
        <v>0</v>
      </c>
      <c r="BJ77" s="52">
        <f t="shared" si="49"/>
        <v>0</v>
      </c>
      <c r="BK77" s="53">
        <f t="shared" si="49"/>
        <v>0</v>
      </c>
      <c r="BL77" s="52">
        <f t="shared" si="49"/>
        <v>0</v>
      </c>
      <c r="BM77" s="53">
        <f t="shared" si="49"/>
        <v>0</v>
      </c>
      <c r="BN77" s="52">
        <f t="shared" si="49"/>
        <v>0</v>
      </c>
      <c r="BO77" s="53">
        <f t="shared" si="49"/>
        <v>0</v>
      </c>
      <c r="BP77" s="52">
        <f t="shared" si="49"/>
        <v>0</v>
      </c>
      <c r="BQ77" s="53">
        <f t="shared" si="49"/>
        <v>0</v>
      </c>
      <c r="BR77" s="52">
        <f t="shared" si="36"/>
        <v>0</v>
      </c>
      <c r="BS77" s="53">
        <f t="shared" si="36"/>
        <v>0</v>
      </c>
      <c r="BT77" s="52">
        <f t="shared" si="36"/>
        <v>0</v>
      </c>
      <c r="BU77" s="53">
        <f t="shared" si="36"/>
        <v>0</v>
      </c>
      <c r="BV77" s="52">
        <f t="shared" ref="BV77:CA105" si="50">IF($V77&lt;=BV$2,0,IF($G77&gt;=BV$2,0,IF($G77&gt;=BU$2,$J77-AT77,BU77-AT77)))</f>
        <v>0</v>
      </c>
      <c r="BW77" s="53">
        <f t="shared" si="50"/>
        <v>0</v>
      </c>
      <c r="BX77" s="52">
        <f t="shared" si="50"/>
        <v>0</v>
      </c>
      <c r="BY77" s="53">
        <f t="shared" si="50"/>
        <v>0</v>
      </c>
      <c r="BZ77" s="52">
        <f t="shared" si="50"/>
        <v>0</v>
      </c>
      <c r="CA77" s="53">
        <f t="shared" si="50"/>
        <v>0</v>
      </c>
    </row>
    <row r="78" spans="1:79">
      <c r="A78" s="20">
        <v>77</v>
      </c>
      <c r="B78" s="20" t="s">
        <v>27</v>
      </c>
      <c r="C78" s="20" t="s">
        <v>153</v>
      </c>
      <c r="D78" s="2">
        <v>1985</v>
      </c>
      <c r="E78" s="3">
        <v>4</v>
      </c>
      <c r="F78" s="2">
        <v>1</v>
      </c>
      <c r="G78" s="55">
        <f t="shared" si="33"/>
        <v>31137</v>
      </c>
      <c r="H78" s="4">
        <v>0</v>
      </c>
      <c r="I78" s="1">
        <v>0</v>
      </c>
      <c r="J78" s="51">
        <f t="shared" si="34"/>
        <v>0</v>
      </c>
      <c r="K78" s="54">
        <f t="shared" si="35"/>
        <v>0</v>
      </c>
      <c r="L78" s="4" t="s">
        <v>96</v>
      </c>
      <c r="M78" s="54">
        <f t="shared" si="48"/>
        <v>8</v>
      </c>
      <c r="N78" s="53">
        <f t="shared" si="39"/>
        <v>8</v>
      </c>
      <c r="O78" s="55">
        <f t="shared" si="40"/>
        <v>34059</v>
      </c>
      <c r="P78" s="53">
        <f t="shared" si="41"/>
        <v>0</v>
      </c>
      <c r="Q78" s="111">
        <f t="shared" si="42"/>
        <v>0</v>
      </c>
      <c r="R78" s="145" t="s">
        <v>130</v>
      </c>
      <c r="S78" s="138">
        <v>17</v>
      </c>
      <c r="T78" s="139">
        <v>4</v>
      </c>
      <c r="U78" s="138">
        <v>2035</v>
      </c>
      <c r="V78" s="55">
        <f t="shared" si="43"/>
        <v>54878</v>
      </c>
      <c r="W78" s="53">
        <f t="shared" si="44"/>
        <v>0</v>
      </c>
      <c r="X78" s="53">
        <f t="shared" si="45"/>
        <v>0</v>
      </c>
      <c r="Y78" s="53">
        <f t="shared" si="46"/>
        <v>0</v>
      </c>
      <c r="Z78" s="53">
        <f t="shared" si="47"/>
        <v>0</v>
      </c>
      <c r="AA78" s="53">
        <f>IF($V78&lt;=Z$2,0,IF($O78&lt;=Z$2,0,IF($G78&gt;=AA$2,0,IF($K78&gt;=$J78,0,IF($O78&lt;=AA$2,($J78-(SUM($K78,SUM($Z78:Z78)))),IF($L78=$D$139,(($J78-$K78)/$P78),(($J78-SUM($Z78:Z78))*$Q78))*IF($V78&lt;=AA$2,(DATEDIF(Z$2,$V78,"D")/365),IF($G78&gt;Z$2,(DATEDIF($G78,AA$2,"D")/365),1)))))))</f>
        <v>0</v>
      </c>
      <c r="AB78" s="53">
        <f>IF($V78&lt;=AA$2,0,IF($O78&lt;=AA$2,0,IF($G78&gt;=AB$2,0,IF($K78&gt;=$J78,0,IF($O78&lt;=AB$2,($J78-(SUM($K78,SUM($Z78:AA78)))),IF($L78=$D$139,(($J78-$K78)/$P78),(($J78-SUM($Z78:AA78))*$Q78))*IF($V78&lt;=AB$2,(DATEDIF(AA$2,$V78,"D")/365),IF($G78&gt;AA$2,(DATEDIF($G78,AB$2,"D")/365),1)))))))</f>
        <v>0</v>
      </c>
      <c r="AC78" s="53">
        <f>IF($V78&lt;=AB$2,0,IF($O78&lt;=AB$2,0,IF($G78&gt;=AC$2,0,IF($K78&gt;=$J78,0,IF($O78&lt;=AC$2,($J78-(SUM($K78,SUM($Z78:AB78)))),IF($L78=$D$139,(($J78-$K78)/$P78),(($J78-SUM($Z78:AB78))*$Q78))*IF($V78&lt;=AC$2,(DATEDIF(AB$2,$V78,"D")/365),IF($G78&gt;AB$2,(DATEDIF($G78,AC$2,"D")/365),1)))))))</f>
        <v>0</v>
      </c>
      <c r="AD78" s="53">
        <f>IF($V78&lt;=AC$2,0,IF($O78&lt;=AC$2,0,IF($G78&gt;=AD$2,0,IF($K78&gt;=$J78,0,IF($O78&lt;=AD$2,($J78-(SUM($K78,SUM($Z78:AC78)))),IF($L78=$D$139,(($J78-$K78)/$P78),(($J78-SUM($Z78:AC78))*$Q78))*IF($V78&lt;=AD$2,(DATEDIF(AC$2,$V78,"D")/365),IF($G78&gt;AC$2,(DATEDIF($G78,AD$2,"D")/365),1)))))))</f>
        <v>0</v>
      </c>
      <c r="AE78" s="53">
        <f>IF($V78&lt;=AD$2,0,IF($O78&lt;=AD$2,0,IF($G78&gt;=AE$2,0,IF($K78&gt;=$J78,0,IF($O78&lt;=AE$2,($J78-(SUM($K78,SUM($Z78:AD78)))),IF($L78=$D$139,(($J78-$K78)/$P78),(($J78-SUM($Z78:AD78))*$Q78))*IF($V78&lt;=AE$2,(DATEDIF(AD$2,$V78,"D")/365),IF($G78&gt;AD$2,(DATEDIF($G78,AE$2,"D")/365),1)))))))</f>
        <v>0</v>
      </c>
      <c r="AF78" s="53">
        <f>IF($V78&lt;=AE$2,0,IF($O78&lt;=AE$2,0,IF($G78&gt;=AF$2,0,IF($K78&gt;=$J78,0,IF($O78&lt;=AF$2,($J78-(SUM($K78,SUM($Z78:AE78)))),IF($L78=$D$139,(($J78-$K78)/$P78),(($J78-SUM($Z78:AE78))*$Q78))*IF($V78&lt;=AF$2,(DATEDIF(AE$2,$V78,"D")/365),IF($G78&gt;AE$2,(DATEDIF($G78,AF$2,"D")/365),1)))))))</f>
        <v>0</v>
      </c>
      <c r="AG78" s="53">
        <f>IF($V78&lt;=AF$2,0,IF($O78&lt;=AF$2,0,IF($G78&gt;=AG$2,0,IF($K78&gt;=$J78,0,IF($O78&lt;=AG$2,($J78-(SUM($K78,SUM($Z78:AF78)))),IF($L78=$D$139,(($J78-$K78)/$P78),(($J78-SUM($Z78:AF78))*$Q78))*IF($V78&lt;=AG$2,(DATEDIF(AF$2,$V78,"D")/365),IF($G78&gt;AF$2,(DATEDIF($G78,AG$2,"D")/365),1)))))))</f>
        <v>0</v>
      </c>
      <c r="AH78" s="53">
        <f>IF($V78&lt;=AG$2,0,IF($O78&lt;=AG$2,0,IF($G78&gt;=AH$2,0,IF($K78&gt;=$J78,0,IF($O78&lt;=AH$2,($J78-(SUM($K78,SUM($Z78:AG78)))),IF($L78=$D$139,(($J78-$K78)/$P78),(($J78-SUM($Z78:AG78))*$Q78))*IF($V78&lt;=AH$2,(DATEDIF(AG$2,$V78,"D")/365),IF($G78&gt;AG$2,(DATEDIF($G78,AH$2,"D")/365),1)))))))</f>
        <v>0</v>
      </c>
      <c r="AI78" s="53">
        <f>IF($V78&lt;=AH$2,0,IF($O78&lt;=AH$2,0,IF($G78&gt;=AI$2,0,IF($K78&gt;=$J78,0,IF($O78&lt;=AI$2,($J78-(SUM($K78,SUM($Z78:AH78)))),IF($L78=$D$139,(($J78-$K78)/$P78),(($J78-SUM($Z78:AH78))*$Q78))*IF($V78&lt;=AI$2,(DATEDIF(AH$2,$V78,"D")/365),IF($G78&gt;AH$2,(DATEDIF($G78,AI$2,"D")/365),1)))))))</f>
        <v>0</v>
      </c>
      <c r="AJ78" s="53">
        <f>IF($V78&lt;=AI$2,0,IF($O78&lt;=AI$2,0,IF($G78&gt;=AJ$2,0,IF($K78&gt;=$J78,0,IF($O78&lt;=AJ$2,($J78-(SUM($K78,SUM($Z78:AI78)))),IF($L78=$D$139,(($J78-$K78)/$P78),(($J78-SUM($Z78:AI78))*$Q78))*IF($V78&lt;=AJ$2,(DATEDIF(AI$2,$V78,"D")/365),IF($G78&gt;AI$2,(DATEDIF($G78,AJ$2,"D")/365),1)))))))</f>
        <v>0</v>
      </c>
      <c r="AK78" s="53">
        <f>IF($V78&lt;=AJ$2,0,IF($O78&lt;=AJ$2,0,IF($G78&gt;=AK$2,0,IF($K78&gt;=$J78,0,IF($O78&lt;=AK$2,($J78-(SUM($K78,SUM($Z78:AJ78)))),IF($L78=$D$139,(($J78-$K78)/$P78),(($J78-SUM($Z78:AJ78))*$Q78))*IF($V78&lt;=AK$2,(DATEDIF(AJ$2,$V78,"D")/365),IF($G78&gt;AJ$2,(DATEDIF($G78,AK$2,"D")/365),1)))))))</f>
        <v>0</v>
      </c>
      <c r="AL78" s="53">
        <f>IF($V78&lt;=AK$2,0,IF($O78&lt;=AK$2,0,IF($G78&gt;=AL$2,0,IF($K78&gt;=$J78,0,IF($O78&lt;=AL$2,($J78-(SUM($K78,SUM($Z78:AK78)))),IF($L78=$D$139,(($J78-$K78)/$P78),(($J78-SUM($Z78:AK78))*$Q78))*IF($V78&lt;=AL$2,(DATEDIF(AK$2,$V78,"D")/365),IF($G78&gt;AK$2,(DATEDIF($G78,AL$2,"D")/365),1)))))))</f>
        <v>0</v>
      </c>
      <c r="AM78" s="53">
        <f>IF($V78&lt;=AL$2,0,IF($O78&lt;=AL$2,0,IF($G78&gt;=AM$2,0,IF($K78&gt;=$J78,0,IF($O78&lt;=AM$2,($J78-(SUM($K78,SUM($Z78:AL78)))),IF($L78=$D$139,(($J78-$K78)/$P78),(($J78-SUM($Z78:AL78))*$Q78))*IF($V78&lt;=AM$2,(DATEDIF(AL$2,$V78,"D")/365),IF($G78&gt;AL$2,(DATEDIF($G78,AM$2,"D")/365),1)))))))</f>
        <v>0</v>
      </c>
      <c r="AN78" s="53">
        <f>IF($V78&lt;=AM$2,0,IF($O78&lt;=AM$2,0,IF($G78&gt;=AN$2,0,IF($K78&gt;=$J78,0,IF($O78&lt;=AN$2,($J78-(SUM($K78,SUM($Z78:AM78)))),IF($L78=$D$139,(($J78-$K78)/$P78),(($J78-SUM($Z78:AM78))*$Q78))*IF($V78&lt;=AN$2,(DATEDIF(AM$2,$V78,"D")/365),IF($G78&gt;AM$2,(DATEDIF($G78,AN$2,"D")/365),1)))))))</f>
        <v>0</v>
      </c>
      <c r="AO78" s="53">
        <f>IF($V78&lt;=AN$2,0,IF($O78&lt;=AN$2,0,IF($G78&gt;=AO$2,0,IF($K78&gt;=$J78,0,IF($O78&lt;=AO$2,($J78-(SUM($K78,SUM($Z78:AN78)))),IF($L78=$D$139,(($J78-$K78)/$P78),(($J78-SUM($Z78:AN78))*$Q78))*IF($V78&lt;=AO$2,(DATEDIF(AN$2,$V78,"D")/365),IF($G78&gt;AN$2,(DATEDIF($G78,AO$2,"D")/365),1)))))))</f>
        <v>0</v>
      </c>
      <c r="AP78" s="53">
        <f>IF($V78&lt;=AO$2,0,IF($O78&lt;=AO$2,0,IF($G78&gt;=AP$2,0,IF($K78&gt;=$J78,0,IF($O78&lt;=AP$2,($J78-(SUM($K78,SUM($Z78:AO78)))),IF($L78=$D$139,(($J78-$K78)/$P78),(($J78-SUM($Z78:AO78))*$Q78))*IF($V78&lt;=AP$2,(DATEDIF(AO$2,$V78,"D")/365),IF($G78&gt;AO$2,(DATEDIF($G78,AP$2,"D")/365),1)))))))</f>
        <v>0</v>
      </c>
      <c r="AQ78" s="53">
        <f>IF($V78&lt;=AP$2,0,IF($O78&lt;=AP$2,0,IF($G78&gt;=AQ$2,0,IF($K78&gt;=$J78,0,IF($O78&lt;=AQ$2,($J78-(SUM($K78,SUM($Z78:AP78)))),IF($L78=$D$139,(($J78-$K78)/$P78),(($J78-SUM($Z78:AP78))*$Q78))*IF($V78&lt;=AQ$2,(DATEDIF(AP$2,$V78,"D")/365),IF($G78&gt;AP$2,(DATEDIF($G78,AQ$2,"D")/365),1)))))))</f>
        <v>0</v>
      </c>
      <c r="AR78" s="53">
        <f>IF($V78&lt;=AQ$2,0,IF($O78&lt;=AQ$2,0,IF($G78&gt;=AR$2,0,IF($K78&gt;=$J78,0,IF($O78&lt;=AR$2,($J78-(SUM($K78,SUM($Z78:AQ78)))),IF($L78=$D$139,(($J78-$K78)/$P78),(($J78-SUM($Z78:AQ78))*$Q78))*IF($V78&lt;=AR$2,(DATEDIF(AQ$2,$V78,"D")/365),IF($G78&gt;AQ$2,(DATEDIF($G78,AR$2,"D")/365),1)))))))</f>
        <v>0</v>
      </c>
      <c r="AS78" s="53">
        <f>IF($V78&lt;=AR$2,0,IF($O78&lt;=AR$2,0,IF($G78&gt;=AS$2,0,IF($K78&gt;=$J78,0,IF($O78&lt;=AS$2,($J78-(SUM($K78,SUM($Z78:AR78)))),IF($L78=$D$139,(($J78-$K78)/$P78),(($J78-SUM($Z78:AR78))*$Q78))*IF($V78&lt;=AS$2,(DATEDIF(AR$2,$V78,"D")/365),IF($G78&gt;AR$2,(DATEDIF($G78,AS$2,"D")/365),1)))))))</f>
        <v>0</v>
      </c>
      <c r="AT78" s="53">
        <f>IF($V78&lt;=AS$2,0,IF($O78&lt;=AS$2,0,IF($G78&gt;=AT$2,0,IF($K78&gt;=$J78,0,IF($O78&lt;=AT$2,($J78-(SUM($K78,SUM($Z78:AS78)))),IF($L78=$D$139,(($J78-$K78)/$P78),(($J78-SUM($Z78:AS78))*$Q78))*IF($V78&lt;=AT$2,(DATEDIF(AS$2,$V78,"D")/365),IF($G78&gt;AS$2,(DATEDIF($G78,AT$2,"D")/365),1)))))))</f>
        <v>0</v>
      </c>
      <c r="AU78" s="53">
        <f>IF($V78&lt;=AT$2,0,IF($O78&lt;=AT$2,0,IF($G78&gt;=AU$2,0,IF($K78&gt;=$J78,0,IF($O78&lt;=AU$2,($J78-(SUM($K78,SUM($Z78:AT78)))),IF($L78=$D$139,(($J78-$K78)/$P78),(($J78-SUM($Z78:AT78))*$Q78))*IF($V78&lt;=AU$2,(DATEDIF(AT$2,$V78,"D")/365),IF($G78&gt;AT$2,(DATEDIF($G78,AU$2,"D")/365),1)))))))</f>
        <v>0</v>
      </c>
      <c r="AV78" s="53">
        <f>IF($V78&lt;=AU$2,0,IF($O78&lt;=AU$2,0,IF($G78&gt;=AV$2,0,IF($K78&gt;=$J78,0,IF($O78&lt;=AV$2,($J78-(SUM($K78,SUM($Z78:AU78)))),IF($L78=$D$139,(($J78-$K78)/$P78),(($J78-SUM($Z78:AU78))*$Q78))*IF($V78&lt;=AV$2,(DATEDIF(AU$2,$V78,"D")/365),IF($G78&gt;AU$2,(DATEDIF($G78,AV$2,"D")/365),1)))))))</f>
        <v>0</v>
      </c>
      <c r="AW78" s="53">
        <f>IF($V78&lt;=AV$2,0,IF($O78&lt;=AV$2,0,IF($G78&gt;=AW$2,0,IF($K78&gt;=$J78,0,IF($O78&lt;=AW$2,($J78-(SUM($K78,SUM($Z78:AV78)))),IF($L78=$D$139,(($J78-$K78)/$P78),(($J78-SUM($Z78:AV78))*$Q78))*IF($V78&lt;=AW$2,(DATEDIF(AV$2,$V78,"D")/365),IF($G78&gt;AV$2,(DATEDIF($G78,AW$2,"D")/365),1)))))))</f>
        <v>0</v>
      </c>
      <c r="AX78" s="53">
        <f>IF($V78&lt;=AW$2,0,IF($O78&lt;=AW$2,0,IF($G78&gt;=AX$2,0,IF($K78&gt;=$J78,0,IF($O78&lt;=AX$2,($J78-(SUM($K78,SUM($Z78:AW78)))),IF($L78=$D$139,(($J78-$K78)/$P78),(($J78-SUM($Z78:AW78))*$Q78))*IF($V78&lt;=AX$2,(DATEDIF(AW$2,$V78,"D")/365),IF($G78&gt;AW$2,(DATEDIF($G78,AX$2,"D")/365),1)))))))</f>
        <v>0</v>
      </c>
      <c r="AY78" s="53">
        <f>IF($V78&lt;=AX$2,0,IF($O78&lt;=AX$2,0,IF($G78&gt;=AY$2,0,IF($K78&gt;=$J78,0,IF($O78&lt;=AY$2,($J78-(SUM($K78,SUM($Z78:AX78)))),IF($L78=$D$139,(($J78-$K78)/$P78),(($J78-SUM($Z78:AX78))*$Q78))*IF($V78&lt;=AY$2,(DATEDIF(AX$2,$V78,"D")/365),IF($G78&gt;AX$2,(DATEDIF($G78,AY$2,"D")/365),1)))))))</f>
        <v>0</v>
      </c>
      <c r="AZ78" s="52"/>
      <c r="BA78" s="52"/>
      <c r="BB78" s="126">
        <f>IF($V78&lt;=BB$2,0,IF($G78&gt;=BB$2,0,IF($G78&gt;$W$3,(J78-Z78),IF($G78&lt;=$W$3,J78-SUM(W78,$Z78:Z78),0))))</f>
        <v>0</v>
      </c>
      <c r="BC78" s="53">
        <f t="shared" si="49"/>
        <v>0</v>
      </c>
      <c r="BD78" s="52">
        <f t="shared" si="49"/>
        <v>0</v>
      </c>
      <c r="BE78" s="53">
        <f t="shared" si="49"/>
        <v>0</v>
      </c>
      <c r="BF78" s="52">
        <f t="shared" si="49"/>
        <v>0</v>
      </c>
      <c r="BG78" s="53">
        <f t="shared" si="49"/>
        <v>0</v>
      </c>
      <c r="BH78" s="52">
        <f t="shared" si="49"/>
        <v>0</v>
      </c>
      <c r="BI78" s="53">
        <f t="shared" si="49"/>
        <v>0</v>
      </c>
      <c r="BJ78" s="52">
        <f t="shared" si="49"/>
        <v>0</v>
      </c>
      <c r="BK78" s="53">
        <f t="shared" si="49"/>
        <v>0</v>
      </c>
      <c r="BL78" s="52">
        <f t="shared" si="49"/>
        <v>0</v>
      </c>
      <c r="BM78" s="53">
        <f t="shared" si="49"/>
        <v>0</v>
      </c>
      <c r="BN78" s="52">
        <f t="shared" si="49"/>
        <v>0</v>
      </c>
      <c r="BO78" s="53">
        <f t="shared" si="49"/>
        <v>0</v>
      </c>
      <c r="BP78" s="52">
        <f t="shared" si="49"/>
        <v>0</v>
      </c>
      <c r="BQ78" s="53">
        <f t="shared" si="49"/>
        <v>0</v>
      </c>
      <c r="BR78" s="52">
        <f t="shared" si="49"/>
        <v>0</v>
      </c>
      <c r="BS78" s="53">
        <f t="shared" ref="BS78:BU105" si="51">IF($V78&lt;=BS$2,0,IF($G78&gt;=BS$2,0,IF($G78&gt;=BR$2,$J78-AQ78,BR78-AQ78)))</f>
        <v>0</v>
      </c>
      <c r="BT78" s="52">
        <f t="shared" si="51"/>
        <v>0</v>
      </c>
      <c r="BU78" s="53">
        <f t="shared" si="51"/>
        <v>0</v>
      </c>
      <c r="BV78" s="52">
        <f t="shared" si="50"/>
        <v>0</v>
      </c>
      <c r="BW78" s="53">
        <f t="shared" si="50"/>
        <v>0</v>
      </c>
      <c r="BX78" s="52">
        <f t="shared" si="50"/>
        <v>0</v>
      </c>
      <c r="BY78" s="53">
        <f t="shared" si="50"/>
        <v>0</v>
      </c>
      <c r="BZ78" s="52">
        <f t="shared" si="50"/>
        <v>0</v>
      </c>
      <c r="CA78" s="53">
        <f t="shared" si="50"/>
        <v>0</v>
      </c>
    </row>
    <row r="79" spans="1:79">
      <c r="A79" s="20">
        <v>78</v>
      </c>
      <c r="B79" s="20" t="s">
        <v>27</v>
      </c>
      <c r="C79" s="20" t="s">
        <v>153</v>
      </c>
      <c r="D79" s="2">
        <v>1985</v>
      </c>
      <c r="E79" s="3">
        <v>4</v>
      </c>
      <c r="F79" s="2">
        <v>1</v>
      </c>
      <c r="G79" s="55">
        <f t="shared" si="33"/>
        <v>31137</v>
      </c>
      <c r="H79" s="4">
        <v>0</v>
      </c>
      <c r="I79" s="1">
        <v>0</v>
      </c>
      <c r="J79" s="51">
        <f t="shared" si="34"/>
        <v>0</v>
      </c>
      <c r="K79" s="54">
        <f t="shared" si="35"/>
        <v>0</v>
      </c>
      <c r="L79" s="4" t="s">
        <v>96</v>
      </c>
      <c r="M79" s="54">
        <f t="shared" si="48"/>
        <v>8</v>
      </c>
      <c r="N79" s="53">
        <f t="shared" si="39"/>
        <v>8</v>
      </c>
      <c r="O79" s="55">
        <f t="shared" si="40"/>
        <v>34059</v>
      </c>
      <c r="P79" s="53">
        <f t="shared" si="41"/>
        <v>0</v>
      </c>
      <c r="Q79" s="111">
        <f t="shared" si="42"/>
        <v>0</v>
      </c>
      <c r="R79" s="145" t="s">
        <v>130</v>
      </c>
      <c r="S79" s="138">
        <v>17</v>
      </c>
      <c r="T79" s="139">
        <v>4</v>
      </c>
      <c r="U79" s="138">
        <v>2035</v>
      </c>
      <c r="V79" s="55">
        <f t="shared" si="43"/>
        <v>54878</v>
      </c>
      <c r="W79" s="53">
        <f t="shared" si="44"/>
        <v>0</v>
      </c>
      <c r="X79" s="53">
        <f t="shared" si="45"/>
        <v>0</v>
      </c>
      <c r="Y79" s="53">
        <f t="shared" si="46"/>
        <v>0</v>
      </c>
      <c r="Z79" s="53">
        <f t="shared" si="47"/>
        <v>0</v>
      </c>
      <c r="AA79" s="53">
        <f>IF($V79&lt;=Z$2,0,IF($O79&lt;=Z$2,0,IF($G79&gt;=AA$2,0,IF($K79&gt;=$J79,0,IF($O79&lt;=AA$2,($J79-(SUM($K79,SUM($Z79:Z79)))),IF($L79=$D$139,(($J79-$K79)/$P79),(($J79-SUM($Z79:Z79))*$Q79))*IF($V79&lt;=AA$2,(DATEDIF(Z$2,$V79,"D")/365),IF($G79&gt;Z$2,(DATEDIF($G79,AA$2,"D")/365),1)))))))</f>
        <v>0</v>
      </c>
      <c r="AB79" s="53">
        <f>IF($V79&lt;=AA$2,0,IF($O79&lt;=AA$2,0,IF($G79&gt;=AB$2,0,IF($K79&gt;=$J79,0,IF($O79&lt;=AB$2,($J79-(SUM($K79,SUM($Z79:AA79)))),IF($L79=$D$139,(($J79-$K79)/$P79),(($J79-SUM($Z79:AA79))*$Q79))*IF($V79&lt;=AB$2,(DATEDIF(AA$2,$V79,"D")/365),IF($G79&gt;AA$2,(DATEDIF($G79,AB$2,"D")/365),1)))))))</f>
        <v>0</v>
      </c>
      <c r="AC79" s="53">
        <f>IF($V79&lt;=AB$2,0,IF($O79&lt;=AB$2,0,IF($G79&gt;=AC$2,0,IF($K79&gt;=$J79,0,IF($O79&lt;=AC$2,($J79-(SUM($K79,SUM($Z79:AB79)))),IF($L79=$D$139,(($J79-$K79)/$P79),(($J79-SUM($Z79:AB79))*$Q79))*IF($V79&lt;=AC$2,(DATEDIF(AB$2,$V79,"D")/365),IF($G79&gt;AB$2,(DATEDIF($G79,AC$2,"D")/365),1)))))))</f>
        <v>0</v>
      </c>
      <c r="AD79" s="53">
        <f>IF($V79&lt;=AC$2,0,IF($O79&lt;=AC$2,0,IF($G79&gt;=AD$2,0,IF($K79&gt;=$J79,0,IF($O79&lt;=AD$2,($J79-(SUM($K79,SUM($Z79:AC79)))),IF($L79=$D$139,(($J79-$K79)/$P79),(($J79-SUM($Z79:AC79))*$Q79))*IF($V79&lt;=AD$2,(DATEDIF(AC$2,$V79,"D")/365),IF($G79&gt;AC$2,(DATEDIF($G79,AD$2,"D")/365),1)))))))</f>
        <v>0</v>
      </c>
      <c r="AE79" s="53">
        <f>IF($V79&lt;=AD$2,0,IF($O79&lt;=AD$2,0,IF($G79&gt;=AE$2,0,IF($K79&gt;=$J79,0,IF($O79&lt;=AE$2,($J79-(SUM($K79,SUM($Z79:AD79)))),IF($L79=$D$139,(($J79-$K79)/$P79),(($J79-SUM($Z79:AD79))*$Q79))*IF($V79&lt;=AE$2,(DATEDIF(AD$2,$V79,"D")/365),IF($G79&gt;AD$2,(DATEDIF($G79,AE$2,"D")/365),1)))))))</f>
        <v>0</v>
      </c>
      <c r="AF79" s="53">
        <f>IF($V79&lt;=AE$2,0,IF($O79&lt;=AE$2,0,IF($G79&gt;=AF$2,0,IF($K79&gt;=$J79,0,IF($O79&lt;=AF$2,($J79-(SUM($K79,SUM($Z79:AE79)))),IF($L79=$D$139,(($J79-$K79)/$P79),(($J79-SUM($Z79:AE79))*$Q79))*IF($V79&lt;=AF$2,(DATEDIF(AE$2,$V79,"D")/365),IF($G79&gt;AE$2,(DATEDIF($G79,AF$2,"D")/365),1)))))))</f>
        <v>0</v>
      </c>
      <c r="AG79" s="53">
        <f>IF($V79&lt;=AF$2,0,IF($O79&lt;=AF$2,0,IF($G79&gt;=AG$2,0,IF($K79&gt;=$J79,0,IF($O79&lt;=AG$2,($J79-(SUM($K79,SUM($Z79:AF79)))),IF($L79=$D$139,(($J79-$K79)/$P79),(($J79-SUM($Z79:AF79))*$Q79))*IF($V79&lt;=AG$2,(DATEDIF(AF$2,$V79,"D")/365),IF($G79&gt;AF$2,(DATEDIF($G79,AG$2,"D")/365),1)))))))</f>
        <v>0</v>
      </c>
      <c r="AH79" s="53">
        <f>IF($V79&lt;=AG$2,0,IF($O79&lt;=AG$2,0,IF($G79&gt;=AH$2,0,IF($K79&gt;=$J79,0,IF($O79&lt;=AH$2,($J79-(SUM($K79,SUM($Z79:AG79)))),IF($L79=$D$139,(($J79-$K79)/$P79),(($J79-SUM($Z79:AG79))*$Q79))*IF($V79&lt;=AH$2,(DATEDIF(AG$2,$V79,"D")/365),IF($G79&gt;AG$2,(DATEDIF($G79,AH$2,"D")/365),1)))))))</f>
        <v>0</v>
      </c>
      <c r="AI79" s="53">
        <f>IF($V79&lt;=AH$2,0,IF($O79&lt;=AH$2,0,IF($G79&gt;=AI$2,0,IF($K79&gt;=$J79,0,IF($O79&lt;=AI$2,($J79-(SUM($K79,SUM($Z79:AH79)))),IF($L79=$D$139,(($J79-$K79)/$P79),(($J79-SUM($Z79:AH79))*$Q79))*IF($V79&lt;=AI$2,(DATEDIF(AH$2,$V79,"D")/365),IF($G79&gt;AH$2,(DATEDIF($G79,AI$2,"D")/365),1)))))))</f>
        <v>0</v>
      </c>
      <c r="AJ79" s="53">
        <f>IF($V79&lt;=AI$2,0,IF($O79&lt;=AI$2,0,IF($G79&gt;=AJ$2,0,IF($K79&gt;=$J79,0,IF($O79&lt;=AJ$2,($J79-(SUM($K79,SUM($Z79:AI79)))),IF($L79=$D$139,(($J79-$K79)/$P79),(($J79-SUM($Z79:AI79))*$Q79))*IF($V79&lt;=AJ$2,(DATEDIF(AI$2,$V79,"D")/365),IF($G79&gt;AI$2,(DATEDIF($G79,AJ$2,"D")/365),1)))))))</f>
        <v>0</v>
      </c>
      <c r="AK79" s="53">
        <f>IF($V79&lt;=AJ$2,0,IF($O79&lt;=AJ$2,0,IF($G79&gt;=AK$2,0,IF($K79&gt;=$J79,0,IF($O79&lt;=AK$2,($J79-(SUM($K79,SUM($Z79:AJ79)))),IF($L79=$D$139,(($J79-$K79)/$P79),(($J79-SUM($Z79:AJ79))*$Q79))*IF($V79&lt;=AK$2,(DATEDIF(AJ$2,$V79,"D")/365),IF($G79&gt;AJ$2,(DATEDIF($G79,AK$2,"D")/365),1)))))))</f>
        <v>0</v>
      </c>
      <c r="AL79" s="53">
        <f>IF($V79&lt;=AK$2,0,IF($O79&lt;=AK$2,0,IF($G79&gt;=AL$2,0,IF($K79&gt;=$J79,0,IF($O79&lt;=AL$2,($J79-(SUM($K79,SUM($Z79:AK79)))),IF($L79=$D$139,(($J79-$K79)/$P79),(($J79-SUM($Z79:AK79))*$Q79))*IF($V79&lt;=AL$2,(DATEDIF(AK$2,$V79,"D")/365),IF($G79&gt;AK$2,(DATEDIF($G79,AL$2,"D")/365),1)))))))</f>
        <v>0</v>
      </c>
      <c r="AM79" s="53">
        <f>IF($V79&lt;=AL$2,0,IF($O79&lt;=AL$2,0,IF($G79&gt;=AM$2,0,IF($K79&gt;=$J79,0,IF($O79&lt;=AM$2,($J79-(SUM($K79,SUM($Z79:AL79)))),IF($L79=$D$139,(($J79-$K79)/$P79),(($J79-SUM($Z79:AL79))*$Q79))*IF($V79&lt;=AM$2,(DATEDIF(AL$2,$V79,"D")/365),IF($G79&gt;AL$2,(DATEDIF($G79,AM$2,"D")/365),1)))))))</f>
        <v>0</v>
      </c>
      <c r="AN79" s="53">
        <f>IF($V79&lt;=AM$2,0,IF($O79&lt;=AM$2,0,IF($G79&gt;=AN$2,0,IF($K79&gt;=$J79,0,IF($O79&lt;=AN$2,($J79-(SUM($K79,SUM($Z79:AM79)))),IF($L79=$D$139,(($J79-$K79)/$P79),(($J79-SUM($Z79:AM79))*$Q79))*IF($V79&lt;=AN$2,(DATEDIF(AM$2,$V79,"D")/365),IF($G79&gt;AM$2,(DATEDIF($G79,AN$2,"D")/365),1)))))))</f>
        <v>0</v>
      </c>
      <c r="AO79" s="53">
        <f>IF($V79&lt;=AN$2,0,IF($O79&lt;=AN$2,0,IF($G79&gt;=AO$2,0,IF($K79&gt;=$J79,0,IF($O79&lt;=AO$2,($J79-(SUM($K79,SUM($Z79:AN79)))),IF($L79=$D$139,(($J79-$K79)/$P79),(($J79-SUM($Z79:AN79))*$Q79))*IF($V79&lt;=AO$2,(DATEDIF(AN$2,$V79,"D")/365),IF($G79&gt;AN$2,(DATEDIF($G79,AO$2,"D")/365),1)))))))</f>
        <v>0</v>
      </c>
      <c r="AP79" s="53">
        <f>IF($V79&lt;=AO$2,0,IF($O79&lt;=AO$2,0,IF($G79&gt;=AP$2,0,IF($K79&gt;=$J79,0,IF($O79&lt;=AP$2,($J79-(SUM($K79,SUM($Z79:AO79)))),IF($L79=$D$139,(($J79-$K79)/$P79),(($J79-SUM($Z79:AO79))*$Q79))*IF($V79&lt;=AP$2,(DATEDIF(AO$2,$V79,"D")/365),IF($G79&gt;AO$2,(DATEDIF($G79,AP$2,"D")/365),1)))))))</f>
        <v>0</v>
      </c>
      <c r="AQ79" s="53">
        <f>IF($V79&lt;=AP$2,0,IF($O79&lt;=AP$2,0,IF($G79&gt;=AQ$2,0,IF($K79&gt;=$J79,0,IF($O79&lt;=AQ$2,($J79-(SUM($K79,SUM($Z79:AP79)))),IF($L79=$D$139,(($J79-$K79)/$P79),(($J79-SUM($Z79:AP79))*$Q79))*IF($V79&lt;=AQ$2,(DATEDIF(AP$2,$V79,"D")/365),IF($G79&gt;AP$2,(DATEDIF($G79,AQ$2,"D")/365),1)))))))</f>
        <v>0</v>
      </c>
      <c r="AR79" s="53">
        <f>IF($V79&lt;=AQ$2,0,IF($O79&lt;=AQ$2,0,IF($G79&gt;=AR$2,0,IF($K79&gt;=$J79,0,IF($O79&lt;=AR$2,($J79-(SUM($K79,SUM($Z79:AQ79)))),IF($L79=$D$139,(($J79-$K79)/$P79),(($J79-SUM($Z79:AQ79))*$Q79))*IF($V79&lt;=AR$2,(DATEDIF(AQ$2,$V79,"D")/365),IF($G79&gt;AQ$2,(DATEDIF($G79,AR$2,"D")/365),1)))))))</f>
        <v>0</v>
      </c>
      <c r="AS79" s="53">
        <f>IF($V79&lt;=AR$2,0,IF($O79&lt;=AR$2,0,IF($G79&gt;=AS$2,0,IF($K79&gt;=$J79,0,IF($O79&lt;=AS$2,($J79-(SUM($K79,SUM($Z79:AR79)))),IF($L79=$D$139,(($J79-$K79)/$P79),(($J79-SUM($Z79:AR79))*$Q79))*IF($V79&lt;=AS$2,(DATEDIF(AR$2,$V79,"D")/365),IF($G79&gt;AR$2,(DATEDIF($G79,AS$2,"D")/365),1)))))))</f>
        <v>0</v>
      </c>
      <c r="AT79" s="53">
        <f>IF($V79&lt;=AS$2,0,IF($O79&lt;=AS$2,0,IF($G79&gt;=AT$2,0,IF($K79&gt;=$J79,0,IF($O79&lt;=AT$2,($J79-(SUM($K79,SUM($Z79:AS79)))),IF($L79=$D$139,(($J79-$K79)/$P79),(($J79-SUM($Z79:AS79))*$Q79))*IF($V79&lt;=AT$2,(DATEDIF(AS$2,$V79,"D")/365),IF($G79&gt;AS$2,(DATEDIF($G79,AT$2,"D")/365),1)))))))</f>
        <v>0</v>
      </c>
      <c r="AU79" s="53">
        <f>IF($V79&lt;=AT$2,0,IF($O79&lt;=AT$2,0,IF($G79&gt;=AU$2,0,IF($K79&gt;=$J79,0,IF($O79&lt;=AU$2,($J79-(SUM($K79,SUM($Z79:AT79)))),IF($L79=$D$139,(($J79-$K79)/$P79),(($J79-SUM($Z79:AT79))*$Q79))*IF($V79&lt;=AU$2,(DATEDIF(AT$2,$V79,"D")/365),IF($G79&gt;AT$2,(DATEDIF($G79,AU$2,"D")/365),1)))))))</f>
        <v>0</v>
      </c>
      <c r="AV79" s="53">
        <f>IF($V79&lt;=AU$2,0,IF($O79&lt;=AU$2,0,IF($G79&gt;=AV$2,0,IF($K79&gt;=$J79,0,IF($O79&lt;=AV$2,($J79-(SUM($K79,SUM($Z79:AU79)))),IF($L79=$D$139,(($J79-$K79)/$P79),(($J79-SUM($Z79:AU79))*$Q79))*IF($V79&lt;=AV$2,(DATEDIF(AU$2,$V79,"D")/365),IF($G79&gt;AU$2,(DATEDIF($G79,AV$2,"D")/365),1)))))))</f>
        <v>0</v>
      </c>
      <c r="AW79" s="53">
        <f>IF($V79&lt;=AV$2,0,IF($O79&lt;=AV$2,0,IF($G79&gt;=AW$2,0,IF($K79&gt;=$J79,0,IF($O79&lt;=AW$2,($J79-(SUM($K79,SUM($Z79:AV79)))),IF($L79=$D$139,(($J79-$K79)/$P79),(($J79-SUM($Z79:AV79))*$Q79))*IF($V79&lt;=AW$2,(DATEDIF(AV$2,$V79,"D")/365),IF($G79&gt;AV$2,(DATEDIF($G79,AW$2,"D")/365),1)))))))</f>
        <v>0</v>
      </c>
      <c r="AX79" s="53">
        <f>IF($V79&lt;=AW$2,0,IF($O79&lt;=AW$2,0,IF($G79&gt;=AX$2,0,IF($K79&gt;=$J79,0,IF($O79&lt;=AX$2,($J79-(SUM($K79,SUM($Z79:AW79)))),IF($L79=$D$139,(($J79-$K79)/$P79),(($J79-SUM($Z79:AW79))*$Q79))*IF($V79&lt;=AX$2,(DATEDIF(AW$2,$V79,"D")/365),IF($G79&gt;AW$2,(DATEDIF($G79,AX$2,"D")/365),1)))))))</f>
        <v>0</v>
      </c>
      <c r="AY79" s="53">
        <f>IF($V79&lt;=AX$2,0,IF($O79&lt;=AX$2,0,IF($G79&gt;=AY$2,0,IF($K79&gt;=$J79,0,IF($O79&lt;=AY$2,($J79-(SUM($K79,SUM($Z79:AX79)))),IF($L79=$D$139,(($J79-$K79)/$P79),(($J79-SUM($Z79:AX79))*$Q79))*IF($V79&lt;=AY$2,(DATEDIF(AX$2,$V79,"D")/365),IF($G79&gt;AX$2,(DATEDIF($G79,AY$2,"D")/365),1)))))))</f>
        <v>0</v>
      </c>
      <c r="AZ79" s="52"/>
      <c r="BA79" s="52"/>
      <c r="BB79" s="126">
        <f>IF($V79&lt;=BB$2,0,IF($G79&gt;=BB$2,0,IF($G79&gt;$W$3,(J79-Z79),IF($G79&lt;=$W$3,J79-SUM(W79,$Z79:Z79),0))))</f>
        <v>0</v>
      </c>
      <c r="BC79" s="53">
        <f t="shared" si="49"/>
        <v>0</v>
      </c>
      <c r="BD79" s="52">
        <f t="shared" si="49"/>
        <v>0</v>
      </c>
      <c r="BE79" s="53">
        <f t="shared" si="49"/>
        <v>0</v>
      </c>
      <c r="BF79" s="52">
        <f t="shared" si="49"/>
        <v>0</v>
      </c>
      <c r="BG79" s="53">
        <f t="shared" si="49"/>
        <v>0</v>
      </c>
      <c r="BH79" s="52">
        <f t="shared" si="49"/>
        <v>0</v>
      </c>
      <c r="BI79" s="53">
        <f t="shared" si="49"/>
        <v>0</v>
      </c>
      <c r="BJ79" s="52">
        <f t="shared" si="49"/>
        <v>0</v>
      </c>
      <c r="BK79" s="53">
        <f t="shared" si="49"/>
        <v>0</v>
      </c>
      <c r="BL79" s="52">
        <f t="shared" si="49"/>
        <v>0</v>
      </c>
      <c r="BM79" s="53">
        <f t="shared" si="49"/>
        <v>0</v>
      </c>
      <c r="BN79" s="52">
        <f t="shared" si="49"/>
        <v>0</v>
      </c>
      <c r="BO79" s="53">
        <f t="shared" si="49"/>
        <v>0</v>
      </c>
      <c r="BP79" s="52">
        <f t="shared" si="49"/>
        <v>0</v>
      </c>
      <c r="BQ79" s="53">
        <f t="shared" si="49"/>
        <v>0</v>
      </c>
      <c r="BR79" s="52">
        <f t="shared" si="49"/>
        <v>0</v>
      </c>
      <c r="BS79" s="53">
        <f t="shared" si="51"/>
        <v>0</v>
      </c>
      <c r="BT79" s="52">
        <f t="shared" si="51"/>
        <v>0</v>
      </c>
      <c r="BU79" s="53">
        <f t="shared" si="51"/>
        <v>0</v>
      </c>
      <c r="BV79" s="52">
        <f t="shared" si="50"/>
        <v>0</v>
      </c>
      <c r="BW79" s="53">
        <f t="shared" si="50"/>
        <v>0</v>
      </c>
      <c r="BX79" s="52">
        <f t="shared" si="50"/>
        <v>0</v>
      </c>
      <c r="BY79" s="53">
        <f t="shared" si="50"/>
        <v>0</v>
      </c>
      <c r="BZ79" s="52">
        <f t="shared" si="50"/>
        <v>0</v>
      </c>
      <c r="CA79" s="53">
        <f t="shared" si="50"/>
        <v>0</v>
      </c>
    </row>
    <row r="80" spans="1:79">
      <c r="A80" s="20">
        <v>79</v>
      </c>
      <c r="B80" s="20" t="s">
        <v>27</v>
      </c>
      <c r="C80" s="20" t="s">
        <v>153</v>
      </c>
      <c r="D80" s="2">
        <v>1985</v>
      </c>
      <c r="E80" s="3">
        <v>4</v>
      </c>
      <c r="F80" s="2">
        <v>1</v>
      </c>
      <c r="G80" s="55">
        <f t="shared" si="33"/>
        <v>31137</v>
      </c>
      <c r="H80" s="4">
        <v>0</v>
      </c>
      <c r="I80" s="1">
        <v>0</v>
      </c>
      <c r="J80" s="51">
        <f t="shared" si="34"/>
        <v>0</v>
      </c>
      <c r="K80" s="54">
        <f t="shared" si="35"/>
        <v>0</v>
      </c>
      <c r="L80" s="4" t="s">
        <v>96</v>
      </c>
      <c r="M80" s="54">
        <f t="shared" si="48"/>
        <v>8</v>
      </c>
      <c r="N80" s="53">
        <f t="shared" si="39"/>
        <v>8</v>
      </c>
      <c r="O80" s="55">
        <f t="shared" si="40"/>
        <v>34059</v>
      </c>
      <c r="P80" s="53">
        <f t="shared" si="41"/>
        <v>0</v>
      </c>
      <c r="Q80" s="111">
        <f t="shared" si="42"/>
        <v>0</v>
      </c>
      <c r="R80" s="145" t="s">
        <v>130</v>
      </c>
      <c r="S80" s="138">
        <v>17</v>
      </c>
      <c r="T80" s="139">
        <v>4</v>
      </c>
      <c r="U80" s="138">
        <v>2035</v>
      </c>
      <c r="V80" s="55">
        <f t="shared" si="43"/>
        <v>54878</v>
      </c>
      <c r="W80" s="53">
        <f t="shared" si="44"/>
        <v>0</v>
      </c>
      <c r="X80" s="53">
        <f t="shared" si="45"/>
        <v>0</v>
      </c>
      <c r="Y80" s="53">
        <f t="shared" si="46"/>
        <v>0</v>
      </c>
      <c r="Z80" s="53">
        <f t="shared" si="47"/>
        <v>0</v>
      </c>
      <c r="AA80" s="53">
        <f>IF($V80&lt;=Z$2,0,IF($O80&lt;=Z$2,0,IF($G80&gt;=AA$2,0,IF($K80&gt;=$J80,0,IF($O80&lt;=AA$2,($J80-(SUM($K80,SUM($Z80:Z80)))),IF($L80=$D$139,(($J80-$K80)/$P80),(($J80-SUM($Z80:Z80))*$Q80))*IF($V80&lt;=AA$2,(DATEDIF(Z$2,$V80,"D")/365),IF($G80&gt;Z$2,(DATEDIF($G80,AA$2,"D")/365),1)))))))</f>
        <v>0</v>
      </c>
      <c r="AB80" s="53">
        <f>IF($V80&lt;=AA$2,0,IF($O80&lt;=AA$2,0,IF($G80&gt;=AB$2,0,IF($K80&gt;=$J80,0,IF($O80&lt;=AB$2,($J80-(SUM($K80,SUM($Z80:AA80)))),IF($L80=$D$139,(($J80-$K80)/$P80),(($J80-SUM($Z80:AA80))*$Q80))*IF($V80&lt;=AB$2,(DATEDIF(AA$2,$V80,"D")/365),IF($G80&gt;AA$2,(DATEDIF($G80,AB$2,"D")/365),1)))))))</f>
        <v>0</v>
      </c>
      <c r="AC80" s="53">
        <f>IF($V80&lt;=AB$2,0,IF($O80&lt;=AB$2,0,IF($G80&gt;=AC$2,0,IF($K80&gt;=$J80,0,IF($O80&lt;=AC$2,($J80-(SUM($K80,SUM($Z80:AB80)))),IF($L80=$D$139,(($J80-$K80)/$P80),(($J80-SUM($Z80:AB80))*$Q80))*IF($V80&lt;=AC$2,(DATEDIF(AB$2,$V80,"D")/365),IF($G80&gt;AB$2,(DATEDIF($G80,AC$2,"D")/365),1)))))))</f>
        <v>0</v>
      </c>
      <c r="AD80" s="53">
        <f>IF($V80&lt;=AC$2,0,IF($O80&lt;=AC$2,0,IF($G80&gt;=AD$2,0,IF($K80&gt;=$J80,0,IF($O80&lt;=AD$2,($J80-(SUM($K80,SUM($Z80:AC80)))),IF($L80=$D$139,(($J80-$K80)/$P80),(($J80-SUM($Z80:AC80))*$Q80))*IF($V80&lt;=AD$2,(DATEDIF(AC$2,$V80,"D")/365),IF($G80&gt;AC$2,(DATEDIF($G80,AD$2,"D")/365),1)))))))</f>
        <v>0</v>
      </c>
      <c r="AE80" s="53">
        <f>IF($V80&lt;=AD$2,0,IF($O80&lt;=AD$2,0,IF($G80&gt;=AE$2,0,IF($K80&gt;=$J80,0,IF($O80&lt;=AE$2,($J80-(SUM($K80,SUM($Z80:AD80)))),IF($L80=$D$139,(($J80-$K80)/$P80),(($J80-SUM($Z80:AD80))*$Q80))*IF($V80&lt;=AE$2,(DATEDIF(AD$2,$V80,"D")/365),IF($G80&gt;AD$2,(DATEDIF($G80,AE$2,"D")/365),1)))))))</f>
        <v>0</v>
      </c>
      <c r="AF80" s="53">
        <f>IF($V80&lt;=AE$2,0,IF($O80&lt;=AE$2,0,IF($G80&gt;=AF$2,0,IF($K80&gt;=$J80,0,IF($O80&lt;=AF$2,($J80-(SUM($K80,SUM($Z80:AE80)))),IF($L80=$D$139,(($J80-$K80)/$P80),(($J80-SUM($Z80:AE80))*$Q80))*IF($V80&lt;=AF$2,(DATEDIF(AE$2,$V80,"D")/365),IF($G80&gt;AE$2,(DATEDIF($G80,AF$2,"D")/365),1)))))))</f>
        <v>0</v>
      </c>
      <c r="AG80" s="53">
        <f>IF($V80&lt;=AF$2,0,IF($O80&lt;=AF$2,0,IF($G80&gt;=AG$2,0,IF($K80&gt;=$J80,0,IF($O80&lt;=AG$2,($J80-(SUM($K80,SUM($Z80:AF80)))),IF($L80=$D$139,(($J80-$K80)/$P80),(($J80-SUM($Z80:AF80))*$Q80))*IF($V80&lt;=AG$2,(DATEDIF(AF$2,$V80,"D")/365),IF($G80&gt;AF$2,(DATEDIF($G80,AG$2,"D")/365),1)))))))</f>
        <v>0</v>
      </c>
      <c r="AH80" s="53">
        <f>IF($V80&lt;=AG$2,0,IF($O80&lt;=AG$2,0,IF($G80&gt;=AH$2,0,IF($K80&gt;=$J80,0,IF($O80&lt;=AH$2,($J80-(SUM($K80,SUM($Z80:AG80)))),IF($L80=$D$139,(($J80-$K80)/$P80),(($J80-SUM($Z80:AG80))*$Q80))*IF($V80&lt;=AH$2,(DATEDIF(AG$2,$V80,"D")/365),IF($G80&gt;AG$2,(DATEDIF($G80,AH$2,"D")/365),1)))))))</f>
        <v>0</v>
      </c>
      <c r="AI80" s="53">
        <f>IF($V80&lt;=AH$2,0,IF($O80&lt;=AH$2,0,IF($G80&gt;=AI$2,0,IF($K80&gt;=$J80,0,IF($O80&lt;=AI$2,($J80-(SUM($K80,SUM($Z80:AH80)))),IF($L80=$D$139,(($J80-$K80)/$P80),(($J80-SUM($Z80:AH80))*$Q80))*IF($V80&lt;=AI$2,(DATEDIF(AH$2,$V80,"D")/365),IF($G80&gt;AH$2,(DATEDIF($G80,AI$2,"D")/365),1)))))))</f>
        <v>0</v>
      </c>
      <c r="AJ80" s="53">
        <f>IF($V80&lt;=AI$2,0,IF($O80&lt;=AI$2,0,IF($G80&gt;=AJ$2,0,IF($K80&gt;=$J80,0,IF($O80&lt;=AJ$2,($J80-(SUM($K80,SUM($Z80:AI80)))),IF($L80=$D$139,(($J80-$K80)/$P80),(($J80-SUM($Z80:AI80))*$Q80))*IF($V80&lt;=AJ$2,(DATEDIF(AI$2,$V80,"D")/365),IF($G80&gt;AI$2,(DATEDIF($G80,AJ$2,"D")/365),1)))))))</f>
        <v>0</v>
      </c>
      <c r="AK80" s="53">
        <f>IF($V80&lt;=AJ$2,0,IF($O80&lt;=AJ$2,0,IF($G80&gt;=AK$2,0,IF($K80&gt;=$J80,0,IF($O80&lt;=AK$2,($J80-(SUM($K80,SUM($Z80:AJ80)))),IF($L80=$D$139,(($J80-$K80)/$P80),(($J80-SUM($Z80:AJ80))*$Q80))*IF($V80&lt;=AK$2,(DATEDIF(AJ$2,$V80,"D")/365),IF($G80&gt;AJ$2,(DATEDIF($G80,AK$2,"D")/365),1)))))))</f>
        <v>0</v>
      </c>
      <c r="AL80" s="53">
        <f>IF($V80&lt;=AK$2,0,IF($O80&lt;=AK$2,0,IF($G80&gt;=AL$2,0,IF($K80&gt;=$J80,0,IF($O80&lt;=AL$2,($J80-(SUM($K80,SUM($Z80:AK80)))),IF($L80=$D$139,(($J80-$K80)/$P80),(($J80-SUM($Z80:AK80))*$Q80))*IF($V80&lt;=AL$2,(DATEDIF(AK$2,$V80,"D")/365),IF($G80&gt;AK$2,(DATEDIF($G80,AL$2,"D")/365),1)))))))</f>
        <v>0</v>
      </c>
      <c r="AM80" s="53">
        <f>IF($V80&lt;=AL$2,0,IF($O80&lt;=AL$2,0,IF($G80&gt;=AM$2,0,IF($K80&gt;=$J80,0,IF($O80&lt;=AM$2,($J80-(SUM($K80,SUM($Z80:AL80)))),IF($L80=$D$139,(($J80-$K80)/$P80),(($J80-SUM($Z80:AL80))*$Q80))*IF($V80&lt;=AM$2,(DATEDIF(AL$2,$V80,"D")/365),IF($G80&gt;AL$2,(DATEDIF($G80,AM$2,"D")/365),1)))))))</f>
        <v>0</v>
      </c>
      <c r="AN80" s="53">
        <f>IF($V80&lt;=AM$2,0,IF($O80&lt;=AM$2,0,IF($G80&gt;=AN$2,0,IF($K80&gt;=$J80,0,IF($O80&lt;=AN$2,($J80-(SUM($K80,SUM($Z80:AM80)))),IF($L80=$D$139,(($J80-$K80)/$P80),(($J80-SUM($Z80:AM80))*$Q80))*IF($V80&lt;=AN$2,(DATEDIF(AM$2,$V80,"D")/365),IF($G80&gt;AM$2,(DATEDIF($G80,AN$2,"D")/365),1)))))))</f>
        <v>0</v>
      </c>
      <c r="AO80" s="53">
        <f>IF($V80&lt;=AN$2,0,IF($O80&lt;=AN$2,0,IF($G80&gt;=AO$2,0,IF($K80&gt;=$J80,0,IF($O80&lt;=AO$2,($J80-(SUM($K80,SUM($Z80:AN80)))),IF($L80=$D$139,(($J80-$K80)/$P80),(($J80-SUM($Z80:AN80))*$Q80))*IF($V80&lt;=AO$2,(DATEDIF(AN$2,$V80,"D")/365),IF($G80&gt;AN$2,(DATEDIF($G80,AO$2,"D")/365),1)))))))</f>
        <v>0</v>
      </c>
      <c r="AP80" s="53">
        <f>IF($V80&lt;=AO$2,0,IF($O80&lt;=AO$2,0,IF($G80&gt;=AP$2,0,IF($K80&gt;=$J80,0,IF($O80&lt;=AP$2,($J80-(SUM($K80,SUM($Z80:AO80)))),IF($L80=$D$139,(($J80-$K80)/$P80),(($J80-SUM($Z80:AO80))*$Q80))*IF($V80&lt;=AP$2,(DATEDIF(AO$2,$V80,"D")/365),IF($G80&gt;AO$2,(DATEDIF($G80,AP$2,"D")/365),1)))))))</f>
        <v>0</v>
      </c>
      <c r="AQ80" s="53">
        <f>IF($V80&lt;=AP$2,0,IF($O80&lt;=AP$2,0,IF($G80&gt;=AQ$2,0,IF($K80&gt;=$J80,0,IF($O80&lt;=AQ$2,($J80-(SUM($K80,SUM($Z80:AP80)))),IF($L80=$D$139,(($J80-$K80)/$P80),(($J80-SUM($Z80:AP80))*$Q80))*IF($V80&lt;=AQ$2,(DATEDIF(AP$2,$V80,"D")/365),IF($G80&gt;AP$2,(DATEDIF($G80,AQ$2,"D")/365),1)))))))</f>
        <v>0</v>
      </c>
      <c r="AR80" s="53">
        <f>IF($V80&lt;=AQ$2,0,IF($O80&lt;=AQ$2,0,IF($G80&gt;=AR$2,0,IF($K80&gt;=$J80,0,IF($O80&lt;=AR$2,($J80-(SUM($K80,SUM($Z80:AQ80)))),IF($L80=$D$139,(($J80-$K80)/$P80),(($J80-SUM($Z80:AQ80))*$Q80))*IF($V80&lt;=AR$2,(DATEDIF(AQ$2,$V80,"D")/365),IF($G80&gt;AQ$2,(DATEDIF($G80,AR$2,"D")/365),1)))))))</f>
        <v>0</v>
      </c>
      <c r="AS80" s="53">
        <f>IF($V80&lt;=AR$2,0,IF($O80&lt;=AR$2,0,IF($G80&gt;=AS$2,0,IF($K80&gt;=$J80,0,IF($O80&lt;=AS$2,($J80-(SUM($K80,SUM($Z80:AR80)))),IF($L80=$D$139,(($J80-$K80)/$P80),(($J80-SUM($Z80:AR80))*$Q80))*IF($V80&lt;=AS$2,(DATEDIF(AR$2,$V80,"D")/365),IF($G80&gt;AR$2,(DATEDIF($G80,AS$2,"D")/365),1)))))))</f>
        <v>0</v>
      </c>
      <c r="AT80" s="53">
        <f>IF($V80&lt;=AS$2,0,IF($O80&lt;=AS$2,0,IF($G80&gt;=AT$2,0,IF($K80&gt;=$J80,0,IF($O80&lt;=AT$2,($J80-(SUM($K80,SUM($Z80:AS80)))),IF($L80=$D$139,(($J80-$K80)/$P80),(($J80-SUM($Z80:AS80))*$Q80))*IF($V80&lt;=AT$2,(DATEDIF(AS$2,$V80,"D")/365),IF($G80&gt;AS$2,(DATEDIF($G80,AT$2,"D")/365),1)))))))</f>
        <v>0</v>
      </c>
      <c r="AU80" s="53">
        <f>IF($V80&lt;=AT$2,0,IF($O80&lt;=AT$2,0,IF($G80&gt;=AU$2,0,IF($K80&gt;=$J80,0,IF($O80&lt;=AU$2,($J80-(SUM($K80,SUM($Z80:AT80)))),IF($L80=$D$139,(($J80-$K80)/$P80),(($J80-SUM($Z80:AT80))*$Q80))*IF($V80&lt;=AU$2,(DATEDIF(AT$2,$V80,"D")/365),IF($G80&gt;AT$2,(DATEDIF($G80,AU$2,"D")/365),1)))))))</f>
        <v>0</v>
      </c>
      <c r="AV80" s="53">
        <f>IF($V80&lt;=AU$2,0,IF($O80&lt;=AU$2,0,IF($G80&gt;=AV$2,0,IF($K80&gt;=$J80,0,IF($O80&lt;=AV$2,($J80-(SUM($K80,SUM($Z80:AU80)))),IF($L80=$D$139,(($J80-$K80)/$P80),(($J80-SUM($Z80:AU80))*$Q80))*IF($V80&lt;=AV$2,(DATEDIF(AU$2,$V80,"D")/365),IF($G80&gt;AU$2,(DATEDIF($G80,AV$2,"D")/365),1)))))))</f>
        <v>0</v>
      </c>
      <c r="AW80" s="53">
        <f>IF($V80&lt;=AV$2,0,IF($O80&lt;=AV$2,0,IF($G80&gt;=AW$2,0,IF($K80&gt;=$J80,0,IF($O80&lt;=AW$2,($J80-(SUM($K80,SUM($Z80:AV80)))),IF($L80=$D$139,(($J80-$K80)/$P80),(($J80-SUM($Z80:AV80))*$Q80))*IF($V80&lt;=AW$2,(DATEDIF(AV$2,$V80,"D")/365),IF($G80&gt;AV$2,(DATEDIF($G80,AW$2,"D")/365),1)))))))</f>
        <v>0</v>
      </c>
      <c r="AX80" s="53">
        <f>IF($V80&lt;=AW$2,0,IF($O80&lt;=AW$2,0,IF($G80&gt;=AX$2,0,IF($K80&gt;=$J80,0,IF($O80&lt;=AX$2,($J80-(SUM($K80,SUM($Z80:AW80)))),IF($L80=$D$139,(($J80-$K80)/$P80),(($J80-SUM($Z80:AW80))*$Q80))*IF($V80&lt;=AX$2,(DATEDIF(AW$2,$V80,"D")/365),IF($G80&gt;AW$2,(DATEDIF($G80,AX$2,"D")/365),1)))))))</f>
        <v>0</v>
      </c>
      <c r="AY80" s="53">
        <f>IF($V80&lt;=AX$2,0,IF($O80&lt;=AX$2,0,IF($G80&gt;=AY$2,0,IF($K80&gt;=$J80,0,IF($O80&lt;=AY$2,($J80-(SUM($K80,SUM($Z80:AX80)))),IF($L80=$D$139,(($J80-$K80)/$P80),(($J80-SUM($Z80:AX80))*$Q80))*IF($V80&lt;=AY$2,(DATEDIF(AX$2,$V80,"D")/365),IF($G80&gt;AX$2,(DATEDIF($G80,AY$2,"D")/365),1)))))))</f>
        <v>0</v>
      </c>
      <c r="AZ80" s="52"/>
      <c r="BA80" s="52"/>
      <c r="BB80" s="126">
        <f>IF($V80&lt;=BB$2,0,IF($G80&gt;=BB$2,0,IF($G80&gt;$W$3,(J80-Z80),IF($G80&lt;=$W$3,J80-SUM(W80,$Z80:Z80),0))))</f>
        <v>0</v>
      </c>
      <c r="BC80" s="53">
        <f t="shared" si="49"/>
        <v>0</v>
      </c>
      <c r="BD80" s="52">
        <f t="shared" si="49"/>
        <v>0</v>
      </c>
      <c r="BE80" s="53">
        <f t="shared" si="49"/>
        <v>0</v>
      </c>
      <c r="BF80" s="52">
        <f t="shared" si="49"/>
        <v>0</v>
      </c>
      <c r="BG80" s="53">
        <f t="shared" si="49"/>
        <v>0</v>
      </c>
      <c r="BH80" s="52">
        <f t="shared" si="49"/>
        <v>0</v>
      </c>
      <c r="BI80" s="53">
        <f t="shared" si="49"/>
        <v>0</v>
      </c>
      <c r="BJ80" s="52">
        <f t="shared" si="49"/>
        <v>0</v>
      </c>
      <c r="BK80" s="53">
        <f t="shared" si="49"/>
        <v>0</v>
      </c>
      <c r="BL80" s="52">
        <f t="shared" si="49"/>
        <v>0</v>
      </c>
      <c r="BM80" s="53">
        <f t="shared" si="49"/>
        <v>0</v>
      </c>
      <c r="BN80" s="52">
        <f t="shared" si="49"/>
        <v>0</v>
      </c>
      <c r="BO80" s="53">
        <f t="shared" si="49"/>
        <v>0</v>
      </c>
      <c r="BP80" s="52">
        <f t="shared" si="49"/>
        <v>0</v>
      </c>
      <c r="BQ80" s="53">
        <f t="shared" si="49"/>
        <v>0</v>
      </c>
      <c r="BR80" s="52">
        <f t="shared" si="49"/>
        <v>0</v>
      </c>
      <c r="BS80" s="53">
        <f t="shared" si="51"/>
        <v>0</v>
      </c>
      <c r="BT80" s="52">
        <f t="shared" si="51"/>
        <v>0</v>
      </c>
      <c r="BU80" s="53">
        <f t="shared" si="51"/>
        <v>0</v>
      </c>
      <c r="BV80" s="52">
        <f t="shared" si="50"/>
        <v>0</v>
      </c>
      <c r="BW80" s="53">
        <f t="shared" si="50"/>
        <v>0</v>
      </c>
      <c r="BX80" s="52">
        <f t="shared" si="50"/>
        <v>0</v>
      </c>
      <c r="BY80" s="53">
        <f t="shared" si="50"/>
        <v>0</v>
      </c>
      <c r="BZ80" s="52">
        <f t="shared" si="50"/>
        <v>0</v>
      </c>
      <c r="CA80" s="53">
        <f t="shared" si="50"/>
        <v>0</v>
      </c>
    </row>
    <row r="81" spans="1:79">
      <c r="A81" s="20">
        <v>80</v>
      </c>
      <c r="B81" s="20" t="s">
        <v>27</v>
      </c>
      <c r="C81" s="20" t="s">
        <v>153</v>
      </c>
      <c r="D81" s="2">
        <v>1985</v>
      </c>
      <c r="E81" s="3">
        <v>4</v>
      </c>
      <c r="F81" s="2">
        <v>1</v>
      </c>
      <c r="G81" s="55">
        <f t="shared" si="33"/>
        <v>31137</v>
      </c>
      <c r="H81" s="4">
        <v>0</v>
      </c>
      <c r="I81" s="1">
        <v>0</v>
      </c>
      <c r="J81" s="51">
        <f t="shared" si="34"/>
        <v>0</v>
      </c>
      <c r="K81" s="54">
        <f t="shared" si="35"/>
        <v>0</v>
      </c>
      <c r="L81" s="4" t="s">
        <v>96</v>
      </c>
      <c r="M81" s="54">
        <f t="shared" si="48"/>
        <v>8</v>
      </c>
      <c r="N81" s="53">
        <f t="shared" si="39"/>
        <v>8</v>
      </c>
      <c r="O81" s="55">
        <f t="shared" si="40"/>
        <v>34059</v>
      </c>
      <c r="P81" s="53">
        <f t="shared" si="41"/>
        <v>0</v>
      </c>
      <c r="Q81" s="111">
        <f t="shared" si="42"/>
        <v>0</v>
      </c>
      <c r="R81" s="145" t="s">
        <v>130</v>
      </c>
      <c r="S81" s="138">
        <v>17</v>
      </c>
      <c r="T81" s="139">
        <v>4</v>
      </c>
      <c r="U81" s="138">
        <v>2035</v>
      </c>
      <c r="V81" s="55">
        <f t="shared" si="43"/>
        <v>54878</v>
      </c>
      <c r="W81" s="53">
        <f t="shared" si="44"/>
        <v>0</v>
      </c>
      <c r="X81" s="53">
        <f t="shared" si="45"/>
        <v>0</v>
      </c>
      <c r="Y81" s="53">
        <f t="shared" si="46"/>
        <v>0</v>
      </c>
      <c r="Z81" s="53">
        <f t="shared" si="47"/>
        <v>0</v>
      </c>
      <c r="AA81" s="53">
        <f>IF($V81&lt;=Z$2,0,IF($O81&lt;=Z$2,0,IF($G81&gt;=AA$2,0,IF($K81&gt;=$J81,0,IF($O81&lt;=AA$2,($J81-(SUM($K81,SUM($Z81:Z81)))),IF($L81=$D$139,(($J81-$K81)/$P81),(($J81-SUM($Z81:Z81))*$Q81))*IF($V81&lt;=AA$2,(DATEDIF(Z$2,$V81,"D")/365),IF($G81&gt;Z$2,(DATEDIF($G81,AA$2,"D")/365),1)))))))</f>
        <v>0</v>
      </c>
      <c r="AB81" s="53">
        <f>IF($V81&lt;=AA$2,0,IF($O81&lt;=AA$2,0,IF($G81&gt;=AB$2,0,IF($K81&gt;=$J81,0,IF($O81&lt;=AB$2,($J81-(SUM($K81,SUM($Z81:AA81)))),IF($L81=$D$139,(($J81-$K81)/$P81),(($J81-SUM($Z81:AA81))*$Q81))*IF($V81&lt;=AB$2,(DATEDIF(AA$2,$V81,"D")/365),IF($G81&gt;AA$2,(DATEDIF($G81,AB$2,"D")/365),1)))))))</f>
        <v>0</v>
      </c>
      <c r="AC81" s="53">
        <f>IF($V81&lt;=AB$2,0,IF($O81&lt;=AB$2,0,IF($G81&gt;=AC$2,0,IF($K81&gt;=$J81,0,IF($O81&lt;=AC$2,($J81-(SUM($K81,SUM($Z81:AB81)))),IF($L81=$D$139,(($J81-$K81)/$P81),(($J81-SUM($Z81:AB81))*$Q81))*IF($V81&lt;=AC$2,(DATEDIF(AB$2,$V81,"D")/365),IF($G81&gt;AB$2,(DATEDIF($G81,AC$2,"D")/365),1)))))))</f>
        <v>0</v>
      </c>
      <c r="AD81" s="53">
        <f>IF($V81&lt;=AC$2,0,IF($O81&lt;=AC$2,0,IF($G81&gt;=AD$2,0,IF($K81&gt;=$J81,0,IF($O81&lt;=AD$2,($J81-(SUM($K81,SUM($Z81:AC81)))),IF($L81=$D$139,(($J81-$K81)/$P81),(($J81-SUM($Z81:AC81))*$Q81))*IF($V81&lt;=AD$2,(DATEDIF(AC$2,$V81,"D")/365),IF($G81&gt;AC$2,(DATEDIF($G81,AD$2,"D")/365),1)))))))</f>
        <v>0</v>
      </c>
      <c r="AE81" s="53">
        <f>IF($V81&lt;=AD$2,0,IF($O81&lt;=AD$2,0,IF($G81&gt;=AE$2,0,IF($K81&gt;=$J81,0,IF($O81&lt;=AE$2,($J81-(SUM($K81,SUM($Z81:AD81)))),IF($L81=$D$139,(($J81-$K81)/$P81),(($J81-SUM($Z81:AD81))*$Q81))*IF($V81&lt;=AE$2,(DATEDIF(AD$2,$V81,"D")/365),IF($G81&gt;AD$2,(DATEDIF($G81,AE$2,"D")/365),1)))))))</f>
        <v>0</v>
      </c>
      <c r="AF81" s="53">
        <f>IF($V81&lt;=AE$2,0,IF($O81&lt;=AE$2,0,IF($G81&gt;=AF$2,0,IF($K81&gt;=$J81,0,IF($O81&lt;=AF$2,($J81-(SUM($K81,SUM($Z81:AE81)))),IF($L81=$D$139,(($J81-$K81)/$P81),(($J81-SUM($Z81:AE81))*$Q81))*IF($V81&lt;=AF$2,(DATEDIF(AE$2,$V81,"D")/365),IF($G81&gt;AE$2,(DATEDIF($G81,AF$2,"D")/365),1)))))))</f>
        <v>0</v>
      </c>
      <c r="AG81" s="53">
        <f>IF($V81&lt;=AF$2,0,IF($O81&lt;=AF$2,0,IF($G81&gt;=AG$2,0,IF($K81&gt;=$J81,0,IF($O81&lt;=AG$2,($J81-(SUM($K81,SUM($Z81:AF81)))),IF($L81=$D$139,(($J81-$K81)/$P81),(($J81-SUM($Z81:AF81))*$Q81))*IF($V81&lt;=AG$2,(DATEDIF(AF$2,$V81,"D")/365),IF($G81&gt;AF$2,(DATEDIF($G81,AG$2,"D")/365),1)))))))</f>
        <v>0</v>
      </c>
      <c r="AH81" s="53">
        <f>IF($V81&lt;=AG$2,0,IF($O81&lt;=AG$2,0,IF($G81&gt;=AH$2,0,IF($K81&gt;=$J81,0,IF($O81&lt;=AH$2,($J81-(SUM($K81,SUM($Z81:AG81)))),IF($L81=$D$139,(($J81-$K81)/$P81),(($J81-SUM($Z81:AG81))*$Q81))*IF($V81&lt;=AH$2,(DATEDIF(AG$2,$V81,"D")/365),IF($G81&gt;AG$2,(DATEDIF($G81,AH$2,"D")/365),1)))))))</f>
        <v>0</v>
      </c>
      <c r="AI81" s="53">
        <f>IF($V81&lt;=AH$2,0,IF($O81&lt;=AH$2,0,IF($G81&gt;=AI$2,0,IF($K81&gt;=$J81,0,IF($O81&lt;=AI$2,($J81-(SUM($K81,SUM($Z81:AH81)))),IF($L81=$D$139,(($J81-$K81)/$P81),(($J81-SUM($Z81:AH81))*$Q81))*IF($V81&lt;=AI$2,(DATEDIF(AH$2,$V81,"D")/365),IF($G81&gt;AH$2,(DATEDIF($G81,AI$2,"D")/365),1)))))))</f>
        <v>0</v>
      </c>
      <c r="AJ81" s="53">
        <f>IF($V81&lt;=AI$2,0,IF($O81&lt;=AI$2,0,IF($G81&gt;=AJ$2,0,IF($K81&gt;=$J81,0,IF($O81&lt;=AJ$2,($J81-(SUM($K81,SUM($Z81:AI81)))),IF($L81=$D$139,(($J81-$K81)/$P81),(($J81-SUM($Z81:AI81))*$Q81))*IF($V81&lt;=AJ$2,(DATEDIF(AI$2,$V81,"D")/365),IF($G81&gt;AI$2,(DATEDIF($G81,AJ$2,"D")/365),1)))))))</f>
        <v>0</v>
      </c>
      <c r="AK81" s="53">
        <f>IF($V81&lt;=AJ$2,0,IF($O81&lt;=AJ$2,0,IF($G81&gt;=AK$2,0,IF($K81&gt;=$J81,0,IF($O81&lt;=AK$2,($J81-(SUM($K81,SUM($Z81:AJ81)))),IF($L81=$D$139,(($J81-$K81)/$P81),(($J81-SUM($Z81:AJ81))*$Q81))*IF($V81&lt;=AK$2,(DATEDIF(AJ$2,$V81,"D")/365),IF($G81&gt;AJ$2,(DATEDIF($G81,AK$2,"D")/365),1)))))))</f>
        <v>0</v>
      </c>
      <c r="AL81" s="53">
        <f>IF($V81&lt;=AK$2,0,IF($O81&lt;=AK$2,0,IF($G81&gt;=AL$2,0,IF($K81&gt;=$J81,0,IF($O81&lt;=AL$2,($J81-(SUM($K81,SUM($Z81:AK81)))),IF($L81=$D$139,(($J81-$K81)/$P81),(($J81-SUM($Z81:AK81))*$Q81))*IF($V81&lt;=AL$2,(DATEDIF(AK$2,$V81,"D")/365),IF($G81&gt;AK$2,(DATEDIF($G81,AL$2,"D")/365),1)))))))</f>
        <v>0</v>
      </c>
      <c r="AM81" s="53">
        <f>IF($V81&lt;=AL$2,0,IF($O81&lt;=AL$2,0,IF($G81&gt;=AM$2,0,IF($K81&gt;=$J81,0,IF($O81&lt;=AM$2,($J81-(SUM($K81,SUM($Z81:AL81)))),IF($L81=$D$139,(($J81-$K81)/$P81),(($J81-SUM($Z81:AL81))*$Q81))*IF($V81&lt;=AM$2,(DATEDIF(AL$2,$V81,"D")/365),IF($G81&gt;AL$2,(DATEDIF($G81,AM$2,"D")/365),1)))))))</f>
        <v>0</v>
      </c>
      <c r="AN81" s="53">
        <f>IF($V81&lt;=AM$2,0,IF($O81&lt;=AM$2,0,IF($G81&gt;=AN$2,0,IF($K81&gt;=$J81,0,IF($O81&lt;=AN$2,($J81-(SUM($K81,SUM($Z81:AM81)))),IF($L81=$D$139,(($J81-$K81)/$P81),(($J81-SUM($Z81:AM81))*$Q81))*IF($V81&lt;=AN$2,(DATEDIF(AM$2,$V81,"D")/365),IF($G81&gt;AM$2,(DATEDIF($G81,AN$2,"D")/365),1)))))))</f>
        <v>0</v>
      </c>
      <c r="AO81" s="53">
        <f>IF($V81&lt;=AN$2,0,IF($O81&lt;=AN$2,0,IF($G81&gt;=AO$2,0,IF($K81&gt;=$J81,0,IF($O81&lt;=AO$2,($J81-(SUM($K81,SUM($Z81:AN81)))),IF($L81=$D$139,(($J81-$K81)/$P81),(($J81-SUM($Z81:AN81))*$Q81))*IF($V81&lt;=AO$2,(DATEDIF(AN$2,$V81,"D")/365),IF($G81&gt;AN$2,(DATEDIF($G81,AO$2,"D")/365),1)))))))</f>
        <v>0</v>
      </c>
      <c r="AP81" s="53">
        <f>IF($V81&lt;=AO$2,0,IF($O81&lt;=AO$2,0,IF($G81&gt;=AP$2,0,IF($K81&gt;=$J81,0,IF($O81&lt;=AP$2,($J81-(SUM($K81,SUM($Z81:AO81)))),IF($L81=$D$139,(($J81-$K81)/$P81),(($J81-SUM($Z81:AO81))*$Q81))*IF($V81&lt;=AP$2,(DATEDIF(AO$2,$V81,"D")/365),IF($G81&gt;AO$2,(DATEDIF($G81,AP$2,"D")/365),1)))))))</f>
        <v>0</v>
      </c>
      <c r="AQ81" s="53">
        <f>IF($V81&lt;=AP$2,0,IF($O81&lt;=AP$2,0,IF($G81&gt;=AQ$2,0,IF($K81&gt;=$J81,0,IF($O81&lt;=AQ$2,($J81-(SUM($K81,SUM($Z81:AP81)))),IF($L81=$D$139,(($J81-$K81)/$P81),(($J81-SUM($Z81:AP81))*$Q81))*IF($V81&lt;=AQ$2,(DATEDIF(AP$2,$V81,"D")/365),IF($G81&gt;AP$2,(DATEDIF($G81,AQ$2,"D")/365),1)))))))</f>
        <v>0</v>
      </c>
      <c r="AR81" s="53">
        <f>IF($V81&lt;=AQ$2,0,IF($O81&lt;=AQ$2,0,IF($G81&gt;=AR$2,0,IF($K81&gt;=$J81,0,IF($O81&lt;=AR$2,($J81-(SUM($K81,SUM($Z81:AQ81)))),IF($L81=$D$139,(($J81-$K81)/$P81),(($J81-SUM($Z81:AQ81))*$Q81))*IF($V81&lt;=AR$2,(DATEDIF(AQ$2,$V81,"D")/365),IF($G81&gt;AQ$2,(DATEDIF($G81,AR$2,"D")/365),1)))))))</f>
        <v>0</v>
      </c>
      <c r="AS81" s="53">
        <f>IF($V81&lt;=AR$2,0,IF($O81&lt;=AR$2,0,IF($G81&gt;=AS$2,0,IF($K81&gt;=$J81,0,IF($O81&lt;=AS$2,($J81-(SUM($K81,SUM($Z81:AR81)))),IF($L81=$D$139,(($J81-$K81)/$P81),(($J81-SUM($Z81:AR81))*$Q81))*IF($V81&lt;=AS$2,(DATEDIF(AR$2,$V81,"D")/365),IF($G81&gt;AR$2,(DATEDIF($G81,AS$2,"D")/365),1)))))))</f>
        <v>0</v>
      </c>
      <c r="AT81" s="53">
        <f>IF($V81&lt;=AS$2,0,IF($O81&lt;=AS$2,0,IF($G81&gt;=AT$2,0,IF($K81&gt;=$J81,0,IF($O81&lt;=AT$2,($J81-(SUM($K81,SUM($Z81:AS81)))),IF($L81=$D$139,(($J81-$K81)/$P81),(($J81-SUM($Z81:AS81))*$Q81))*IF($V81&lt;=AT$2,(DATEDIF(AS$2,$V81,"D")/365),IF($G81&gt;AS$2,(DATEDIF($G81,AT$2,"D")/365),1)))))))</f>
        <v>0</v>
      </c>
      <c r="AU81" s="53">
        <f>IF($V81&lt;=AT$2,0,IF($O81&lt;=AT$2,0,IF($G81&gt;=AU$2,0,IF($K81&gt;=$J81,0,IF($O81&lt;=AU$2,($J81-(SUM($K81,SUM($Z81:AT81)))),IF($L81=$D$139,(($J81-$K81)/$P81),(($J81-SUM($Z81:AT81))*$Q81))*IF($V81&lt;=AU$2,(DATEDIF(AT$2,$V81,"D")/365),IF($G81&gt;AT$2,(DATEDIF($G81,AU$2,"D")/365),1)))))))</f>
        <v>0</v>
      </c>
      <c r="AV81" s="53">
        <f>IF($V81&lt;=AU$2,0,IF($O81&lt;=AU$2,0,IF($G81&gt;=AV$2,0,IF($K81&gt;=$J81,0,IF($O81&lt;=AV$2,($J81-(SUM($K81,SUM($Z81:AU81)))),IF($L81=$D$139,(($J81-$K81)/$P81),(($J81-SUM($Z81:AU81))*$Q81))*IF($V81&lt;=AV$2,(DATEDIF(AU$2,$V81,"D")/365),IF($G81&gt;AU$2,(DATEDIF($G81,AV$2,"D")/365),1)))))))</f>
        <v>0</v>
      </c>
      <c r="AW81" s="53">
        <f>IF($V81&lt;=AV$2,0,IF($O81&lt;=AV$2,0,IF($G81&gt;=AW$2,0,IF($K81&gt;=$J81,0,IF($O81&lt;=AW$2,($J81-(SUM($K81,SUM($Z81:AV81)))),IF($L81=$D$139,(($J81-$K81)/$P81),(($J81-SUM($Z81:AV81))*$Q81))*IF($V81&lt;=AW$2,(DATEDIF(AV$2,$V81,"D")/365),IF($G81&gt;AV$2,(DATEDIF($G81,AW$2,"D")/365),1)))))))</f>
        <v>0</v>
      </c>
      <c r="AX81" s="53">
        <f>IF($V81&lt;=AW$2,0,IF($O81&lt;=AW$2,0,IF($G81&gt;=AX$2,0,IF($K81&gt;=$J81,0,IF($O81&lt;=AX$2,($J81-(SUM($K81,SUM($Z81:AW81)))),IF($L81=$D$139,(($J81-$K81)/$P81),(($J81-SUM($Z81:AW81))*$Q81))*IF($V81&lt;=AX$2,(DATEDIF(AW$2,$V81,"D")/365),IF($G81&gt;AW$2,(DATEDIF($G81,AX$2,"D")/365),1)))))))</f>
        <v>0</v>
      </c>
      <c r="AY81" s="53">
        <f>IF($V81&lt;=AX$2,0,IF($O81&lt;=AX$2,0,IF($G81&gt;=AY$2,0,IF($K81&gt;=$J81,0,IF($O81&lt;=AY$2,($J81-(SUM($K81,SUM($Z81:AX81)))),IF($L81=$D$139,(($J81-$K81)/$P81),(($J81-SUM($Z81:AX81))*$Q81))*IF($V81&lt;=AY$2,(DATEDIF(AX$2,$V81,"D")/365),IF($G81&gt;AX$2,(DATEDIF($G81,AY$2,"D")/365),1)))))))</f>
        <v>0</v>
      </c>
      <c r="AZ81" s="52"/>
      <c r="BA81" s="52"/>
      <c r="BB81" s="126">
        <f>IF($V81&lt;=BB$2,0,IF($G81&gt;=BB$2,0,IF($G81&gt;$W$3,(J81-Z81),IF($G81&lt;=$W$3,J81-SUM(W81,$Z81:Z81),0))))</f>
        <v>0</v>
      </c>
      <c r="BC81" s="53">
        <f t="shared" si="49"/>
        <v>0</v>
      </c>
      <c r="BD81" s="52">
        <f t="shared" si="49"/>
        <v>0</v>
      </c>
      <c r="BE81" s="53">
        <f t="shared" si="49"/>
        <v>0</v>
      </c>
      <c r="BF81" s="52">
        <f t="shared" si="49"/>
        <v>0</v>
      </c>
      <c r="BG81" s="53">
        <f t="shared" si="49"/>
        <v>0</v>
      </c>
      <c r="BH81" s="52">
        <f t="shared" si="49"/>
        <v>0</v>
      </c>
      <c r="BI81" s="53">
        <f t="shared" si="49"/>
        <v>0</v>
      </c>
      <c r="BJ81" s="52">
        <f t="shared" si="49"/>
        <v>0</v>
      </c>
      <c r="BK81" s="53">
        <f t="shared" si="49"/>
        <v>0</v>
      </c>
      <c r="BL81" s="52">
        <f t="shared" si="49"/>
        <v>0</v>
      </c>
      <c r="BM81" s="53">
        <f t="shared" si="49"/>
        <v>0</v>
      </c>
      <c r="BN81" s="52">
        <f t="shared" si="49"/>
        <v>0</v>
      </c>
      <c r="BO81" s="53">
        <f t="shared" si="49"/>
        <v>0</v>
      </c>
      <c r="BP81" s="52">
        <f t="shared" si="49"/>
        <v>0</v>
      </c>
      <c r="BQ81" s="53">
        <f t="shared" si="49"/>
        <v>0</v>
      </c>
      <c r="BR81" s="52">
        <f t="shared" si="49"/>
        <v>0</v>
      </c>
      <c r="BS81" s="53">
        <f t="shared" si="51"/>
        <v>0</v>
      </c>
      <c r="BT81" s="52">
        <f t="shared" si="51"/>
        <v>0</v>
      </c>
      <c r="BU81" s="53">
        <f t="shared" si="51"/>
        <v>0</v>
      </c>
      <c r="BV81" s="52">
        <f t="shared" si="50"/>
        <v>0</v>
      </c>
      <c r="BW81" s="53">
        <f t="shared" si="50"/>
        <v>0</v>
      </c>
      <c r="BX81" s="52">
        <f t="shared" si="50"/>
        <v>0</v>
      </c>
      <c r="BY81" s="53">
        <f t="shared" si="50"/>
        <v>0</v>
      </c>
      <c r="BZ81" s="52">
        <f t="shared" si="50"/>
        <v>0</v>
      </c>
      <c r="CA81" s="53">
        <f t="shared" si="50"/>
        <v>0</v>
      </c>
    </row>
    <row r="82" spans="1:79">
      <c r="A82" s="20">
        <v>81</v>
      </c>
      <c r="B82" s="20" t="s">
        <v>27</v>
      </c>
      <c r="C82" s="20" t="s">
        <v>153</v>
      </c>
      <c r="D82" s="2">
        <v>1985</v>
      </c>
      <c r="E82" s="3">
        <v>4</v>
      </c>
      <c r="F82" s="2">
        <v>1</v>
      </c>
      <c r="G82" s="55">
        <f t="shared" si="33"/>
        <v>31137</v>
      </c>
      <c r="H82" s="4">
        <v>0</v>
      </c>
      <c r="I82" s="1">
        <v>0</v>
      </c>
      <c r="J82" s="51">
        <f t="shared" si="34"/>
        <v>0</v>
      </c>
      <c r="K82" s="54">
        <f t="shared" si="35"/>
        <v>0</v>
      </c>
      <c r="L82" s="4" t="s">
        <v>96</v>
      </c>
      <c r="M82" s="54">
        <f t="shared" si="48"/>
        <v>8</v>
      </c>
      <c r="N82" s="53">
        <f t="shared" si="39"/>
        <v>8</v>
      </c>
      <c r="O82" s="55">
        <f t="shared" si="40"/>
        <v>34059</v>
      </c>
      <c r="P82" s="53">
        <f t="shared" si="41"/>
        <v>0</v>
      </c>
      <c r="Q82" s="111">
        <f t="shared" si="42"/>
        <v>0</v>
      </c>
      <c r="R82" s="145" t="s">
        <v>130</v>
      </c>
      <c r="S82" s="138">
        <v>17</v>
      </c>
      <c r="T82" s="139">
        <v>4</v>
      </c>
      <c r="U82" s="138">
        <v>2035</v>
      </c>
      <c r="V82" s="55">
        <f t="shared" si="43"/>
        <v>54878</v>
      </c>
      <c r="W82" s="53">
        <f t="shared" si="44"/>
        <v>0</v>
      </c>
      <c r="X82" s="53">
        <f t="shared" si="45"/>
        <v>0</v>
      </c>
      <c r="Y82" s="53">
        <f t="shared" si="46"/>
        <v>0</v>
      </c>
      <c r="Z82" s="53">
        <f t="shared" si="47"/>
        <v>0</v>
      </c>
      <c r="AA82" s="53">
        <f>IF($V82&lt;=Z$2,0,IF($O82&lt;=Z$2,0,IF($G82&gt;=AA$2,0,IF($K82&gt;=$J82,0,IF($O82&lt;=AA$2,($J82-(SUM($K82,SUM($Z82:Z82)))),IF($L82=$D$139,(($J82-$K82)/$P82),(($J82-SUM($Z82:Z82))*$Q82))*IF($V82&lt;=AA$2,(DATEDIF(Z$2,$V82,"D")/365),IF($G82&gt;Z$2,(DATEDIF($G82,AA$2,"D")/365),1)))))))</f>
        <v>0</v>
      </c>
      <c r="AB82" s="53">
        <f>IF($V82&lt;=AA$2,0,IF($O82&lt;=AA$2,0,IF($G82&gt;=AB$2,0,IF($K82&gt;=$J82,0,IF($O82&lt;=AB$2,($J82-(SUM($K82,SUM($Z82:AA82)))),IF($L82=$D$139,(($J82-$K82)/$P82),(($J82-SUM($Z82:AA82))*$Q82))*IF($V82&lt;=AB$2,(DATEDIF(AA$2,$V82,"D")/365),IF($G82&gt;AA$2,(DATEDIF($G82,AB$2,"D")/365),1)))))))</f>
        <v>0</v>
      </c>
      <c r="AC82" s="53">
        <f>IF($V82&lt;=AB$2,0,IF($O82&lt;=AB$2,0,IF($G82&gt;=AC$2,0,IF($K82&gt;=$J82,0,IF($O82&lt;=AC$2,($J82-(SUM($K82,SUM($Z82:AB82)))),IF($L82=$D$139,(($J82-$K82)/$P82),(($J82-SUM($Z82:AB82))*$Q82))*IF($V82&lt;=AC$2,(DATEDIF(AB$2,$V82,"D")/365),IF($G82&gt;AB$2,(DATEDIF($G82,AC$2,"D")/365),1)))))))</f>
        <v>0</v>
      </c>
      <c r="AD82" s="53">
        <f>IF($V82&lt;=AC$2,0,IF($O82&lt;=AC$2,0,IF($G82&gt;=AD$2,0,IF($K82&gt;=$J82,0,IF($O82&lt;=AD$2,($J82-(SUM($K82,SUM($Z82:AC82)))),IF($L82=$D$139,(($J82-$K82)/$P82),(($J82-SUM($Z82:AC82))*$Q82))*IF($V82&lt;=AD$2,(DATEDIF(AC$2,$V82,"D")/365),IF($G82&gt;AC$2,(DATEDIF($G82,AD$2,"D")/365),1)))))))</f>
        <v>0</v>
      </c>
      <c r="AE82" s="53">
        <f>IF($V82&lt;=AD$2,0,IF($O82&lt;=AD$2,0,IF($G82&gt;=AE$2,0,IF($K82&gt;=$J82,0,IF($O82&lt;=AE$2,($J82-(SUM($K82,SUM($Z82:AD82)))),IF($L82=$D$139,(($J82-$K82)/$P82),(($J82-SUM($Z82:AD82))*$Q82))*IF($V82&lt;=AE$2,(DATEDIF(AD$2,$V82,"D")/365),IF($G82&gt;AD$2,(DATEDIF($G82,AE$2,"D")/365),1)))))))</f>
        <v>0</v>
      </c>
      <c r="AF82" s="53">
        <f>IF($V82&lt;=AE$2,0,IF($O82&lt;=AE$2,0,IF($G82&gt;=AF$2,0,IF($K82&gt;=$J82,0,IF($O82&lt;=AF$2,($J82-(SUM($K82,SUM($Z82:AE82)))),IF($L82=$D$139,(($J82-$K82)/$P82),(($J82-SUM($Z82:AE82))*$Q82))*IF($V82&lt;=AF$2,(DATEDIF(AE$2,$V82,"D")/365),IF($G82&gt;AE$2,(DATEDIF($G82,AF$2,"D")/365),1)))))))</f>
        <v>0</v>
      </c>
      <c r="AG82" s="53">
        <f>IF($V82&lt;=AF$2,0,IF($O82&lt;=AF$2,0,IF($G82&gt;=AG$2,0,IF($K82&gt;=$J82,0,IF($O82&lt;=AG$2,($J82-(SUM($K82,SUM($Z82:AF82)))),IF($L82=$D$139,(($J82-$K82)/$P82),(($J82-SUM($Z82:AF82))*$Q82))*IF($V82&lt;=AG$2,(DATEDIF(AF$2,$V82,"D")/365),IF($G82&gt;AF$2,(DATEDIF($G82,AG$2,"D")/365),1)))))))</f>
        <v>0</v>
      </c>
      <c r="AH82" s="53">
        <f>IF($V82&lt;=AG$2,0,IF($O82&lt;=AG$2,0,IF($G82&gt;=AH$2,0,IF($K82&gt;=$J82,0,IF($O82&lt;=AH$2,($J82-(SUM($K82,SUM($Z82:AG82)))),IF($L82=$D$139,(($J82-$K82)/$P82),(($J82-SUM($Z82:AG82))*$Q82))*IF($V82&lt;=AH$2,(DATEDIF(AG$2,$V82,"D")/365),IF($G82&gt;AG$2,(DATEDIF($G82,AH$2,"D")/365),1)))))))</f>
        <v>0</v>
      </c>
      <c r="AI82" s="53">
        <f>IF($V82&lt;=AH$2,0,IF($O82&lt;=AH$2,0,IF($G82&gt;=AI$2,0,IF($K82&gt;=$J82,0,IF($O82&lt;=AI$2,($J82-(SUM($K82,SUM($Z82:AH82)))),IF($L82=$D$139,(($J82-$K82)/$P82),(($J82-SUM($Z82:AH82))*$Q82))*IF($V82&lt;=AI$2,(DATEDIF(AH$2,$V82,"D")/365),IF($G82&gt;AH$2,(DATEDIF($G82,AI$2,"D")/365),1)))))))</f>
        <v>0</v>
      </c>
      <c r="AJ82" s="53">
        <f>IF($V82&lt;=AI$2,0,IF($O82&lt;=AI$2,0,IF($G82&gt;=AJ$2,0,IF($K82&gt;=$J82,0,IF($O82&lt;=AJ$2,($J82-(SUM($K82,SUM($Z82:AI82)))),IF($L82=$D$139,(($J82-$K82)/$P82),(($J82-SUM($Z82:AI82))*$Q82))*IF($V82&lt;=AJ$2,(DATEDIF(AI$2,$V82,"D")/365),IF($G82&gt;AI$2,(DATEDIF($G82,AJ$2,"D")/365),1)))))))</f>
        <v>0</v>
      </c>
      <c r="AK82" s="53">
        <f>IF($V82&lt;=AJ$2,0,IF($O82&lt;=AJ$2,0,IF($G82&gt;=AK$2,0,IF($K82&gt;=$J82,0,IF($O82&lt;=AK$2,($J82-(SUM($K82,SUM($Z82:AJ82)))),IF($L82=$D$139,(($J82-$K82)/$P82),(($J82-SUM($Z82:AJ82))*$Q82))*IF($V82&lt;=AK$2,(DATEDIF(AJ$2,$V82,"D")/365),IF($G82&gt;AJ$2,(DATEDIF($G82,AK$2,"D")/365),1)))))))</f>
        <v>0</v>
      </c>
      <c r="AL82" s="53">
        <f>IF($V82&lt;=AK$2,0,IF($O82&lt;=AK$2,0,IF($G82&gt;=AL$2,0,IF($K82&gt;=$J82,0,IF($O82&lt;=AL$2,($J82-(SUM($K82,SUM($Z82:AK82)))),IF($L82=$D$139,(($J82-$K82)/$P82),(($J82-SUM($Z82:AK82))*$Q82))*IF($V82&lt;=AL$2,(DATEDIF(AK$2,$V82,"D")/365),IF($G82&gt;AK$2,(DATEDIF($G82,AL$2,"D")/365),1)))))))</f>
        <v>0</v>
      </c>
      <c r="AM82" s="53">
        <f>IF($V82&lt;=AL$2,0,IF($O82&lt;=AL$2,0,IF($G82&gt;=AM$2,0,IF($K82&gt;=$J82,0,IF($O82&lt;=AM$2,($J82-(SUM($K82,SUM($Z82:AL82)))),IF($L82=$D$139,(($J82-$K82)/$P82),(($J82-SUM($Z82:AL82))*$Q82))*IF($V82&lt;=AM$2,(DATEDIF(AL$2,$V82,"D")/365),IF($G82&gt;AL$2,(DATEDIF($G82,AM$2,"D")/365),1)))))))</f>
        <v>0</v>
      </c>
      <c r="AN82" s="53">
        <f>IF($V82&lt;=AM$2,0,IF($O82&lt;=AM$2,0,IF($G82&gt;=AN$2,0,IF($K82&gt;=$J82,0,IF($O82&lt;=AN$2,($J82-(SUM($K82,SUM($Z82:AM82)))),IF($L82=$D$139,(($J82-$K82)/$P82),(($J82-SUM($Z82:AM82))*$Q82))*IF($V82&lt;=AN$2,(DATEDIF(AM$2,$V82,"D")/365),IF($G82&gt;AM$2,(DATEDIF($G82,AN$2,"D")/365),1)))))))</f>
        <v>0</v>
      </c>
      <c r="AO82" s="53">
        <f>IF($V82&lt;=AN$2,0,IF($O82&lt;=AN$2,0,IF($G82&gt;=AO$2,0,IF($K82&gt;=$J82,0,IF($O82&lt;=AO$2,($J82-(SUM($K82,SUM($Z82:AN82)))),IF($L82=$D$139,(($J82-$K82)/$P82),(($J82-SUM($Z82:AN82))*$Q82))*IF($V82&lt;=AO$2,(DATEDIF(AN$2,$V82,"D")/365),IF($G82&gt;AN$2,(DATEDIF($G82,AO$2,"D")/365),1)))))))</f>
        <v>0</v>
      </c>
      <c r="AP82" s="53">
        <f>IF($V82&lt;=AO$2,0,IF($O82&lt;=AO$2,0,IF($G82&gt;=AP$2,0,IF($K82&gt;=$J82,0,IF($O82&lt;=AP$2,($J82-(SUM($K82,SUM($Z82:AO82)))),IF($L82=$D$139,(($J82-$K82)/$P82),(($J82-SUM($Z82:AO82))*$Q82))*IF($V82&lt;=AP$2,(DATEDIF(AO$2,$V82,"D")/365),IF($G82&gt;AO$2,(DATEDIF($G82,AP$2,"D")/365),1)))))))</f>
        <v>0</v>
      </c>
      <c r="AQ82" s="53">
        <f>IF($V82&lt;=AP$2,0,IF($O82&lt;=AP$2,0,IF($G82&gt;=AQ$2,0,IF($K82&gt;=$J82,0,IF($O82&lt;=AQ$2,($J82-(SUM($K82,SUM($Z82:AP82)))),IF($L82=$D$139,(($J82-$K82)/$P82),(($J82-SUM($Z82:AP82))*$Q82))*IF($V82&lt;=AQ$2,(DATEDIF(AP$2,$V82,"D")/365),IF($G82&gt;AP$2,(DATEDIF($G82,AQ$2,"D")/365),1)))))))</f>
        <v>0</v>
      </c>
      <c r="AR82" s="53">
        <f>IF($V82&lt;=AQ$2,0,IF($O82&lt;=AQ$2,0,IF($G82&gt;=AR$2,0,IF($K82&gt;=$J82,0,IF($O82&lt;=AR$2,($J82-(SUM($K82,SUM($Z82:AQ82)))),IF($L82=$D$139,(($J82-$K82)/$P82),(($J82-SUM($Z82:AQ82))*$Q82))*IF($V82&lt;=AR$2,(DATEDIF(AQ$2,$V82,"D")/365),IF($G82&gt;AQ$2,(DATEDIF($G82,AR$2,"D")/365),1)))))))</f>
        <v>0</v>
      </c>
      <c r="AS82" s="53">
        <f>IF($V82&lt;=AR$2,0,IF($O82&lt;=AR$2,0,IF($G82&gt;=AS$2,0,IF($K82&gt;=$J82,0,IF($O82&lt;=AS$2,($J82-(SUM($K82,SUM($Z82:AR82)))),IF($L82=$D$139,(($J82-$K82)/$P82),(($J82-SUM($Z82:AR82))*$Q82))*IF($V82&lt;=AS$2,(DATEDIF(AR$2,$V82,"D")/365),IF($G82&gt;AR$2,(DATEDIF($G82,AS$2,"D")/365),1)))))))</f>
        <v>0</v>
      </c>
      <c r="AT82" s="53">
        <f>IF($V82&lt;=AS$2,0,IF($O82&lt;=AS$2,0,IF($G82&gt;=AT$2,0,IF($K82&gt;=$J82,0,IF($O82&lt;=AT$2,($J82-(SUM($K82,SUM($Z82:AS82)))),IF($L82=$D$139,(($J82-$K82)/$P82),(($J82-SUM($Z82:AS82))*$Q82))*IF($V82&lt;=AT$2,(DATEDIF(AS$2,$V82,"D")/365),IF($G82&gt;AS$2,(DATEDIF($G82,AT$2,"D")/365),1)))))))</f>
        <v>0</v>
      </c>
      <c r="AU82" s="53">
        <f>IF($V82&lt;=AT$2,0,IF($O82&lt;=AT$2,0,IF($G82&gt;=AU$2,0,IF($K82&gt;=$J82,0,IF($O82&lt;=AU$2,($J82-(SUM($K82,SUM($Z82:AT82)))),IF($L82=$D$139,(($J82-$K82)/$P82),(($J82-SUM($Z82:AT82))*$Q82))*IF($V82&lt;=AU$2,(DATEDIF(AT$2,$V82,"D")/365),IF($G82&gt;AT$2,(DATEDIF($G82,AU$2,"D")/365),1)))))))</f>
        <v>0</v>
      </c>
      <c r="AV82" s="53">
        <f>IF($V82&lt;=AU$2,0,IF($O82&lt;=AU$2,0,IF($G82&gt;=AV$2,0,IF($K82&gt;=$J82,0,IF($O82&lt;=AV$2,($J82-(SUM($K82,SUM($Z82:AU82)))),IF($L82=$D$139,(($J82-$K82)/$P82),(($J82-SUM($Z82:AU82))*$Q82))*IF($V82&lt;=AV$2,(DATEDIF(AU$2,$V82,"D")/365),IF($G82&gt;AU$2,(DATEDIF($G82,AV$2,"D")/365),1)))))))</f>
        <v>0</v>
      </c>
      <c r="AW82" s="53">
        <f>IF($V82&lt;=AV$2,0,IF($O82&lt;=AV$2,0,IF($G82&gt;=AW$2,0,IF($K82&gt;=$J82,0,IF($O82&lt;=AW$2,($J82-(SUM($K82,SUM($Z82:AV82)))),IF($L82=$D$139,(($J82-$K82)/$P82),(($J82-SUM($Z82:AV82))*$Q82))*IF($V82&lt;=AW$2,(DATEDIF(AV$2,$V82,"D")/365),IF($G82&gt;AV$2,(DATEDIF($G82,AW$2,"D")/365),1)))))))</f>
        <v>0</v>
      </c>
      <c r="AX82" s="53">
        <f>IF($V82&lt;=AW$2,0,IF($O82&lt;=AW$2,0,IF($G82&gt;=AX$2,0,IF($K82&gt;=$J82,0,IF($O82&lt;=AX$2,($J82-(SUM($K82,SUM($Z82:AW82)))),IF($L82=$D$139,(($J82-$K82)/$P82),(($J82-SUM($Z82:AW82))*$Q82))*IF($V82&lt;=AX$2,(DATEDIF(AW$2,$V82,"D")/365),IF($G82&gt;AW$2,(DATEDIF($G82,AX$2,"D")/365),1)))))))</f>
        <v>0</v>
      </c>
      <c r="AY82" s="53">
        <f>IF($V82&lt;=AX$2,0,IF($O82&lt;=AX$2,0,IF($G82&gt;=AY$2,0,IF($K82&gt;=$J82,0,IF($O82&lt;=AY$2,($J82-(SUM($K82,SUM($Z82:AX82)))),IF($L82=$D$139,(($J82-$K82)/$P82),(($J82-SUM($Z82:AX82))*$Q82))*IF($V82&lt;=AY$2,(DATEDIF(AX$2,$V82,"D")/365),IF($G82&gt;AX$2,(DATEDIF($G82,AY$2,"D")/365),1)))))))</f>
        <v>0</v>
      </c>
      <c r="AZ82" s="52"/>
      <c r="BA82" s="52"/>
      <c r="BB82" s="126">
        <f>IF($V82&lt;=BB$2,0,IF($G82&gt;=BB$2,0,IF($G82&gt;$W$3,(J82-Z82),IF($G82&lt;=$W$3,J82-SUM(W82,$Z82:Z82),0))))</f>
        <v>0</v>
      </c>
      <c r="BC82" s="53">
        <f t="shared" si="49"/>
        <v>0</v>
      </c>
      <c r="BD82" s="52">
        <f t="shared" si="49"/>
        <v>0</v>
      </c>
      <c r="BE82" s="53">
        <f t="shared" si="49"/>
        <v>0</v>
      </c>
      <c r="BF82" s="52">
        <f t="shared" si="49"/>
        <v>0</v>
      </c>
      <c r="BG82" s="53">
        <f t="shared" si="49"/>
        <v>0</v>
      </c>
      <c r="BH82" s="52">
        <f t="shared" si="49"/>
        <v>0</v>
      </c>
      <c r="BI82" s="53">
        <f t="shared" si="49"/>
        <v>0</v>
      </c>
      <c r="BJ82" s="52">
        <f t="shared" si="49"/>
        <v>0</v>
      </c>
      <c r="BK82" s="53">
        <f t="shared" si="49"/>
        <v>0</v>
      </c>
      <c r="BL82" s="52">
        <f t="shared" si="49"/>
        <v>0</v>
      </c>
      <c r="BM82" s="53">
        <f t="shared" si="49"/>
        <v>0</v>
      </c>
      <c r="BN82" s="52">
        <f t="shared" si="49"/>
        <v>0</v>
      </c>
      <c r="BO82" s="53">
        <f t="shared" si="49"/>
        <v>0</v>
      </c>
      <c r="BP82" s="52">
        <f t="shared" si="49"/>
        <v>0</v>
      </c>
      <c r="BQ82" s="53">
        <f t="shared" si="49"/>
        <v>0</v>
      </c>
      <c r="BR82" s="52">
        <f t="shared" si="49"/>
        <v>0</v>
      </c>
      <c r="BS82" s="53">
        <f t="shared" si="51"/>
        <v>0</v>
      </c>
      <c r="BT82" s="52">
        <f t="shared" si="51"/>
        <v>0</v>
      </c>
      <c r="BU82" s="53">
        <f t="shared" si="51"/>
        <v>0</v>
      </c>
      <c r="BV82" s="52">
        <f t="shared" si="50"/>
        <v>0</v>
      </c>
      <c r="BW82" s="53">
        <f t="shared" si="50"/>
        <v>0</v>
      </c>
      <c r="BX82" s="52">
        <f t="shared" si="50"/>
        <v>0</v>
      </c>
      <c r="BY82" s="53">
        <f t="shared" si="50"/>
        <v>0</v>
      </c>
      <c r="BZ82" s="52">
        <f t="shared" si="50"/>
        <v>0</v>
      </c>
      <c r="CA82" s="53">
        <f t="shared" si="50"/>
        <v>0</v>
      </c>
    </row>
    <row r="83" spans="1:79">
      <c r="A83" s="20">
        <v>82</v>
      </c>
      <c r="B83" s="20" t="s">
        <v>27</v>
      </c>
      <c r="C83" s="20" t="s">
        <v>153</v>
      </c>
      <c r="D83" s="2">
        <v>1985</v>
      </c>
      <c r="E83" s="3">
        <v>4</v>
      </c>
      <c r="F83" s="2">
        <v>1</v>
      </c>
      <c r="G83" s="55">
        <f t="shared" si="33"/>
        <v>31137</v>
      </c>
      <c r="H83" s="4">
        <v>0</v>
      </c>
      <c r="I83" s="1">
        <v>0</v>
      </c>
      <c r="J83" s="51">
        <f t="shared" si="34"/>
        <v>0</v>
      </c>
      <c r="K83" s="54">
        <f t="shared" si="35"/>
        <v>0</v>
      </c>
      <c r="L83" s="4" t="s">
        <v>96</v>
      </c>
      <c r="M83" s="54">
        <f t="shared" si="48"/>
        <v>8</v>
      </c>
      <c r="N83" s="53">
        <f t="shared" si="39"/>
        <v>8</v>
      </c>
      <c r="O83" s="55">
        <f t="shared" si="40"/>
        <v>34059</v>
      </c>
      <c r="P83" s="53">
        <f t="shared" si="41"/>
        <v>0</v>
      </c>
      <c r="Q83" s="111">
        <f t="shared" si="42"/>
        <v>0</v>
      </c>
      <c r="R83" s="145" t="s">
        <v>130</v>
      </c>
      <c r="S83" s="138">
        <v>17</v>
      </c>
      <c r="T83" s="139">
        <v>4</v>
      </c>
      <c r="U83" s="138">
        <v>2035</v>
      </c>
      <c r="V83" s="55">
        <f t="shared" si="43"/>
        <v>54878</v>
      </c>
      <c r="W83" s="53">
        <f t="shared" si="44"/>
        <v>0</v>
      </c>
      <c r="X83" s="53">
        <f t="shared" si="45"/>
        <v>0</v>
      </c>
      <c r="Y83" s="53">
        <f t="shared" si="46"/>
        <v>0</v>
      </c>
      <c r="Z83" s="53">
        <f t="shared" si="47"/>
        <v>0</v>
      </c>
      <c r="AA83" s="53">
        <f>IF($V83&lt;=Z$2,0,IF($O83&lt;=Z$2,0,IF($G83&gt;=AA$2,0,IF($K83&gt;=$J83,0,IF($O83&lt;=AA$2,($J83-(SUM($K83,SUM($Z83:Z83)))),IF($L83=$D$139,(($J83-$K83)/$P83),(($J83-SUM($Z83:Z83))*$Q83))*IF($V83&lt;=AA$2,(DATEDIF(Z$2,$V83,"D")/365),IF($G83&gt;Z$2,(DATEDIF($G83,AA$2,"D")/365),1)))))))</f>
        <v>0</v>
      </c>
      <c r="AB83" s="53">
        <f>IF($V83&lt;=AA$2,0,IF($O83&lt;=AA$2,0,IF($G83&gt;=AB$2,0,IF($K83&gt;=$J83,0,IF($O83&lt;=AB$2,($J83-(SUM($K83,SUM($Z83:AA83)))),IF($L83=$D$139,(($J83-$K83)/$P83),(($J83-SUM($Z83:AA83))*$Q83))*IF($V83&lt;=AB$2,(DATEDIF(AA$2,$V83,"D")/365),IF($G83&gt;AA$2,(DATEDIF($G83,AB$2,"D")/365),1)))))))</f>
        <v>0</v>
      </c>
      <c r="AC83" s="53">
        <f>IF($V83&lt;=AB$2,0,IF($O83&lt;=AB$2,0,IF($G83&gt;=AC$2,0,IF($K83&gt;=$J83,0,IF($O83&lt;=AC$2,($J83-(SUM($K83,SUM($Z83:AB83)))),IF($L83=$D$139,(($J83-$K83)/$P83),(($J83-SUM($Z83:AB83))*$Q83))*IF($V83&lt;=AC$2,(DATEDIF(AB$2,$V83,"D")/365),IF($G83&gt;AB$2,(DATEDIF($G83,AC$2,"D")/365),1)))))))</f>
        <v>0</v>
      </c>
      <c r="AD83" s="53">
        <f>IF($V83&lt;=AC$2,0,IF($O83&lt;=AC$2,0,IF($G83&gt;=AD$2,0,IF($K83&gt;=$J83,0,IF($O83&lt;=AD$2,($J83-(SUM($K83,SUM($Z83:AC83)))),IF($L83=$D$139,(($J83-$K83)/$P83),(($J83-SUM($Z83:AC83))*$Q83))*IF($V83&lt;=AD$2,(DATEDIF(AC$2,$V83,"D")/365),IF($G83&gt;AC$2,(DATEDIF($G83,AD$2,"D")/365),1)))))))</f>
        <v>0</v>
      </c>
      <c r="AE83" s="53">
        <f>IF($V83&lt;=AD$2,0,IF($O83&lt;=AD$2,0,IF($G83&gt;=AE$2,0,IF($K83&gt;=$J83,0,IF($O83&lt;=AE$2,($J83-(SUM($K83,SUM($Z83:AD83)))),IF($L83=$D$139,(($J83-$K83)/$P83),(($J83-SUM($Z83:AD83))*$Q83))*IF($V83&lt;=AE$2,(DATEDIF(AD$2,$V83,"D")/365),IF($G83&gt;AD$2,(DATEDIF($G83,AE$2,"D")/365),1)))))))</f>
        <v>0</v>
      </c>
      <c r="AF83" s="53">
        <f>IF($V83&lt;=AE$2,0,IF($O83&lt;=AE$2,0,IF($G83&gt;=AF$2,0,IF($K83&gt;=$J83,0,IF($O83&lt;=AF$2,($J83-(SUM($K83,SUM($Z83:AE83)))),IF($L83=$D$139,(($J83-$K83)/$P83),(($J83-SUM($Z83:AE83))*$Q83))*IF($V83&lt;=AF$2,(DATEDIF(AE$2,$V83,"D")/365),IF($G83&gt;AE$2,(DATEDIF($G83,AF$2,"D")/365),1)))))))</f>
        <v>0</v>
      </c>
      <c r="AG83" s="53">
        <f>IF($V83&lt;=AF$2,0,IF($O83&lt;=AF$2,0,IF($G83&gt;=AG$2,0,IF($K83&gt;=$J83,0,IF($O83&lt;=AG$2,($J83-(SUM($K83,SUM($Z83:AF83)))),IF($L83=$D$139,(($J83-$K83)/$P83),(($J83-SUM($Z83:AF83))*$Q83))*IF($V83&lt;=AG$2,(DATEDIF(AF$2,$V83,"D")/365),IF($G83&gt;AF$2,(DATEDIF($G83,AG$2,"D")/365),1)))))))</f>
        <v>0</v>
      </c>
      <c r="AH83" s="53">
        <f>IF($V83&lt;=AG$2,0,IF($O83&lt;=AG$2,0,IF($G83&gt;=AH$2,0,IF($K83&gt;=$J83,0,IF($O83&lt;=AH$2,($J83-(SUM($K83,SUM($Z83:AG83)))),IF($L83=$D$139,(($J83-$K83)/$P83),(($J83-SUM($Z83:AG83))*$Q83))*IF($V83&lt;=AH$2,(DATEDIF(AG$2,$V83,"D")/365),IF($G83&gt;AG$2,(DATEDIF($G83,AH$2,"D")/365),1)))))))</f>
        <v>0</v>
      </c>
      <c r="AI83" s="53">
        <f>IF($V83&lt;=AH$2,0,IF($O83&lt;=AH$2,0,IF($G83&gt;=AI$2,0,IF($K83&gt;=$J83,0,IF($O83&lt;=AI$2,($J83-(SUM($K83,SUM($Z83:AH83)))),IF($L83=$D$139,(($J83-$K83)/$P83),(($J83-SUM($Z83:AH83))*$Q83))*IF($V83&lt;=AI$2,(DATEDIF(AH$2,$V83,"D")/365),IF($G83&gt;AH$2,(DATEDIF($G83,AI$2,"D")/365),1)))))))</f>
        <v>0</v>
      </c>
      <c r="AJ83" s="53">
        <f>IF($V83&lt;=AI$2,0,IF($O83&lt;=AI$2,0,IF($G83&gt;=AJ$2,0,IF($K83&gt;=$J83,0,IF($O83&lt;=AJ$2,($J83-(SUM($K83,SUM($Z83:AI83)))),IF($L83=$D$139,(($J83-$K83)/$P83),(($J83-SUM($Z83:AI83))*$Q83))*IF($V83&lt;=AJ$2,(DATEDIF(AI$2,$V83,"D")/365),IF($G83&gt;AI$2,(DATEDIF($G83,AJ$2,"D")/365),1)))))))</f>
        <v>0</v>
      </c>
      <c r="AK83" s="53">
        <f>IF($V83&lt;=AJ$2,0,IF($O83&lt;=AJ$2,0,IF($G83&gt;=AK$2,0,IF($K83&gt;=$J83,0,IF($O83&lt;=AK$2,($J83-(SUM($K83,SUM($Z83:AJ83)))),IF($L83=$D$139,(($J83-$K83)/$P83),(($J83-SUM($Z83:AJ83))*$Q83))*IF($V83&lt;=AK$2,(DATEDIF(AJ$2,$V83,"D")/365),IF($G83&gt;AJ$2,(DATEDIF($G83,AK$2,"D")/365),1)))))))</f>
        <v>0</v>
      </c>
      <c r="AL83" s="53">
        <f>IF($V83&lt;=AK$2,0,IF($O83&lt;=AK$2,0,IF($G83&gt;=AL$2,0,IF($K83&gt;=$J83,0,IF($O83&lt;=AL$2,($J83-(SUM($K83,SUM($Z83:AK83)))),IF($L83=$D$139,(($J83-$K83)/$P83),(($J83-SUM($Z83:AK83))*$Q83))*IF($V83&lt;=AL$2,(DATEDIF(AK$2,$V83,"D")/365),IF($G83&gt;AK$2,(DATEDIF($G83,AL$2,"D")/365),1)))))))</f>
        <v>0</v>
      </c>
      <c r="AM83" s="53">
        <f>IF($V83&lt;=AL$2,0,IF($O83&lt;=AL$2,0,IF($G83&gt;=AM$2,0,IF($K83&gt;=$J83,0,IF($O83&lt;=AM$2,($J83-(SUM($K83,SUM($Z83:AL83)))),IF($L83=$D$139,(($J83-$K83)/$P83),(($J83-SUM($Z83:AL83))*$Q83))*IF($V83&lt;=AM$2,(DATEDIF(AL$2,$V83,"D")/365),IF($G83&gt;AL$2,(DATEDIF($G83,AM$2,"D")/365),1)))))))</f>
        <v>0</v>
      </c>
      <c r="AN83" s="53">
        <f>IF($V83&lt;=AM$2,0,IF($O83&lt;=AM$2,0,IF($G83&gt;=AN$2,0,IF($K83&gt;=$J83,0,IF($O83&lt;=AN$2,($J83-(SUM($K83,SUM($Z83:AM83)))),IF($L83=$D$139,(($J83-$K83)/$P83),(($J83-SUM($Z83:AM83))*$Q83))*IF($V83&lt;=AN$2,(DATEDIF(AM$2,$V83,"D")/365),IF($G83&gt;AM$2,(DATEDIF($G83,AN$2,"D")/365),1)))))))</f>
        <v>0</v>
      </c>
      <c r="AO83" s="53">
        <f>IF($V83&lt;=AN$2,0,IF($O83&lt;=AN$2,0,IF($G83&gt;=AO$2,0,IF($K83&gt;=$J83,0,IF($O83&lt;=AO$2,($J83-(SUM($K83,SUM($Z83:AN83)))),IF($L83=$D$139,(($J83-$K83)/$P83),(($J83-SUM($Z83:AN83))*$Q83))*IF($V83&lt;=AO$2,(DATEDIF(AN$2,$V83,"D")/365),IF($G83&gt;AN$2,(DATEDIF($G83,AO$2,"D")/365),1)))))))</f>
        <v>0</v>
      </c>
      <c r="AP83" s="53">
        <f>IF($V83&lt;=AO$2,0,IF($O83&lt;=AO$2,0,IF($G83&gt;=AP$2,0,IF($K83&gt;=$J83,0,IF($O83&lt;=AP$2,($J83-(SUM($K83,SUM($Z83:AO83)))),IF($L83=$D$139,(($J83-$K83)/$P83),(($J83-SUM($Z83:AO83))*$Q83))*IF($V83&lt;=AP$2,(DATEDIF(AO$2,$V83,"D")/365),IF($G83&gt;AO$2,(DATEDIF($G83,AP$2,"D")/365),1)))))))</f>
        <v>0</v>
      </c>
      <c r="AQ83" s="53">
        <f>IF($V83&lt;=AP$2,0,IF($O83&lt;=AP$2,0,IF($G83&gt;=AQ$2,0,IF($K83&gt;=$J83,0,IF($O83&lt;=AQ$2,($J83-(SUM($K83,SUM($Z83:AP83)))),IF($L83=$D$139,(($J83-$K83)/$P83),(($J83-SUM($Z83:AP83))*$Q83))*IF($V83&lt;=AQ$2,(DATEDIF(AP$2,$V83,"D")/365),IF($G83&gt;AP$2,(DATEDIF($G83,AQ$2,"D")/365),1)))))))</f>
        <v>0</v>
      </c>
      <c r="AR83" s="53">
        <f>IF($V83&lt;=AQ$2,0,IF($O83&lt;=AQ$2,0,IF($G83&gt;=AR$2,0,IF($K83&gt;=$J83,0,IF($O83&lt;=AR$2,($J83-(SUM($K83,SUM($Z83:AQ83)))),IF($L83=$D$139,(($J83-$K83)/$P83),(($J83-SUM($Z83:AQ83))*$Q83))*IF($V83&lt;=AR$2,(DATEDIF(AQ$2,$V83,"D")/365),IF($G83&gt;AQ$2,(DATEDIF($G83,AR$2,"D")/365),1)))))))</f>
        <v>0</v>
      </c>
      <c r="AS83" s="53">
        <f>IF($V83&lt;=AR$2,0,IF($O83&lt;=AR$2,0,IF($G83&gt;=AS$2,0,IF($K83&gt;=$J83,0,IF($O83&lt;=AS$2,($J83-(SUM($K83,SUM($Z83:AR83)))),IF($L83=$D$139,(($J83-$K83)/$P83),(($J83-SUM($Z83:AR83))*$Q83))*IF($V83&lt;=AS$2,(DATEDIF(AR$2,$V83,"D")/365),IF($G83&gt;AR$2,(DATEDIF($G83,AS$2,"D")/365),1)))))))</f>
        <v>0</v>
      </c>
      <c r="AT83" s="53">
        <f>IF($V83&lt;=AS$2,0,IF($O83&lt;=AS$2,0,IF($G83&gt;=AT$2,0,IF($K83&gt;=$J83,0,IF($O83&lt;=AT$2,($J83-(SUM($K83,SUM($Z83:AS83)))),IF($L83=$D$139,(($J83-$K83)/$P83),(($J83-SUM($Z83:AS83))*$Q83))*IF($V83&lt;=AT$2,(DATEDIF(AS$2,$V83,"D")/365),IF($G83&gt;AS$2,(DATEDIF($G83,AT$2,"D")/365),1)))))))</f>
        <v>0</v>
      </c>
      <c r="AU83" s="53">
        <f>IF($V83&lt;=AT$2,0,IF($O83&lt;=AT$2,0,IF($G83&gt;=AU$2,0,IF($K83&gt;=$J83,0,IF($O83&lt;=AU$2,($J83-(SUM($K83,SUM($Z83:AT83)))),IF($L83=$D$139,(($J83-$K83)/$P83),(($J83-SUM($Z83:AT83))*$Q83))*IF($V83&lt;=AU$2,(DATEDIF(AT$2,$V83,"D")/365),IF($G83&gt;AT$2,(DATEDIF($G83,AU$2,"D")/365),1)))))))</f>
        <v>0</v>
      </c>
      <c r="AV83" s="53">
        <f>IF($V83&lt;=AU$2,0,IF($O83&lt;=AU$2,0,IF($G83&gt;=AV$2,0,IF($K83&gt;=$J83,0,IF($O83&lt;=AV$2,($J83-(SUM($K83,SUM($Z83:AU83)))),IF($L83=$D$139,(($J83-$K83)/$P83),(($J83-SUM($Z83:AU83))*$Q83))*IF($V83&lt;=AV$2,(DATEDIF(AU$2,$V83,"D")/365),IF($G83&gt;AU$2,(DATEDIF($G83,AV$2,"D")/365),1)))))))</f>
        <v>0</v>
      </c>
      <c r="AW83" s="53">
        <f>IF($V83&lt;=AV$2,0,IF($O83&lt;=AV$2,0,IF($G83&gt;=AW$2,0,IF($K83&gt;=$J83,0,IF($O83&lt;=AW$2,($J83-(SUM($K83,SUM($Z83:AV83)))),IF($L83=$D$139,(($J83-$K83)/$P83),(($J83-SUM($Z83:AV83))*$Q83))*IF($V83&lt;=AW$2,(DATEDIF(AV$2,$V83,"D")/365),IF($G83&gt;AV$2,(DATEDIF($G83,AW$2,"D")/365),1)))))))</f>
        <v>0</v>
      </c>
      <c r="AX83" s="53">
        <f>IF($V83&lt;=AW$2,0,IF($O83&lt;=AW$2,0,IF($G83&gt;=AX$2,0,IF($K83&gt;=$J83,0,IF($O83&lt;=AX$2,($J83-(SUM($K83,SUM($Z83:AW83)))),IF($L83=$D$139,(($J83-$K83)/$P83),(($J83-SUM($Z83:AW83))*$Q83))*IF($V83&lt;=AX$2,(DATEDIF(AW$2,$V83,"D")/365),IF($G83&gt;AW$2,(DATEDIF($G83,AX$2,"D")/365),1)))))))</f>
        <v>0</v>
      </c>
      <c r="AY83" s="53">
        <f>IF($V83&lt;=AX$2,0,IF($O83&lt;=AX$2,0,IF($G83&gt;=AY$2,0,IF($K83&gt;=$J83,0,IF($O83&lt;=AY$2,($J83-(SUM($K83,SUM($Z83:AX83)))),IF($L83=$D$139,(($J83-$K83)/$P83),(($J83-SUM($Z83:AX83))*$Q83))*IF($V83&lt;=AY$2,(DATEDIF(AX$2,$V83,"D")/365),IF($G83&gt;AX$2,(DATEDIF($G83,AY$2,"D")/365),1)))))))</f>
        <v>0</v>
      </c>
      <c r="AZ83" s="52"/>
      <c r="BA83" s="52"/>
      <c r="BB83" s="126">
        <f>IF($V83&lt;=BB$2,0,IF($G83&gt;=BB$2,0,IF($G83&gt;$W$3,(J83-Z83),IF($G83&lt;=$W$3,J83-SUM(W83,$Z83:Z83),0))))</f>
        <v>0</v>
      </c>
      <c r="BC83" s="53">
        <f t="shared" si="49"/>
        <v>0</v>
      </c>
      <c r="BD83" s="52">
        <f t="shared" si="49"/>
        <v>0</v>
      </c>
      <c r="BE83" s="53">
        <f t="shared" si="49"/>
        <v>0</v>
      </c>
      <c r="BF83" s="52">
        <f t="shared" si="49"/>
        <v>0</v>
      </c>
      <c r="BG83" s="53">
        <f t="shared" si="49"/>
        <v>0</v>
      </c>
      <c r="BH83" s="52">
        <f t="shared" si="49"/>
        <v>0</v>
      </c>
      <c r="BI83" s="53">
        <f t="shared" si="49"/>
        <v>0</v>
      </c>
      <c r="BJ83" s="52">
        <f t="shared" si="49"/>
        <v>0</v>
      </c>
      <c r="BK83" s="53">
        <f t="shared" si="49"/>
        <v>0</v>
      </c>
      <c r="BL83" s="52">
        <f t="shared" si="49"/>
        <v>0</v>
      </c>
      <c r="BM83" s="53">
        <f t="shared" si="49"/>
        <v>0</v>
      </c>
      <c r="BN83" s="52">
        <f t="shared" si="49"/>
        <v>0</v>
      </c>
      <c r="BO83" s="53">
        <f t="shared" si="49"/>
        <v>0</v>
      </c>
      <c r="BP83" s="52">
        <f t="shared" si="49"/>
        <v>0</v>
      </c>
      <c r="BQ83" s="53">
        <f t="shared" si="49"/>
        <v>0</v>
      </c>
      <c r="BR83" s="52">
        <f t="shared" si="49"/>
        <v>0</v>
      </c>
      <c r="BS83" s="53">
        <f t="shared" si="51"/>
        <v>0</v>
      </c>
      <c r="BT83" s="52">
        <f t="shared" si="51"/>
        <v>0</v>
      </c>
      <c r="BU83" s="53">
        <f t="shared" si="51"/>
        <v>0</v>
      </c>
      <c r="BV83" s="52">
        <f t="shared" si="50"/>
        <v>0</v>
      </c>
      <c r="BW83" s="53">
        <f t="shared" si="50"/>
        <v>0</v>
      </c>
      <c r="BX83" s="52">
        <f t="shared" si="50"/>
        <v>0</v>
      </c>
      <c r="BY83" s="53">
        <f t="shared" si="50"/>
        <v>0</v>
      </c>
      <c r="BZ83" s="52">
        <f t="shared" si="50"/>
        <v>0</v>
      </c>
      <c r="CA83" s="53">
        <f t="shared" si="50"/>
        <v>0</v>
      </c>
    </row>
    <row r="84" spans="1:79">
      <c r="A84" s="20">
        <v>83</v>
      </c>
      <c r="B84" s="20" t="s">
        <v>27</v>
      </c>
      <c r="C84" s="20" t="s">
        <v>153</v>
      </c>
      <c r="D84" s="2">
        <v>1985</v>
      </c>
      <c r="E84" s="3">
        <v>4</v>
      </c>
      <c r="F84" s="2">
        <v>1</v>
      </c>
      <c r="G84" s="55">
        <f t="shared" si="33"/>
        <v>31137</v>
      </c>
      <c r="H84" s="4">
        <v>0</v>
      </c>
      <c r="I84" s="1">
        <v>0</v>
      </c>
      <c r="J84" s="51">
        <f t="shared" si="34"/>
        <v>0</v>
      </c>
      <c r="K84" s="54">
        <f t="shared" si="35"/>
        <v>0</v>
      </c>
      <c r="L84" s="4" t="s">
        <v>96</v>
      </c>
      <c r="M84" s="54">
        <f t="shared" si="48"/>
        <v>8</v>
      </c>
      <c r="N84" s="53">
        <f t="shared" si="39"/>
        <v>8</v>
      </c>
      <c r="O84" s="55">
        <f t="shared" si="40"/>
        <v>34059</v>
      </c>
      <c r="P84" s="53">
        <f t="shared" si="41"/>
        <v>0</v>
      </c>
      <c r="Q84" s="111">
        <f t="shared" si="42"/>
        <v>0</v>
      </c>
      <c r="R84" s="145" t="s">
        <v>130</v>
      </c>
      <c r="S84" s="138">
        <v>17</v>
      </c>
      <c r="T84" s="139">
        <v>4</v>
      </c>
      <c r="U84" s="138">
        <v>2035</v>
      </c>
      <c r="V84" s="55">
        <f t="shared" si="43"/>
        <v>54878</v>
      </c>
      <c r="W84" s="53">
        <f t="shared" si="44"/>
        <v>0</v>
      </c>
      <c r="X84" s="53">
        <f t="shared" si="45"/>
        <v>0</v>
      </c>
      <c r="Y84" s="53">
        <f t="shared" si="46"/>
        <v>0</v>
      </c>
      <c r="Z84" s="53">
        <f t="shared" si="47"/>
        <v>0</v>
      </c>
      <c r="AA84" s="53">
        <f>IF($V84&lt;=Z$2,0,IF($O84&lt;=Z$2,0,IF($G84&gt;=AA$2,0,IF($K84&gt;=$J84,0,IF($O84&lt;=AA$2,($J84-(SUM($K84,SUM($Z84:Z84)))),IF($L84=$D$139,(($J84-$K84)/$P84),(($J84-SUM($Z84:Z84))*$Q84))*IF($V84&lt;=AA$2,(DATEDIF(Z$2,$V84,"D")/365),IF($G84&gt;Z$2,(DATEDIF($G84,AA$2,"D")/365),1)))))))</f>
        <v>0</v>
      </c>
      <c r="AB84" s="53">
        <f>IF($V84&lt;=AA$2,0,IF($O84&lt;=AA$2,0,IF($G84&gt;=AB$2,0,IF($K84&gt;=$J84,0,IF($O84&lt;=AB$2,($J84-(SUM($K84,SUM($Z84:AA84)))),IF($L84=$D$139,(($J84-$K84)/$P84),(($J84-SUM($Z84:AA84))*$Q84))*IF($V84&lt;=AB$2,(DATEDIF(AA$2,$V84,"D")/365),IF($G84&gt;AA$2,(DATEDIF($G84,AB$2,"D")/365),1)))))))</f>
        <v>0</v>
      </c>
      <c r="AC84" s="53">
        <f>IF($V84&lt;=AB$2,0,IF($O84&lt;=AB$2,0,IF($G84&gt;=AC$2,0,IF($K84&gt;=$J84,0,IF($O84&lt;=AC$2,($J84-(SUM($K84,SUM($Z84:AB84)))),IF($L84=$D$139,(($J84-$K84)/$P84),(($J84-SUM($Z84:AB84))*$Q84))*IF($V84&lt;=AC$2,(DATEDIF(AB$2,$V84,"D")/365),IF($G84&gt;AB$2,(DATEDIF($G84,AC$2,"D")/365),1)))))))</f>
        <v>0</v>
      </c>
      <c r="AD84" s="53">
        <f>IF($V84&lt;=AC$2,0,IF($O84&lt;=AC$2,0,IF($G84&gt;=AD$2,0,IF($K84&gt;=$J84,0,IF($O84&lt;=AD$2,($J84-(SUM($K84,SUM($Z84:AC84)))),IF($L84=$D$139,(($J84-$K84)/$P84),(($J84-SUM($Z84:AC84))*$Q84))*IF($V84&lt;=AD$2,(DATEDIF(AC$2,$V84,"D")/365),IF($G84&gt;AC$2,(DATEDIF($G84,AD$2,"D")/365),1)))))))</f>
        <v>0</v>
      </c>
      <c r="AE84" s="53">
        <f>IF($V84&lt;=AD$2,0,IF($O84&lt;=AD$2,0,IF($G84&gt;=AE$2,0,IF($K84&gt;=$J84,0,IF($O84&lt;=AE$2,($J84-(SUM($K84,SUM($Z84:AD84)))),IF($L84=$D$139,(($J84-$K84)/$P84),(($J84-SUM($Z84:AD84))*$Q84))*IF($V84&lt;=AE$2,(DATEDIF(AD$2,$V84,"D")/365),IF($G84&gt;AD$2,(DATEDIF($G84,AE$2,"D")/365),1)))))))</f>
        <v>0</v>
      </c>
      <c r="AF84" s="53">
        <f>IF($V84&lt;=AE$2,0,IF($O84&lt;=AE$2,0,IF($G84&gt;=AF$2,0,IF($K84&gt;=$J84,0,IF($O84&lt;=AF$2,($J84-(SUM($K84,SUM($Z84:AE84)))),IF($L84=$D$139,(($J84-$K84)/$P84),(($J84-SUM($Z84:AE84))*$Q84))*IF($V84&lt;=AF$2,(DATEDIF(AE$2,$V84,"D")/365),IF($G84&gt;AE$2,(DATEDIF($G84,AF$2,"D")/365),1)))))))</f>
        <v>0</v>
      </c>
      <c r="AG84" s="53">
        <f>IF($V84&lt;=AF$2,0,IF($O84&lt;=AF$2,0,IF($G84&gt;=AG$2,0,IF($K84&gt;=$J84,0,IF($O84&lt;=AG$2,($J84-(SUM($K84,SUM($Z84:AF84)))),IF($L84=$D$139,(($J84-$K84)/$P84),(($J84-SUM($Z84:AF84))*$Q84))*IF($V84&lt;=AG$2,(DATEDIF(AF$2,$V84,"D")/365),IF($G84&gt;AF$2,(DATEDIF($G84,AG$2,"D")/365),1)))))))</f>
        <v>0</v>
      </c>
      <c r="AH84" s="53">
        <f>IF($V84&lt;=AG$2,0,IF($O84&lt;=AG$2,0,IF($G84&gt;=AH$2,0,IF($K84&gt;=$J84,0,IF($O84&lt;=AH$2,($J84-(SUM($K84,SUM($Z84:AG84)))),IF($L84=$D$139,(($J84-$K84)/$P84),(($J84-SUM($Z84:AG84))*$Q84))*IF($V84&lt;=AH$2,(DATEDIF(AG$2,$V84,"D")/365),IF($G84&gt;AG$2,(DATEDIF($G84,AH$2,"D")/365),1)))))))</f>
        <v>0</v>
      </c>
      <c r="AI84" s="53">
        <f>IF($V84&lt;=AH$2,0,IF($O84&lt;=AH$2,0,IF($G84&gt;=AI$2,0,IF($K84&gt;=$J84,0,IF($O84&lt;=AI$2,($J84-(SUM($K84,SUM($Z84:AH84)))),IF($L84=$D$139,(($J84-$K84)/$P84),(($J84-SUM($Z84:AH84))*$Q84))*IF($V84&lt;=AI$2,(DATEDIF(AH$2,$V84,"D")/365),IF($G84&gt;AH$2,(DATEDIF($G84,AI$2,"D")/365),1)))))))</f>
        <v>0</v>
      </c>
      <c r="AJ84" s="53">
        <f>IF($V84&lt;=AI$2,0,IF($O84&lt;=AI$2,0,IF($G84&gt;=AJ$2,0,IF($K84&gt;=$J84,0,IF($O84&lt;=AJ$2,($J84-(SUM($K84,SUM($Z84:AI84)))),IF($L84=$D$139,(($J84-$K84)/$P84),(($J84-SUM($Z84:AI84))*$Q84))*IF($V84&lt;=AJ$2,(DATEDIF(AI$2,$V84,"D")/365),IF($G84&gt;AI$2,(DATEDIF($G84,AJ$2,"D")/365),1)))))))</f>
        <v>0</v>
      </c>
      <c r="AK84" s="53">
        <f>IF($V84&lt;=AJ$2,0,IF($O84&lt;=AJ$2,0,IF($G84&gt;=AK$2,0,IF($K84&gt;=$J84,0,IF($O84&lt;=AK$2,($J84-(SUM($K84,SUM($Z84:AJ84)))),IF($L84=$D$139,(($J84-$K84)/$P84),(($J84-SUM($Z84:AJ84))*$Q84))*IF($V84&lt;=AK$2,(DATEDIF(AJ$2,$V84,"D")/365),IF($G84&gt;AJ$2,(DATEDIF($G84,AK$2,"D")/365),1)))))))</f>
        <v>0</v>
      </c>
      <c r="AL84" s="53">
        <f>IF($V84&lt;=AK$2,0,IF($O84&lt;=AK$2,0,IF($G84&gt;=AL$2,0,IF($K84&gt;=$J84,0,IF($O84&lt;=AL$2,($J84-(SUM($K84,SUM($Z84:AK84)))),IF($L84=$D$139,(($J84-$K84)/$P84),(($J84-SUM($Z84:AK84))*$Q84))*IF($V84&lt;=AL$2,(DATEDIF(AK$2,$V84,"D")/365),IF($G84&gt;AK$2,(DATEDIF($G84,AL$2,"D")/365),1)))))))</f>
        <v>0</v>
      </c>
      <c r="AM84" s="53">
        <f>IF($V84&lt;=AL$2,0,IF($O84&lt;=AL$2,0,IF($G84&gt;=AM$2,0,IF($K84&gt;=$J84,0,IF($O84&lt;=AM$2,($J84-(SUM($K84,SUM($Z84:AL84)))),IF($L84=$D$139,(($J84-$K84)/$P84),(($J84-SUM($Z84:AL84))*$Q84))*IF($V84&lt;=AM$2,(DATEDIF(AL$2,$V84,"D")/365),IF($G84&gt;AL$2,(DATEDIF($G84,AM$2,"D")/365),1)))))))</f>
        <v>0</v>
      </c>
      <c r="AN84" s="53">
        <f>IF($V84&lt;=AM$2,0,IF($O84&lt;=AM$2,0,IF($G84&gt;=AN$2,0,IF($K84&gt;=$J84,0,IF($O84&lt;=AN$2,($J84-(SUM($K84,SUM($Z84:AM84)))),IF($L84=$D$139,(($J84-$K84)/$P84),(($J84-SUM($Z84:AM84))*$Q84))*IF($V84&lt;=AN$2,(DATEDIF(AM$2,$V84,"D")/365),IF($G84&gt;AM$2,(DATEDIF($G84,AN$2,"D")/365),1)))))))</f>
        <v>0</v>
      </c>
      <c r="AO84" s="53">
        <f>IF($V84&lt;=AN$2,0,IF($O84&lt;=AN$2,0,IF($G84&gt;=AO$2,0,IF($K84&gt;=$J84,0,IF($O84&lt;=AO$2,($J84-(SUM($K84,SUM($Z84:AN84)))),IF($L84=$D$139,(($J84-$K84)/$P84),(($J84-SUM($Z84:AN84))*$Q84))*IF($V84&lt;=AO$2,(DATEDIF(AN$2,$V84,"D")/365),IF($G84&gt;AN$2,(DATEDIF($G84,AO$2,"D")/365),1)))))))</f>
        <v>0</v>
      </c>
      <c r="AP84" s="53">
        <f>IF($V84&lt;=AO$2,0,IF($O84&lt;=AO$2,0,IF($G84&gt;=AP$2,0,IF($K84&gt;=$J84,0,IF($O84&lt;=AP$2,($J84-(SUM($K84,SUM($Z84:AO84)))),IF($L84=$D$139,(($J84-$K84)/$P84),(($J84-SUM($Z84:AO84))*$Q84))*IF($V84&lt;=AP$2,(DATEDIF(AO$2,$V84,"D")/365),IF($G84&gt;AO$2,(DATEDIF($G84,AP$2,"D")/365),1)))))))</f>
        <v>0</v>
      </c>
      <c r="AQ84" s="53">
        <f>IF($V84&lt;=AP$2,0,IF($O84&lt;=AP$2,0,IF($G84&gt;=AQ$2,0,IF($K84&gt;=$J84,0,IF($O84&lt;=AQ$2,($J84-(SUM($K84,SUM($Z84:AP84)))),IF($L84=$D$139,(($J84-$K84)/$P84),(($J84-SUM($Z84:AP84))*$Q84))*IF($V84&lt;=AQ$2,(DATEDIF(AP$2,$V84,"D")/365),IF($G84&gt;AP$2,(DATEDIF($G84,AQ$2,"D")/365),1)))))))</f>
        <v>0</v>
      </c>
      <c r="AR84" s="53">
        <f>IF($V84&lt;=AQ$2,0,IF($O84&lt;=AQ$2,0,IF($G84&gt;=AR$2,0,IF($K84&gt;=$J84,0,IF($O84&lt;=AR$2,($J84-(SUM($K84,SUM($Z84:AQ84)))),IF($L84=$D$139,(($J84-$K84)/$P84),(($J84-SUM($Z84:AQ84))*$Q84))*IF($V84&lt;=AR$2,(DATEDIF(AQ$2,$V84,"D")/365),IF($G84&gt;AQ$2,(DATEDIF($G84,AR$2,"D")/365),1)))))))</f>
        <v>0</v>
      </c>
      <c r="AS84" s="53">
        <f>IF($V84&lt;=AR$2,0,IF($O84&lt;=AR$2,0,IF($G84&gt;=AS$2,0,IF($K84&gt;=$J84,0,IF($O84&lt;=AS$2,($J84-(SUM($K84,SUM($Z84:AR84)))),IF($L84=$D$139,(($J84-$K84)/$P84),(($J84-SUM($Z84:AR84))*$Q84))*IF($V84&lt;=AS$2,(DATEDIF(AR$2,$V84,"D")/365),IF($G84&gt;AR$2,(DATEDIF($G84,AS$2,"D")/365),1)))))))</f>
        <v>0</v>
      </c>
      <c r="AT84" s="53">
        <f>IF($V84&lt;=AS$2,0,IF($O84&lt;=AS$2,0,IF($G84&gt;=AT$2,0,IF($K84&gt;=$J84,0,IF($O84&lt;=AT$2,($J84-(SUM($K84,SUM($Z84:AS84)))),IF($L84=$D$139,(($J84-$K84)/$P84),(($J84-SUM($Z84:AS84))*$Q84))*IF($V84&lt;=AT$2,(DATEDIF(AS$2,$V84,"D")/365),IF($G84&gt;AS$2,(DATEDIF($G84,AT$2,"D")/365),1)))))))</f>
        <v>0</v>
      </c>
      <c r="AU84" s="53">
        <f>IF($V84&lt;=AT$2,0,IF($O84&lt;=AT$2,0,IF($G84&gt;=AU$2,0,IF($K84&gt;=$J84,0,IF($O84&lt;=AU$2,($J84-(SUM($K84,SUM($Z84:AT84)))),IF($L84=$D$139,(($J84-$K84)/$P84),(($J84-SUM($Z84:AT84))*$Q84))*IF($V84&lt;=AU$2,(DATEDIF(AT$2,$V84,"D")/365),IF($G84&gt;AT$2,(DATEDIF($G84,AU$2,"D")/365),1)))))))</f>
        <v>0</v>
      </c>
      <c r="AV84" s="53">
        <f>IF($V84&lt;=AU$2,0,IF($O84&lt;=AU$2,0,IF($G84&gt;=AV$2,0,IF($K84&gt;=$J84,0,IF($O84&lt;=AV$2,($J84-(SUM($K84,SUM($Z84:AU84)))),IF($L84=$D$139,(($J84-$K84)/$P84),(($J84-SUM($Z84:AU84))*$Q84))*IF($V84&lt;=AV$2,(DATEDIF(AU$2,$V84,"D")/365),IF($G84&gt;AU$2,(DATEDIF($G84,AV$2,"D")/365),1)))))))</f>
        <v>0</v>
      </c>
      <c r="AW84" s="53">
        <f>IF($V84&lt;=AV$2,0,IF($O84&lt;=AV$2,0,IF($G84&gt;=AW$2,0,IF($K84&gt;=$J84,0,IF($O84&lt;=AW$2,($J84-(SUM($K84,SUM($Z84:AV84)))),IF($L84=$D$139,(($J84-$K84)/$P84),(($J84-SUM($Z84:AV84))*$Q84))*IF($V84&lt;=AW$2,(DATEDIF(AV$2,$V84,"D")/365),IF($G84&gt;AV$2,(DATEDIF($G84,AW$2,"D")/365),1)))))))</f>
        <v>0</v>
      </c>
      <c r="AX84" s="53">
        <f>IF($V84&lt;=AW$2,0,IF($O84&lt;=AW$2,0,IF($G84&gt;=AX$2,0,IF($K84&gt;=$J84,0,IF($O84&lt;=AX$2,($J84-(SUM($K84,SUM($Z84:AW84)))),IF($L84=$D$139,(($J84-$K84)/$P84),(($J84-SUM($Z84:AW84))*$Q84))*IF($V84&lt;=AX$2,(DATEDIF(AW$2,$V84,"D")/365),IF($G84&gt;AW$2,(DATEDIF($G84,AX$2,"D")/365),1)))))))</f>
        <v>0</v>
      </c>
      <c r="AY84" s="53">
        <f>IF($V84&lt;=AX$2,0,IF($O84&lt;=AX$2,0,IF($G84&gt;=AY$2,0,IF($K84&gt;=$J84,0,IF($O84&lt;=AY$2,($J84-(SUM($K84,SUM($Z84:AX84)))),IF($L84=$D$139,(($J84-$K84)/$P84),(($J84-SUM($Z84:AX84))*$Q84))*IF($V84&lt;=AY$2,(DATEDIF(AX$2,$V84,"D")/365),IF($G84&gt;AX$2,(DATEDIF($G84,AY$2,"D")/365),1)))))))</f>
        <v>0</v>
      </c>
      <c r="AZ84" s="52"/>
      <c r="BA84" s="52"/>
      <c r="BB84" s="126">
        <f>IF($V84&lt;=BB$2,0,IF($G84&gt;=BB$2,0,IF($G84&gt;$W$3,(J84-Z84),IF($G84&lt;=$W$3,J84-SUM(W84,$Z84:Z84),0))))</f>
        <v>0</v>
      </c>
      <c r="BC84" s="53">
        <f t="shared" si="49"/>
        <v>0</v>
      </c>
      <c r="BD84" s="52">
        <f t="shared" si="49"/>
        <v>0</v>
      </c>
      <c r="BE84" s="53">
        <f t="shared" si="49"/>
        <v>0</v>
      </c>
      <c r="BF84" s="52">
        <f t="shared" si="49"/>
        <v>0</v>
      </c>
      <c r="BG84" s="53">
        <f t="shared" si="49"/>
        <v>0</v>
      </c>
      <c r="BH84" s="52">
        <f t="shared" si="49"/>
        <v>0</v>
      </c>
      <c r="BI84" s="53">
        <f t="shared" si="49"/>
        <v>0</v>
      </c>
      <c r="BJ84" s="52">
        <f t="shared" si="49"/>
        <v>0</v>
      </c>
      <c r="BK84" s="53">
        <f t="shared" si="49"/>
        <v>0</v>
      </c>
      <c r="BL84" s="52">
        <f t="shared" si="49"/>
        <v>0</v>
      </c>
      <c r="BM84" s="53">
        <f t="shared" si="49"/>
        <v>0</v>
      </c>
      <c r="BN84" s="52">
        <f t="shared" si="49"/>
        <v>0</v>
      </c>
      <c r="BO84" s="53">
        <f t="shared" si="49"/>
        <v>0</v>
      </c>
      <c r="BP84" s="52">
        <f t="shared" si="49"/>
        <v>0</v>
      </c>
      <c r="BQ84" s="53">
        <f t="shared" si="49"/>
        <v>0</v>
      </c>
      <c r="BR84" s="52">
        <f t="shared" si="49"/>
        <v>0</v>
      </c>
      <c r="BS84" s="53">
        <f t="shared" si="51"/>
        <v>0</v>
      </c>
      <c r="BT84" s="52">
        <f t="shared" si="51"/>
        <v>0</v>
      </c>
      <c r="BU84" s="53">
        <f t="shared" si="51"/>
        <v>0</v>
      </c>
      <c r="BV84" s="52">
        <f t="shared" si="50"/>
        <v>0</v>
      </c>
      <c r="BW84" s="53">
        <f t="shared" si="50"/>
        <v>0</v>
      </c>
      <c r="BX84" s="52">
        <f t="shared" si="50"/>
        <v>0</v>
      </c>
      <c r="BY84" s="53">
        <f t="shared" si="50"/>
        <v>0</v>
      </c>
      <c r="BZ84" s="52">
        <f t="shared" si="50"/>
        <v>0</v>
      </c>
      <c r="CA84" s="53">
        <f t="shared" si="50"/>
        <v>0</v>
      </c>
    </row>
    <row r="85" spans="1:79">
      <c r="A85" s="20">
        <v>84</v>
      </c>
      <c r="B85" s="20" t="s">
        <v>27</v>
      </c>
      <c r="C85" s="20" t="s">
        <v>153</v>
      </c>
      <c r="D85" s="2">
        <v>1985</v>
      </c>
      <c r="E85" s="3">
        <v>4</v>
      </c>
      <c r="F85" s="2">
        <v>1</v>
      </c>
      <c r="G85" s="55">
        <f t="shared" si="33"/>
        <v>31137</v>
      </c>
      <c r="H85" s="4">
        <v>0</v>
      </c>
      <c r="I85" s="1">
        <v>0</v>
      </c>
      <c r="J85" s="51">
        <f t="shared" si="34"/>
        <v>0</v>
      </c>
      <c r="K85" s="54">
        <f t="shared" si="35"/>
        <v>0</v>
      </c>
      <c r="L85" s="4" t="s">
        <v>96</v>
      </c>
      <c r="M85" s="54">
        <f t="shared" si="48"/>
        <v>8</v>
      </c>
      <c r="N85" s="53">
        <f t="shared" si="39"/>
        <v>8</v>
      </c>
      <c r="O85" s="55">
        <f t="shared" si="40"/>
        <v>34059</v>
      </c>
      <c r="P85" s="53">
        <f t="shared" si="41"/>
        <v>0</v>
      </c>
      <c r="Q85" s="111">
        <f t="shared" si="42"/>
        <v>0</v>
      </c>
      <c r="R85" s="145" t="s">
        <v>130</v>
      </c>
      <c r="S85" s="138">
        <v>17</v>
      </c>
      <c r="T85" s="139">
        <v>4</v>
      </c>
      <c r="U85" s="138">
        <v>2035</v>
      </c>
      <c r="V85" s="55">
        <f t="shared" si="43"/>
        <v>54878</v>
      </c>
      <c r="W85" s="53">
        <f t="shared" si="44"/>
        <v>0</v>
      </c>
      <c r="X85" s="53">
        <f t="shared" si="45"/>
        <v>0</v>
      </c>
      <c r="Y85" s="53">
        <f t="shared" si="46"/>
        <v>0</v>
      </c>
      <c r="Z85" s="53">
        <f t="shared" si="47"/>
        <v>0</v>
      </c>
      <c r="AA85" s="53">
        <f>IF($V85&lt;=Z$2,0,IF($O85&lt;=Z$2,0,IF($G85&gt;=AA$2,0,IF($K85&gt;=$J85,0,IF($O85&lt;=AA$2,($J85-(SUM($K85,SUM($Z85:Z85)))),IF($L85=$D$139,(($J85-$K85)/$P85),(($J85-SUM($Z85:Z85))*$Q85))*IF($V85&lt;=AA$2,(DATEDIF(Z$2,$V85,"D")/365),IF($G85&gt;Z$2,(DATEDIF($G85,AA$2,"D")/365),1)))))))</f>
        <v>0</v>
      </c>
      <c r="AB85" s="53">
        <f>IF($V85&lt;=AA$2,0,IF($O85&lt;=AA$2,0,IF($G85&gt;=AB$2,0,IF($K85&gt;=$J85,0,IF($O85&lt;=AB$2,($J85-(SUM($K85,SUM($Z85:AA85)))),IF($L85=$D$139,(($J85-$K85)/$P85),(($J85-SUM($Z85:AA85))*$Q85))*IF($V85&lt;=AB$2,(DATEDIF(AA$2,$V85,"D")/365),IF($G85&gt;AA$2,(DATEDIF($G85,AB$2,"D")/365),1)))))))</f>
        <v>0</v>
      </c>
      <c r="AC85" s="53">
        <f>IF($V85&lt;=AB$2,0,IF($O85&lt;=AB$2,0,IF($G85&gt;=AC$2,0,IF($K85&gt;=$J85,0,IF($O85&lt;=AC$2,($J85-(SUM($K85,SUM($Z85:AB85)))),IF($L85=$D$139,(($J85-$K85)/$P85),(($J85-SUM($Z85:AB85))*$Q85))*IF($V85&lt;=AC$2,(DATEDIF(AB$2,$V85,"D")/365),IF($G85&gt;AB$2,(DATEDIF($G85,AC$2,"D")/365),1)))))))</f>
        <v>0</v>
      </c>
      <c r="AD85" s="53">
        <f>IF($V85&lt;=AC$2,0,IF($O85&lt;=AC$2,0,IF($G85&gt;=AD$2,0,IF($K85&gt;=$J85,0,IF($O85&lt;=AD$2,($J85-(SUM($K85,SUM($Z85:AC85)))),IF($L85=$D$139,(($J85-$K85)/$P85),(($J85-SUM($Z85:AC85))*$Q85))*IF($V85&lt;=AD$2,(DATEDIF(AC$2,$V85,"D")/365),IF($G85&gt;AC$2,(DATEDIF($G85,AD$2,"D")/365),1)))))))</f>
        <v>0</v>
      </c>
      <c r="AE85" s="53">
        <f>IF($V85&lt;=AD$2,0,IF($O85&lt;=AD$2,0,IF($G85&gt;=AE$2,0,IF($K85&gt;=$J85,0,IF($O85&lt;=AE$2,($J85-(SUM($K85,SUM($Z85:AD85)))),IF($L85=$D$139,(($J85-$K85)/$P85),(($J85-SUM($Z85:AD85))*$Q85))*IF($V85&lt;=AE$2,(DATEDIF(AD$2,$V85,"D")/365),IF($G85&gt;AD$2,(DATEDIF($G85,AE$2,"D")/365),1)))))))</f>
        <v>0</v>
      </c>
      <c r="AF85" s="53">
        <f>IF($V85&lt;=AE$2,0,IF($O85&lt;=AE$2,0,IF($G85&gt;=AF$2,0,IF($K85&gt;=$J85,0,IF($O85&lt;=AF$2,($J85-(SUM($K85,SUM($Z85:AE85)))),IF($L85=$D$139,(($J85-$K85)/$P85),(($J85-SUM($Z85:AE85))*$Q85))*IF($V85&lt;=AF$2,(DATEDIF(AE$2,$V85,"D")/365),IF($G85&gt;AE$2,(DATEDIF($G85,AF$2,"D")/365),1)))))))</f>
        <v>0</v>
      </c>
      <c r="AG85" s="53">
        <f>IF($V85&lt;=AF$2,0,IF($O85&lt;=AF$2,0,IF($G85&gt;=AG$2,0,IF($K85&gt;=$J85,0,IF($O85&lt;=AG$2,($J85-(SUM($K85,SUM($Z85:AF85)))),IF($L85=$D$139,(($J85-$K85)/$P85),(($J85-SUM($Z85:AF85))*$Q85))*IF($V85&lt;=AG$2,(DATEDIF(AF$2,$V85,"D")/365),IF($G85&gt;AF$2,(DATEDIF($G85,AG$2,"D")/365),1)))))))</f>
        <v>0</v>
      </c>
      <c r="AH85" s="53">
        <f>IF($V85&lt;=AG$2,0,IF($O85&lt;=AG$2,0,IF($G85&gt;=AH$2,0,IF($K85&gt;=$J85,0,IF($O85&lt;=AH$2,($J85-(SUM($K85,SUM($Z85:AG85)))),IF($L85=$D$139,(($J85-$K85)/$P85),(($J85-SUM($Z85:AG85))*$Q85))*IF($V85&lt;=AH$2,(DATEDIF(AG$2,$V85,"D")/365),IF($G85&gt;AG$2,(DATEDIF($G85,AH$2,"D")/365),1)))))))</f>
        <v>0</v>
      </c>
      <c r="AI85" s="53">
        <f>IF($V85&lt;=AH$2,0,IF($O85&lt;=AH$2,0,IF($G85&gt;=AI$2,0,IF($K85&gt;=$J85,0,IF($O85&lt;=AI$2,($J85-(SUM($K85,SUM($Z85:AH85)))),IF($L85=$D$139,(($J85-$K85)/$P85),(($J85-SUM($Z85:AH85))*$Q85))*IF($V85&lt;=AI$2,(DATEDIF(AH$2,$V85,"D")/365),IF($G85&gt;AH$2,(DATEDIF($G85,AI$2,"D")/365),1)))))))</f>
        <v>0</v>
      </c>
      <c r="AJ85" s="53">
        <f>IF($V85&lt;=AI$2,0,IF($O85&lt;=AI$2,0,IF($G85&gt;=AJ$2,0,IF($K85&gt;=$J85,0,IF($O85&lt;=AJ$2,($J85-(SUM($K85,SUM($Z85:AI85)))),IF($L85=$D$139,(($J85-$K85)/$P85),(($J85-SUM($Z85:AI85))*$Q85))*IF($V85&lt;=AJ$2,(DATEDIF(AI$2,$V85,"D")/365),IF($G85&gt;AI$2,(DATEDIF($G85,AJ$2,"D")/365),1)))))))</f>
        <v>0</v>
      </c>
      <c r="AK85" s="53">
        <f>IF($V85&lt;=AJ$2,0,IF($O85&lt;=AJ$2,0,IF($G85&gt;=AK$2,0,IF($K85&gt;=$J85,0,IF($O85&lt;=AK$2,($J85-(SUM($K85,SUM($Z85:AJ85)))),IF($L85=$D$139,(($J85-$K85)/$P85),(($J85-SUM($Z85:AJ85))*$Q85))*IF($V85&lt;=AK$2,(DATEDIF(AJ$2,$V85,"D")/365),IF($G85&gt;AJ$2,(DATEDIF($G85,AK$2,"D")/365),1)))))))</f>
        <v>0</v>
      </c>
      <c r="AL85" s="53">
        <f>IF($V85&lt;=AK$2,0,IF($O85&lt;=AK$2,0,IF($G85&gt;=AL$2,0,IF($K85&gt;=$J85,0,IF($O85&lt;=AL$2,($J85-(SUM($K85,SUM($Z85:AK85)))),IF($L85=$D$139,(($J85-$K85)/$P85),(($J85-SUM($Z85:AK85))*$Q85))*IF($V85&lt;=AL$2,(DATEDIF(AK$2,$V85,"D")/365),IF($G85&gt;AK$2,(DATEDIF($G85,AL$2,"D")/365),1)))))))</f>
        <v>0</v>
      </c>
      <c r="AM85" s="53">
        <f>IF($V85&lt;=AL$2,0,IF($O85&lt;=AL$2,0,IF($G85&gt;=AM$2,0,IF($K85&gt;=$J85,0,IF($O85&lt;=AM$2,($J85-(SUM($K85,SUM($Z85:AL85)))),IF($L85=$D$139,(($J85-$K85)/$P85),(($J85-SUM($Z85:AL85))*$Q85))*IF($V85&lt;=AM$2,(DATEDIF(AL$2,$V85,"D")/365),IF($G85&gt;AL$2,(DATEDIF($G85,AM$2,"D")/365),1)))))))</f>
        <v>0</v>
      </c>
      <c r="AN85" s="53">
        <f>IF($V85&lt;=AM$2,0,IF($O85&lt;=AM$2,0,IF($G85&gt;=AN$2,0,IF($K85&gt;=$J85,0,IF($O85&lt;=AN$2,($J85-(SUM($K85,SUM($Z85:AM85)))),IF($L85=$D$139,(($J85-$K85)/$P85),(($J85-SUM($Z85:AM85))*$Q85))*IF($V85&lt;=AN$2,(DATEDIF(AM$2,$V85,"D")/365),IF($G85&gt;AM$2,(DATEDIF($G85,AN$2,"D")/365),1)))))))</f>
        <v>0</v>
      </c>
      <c r="AO85" s="53">
        <f>IF($V85&lt;=AN$2,0,IF($O85&lt;=AN$2,0,IF($G85&gt;=AO$2,0,IF($K85&gt;=$J85,0,IF($O85&lt;=AO$2,($J85-(SUM($K85,SUM($Z85:AN85)))),IF($L85=$D$139,(($J85-$K85)/$P85),(($J85-SUM($Z85:AN85))*$Q85))*IF($V85&lt;=AO$2,(DATEDIF(AN$2,$V85,"D")/365),IF($G85&gt;AN$2,(DATEDIF($G85,AO$2,"D")/365),1)))))))</f>
        <v>0</v>
      </c>
      <c r="AP85" s="53">
        <f>IF($V85&lt;=AO$2,0,IF($O85&lt;=AO$2,0,IF($G85&gt;=AP$2,0,IF($K85&gt;=$J85,0,IF($O85&lt;=AP$2,($J85-(SUM($K85,SUM($Z85:AO85)))),IF($L85=$D$139,(($J85-$K85)/$P85),(($J85-SUM($Z85:AO85))*$Q85))*IF($V85&lt;=AP$2,(DATEDIF(AO$2,$V85,"D")/365),IF($G85&gt;AO$2,(DATEDIF($G85,AP$2,"D")/365),1)))))))</f>
        <v>0</v>
      </c>
      <c r="AQ85" s="53">
        <f>IF($V85&lt;=AP$2,0,IF($O85&lt;=AP$2,0,IF($G85&gt;=AQ$2,0,IF($K85&gt;=$J85,0,IF($O85&lt;=AQ$2,($J85-(SUM($K85,SUM($Z85:AP85)))),IF($L85=$D$139,(($J85-$K85)/$P85),(($J85-SUM($Z85:AP85))*$Q85))*IF($V85&lt;=AQ$2,(DATEDIF(AP$2,$V85,"D")/365),IF($G85&gt;AP$2,(DATEDIF($G85,AQ$2,"D")/365),1)))))))</f>
        <v>0</v>
      </c>
      <c r="AR85" s="53">
        <f>IF($V85&lt;=AQ$2,0,IF($O85&lt;=AQ$2,0,IF($G85&gt;=AR$2,0,IF($K85&gt;=$J85,0,IF($O85&lt;=AR$2,($J85-(SUM($K85,SUM($Z85:AQ85)))),IF($L85=$D$139,(($J85-$K85)/$P85),(($J85-SUM($Z85:AQ85))*$Q85))*IF($V85&lt;=AR$2,(DATEDIF(AQ$2,$V85,"D")/365),IF($G85&gt;AQ$2,(DATEDIF($G85,AR$2,"D")/365),1)))))))</f>
        <v>0</v>
      </c>
      <c r="AS85" s="53">
        <f>IF($V85&lt;=AR$2,0,IF($O85&lt;=AR$2,0,IF($G85&gt;=AS$2,0,IF($K85&gt;=$J85,0,IF($O85&lt;=AS$2,($J85-(SUM($K85,SUM($Z85:AR85)))),IF($L85=$D$139,(($J85-$K85)/$P85),(($J85-SUM($Z85:AR85))*$Q85))*IF($V85&lt;=AS$2,(DATEDIF(AR$2,$V85,"D")/365),IF($G85&gt;AR$2,(DATEDIF($G85,AS$2,"D")/365),1)))))))</f>
        <v>0</v>
      </c>
      <c r="AT85" s="53">
        <f>IF($V85&lt;=AS$2,0,IF($O85&lt;=AS$2,0,IF($G85&gt;=AT$2,0,IF($K85&gt;=$J85,0,IF($O85&lt;=AT$2,($J85-(SUM($K85,SUM($Z85:AS85)))),IF($L85=$D$139,(($J85-$K85)/$P85),(($J85-SUM($Z85:AS85))*$Q85))*IF($V85&lt;=AT$2,(DATEDIF(AS$2,$V85,"D")/365),IF($G85&gt;AS$2,(DATEDIF($G85,AT$2,"D")/365),1)))))))</f>
        <v>0</v>
      </c>
      <c r="AU85" s="53">
        <f>IF($V85&lt;=AT$2,0,IF($O85&lt;=AT$2,0,IF($G85&gt;=AU$2,0,IF($K85&gt;=$J85,0,IF($O85&lt;=AU$2,($J85-(SUM($K85,SUM($Z85:AT85)))),IF($L85=$D$139,(($J85-$K85)/$P85),(($J85-SUM($Z85:AT85))*$Q85))*IF($V85&lt;=AU$2,(DATEDIF(AT$2,$V85,"D")/365),IF($G85&gt;AT$2,(DATEDIF($G85,AU$2,"D")/365),1)))))))</f>
        <v>0</v>
      </c>
      <c r="AV85" s="53">
        <f>IF($V85&lt;=AU$2,0,IF($O85&lt;=AU$2,0,IF($G85&gt;=AV$2,0,IF($K85&gt;=$J85,0,IF($O85&lt;=AV$2,($J85-(SUM($K85,SUM($Z85:AU85)))),IF($L85=$D$139,(($J85-$K85)/$P85),(($J85-SUM($Z85:AU85))*$Q85))*IF($V85&lt;=AV$2,(DATEDIF(AU$2,$V85,"D")/365),IF($G85&gt;AU$2,(DATEDIF($G85,AV$2,"D")/365),1)))))))</f>
        <v>0</v>
      </c>
      <c r="AW85" s="53">
        <f>IF($V85&lt;=AV$2,0,IF($O85&lt;=AV$2,0,IF($G85&gt;=AW$2,0,IF($K85&gt;=$J85,0,IF($O85&lt;=AW$2,($J85-(SUM($K85,SUM($Z85:AV85)))),IF($L85=$D$139,(($J85-$K85)/$P85),(($J85-SUM($Z85:AV85))*$Q85))*IF($V85&lt;=AW$2,(DATEDIF(AV$2,$V85,"D")/365),IF($G85&gt;AV$2,(DATEDIF($G85,AW$2,"D")/365),1)))))))</f>
        <v>0</v>
      </c>
      <c r="AX85" s="53">
        <f>IF($V85&lt;=AW$2,0,IF($O85&lt;=AW$2,0,IF($G85&gt;=AX$2,0,IF($K85&gt;=$J85,0,IF($O85&lt;=AX$2,($J85-(SUM($K85,SUM($Z85:AW85)))),IF($L85=$D$139,(($J85-$K85)/$P85),(($J85-SUM($Z85:AW85))*$Q85))*IF($V85&lt;=AX$2,(DATEDIF(AW$2,$V85,"D")/365),IF($G85&gt;AW$2,(DATEDIF($G85,AX$2,"D")/365),1)))))))</f>
        <v>0</v>
      </c>
      <c r="AY85" s="53">
        <f>IF($V85&lt;=AX$2,0,IF($O85&lt;=AX$2,0,IF($G85&gt;=AY$2,0,IF($K85&gt;=$J85,0,IF($O85&lt;=AY$2,($J85-(SUM($K85,SUM($Z85:AX85)))),IF($L85=$D$139,(($J85-$K85)/$P85),(($J85-SUM($Z85:AX85))*$Q85))*IF($V85&lt;=AY$2,(DATEDIF(AX$2,$V85,"D")/365),IF($G85&gt;AX$2,(DATEDIF($G85,AY$2,"D")/365),1)))))))</f>
        <v>0</v>
      </c>
      <c r="AZ85" s="52"/>
      <c r="BA85" s="52"/>
      <c r="BB85" s="126">
        <f>IF($V85&lt;=BB$2,0,IF($G85&gt;=BB$2,0,IF($G85&gt;$W$3,(J85-Z85),IF($G85&lt;=$W$3,J85-SUM(W85,$Z85:Z85),0))))</f>
        <v>0</v>
      </c>
      <c r="BC85" s="53">
        <f t="shared" si="49"/>
        <v>0</v>
      </c>
      <c r="BD85" s="52">
        <f t="shared" si="49"/>
        <v>0</v>
      </c>
      <c r="BE85" s="53">
        <f t="shared" si="49"/>
        <v>0</v>
      </c>
      <c r="BF85" s="52">
        <f t="shared" si="49"/>
        <v>0</v>
      </c>
      <c r="BG85" s="53">
        <f t="shared" si="49"/>
        <v>0</v>
      </c>
      <c r="BH85" s="52">
        <f t="shared" si="49"/>
        <v>0</v>
      </c>
      <c r="BI85" s="53">
        <f t="shared" si="49"/>
        <v>0</v>
      </c>
      <c r="BJ85" s="52">
        <f t="shared" si="49"/>
        <v>0</v>
      </c>
      <c r="BK85" s="53">
        <f t="shared" si="49"/>
        <v>0</v>
      </c>
      <c r="BL85" s="52">
        <f t="shared" si="49"/>
        <v>0</v>
      </c>
      <c r="BM85" s="53">
        <f t="shared" si="49"/>
        <v>0</v>
      </c>
      <c r="BN85" s="52">
        <f t="shared" si="49"/>
        <v>0</v>
      </c>
      <c r="BO85" s="53">
        <f t="shared" si="49"/>
        <v>0</v>
      </c>
      <c r="BP85" s="52">
        <f t="shared" si="49"/>
        <v>0</v>
      </c>
      <c r="BQ85" s="53">
        <f t="shared" si="49"/>
        <v>0</v>
      </c>
      <c r="BR85" s="52">
        <f t="shared" si="49"/>
        <v>0</v>
      </c>
      <c r="BS85" s="53">
        <f t="shared" si="51"/>
        <v>0</v>
      </c>
      <c r="BT85" s="52">
        <f t="shared" si="51"/>
        <v>0</v>
      </c>
      <c r="BU85" s="53">
        <f t="shared" si="51"/>
        <v>0</v>
      </c>
      <c r="BV85" s="52">
        <f t="shared" si="50"/>
        <v>0</v>
      </c>
      <c r="BW85" s="53">
        <f t="shared" si="50"/>
        <v>0</v>
      </c>
      <c r="BX85" s="52">
        <f t="shared" si="50"/>
        <v>0</v>
      </c>
      <c r="BY85" s="53">
        <f t="shared" si="50"/>
        <v>0</v>
      </c>
      <c r="BZ85" s="52">
        <f t="shared" si="50"/>
        <v>0</v>
      </c>
      <c r="CA85" s="53">
        <f t="shared" si="50"/>
        <v>0</v>
      </c>
    </row>
    <row r="86" spans="1:79">
      <c r="A86" s="20">
        <v>85</v>
      </c>
      <c r="B86" s="20" t="s">
        <v>27</v>
      </c>
      <c r="C86" s="20" t="s">
        <v>153</v>
      </c>
      <c r="D86" s="2">
        <v>1985</v>
      </c>
      <c r="E86" s="3">
        <v>4</v>
      </c>
      <c r="F86" s="2">
        <v>1</v>
      </c>
      <c r="G86" s="55">
        <f t="shared" si="33"/>
        <v>31137</v>
      </c>
      <c r="H86" s="4">
        <v>0</v>
      </c>
      <c r="I86" s="1">
        <v>0</v>
      </c>
      <c r="J86" s="51">
        <f t="shared" si="34"/>
        <v>0</v>
      </c>
      <c r="K86" s="54">
        <f t="shared" si="35"/>
        <v>0</v>
      </c>
      <c r="L86" s="4" t="s">
        <v>96</v>
      </c>
      <c r="M86" s="54">
        <f t="shared" si="48"/>
        <v>8</v>
      </c>
      <c r="N86" s="53">
        <f t="shared" si="39"/>
        <v>8</v>
      </c>
      <c r="O86" s="55">
        <f t="shared" si="40"/>
        <v>34059</v>
      </c>
      <c r="P86" s="53">
        <f t="shared" si="41"/>
        <v>0</v>
      </c>
      <c r="Q86" s="111">
        <f t="shared" si="42"/>
        <v>0</v>
      </c>
      <c r="R86" s="145" t="s">
        <v>130</v>
      </c>
      <c r="S86" s="138">
        <v>17</v>
      </c>
      <c r="T86" s="139">
        <v>4</v>
      </c>
      <c r="U86" s="138">
        <v>2035</v>
      </c>
      <c r="V86" s="55">
        <f t="shared" si="43"/>
        <v>54878</v>
      </c>
      <c r="W86" s="53">
        <f t="shared" si="44"/>
        <v>0</v>
      </c>
      <c r="X86" s="53">
        <f t="shared" si="45"/>
        <v>0</v>
      </c>
      <c r="Y86" s="53">
        <f t="shared" si="46"/>
        <v>0</v>
      </c>
      <c r="Z86" s="53">
        <f t="shared" si="47"/>
        <v>0</v>
      </c>
      <c r="AA86" s="53">
        <f>IF($V86&lt;=Z$2,0,IF($O86&lt;=Z$2,0,IF($G86&gt;=AA$2,0,IF($K86&gt;=$J86,0,IF($O86&lt;=AA$2,($J86-(SUM($K86,SUM($Z86:Z86)))),IF($L86=$D$139,(($J86-$K86)/$P86),(($J86-SUM($Z86:Z86))*$Q86))*IF($V86&lt;=AA$2,(DATEDIF(Z$2,$V86,"D")/365),IF($G86&gt;Z$2,(DATEDIF($G86,AA$2,"D")/365),1)))))))</f>
        <v>0</v>
      </c>
      <c r="AB86" s="53">
        <f>IF($V86&lt;=AA$2,0,IF($O86&lt;=AA$2,0,IF($G86&gt;=AB$2,0,IF($K86&gt;=$J86,0,IF($O86&lt;=AB$2,($J86-(SUM($K86,SUM($Z86:AA86)))),IF($L86=$D$139,(($J86-$K86)/$P86),(($J86-SUM($Z86:AA86))*$Q86))*IF($V86&lt;=AB$2,(DATEDIF(AA$2,$V86,"D")/365),IF($G86&gt;AA$2,(DATEDIF($G86,AB$2,"D")/365),1)))))))</f>
        <v>0</v>
      </c>
      <c r="AC86" s="53">
        <f>IF($V86&lt;=AB$2,0,IF($O86&lt;=AB$2,0,IF($G86&gt;=AC$2,0,IF($K86&gt;=$J86,0,IF($O86&lt;=AC$2,($J86-(SUM($K86,SUM($Z86:AB86)))),IF($L86=$D$139,(($J86-$K86)/$P86),(($J86-SUM($Z86:AB86))*$Q86))*IF($V86&lt;=AC$2,(DATEDIF(AB$2,$V86,"D")/365),IF($G86&gt;AB$2,(DATEDIF($G86,AC$2,"D")/365),1)))))))</f>
        <v>0</v>
      </c>
      <c r="AD86" s="53">
        <f>IF($V86&lt;=AC$2,0,IF($O86&lt;=AC$2,0,IF($G86&gt;=AD$2,0,IF($K86&gt;=$J86,0,IF($O86&lt;=AD$2,($J86-(SUM($K86,SUM($Z86:AC86)))),IF($L86=$D$139,(($J86-$K86)/$P86),(($J86-SUM($Z86:AC86))*$Q86))*IF($V86&lt;=AD$2,(DATEDIF(AC$2,$V86,"D")/365),IF($G86&gt;AC$2,(DATEDIF($G86,AD$2,"D")/365),1)))))))</f>
        <v>0</v>
      </c>
      <c r="AE86" s="53">
        <f>IF($V86&lt;=AD$2,0,IF($O86&lt;=AD$2,0,IF($G86&gt;=AE$2,0,IF($K86&gt;=$J86,0,IF($O86&lt;=AE$2,($J86-(SUM($K86,SUM($Z86:AD86)))),IF($L86=$D$139,(($J86-$K86)/$P86),(($J86-SUM($Z86:AD86))*$Q86))*IF($V86&lt;=AE$2,(DATEDIF(AD$2,$V86,"D")/365),IF($G86&gt;AD$2,(DATEDIF($G86,AE$2,"D")/365),1)))))))</f>
        <v>0</v>
      </c>
      <c r="AF86" s="53">
        <f>IF($V86&lt;=AE$2,0,IF($O86&lt;=AE$2,0,IF($G86&gt;=AF$2,0,IF($K86&gt;=$J86,0,IF($O86&lt;=AF$2,($J86-(SUM($K86,SUM($Z86:AE86)))),IF($L86=$D$139,(($J86-$K86)/$P86),(($J86-SUM($Z86:AE86))*$Q86))*IF($V86&lt;=AF$2,(DATEDIF(AE$2,$V86,"D")/365),IF($G86&gt;AE$2,(DATEDIF($G86,AF$2,"D")/365),1)))))))</f>
        <v>0</v>
      </c>
      <c r="AG86" s="53">
        <f>IF($V86&lt;=AF$2,0,IF($O86&lt;=AF$2,0,IF($G86&gt;=AG$2,0,IF($K86&gt;=$J86,0,IF($O86&lt;=AG$2,($J86-(SUM($K86,SUM($Z86:AF86)))),IF($L86=$D$139,(($J86-$K86)/$P86),(($J86-SUM($Z86:AF86))*$Q86))*IF($V86&lt;=AG$2,(DATEDIF(AF$2,$V86,"D")/365),IF($G86&gt;AF$2,(DATEDIF($G86,AG$2,"D")/365),1)))))))</f>
        <v>0</v>
      </c>
      <c r="AH86" s="53">
        <f>IF($V86&lt;=AG$2,0,IF($O86&lt;=AG$2,0,IF($G86&gt;=AH$2,0,IF($K86&gt;=$J86,0,IF($O86&lt;=AH$2,($J86-(SUM($K86,SUM($Z86:AG86)))),IF($L86=$D$139,(($J86-$K86)/$P86),(($J86-SUM($Z86:AG86))*$Q86))*IF($V86&lt;=AH$2,(DATEDIF(AG$2,$V86,"D")/365),IF($G86&gt;AG$2,(DATEDIF($G86,AH$2,"D")/365),1)))))))</f>
        <v>0</v>
      </c>
      <c r="AI86" s="53">
        <f>IF($V86&lt;=AH$2,0,IF($O86&lt;=AH$2,0,IF($G86&gt;=AI$2,0,IF($K86&gt;=$J86,0,IF($O86&lt;=AI$2,($J86-(SUM($K86,SUM($Z86:AH86)))),IF($L86=$D$139,(($J86-$K86)/$P86),(($J86-SUM($Z86:AH86))*$Q86))*IF($V86&lt;=AI$2,(DATEDIF(AH$2,$V86,"D")/365),IF($G86&gt;AH$2,(DATEDIF($G86,AI$2,"D")/365),1)))))))</f>
        <v>0</v>
      </c>
      <c r="AJ86" s="53">
        <f>IF($V86&lt;=AI$2,0,IF($O86&lt;=AI$2,0,IF($G86&gt;=AJ$2,0,IF($K86&gt;=$J86,0,IF($O86&lt;=AJ$2,($J86-(SUM($K86,SUM($Z86:AI86)))),IF($L86=$D$139,(($J86-$K86)/$P86),(($J86-SUM($Z86:AI86))*$Q86))*IF($V86&lt;=AJ$2,(DATEDIF(AI$2,$V86,"D")/365),IF($G86&gt;AI$2,(DATEDIF($G86,AJ$2,"D")/365),1)))))))</f>
        <v>0</v>
      </c>
      <c r="AK86" s="53">
        <f>IF($V86&lt;=AJ$2,0,IF($O86&lt;=AJ$2,0,IF($G86&gt;=AK$2,0,IF($K86&gt;=$J86,0,IF($O86&lt;=AK$2,($J86-(SUM($K86,SUM($Z86:AJ86)))),IF($L86=$D$139,(($J86-$K86)/$P86),(($J86-SUM($Z86:AJ86))*$Q86))*IF($V86&lt;=AK$2,(DATEDIF(AJ$2,$V86,"D")/365),IF($G86&gt;AJ$2,(DATEDIF($G86,AK$2,"D")/365),1)))))))</f>
        <v>0</v>
      </c>
      <c r="AL86" s="53">
        <f>IF($V86&lt;=AK$2,0,IF($O86&lt;=AK$2,0,IF($G86&gt;=AL$2,0,IF($K86&gt;=$J86,0,IF($O86&lt;=AL$2,($J86-(SUM($K86,SUM($Z86:AK86)))),IF($L86=$D$139,(($J86-$K86)/$P86),(($J86-SUM($Z86:AK86))*$Q86))*IF($V86&lt;=AL$2,(DATEDIF(AK$2,$V86,"D")/365),IF($G86&gt;AK$2,(DATEDIF($G86,AL$2,"D")/365),1)))))))</f>
        <v>0</v>
      </c>
      <c r="AM86" s="53">
        <f>IF($V86&lt;=AL$2,0,IF($O86&lt;=AL$2,0,IF($G86&gt;=AM$2,0,IF($K86&gt;=$J86,0,IF($O86&lt;=AM$2,($J86-(SUM($K86,SUM($Z86:AL86)))),IF($L86=$D$139,(($J86-$K86)/$P86),(($J86-SUM($Z86:AL86))*$Q86))*IF($V86&lt;=AM$2,(DATEDIF(AL$2,$V86,"D")/365),IF($G86&gt;AL$2,(DATEDIF($G86,AM$2,"D")/365),1)))))))</f>
        <v>0</v>
      </c>
      <c r="AN86" s="53">
        <f>IF($V86&lt;=AM$2,0,IF($O86&lt;=AM$2,0,IF($G86&gt;=AN$2,0,IF($K86&gt;=$J86,0,IF($O86&lt;=AN$2,($J86-(SUM($K86,SUM($Z86:AM86)))),IF($L86=$D$139,(($J86-$K86)/$P86),(($J86-SUM($Z86:AM86))*$Q86))*IF($V86&lt;=AN$2,(DATEDIF(AM$2,$V86,"D")/365),IF($G86&gt;AM$2,(DATEDIF($G86,AN$2,"D")/365),1)))))))</f>
        <v>0</v>
      </c>
      <c r="AO86" s="53">
        <f>IF($V86&lt;=AN$2,0,IF($O86&lt;=AN$2,0,IF($G86&gt;=AO$2,0,IF($K86&gt;=$J86,0,IF($O86&lt;=AO$2,($J86-(SUM($K86,SUM($Z86:AN86)))),IF($L86=$D$139,(($J86-$K86)/$P86),(($J86-SUM($Z86:AN86))*$Q86))*IF($V86&lt;=AO$2,(DATEDIF(AN$2,$V86,"D")/365),IF($G86&gt;AN$2,(DATEDIF($G86,AO$2,"D")/365),1)))))))</f>
        <v>0</v>
      </c>
      <c r="AP86" s="53">
        <f>IF($V86&lt;=AO$2,0,IF($O86&lt;=AO$2,0,IF($G86&gt;=AP$2,0,IF($K86&gt;=$J86,0,IF($O86&lt;=AP$2,($J86-(SUM($K86,SUM($Z86:AO86)))),IF($L86=$D$139,(($J86-$K86)/$P86),(($J86-SUM($Z86:AO86))*$Q86))*IF($V86&lt;=AP$2,(DATEDIF(AO$2,$V86,"D")/365),IF($G86&gt;AO$2,(DATEDIF($G86,AP$2,"D")/365),1)))))))</f>
        <v>0</v>
      </c>
      <c r="AQ86" s="53">
        <f>IF($V86&lt;=AP$2,0,IF($O86&lt;=AP$2,0,IF($G86&gt;=AQ$2,0,IF($K86&gt;=$J86,0,IF($O86&lt;=AQ$2,($J86-(SUM($K86,SUM($Z86:AP86)))),IF($L86=$D$139,(($J86-$K86)/$P86),(($J86-SUM($Z86:AP86))*$Q86))*IF($V86&lt;=AQ$2,(DATEDIF(AP$2,$V86,"D")/365),IF($G86&gt;AP$2,(DATEDIF($G86,AQ$2,"D")/365),1)))))))</f>
        <v>0</v>
      </c>
      <c r="AR86" s="53">
        <f>IF($V86&lt;=AQ$2,0,IF($O86&lt;=AQ$2,0,IF($G86&gt;=AR$2,0,IF($K86&gt;=$J86,0,IF($O86&lt;=AR$2,($J86-(SUM($K86,SUM($Z86:AQ86)))),IF($L86=$D$139,(($J86-$K86)/$P86),(($J86-SUM($Z86:AQ86))*$Q86))*IF($V86&lt;=AR$2,(DATEDIF(AQ$2,$V86,"D")/365),IF($G86&gt;AQ$2,(DATEDIF($G86,AR$2,"D")/365),1)))))))</f>
        <v>0</v>
      </c>
      <c r="AS86" s="53">
        <f>IF($V86&lt;=AR$2,0,IF($O86&lt;=AR$2,0,IF($G86&gt;=AS$2,0,IF($K86&gt;=$J86,0,IF($O86&lt;=AS$2,($J86-(SUM($K86,SUM($Z86:AR86)))),IF($L86=$D$139,(($J86-$K86)/$P86),(($J86-SUM($Z86:AR86))*$Q86))*IF($V86&lt;=AS$2,(DATEDIF(AR$2,$V86,"D")/365),IF($G86&gt;AR$2,(DATEDIF($G86,AS$2,"D")/365),1)))))))</f>
        <v>0</v>
      </c>
      <c r="AT86" s="53">
        <f>IF($V86&lt;=AS$2,0,IF($O86&lt;=AS$2,0,IF($G86&gt;=AT$2,0,IF($K86&gt;=$J86,0,IF($O86&lt;=AT$2,($J86-(SUM($K86,SUM($Z86:AS86)))),IF($L86=$D$139,(($J86-$K86)/$P86),(($J86-SUM($Z86:AS86))*$Q86))*IF($V86&lt;=AT$2,(DATEDIF(AS$2,$V86,"D")/365),IF($G86&gt;AS$2,(DATEDIF($G86,AT$2,"D")/365),1)))))))</f>
        <v>0</v>
      </c>
      <c r="AU86" s="53">
        <f>IF($V86&lt;=AT$2,0,IF($O86&lt;=AT$2,0,IF($G86&gt;=AU$2,0,IF($K86&gt;=$J86,0,IF($O86&lt;=AU$2,($J86-(SUM($K86,SUM($Z86:AT86)))),IF($L86=$D$139,(($J86-$K86)/$P86),(($J86-SUM($Z86:AT86))*$Q86))*IF($V86&lt;=AU$2,(DATEDIF(AT$2,$V86,"D")/365),IF($G86&gt;AT$2,(DATEDIF($G86,AU$2,"D")/365),1)))))))</f>
        <v>0</v>
      </c>
      <c r="AV86" s="53">
        <f>IF($V86&lt;=AU$2,0,IF($O86&lt;=AU$2,0,IF($G86&gt;=AV$2,0,IF($K86&gt;=$J86,0,IF($O86&lt;=AV$2,($J86-(SUM($K86,SUM($Z86:AU86)))),IF($L86=$D$139,(($J86-$K86)/$P86),(($J86-SUM($Z86:AU86))*$Q86))*IF($V86&lt;=AV$2,(DATEDIF(AU$2,$V86,"D")/365),IF($G86&gt;AU$2,(DATEDIF($G86,AV$2,"D")/365),1)))))))</f>
        <v>0</v>
      </c>
      <c r="AW86" s="53">
        <f>IF($V86&lt;=AV$2,0,IF($O86&lt;=AV$2,0,IF($G86&gt;=AW$2,0,IF($K86&gt;=$J86,0,IF($O86&lt;=AW$2,($J86-(SUM($K86,SUM($Z86:AV86)))),IF($L86=$D$139,(($J86-$K86)/$P86),(($J86-SUM($Z86:AV86))*$Q86))*IF($V86&lt;=AW$2,(DATEDIF(AV$2,$V86,"D")/365),IF($G86&gt;AV$2,(DATEDIF($G86,AW$2,"D")/365),1)))))))</f>
        <v>0</v>
      </c>
      <c r="AX86" s="53">
        <f>IF($V86&lt;=AW$2,0,IF($O86&lt;=AW$2,0,IF($G86&gt;=AX$2,0,IF($K86&gt;=$J86,0,IF($O86&lt;=AX$2,($J86-(SUM($K86,SUM($Z86:AW86)))),IF($L86=$D$139,(($J86-$K86)/$P86),(($J86-SUM($Z86:AW86))*$Q86))*IF($V86&lt;=AX$2,(DATEDIF(AW$2,$V86,"D")/365),IF($G86&gt;AW$2,(DATEDIF($G86,AX$2,"D")/365),1)))))))</f>
        <v>0</v>
      </c>
      <c r="AY86" s="53">
        <f>IF($V86&lt;=AX$2,0,IF($O86&lt;=AX$2,0,IF($G86&gt;=AY$2,0,IF($K86&gt;=$J86,0,IF($O86&lt;=AY$2,($J86-(SUM($K86,SUM($Z86:AX86)))),IF($L86=$D$139,(($J86-$K86)/$P86),(($J86-SUM($Z86:AX86))*$Q86))*IF($V86&lt;=AY$2,(DATEDIF(AX$2,$V86,"D")/365),IF($G86&gt;AX$2,(DATEDIF($G86,AY$2,"D")/365),1)))))))</f>
        <v>0</v>
      </c>
      <c r="AZ86" s="52"/>
      <c r="BA86" s="52"/>
      <c r="BB86" s="126">
        <f>IF($V86&lt;=BB$2,0,IF($G86&gt;=BB$2,0,IF($G86&gt;$W$3,(J86-Z86),IF($G86&lt;=$W$3,J86-SUM(W86,$Z86:Z86),0))))</f>
        <v>0</v>
      </c>
      <c r="BC86" s="53">
        <f t="shared" si="49"/>
        <v>0</v>
      </c>
      <c r="BD86" s="52">
        <f t="shared" si="49"/>
        <v>0</v>
      </c>
      <c r="BE86" s="53">
        <f t="shared" si="49"/>
        <v>0</v>
      </c>
      <c r="BF86" s="52">
        <f t="shared" si="49"/>
        <v>0</v>
      </c>
      <c r="BG86" s="53">
        <f t="shared" si="49"/>
        <v>0</v>
      </c>
      <c r="BH86" s="52">
        <f t="shared" si="49"/>
        <v>0</v>
      </c>
      <c r="BI86" s="53">
        <f t="shared" si="49"/>
        <v>0</v>
      </c>
      <c r="BJ86" s="52">
        <f t="shared" si="49"/>
        <v>0</v>
      </c>
      <c r="BK86" s="53">
        <f t="shared" si="49"/>
        <v>0</v>
      </c>
      <c r="BL86" s="52">
        <f t="shared" si="49"/>
        <v>0</v>
      </c>
      <c r="BM86" s="53">
        <f t="shared" si="49"/>
        <v>0</v>
      </c>
      <c r="BN86" s="52">
        <f t="shared" si="49"/>
        <v>0</v>
      </c>
      <c r="BO86" s="53">
        <f t="shared" si="49"/>
        <v>0</v>
      </c>
      <c r="BP86" s="52">
        <f t="shared" si="49"/>
        <v>0</v>
      </c>
      <c r="BQ86" s="53">
        <f t="shared" si="49"/>
        <v>0</v>
      </c>
      <c r="BR86" s="52">
        <f t="shared" si="49"/>
        <v>0</v>
      </c>
      <c r="BS86" s="53">
        <f t="shared" si="51"/>
        <v>0</v>
      </c>
      <c r="BT86" s="52">
        <f t="shared" si="51"/>
        <v>0</v>
      </c>
      <c r="BU86" s="53">
        <f t="shared" si="51"/>
        <v>0</v>
      </c>
      <c r="BV86" s="52">
        <f t="shared" si="50"/>
        <v>0</v>
      </c>
      <c r="BW86" s="53">
        <f t="shared" si="50"/>
        <v>0</v>
      </c>
      <c r="BX86" s="52">
        <f t="shared" si="50"/>
        <v>0</v>
      </c>
      <c r="BY86" s="53">
        <f t="shared" si="50"/>
        <v>0</v>
      </c>
      <c r="BZ86" s="52">
        <f t="shared" si="50"/>
        <v>0</v>
      </c>
      <c r="CA86" s="53">
        <f t="shared" si="50"/>
        <v>0</v>
      </c>
    </row>
    <row r="87" spans="1:79">
      <c r="A87" s="20">
        <v>86</v>
      </c>
      <c r="B87" s="20" t="s">
        <v>27</v>
      </c>
      <c r="C87" s="20" t="s">
        <v>153</v>
      </c>
      <c r="D87" s="2">
        <v>1985</v>
      </c>
      <c r="E87" s="3">
        <v>4</v>
      </c>
      <c r="F87" s="2">
        <v>1</v>
      </c>
      <c r="G87" s="55">
        <f t="shared" si="33"/>
        <v>31137</v>
      </c>
      <c r="H87" s="4">
        <v>0</v>
      </c>
      <c r="I87" s="1">
        <v>0</v>
      </c>
      <c r="J87" s="51">
        <f t="shared" si="34"/>
        <v>0</v>
      </c>
      <c r="K87" s="54">
        <f t="shared" si="35"/>
        <v>0</v>
      </c>
      <c r="L87" s="4" t="s">
        <v>96</v>
      </c>
      <c r="M87" s="54">
        <f t="shared" si="48"/>
        <v>8</v>
      </c>
      <c r="N87" s="53">
        <f t="shared" si="39"/>
        <v>8</v>
      </c>
      <c r="O87" s="55">
        <f t="shared" si="40"/>
        <v>34059</v>
      </c>
      <c r="P87" s="53">
        <f t="shared" si="41"/>
        <v>0</v>
      </c>
      <c r="Q87" s="111">
        <f t="shared" si="42"/>
        <v>0</v>
      </c>
      <c r="R87" s="145" t="s">
        <v>130</v>
      </c>
      <c r="S87" s="138">
        <v>17</v>
      </c>
      <c r="T87" s="139">
        <v>4</v>
      </c>
      <c r="U87" s="138">
        <v>2035</v>
      </c>
      <c r="V87" s="55">
        <f t="shared" si="43"/>
        <v>54878</v>
      </c>
      <c r="W87" s="53">
        <f t="shared" si="44"/>
        <v>0</v>
      </c>
      <c r="X87" s="53">
        <f t="shared" si="45"/>
        <v>0</v>
      </c>
      <c r="Y87" s="53">
        <f t="shared" si="46"/>
        <v>0</v>
      </c>
      <c r="Z87" s="53">
        <f t="shared" si="47"/>
        <v>0</v>
      </c>
      <c r="AA87" s="53">
        <f>IF($V87&lt;=Z$2,0,IF($O87&lt;=Z$2,0,IF($G87&gt;=AA$2,0,IF($K87&gt;=$J87,0,IF($O87&lt;=AA$2,($J87-(SUM($K87,SUM($Z87:Z87)))),IF($L87=$D$139,(($J87-$K87)/$P87),(($J87-SUM($Z87:Z87))*$Q87))*IF($V87&lt;=AA$2,(DATEDIF(Z$2,$V87,"D")/365),IF($G87&gt;Z$2,(DATEDIF($G87,AA$2,"D")/365),1)))))))</f>
        <v>0</v>
      </c>
      <c r="AB87" s="53">
        <f>IF($V87&lt;=AA$2,0,IF($O87&lt;=AA$2,0,IF($G87&gt;=AB$2,0,IF($K87&gt;=$J87,0,IF($O87&lt;=AB$2,($J87-(SUM($K87,SUM($Z87:AA87)))),IF($L87=$D$139,(($J87-$K87)/$P87),(($J87-SUM($Z87:AA87))*$Q87))*IF($V87&lt;=AB$2,(DATEDIF(AA$2,$V87,"D")/365),IF($G87&gt;AA$2,(DATEDIF($G87,AB$2,"D")/365),1)))))))</f>
        <v>0</v>
      </c>
      <c r="AC87" s="53">
        <f>IF($V87&lt;=AB$2,0,IF($O87&lt;=AB$2,0,IF($G87&gt;=AC$2,0,IF($K87&gt;=$J87,0,IF($O87&lt;=AC$2,($J87-(SUM($K87,SUM($Z87:AB87)))),IF($L87=$D$139,(($J87-$K87)/$P87),(($J87-SUM($Z87:AB87))*$Q87))*IF($V87&lt;=AC$2,(DATEDIF(AB$2,$V87,"D")/365),IF($G87&gt;AB$2,(DATEDIF($G87,AC$2,"D")/365),1)))))))</f>
        <v>0</v>
      </c>
      <c r="AD87" s="53">
        <f>IF($V87&lt;=AC$2,0,IF($O87&lt;=AC$2,0,IF($G87&gt;=AD$2,0,IF($K87&gt;=$J87,0,IF($O87&lt;=AD$2,($J87-(SUM($K87,SUM($Z87:AC87)))),IF($L87=$D$139,(($J87-$K87)/$P87),(($J87-SUM($Z87:AC87))*$Q87))*IF($V87&lt;=AD$2,(DATEDIF(AC$2,$V87,"D")/365),IF($G87&gt;AC$2,(DATEDIF($G87,AD$2,"D")/365),1)))))))</f>
        <v>0</v>
      </c>
      <c r="AE87" s="53">
        <f>IF($V87&lt;=AD$2,0,IF($O87&lt;=AD$2,0,IF($G87&gt;=AE$2,0,IF($K87&gt;=$J87,0,IF($O87&lt;=AE$2,($J87-(SUM($K87,SUM($Z87:AD87)))),IF($L87=$D$139,(($J87-$K87)/$P87),(($J87-SUM($Z87:AD87))*$Q87))*IF($V87&lt;=AE$2,(DATEDIF(AD$2,$V87,"D")/365),IF($G87&gt;AD$2,(DATEDIF($G87,AE$2,"D")/365),1)))))))</f>
        <v>0</v>
      </c>
      <c r="AF87" s="53">
        <f>IF($V87&lt;=AE$2,0,IF($O87&lt;=AE$2,0,IF($G87&gt;=AF$2,0,IF($K87&gt;=$J87,0,IF($O87&lt;=AF$2,($J87-(SUM($K87,SUM($Z87:AE87)))),IF($L87=$D$139,(($J87-$K87)/$P87),(($J87-SUM($Z87:AE87))*$Q87))*IF($V87&lt;=AF$2,(DATEDIF(AE$2,$V87,"D")/365),IF($G87&gt;AE$2,(DATEDIF($G87,AF$2,"D")/365),1)))))))</f>
        <v>0</v>
      </c>
      <c r="AG87" s="53">
        <f>IF($V87&lt;=AF$2,0,IF($O87&lt;=AF$2,0,IF($G87&gt;=AG$2,0,IF($K87&gt;=$J87,0,IF($O87&lt;=AG$2,($J87-(SUM($K87,SUM($Z87:AF87)))),IF($L87=$D$139,(($J87-$K87)/$P87),(($J87-SUM($Z87:AF87))*$Q87))*IF($V87&lt;=AG$2,(DATEDIF(AF$2,$V87,"D")/365),IF($G87&gt;AF$2,(DATEDIF($G87,AG$2,"D")/365),1)))))))</f>
        <v>0</v>
      </c>
      <c r="AH87" s="53">
        <f>IF($V87&lt;=AG$2,0,IF($O87&lt;=AG$2,0,IF($G87&gt;=AH$2,0,IF($K87&gt;=$J87,0,IF($O87&lt;=AH$2,($J87-(SUM($K87,SUM($Z87:AG87)))),IF($L87=$D$139,(($J87-$K87)/$P87),(($J87-SUM($Z87:AG87))*$Q87))*IF($V87&lt;=AH$2,(DATEDIF(AG$2,$V87,"D")/365),IF($G87&gt;AG$2,(DATEDIF($G87,AH$2,"D")/365),1)))))))</f>
        <v>0</v>
      </c>
      <c r="AI87" s="53">
        <f>IF($V87&lt;=AH$2,0,IF($O87&lt;=AH$2,0,IF($G87&gt;=AI$2,0,IF($K87&gt;=$J87,0,IF($O87&lt;=AI$2,($J87-(SUM($K87,SUM($Z87:AH87)))),IF($L87=$D$139,(($J87-$K87)/$P87),(($J87-SUM($Z87:AH87))*$Q87))*IF($V87&lt;=AI$2,(DATEDIF(AH$2,$V87,"D")/365),IF($G87&gt;AH$2,(DATEDIF($G87,AI$2,"D")/365),1)))))))</f>
        <v>0</v>
      </c>
      <c r="AJ87" s="53">
        <f>IF($V87&lt;=AI$2,0,IF($O87&lt;=AI$2,0,IF($G87&gt;=AJ$2,0,IF($K87&gt;=$J87,0,IF($O87&lt;=AJ$2,($J87-(SUM($K87,SUM($Z87:AI87)))),IF($L87=$D$139,(($J87-$K87)/$P87),(($J87-SUM($Z87:AI87))*$Q87))*IF($V87&lt;=AJ$2,(DATEDIF(AI$2,$V87,"D")/365),IF($G87&gt;AI$2,(DATEDIF($G87,AJ$2,"D")/365),1)))))))</f>
        <v>0</v>
      </c>
      <c r="AK87" s="53">
        <f>IF($V87&lt;=AJ$2,0,IF($O87&lt;=AJ$2,0,IF($G87&gt;=AK$2,0,IF($K87&gt;=$J87,0,IF($O87&lt;=AK$2,($J87-(SUM($K87,SUM($Z87:AJ87)))),IF($L87=$D$139,(($J87-$K87)/$P87),(($J87-SUM($Z87:AJ87))*$Q87))*IF($V87&lt;=AK$2,(DATEDIF(AJ$2,$V87,"D")/365),IF($G87&gt;AJ$2,(DATEDIF($G87,AK$2,"D")/365),1)))))))</f>
        <v>0</v>
      </c>
      <c r="AL87" s="53">
        <f>IF($V87&lt;=AK$2,0,IF($O87&lt;=AK$2,0,IF($G87&gt;=AL$2,0,IF($K87&gt;=$J87,0,IF($O87&lt;=AL$2,($J87-(SUM($K87,SUM($Z87:AK87)))),IF($L87=$D$139,(($J87-$K87)/$P87),(($J87-SUM($Z87:AK87))*$Q87))*IF($V87&lt;=AL$2,(DATEDIF(AK$2,$V87,"D")/365),IF($G87&gt;AK$2,(DATEDIF($G87,AL$2,"D")/365),1)))))))</f>
        <v>0</v>
      </c>
      <c r="AM87" s="53">
        <f>IF($V87&lt;=AL$2,0,IF($O87&lt;=AL$2,0,IF($G87&gt;=AM$2,0,IF($K87&gt;=$J87,0,IF($O87&lt;=AM$2,($J87-(SUM($K87,SUM($Z87:AL87)))),IF($L87=$D$139,(($J87-$K87)/$P87),(($J87-SUM($Z87:AL87))*$Q87))*IF($V87&lt;=AM$2,(DATEDIF(AL$2,$V87,"D")/365),IF($G87&gt;AL$2,(DATEDIF($G87,AM$2,"D")/365),1)))))))</f>
        <v>0</v>
      </c>
      <c r="AN87" s="53">
        <f>IF($V87&lt;=AM$2,0,IF($O87&lt;=AM$2,0,IF($G87&gt;=AN$2,0,IF($K87&gt;=$J87,0,IF($O87&lt;=AN$2,($J87-(SUM($K87,SUM($Z87:AM87)))),IF($L87=$D$139,(($J87-$K87)/$P87),(($J87-SUM($Z87:AM87))*$Q87))*IF($V87&lt;=AN$2,(DATEDIF(AM$2,$V87,"D")/365),IF($G87&gt;AM$2,(DATEDIF($G87,AN$2,"D")/365),1)))))))</f>
        <v>0</v>
      </c>
      <c r="AO87" s="53">
        <f>IF($V87&lt;=AN$2,0,IF($O87&lt;=AN$2,0,IF($G87&gt;=AO$2,0,IF($K87&gt;=$J87,0,IF($O87&lt;=AO$2,($J87-(SUM($K87,SUM($Z87:AN87)))),IF($L87=$D$139,(($J87-$K87)/$P87),(($J87-SUM($Z87:AN87))*$Q87))*IF($V87&lt;=AO$2,(DATEDIF(AN$2,$V87,"D")/365),IF($G87&gt;AN$2,(DATEDIF($G87,AO$2,"D")/365),1)))))))</f>
        <v>0</v>
      </c>
      <c r="AP87" s="53">
        <f>IF($V87&lt;=AO$2,0,IF($O87&lt;=AO$2,0,IF($G87&gt;=AP$2,0,IF($K87&gt;=$J87,0,IF($O87&lt;=AP$2,($J87-(SUM($K87,SUM($Z87:AO87)))),IF($L87=$D$139,(($J87-$K87)/$P87),(($J87-SUM($Z87:AO87))*$Q87))*IF($V87&lt;=AP$2,(DATEDIF(AO$2,$V87,"D")/365),IF($G87&gt;AO$2,(DATEDIF($G87,AP$2,"D")/365),1)))))))</f>
        <v>0</v>
      </c>
      <c r="AQ87" s="53">
        <f>IF($V87&lt;=AP$2,0,IF($O87&lt;=AP$2,0,IF($G87&gt;=AQ$2,0,IF($K87&gt;=$J87,0,IF($O87&lt;=AQ$2,($J87-(SUM($K87,SUM($Z87:AP87)))),IF($L87=$D$139,(($J87-$K87)/$P87),(($J87-SUM($Z87:AP87))*$Q87))*IF($V87&lt;=AQ$2,(DATEDIF(AP$2,$V87,"D")/365),IF($G87&gt;AP$2,(DATEDIF($G87,AQ$2,"D")/365),1)))))))</f>
        <v>0</v>
      </c>
      <c r="AR87" s="53">
        <f>IF($V87&lt;=AQ$2,0,IF($O87&lt;=AQ$2,0,IF($G87&gt;=AR$2,0,IF($K87&gt;=$J87,0,IF($O87&lt;=AR$2,($J87-(SUM($K87,SUM($Z87:AQ87)))),IF($L87=$D$139,(($J87-$K87)/$P87),(($J87-SUM($Z87:AQ87))*$Q87))*IF($V87&lt;=AR$2,(DATEDIF(AQ$2,$V87,"D")/365),IF($G87&gt;AQ$2,(DATEDIF($G87,AR$2,"D")/365),1)))))))</f>
        <v>0</v>
      </c>
      <c r="AS87" s="53">
        <f>IF($V87&lt;=AR$2,0,IF($O87&lt;=AR$2,0,IF($G87&gt;=AS$2,0,IF($K87&gt;=$J87,0,IF($O87&lt;=AS$2,($J87-(SUM($K87,SUM($Z87:AR87)))),IF($L87=$D$139,(($J87-$K87)/$P87),(($J87-SUM($Z87:AR87))*$Q87))*IF($V87&lt;=AS$2,(DATEDIF(AR$2,$V87,"D")/365),IF($G87&gt;AR$2,(DATEDIF($G87,AS$2,"D")/365),1)))))))</f>
        <v>0</v>
      </c>
      <c r="AT87" s="53">
        <f>IF($V87&lt;=AS$2,0,IF($O87&lt;=AS$2,0,IF($G87&gt;=AT$2,0,IF($K87&gt;=$J87,0,IF($O87&lt;=AT$2,($J87-(SUM($K87,SUM($Z87:AS87)))),IF($L87=$D$139,(($J87-$K87)/$P87),(($J87-SUM($Z87:AS87))*$Q87))*IF($V87&lt;=AT$2,(DATEDIF(AS$2,$V87,"D")/365),IF($G87&gt;AS$2,(DATEDIF($G87,AT$2,"D")/365),1)))))))</f>
        <v>0</v>
      </c>
      <c r="AU87" s="53">
        <f>IF($V87&lt;=AT$2,0,IF($O87&lt;=AT$2,0,IF($G87&gt;=AU$2,0,IF($K87&gt;=$J87,0,IF($O87&lt;=AU$2,($J87-(SUM($K87,SUM($Z87:AT87)))),IF($L87=$D$139,(($J87-$K87)/$P87),(($J87-SUM($Z87:AT87))*$Q87))*IF($V87&lt;=AU$2,(DATEDIF(AT$2,$V87,"D")/365),IF($G87&gt;AT$2,(DATEDIF($G87,AU$2,"D")/365),1)))))))</f>
        <v>0</v>
      </c>
      <c r="AV87" s="53">
        <f>IF($V87&lt;=AU$2,0,IF($O87&lt;=AU$2,0,IF($G87&gt;=AV$2,0,IF($K87&gt;=$J87,0,IF($O87&lt;=AV$2,($J87-(SUM($K87,SUM($Z87:AU87)))),IF($L87=$D$139,(($J87-$K87)/$P87),(($J87-SUM($Z87:AU87))*$Q87))*IF($V87&lt;=AV$2,(DATEDIF(AU$2,$V87,"D")/365),IF($G87&gt;AU$2,(DATEDIF($G87,AV$2,"D")/365),1)))))))</f>
        <v>0</v>
      </c>
      <c r="AW87" s="53">
        <f>IF($V87&lt;=AV$2,0,IF($O87&lt;=AV$2,0,IF($G87&gt;=AW$2,0,IF($K87&gt;=$J87,0,IF($O87&lt;=AW$2,($J87-(SUM($K87,SUM($Z87:AV87)))),IF($L87=$D$139,(($J87-$K87)/$P87),(($J87-SUM($Z87:AV87))*$Q87))*IF($V87&lt;=AW$2,(DATEDIF(AV$2,$V87,"D")/365),IF($G87&gt;AV$2,(DATEDIF($G87,AW$2,"D")/365),1)))))))</f>
        <v>0</v>
      </c>
      <c r="AX87" s="53">
        <f>IF($V87&lt;=AW$2,0,IF($O87&lt;=AW$2,0,IF($G87&gt;=AX$2,0,IF($K87&gt;=$J87,0,IF($O87&lt;=AX$2,($J87-(SUM($K87,SUM($Z87:AW87)))),IF($L87=$D$139,(($J87-$K87)/$P87),(($J87-SUM($Z87:AW87))*$Q87))*IF($V87&lt;=AX$2,(DATEDIF(AW$2,$V87,"D")/365),IF($G87&gt;AW$2,(DATEDIF($G87,AX$2,"D")/365),1)))))))</f>
        <v>0</v>
      </c>
      <c r="AY87" s="53">
        <f>IF($V87&lt;=AX$2,0,IF($O87&lt;=AX$2,0,IF($G87&gt;=AY$2,0,IF($K87&gt;=$J87,0,IF($O87&lt;=AY$2,($J87-(SUM($K87,SUM($Z87:AX87)))),IF($L87=$D$139,(($J87-$K87)/$P87),(($J87-SUM($Z87:AX87))*$Q87))*IF($V87&lt;=AY$2,(DATEDIF(AX$2,$V87,"D")/365),IF($G87&gt;AX$2,(DATEDIF($G87,AY$2,"D")/365),1)))))))</f>
        <v>0</v>
      </c>
      <c r="AZ87" s="52"/>
      <c r="BA87" s="52"/>
      <c r="BB87" s="126">
        <f>IF($V87&lt;=BB$2,0,IF($G87&gt;=BB$2,0,IF($G87&gt;$W$3,(J87-Z87),IF($G87&lt;=$W$3,J87-SUM(W87,$Z87:Z87),0))))</f>
        <v>0</v>
      </c>
      <c r="BC87" s="53">
        <f t="shared" si="49"/>
        <v>0</v>
      </c>
      <c r="BD87" s="52">
        <f t="shared" si="49"/>
        <v>0</v>
      </c>
      <c r="BE87" s="53">
        <f t="shared" si="49"/>
        <v>0</v>
      </c>
      <c r="BF87" s="52">
        <f t="shared" si="49"/>
        <v>0</v>
      </c>
      <c r="BG87" s="53">
        <f t="shared" si="49"/>
        <v>0</v>
      </c>
      <c r="BH87" s="52">
        <f t="shared" si="49"/>
        <v>0</v>
      </c>
      <c r="BI87" s="53">
        <f t="shared" si="49"/>
        <v>0</v>
      </c>
      <c r="BJ87" s="52">
        <f t="shared" si="49"/>
        <v>0</v>
      </c>
      <c r="BK87" s="53">
        <f t="shared" si="49"/>
        <v>0</v>
      </c>
      <c r="BL87" s="52">
        <f t="shared" si="49"/>
        <v>0</v>
      </c>
      <c r="BM87" s="53">
        <f t="shared" si="49"/>
        <v>0</v>
      </c>
      <c r="BN87" s="52">
        <f t="shared" si="49"/>
        <v>0</v>
      </c>
      <c r="BO87" s="53">
        <f t="shared" si="49"/>
        <v>0</v>
      </c>
      <c r="BP87" s="52">
        <f t="shared" si="49"/>
        <v>0</v>
      </c>
      <c r="BQ87" s="53">
        <f t="shared" si="49"/>
        <v>0</v>
      </c>
      <c r="BR87" s="52">
        <f t="shared" si="49"/>
        <v>0</v>
      </c>
      <c r="BS87" s="53">
        <f t="shared" si="51"/>
        <v>0</v>
      </c>
      <c r="BT87" s="52">
        <f t="shared" si="51"/>
        <v>0</v>
      </c>
      <c r="BU87" s="53">
        <f t="shared" si="51"/>
        <v>0</v>
      </c>
      <c r="BV87" s="52">
        <f t="shared" si="50"/>
        <v>0</v>
      </c>
      <c r="BW87" s="53">
        <f t="shared" si="50"/>
        <v>0</v>
      </c>
      <c r="BX87" s="52">
        <f t="shared" si="50"/>
        <v>0</v>
      </c>
      <c r="BY87" s="53">
        <f t="shared" si="50"/>
        <v>0</v>
      </c>
      <c r="BZ87" s="52">
        <f t="shared" si="50"/>
        <v>0</v>
      </c>
      <c r="CA87" s="53">
        <f t="shared" si="50"/>
        <v>0</v>
      </c>
    </row>
    <row r="88" spans="1:79">
      <c r="A88" s="20">
        <v>87</v>
      </c>
      <c r="B88" s="20" t="s">
        <v>27</v>
      </c>
      <c r="C88" s="20" t="s">
        <v>153</v>
      </c>
      <c r="D88" s="2">
        <v>1985</v>
      </c>
      <c r="E88" s="3">
        <v>4</v>
      </c>
      <c r="F88" s="2">
        <v>1</v>
      </c>
      <c r="G88" s="55">
        <f t="shared" si="33"/>
        <v>31137</v>
      </c>
      <c r="H88" s="4">
        <v>0</v>
      </c>
      <c r="I88" s="1">
        <v>0</v>
      </c>
      <c r="J88" s="51">
        <f t="shared" si="34"/>
        <v>0</v>
      </c>
      <c r="K88" s="54">
        <f t="shared" si="35"/>
        <v>0</v>
      </c>
      <c r="L88" s="4" t="s">
        <v>96</v>
      </c>
      <c r="M88" s="54">
        <f t="shared" si="48"/>
        <v>8</v>
      </c>
      <c r="N88" s="53">
        <f t="shared" si="39"/>
        <v>8</v>
      </c>
      <c r="O88" s="55">
        <f t="shared" si="40"/>
        <v>34059</v>
      </c>
      <c r="P88" s="53">
        <f t="shared" si="41"/>
        <v>0</v>
      </c>
      <c r="Q88" s="111">
        <f t="shared" si="42"/>
        <v>0</v>
      </c>
      <c r="R88" s="145" t="s">
        <v>130</v>
      </c>
      <c r="S88" s="138">
        <v>17</v>
      </c>
      <c r="T88" s="139">
        <v>4</v>
      </c>
      <c r="U88" s="138">
        <v>2035</v>
      </c>
      <c r="V88" s="55">
        <f t="shared" si="43"/>
        <v>54878</v>
      </c>
      <c r="W88" s="53">
        <f t="shared" si="44"/>
        <v>0</v>
      </c>
      <c r="X88" s="53">
        <f t="shared" si="45"/>
        <v>0</v>
      </c>
      <c r="Y88" s="53">
        <f t="shared" si="46"/>
        <v>0</v>
      </c>
      <c r="Z88" s="53">
        <f t="shared" si="47"/>
        <v>0</v>
      </c>
      <c r="AA88" s="53">
        <f>IF($V88&lt;=Z$2,0,IF($O88&lt;=Z$2,0,IF($G88&gt;=AA$2,0,IF($K88&gt;=$J88,0,IF($O88&lt;=AA$2,($J88-(SUM($K88,SUM($Z88:Z88)))),IF($L88=$D$139,(($J88-$K88)/$P88),(($J88-SUM($Z88:Z88))*$Q88))*IF($V88&lt;=AA$2,(DATEDIF(Z$2,$V88,"D")/365),IF($G88&gt;Z$2,(DATEDIF($G88,AA$2,"D")/365),1)))))))</f>
        <v>0</v>
      </c>
      <c r="AB88" s="53">
        <f>IF($V88&lt;=AA$2,0,IF($O88&lt;=AA$2,0,IF($G88&gt;=AB$2,0,IF($K88&gt;=$J88,0,IF($O88&lt;=AB$2,($J88-(SUM($K88,SUM($Z88:AA88)))),IF($L88=$D$139,(($J88-$K88)/$P88),(($J88-SUM($Z88:AA88))*$Q88))*IF($V88&lt;=AB$2,(DATEDIF(AA$2,$V88,"D")/365),IF($G88&gt;AA$2,(DATEDIF($G88,AB$2,"D")/365),1)))))))</f>
        <v>0</v>
      </c>
      <c r="AC88" s="53">
        <f>IF($V88&lt;=AB$2,0,IF($O88&lt;=AB$2,0,IF($G88&gt;=AC$2,0,IF($K88&gt;=$J88,0,IF($O88&lt;=AC$2,($J88-(SUM($K88,SUM($Z88:AB88)))),IF($L88=$D$139,(($J88-$K88)/$P88),(($J88-SUM($Z88:AB88))*$Q88))*IF($V88&lt;=AC$2,(DATEDIF(AB$2,$V88,"D")/365),IF($G88&gt;AB$2,(DATEDIF($G88,AC$2,"D")/365),1)))))))</f>
        <v>0</v>
      </c>
      <c r="AD88" s="53">
        <f>IF($V88&lt;=AC$2,0,IF($O88&lt;=AC$2,0,IF($G88&gt;=AD$2,0,IF($K88&gt;=$J88,0,IF($O88&lt;=AD$2,($J88-(SUM($K88,SUM($Z88:AC88)))),IF($L88=$D$139,(($J88-$K88)/$P88),(($J88-SUM($Z88:AC88))*$Q88))*IF($V88&lt;=AD$2,(DATEDIF(AC$2,$V88,"D")/365),IF($G88&gt;AC$2,(DATEDIF($G88,AD$2,"D")/365),1)))))))</f>
        <v>0</v>
      </c>
      <c r="AE88" s="53">
        <f>IF($V88&lt;=AD$2,0,IF($O88&lt;=AD$2,0,IF($G88&gt;=AE$2,0,IF($K88&gt;=$J88,0,IF($O88&lt;=AE$2,($J88-(SUM($K88,SUM($Z88:AD88)))),IF($L88=$D$139,(($J88-$K88)/$P88),(($J88-SUM($Z88:AD88))*$Q88))*IF($V88&lt;=AE$2,(DATEDIF(AD$2,$V88,"D")/365),IF($G88&gt;AD$2,(DATEDIF($G88,AE$2,"D")/365),1)))))))</f>
        <v>0</v>
      </c>
      <c r="AF88" s="53">
        <f>IF($V88&lt;=AE$2,0,IF($O88&lt;=AE$2,0,IF($G88&gt;=AF$2,0,IF($K88&gt;=$J88,0,IF($O88&lt;=AF$2,($J88-(SUM($K88,SUM($Z88:AE88)))),IF($L88=$D$139,(($J88-$K88)/$P88),(($J88-SUM($Z88:AE88))*$Q88))*IF($V88&lt;=AF$2,(DATEDIF(AE$2,$V88,"D")/365),IF($G88&gt;AE$2,(DATEDIF($G88,AF$2,"D")/365),1)))))))</f>
        <v>0</v>
      </c>
      <c r="AG88" s="53">
        <f>IF($V88&lt;=AF$2,0,IF($O88&lt;=AF$2,0,IF($G88&gt;=AG$2,0,IF($K88&gt;=$J88,0,IF($O88&lt;=AG$2,($J88-(SUM($K88,SUM($Z88:AF88)))),IF($L88=$D$139,(($J88-$K88)/$P88),(($J88-SUM($Z88:AF88))*$Q88))*IF($V88&lt;=AG$2,(DATEDIF(AF$2,$V88,"D")/365),IF($G88&gt;AF$2,(DATEDIF($G88,AG$2,"D")/365),1)))))))</f>
        <v>0</v>
      </c>
      <c r="AH88" s="53">
        <f>IF($V88&lt;=AG$2,0,IF($O88&lt;=AG$2,0,IF($G88&gt;=AH$2,0,IF($K88&gt;=$J88,0,IF($O88&lt;=AH$2,($J88-(SUM($K88,SUM($Z88:AG88)))),IF($L88=$D$139,(($J88-$K88)/$P88),(($J88-SUM($Z88:AG88))*$Q88))*IF($V88&lt;=AH$2,(DATEDIF(AG$2,$V88,"D")/365),IF($G88&gt;AG$2,(DATEDIF($G88,AH$2,"D")/365),1)))))))</f>
        <v>0</v>
      </c>
      <c r="AI88" s="53">
        <f>IF($V88&lt;=AH$2,0,IF($O88&lt;=AH$2,0,IF($G88&gt;=AI$2,0,IF($K88&gt;=$J88,0,IF($O88&lt;=AI$2,($J88-(SUM($K88,SUM($Z88:AH88)))),IF($L88=$D$139,(($J88-$K88)/$P88),(($J88-SUM($Z88:AH88))*$Q88))*IF($V88&lt;=AI$2,(DATEDIF(AH$2,$V88,"D")/365),IF($G88&gt;AH$2,(DATEDIF($G88,AI$2,"D")/365),1)))))))</f>
        <v>0</v>
      </c>
      <c r="AJ88" s="53">
        <f>IF($V88&lt;=AI$2,0,IF($O88&lt;=AI$2,0,IF($G88&gt;=AJ$2,0,IF($K88&gt;=$J88,0,IF($O88&lt;=AJ$2,($J88-(SUM($K88,SUM($Z88:AI88)))),IF($L88=$D$139,(($J88-$K88)/$P88),(($J88-SUM($Z88:AI88))*$Q88))*IF($V88&lt;=AJ$2,(DATEDIF(AI$2,$V88,"D")/365),IF($G88&gt;AI$2,(DATEDIF($G88,AJ$2,"D")/365),1)))))))</f>
        <v>0</v>
      </c>
      <c r="AK88" s="53">
        <f>IF($V88&lt;=AJ$2,0,IF($O88&lt;=AJ$2,0,IF($G88&gt;=AK$2,0,IF($K88&gt;=$J88,0,IF($O88&lt;=AK$2,($J88-(SUM($K88,SUM($Z88:AJ88)))),IF($L88=$D$139,(($J88-$K88)/$P88),(($J88-SUM($Z88:AJ88))*$Q88))*IF($V88&lt;=AK$2,(DATEDIF(AJ$2,$V88,"D")/365),IF($G88&gt;AJ$2,(DATEDIF($G88,AK$2,"D")/365),1)))))))</f>
        <v>0</v>
      </c>
      <c r="AL88" s="53">
        <f>IF($V88&lt;=AK$2,0,IF($O88&lt;=AK$2,0,IF($G88&gt;=AL$2,0,IF($K88&gt;=$J88,0,IF($O88&lt;=AL$2,($J88-(SUM($K88,SUM($Z88:AK88)))),IF($L88=$D$139,(($J88-$K88)/$P88),(($J88-SUM($Z88:AK88))*$Q88))*IF($V88&lt;=AL$2,(DATEDIF(AK$2,$V88,"D")/365),IF($G88&gt;AK$2,(DATEDIF($G88,AL$2,"D")/365),1)))))))</f>
        <v>0</v>
      </c>
      <c r="AM88" s="53">
        <f>IF($V88&lt;=AL$2,0,IF($O88&lt;=AL$2,0,IF($G88&gt;=AM$2,0,IF($K88&gt;=$J88,0,IF($O88&lt;=AM$2,($J88-(SUM($K88,SUM($Z88:AL88)))),IF($L88=$D$139,(($J88-$K88)/$P88),(($J88-SUM($Z88:AL88))*$Q88))*IF($V88&lt;=AM$2,(DATEDIF(AL$2,$V88,"D")/365),IF($G88&gt;AL$2,(DATEDIF($G88,AM$2,"D")/365),1)))))))</f>
        <v>0</v>
      </c>
      <c r="AN88" s="53">
        <f>IF($V88&lt;=AM$2,0,IF($O88&lt;=AM$2,0,IF($G88&gt;=AN$2,0,IF($K88&gt;=$J88,0,IF($O88&lt;=AN$2,($J88-(SUM($K88,SUM($Z88:AM88)))),IF($L88=$D$139,(($J88-$K88)/$P88),(($J88-SUM($Z88:AM88))*$Q88))*IF($V88&lt;=AN$2,(DATEDIF(AM$2,$V88,"D")/365),IF($G88&gt;AM$2,(DATEDIF($G88,AN$2,"D")/365),1)))))))</f>
        <v>0</v>
      </c>
      <c r="AO88" s="53">
        <f>IF($V88&lt;=AN$2,0,IF($O88&lt;=AN$2,0,IF($G88&gt;=AO$2,0,IF($K88&gt;=$J88,0,IF($O88&lt;=AO$2,($J88-(SUM($K88,SUM($Z88:AN88)))),IF($L88=$D$139,(($J88-$K88)/$P88),(($J88-SUM($Z88:AN88))*$Q88))*IF($V88&lt;=AO$2,(DATEDIF(AN$2,$V88,"D")/365),IF($G88&gt;AN$2,(DATEDIF($G88,AO$2,"D")/365),1)))))))</f>
        <v>0</v>
      </c>
      <c r="AP88" s="53">
        <f>IF($V88&lt;=AO$2,0,IF($O88&lt;=AO$2,0,IF($G88&gt;=AP$2,0,IF($K88&gt;=$J88,0,IF($O88&lt;=AP$2,($J88-(SUM($K88,SUM($Z88:AO88)))),IF($L88=$D$139,(($J88-$K88)/$P88),(($J88-SUM($Z88:AO88))*$Q88))*IF($V88&lt;=AP$2,(DATEDIF(AO$2,$V88,"D")/365),IF($G88&gt;AO$2,(DATEDIF($G88,AP$2,"D")/365),1)))))))</f>
        <v>0</v>
      </c>
      <c r="AQ88" s="53">
        <f>IF($V88&lt;=AP$2,0,IF($O88&lt;=AP$2,0,IF($G88&gt;=AQ$2,0,IF($K88&gt;=$J88,0,IF($O88&lt;=AQ$2,($J88-(SUM($K88,SUM($Z88:AP88)))),IF($L88=$D$139,(($J88-$K88)/$P88),(($J88-SUM($Z88:AP88))*$Q88))*IF($V88&lt;=AQ$2,(DATEDIF(AP$2,$V88,"D")/365),IF($G88&gt;AP$2,(DATEDIF($G88,AQ$2,"D")/365),1)))))))</f>
        <v>0</v>
      </c>
      <c r="AR88" s="53">
        <f>IF($V88&lt;=AQ$2,0,IF($O88&lt;=AQ$2,0,IF($G88&gt;=AR$2,0,IF($K88&gt;=$J88,0,IF($O88&lt;=AR$2,($J88-(SUM($K88,SUM($Z88:AQ88)))),IF($L88=$D$139,(($J88-$K88)/$P88),(($J88-SUM($Z88:AQ88))*$Q88))*IF($V88&lt;=AR$2,(DATEDIF(AQ$2,$V88,"D")/365),IF($G88&gt;AQ$2,(DATEDIF($G88,AR$2,"D")/365),1)))))))</f>
        <v>0</v>
      </c>
      <c r="AS88" s="53">
        <f>IF($V88&lt;=AR$2,0,IF($O88&lt;=AR$2,0,IF($G88&gt;=AS$2,0,IF($K88&gt;=$J88,0,IF($O88&lt;=AS$2,($J88-(SUM($K88,SUM($Z88:AR88)))),IF($L88=$D$139,(($J88-$K88)/$P88),(($J88-SUM($Z88:AR88))*$Q88))*IF($V88&lt;=AS$2,(DATEDIF(AR$2,$V88,"D")/365),IF($G88&gt;AR$2,(DATEDIF($G88,AS$2,"D")/365),1)))))))</f>
        <v>0</v>
      </c>
      <c r="AT88" s="53">
        <f>IF($V88&lt;=AS$2,0,IF($O88&lt;=AS$2,0,IF($G88&gt;=AT$2,0,IF($K88&gt;=$J88,0,IF($O88&lt;=AT$2,($J88-(SUM($K88,SUM($Z88:AS88)))),IF($L88=$D$139,(($J88-$K88)/$P88),(($J88-SUM($Z88:AS88))*$Q88))*IF($V88&lt;=AT$2,(DATEDIF(AS$2,$V88,"D")/365),IF($G88&gt;AS$2,(DATEDIF($G88,AT$2,"D")/365),1)))))))</f>
        <v>0</v>
      </c>
      <c r="AU88" s="53">
        <f>IF($V88&lt;=AT$2,0,IF($O88&lt;=AT$2,0,IF($G88&gt;=AU$2,0,IF($K88&gt;=$J88,0,IF($O88&lt;=AU$2,($J88-(SUM($K88,SUM($Z88:AT88)))),IF($L88=$D$139,(($J88-$K88)/$P88),(($J88-SUM($Z88:AT88))*$Q88))*IF($V88&lt;=AU$2,(DATEDIF(AT$2,$V88,"D")/365),IF($G88&gt;AT$2,(DATEDIF($G88,AU$2,"D")/365),1)))))))</f>
        <v>0</v>
      </c>
      <c r="AV88" s="53">
        <f>IF($V88&lt;=AU$2,0,IF($O88&lt;=AU$2,0,IF($G88&gt;=AV$2,0,IF($K88&gt;=$J88,0,IF($O88&lt;=AV$2,($J88-(SUM($K88,SUM($Z88:AU88)))),IF($L88=$D$139,(($J88-$K88)/$P88),(($J88-SUM($Z88:AU88))*$Q88))*IF($V88&lt;=AV$2,(DATEDIF(AU$2,$V88,"D")/365),IF($G88&gt;AU$2,(DATEDIF($G88,AV$2,"D")/365),1)))))))</f>
        <v>0</v>
      </c>
      <c r="AW88" s="53">
        <f>IF($V88&lt;=AV$2,0,IF($O88&lt;=AV$2,0,IF($G88&gt;=AW$2,0,IF($K88&gt;=$J88,0,IF($O88&lt;=AW$2,($J88-(SUM($K88,SUM($Z88:AV88)))),IF($L88=$D$139,(($J88-$K88)/$P88),(($J88-SUM($Z88:AV88))*$Q88))*IF($V88&lt;=AW$2,(DATEDIF(AV$2,$V88,"D")/365),IF($G88&gt;AV$2,(DATEDIF($G88,AW$2,"D")/365),1)))))))</f>
        <v>0</v>
      </c>
      <c r="AX88" s="53">
        <f>IF($V88&lt;=AW$2,0,IF($O88&lt;=AW$2,0,IF($G88&gt;=AX$2,0,IF($K88&gt;=$J88,0,IF($O88&lt;=AX$2,($J88-(SUM($K88,SUM($Z88:AW88)))),IF($L88=$D$139,(($J88-$K88)/$P88),(($J88-SUM($Z88:AW88))*$Q88))*IF($V88&lt;=AX$2,(DATEDIF(AW$2,$V88,"D")/365),IF($G88&gt;AW$2,(DATEDIF($G88,AX$2,"D")/365),1)))))))</f>
        <v>0</v>
      </c>
      <c r="AY88" s="53">
        <f>IF($V88&lt;=AX$2,0,IF($O88&lt;=AX$2,0,IF($G88&gt;=AY$2,0,IF($K88&gt;=$J88,0,IF($O88&lt;=AY$2,($J88-(SUM($K88,SUM($Z88:AX88)))),IF($L88=$D$139,(($J88-$K88)/$P88),(($J88-SUM($Z88:AX88))*$Q88))*IF($V88&lt;=AY$2,(DATEDIF(AX$2,$V88,"D")/365),IF($G88&gt;AX$2,(DATEDIF($G88,AY$2,"D")/365),1)))))))</f>
        <v>0</v>
      </c>
      <c r="AZ88" s="52"/>
      <c r="BA88" s="52"/>
      <c r="BB88" s="126">
        <f>IF($V88&lt;=BB$2,0,IF($G88&gt;=BB$2,0,IF($G88&gt;$W$3,(J88-Z88),IF($G88&lt;=$W$3,J88-SUM(W88,$Z88:Z88),0))))</f>
        <v>0</v>
      </c>
      <c r="BC88" s="53">
        <f t="shared" si="49"/>
        <v>0</v>
      </c>
      <c r="BD88" s="52">
        <f t="shared" si="49"/>
        <v>0</v>
      </c>
      <c r="BE88" s="53">
        <f t="shared" si="49"/>
        <v>0</v>
      </c>
      <c r="BF88" s="52">
        <f t="shared" si="49"/>
        <v>0</v>
      </c>
      <c r="BG88" s="53">
        <f t="shared" si="49"/>
        <v>0</v>
      </c>
      <c r="BH88" s="52">
        <f t="shared" si="49"/>
        <v>0</v>
      </c>
      <c r="BI88" s="53">
        <f t="shared" si="49"/>
        <v>0</v>
      </c>
      <c r="BJ88" s="52">
        <f t="shared" si="49"/>
        <v>0</v>
      </c>
      <c r="BK88" s="53">
        <f t="shared" si="49"/>
        <v>0</v>
      </c>
      <c r="BL88" s="52">
        <f t="shared" si="49"/>
        <v>0</v>
      </c>
      <c r="BM88" s="53">
        <f t="shared" si="49"/>
        <v>0</v>
      </c>
      <c r="BN88" s="52">
        <f t="shared" si="49"/>
        <v>0</v>
      </c>
      <c r="BO88" s="53">
        <f t="shared" si="49"/>
        <v>0</v>
      </c>
      <c r="BP88" s="52">
        <f t="shared" si="49"/>
        <v>0</v>
      </c>
      <c r="BQ88" s="53">
        <f t="shared" si="49"/>
        <v>0</v>
      </c>
      <c r="BR88" s="52">
        <f t="shared" si="49"/>
        <v>0</v>
      </c>
      <c r="BS88" s="53">
        <f t="shared" si="51"/>
        <v>0</v>
      </c>
      <c r="BT88" s="52">
        <f t="shared" si="51"/>
        <v>0</v>
      </c>
      <c r="BU88" s="53">
        <f t="shared" si="51"/>
        <v>0</v>
      </c>
      <c r="BV88" s="52">
        <f t="shared" si="50"/>
        <v>0</v>
      </c>
      <c r="BW88" s="53">
        <f t="shared" si="50"/>
        <v>0</v>
      </c>
      <c r="BX88" s="52">
        <f t="shared" si="50"/>
        <v>0</v>
      </c>
      <c r="BY88" s="53">
        <f t="shared" si="50"/>
        <v>0</v>
      </c>
      <c r="BZ88" s="52">
        <f t="shared" si="50"/>
        <v>0</v>
      </c>
      <c r="CA88" s="53">
        <f t="shared" si="50"/>
        <v>0</v>
      </c>
    </row>
    <row r="89" spans="1:79">
      <c r="A89" s="20">
        <v>88</v>
      </c>
      <c r="B89" s="20" t="s">
        <v>27</v>
      </c>
      <c r="C89" s="20" t="s">
        <v>153</v>
      </c>
      <c r="D89" s="2">
        <v>1985</v>
      </c>
      <c r="E89" s="3">
        <v>4</v>
      </c>
      <c r="F89" s="2">
        <v>1</v>
      </c>
      <c r="G89" s="55">
        <f t="shared" si="33"/>
        <v>31137</v>
      </c>
      <c r="H89" s="4">
        <v>0</v>
      </c>
      <c r="I89" s="1">
        <v>0</v>
      </c>
      <c r="J89" s="51">
        <f t="shared" si="34"/>
        <v>0</v>
      </c>
      <c r="K89" s="54">
        <f t="shared" si="35"/>
        <v>0</v>
      </c>
      <c r="L89" s="4" t="s">
        <v>96</v>
      </c>
      <c r="M89" s="54">
        <f t="shared" si="48"/>
        <v>8</v>
      </c>
      <c r="N89" s="53">
        <f t="shared" si="39"/>
        <v>8</v>
      </c>
      <c r="O89" s="55">
        <f t="shared" si="40"/>
        <v>34059</v>
      </c>
      <c r="P89" s="53">
        <f t="shared" si="41"/>
        <v>0</v>
      </c>
      <c r="Q89" s="111">
        <f t="shared" si="42"/>
        <v>0</v>
      </c>
      <c r="R89" s="145" t="s">
        <v>130</v>
      </c>
      <c r="S89" s="138">
        <v>17</v>
      </c>
      <c r="T89" s="139">
        <v>4</v>
      </c>
      <c r="U89" s="138">
        <v>2035</v>
      </c>
      <c r="V89" s="55">
        <f t="shared" si="43"/>
        <v>54878</v>
      </c>
      <c r="W89" s="53">
        <f t="shared" si="44"/>
        <v>0</v>
      </c>
      <c r="X89" s="53">
        <f t="shared" si="45"/>
        <v>0</v>
      </c>
      <c r="Y89" s="53">
        <f t="shared" si="46"/>
        <v>0</v>
      </c>
      <c r="Z89" s="53">
        <f t="shared" si="47"/>
        <v>0</v>
      </c>
      <c r="AA89" s="53">
        <f>IF($V89&lt;=Z$2,0,IF($O89&lt;=Z$2,0,IF($G89&gt;=AA$2,0,IF($K89&gt;=$J89,0,IF($O89&lt;=AA$2,($J89-(SUM($K89,SUM($Z89:Z89)))),IF($L89=$D$139,(($J89-$K89)/$P89),(($J89-SUM($Z89:Z89))*$Q89))*IF($V89&lt;=AA$2,(DATEDIF(Z$2,$V89,"D")/365),IF($G89&gt;Z$2,(DATEDIF($G89,AA$2,"D")/365),1)))))))</f>
        <v>0</v>
      </c>
      <c r="AB89" s="53">
        <f>IF($V89&lt;=AA$2,0,IF($O89&lt;=AA$2,0,IF($G89&gt;=AB$2,0,IF($K89&gt;=$J89,0,IF($O89&lt;=AB$2,($J89-(SUM($K89,SUM($Z89:AA89)))),IF($L89=$D$139,(($J89-$K89)/$P89),(($J89-SUM($Z89:AA89))*$Q89))*IF($V89&lt;=AB$2,(DATEDIF(AA$2,$V89,"D")/365),IF($G89&gt;AA$2,(DATEDIF($G89,AB$2,"D")/365),1)))))))</f>
        <v>0</v>
      </c>
      <c r="AC89" s="53">
        <f>IF($V89&lt;=AB$2,0,IF($O89&lt;=AB$2,0,IF($G89&gt;=AC$2,0,IF($K89&gt;=$J89,0,IF($O89&lt;=AC$2,($J89-(SUM($K89,SUM($Z89:AB89)))),IF($L89=$D$139,(($J89-$K89)/$P89),(($J89-SUM($Z89:AB89))*$Q89))*IF($V89&lt;=AC$2,(DATEDIF(AB$2,$V89,"D")/365),IF($G89&gt;AB$2,(DATEDIF($G89,AC$2,"D")/365),1)))))))</f>
        <v>0</v>
      </c>
      <c r="AD89" s="53">
        <f>IF($V89&lt;=AC$2,0,IF($O89&lt;=AC$2,0,IF($G89&gt;=AD$2,0,IF($K89&gt;=$J89,0,IF($O89&lt;=AD$2,($J89-(SUM($K89,SUM($Z89:AC89)))),IF($L89=$D$139,(($J89-$K89)/$P89),(($J89-SUM($Z89:AC89))*$Q89))*IF($V89&lt;=AD$2,(DATEDIF(AC$2,$V89,"D")/365),IF($G89&gt;AC$2,(DATEDIF($G89,AD$2,"D")/365),1)))))))</f>
        <v>0</v>
      </c>
      <c r="AE89" s="53">
        <f>IF($V89&lt;=AD$2,0,IF($O89&lt;=AD$2,0,IF($G89&gt;=AE$2,0,IF($K89&gt;=$J89,0,IF($O89&lt;=AE$2,($J89-(SUM($K89,SUM($Z89:AD89)))),IF($L89=$D$139,(($J89-$K89)/$P89),(($J89-SUM($Z89:AD89))*$Q89))*IF($V89&lt;=AE$2,(DATEDIF(AD$2,$V89,"D")/365),IF($G89&gt;AD$2,(DATEDIF($G89,AE$2,"D")/365),1)))))))</f>
        <v>0</v>
      </c>
      <c r="AF89" s="53">
        <f>IF($V89&lt;=AE$2,0,IF($O89&lt;=AE$2,0,IF($G89&gt;=AF$2,0,IF($K89&gt;=$J89,0,IF($O89&lt;=AF$2,($J89-(SUM($K89,SUM($Z89:AE89)))),IF($L89=$D$139,(($J89-$K89)/$P89),(($J89-SUM($Z89:AE89))*$Q89))*IF($V89&lt;=AF$2,(DATEDIF(AE$2,$V89,"D")/365),IF($G89&gt;AE$2,(DATEDIF($G89,AF$2,"D")/365),1)))))))</f>
        <v>0</v>
      </c>
      <c r="AG89" s="53">
        <f>IF($V89&lt;=AF$2,0,IF($O89&lt;=AF$2,0,IF($G89&gt;=AG$2,0,IF($K89&gt;=$J89,0,IF($O89&lt;=AG$2,($J89-(SUM($K89,SUM($Z89:AF89)))),IF($L89=$D$139,(($J89-$K89)/$P89),(($J89-SUM($Z89:AF89))*$Q89))*IF($V89&lt;=AG$2,(DATEDIF(AF$2,$V89,"D")/365),IF($G89&gt;AF$2,(DATEDIF($G89,AG$2,"D")/365),1)))))))</f>
        <v>0</v>
      </c>
      <c r="AH89" s="53">
        <f>IF($V89&lt;=AG$2,0,IF($O89&lt;=AG$2,0,IF($G89&gt;=AH$2,0,IF($K89&gt;=$J89,0,IF($O89&lt;=AH$2,($J89-(SUM($K89,SUM($Z89:AG89)))),IF($L89=$D$139,(($J89-$K89)/$P89),(($J89-SUM($Z89:AG89))*$Q89))*IF($V89&lt;=AH$2,(DATEDIF(AG$2,$V89,"D")/365),IF($G89&gt;AG$2,(DATEDIF($G89,AH$2,"D")/365),1)))))))</f>
        <v>0</v>
      </c>
      <c r="AI89" s="53">
        <f>IF($V89&lt;=AH$2,0,IF($O89&lt;=AH$2,0,IF($G89&gt;=AI$2,0,IF($K89&gt;=$J89,0,IF($O89&lt;=AI$2,($J89-(SUM($K89,SUM($Z89:AH89)))),IF($L89=$D$139,(($J89-$K89)/$P89),(($J89-SUM($Z89:AH89))*$Q89))*IF($V89&lt;=AI$2,(DATEDIF(AH$2,$V89,"D")/365),IF($G89&gt;AH$2,(DATEDIF($G89,AI$2,"D")/365),1)))))))</f>
        <v>0</v>
      </c>
      <c r="AJ89" s="53">
        <f>IF($V89&lt;=AI$2,0,IF($O89&lt;=AI$2,0,IF($G89&gt;=AJ$2,0,IF($K89&gt;=$J89,0,IF($O89&lt;=AJ$2,($J89-(SUM($K89,SUM($Z89:AI89)))),IF($L89=$D$139,(($J89-$K89)/$P89),(($J89-SUM($Z89:AI89))*$Q89))*IF($V89&lt;=AJ$2,(DATEDIF(AI$2,$V89,"D")/365),IF($G89&gt;AI$2,(DATEDIF($G89,AJ$2,"D")/365),1)))))))</f>
        <v>0</v>
      </c>
      <c r="AK89" s="53">
        <f>IF($V89&lt;=AJ$2,0,IF($O89&lt;=AJ$2,0,IF($G89&gt;=AK$2,0,IF($K89&gt;=$J89,0,IF($O89&lt;=AK$2,($J89-(SUM($K89,SUM($Z89:AJ89)))),IF($L89=$D$139,(($J89-$K89)/$P89),(($J89-SUM($Z89:AJ89))*$Q89))*IF($V89&lt;=AK$2,(DATEDIF(AJ$2,$V89,"D")/365),IF($G89&gt;AJ$2,(DATEDIF($G89,AK$2,"D")/365),1)))))))</f>
        <v>0</v>
      </c>
      <c r="AL89" s="53">
        <f>IF($V89&lt;=AK$2,0,IF($O89&lt;=AK$2,0,IF($G89&gt;=AL$2,0,IF($K89&gt;=$J89,0,IF($O89&lt;=AL$2,($J89-(SUM($K89,SUM($Z89:AK89)))),IF($L89=$D$139,(($J89-$K89)/$P89),(($J89-SUM($Z89:AK89))*$Q89))*IF($V89&lt;=AL$2,(DATEDIF(AK$2,$V89,"D")/365),IF($G89&gt;AK$2,(DATEDIF($G89,AL$2,"D")/365),1)))))))</f>
        <v>0</v>
      </c>
      <c r="AM89" s="53">
        <f>IF($V89&lt;=AL$2,0,IF($O89&lt;=AL$2,0,IF($G89&gt;=AM$2,0,IF($K89&gt;=$J89,0,IF($O89&lt;=AM$2,($J89-(SUM($K89,SUM($Z89:AL89)))),IF($L89=$D$139,(($J89-$K89)/$P89),(($J89-SUM($Z89:AL89))*$Q89))*IF($V89&lt;=AM$2,(DATEDIF(AL$2,$V89,"D")/365),IF($G89&gt;AL$2,(DATEDIF($G89,AM$2,"D")/365),1)))))))</f>
        <v>0</v>
      </c>
      <c r="AN89" s="53">
        <f>IF($V89&lt;=AM$2,0,IF($O89&lt;=AM$2,0,IF($G89&gt;=AN$2,0,IF($K89&gt;=$J89,0,IF($O89&lt;=AN$2,($J89-(SUM($K89,SUM($Z89:AM89)))),IF($L89=$D$139,(($J89-$K89)/$P89),(($J89-SUM($Z89:AM89))*$Q89))*IF($V89&lt;=AN$2,(DATEDIF(AM$2,$V89,"D")/365),IF($G89&gt;AM$2,(DATEDIF($G89,AN$2,"D")/365),1)))))))</f>
        <v>0</v>
      </c>
      <c r="AO89" s="53">
        <f>IF($V89&lt;=AN$2,0,IF($O89&lt;=AN$2,0,IF($G89&gt;=AO$2,0,IF($K89&gt;=$J89,0,IF($O89&lt;=AO$2,($J89-(SUM($K89,SUM($Z89:AN89)))),IF($L89=$D$139,(($J89-$K89)/$P89),(($J89-SUM($Z89:AN89))*$Q89))*IF($V89&lt;=AO$2,(DATEDIF(AN$2,$V89,"D")/365),IF($G89&gt;AN$2,(DATEDIF($G89,AO$2,"D")/365),1)))))))</f>
        <v>0</v>
      </c>
      <c r="AP89" s="53">
        <f>IF($V89&lt;=AO$2,0,IF($O89&lt;=AO$2,0,IF($G89&gt;=AP$2,0,IF($K89&gt;=$J89,0,IF($O89&lt;=AP$2,($J89-(SUM($K89,SUM($Z89:AO89)))),IF($L89=$D$139,(($J89-$K89)/$P89),(($J89-SUM($Z89:AO89))*$Q89))*IF($V89&lt;=AP$2,(DATEDIF(AO$2,$V89,"D")/365),IF($G89&gt;AO$2,(DATEDIF($G89,AP$2,"D")/365),1)))))))</f>
        <v>0</v>
      </c>
      <c r="AQ89" s="53">
        <f>IF($V89&lt;=AP$2,0,IF($O89&lt;=AP$2,0,IF($G89&gt;=AQ$2,0,IF($K89&gt;=$J89,0,IF($O89&lt;=AQ$2,($J89-(SUM($K89,SUM($Z89:AP89)))),IF($L89=$D$139,(($J89-$K89)/$P89),(($J89-SUM($Z89:AP89))*$Q89))*IF($V89&lt;=AQ$2,(DATEDIF(AP$2,$V89,"D")/365),IF($G89&gt;AP$2,(DATEDIF($G89,AQ$2,"D")/365),1)))))))</f>
        <v>0</v>
      </c>
      <c r="AR89" s="53">
        <f>IF($V89&lt;=AQ$2,0,IF($O89&lt;=AQ$2,0,IF($G89&gt;=AR$2,0,IF($K89&gt;=$J89,0,IF($O89&lt;=AR$2,($J89-(SUM($K89,SUM($Z89:AQ89)))),IF($L89=$D$139,(($J89-$K89)/$P89),(($J89-SUM($Z89:AQ89))*$Q89))*IF($V89&lt;=AR$2,(DATEDIF(AQ$2,$V89,"D")/365),IF($G89&gt;AQ$2,(DATEDIF($G89,AR$2,"D")/365),1)))))))</f>
        <v>0</v>
      </c>
      <c r="AS89" s="53">
        <f>IF($V89&lt;=AR$2,0,IF($O89&lt;=AR$2,0,IF($G89&gt;=AS$2,0,IF($K89&gt;=$J89,0,IF($O89&lt;=AS$2,($J89-(SUM($K89,SUM($Z89:AR89)))),IF($L89=$D$139,(($J89-$K89)/$P89),(($J89-SUM($Z89:AR89))*$Q89))*IF($V89&lt;=AS$2,(DATEDIF(AR$2,$V89,"D")/365),IF($G89&gt;AR$2,(DATEDIF($G89,AS$2,"D")/365),1)))))))</f>
        <v>0</v>
      </c>
      <c r="AT89" s="53">
        <f>IF($V89&lt;=AS$2,0,IF($O89&lt;=AS$2,0,IF($G89&gt;=AT$2,0,IF($K89&gt;=$J89,0,IF($O89&lt;=AT$2,($J89-(SUM($K89,SUM($Z89:AS89)))),IF($L89=$D$139,(($J89-$K89)/$P89),(($J89-SUM($Z89:AS89))*$Q89))*IF($V89&lt;=AT$2,(DATEDIF(AS$2,$V89,"D")/365),IF($G89&gt;AS$2,(DATEDIF($G89,AT$2,"D")/365),1)))))))</f>
        <v>0</v>
      </c>
      <c r="AU89" s="53">
        <f>IF($V89&lt;=AT$2,0,IF($O89&lt;=AT$2,0,IF($G89&gt;=AU$2,0,IF($K89&gt;=$J89,0,IF($O89&lt;=AU$2,($J89-(SUM($K89,SUM($Z89:AT89)))),IF($L89=$D$139,(($J89-$K89)/$P89),(($J89-SUM($Z89:AT89))*$Q89))*IF($V89&lt;=AU$2,(DATEDIF(AT$2,$V89,"D")/365),IF($G89&gt;AT$2,(DATEDIF($G89,AU$2,"D")/365),1)))))))</f>
        <v>0</v>
      </c>
      <c r="AV89" s="53">
        <f>IF($V89&lt;=AU$2,0,IF($O89&lt;=AU$2,0,IF($G89&gt;=AV$2,0,IF($K89&gt;=$J89,0,IF($O89&lt;=AV$2,($J89-(SUM($K89,SUM($Z89:AU89)))),IF($L89=$D$139,(($J89-$K89)/$P89),(($J89-SUM($Z89:AU89))*$Q89))*IF($V89&lt;=AV$2,(DATEDIF(AU$2,$V89,"D")/365),IF($G89&gt;AU$2,(DATEDIF($G89,AV$2,"D")/365),1)))))))</f>
        <v>0</v>
      </c>
      <c r="AW89" s="53">
        <f>IF($V89&lt;=AV$2,0,IF($O89&lt;=AV$2,0,IF($G89&gt;=AW$2,0,IF($K89&gt;=$J89,0,IF($O89&lt;=AW$2,($J89-(SUM($K89,SUM($Z89:AV89)))),IF($L89=$D$139,(($J89-$K89)/$P89),(($J89-SUM($Z89:AV89))*$Q89))*IF($V89&lt;=AW$2,(DATEDIF(AV$2,$V89,"D")/365),IF($G89&gt;AV$2,(DATEDIF($G89,AW$2,"D")/365),1)))))))</f>
        <v>0</v>
      </c>
      <c r="AX89" s="53">
        <f>IF($V89&lt;=AW$2,0,IF($O89&lt;=AW$2,0,IF($G89&gt;=AX$2,0,IF($K89&gt;=$J89,0,IF($O89&lt;=AX$2,($J89-(SUM($K89,SUM($Z89:AW89)))),IF($L89=$D$139,(($J89-$K89)/$P89),(($J89-SUM($Z89:AW89))*$Q89))*IF($V89&lt;=AX$2,(DATEDIF(AW$2,$V89,"D")/365),IF($G89&gt;AW$2,(DATEDIF($G89,AX$2,"D")/365),1)))))))</f>
        <v>0</v>
      </c>
      <c r="AY89" s="53">
        <f>IF($V89&lt;=AX$2,0,IF($O89&lt;=AX$2,0,IF($G89&gt;=AY$2,0,IF($K89&gt;=$J89,0,IF($O89&lt;=AY$2,($J89-(SUM($K89,SUM($Z89:AX89)))),IF($L89=$D$139,(($J89-$K89)/$P89),(($J89-SUM($Z89:AX89))*$Q89))*IF($V89&lt;=AY$2,(DATEDIF(AX$2,$V89,"D")/365),IF($G89&gt;AX$2,(DATEDIF($G89,AY$2,"D")/365),1)))))))</f>
        <v>0</v>
      </c>
      <c r="AZ89" s="52"/>
      <c r="BA89" s="52"/>
      <c r="BB89" s="126">
        <f>IF($V89&lt;=BB$2,0,IF($G89&gt;=BB$2,0,IF($G89&gt;$W$3,(J89-Z89),IF($G89&lt;=$W$3,J89-SUM(W89,$Z89:Z89),0))))</f>
        <v>0</v>
      </c>
      <c r="BC89" s="53">
        <f t="shared" si="49"/>
        <v>0</v>
      </c>
      <c r="BD89" s="52">
        <f t="shared" si="49"/>
        <v>0</v>
      </c>
      <c r="BE89" s="53">
        <f t="shared" si="49"/>
        <v>0</v>
      </c>
      <c r="BF89" s="52">
        <f t="shared" si="49"/>
        <v>0</v>
      </c>
      <c r="BG89" s="53">
        <f t="shared" si="49"/>
        <v>0</v>
      </c>
      <c r="BH89" s="52">
        <f t="shared" si="49"/>
        <v>0</v>
      </c>
      <c r="BI89" s="53">
        <f t="shared" si="49"/>
        <v>0</v>
      </c>
      <c r="BJ89" s="52">
        <f t="shared" si="49"/>
        <v>0</v>
      </c>
      <c r="BK89" s="53">
        <f t="shared" si="49"/>
        <v>0</v>
      </c>
      <c r="BL89" s="52">
        <f t="shared" si="49"/>
        <v>0</v>
      </c>
      <c r="BM89" s="53">
        <f t="shared" si="49"/>
        <v>0</v>
      </c>
      <c r="BN89" s="52">
        <f t="shared" si="49"/>
        <v>0</v>
      </c>
      <c r="BO89" s="53">
        <f t="shared" si="49"/>
        <v>0</v>
      </c>
      <c r="BP89" s="52">
        <f t="shared" si="49"/>
        <v>0</v>
      </c>
      <c r="BQ89" s="53">
        <f t="shared" si="49"/>
        <v>0</v>
      </c>
      <c r="BR89" s="52">
        <f t="shared" si="49"/>
        <v>0</v>
      </c>
      <c r="BS89" s="53">
        <f t="shared" si="51"/>
        <v>0</v>
      </c>
      <c r="BT89" s="52">
        <f t="shared" si="51"/>
        <v>0</v>
      </c>
      <c r="BU89" s="53">
        <f t="shared" si="51"/>
        <v>0</v>
      </c>
      <c r="BV89" s="52">
        <f t="shared" si="50"/>
        <v>0</v>
      </c>
      <c r="BW89" s="53">
        <f t="shared" si="50"/>
        <v>0</v>
      </c>
      <c r="BX89" s="52">
        <f t="shared" si="50"/>
        <v>0</v>
      </c>
      <c r="BY89" s="53">
        <f t="shared" si="50"/>
        <v>0</v>
      </c>
      <c r="BZ89" s="52">
        <f t="shared" si="50"/>
        <v>0</v>
      </c>
      <c r="CA89" s="53">
        <f t="shared" si="50"/>
        <v>0</v>
      </c>
    </row>
    <row r="90" spans="1:79">
      <c r="A90" s="20">
        <v>89</v>
      </c>
      <c r="B90" s="20" t="s">
        <v>27</v>
      </c>
      <c r="C90" s="20" t="s">
        <v>153</v>
      </c>
      <c r="D90" s="2">
        <v>1985</v>
      </c>
      <c r="E90" s="3">
        <v>4</v>
      </c>
      <c r="F90" s="2">
        <v>1</v>
      </c>
      <c r="G90" s="55">
        <f t="shared" si="33"/>
        <v>31137</v>
      </c>
      <c r="H90" s="4">
        <v>0</v>
      </c>
      <c r="I90" s="1">
        <v>0</v>
      </c>
      <c r="J90" s="51">
        <f t="shared" si="34"/>
        <v>0</v>
      </c>
      <c r="K90" s="54">
        <f t="shared" si="35"/>
        <v>0</v>
      </c>
      <c r="L90" s="4" t="s">
        <v>96</v>
      </c>
      <c r="M90" s="54">
        <f t="shared" si="48"/>
        <v>8</v>
      </c>
      <c r="N90" s="53">
        <f t="shared" si="39"/>
        <v>8</v>
      </c>
      <c r="O90" s="55">
        <f t="shared" si="40"/>
        <v>34059</v>
      </c>
      <c r="P90" s="53">
        <f t="shared" si="41"/>
        <v>0</v>
      </c>
      <c r="Q90" s="111">
        <f t="shared" si="42"/>
        <v>0</v>
      </c>
      <c r="R90" s="145" t="s">
        <v>130</v>
      </c>
      <c r="S90" s="138">
        <v>17</v>
      </c>
      <c r="T90" s="139">
        <v>4</v>
      </c>
      <c r="U90" s="138">
        <v>2035</v>
      </c>
      <c r="V90" s="55">
        <f t="shared" si="43"/>
        <v>54878</v>
      </c>
      <c r="W90" s="53">
        <f t="shared" si="44"/>
        <v>0</v>
      </c>
      <c r="X90" s="53">
        <f t="shared" si="45"/>
        <v>0</v>
      </c>
      <c r="Y90" s="53">
        <f t="shared" si="46"/>
        <v>0</v>
      </c>
      <c r="Z90" s="53">
        <f t="shared" si="47"/>
        <v>0</v>
      </c>
      <c r="AA90" s="53">
        <f>IF($V90&lt;=Z$2,0,IF($O90&lt;=Z$2,0,IF($G90&gt;=AA$2,0,IF($K90&gt;=$J90,0,IF($O90&lt;=AA$2,($J90-(SUM($K90,SUM($Z90:Z90)))),IF($L90=$D$139,(($J90-$K90)/$P90),(($J90-SUM($Z90:Z90))*$Q90))*IF($V90&lt;=AA$2,(DATEDIF(Z$2,$V90,"D")/365),IF($G90&gt;Z$2,(DATEDIF($G90,AA$2,"D")/365),1)))))))</f>
        <v>0</v>
      </c>
      <c r="AB90" s="53">
        <f>IF($V90&lt;=AA$2,0,IF($O90&lt;=AA$2,0,IF($G90&gt;=AB$2,0,IF($K90&gt;=$J90,0,IF($O90&lt;=AB$2,($J90-(SUM($K90,SUM($Z90:AA90)))),IF($L90=$D$139,(($J90-$K90)/$P90),(($J90-SUM($Z90:AA90))*$Q90))*IF($V90&lt;=AB$2,(DATEDIF(AA$2,$V90,"D")/365),IF($G90&gt;AA$2,(DATEDIF($G90,AB$2,"D")/365),1)))))))</f>
        <v>0</v>
      </c>
      <c r="AC90" s="53">
        <f>IF($V90&lt;=AB$2,0,IF($O90&lt;=AB$2,0,IF($G90&gt;=AC$2,0,IF($K90&gt;=$J90,0,IF($O90&lt;=AC$2,($J90-(SUM($K90,SUM($Z90:AB90)))),IF($L90=$D$139,(($J90-$K90)/$P90),(($J90-SUM($Z90:AB90))*$Q90))*IF($V90&lt;=AC$2,(DATEDIF(AB$2,$V90,"D")/365),IF($G90&gt;AB$2,(DATEDIF($G90,AC$2,"D")/365),1)))))))</f>
        <v>0</v>
      </c>
      <c r="AD90" s="53">
        <f>IF($V90&lt;=AC$2,0,IF($O90&lt;=AC$2,0,IF($G90&gt;=AD$2,0,IF($K90&gt;=$J90,0,IF($O90&lt;=AD$2,($J90-(SUM($K90,SUM($Z90:AC90)))),IF($L90=$D$139,(($J90-$K90)/$P90),(($J90-SUM($Z90:AC90))*$Q90))*IF($V90&lt;=AD$2,(DATEDIF(AC$2,$V90,"D")/365),IF($G90&gt;AC$2,(DATEDIF($G90,AD$2,"D")/365),1)))))))</f>
        <v>0</v>
      </c>
      <c r="AE90" s="53">
        <f>IF($V90&lt;=AD$2,0,IF($O90&lt;=AD$2,0,IF($G90&gt;=AE$2,0,IF($K90&gt;=$J90,0,IF($O90&lt;=AE$2,($J90-(SUM($K90,SUM($Z90:AD90)))),IF($L90=$D$139,(($J90-$K90)/$P90),(($J90-SUM($Z90:AD90))*$Q90))*IF($V90&lt;=AE$2,(DATEDIF(AD$2,$V90,"D")/365),IF($G90&gt;AD$2,(DATEDIF($G90,AE$2,"D")/365),1)))))))</f>
        <v>0</v>
      </c>
      <c r="AF90" s="53">
        <f>IF($V90&lt;=AE$2,0,IF($O90&lt;=AE$2,0,IF($G90&gt;=AF$2,0,IF($K90&gt;=$J90,0,IF($O90&lt;=AF$2,($J90-(SUM($K90,SUM($Z90:AE90)))),IF($L90=$D$139,(($J90-$K90)/$P90),(($J90-SUM($Z90:AE90))*$Q90))*IF($V90&lt;=AF$2,(DATEDIF(AE$2,$V90,"D")/365),IF($G90&gt;AE$2,(DATEDIF($G90,AF$2,"D")/365),1)))))))</f>
        <v>0</v>
      </c>
      <c r="AG90" s="53">
        <f>IF($V90&lt;=AF$2,0,IF($O90&lt;=AF$2,0,IF($G90&gt;=AG$2,0,IF($K90&gt;=$J90,0,IF($O90&lt;=AG$2,($J90-(SUM($K90,SUM($Z90:AF90)))),IF($L90=$D$139,(($J90-$K90)/$P90),(($J90-SUM($Z90:AF90))*$Q90))*IF($V90&lt;=AG$2,(DATEDIF(AF$2,$V90,"D")/365),IF($G90&gt;AF$2,(DATEDIF($G90,AG$2,"D")/365),1)))))))</f>
        <v>0</v>
      </c>
      <c r="AH90" s="53">
        <f>IF($V90&lt;=AG$2,0,IF($O90&lt;=AG$2,0,IF($G90&gt;=AH$2,0,IF($K90&gt;=$J90,0,IF($O90&lt;=AH$2,($J90-(SUM($K90,SUM($Z90:AG90)))),IF($L90=$D$139,(($J90-$K90)/$P90),(($J90-SUM($Z90:AG90))*$Q90))*IF($V90&lt;=AH$2,(DATEDIF(AG$2,$V90,"D")/365),IF($G90&gt;AG$2,(DATEDIF($G90,AH$2,"D")/365),1)))))))</f>
        <v>0</v>
      </c>
      <c r="AI90" s="53">
        <f>IF($V90&lt;=AH$2,0,IF($O90&lt;=AH$2,0,IF($G90&gt;=AI$2,0,IF($K90&gt;=$J90,0,IF($O90&lt;=AI$2,($J90-(SUM($K90,SUM($Z90:AH90)))),IF($L90=$D$139,(($J90-$K90)/$P90),(($J90-SUM($Z90:AH90))*$Q90))*IF($V90&lt;=AI$2,(DATEDIF(AH$2,$V90,"D")/365),IF($G90&gt;AH$2,(DATEDIF($G90,AI$2,"D")/365),1)))))))</f>
        <v>0</v>
      </c>
      <c r="AJ90" s="53">
        <f>IF($V90&lt;=AI$2,0,IF($O90&lt;=AI$2,0,IF($G90&gt;=AJ$2,0,IF($K90&gt;=$J90,0,IF($O90&lt;=AJ$2,($J90-(SUM($K90,SUM($Z90:AI90)))),IF($L90=$D$139,(($J90-$K90)/$P90),(($J90-SUM($Z90:AI90))*$Q90))*IF($V90&lt;=AJ$2,(DATEDIF(AI$2,$V90,"D")/365),IF($G90&gt;AI$2,(DATEDIF($G90,AJ$2,"D")/365),1)))))))</f>
        <v>0</v>
      </c>
      <c r="AK90" s="53">
        <f>IF($V90&lt;=AJ$2,0,IF($O90&lt;=AJ$2,0,IF($G90&gt;=AK$2,0,IF($K90&gt;=$J90,0,IF($O90&lt;=AK$2,($J90-(SUM($K90,SUM($Z90:AJ90)))),IF($L90=$D$139,(($J90-$K90)/$P90),(($J90-SUM($Z90:AJ90))*$Q90))*IF($V90&lt;=AK$2,(DATEDIF(AJ$2,$V90,"D")/365),IF($G90&gt;AJ$2,(DATEDIF($G90,AK$2,"D")/365),1)))))))</f>
        <v>0</v>
      </c>
      <c r="AL90" s="53">
        <f>IF($V90&lt;=AK$2,0,IF($O90&lt;=AK$2,0,IF($G90&gt;=AL$2,0,IF($K90&gt;=$J90,0,IF($O90&lt;=AL$2,($J90-(SUM($K90,SUM($Z90:AK90)))),IF($L90=$D$139,(($J90-$K90)/$P90),(($J90-SUM($Z90:AK90))*$Q90))*IF($V90&lt;=AL$2,(DATEDIF(AK$2,$V90,"D")/365),IF($G90&gt;AK$2,(DATEDIF($G90,AL$2,"D")/365),1)))))))</f>
        <v>0</v>
      </c>
      <c r="AM90" s="53">
        <f>IF($V90&lt;=AL$2,0,IF($O90&lt;=AL$2,0,IF($G90&gt;=AM$2,0,IF($K90&gt;=$J90,0,IF($O90&lt;=AM$2,($J90-(SUM($K90,SUM($Z90:AL90)))),IF($L90=$D$139,(($J90-$K90)/$P90),(($J90-SUM($Z90:AL90))*$Q90))*IF($V90&lt;=AM$2,(DATEDIF(AL$2,$V90,"D")/365),IF($G90&gt;AL$2,(DATEDIF($G90,AM$2,"D")/365),1)))))))</f>
        <v>0</v>
      </c>
      <c r="AN90" s="53">
        <f>IF($V90&lt;=AM$2,0,IF($O90&lt;=AM$2,0,IF($G90&gt;=AN$2,0,IF($K90&gt;=$J90,0,IF($O90&lt;=AN$2,($J90-(SUM($K90,SUM($Z90:AM90)))),IF($L90=$D$139,(($J90-$K90)/$P90),(($J90-SUM($Z90:AM90))*$Q90))*IF($V90&lt;=AN$2,(DATEDIF(AM$2,$V90,"D")/365),IF($G90&gt;AM$2,(DATEDIF($G90,AN$2,"D")/365),1)))))))</f>
        <v>0</v>
      </c>
      <c r="AO90" s="53">
        <f>IF($V90&lt;=AN$2,0,IF($O90&lt;=AN$2,0,IF($G90&gt;=AO$2,0,IF($K90&gt;=$J90,0,IF($O90&lt;=AO$2,($J90-(SUM($K90,SUM($Z90:AN90)))),IF($L90=$D$139,(($J90-$K90)/$P90),(($J90-SUM($Z90:AN90))*$Q90))*IF($V90&lt;=AO$2,(DATEDIF(AN$2,$V90,"D")/365),IF($G90&gt;AN$2,(DATEDIF($G90,AO$2,"D")/365),1)))))))</f>
        <v>0</v>
      </c>
      <c r="AP90" s="53">
        <f>IF($V90&lt;=AO$2,0,IF($O90&lt;=AO$2,0,IF($G90&gt;=AP$2,0,IF($K90&gt;=$J90,0,IF($O90&lt;=AP$2,($J90-(SUM($K90,SUM($Z90:AO90)))),IF($L90=$D$139,(($J90-$K90)/$P90),(($J90-SUM($Z90:AO90))*$Q90))*IF($V90&lt;=AP$2,(DATEDIF(AO$2,$V90,"D")/365),IF($G90&gt;AO$2,(DATEDIF($G90,AP$2,"D")/365),1)))))))</f>
        <v>0</v>
      </c>
      <c r="AQ90" s="53">
        <f>IF($V90&lt;=AP$2,0,IF($O90&lt;=AP$2,0,IF($G90&gt;=AQ$2,0,IF($K90&gt;=$J90,0,IF($O90&lt;=AQ$2,($J90-(SUM($K90,SUM($Z90:AP90)))),IF($L90=$D$139,(($J90-$K90)/$P90),(($J90-SUM($Z90:AP90))*$Q90))*IF($V90&lt;=AQ$2,(DATEDIF(AP$2,$V90,"D")/365),IF($G90&gt;AP$2,(DATEDIF($G90,AQ$2,"D")/365),1)))))))</f>
        <v>0</v>
      </c>
      <c r="AR90" s="53">
        <f>IF($V90&lt;=AQ$2,0,IF($O90&lt;=AQ$2,0,IF($G90&gt;=AR$2,0,IF($K90&gt;=$J90,0,IF($O90&lt;=AR$2,($J90-(SUM($K90,SUM($Z90:AQ90)))),IF($L90=$D$139,(($J90-$K90)/$P90),(($J90-SUM($Z90:AQ90))*$Q90))*IF($V90&lt;=AR$2,(DATEDIF(AQ$2,$V90,"D")/365),IF($G90&gt;AQ$2,(DATEDIF($G90,AR$2,"D")/365),1)))))))</f>
        <v>0</v>
      </c>
      <c r="AS90" s="53">
        <f>IF($V90&lt;=AR$2,0,IF($O90&lt;=AR$2,0,IF($G90&gt;=AS$2,0,IF($K90&gt;=$J90,0,IF($O90&lt;=AS$2,($J90-(SUM($K90,SUM($Z90:AR90)))),IF($L90=$D$139,(($J90-$K90)/$P90),(($J90-SUM($Z90:AR90))*$Q90))*IF($V90&lt;=AS$2,(DATEDIF(AR$2,$V90,"D")/365),IF($G90&gt;AR$2,(DATEDIF($G90,AS$2,"D")/365),1)))))))</f>
        <v>0</v>
      </c>
      <c r="AT90" s="53">
        <f>IF($V90&lt;=AS$2,0,IF($O90&lt;=AS$2,0,IF($G90&gt;=AT$2,0,IF($K90&gt;=$J90,0,IF($O90&lt;=AT$2,($J90-(SUM($K90,SUM($Z90:AS90)))),IF($L90=$D$139,(($J90-$K90)/$P90),(($J90-SUM($Z90:AS90))*$Q90))*IF($V90&lt;=AT$2,(DATEDIF(AS$2,$V90,"D")/365),IF($G90&gt;AS$2,(DATEDIF($G90,AT$2,"D")/365),1)))))))</f>
        <v>0</v>
      </c>
      <c r="AU90" s="53">
        <f>IF($V90&lt;=AT$2,0,IF($O90&lt;=AT$2,0,IF($G90&gt;=AU$2,0,IF($K90&gt;=$J90,0,IF($O90&lt;=AU$2,($J90-(SUM($K90,SUM($Z90:AT90)))),IF($L90=$D$139,(($J90-$K90)/$P90),(($J90-SUM($Z90:AT90))*$Q90))*IF($V90&lt;=AU$2,(DATEDIF(AT$2,$V90,"D")/365),IF($G90&gt;AT$2,(DATEDIF($G90,AU$2,"D")/365),1)))))))</f>
        <v>0</v>
      </c>
      <c r="AV90" s="53">
        <f>IF($V90&lt;=AU$2,0,IF($O90&lt;=AU$2,0,IF($G90&gt;=AV$2,0,IF($K90&gt;=$J90,0,IF($O90&lt;=AV$2,($J90-(SUM($K90,SUM($Z90:AU90)))),IF($L90=$D$139,(($J90-$K90)/$P90),(($J90-SUM($Z90:AU90))*$Q90))*IF($V90&lt;=AV$2,(DATEDIF(AU$2,$V90,"D")/365),IF($G90&gt;AU$2,(DATEDIF($G90,AV$2,"D")/365),1)))))))</f>
        <v>0</v>
      </c>
      <c r="AW90" s="53">
        <f>IF($V90&lt;=AV$2,0,IF($O90&lt;=AV$2,0,IF($G90&gt;=AW$2,0,IF($K90&gt;=$J90,0,IF($O90&lt;=AW$2,($J90-(SUM($K90,SUM($Z90:AV90)))),IF($L90=$D$139,(($J90-$K90)/$P90),(($J90-SUM($Z90:AV90))*$Q90))*IF($V90&lt;=AW$2,(DATEDIF(AV$2,$V90,"D")/365),IF($G90&gt;AV$2,(DATEDIF($G90,AW$2,"D")/365),1)))))))</f>
        <v>0</v>
      </c>
      <c r="AX90" s="53">
        <f>IF($V90&lt;=AW$2,0,IF($O90&lt;=AW$2,0,IF($G90&gt;=AX$2,0,IF($K90&gt;=$J90,0,IF($O90&lt;=AX$2,($J90-(SUM($K90,SUM($Z90:AW90)))),IF($L90=$D$139,(($J90-$K90)/$P90),(($J90-SUM($Z90:AW90))*$Q90))*IF($V90&lt;=AX$2,(DATEDIF(AW$2,$V90,"D")/365),IF($G90&gt;AW$2,(DATEDIF($G90,AX$2,"D")/365),1)))))))</f>
        <v>0</v>
      </c>
      <c r="AY90" s="53">
        <f>IF($V90&lt;=AX$2,0,IF($O90&lt;=AX$2,0,IF($G90&gt;=AY$2,0,IF($K90&gt;=$J90,0,IF($O90&lt;=AY$2,($J90-(SUM($K90,SUM($Z90:AX90)))),IF($L90=$D$139,(($J90-$K90)/$P90),(($J90-SUM($Z90:AX90))*$Q90))*IF($V90&lt;=AY$2,(DATEDIF(AX$2,$V90,"D")/365),IF($G90&gt;AX$2,(DATEDIF($G90,AY$2,"D")/365),1)))))))</f>
        <v>0</v>
      </c>
      <c r="AZ90" s="52"/>
      <c r="BA90" s="52"/>
      <c r="BB90" s="126">
        <f>IF($V90&lt;=BB$2,0,IF($G90&gt;=BB$2,0,IF($G90&gt;$W$3,(J90-Z90),IF($G90&lt;=$W$3,J90-SUM(W90,$Z90:Z90),0))))</f>
        <v>0</v>
      </c>
      <c r="BC90" s="53">
        <f t="shared" si="49"/>
        <v>0</v>
      </c>
      <c r="BD90" s="52">
        <f t="shared" si="49"/>
        <v>0</v>
      </c>
      <c r="BE90" s="53">
        <f t="shared" si="49"/>
        <v>0</v>
      </c>
      <c r="BF90" s="52">
        <f t="shared" si="49"/>
        <v>0</v>
      </c>
      <c r="BG90" s="53">
        <f t="shared" si="49"/>
        <v>0</v>
      </c>
      <c r="BH90" s="52">
        <f t="shared" si="49"/>
        <v>0</v>
      </c>
      <c r="BI90" s="53">
        <f t="shared" si="49"/>
        <v>0</v>
      </c>
      <c r="BJ90" s="52">
        <f t="shared" si="49"/>
        <v>0</v>
      </c>
      <c r="BK90" s="53">
        <f t="shared" si="49"/>
        <v>0</v>
      </c>
      <c r="BL90" s="52">
        <f t="shared" si="49"/>
        <v>0</v>
      </c>
      <c r="BM90" s="53">
        <f t="shared" si="49"/>
        <v>0</v>
      </c>
      <c r="BN90" s="52">
        <f t="shared" si="49"/>
        <v>0</v>
      </c>
      <c r="BO90" s="53">
        <f t="shared" si="49"/>
        <v>0</v>
      </c>
      <c r="BP90" s="52">
        <f t="shared" si="49"/>
        <v>0</v>
      </c>
      <c r="BQ90" s="53">
        <f t="shared" si="49"/>
        <v>0</v>
      </c>
      <c r="BR90" s="52">
        <f t="shared" si="49"/>
        <v>0</v>
      </c>
      <c r="BS90" s="53">
        <f t="shared" si="51"/>
        <v>0</v>
      </c>
      <c r="BT90" s="52">
        <f t="shared" si="51"/>
        <v>0</v>
      </c>
      <c r="BU90" s="53">
        <f t="shared" si="51"/>
        <v>0</v>
      </c>
      <c r="BV90" s="52">
        <f t="shared" si="50"/>
        <v>0</v>
      </c>
      <c r="BW90" s="53">
        <f t="shared" si="50"/>
        <v>0</v>
      </c>
      <c r="BX90" s="52">
        <f t="shared" si="50"/>
        <v>0</v>
      </c>
      <c r="BY90" s="53">
        <f t="shared" si="50"/>
        <v>0</v>
      </c>
      <c r="BZ90" s="52">
        <f t="shared" si="50"/>
        <v>0</v>
      </c>
      <c r="CA90" s="53">
        <f t="shared" si="50"/>
        <v>0</v>
      </c>
    </row>
    <row r="91" spans="1:79">
      <c r="A91" s="20">
        <v>90</v>
      </c>
      <c r="B91" s="20" t="s">
        <v>27</v>
      </c>
      <c r="C91" s="20" t="s">
        <v>153</v>
      </c>
      <c r="D91" s="2">
        <v>1985</v>
      </c>
      <c r="E91" s="3">
        <v>4</v>
      </c>
      <c r="F91" s="2">
        <v>1</v>
      </c>
      <c r="G91" s="55">
        <f t="shared" si="33"/>
        <v>31137</v>
      </c>
      <c r="H91" s="4">
        <v>0</v>
      </c>
      <c r="I91" s="1">
        <v>0</v>
      </c>
      <c r="J91" s="51">
        <f t="shared" si="34"/>
        <v>0</v>
      </c>
      <c r="K91" s="54">
        <f t="shared" si="35"/>
        <v>0</v>
      </c>
      <c r="L91" s="4" t="s">
        <v>96</v>
      </c>
      <c r="M91" s="54">
        <f t="shared" si="48"/>
        <v>8</v>
      </c>
      <c r="N91" s="53">
        <f t="shared" si="39"/>
        <v>8</v>
      </c>
      <c r="O91" s="55">
        <f t="shared" si="40"/>
        <v>34059</v>
      </c>
      <c r="P91" s="53">
        <f t="shared" si="41"/>
        <v>0</v>
      </c>
      <c r="Q91" s="111">
        <f t="shared" si="42"/>
        <v>0</v>
      </c>
      <c r="R91" s="145" t="s">
        <v>130</v>
      </c>
      <c r="S91" s="138">
        <v>17</v>
      </c>
      <c r="T91" s="139">
        <v>4</v>
      </c>
      <c r="U91" s="138">
        <v>2035</v>
      </c>
      <c r="V91" s="55">
        <f t="shared" si="43"/>
        <v>54878</v>
      </c>
      <c r="W91" s="53">
        <f t="shared" si="44"/>
        <v>0</v>
      </c>
      <c r="X91" s="53">
        <f t="shared" si="45"/>
        <v>0</v>
      </c>
      <c r="Y91" s="53">
        <f t="shared" si="46"/>
        <v>0</v>
      </c>
      <c r="Z91" s="53">
        <f t="shared" si="47"/>
        <v>0</v>
      </c>
      <c r="AA91" s="53">
        <f>IF($V91&lt;=Z$2,0,IF($O91&lt;=Z$2,0,IF($G91&gt;=AA$2,0,IF($K91&gt;=$J91,0,IF($O91&lt;=AA$2,($J91-(SUM($K91,SUM($Z91:Z91)))),IF($L91=$D$139,(($J91-$K91)/$P91),(($J91-SUM($Z91:Z91))*$Q91))*IF($V91&lt;=AA$2,(DATEDIF(Z$2,$V91,"D")/365),IF($G91&gt;Z$2,(DATEDIF($G91,AA$2,"D")/365),1)))))))</f>
        <v>0</v>
      </c>
      <c r="AB91" s="53">
        <f>IF($V91&lt;=AA$2,0,IF($O91&lt;=AA$2,0,IF($G91&gt;=AB$2,0,IF($K91&gt;=$J91,0,IF($O91&lt;=AB$2,($J91-(SUM($K91,SUM($Z91:AA91)))),IF($L91=$D$139,(($J91-$K91)/$P91),(($J91-SUM($Z91:AA91))*$Q91))*IF($V91&lt;=AB$2,(DATEDIF(AA$2,$V91,"D")/365),IF($G91&gt;AA$2,(DATEDIF($G91,AB$2,"D")/365),1)))))))</f>
        <v>0</v>
      </c>
      <c r="AC91" s="53">
        <f>IF($V91&lt;=AB$2,0,IF($O91&lt;=AB$2,0,IF($G91&gt;=AC$2,0,IF($K91&gt;=$J91,0,IF($O91&lt;=AC$2,($J91-(SUM($K91,SUM($Z91:AB91)))),IF($L91=$D$139,(($J91-$K91)/$P91),(($J91-SUM($Z91:AB91))*$Q91))*IF($V91&lt;=AC$2,(DATEDIF(AB$2,$V91,"D")/365),IF($G91&gt;AB$2,(DATEDIF($G91,AC$2,"D")/365),1)))))))</f>
        <v>0</v>
      </c>
      <c r="AD91" s="53">
        <f>IF($V91&lt;=AC$2,0,IF($O91&lt;=AC$2,0,IF($G91&gt;=AD$2,0,IF($K91&gt;=$J91,0,IF($O91&lt;=AD$2,($J91-(SUM($K91,SUM($Z91:AC91)))),IF($L91=$D$139,(($J91-$K91)/$P91),(($J91-SUM($Z91:AC91))*$Q91))*IF($V91&lt;=AD$2,(DATEDIF(AC$2,$V91,"D")/365),IF($G91&gt;AC$2,(DATEDIF($G91,AD$2,"D")/365),1)))))))</f>
        <v>0</v>
      </c>
      <c r="AE91" s="53">
        <f>IF($V91&lt;=AD$2,0,IF($O91&lt;=AD$2,0,IF($G91&gt;=AE$2,0,IF($K91&gt;=$J91,0,IF($O91&lt;=AE$2,($J91-(SUM($K91,SUM($Z91:AD91)))),IF($L91=$D$139,(($J91-$K91)/$P91),(($J91-SUM($Z91:AD91))*$Q91))*IF($V91&lt;=AE$2,(DATEDIF(AD$2,$V91,"D")/365),IF($G91&gt;AD$2,(DATEDIF($G91,AE$2,"D")/365),1)))))))</f>
        <v>0</v>
      </c>
      <c r="AF91" s="53">
        <f>IF($V91&lt;=AE$2,0,IF($O91&lt;=AE$2,0,IF($G91&gt;=AF$2,0,IF($K91&gt;=$J91,0,IF($O91&lt;=AF$2,($J91-(SUM($K91,SUM($Z91:AE91)))),IF($L91=$D$139,(($J91-$K91)/$P91),(($J91-SUM($Z91:AE91))*$Q91))*IF($V91&lt;=AF$2,(DATEDIF(AE$2,$V91,"D")/365),IF($G91&gt;AE$2,(DATEDIF($G91,AF$2,"D")/365),1)))))))</f>
        <v>0</v>
      </c>
      <c r="AG91" s="53">
        <f>IF($V91&lt;=AF$2,0,IF($O91&lt;=AF$2,0,IF($G91&gt;=AG$2,0,IF($K91&gt;=$J91,0,IF($O91&lt;=AG$2,($J91-(SUM($K91,SUM($Z91:AF91)))),IF($L91=$D$139,(($J91-$K91)/$P91),(($J91-SUM($Z91:AF91))*$Q91))*IF($V91&lt;=AG$2,(DATEDIF(AF$2,$V91,"D")/365),IF($G91&gt;AF$2,(DATEDIF($G91,AG$2,"D")/365),1)))))))</f>
        <v>0</v>
      </c>
      <c r="AH91" s="53">
        <f>IF($V91&lt;=AG$2,0,IF($O91&lt;=AG$2,0,IF($G91&gt;=AH$2,0,IF($K91&gt;=$J91,0,IF($O91&lt;=AH$2,($J91-(SUM($K91,SUM($Z91:AG91)))),IF($L91=$D$139,(($J91-$K91)/$P91),(($J91-SUM($Z91:AG91))*$Q91))*IF($V91&lt;=AH$2,(DATEDIF(AG$2,$V91,"D")/365),IF($G91&gt;AG$2,(DATEDIF($G91,AH$2,"D")/365),1)))))))</f>
        <v>0</v>
      </c>
      <c r="AI91" s="53">
        <f>IF($V91&lt;=AH$2,0,IF($O91&lt;=AH$2,0,IF($G91&gt;=AI$2,0,IF($K91&gt;=$J91,0,IF($O91&lt;=AI$2,($J91-(SUM($K91,SUM($Z91:AH91)))),IF($L91=$D$139,(($J91-$K91)/$P91),(($J91-SUM($Z91:AH91))*$Q91))*IF($V91&lt;=AI$2,(DATEDIF(AH$2,$V91,"D")/365),IF($G91&gt;AH$2,(DATEDIF($G91,AI$2,"D")/365),1)))))))</f>
        <v>0</v>
      </c>
      <c r="AJ91" s="53">
        <f>IF($V91&lt;=AI$2,0,IF($O91&lt;=AI$2,0,IF($G91&gt;=AJ$2,0,IF($K91&gt;=$J91,0,IF($O91&lt;=AJ$2,($J91-(SUM($K91,SUM($Z91:AI91)))),IF($L91=$D$139,(($J91-$K91)/$P91),(($J91-SUM($Z91:AI91))*$Q91))*IF($V91&lt;=AJ$2,(DATEDIF(AI$2,$V91,"D")/365),IF($G91&gt;AI$2,(DATEDIF($G91,AJ$2,"D")/365),1)))))))</f>
        <v>0</v>
      </c>
      <c r="AK91" s="53">
        <f>IF($V91&lt;=AJ$2,0,IF($O91&lt;=AJ$2,0,IF($G91&gt;=AK$2,0,IF($K91&gt;=$J91,0,IF($O91&lt;=AK$2,($J91-(SUM($K91,SUM($Z91:AJ91)))),IF($L91=$D$139,(($J91-$K91)/$P91),(($J91-SUM($Z91:AJ91))*$Q91))*IF($V91&lt;=AK$2,(DATEDIF(AJ$2,$V91,"D")/365),IF($G91&gt;AJ$2,(DATEDIF($G91,AK$2,"D")/365),1)))))))</f>
        <v>0</v>
      </c>
      <c r="AL91" s="53">
        <f>IF($V91&lt;=AK$2,0,IF($O91&lt;=AK$2,0,IF($G91&gt;=AL$2,0,IF($K91&gt;=$J91,0,IF($O91&lt;=AL$2,($J91-(SUM($K91,SUM($Z91:AK91)))),IF($L91=$D$139,(($J91-$K91)/$P91),(($J91-SUM($Z91:AK91))*$Q91))*IF($V91&lt;=AL$2,(DATEDIF(AK$2,$V91,"D")/365),IF($G91&gt;AK$2,(DATEDIF($G91,AL$2,"D")/365),1)))))))</f>
        <v>0</v>
      </c>
      <c r="AM91" s="53">
        <f>IF($V91&lt;=AL$2,0,IF($O91&lt;=AL$2,0,IF($G91&gt;=AM$2,0,IF($K91&gt;=$J91,0,IF($O91&lt;=AM$2,($J91-(SUM($K91,SUM($Z91:AL91)))),IF($L91=$D$139,(($J91-$K91)/$P91),(($J91-SUM($Z91:AL91))*$Q91))*IF($V91&lt;=AM$2,(DATEDIF(AL$2,$V91,"D")/365),IF($G91&gt;AL$2,(DATEDIF($G91,AM$2,"D")/365),1)))))))</f>
        <v>0</v>
      </c>
      <c r="AN91" s="53">
        <f>IF($V91&lt;=AM$2,0,IF($O91&lt;=AM$2,0,IF($G91&gt;=AN$2,0,IF($K91&gt;=$J91,0,IF($O91&lt;=AN$2,($J91-(SUM($K91,SUM($Z91:AM91)))),IF($L91=$D$139,(($J91-$K91)/$P91),(($J91-SUM($Z91:AM91))*$Q91))*IF($V91&lt;=AN$2,(DATEDIF(AM$2,$V91,"D")/365),IF($G91&gt;AM$2,(DATEDIF($G91,AN$2,"D")/365),1)))))))</f>
        <v>0</v>
      </c>
      <c r="AO91" s="53">
        <f>IF($V91&lt;=AN$2,0,IF($O91&lt;=AN$2,0,IF($G91&gt;=AO$2,0,IF($K91&gt;=$J91,0,IF($O91&lt;=AO$2,($J91-(SUM($K91,SUM($Z91:AN91)))),IF($L91=$D$139,(($J91-$K91)/$P91),(($J91-SUM($Z91:AN91))*$Q91))*IF($V91&lt;=AO$2,(DATEDIF(AN$2,$V91,"D")/365),IF($G91&gt;AN$2,(DATEDIF($G91,AO$2,"D")/365),1)))))))</f>
        <v>0</v>
      </c>
      <c r="AP91" s="53">
        <f>IF($V91&lt;=AO$2,0,IF($O91&lt;=AO$2,0,IF($G91&gt;=AP$2,0,IF($K91&gt;=$J91,0,IF($O91&lt;=AP$2,($J91-(SUM($K91,SUM($Z91:AO91)))),IF($L91=$D$139,(($J91-$K91)/$P91),(($J91-SUM($Z91:AO91))*$Q91))*IF($V91&lt;=AP$2,(DATEDIF(AO$2,$V91,"D")/365),IF($G91&gt;AO$2,(DATEDIF($G91,AP$2,"D")/365),1)))))))</f>
        <v>0</v>
      </c>
      <c r="AQ91" s="53">
        <f>IF($V91&lt;=AP$2,0,IF($O91&lt;=AP$2,0,IF($G91&gt;=AQ$2,0,IF($K91&gt;=$J91,0,IF($O91&lt;=AQ$2,($J91-(SUM($K91,SUM($Z91:AP91)))),IF($L91=$D$139,(($J91-$K91)/$P91),(($J91-SUM($Z91:AP91))*$Q91))*IF($V91&lt;=AQ$2,(DATEDIF(AP$2,$V91,"D")/365),IF($G91&gt;AP$2,(DATEDIF($G91,AQ$2,"D")/365),1)))))))</f>
        <v>0</v>
      </c>
      <c r="AR91" s="53">
        <f>IF($V91&lt;=AQ$2,0,IF($O91&lt;=AQ$2,0,IF($G91&gt;=AR$2,0,IF($K91&gt;=$J91,0,IF($O91&lt;=AR$2,($J91-(SUM($K91,SUM($Z91:AQ91)))),IF($L91=$D$139,(($J91-$K91)/$P91),(($J91-SUM($Z91:AQ91))*$Q91))*IF($V91&lt;=AR$2,(DATEDIF(AQ$2,$V91,"D")/365),IF($G91&gt;AQ$2,(DATEDIF($G91,AR$2,"D")/365),1)))))))</f>
        <v>0</v>
      </c>
      <c r="AS91" s="53">
        <f>IF($V91&lt;=AR$2,0,IF($O91&lt;=AR$2,0,IF($G91&gt;=AS$2,0,IF($K91&gt;=$J91,0,IF($O91&lt;=AS$2,($J91-(SUM($K91,SUM($Z91:AR91)))),IF($L91=$D$139,(($J91-$K91)/$P91),(($J91-SUM($Z91:AR91))*$Q91))*IF($V91&lt;=AS$2,(DATEDIF(AR$2,$V91,"D")/365),IF($G91&gt;AR$2,(DATEDIF($G91,AS$2,"D")/365),1)))))))</f>
        <v>0</v>
      </c>
      <c r="AT91" s="53">
        <f>IF($V91&lt;=AS$2,0,IF($O91&lt;=AS$2,0,IF($G91&gt;=AT$2,0,IF($K91&gt;=$J91,0,IF($O91&lt;=AT$2,($J91-(SUM($K91,SUM($Z91:AS91)))),IF($L91=$D$139,(($J91-$K91)/$P91),(($J91-SUM($Z91:AS91))*$Q91))*IF($V91&lt;=AT$2,(DATEDIF(AS$2,$V91,"D")/365),IF($G91&gt;AS$2,(DATEDIF($G91,AT$2,"D")/365),1)))))))</f>
        <v>0</v>
      </c>
      <c r="AU91" s="53">
        <f>IF($V91&lt;=AT$2,0,IF($O91&lt;=AT$2,0,IF($G91&gt;=AU$2,0,IF($K91&gt;=$J91,0,IF($O91&lt;=AU$2,($J91-(SUM($K91,SUM($Z91:AT91)))),IF($L91=$D$139,(($J91-$K91)/$P91),(($J91-SUM($Z91:AT91))*$Q91))*IF($V91&lt;=AU$2,(DATEDIF(AT$2,$V91,"D")/365),IF($G91&gt;AT$2,(DATEDIF($G91,AU$2,"D")/365),1)))))))</f>
        <v>0</v>
      </c>
      <c r="AV91" s="53">
        <f>IF($V91&lt;=AU$2,0,IF($O91&lt;=AU$2,0,IF($G91&gt;=AV$2,0,IF($K91&gt;=$J91,0,IF($O91&lt;=AV$2,($J91-(SUM($K91,SUM($Z91:AU91)))),IF($L91=$D$139,(($J91-$K91)/$P91),(($J91-SUM($Z91:AU91))*$Q91))*IF($V91&lt;=AV$2,(DATEDIF(AU$2,$V91,"D")/365),IF($G91&gt;AU$2,(DATEDIF($G91,AV$2,"D")/365),1)))))))</f>
        <v>0</v>
      </c>
      <c r="AW91" s="53">
        <f>IF($V91&lt;=AV$2,0,IF($O91&lt;=AV$2,0,IF($G91&gt;=AW$2,0,IF($K91&gt;=$J91,0,IF($O91&lt;=AW$2,($J91-(SUM($K91,SUM($Z91:AV91)))),IF($L91=$D$139,(($J91-$K91)/$P91),(($J91-SUM($Z91:AV91))*$Q91))*IF($V91&lt;=AW$2,(DATEDIF(AV$2,$V91,"D")/365),IF($G91&gt;AV$2,(DATEDIF($G91,AW$2,"D")/365),1)))))))</f>
        <v>0</v>
      </c>
      <c r="AX91" s="53">
        <f>IF($V91&lt;=AW$2,0,IF($O91&lt;=AW$2,0,IF($G91&gt;=AX$2,0,IF($K91&gt;=$J91,0,IF($O91&lt;=AX$2,($J91-(SUM($K91,SUM($Z91:AW91)))),IF($L91=$D$139,(($J91-$K91)/$P91),(($J91-SUM($Z91:AW91))*$Q91))*IF($V91&lt;=AX$2,(DATEDIF(AW$2,$V91,"D")/365),IF($G91&gt;AW$2,(DATEDIF($G91,AX$2,"D")/365),1)))))))</f>
        <v>0</v>
      </c>
      <c r="AY91" s="53">
        <f>IF($V91&lt;=AX$2,0,IF($O91&lt;=AX$2,0,IF($G91&gt;=AY$2,0,IF($K91&gt;=$J91,0,IF($O91&lt;=AY$2,($J91-(SUM($K91,SUM($Z91:AX91)))),IF($L91=$D$139,(($J91-$K91)/$P91),(($J91-SUM($Z91:AX91))*$Q91))*IF($V91&lt;=AY$2,(DATEDIF(AX$2,$V91,"D")/365),IF($G91&gt;AX$2,(DATEDIF($G91,AY$2,"D")/365),1)))))))</f>
        <v>0</v>
      </c>
      <c r="AZ91" s="52"/>
      <c r="BA91" s="52"/>
      <c r="BB91" s="126">
        <f>IF($V91&lt;=BB$2,0,IF($G91&gt;=BB$2,0,IF($G91&gt;$W$3,(J91-Z91),IF($G91&lt;=$W$3,J91-SUM(W91,$Z91:Z91),0))))</f>
        <v>0</v>
      </c>
      <c r="BC91" s="53">
        <f t="shared" si="49"/>
        <v>0</v>
      </c>
      <c r="BD91" s="52">
        <f t="shared" si="49"/>
        <v>0</v>
      </c>
      <c r="BE91" s="53">
        <f t="shared" si="49"/>
        <v>0</v>
      </c>
      <c r="BF91" s="52">
        <f t="shared" si="49"/>
        <v>0</v>
      </c>
      <c r="BG91" s="53">
        <f t="shared" si="49"/>
        <v>0</v>
      </c>
      <c r="BH91" s="52">
        <f t="shared" si="49"/>
        <v>0</v>
      </c>
      <c r="BI91" s="53">
        <f t="shared" si="49"/>
        <v>0</v>
      </c>
      <c r="BJ91" s="52">
        <f t="shared" si="49"/>
        <v>0</v>
      </c>
      <c r="BK91" s="53">
        <f t="shared" si="49"/>
        <v>0</v>
      </c>
      <c r="BL91" s="52">
        <f t="shared" si="49"/>
        <v>0</v>
      </c>
      <c r="BM91" s="53">
        <f t="shared" si="49"/>
        <v>0</v>
      </c>
      <c r="BN91" s="52">
        <f t="shared" si="49"/>
        <v>0</v>
      </c>
      <c r="BO91" s="53">
        <f t="shared" si="49"/>
        <v>0</v>
      </c>
      <c r="BP91" s="52">
        <f t="shared" si="49"/>
        <v>0</v>
      </c>
      <c r="BQ91" s="53">
        <f t="shared" si="49"/>
        <v>0</v>
      </c>
      <c r="BR91" s="52">
        <f t="shared" si="49"/>
        <v>0</v>
      </c>
      <c r="BS91" s="53">
        <f t="shared" si="51"/>
        <v>0</v>
      </c>
      <c r="BT91" s="52">
        <f t="shared" si="51"/>
        <v>0</v>
      </c>
      <c r="BU91" s="53">
        <f t="shared" si="51"/>
        <v>0</v>
      </c>
      <c r="BV91" s="52">
        <f t="shared" si="50"/>
        <v>0</v>
      </c>
      <c r="BW91" s="53">
        <f t="shared" si="50"/>
        <v>0</v>
      </c>
      <c r="BX91" s="52">
        <f t="shared" si="50"/>
        <v>0</v>
      </c>
      <c r="BY91" s="53">
        <f t="shared" si="50"/>
        <v>0</v>
      </c>
      <c r="BZ91" s="52">
        <f t="shared" si="50"/>
        <v>0</v>
      </c>
      <c r="CA91" s="53">
        <f t="shared" si="50"/>
        <v>0</v>
      </c>
    </row>
    <row r="92" spans="1:79">
      <c r="A92" s="20">
        <v>91</v>
      </c>
      <c r="B92" s="20" t="s">
        <v>27</v>
      </c>
      <c r="C92" s="20" t="s">
        <v>153</v>
      </c>
      <c r="D92" s="2">
        <v>1985</v>
      </c>
      <c r="E92" s="3">
        <v>4</v>
      </c>
      <c r="F92" s="2">
        <v>1</v>
      </c>
      <c r="G92" s="55">
        <f t="shared" si="33"/>
        <v>31137</v>
      </c>
      <c r="H92" s="4">
        <v>0</v>
      </c>
      <c r="I92" s="1">
        <v>0</v>
      </c>
      <c r="J92" s="51">
        <f t="shared" si="34"/>
        <v>0</v>
      </c>
      <c r="K92" s="54">
        <f t="shared" si="35"/>
        <v>0</v>
      </c>
      <c r="L92" s="4" t="s">
        <v>96</v>
      </c>
      <c r="M92" s="54">
        <f t="shared" si="48"/>
        <v>8</v>
      </c>
      <c r="N92" s="53">
        <f t="shared" si="39"/>
        <v>8</v>
      </c>
      <c r="O92" s="55">
        <f t="shared" si="40"/>
        <v>34059</v>
      </c>
      <c r="P92" s="53">
        <f t="shared" si="41"/>
        <v>0</v>
      </c>
      <c r="Q92" s="111">
        <f t="shared" si="42"/>
        <v>0</v>
      </c>
      <c r="R92" s="145" t="s">
        <v>130</v>
      </c>
      <c r="S92" s="138">
        <v>17</v>
      </c>
      <c r="T92" s="139">
        <v>4</v>
      </c>
      <c r="U92" s="138">
        <v>2035</v>
      </c>
      <c r="V92" s="55">
        <f t="shared" si="43"/>
        <v>54878</v>
      </c>
      <c r="W92" s="53">
        <f t="shared" si="44"/>
        <v>0</v>
      </c>
      <c r="X92" s="53">
        <f t="shared" si="45"/>
        <v>0</v>
      </c>
      <c r="Y92" s="53">
        <f t="shared" si="46"/>
        <v>0</v>
      </c>
      <c r="Z92" s="53">
        <f t="shared" si="47"/>
        <v>0</v>
      </c>
      <c r="AA92" s="53">
        <f>IF($V92&lt;=Z$2,0,IF($O92&lt;=Z$2,0,IF($G92&gt;=AA$2,0,IF($K92&gt;=$J92,0,IF($O92&lt;=AA$2,($J92-(SUM($K92,SUM($Z92:Z92)))),IF($L92=$D$139,(($J92-$K92)/$P92),(($J92-SUM($Z92:Z92))*$Q92))*IF($V92&lt;=AA$2,(DATEDIF(Z$2,$V92,"D")/365),IF($G92&gt;Z$2,(DATEDIF($G92,AA$2,"D")/365),1)))))))</f>
        <v>0</v>
      </c>
      <c r="AB92" s="53">
        <f>IF($V92&lt;=AA$2,0,IF($O92&lt;=AA$2,0,IF($G92&gt;=AB$2,0,IF($K92&gt;=$J92,0,IF($O92&lt;=AB$2,($J92-(SUM($K92,SUM($Z92:AA92)))),IF($L92=$D$139,(($J92-$K92)/$P92),(($J92-SUM($Z92:AA92))*$Q92))*IF($V92&lt;=AB$2,(DATEDIF(AA$2,$V92,"D")/365),IF($G92&gt;AA$2,(DATEDIF($G92,AB$2,"D")/365),1)))))))</f>
        <v>0</v>
      </c>
      <c r="AC92" s="53">
        <f>IF($V92&lt;=AB$2,0,IF($O92&lt;=AB$2,0,IF($G92&gt;=AC$2,0,IF($K92&gt;=$J92,0,IF($O92&lt;=AC$2,($J92-(SUM($K92,SUM($Z92:AB92)))),IF($L92=$D$139,(($J92-$K92)/$P92),(($J92-SUM($Z92:AB92))*$Q92))*IF($V92&lt;=AC$2,(DATEDIF(AB$2,$V92,"D")/365),IF($G92&gt;AB$2,(DATEDIF($G92,AC$2,"D")/365),1)))))))</f>
        <v>0</v>
      </c>
      <c r="AD92" s="53">
        <f>IF($V92&lt;=AC$2,0,IF($O92&lt;=AC$2,0,IF($G92&gt;=AD$2,0,IF($K92&gt;=$J92,0,IF($O92&lt;=AD$2,($J92-(SUM($K92,SUM($Z92:AC92)))),IF($L92=$D$139,(($J92-$K92)/$P92),(($J92-SUM($Z92:AC92))*$Q92))*IF($V92&lt;=AD$2,(DATEDIF(AC$2,$V92,"D")/365),IF($G92&gt;AC$2,(DATEDIF($G92,AD$2,"D")/365),1)))))))</f>
        <v>0</v>
      </c>
      <c r="AE92" s="53">
        <f>IF($V92&lt;=AD$2,0,IF($O92&lt;=AD$2,0,IF($G92&gt;=AE$2,0,IF($K92&gt;=$J92,0,IF($O92&lt;=AE$2,($J92-(SUM($K92,SUM($Z92:AD92)))),IF($L92=$D$139,(($J92-$K92)/$P92),(($J92-SUM($Z92:AD92))*$Q92))*IF($V92&lt;=AE$2,(DATEDIF(AD$2,$V92,"D")/365),IF($G92&gt;AD$2,(DATEDIF($G92,AE$2,"D")/365),1)))))))</f>
        <v>0</v>
      </c>
      <c r="AF92" s="53">
        <f>IF($V92&lt;=AE$2,0,IF($O92&lt;=AE$2,0,IF($G92&gt;=AF$2,0,IF($K92&gt;=$J92,0,IF($O92&lt;=AF$2,($J92-(SUM($K92,SUM($Z92:AE92)))),IF($L92=$D$139,(($J92-$K92)/$P92),(($J92-SUM($Z92:AE92))*$Q92))*IF($V92&lt;=AF$2,(DATEDIF(AE$2,$V92,"D")/365),IF($G92&gt;AE$2,(DATEDIF($G92,AF$2,"D")/365),1)))))))</f>
        <v>0</v>
      </c>
      <c r="AG92" s="53">
        <f>IF($V92&lt;=AF$2,0,IF($O92&lt;=AF$2,0,IF($G92&gt;=AG$2,0,IF($K92&gt;=$J92,0,IF($O92&lt;=AG$2,($J92-(SUM($K92,SUM($Z92:AF92)))),IF($L92=$D$139,(($J92-$K92)/$P92),(($J92-SUM($Z92:AF92))*$Q92))*IF($V92&lt;=AG$2,(DATEDIF(AF$2,$V92,"D")/365),IF($G92&gt;AF$2,(DATEDIF($G92,AG$2,"D")/365),1)))))))</f>
        <v>0</v>
      </c>
      <c r="AH92" s="53">
        <f>IF($V92&lt;=AG$2,0,IF($O92&lt;=AG$2,0,IF($G92&gt;=AH$2,0,IF($K92&gt;=$J92,0,IF($O92&lt;=AH$2,($J92-(SUM($K92,SUM($Z92:AG92)))),IF($L92=$D$139,(($J92-$K92)/$P92),(($J92-SUM($Z92:AG92))*$Q92))*IF($V92&lt;=AH$2,(DATEDIF(AG$2,$V92,"D")/365),IF($G92&gt;AG$2,(DATEDIF($G92,AH$2,"D")/365),1)))))))</f>
        <v>0</v>
      </c>
      <c r="AI92" s="53">
        <f>IF($V92&lt;=AH$2,0,IF($O92&lt;=AH$2,0,IF($G92&gt;=AI$2,0,IF($K92&gt;=$J92,0,IF($O92&lt;=AI$2,($J92-(SUM($K92,SUM($Z92:AH92)))),IF($L92=$D$139,(($J92-$K92)/$P92),(($J92-SUM($Z92:AH92))*$Q92))*IF($V92&lt;=AI$2,(DATEDIF(AH$2,$V92,"D")/365),IF($G92&gt;AH$2,(DATEDIF($G92,AI$2,"D")/365),1)))))))</f>
        <v>0</v>
      </c>
      <c r="AJ92" s="53">
        <f>IF($V92&lt;=AI$2,0,IF($O92&lt;=AI$2,0,IF($G92&gt;=AJ$2,0,IF($K92&gt;=$J92,0,IF($O92&lt;=AJ$2,($J92-(SUM($K92,SUM($Z92:AI92)))),IF($L92=$D$139,(($J92-$K92)/$P92),(($J92-SUM($Z92:AI92))*$Q92))*IF($V92&lt;=AJ$2,(DATEDIF(AI$2,$V92,"D")/365),IF($G92&gt;AI$2,(DATEDIF($G92,AJ$2,"D")/365),1)))))))</f>
        <v>0</v>
      </c>
      <c r="AK92" s="53">
        <f>IF($V92&lt;=AJ$2,0,IF($O92&lt;=AJ$2,0,IF($G92&gt;=AK$2,0,IF($K92&gt;=$J92,0,IF($O92&lt;=AK$2,($J92-(SUM($K92,SUM($Z92:AJ92)))),IF($L92=$D$139,(($J92-$K92)/$P92),(($J92-SUM($Z92:AJ92))*$Q92))*IF($V92&lt;=AK$2,(DATEDIF(AJ$2,$V92,"D")/365),IF($G92&gt;AJ$2,(DATEDIF($G92,AK$2,"D")/365),1)))))))</f>
        <v>0</v>
      </c>
      <c r="AL92" s="53">
        <f>IF($V92&lt;=AK$2,0,IF($O92&lt;=AK$2,0,IF($G92&gt;=AL$2,0,IF($K92&gt;=$J92,0,IF($O92&lt;=AL$2,($J92-(SUM($K92,SUM($Z92:AK92)))),IF($L92=$D$139,(($J92-$K92)/$P92),(($J92-SUM($Z92:AK92))*$Q92))*IF($V92&lt;=AL$2,(DATEDIF(AK$2,$V92,"D")/365),IF($G92&gt;AK$2,(DATEDIF($G92,AL$2,"D")/365),1)))))))</f>
        <v>0</v>
      </c>
      <c r="AM92" s="53">
        <f>IF($V92&lt;=AL$2,0,IF($O92&lt;=AL$2,0,IF($G92&gt;=AM$2,0,IF($K92&gt;=$J92,0,IF($O92&lt;=AM$2,($J92-(SUM($K92,SUM($Z92:AL92)))),IF($L92=$D$139,(($J92-$K92)/$P92),(($J92-SUM($Z92:AL92))*$Q92))*IF($V92&lt;=AM$2,(DATEDIF(AL$2,$V92,"D")/365),IF($G92&gt;AL$2,(DATEDIF($G92,AM$2,"D")/365),1)))))))</f>
        <v>0</v>
      </c>
      <c r="AN92" s="53">
        <f>IF($V92&lt;=AM$2,0,IF($O92&lt;=AM$2,0,IF($G92&gt;=AN$2,0,IF($K92&gt;=$J92,0,IF($O92&lt;=AN$2,($J92-(SUM($K92,SUM($Z92:AM92)))),IF($L92=$D$139,(($J92-$K92)/$P92),(($J92-SUM($Z92:AM92))*$Q92))*IF($V92&lt;=AN$2,(DATEDIF(AM$2,$V92,"D")/365),IF($G92&gt;AM$2,(DATEDIF($G92,AN$2,"D")/365),1)))))))</f>
        <v>0</v>
      </c>
      <c r="AO92" s="53">
        <f>IF($V92&lt;=AN$2,0,IF($O92&lt;=AN$2,0,IF($G92&gt;=AO$2,0,IF($K92&gt;=$J92,0,IF($O92&lt;=AO$2,($J92-(SUM($K92,SUM($Z92:AN92)))),IF($L92=$D$139,(($J92-$K92)/$P92),(($J92-SUM($Z92:AN92))*$Q92))*IF($V92&lt;=AO$2,(DATEDIF(AN$2,$V92,"D")/365),IF($G92&gt;AN$2,(DATEDIF($G92,AO$2,"D")/365),1)))))))</f>
        <v>0</v>
      </c>
      <c r="AP92" s="53">
        <f>IF($V92&lt;=AO$2,0,IF($O92&lt;=AO$2,0,IF($G92&gt;=AP$2,0,IF($K92&gt;=$J92,0,IF($O92&lt;=AP$2,($J92-(SUM($K92,SUM($Z92:AO92)))),IF($L92=$D$139,(($J92-$K92)/$P92),(($J92-SUM($Z92:AO92))*$Q92))*IF($V92&lt;=AP$2,(DATEDIF(AO$2,$V92,"D")/365),IF($G92&gt;AO$2,(DATEDIF($G92,AP$2,"D")/365),1)))))))</f>
        <v>0</v>
      </c>
      <c r="AQ92" s="53">
        <f>IF($V92&lt;=AP$2,0,IF($O92&lt;=AP$2,0,IF($G92&gt;=AQ$2,0,IF($K92&gt;=$J92,0,IF($O92&lt;=AQ$2,($J92-(SUM($K92,SUM($Z92:AP92)))),IF($L92=$D$139,(($J92-$K92)/$P92),(($J92-SUM($Z92:AP92))*$Q92))*IF($V92&lt;=AQ$2,(DATEDIF(AP$2,$V92,"D")/365),IF($G92&gt;AP$2,(DATEDIF($G92,AQ$2,"D")/365),1)))))))</f>
        <v>0</v>
      </c>
      <c r="AR92" s="53">
        <f>IF($V92&lt;=AQ$2,0,IF($O92&lt;=AQ$2,0,IF($G92&gt;=AR$2,0,IF($K92&gt;=$J92,0,IF($O92&lt;=AR$2,($J92-(SUM($K92,SUM($Z92:AQ92)))),IF($L92=$D$139,(($J92-$K92)/$P92),(($J92-SUM($Z92:AQ92))*$Q92))*IF($V92&lt;=AR$2,(DATEDIF(AQ$2,$V92,"D")/365),IF($G92&gt;AQ$2,(DATEDIF($G92,AR$2,"D")/365),1)))))))</f>
        <v>0</v>
      </c>
      <c r="AS92" s="53">
        <f>IF($V92&lt;=AR$2,0,IF($O92&lt;=AR$2,0,IF($G92&gt;=AS$2,0,IF($K92&gt;=$J92,0,IF($O92&lt;=AS$2,($J92-(SUM($K92,SUM($Z92:AR92)))),IF($L92=$D$139,(($J92-$K92)/$P92),(($J92-SUM($Z92:AR92))*$Q92))*IF($V92&lt;=AS$2,(DATEDIF(AR$2,$V92,"D")/365),IF($G92&gt;AR$2,(DATEDIF($G92,AS$2,"D")/365),1)))))))</f>
        <v>0</v>
      </c>
      <c r="AT92" s="53">
        <f>IF($V92&lt;=AS$2,0,IF($O92&lt;=AS$2,0,IF($G92&gt;=AT$2,0,IF($K92&gt;=$J92,0,IF($O92&lt;=AT$2,($J92-(SUM($K92,SUM($Z92:AS92)))),IF($L92=$D$139,(($J92-$K92)/$P92),(($J92-SUM($Z92:AS92))*$Q92))*IF($V92&lt;=AT$2,(DATEDIF(AS$2,$V92,"D")/365),IF($G92&gt;AS$2,(DATEDIF($G92,AT$2,"D")/365),1)))))))</f>
        <v>0</v>
      </c>
      <c r="AU92" s="53">
        <f>IF($V92&lt;=AT$2,0,IF($O92&lt;=AT$2,0,IF($G92&gt;=AU$2,0,IF($K92&gt;=$J92,0,IF($O92&lt;=AU$2,($J92-(SUM($K92,SUM($Z92:AT92)))),IF($L92=$D$139,(($J92-$K92)/$P92),(($J92-SUM($Z92:AT92))*$Q92))*IF($V92&lt;=AU$2,(DATEDIF(AT$2,$V92,"D")/365),IF($G92&gt;AT$2,(DATEDIF($G92,AU$2,"D")/365),1)))))))</f>
        <v>0</v>
      </c>
      <c r="AV92" s="53">
        <f>IF($V92&lt;=AU$2,0,IF($O92&lt;=AU$2,0,IF($G92&gt;=AV$2,0,IF($K92&gt;=$J92,0,IF($O92&lt;=AV$2,($J92-(SUM($K92,SUM($Z92:AU92)))),IF($L92=$D$139,(($J92-$K92)/$P92),(($J92-SUM($Z92:AU92))*$Q92))*IF($V92&lt;=AV$2,(DATEDIF(AU$2,$V92,"D")/365),IF($G92&gt;AU$2,(DATEDIF($G92,AV$2,"D")/365),1)))))))</f>
        <v>0</v>
      </c>
      <c r="AW92" s="53">
        <f>IF($V92&lt;=AV$2,0,IF($O92&lt;=AV$2,0,IF($G92&gt;=AW$2,0,IF($K92&gt;=$J92,0,IF($O92&lt;=AW$2,($J92-(SUM($K92,SUM($Z92:AV92)))),IF($L92=$D$139,(($J92-$K92)/$P92),(($J92-SUM($Z92:AV92))*$Q92))*IF($V92&lt;=AW$2,(DATEDIF(AV$2,$V92,"D")/365),IF($G92&gt;AV$2,(DATEDIF($G92,AW$2,"D")/365),1)))))))</f>
        <v>0</v>
      </c>
      <c r="AX92" s="53">
        <f>IF($V92&lt;=AW$2,0,IF($O92&lt;=AW$2,0,IF($G92&gt;=AX$2,0,IF($K92&gt;=$J92,0,IF($O92&lt;=AX$2,($J92-(SUM($K92,SUM($Z92:AW92)))),IF($L92=$D$139,(($J92-$K92)/$P92),(($J92-SUM($Z92:AW92))*$Q92))*IF($V92&lt;=AX$2,(DATEDIF(AW$2,$V92,"D")/365),IF($G92&gt;AW$2,(DATEDIF($G92,AX$2,"D")/365),1)))))))</f>
        <v>0</v>
      </c>
      <c r="AY92" s="53">
        <f>IF($V92&lt;=AX$2,0,IF($O92&lt;=AX$2,0,IF($G92&gt;=AY$2,0,IF($K92&gt;=$J92,0,IF($O92&lt;=AY$2,($J92-(SUM($K92,SUM($Z92:AX92)))),IF($L92=$D$139,(($J92-$K92)/$P92),(($J92-SUM($Z92:AX92))*$Q92))*IF($V92&lt;=AY$2,(DATEDIF(AX$2,$V92,"D")/365),IF($G92&gt;AX$2,(DATEDIF($G92,AY$2,"D")/365),1)))))))</f>
        <v>0</v>
      </c>
      <c r="AZ92" s="52"/>
      <c r="BA92" s="52"/>
      <c r="BB92" s="126">
        <f>IF($V92&lt;=BB$2,0,IF($G92&gt;=BB$2,0,IF($G92&gt;$W$3,(J92-Z92),IF($G92&lt;=$W$3,J92-SUM(W92,$Z92:Z92),0))))</f>
        <v>0</v>
      </c>
      <c r="BC92" s="53">
        <f t="shared" si="49"/>
        <v>0</v>
      </c>
      <c r="BD92" s="52">
        <f t="shared" si="49"/>
        <v>0</v>
      </c>
      <c r="BE92" s="53">
        <f t="shared" si="49"/>
        <v>0</v>
      </c>
      <c r="BF92" s="52">
        <f t="shared" si="49"/>
        <v>0</v>
      </c>
      <c r="BG92" s="53">
        <f t="shared" si="49"/>
        <v>0</v>
      </c>
      <c r="BH92" s="52">
        <f t="shared" si="49"/>
        <v>0</v>
      </c>
      <c r="BI92" s="53">
        <f t="shared" si="49"/>
        <v>0</v>
      </c>
      <c r="BJ92" s="52">
        <f t="shared" si="49"/>
        <v>0</v>
      </c>
      <c r="BK92" s="53">
        <f t="shared" si="49"/>
        <v>0</v>
      </c>
      <c r="BL92" s="52">
        <f t="shared" si="49"/>
        <v>0</v>
      </c>
      <c r="BM92" s="53">
        <f t="shared" si="49"/>
        <v>0</v>
      </c>
      <c r="BN92" s="52">
        <f t="shared" si="49"/>
        <v>0</v>
      </c>
      <c r="BO92" s="53">
        <f t="shared" si="49"/>
        <v>0</v>
      </c>
      <c r="BP92" s="52">
        <f t="shared" si="49"/>
        <v>0</v>
      </c>
      <c r="BQ92" s="53">
        <f t="shared" si="49"/>
        <v>0</v>
      </c>
      <c r="BR92" s="52">
        <f t="shared" si="49"/>
        <v>0</v>
      </c>
      <c r="BS92" s="53">
        <f t="shared" si="51"/>
        <v>0</v>
      </c>
      <c r="BT92" s="52">
        <f t="shared" si="51"/>
        <v>0</v>
      </c>
      <c r="BU92" s="53">
        <f t="shared" si="51"/>
        <v>0</v>
      </c>
      <c r="BV92" s="52">
        <f t="shared" si="50"/>
        <v>0</v>
      </c>
      <c r="BW92" s="53">
        <f t="shared" si="50"/>
        <v>0</v>
      </c>
      <c r="BX92" s="52">
        <f t="shared" si="50"/>
        <v>0</v>
      </c>
      <c r="BY92" s="53">
        <f t="shared" si="50"/>
        <v>0</v>
      </c>
      <c r="BZ92" s="52">
        <f t="shared" si="50"/>
        <v>0</v>
      </c>
      <c r="CA92" s="53">
        <f t="shared" si="50"/>
        <v>0</v>
      </c>
    </row>
    <row r="93" spans="1:79">
      <c r="A93" s="20">
        <v>92</v>
      </c>
      <c r="B93" s="20" t="s">
        <v>27</v>
      </c>
      <c r="C93" s="20" t="s">
        <v>153</v>
      </c>
      <c r="D93" s="2">
        <v>1985</v>
      </c>
      <c r="E93" s="3">
        <v>4</v>
      </c>
      <c r="F93" s="2">
        <v>1</v>
      </c>
      <c r="G93" s="55">
        <f t="shared" si="33"/>
        <v>31137</v>
      </c>
      <c r="H93" s="4">
        <v>0</v>
      </c>
      <c r="I93" s="1">
        <v>0</v>
      </c>
      <c r="J93" s="51">
        <f t="shared" si="34"/>
        <v>0</v>
      </c>
      <c r="K93" s="54">
        <f t="shared" si="35"/>
        <v>0</v>
      </c>
      <c r="L93" s="4" t="s">
        <v>96</v>
      </c>
      <c r="M93" s="54">
        <f t="shared" si="48"/>
        <v>8</v>
      </c>
      <c r="N93" s="53">
        <f t="shared" si="39"/>
        <v>8</v>
      </c>
      <c r="O93" s="55">
        <f t="shared" si="40"/>
        <v>34059</v>
      </c>
      <c r="P93" s="53">
        <f t="shared" si="41"/>
        <v>0</v>
      </c>
      <c r="Q93" s="111">
        <f t="shared" si="42"/>
        <v>0</v>
      </c>
      <c r="R93" s="145" t="s">
        <v>130</v>
      </c>
      <c r="S93" s="138">
        <v>17</v>
      </c>
      <c r="T93" s="139">
        <v>4</v>
      </c>
      <c r="U93" s="138">
        <v>2035</v>
      </c>
      <c r="V93" s="55">
        <f t="shared" si="43"/>
        <v>54878</v>
      </c>
      <c r="W93" s="53">
        <f t="shared" si="44"/>
        <v>0</v>
      </c>
      <c r="X93" s="53">
        <f t="shared" si="45"/>
        <v>0</v>
      </c>
      <c r="Y93" s="53">
        <f t="shared" si="46"/>
        <v>0</v>
      </c>
      <c r="Z93" s="53">
        <f t="shared" si="47"/>
        <v>0</v>
      </c>
      <c r="AA93" s="53">
        <f>IF($V93&lt;=Z$2,0,IF($O93&lt;=Z$2,0,IF($G93&gt;=AA$2,0,IF($K93&gt;=$J93,0,IF($O93&lt;=AA$2,($J93-(SUM($K93,SUM($Z93:Z93)))),IF($L93=$D$139,(($J93-$K93)/$P93),(($J93-SUM($Z93:Z93))*$Q93))*IF($V93&lt;=AA$2,(DATEDIF(Z$2,$V93,"D")/365),IF($G93&gt;Z$2,(DATEDIF($G93,AA$2,"D")/365),1)))))))</f>
        <v>0</v>
      </c>
      <c r="AB93" s="53">
        <f>IF($V93&lt;=AA$2,0,IF($O93&lt;=AA$2,0,IF($G93&gt;=AB$2,0,IF($K93&gt;=$J93,0,IF($O93&lt;=AB$2,($J93-(SUM($K93,SUM($Z93:AA93)))),IF($L93=$D$139,(($J93-$K93)/$P93),(($J93-SUM($Z93:AA93))*$Q93))*IF($V93&lt;=AB$2,(DATEDIF(AA$2,$V93,"D")/365),IF($G93&gt;AA$2,(DATEDIF($G93,AB$2,"D")/365),1)))))))</f>
        <v>0</v>
      </c>
      <c r="AC93" s="53">
        <f>IF($V93&lt;=AB$2,0,IF($O93&lt;=AB$2,0,IF($G93&gt;=AC$2,0,IF($K93&gt;=$J93,0,IF($O93&lt;=AC$2,($J93-(SUM($K93,SUM($Z93:AB93)))),IF($L93=$D$139,(($J93-$K93)/$P93),(($J93-SUM($Z93:AB93))*$Q93))*IF($V93&lt;=AC$2,(DATEDIF(AB$2,$V93,"D")/365),IF($G93&gt;AB$2,(DATEDIF($G93,AC$2,"D")/365),1)))))))</f>
        <v>0</v>
      </c>
      <c r="AD93" s="53">
        <f>IF($V93&lt;=AC$2,0,IF($O93&lt;=AC$2,0,IF($G93&gt;=AD$2,0,IF($K93&gt;=$J93,0,IF($O93&lt;=AD$2,($J93-(SUM($K93,SUM($Z93:AC93)))),IF($L93=$D$139,(($J93-$K93)/$P93),(($J93-SUM($Z93:AC93))*$Q93))*IF($V93&lt;=AD$2,(DATEDIF(AC$2,$V93,"D")/365),IF($G93&gt;AC$2,(DATEDIF($G93,AD$2,"D")/365),1)))))))</f>
        <v>0</v>
      </c>
      <c r="AE93" s="53">
        <f>IF($V93&lt;=AD$2,0,IF($O93&lt;=AD$2,0,IF($G93&gt;=AE$2,0,IF($K93&gt;=$J93,0,IF($O93&lt;=AE$2,($J93-(SUM($K93,SUM($Z93:AD93)))),IF($L93=$D$139,(($J93-$K93)/$P93),(($J93-SUM($Z93:AD93))*$Q93))*IF($V93&lt;=AE$2,(DATEDIF(AD$2,$V93,"D")/365),IF($G93&gt;AD$2,(DATEDIF($G93,AE$2,"D")/365),1)))))))</f>
        <v>0</v>
      </c>
      <c r="AF93" s="53">
        <f>IF($V93&lt;=AE$2,0,IF($O93&lt;=AE$2,0,IF($G93&gt;=AF$2,0,IF($K93&gt;=$J93,0,IF($O93&lt;=AF$2,($J93-(SUM($K93,SUM($Z93:AE93)))),IF($L93=$D$139,(($J93-$K93)/$P93),(($J93-SUM($Z93:AE93))*$Q93))*IF($V93&lt;=AF$2,(DATEDIF(AE$2,$V93,"D")/365),IF($G93&gt;AE$2,(DATEDIF($G93,AF$2,"D")/365),1)))))))</f>
        <v>0</v>
      </c>
      <c r="AG93" s="53">
        <f>IF($V93&lt;=AF$2,0,IF($O93&lt;=AF$2,0,IF($G93&gt;=AG$2,0,IF($K93&gt;=$J93,0,IF($O93&lt;=AG$2,($J93-(SUM($K93,SUM($Z93:AF93)))),IF($L93=$D$139,(($J93-$K93)/$P93),(($J93-SUM($Z93:AF93))*$Q93))*IF($V93&lt;=AG$2,(DATEDIF(AF$2,$V93,"D")/365),IF($G93&gt;AF$2,(DATEDIF($G93,AG$2,"D")/365),1)))))))</f>
        <v>0</v>
      </c>
      <c r="AH93" s="53">
        <f>IF($V93&lt;=AG$2,0,IF($O93&lt;=AG$2,0,IF($G93&gt;=AH$2,0,IF($K93&gt;=$J93,0,IF($O93&lt;=AH$2,($J93-(SUM($K93,SUM($Z93:AG93)))),IF($L93=$D$139,(($J93-$K93)/$P93),(($J93-SUM($Z93:AG93))*$Q93))*IF($V93&lt;=AH$2,(DATEDIF(AG$2,$V93,"D")/365),IF($G93&gt;AG$2,(DATEDIF($G93,AH$2,"D")/365),1)))))))</f>
        <v>0</v>
      </c>
      <c r="AI93" s="53">
        <f>IF($V93&lt;=AH$2,0,IF($O93&lt;=AH$2,0,IF($G93&gt;=AI$2,0,IF($K93&gt;=$J93,0,IF($O93&lt;=AI$2,($J93-(SUM($K93,SUM($Z93:AH93)))),IF($L93=$D$139,(($J93-$K93)/$P93),(($J93-SUM($Z93:AH93))*$Q93))*IF($V93&lt;=AI$2,(DATEDIF(AH$2,$V93,"D")/365),IF($G93&gt;AH$2,(DATEDIF($G93,AI$2,"D")/365),1)))))))</f>
        <v>0</v>
      </c>
      <c r="AJ93" s="53">
        <f>IF($V93&lt;=AI$2,0,IF($O93&lt;=AI$2,0,IF($G93&gt;=AJ$2,0,IF($K93&gt;=$J93,0,IF($O93&lt;=AJ$2,($J93-(SUM($K93,SUM($Z93:AI93)))),IF($L93=$D$139,(($J93-$K93)/$P93),(($J93-SUM($Z93:AI93))*$Q93))*IF($V93&lt;=AJ$2,(DATEDIF(AI$2,$V93,"D")/365),IF($G93&gt;AI$2,(DATEDIF($G93,AJ$2,"D")/365),1)))))))</f>
        <v>0</v>
      </c>
      <c r="AK93" s="53">
        <f>IF($V93&lt;=AJ$2,0,IF($O93&lt;=AJ$2,0,IF($G93&gt;=AK$2,0,IF($K93&gt;=$J93,0,IF($O93&lt;=AK$2,($J93-(SUM($K93,SUM($Z93:AJ93)))),IF($L93=$D$139,(($J93-$K93)/$P93),(($J93-SUM($Z93:AJ93))*$Q93))*IF($V93&lt;=AK$2,(DATEDIF(AJ$2,$V93,"D")/365),IF($G93&gt;AJ$2,(DATEDIF($G93,AK$2,"D")/365),1)))))))</f>
        <v>0</v>
      </c>
      <c r="AL93" s="53">
        <f>IF($V93&lt;=AK$2,0,IF($O93&lt;=AK$2,0,IF($G93&gt;=AL$2,0,IF($K93&gt;=$J93,0,IF($O93&lt;=AL$2,($J93-(SUM($K93,SUM($Z93:AK93)))),IF($L93=$D$139,(($J93-$K93)/$P93),(($J93-SUM($Z93:AK93))*$Q93))*IF($V93&lt;=AL$2,(DATEDIF(AK$2,$V93,"D")/365),IF($G93&gt;AK$2,(DATEDIF($G93,AL$2,"D")/365),1)))))))</f>
        <v>0</v>
      </c>
      <c r="AM93" s="53">
        <f>IF($V93&lt;=AL$2,0,IF($O93&lt;=AL$2,0,IF($G93&gt;=AM$2,0,IF($K93&gt;=$J93,0,IF($O93&lt;=AM$2,($J93-(SUM($K93,SUM($Z93:AL93)))),IF($L93=$D$139,(($J93-$K93)/$P93),(($J93-SUM($Z93:AL93))*$Q93))*IF($V93&lt;=AM$2,(DATEDIF(AL$2,$V93,"D")/365),IF($G93&gt;AL$2,(DATEDIF($G93,AM$2,"D")/365),1)))))))</f>
        <v>0</v>
      </c>
      <c r="AN93" s="53">
        <f>IF($V93&lt;=AM$2,0,IF($O93&lt;=AM$2,0,IF($G93&gt;=AN$2,0,IF($K93&gt;=$J93,0,IF($O93&lt;=AN$2,($J93-(SUM($K93,SUM($Z93:AM93)))),IF($L93=$D$139,(($J93-$K93)/$P93),(($J93-SUM($Z93:AM93))*$Q93))*IF($V93&lt;=AN$2,(DATEDIF(AM$2,$V93,"D")/365),IF($G93&gt;AM$2,(DATEDIF($G93,AN$2,"D")/365),1)))))))</f>
        <v>0</v>
      </c>
      <c r="AO93" s="53">
        <f>IF($V93&lt;=AN$2,0,IF($O93&lt;=AN$2,0,IF($G93&gt;=AO$2,0,IF($K93&gt;=$J93,0,IF($O93&lt;=AO$2,($J93-(SUM($K93,SUM($Z93:AN93)))),IF($L93=$D$139,(($J93-$K93)/$P93),(($J93-SUM($Z93:AN93))*$Q93))*IF($V93&lt;=AO$2,(DATEDIF(AN$2,$V93,"D")/365),IF($G93&gt;AN$2,(DATEDIF($G93,AO$2,"D")/365),1)))))))</f>
        <v>0</v>
      </c>
      <c r="AP93" s="53">
        <f>IF($V93&lt;=AO$2,0,IF($O93&lt;=AO$2,0,IF($G93&gt;=AP$2,0,IF($K93&gt;=$J93,0,IF($O93&lt;=AP$2,($J93-(SUM($K93,SUM($Z93:AO93)))),IF($L93=$D$139,(($J93-$K93)/$P93),(($J93-SUM($Z93:AO93))*$Q93))*IF($V93&lt;=AP$2,(DATEDIF(AO$2,$V93,"D")/365),IF($G93&gt;AO$2,(DATEDIF($G93,AP$2,"D")/365),1)))))))</f>
        <v>0</v>
      </c>
      <c r="AQ93" s="53">
        <f>IF($V93&lt;=AP$2,0,IF($O93&lt;=AP$2,0,IF($G93&gt;=AQ$2,0,IF($K93&gt;=$J93,0,IF($O93&lt;=AQ$2,($J93-(SUM($K93,SUM($Z93:AP93)))),IF($L93=$D$139,(($J93-$K93)/$P93),(($J93-SUM($Z93:AP93))*$Q93))*IF($V93&lt;=AQ$2,(DATEDIF(AP$2,$V93,"D")/365),IF($G93&gt;AP$2,(DATEDIF($G93,AQ$2,"D")/365),1)))))))</f>
        <v>0</v>
      </c>
      <c r="AR93" s="53">
        <f>IF($V93&lt;=AQ$2,0,IF($O93&lt;=AQ$2,0,IF($G93&gt;=AR$2,0,IF($K93&gt;=$J93,0,IF($O93&lt;=AR$2,($J93-(SUM($K93,SUM($Z93:AQ93)))),IF($L93=$D$139,(($J93-$K93)/$P93),(($J93-SUM($Z93:AQ93))*$Q93))*IF($V93&lt;=AR$2,(DATEDIF(AQ$2,$V93,"D")/365),IF($G93&gt;AQ$2,(DATEDIF($G93,AR$2,"D")/365),1)))))))</f>
        <v>0</v>
      </c>
      <c r="AS93" s="53">
        <f>IF($V93&lt;=AR$2,0,IF($O93&lt;=AR$2,0,IF($G93&gt;=AS$2,0,IF($K93&gt;=$J93,0,IF($O93&lt;=AS$2,($J93-(SUM($K93,SUM($Z93:AR93)))),IF($L93=$D$139,(($J93-$K93)/$P93),(($J93-SUM($Z93:AR93))*$Q93))*IF($V93&lt;=AS$2,(DATEDIF(AR$2,$V93,"D")/365),IF($G93&gt;AR$2,(DATEDIF($G93,AS$2,"D")/365),1)))))))</f>
        <v>0</v>
      </c>
      <c r="AT93" s="53">
        <f>IF($V93&lt;=AS$2,0,IF($O93&lt;=AS$2,0,IF($G93&gt;=AT$2,0,IF($K93&gt;=$J93,0,IF($O93&lt;=AT$2,($J93-(SUM($K93,SUM($Z93:AS93)))),IF($L93=$D$139,(($J93-$K93)/$P93),(($J93-SUM($Z93:AS93))*$Q93))*IF($V93&lt;=AT$2,(DATEDIF(AS$2,$V93,"D")/365),IF($G93&gt;AS$2,(DATEDIF($G93,AT$2,"D")/365),1)))))))</f>
        <v>0</v>
      </c>
      <c r="AU93" s="53">
        <f>IF($V93&lt;=AT$2,0,IF($O93&lt;=AT$2,0,IF($G93&gt;=AU$2,0,IF($K93&gt;=$J93,0,IF($O93&lt;=AU$2,($J93-(SUM($K93,SUM($Z93:AT93)))),IF($L93=$D$139,(($J93-$K93)/$P93),(($J93-SUM($Z93:AT93))*$Q93))*IF($V93&lt;=AU$2,(DATEDIF(AT$2,$V93,"D")/365),IF($G93&gt;AT$2,(DATEDIF($G93,AU$2,"D")/365),1)))))))</f>
        <v>0</v>
      </c>
      <c r="AV93" s="53">
        <f>IF($V93&lt;=AU$2,0,IF($O93&lt;=AU$2,0,IF($G93&gt;=AV$2,0,IF($K93&gt;=$J93,0,IF($O93&lt;=AV$2,($J93-(SUM($K93,SUM($Z93:AU93)))),IF($L93=$D$139,(($J93-$K93)/$P93),(($J93-SUM($Z93:AU93))*$Q93))*IF($V93&lt;=AV$2,(DATEDIF(AU$2,$V93,"D")/365),IF($G93&gt;AU$2,(DATEDIF($G93,AV$2,"D")/365),1)))))))</f>
        <v>0</v>
      </c>
      <c r="AW93" s="53">
        <f>IF($V93&lt;=AV$2,0,IF($O93&lt;=AV$2,0,IF($G93&gt;=AW$2,0,IF($K93&gt;=$J93,0,IF($O93&lt;=AW$2,($J93-(SUM($K93,SUM($Z93:AV93)))),IF($L93=$D$139,(($J93-$K93)/$P93),(($J93-SUM($Z93:AV93))*$Q93))*IF($V93&lt;=AW$2,(DATEDIF(AV$2,$V93,"D")/365),IF($G93&gt;AV$2,(DATEDIF($G93,AW$2,"D")/365),1)))))))</f>
        <v>0</v>
      </c>
      <c r="AX93" s="53">
        <f>IF($V93&lt;=AW$2,0,IF($O93&lt;=AW$2,0,IF($G93&gt;=AX$2,0,IF($K93&gt;=$J93,0,IF($O93&lt;=AX$2,($J93-(SUM($K93,SUM($Z93:AW93)))),IF($L93=$D$139,(($J93-$K93)/$P93),(($J93-SUM($Z93:AW93))*$Q93))*IF($V93&lt;=AX$2,(DATEDIF(AW$2,$V93,"D")/365),IF($G93&gt;AW$2,(DATEDIF($G93,AX$2,"D")/365),1)))))))</f>
        <v>0</v>
      </c>
      <c r="AY93" s="53">
        <f>IF($V93&lt;=AX$2,0,IF($O93&lt;=AX$2,0,IF($G93&gt;=AY$2,0,IF($K93&gt;=$J93,0,IF($O93&lt;=AY$2,($J93-(SUM($K93,SUM($Z93:AX93)))),IF($L93=$D$139,(($J93-$K93)/$P93),(($J93-SUM($Z93:AX93))*$Q93))*IF($V93&lt;=AY$2,(DATEDIF(AX$2,$V93,"D")/365),IF($G93&gt;AX$2,(DATEDIF($G93,AY$2,"D")/365),1)))))))</f>
        <v>0</v>
      </c>
      <c r="AZ93" s="52"/>
      <c r="BA93" s="52"/>
      <c r="BB93" s="126">
        <f>IF($V93&lt;=BB$2,0,IF($G93&gt;=BB$2,0,IF($G93&gt;$W$3,(J93-Z93),IF($G93&lt;=$W$3,J93-SUM(W93,$Z93:Z93),0))))</f>
        <v>0</v>
      </c>
      <c r="BC93" s="53">
        <f t="shared" ref="BC93:BR105" si="52">IF($V93&lt;=BC$2,0,IF($G93&gt;=BC$2,0,IF($G93&gt;=BB$2,$J93-AA93,BB93-AA93)))</f>
        <v>0</v>
      </c>
      <c r="BD93" s="52">
        <f t="shared" si="52"/>
        <v>0</v>
      </c>
      <c r="BE93" s="53">
        <f t="shared" si="52"/>
        <v>0</v>
      </c>
      <c r="BF93" s="52">
        <f t="shared" si="52"/>
        <v>0</v>
      </c>
      <c r="BG93" s="53">
        <f t="shared" si="52"/>
        <v>0</v>
      </c>
      <c r="BH93" s="52">
        <f t="shared" si="52"/>
        <v>0</v>
      </c>
      <c r="BI93" s="53">
        <f t="shared" si="52"/>
        <v>0</v>
      </c>
      <c r="BJ93" s="52">
        <f t="shared" si="52"/>
        <v>0</v>
      </c>
      <c r="BK93" s="53">
        <f t="shared" si="52"/>
        <v>0</v>
      </c>
      <c r="BL93" s="52">
        <f t="shared" si="52"/>
        <v>0</v>
      </c>
      <c r="BM93" s="53">
        <f t="shared" si="52"/>
        <v>0</v>
      </c>
      <c r="BN93" s="52">
        <f t="shared" si="52"/>
        <v>0</v>
      </c>
      <c r="BO93" s="53">
        <f t="shared" si="52"/>
        <v>0</v>
      </c>
      <c r="BP93" s="52">
        <f t="shared" si="52"/>
        <v>0</v>
      </c>
      <c r="BQ93" s="53">
        <f t="shared" si="52"/>
        <v>0</v>
      </c>
      <c r="BR93" s="52">
        <f t="shared" si="52"/>
        <v>0</v>
      </c>
      <c r="BS93" s="53">
        <f t="shared" si="51"/>
        <v>0</v>
      </c>
      <c r="BT93" s="52">
        <f t="shared" si="51"/>
        <v>0</v>
      </c>
      <c r="BU93" s="53">
        <f t="shared" si="51"/>
        <v>0</v>
      </c>
      <c r="BV93" s="52">
        <f t="shared" si="50"/>
        <v>0</v>
      </c>
      <c r="BW93" s="53">
        <f t="shared" si="50"/>
        <v>0</v>
      </c>
      <c r="BX93" s="52">
        <f t="shared" si="50"/>
        <v>0</v>
      </c>
      <c r="BY93" s="53">
        <f t="shared" si="50"/>
        <v>0</v>
      </c>
      <c r="BZ93" s="52">
        <f t="shared" si="50"/>
        <v>0</v>
      </c>
      <c r="CA93" s="53">
        <f t="shared" si="50"/>
        <v>0</v>
      </c>
    </row>
    <row r="94" spans="1:79">
      <c r="A94" s="20">
        <v>93</v>
      </c>
      <c r="B94" s="20" t="s">
        <v>27</v>
      </c>
      <c r="C94" s="20" t="s">
        <v>153</v>
      </c>
      <c r="D94" s="2">
        <v>1985</v>
      </c>
      <c r="E94" s="3">
        <v>4</v>
      </c>
      <c r="F94" s="2">
        <v>1</v>
      </c>
      <c r="G94" s="55">
        <f t="shared" si="33"/>
        <v>31137</v>
      </c>
      <c r="H94" s="4">
        <v>0</v>
      </c>
      <c r="I94" s="1">
        <v>0</v>
      </c>
      <c r="J94" s="51">
        <f t="shared" si="34"/>
        <v>0</v>
      </c>
      <c r="K94" s="54">
        <f t="shared" si="35"/>
        <v>0</v>
      </c>
      <c r="L94" s="4" t="s">
        <v>96</v>
      </c>
      <c r="M94" s="54">
        <f t="shared" si="48"/>
        <v>8</v>
      </c>
      <c r="N94" s="53">
        <f t="shared" si="39"/>
        <v>8</v>
      </c>
      <c r="O94" s="55">
        <f t="shared" si="40"/>
        <v>34059</v>
      </c>
      <c r="P94" s="53">
        <f t="shared" si="41"/>
        <v>0</v>
      </c>
      <c r="Q94" s="111">
        <f t="shared" si="42"/>
        <v>0</v>
      </c>
      <c r="R94" s="145" t="s">
        <v>130</v>
      </c>
      <c r="S94" s="138">
        <v>17</v>
      </c>
      <c r="T94" s="139">
        <v>4</v>
      </c>
      <c r="U94" s="138">
        <v>2035</v>
      </c>
      <c r="V94" s="55">
        <f t="shared" si="43"/>
        <v>54878</v>
      </c>
      <c r="W94" s="53">
        <f t="shared" si="44"/>
        <v>0</v>
      </c>
      <c r="X94" s="53">
        <f t="shared" si="45"/>
        <v>0</v>
      </c>
      <c r="Y94" s="53">
        <f t="shared" si="46"/>
        <v>0</v>
      </c>
      <c r="Z94" s="53">
        <f t="shared" si="47"/>
        <v>0</v>
      </c>
      <c r="AA94" s="53">
        <f>IF($V94&lt;=Z$2,0,IF($O94&lt;=Z$2,0,IF($G94&gt;=AA$2,0,IF($K94&gt;=$J94,0,IF($O94&lt;=AA$2,($J94-(SUM($K94,SUM($Z94:Z94)))),IF($L94=$D$139,(($J94-$K94)/$P94),(($J94-SUM($Z94:Z94))*$Q94))*IF($V94&lt;=AA$2,(DATEDIF(Z$2,$V94,"D")/365),IF($G94&gt;Z$2,(DATEDIF($G94,AA$2,"D")/365),1)))))))</f>
        <v>0</v>
      </c>
      <c r="AB94" s="53">
        <f>IF($V94&lt;=AA$2,0,IF($O94&lt;=AA$2,0,IF($G94&gt;=AB$2,0,IF($K94&gt;=$J94,0,IF($O94&lt;=AB$2,($J94-(SUM($K94,SUM($Z94:AA94)))),IF($L94=$D$139,(($J94-$K94)/$P94),(($J94-SUM($Z94:AA94))*$Q94))*IF($V94&lt;=AB$2,(DATEDIF(AA$2,$V94,"D")/365),IF($G94&gt;AA$2,(DATEDIF($G94,AB$2,"D")/365),1)))))))</f>
        <v>0</v>
      </c>
      <c r="AC94" s="53">
        <f>IF($V94&lt;=AB$2,0,IF($O94&lt;=AB$2,0,IF($G94&gt;=AC$2,0,IF($K94&gt;=$J94,0,IF($O94&lt;=AC$2,($J94-(SUM($K94,SUM($Z94:AB94)))),IF($L94=$D$139,(($J94-$K94)/$P94),(($J94-SUM($Z94:AB94))*$Q94))*IF($V94&lt;=AC$2,(DATEDIF(AB$2,$V94,"D")/365),IF($G94&gt;AB$2,(DATEDIF($G94,AC$2,"D")/365),1)))))))</f>
        <v>0</v>
      </c>
      <c r="AD94" s="53">
        <f>IF($V94&lt;=AC$2,0,IF($O94&lt;=AC$2,0,IF($G94&gt;=AD$2,0,IF($K94&gt;=$J94,0,IF($O94&lt;=AD$2,($J94-(SUM($K94,SUM($Z94:AC94)))),IF($L94=$D$139,(($J94-$K94)/$P94),(($J94-SUM($Z94:AC94))*$Q94))*IF($V94&lt;=AD$2,(DATEDIF(AC$2,$V94,"D")/365),IF($G94&gt;AC$2,(DATEDIF($G94,AD$2,"D")/365),1)))))))</f>
        <v>0</v>
      </c>
      <c r="AE94" s="53">
        <f>IF($V94&lt;=AD$2,0,IF($O94&lt;=AD$2,0,IF($G94&gt;=AE$2,0,IF($K94&gt;=$J94,0,IF($O94&lt;=AE$2,($J94-(SUM($K94,SUM($Z94:AD94)))),IF($L94=$D$139,(($J94-$K94)/$P94),(($J94-SUM($Z94:AD94))*$Q94))*IF($V94&lt;=AE$2,(DATEDIF(AD$2,$V94,"D")/365),IF($G94&gt;AD$2,(DATEDIF($G94,AE$2,"D")/365),1)))))))</f>
        <v>0</v>
      </c>
      <c r="AF94" s="53">
        <f>IF($V94&lt;=AE$2,0,IF($O94&lt;=AE$2,0,IF($G94&gt;=AF$2,0,IF($K94&gt;=$J94,0,IF($O94&lt;=AF$2,($J94-(SUM($K94,SUM($Z94:AE94)))),IF($L94=$D$139,(($J94-$K94)/$P94),(($J94-SUM($Z94:AE94))*$Q94))*IF($V94&lt;=AF$2,(DATEDIF(AE$2,$V94,"D")/365),IF($G94&gt;AE$2,(DATEDIF($G94,AF$2,"D")/365),1)))))))</f>
        <v>0</v>
      </c>
      <c r="AG94" s="53">
        <f>IF($V94&lt;=AF$2,0,IF($O94&lt;=AF$2,0,IF($G94&gt;=AG$2,0,IF($K94&gt;=$J94,0,IF($O94&lt;=AG$2,($J94-(SUM($K94,SUM($Z94:AF94)))),IF($L94=$D$139,(($J94-$K94)/$P94),(($J94-SUM($Z94:AF94))*$Q94))*IF($V94&lt;=AG$2,(DATEDIF(AF$2,$V94,"D")/365),IF($G94&gt;AF$2,(DATEDIF($G94,AG$2,"D")/365),1)))))))</f>
        <v>0</v>
      </c>
      <c r="AH94" s="53">
        <f>IF($V94&lt;=AG$2,0,IF($O94&lt;=AG$2,0,IF($G94&gt;=AH$2,0,IF($K94&gt;=$J94,0,IF($O94&lt;=AH$2,($J94-(SUM($K94,SUM($Z94:AG94)))),IF($L94=$D$139,(($J94-$K94)/$P94),(($J94-SUM($Z94:AG94))*$Q94))*IF($V94&lt;=AH$2,(DATEDIF(AG$2,$V94,"D")/365),IF($G94&gt;AG$2,(DATEDIF($G94,AH$2,"D")/365),1)))))))</f>
        <v>0</v>
      </c>
      <c r="AI94" s="53">
        <f>IF($V94&lt;=AH$2,0,IF($O94&lt;=AH$2,0,IF($G94&gt;=AI$2,0,IF($K94&gt;=$J94,0,IF($O94&lt;=AI$2,($J94-(SUM($K94,SUM($Z94:AH94)))),IF($L94=$D$139,(($J94-$K94)/$P94),(($J94-SUM($Z94:AH94))*$Q94))*IF($V94&lt;=AI$2,(DATEDIF(AH$2,$V94,"D")/365),IF($G94&gt;AH$2,(DATEDIF($G94,AI$2,"D")/365),1)))))))</f>
        <v>0</v>
      </c>
      <c r="AJ94" s="53">
        <f>IF($V94&lt;=AI$2,0,IF($O94&lt;=AI$2,0,IF($G94&gt;=AJ$2,0,IF($K94&gt;=$J94,0,IF($O94&lt;=AJ$2,($J94-(SUM($K94,SUM($Z94:AI94)))),IF($L94=$D$139,(($J94-$K94)/$P94),(($J94-SUM($Z94:AI94))*$Q94))*IF($V94&lt;=AJ$2,(DATEDIF(AI$2,$V94,"D")/365),IF($G94&gt;AI$2,(DATEDIF($G94,AJ$2,"D")/365),1)))))))</f>
        <v>0</v>
      </c>
      <c r="AK94" s="53">
        <f>IF($V94&lt;=AJ$2,0,IF($O94&lt;=AJ$2,0,IF($G94&gt;=AK$2,0,IF($K94&gt;=$J94,0,IF($O94&lt;=AK$2,($J94-(SUM($K94,SUM($Z94:AJ94)))),IF($L94=$D$139,(($J94-$K94)/$P94),(($J94-SUM($Z94:AJ94))*$Q94))*IF($V94&lt;=AK$2,(DATEDIF(AJ$2,$V94,"D")/365),IF($G94&gt;AJ$2,(DATEDIF($G94,AK$2,"D")/365),1)))))))</f>
        <v>0</v>
      </c>
      <c r="AL94" s="53">
        <f>IF($V94&lt;=AK$2,0,IF($O94&lt;=AK$2,0,IF($G94&gt;=AL$2,0,IF($K94&gt;=$J94,0,IF($O94&lt;=AL$2,($J94-(SUM($K94,SUM($Z94:AK94)))),IF($L94=$D$139,(($J94-$K94)/$P94),(($J94-SUM($Z94:AK94))*$Q94))*IF($V94&lt;=AL$2,(DATEDIF(AK$2,$V94,"D")/365),IF($G94&gt;AK$2,(DATEDIF($G94,AL$2,"D")/365),1)))))))</f>
        <v>0</v>
      </c>
      <c r="AM94" s="53">
        <f>IF($V94&lt;=AL$2,0,IF($O94&lt;=AL$2,0,IF($G94&gt;=AM$2,0,IF($K94&gt;=$J94,0,IF($O94&lt;=AM$2,($J94-(SUM($K94,SUM($Z94:AL94)))),IF($L94=$D$139,(($J94-$K94)/$P94),(($J94-SUM($Z94:AL94))*$Q94))*IF($V94&lt;=AM$2,(DATEDIF(AL$2,$V94,"D")/365),IF($G94&gt;AL$2,(DATEDIF($G94,AM$2,"D")/365),1)))))))</f>
        <v>0</v>
      </c>
      <c r="AN94" s="53">
        <f>IF($V94&lt;=AM$2,0,IF($O94&lt;=AM$2,0,IF($G94&gt;=AN$2,0,IF($K94&gt;=$J94,0,IF($O94&lt;=AN$2,($J94-(SUM($K94,SUM($Z94:AM94)))),IF($L94=$D$139,(($J94-$K94)/$P94),(($J94-SUM($Z94:AM94))*$Q94))*IF($V94&lt;=AN$2,(DATEDIF(AM$2,$V94,"D")/365),IF($G94&gt;AM$2,(DATEDIF($G94,AN$2,"D")/365),1)))))))</f>
        <v>0</v>
      </c>
      <c r="AO94" s="53">
        <f>IF($V94&lt;=AN$2,0,IF($O94&lt;=AN$2,0,IF($G94&gt;=AO$2,0,IF($K94&gt;=$J94,0,IF($O94&lt;=AO$2,($J94-(SUM($K94,SUM($Z94:AN94)))),IF($L94=$D$139,(($J94-$K94)/$P94),(($J94-SUM($Z94:AN94))*$Q94))*IF($V94&lt;=AO$2,(DATEDIF(AN$2,$V94,"D")/365),IF($G94&gt;AN$2,(DATEDIF($G94,AO$2,"D")/365),1)))))))</f>
        <v>0</v>
      </c>
      <c r="AP94" s="53">
        <f>IF($V94&lt;=AO$2,0,IF($O94&lt;=AO$2,0,IF($G94&gt;=AP$2,0,IF($K94&gt;=$J94,0,IF($O94&lt;=AP$2,($J94-(SUM($K94,SUM($Z94:AO94)))),IF($L94=$D$139,(($J94-$K94)/$P94),(($J94-SUM($Z94:AO94))*$Q94))*IF($V94&lt;=AP$2,(DATEDIF(AO$2,$V94,"D")/365),IF($G94&gt;AO$2,(DATEDIF($G94,AP$2,"D")/365),1)))))))</f>
        <v>0</v>
      </c>
      <c r="AQ94" s="53">
        <f>IF($V94&lt;=AP$2,0,IF($O94&lt;=AP$2,0,IF($G94&gt;=AQ$2,0,IF($K94&gt;=$J94,0,IF($O94&lt;=AQ$2,($J94-(SUM($K94,SUM($Z94:AP94)))),IF($L94=$D$139,(($J94-$K94)/$P94),(($J94-SUM($Z94:AP94))*$Q94))*IF($V94&lt;=AQ$2,(DATEDIF(AP$2,$V94,"D")/365),IF($G94&gt;AP$2,(DATEDIF($G94,AQ$2,"D")/365),1)))))))</f>
        <v>0</v>
      </c>
      <c r="AR94" s="53">
        <f>IF($V94&lt;=AQ$2,0,IF($O94&lt;=AQ$2,0,IF($G94&gt;=AR$2,0,IF($K94&gt;=$J94,0,IF($O94&lt;=AR$2,($J94-(SUM($K94,SUM($Z94:AQ94)))),IF($L94=$D$139,(($J94-$K94)/$P94),(($J94-SUM($Z94:AQ94))*$Q94))*IF($V94&lt;=AR$2,(DATEDIF(AQ$2,$V94,"D")/365),IF($G94&gt;AQ$2,(DATEDIF($G94,AR$2,"D")/365),1)))))))</f>
        <v>0</v>
      </c>
      <c r="AS94" s="53">
        <f>IF($V94&lt;=AR$2,0,IF($O94&lt;=AR$2,0,IF($G94&gt;=AS$2,0,IF($K94&gt;=$J94,0,IF($O94&lt;=AS$2,($J94-(SUM($K94,SUM($Z94:AR94)))),IF($L94=$D$139,(($J94-$K94)/$P94),(($J94-SUM($Z94:AR94))*$Q94))*IF($V94&lt;=AS$2,(DATEDIF(AR$2,$V94,"D")/365),IF($G94&gt;AR$2,(DATEDIF($G94,AS$2,"D")/365),1)))))))</f>
        <v>0</v>
      </c>
      <c r="AT94" s="53">
        <f>IF($V94&lt;=AS$2,0,IF($O94&lt;=AS$2,0,IF($G94&gt;=AT$2,0,IF($K94&gt;=$J94,0,IF($O94&lt;=AT$2,($J94-(SUM($K94,SUM($Z94:AS94)))),IF($L94=$D$139,(($J94-$K94)/$P94),(($J94-SUM($Z94:AS94))*$Q94))*IF($V94&lt;=AT$2,(DATEDIF(AS$2,$V94,"D")/365),IF($G94&gt;AS$2,(DATEDIF($G94,AT$2,"D")/365),1)))))))</f>
        <v>0</v>
      </c>
      <c r="AU94" s="53">
        <f>IF($V94&lt;=AT$2,0,IF($O94&lt;=AT$2,0,IF($G94&gt;=AU$2,0,IF($K94&gt;=$J94,0,IF($O94&lt;=AU$2,($J94-(SUM($K94,SUM($Z94:AT94)))),IF($L94=$D$139,(($J94-$K94)/$P94),(($J94-SUM($Z94:AT94))*$Q94))*IF($V94&lt;=AU$2,(DATEDIF(AT$2,$V94,"D")/365),IF($G94&gt;AT$2,(DATEDIF($G94,AU$2,"D")/365),1)))))))</f>
        <v>0</v>
      </c>
      <c r="AV94" s="53">
        <f>IF($V94&lt;=AU$2,0,IF($O94&lt;=AU$2,0,IF($G94&gt;=AV$2,0,IF($K94&gt;=$J94,0,IF($O94&lt;=AV$2,($J94-(SUM($K94,SUM($Z94:AU94)))),IF($L94=$D$139,(($J94-$K94)/$P94),(($J94-SUM($Z94:AU94))*$Q94))*IF($V94&lt;=AV$2,(DATEDIF(AU$2,$V94,"D")/365),IF($G94&gt;AU$2,(DATEDIF($G94,AV$2,"D")/365),1)))))))</f>
        <v>0</v>
      </c>
      <c r="AW94" s="53">
        <f>IF($V94&lt;=AV$2,0,IF($O94&lt;=AV$2,0,IF($G94&gt;=AW$2,0,IF($K94&gt;=$J94,0,IF($O94&lt;=AW$2,($J94-(SUM($K94,SUM($Z94:AV94)))),IF($L94=$D$139,(($J94-$K94)/$P94),(($J94-SUM($Z94:AV94))*$Q94))*IF($V94&lt;=AW$2,(DATEDIF(AV$2,$V94,"D")/365),IF($G94&gt;AV$2,(DATEDIF($G94,AW$2,"D")/365),1)))))))</f>
        <v>0</v>
      </c>
      <c r="AX94" s="53">
        <f>IF($V94&lt;=AW$2,0,IF($O94&lt;=AW$2,0,IF($G94&gt;=AX$2,0,IF($K94&gt;=$J94,0,IF($O94&lt;=AX$2,($J94-(SUM($K94,SUM($Z94:AW94)))),IF($L94=$D$139,(($J94-$K94)/$P94),(($J94-SUM($Z94:AW94))*$Q94))*IF($V94&lt;=AX$2,(DATEDIF(AW$2,$V94,"D")/365),IF($G94&gt;AW$2,(DATEDIF($G94,AX$2,"D")/365),1)))))))</f>
        <v>0</v>
      </c>
      <c r="AY94" s="53">
        <f>IF($V94&lt;=AX$2,0,IF($O94&lt;=AX$2,0,IF($G94&gt;=AY$2,0,IF($K94&gt;=$J94,0,IF($O94&lt;=AY$2,($J94-(SUM($K94,SUM($Z94:AX94)))),IF($L94=$D$139,(($J94-$K94)/$P94),(($J94-SUM($Z94:AX94))*$Q94))*IF($V94&lt;=AY$2,(DATEDIF(AX$2,$V94,"D")/365),IF($G94&gt;AX$2,(DATEDIF($G94,AY$2,"D")/365),1)))))))</f>
        <v>0</v>
      </c>
      <c r="AZ94" s="52"/>
      <c r="BA94" s="52"/>
      <c r="BB94" s="126">
        <f>IF($V94&lt;=BB$2,0,IF($G94&gt;=BB$2,0,IF($G94&gt;$W$3,(J94-Z94),IF($G94&lt;=$W$3,J94-SUM(W94,$Z94:Z94),0))))</f>
        <v>0</v>
      </c>
      <c r="BC94" s="53">
        <f t="shared" si="52"/>
        <v>0</v>
      </c>
      <c r="BD94" s="52">
        <f t="shared" si="52"/>
        <v>0</v>
      </c>
      <c r="BE94" s="53">
        <f t="shared" si="52"/>
        <v>0</v>
      </c>
      <c r="BF94" s="52">
        <f t="shared" si="52"/>
        <v>0</v>
      </c>
      <c r="BG94" s="53">
        <f t="shared" si="52"/>
        <v>0</v>
      </c>
      <c r="BH94" s="52">
        <f t="shared" si="52"/>
        <v>0</v>
      </c>
      <c r="BI94" s="53">
        <f t="shared" si="52"/>
        <v>0</v>
      </c>
      <c r="BJ94" s="52">
        <f t="shared" si="52"/>
        <v>0</v>
      </c>
      <c r="BK94" s="53">
        <f t="shared" si="52"/>
        <v>0</v>
      </c>
      <c r="BL94" s="52">
        <f t="shared" si="52"/>
        <v>0</v>
      </c>
      <c r="BM94" s="53">
        <f t="shared" si="52"/>
        <v>0</v>
      </c>
      <c r="BN94" s="52">
        <f t="shared" si="52"/>
        <v>0</v>
      </c>
      <c r="BO94" s="53">
        <f t="shared" si="52"/>
        <v>0</v>
      </c>
      <c r="BP94" s="52">
        <f t="shared" si="52"/>
        <v>0</v>
      </c>
      <c r="BQ94" s="53">
        <f t="shared" si="52"/>
        <v>0</v>
      </c>
      <c r="BR94" s="52">
        <f t="shared" si="52"/>
        <v>0</v>
      </c>
      <c r="BS94" s="53">
        <f t="shared" si="51"/>
        <v>0</v>
      </c>
      <c r="BT94" s="52">
        <f t="shared" si="51"/>
        <v>0</v>
      </c>
      <c r="BU94" s="53">
        <f t="shared" si="51"/>
        <v>0</v>
      </c>
      <c r="BV94" s="52">
        <f t="shared" si="50"/>
        <v>0</v>
      </c>
      <c r="BW94" s="53">
        <f t="shared" si="50"/>
        <v>0</v>
      </c>
      <c r="BX94" s="52">
        <f t="shared" si="50"/>
        <v>0</v>
      </c>
      <c r="BY94" s="53">
        <f t="shared" si="50"/>
        <v>0</v>
      </c>
      <c r="BZ94" s="52">
        <f t="shared" si="50"/>
        <v>0</v>
      </c>
      <c r="CA94" s="53">
        <f t="shared" si="50"/>
        <v>0</v>
      </c>
    </row>
    <row r="95" spans="1:79">
      <c r="A95" s="20">
        <v>94</v>
      </c>
      <c r="B95" s="20" t="s">
        <v>27</v>
      </c>
      <c r="C95" s="20" t="s">
        <v>153</v>
      </c>
      <c r="D95" s="2">
        <v>1985</v>
      </c>
      <c r="E95" s="3">
        <v>4</v>
      </c>
      <c r="F95" s="2">
        <v>1</v>
      </c>
      <c r="G95" s="55">
        <f t="shared" si="33"/>
        <v>31137</v>
      </c>
      <c r="H95" s="4">
        <v>0</v>
      </c>
      <c r="I95" s="1">
        <v>0</v>
      </c>
      <c r="J95" s="51">
        <f t="shared" si="34"/>
        <v>0</v>
      </c>
      <c r="K95" s="54">
        <f t="shared" si="35"/>
        <v>0</v>
      </c>
      <c r="L95" s="4" t="s">
        <v>96</v>
      </c>
      <c r="M95" s="54">
        <f t="shared" si="48"/>
        <v>8</v>
      </c>
      <c r="N95" s="53">
        <f t="shared" si="39"/>
        <v>8</v>
      </c>
      <c r="O95" s="55">
        <f t="shared" si="40"/>
        <v>34059</v>
      </c>
      <c r="P95" s="53">
        <f t="shared" si="41"/>
        <v>0</v>
      </c>
      <c r="Q95" s="111">
        <f t="shared" si="42"/>
        <v>0</v>
      </c>
      <c r="R95" s="145" t="s">
        <v>130</v>
      </c>
      <c r="S95" s="138">
        <v>17</v>
      </c>
      <c r="T95" s="139">
        <v>4</v>
      </c>
      <c r="U95" s="138">
        <v>2035</v>
      </c>
      <c r="V95" s="55">
        <f t="shared" si="43"/>
        <v>54878</v>
      </c>
      <c r="W95" s="53">
        <f t="shared" si="44"/>
        <v>0</v>
      </c>
      <c r="X95" s="53">
        <f t="shared" si="45"/>
        <v>0</v>
      </c>
      <c r="Y95" s="53">
        <f t="shared" si="46"/>
        <v>0</v>
      </c>
      <c r="Z95" s="53">
        <f t="shared" si="47"/>
        <v>0</v>
      </c>
      <c r="AA95" s="53">
        <f>IF($V95&lt;=Z$2,0,IF($O95&lt;=Z$2,0,IF($G95&gt;=AA$2,0,IF($K95&gt;=$J95,0,IF($O95&lt;=AA$2,($J95-(SUM($K95,SUM($Z95:Z95)))),IF($L95=$D$139,(($J95-$K95)/$P95),(($J95-SUM($Z95:Z95))*$Q95))*IF($V95&lt;=AA$2,(DATEDIF(Z$2,$V95,"D")/365),IF($G95&gt;Z$2,(DATEDIF($G95,AA$2,"D")/365),1)))))))</f>
        <v>0</v>
      </c>
      <c r="AB95" s="53">
        <f>IF($V95&lt;=AA$2,0,IF($O95&lt;=AA$2,0,IF($G95&gt;=AB$2,0,IF($K95&gt;=$J95,0,IF($O95&lt;=AB$2,($J95-(SUM($K95,SUM($Z95:AA95)))),IF($L95=$D$139,(($J95-$K95)/$P95),(($J95-SUM($Z95:AA95))*$Q95))*IF($V95&lt;=AB$2,(DATEDIF(AA$2,$V95,"D")/365),IF($G95&gt;AA$2,(DATEDIF($G95,AB$2,"D")/365),1)))))))</f>
        <v>0</v>
      </c>
      <c r="AC95" s="53">
        <f>IF($V95&lt;=AB$2,0,IF($O95&lt;=AB$2,0,IF($G95&gt;=AC$2,0,IF($K95&gt;=$J95,0,IF($O95&lt;=AC$2,($J95-(SUM($K95,SUM($Z95:AB95)))),IF($L95=$D$139,(($J95-$K95)/$P95),(($J95-SUM($Z95:AB95))*$Q95))*IF($V95&lt;=AC$2,(DATEDIF(AB$2,$V95,"D")/365),IF($G95&gt;AB$2,(DATEDIF($G95,AC$2,"D")/365),1)))))))</f>
        <v>0</v>
      </c>
      <c r="AD95" s="53">
        <f>IF($V95&lt;=AC$2,0,IF($O95&lt;=AC$2,0,IF($G95&gt;=AD$2,0,IF($K95&gt;=$J95,0,IF($O95&lt;=AD$2,($J95-(SUM($K95,SUM($Z95:AC95)))),IF($L95=$D$139,(($J95-$K95)/$P95),(($J95-SUM($Z95:AC95))*$Q95))*IF($V95&lt;=AD$2,(DATEDIF(AC$2,$V95,"D")/365),IF($G95&gt;AC$2,(DATEDIF($G95,AD$2,"D")/365),1)))))))</f>
        <v>0</v>
      </c>
      <c r="AE95" s="53">
        <f>IF($V95&lt;=AD$2,0,IF($O95&lt;=AD$2,0,IF($G95&gt;=AE$2,0,IF($K95&gt;=$J95,0,IF($O95&lt;=AE$2,($J95-(SUM($K95,SUM($Z95:AD95)))),IF($L95=$D$139,(($J95-$K95)/$P95),(($J95-SUM($Z95:AD95))*$Q95))*IF($V95&lt;=AE$2,(DATEDIF(AD$2,$V95,"D")/365),IF($G95&gt;AD$2,(DATEDIF($G95,AE$2,"D")/365),1)))))))</f>
        <v>0</v>
      </c>
      <c r="AF95" s="53">
        <f>IF($V95&lt;=AE$2,0,IF($O95&lt;=AE$2,0,IF($G95&gt;=AF$2,0,IF($K95&gt;=$J95,0,IF($O95&lt;=AF$2,($J95-(SUM($K95,SUM($Z95:AE95)))),IF($L95=$D$139,(($J95-$K95)/$P95),(($J95-SUM($Z95:AE95))*$Q95))*IF($V95&lt;=AF$2,(DATEDIF(AE$2,$V95,"D")/365),IF($G95&gt;AE$2,(DATEDIF($G95,AF$2,"D")/365),1)))))))</f>
        <v>0</v>
      </c>
      <c r="AG95" s="53">
        <f>IF($V95&lt;=AF$2,0,IF($O95&lt;=AF$2,0,IF($G95&gt;=AG$2,0,IF($K95&gt;=$J95,0,IF($O95&lt;=AG$2,($J95-(SUM($K95,SUM($Z95:AF95)))),IF($L95=$D$139,(($J95-$K95)/$P95),(($J95-SUM($Z95:AF95))*$Q95))*IF($V95&lt;=AG$2,(DATEDIF(AF$2,$V95,"D")/365),IF($G95&gt;AF$2,(DATEDIF($G95,AG$2,"D")/365),1)))))))</f>
        <v>0</v>
      </c>
      <c r="AH95" s="53">
        <f>IF($V95&lt;=AG$2,0,IF($O95&lt;=AG$2,0,IF($G95&gt;=AH$2,0,IF($K95&gt;=$J95,0,IF($O95&lt;=AH$2,($J95-(SUM($K95,SUM($Z95:AG95)))),IF($L95=$D$139,(($J95-$K95)/$P95),(($J95-SUM($Z95:AG95))*$Q95))*IF($V95&lt;=AH$2,(DATEDIF(AG$2,$V95,"D")/365),IF($G95&gt;AG$2,(DATEDIF($G95,AH$2,"D")/365),1)))))))</f>
        <v>0</v>
      </c>
      <c r="AI95" s="53">
        <f>IF($V95&lt;=AH$2,0,IF($O95&lt;=AH$2,0,IF($G95&gt;=AI$2,0,IF($K95&gt;=$J95,0,IF($O95&lt;=AI$2,($J95-(SUM($K95,SUM($Z95:AH95)))),IF($L95=$D$139,(($J95-$K95)/$P95),(($J95-SUM($Z95:AH95))*$Q95))*IF($V95&lt;=AI$2,(DATEDIF(AH$2,$V95,"D")/365),IF($G95&gt;AH$2,(DATEDIF($G95,AI$2,"D")/365),1)))))))</f>
        <v>0</v>
      </c>
      <c r="AJ95" s="53">
        <f>IF($V95&lt;=AI$2,0,IF($O95&lt;=AI$2,0,IF($G95&gt;=AJ$2,0,IF($K95&gt;=$J95,0,IF($O95&lt;=AJ$2,($J95-(SUM($K95,SUM($Z95:AI95)))),IF($L95=$D$139,(($J95-$K95)/$P95),(($J95-SUM($Z95:AI95))*$Q95))*IF($V95&lt;=AJ$2,(DATEDIF(AI$2,$V95,"D")/365),IF($G95&gt;AI$2,(DATEDIF($G95,AJ$2,"D")/365),1)))))))</f>
        <v>0</v>
      </c>
      <c r="AK95" s="53">
        <f>IF($V95&lt;=AJ$2,0,IF($O95&lt;=AJ$2,0,IF($G95&gt;=AK$2,0,IF($K95&gt;=$J95,0,IF($O95&lt;=AK$2,($J95-(SUM($K95,SUM($Z95:AJ95)))),IF($L95=$D$139,(($J95-$K95)/$P95),(($J95-SUM($Z95:AJ95))*$Q95))*IF($V95&lt;=AK$2,(DATEDIF(AJ$2,$V95,"D")/365),IF($G95&gt;AJ$2,(DATEDIF($G95,AK$2,"D")/365),1)))))))</f>
        <v>0</v>
      </c>
      <c r="AL95" s="53">
        <f>IF($V95&lt;=AK$2,0,IF($O95&lt;=AK$2,0,IF($G95&gt;=AL$2,0,IF($K95&gt;=$J95,0,IF($O95&lt;=AL$2,($J95-(SUM($K95,SUM($Z95:AK95)))),IF($L95=$D$139,(($J95-$K95)/$P95),(($J95-SUM($Z95:AK95))*$Q95))*IF($V95&lt;=AL$2,(DATEDIF(AK$2,$V95,"D")/365),IF($G95&gt;AK$2,(DATEDIF($G95,AL$2,"D")/365),1)))))))</f>
        <v>0</v>
      </c>
      <c r="AM95" s="53">
        <f>IF($V95&lt;=AL$2,0,IF($O95&lt;=AL$2,0,IF($G95&gt;=AM$2,0,IF($K95&gt;=$J95,0,IF($O95&lt;=AM$2,($J95-(SUM($K95,SUM($Z95:AL95)))),IF($L95=$D$139,(($J95-$K95)/$P95),(($J95-SUM($Z95:AL95))*$Q95))*IF($V95&lt;=AM$2,(DATEDIF(AL$2,$V95,"D")/365),IF($G95&gt;AL$2,(DATEDIF($G95,AM$2,"D")/365),1)))))))</f>
        <v>0</v>
      </c>
      <c r="AN95" s="53">
        <f>IF($V95&lt;=AM$2,0,IF($O95&lt;=AM$2,0,IF($G95&gt;=AN$2,0,IF($K95&gt;=$J95,0,IF($O95&lt;=AN$2,($J95-(SUM($K95,SUM($Z95:AM95)))),IF($L95=$D$139,(($J95-$K95)/$P95),(($J95-SUM($Z95:AM95))*$Q95))*IF($V95&lt;=AN$2,(DATEDIF(AM$2,$V95,"D")/365),IF($G95&gt;AM$2,(DATEDIF($G95,AN$2,"D")/365),1)))))))</f>
        <v>0</v>
      </c>
      <c r="AO95" s="53">
        <f>IF($V95&lt;=AN$2,0,IF($O95&lt;=AN$2,0,IF($G95&gt;=AO$2,0,IF($K95&gt;=$J95,0,IF($O95&lt;=AO$2,($J95-(SUM($K95,SUM($Z95:AN95)))),IF($L95=$D$139,(($J95-$K95)/$P95),(($J95-SUM($Z95:AN95))*$Q95))*IF($V95&lt;=AO$2,(DATEDIF(AN$2,$V95,"D")/365),IF($G95&gt;AN$2,(DATEDIF($G95,AO$2,"D")/365),1)))))))</f>
        <v>0</v>
      </c>
      <c r="AP95" s="53">
        <f>IF($V95&lt;=AO$2,0,IF($O95&lt;=AO$2,0,IF($G95&gt;=AP$2,0,IF($K95&gt;=$J95,0,IF($O95&lt;=AP$2,($J95-(SUM($K95,SUM($Z95:AO95)))),IF($L95=$D$139,(($J95-$K95)/$P95),(($J95-SUM($Z95:AO95))*$Q95))*IF($V95&lt;=AP$2,(DATEDIF(AO$2,$V95,"D")/365),IF($G95&gt;AO$2,(DATEDIF($G95,AP$2,"D")/365),1)))))))</f>
        <v>0</v>
      </c>
      <c r="AQ95" s="53">
        <f>IF($V95&lt;=AP$2,0,IF($O95&lt;=AP$2,0,IF($G95&gt;=AQ$2,0,IF($K95&gt;=$J95,0,IF($O95&lt;=AQ$2,($J95-(SUM($K95,SUM($Z95:AP95)))),IF($L95=$D$139,(($J95-$K95)/$P95),(($J95-SUM($Z95:AP95))*$Q95))*IF($V95&lt;=AQ$2,(DATEDIF(AP$2,$V95,"D")/365),IF($G95&gt;AP$2,(DATEDIF($G95,AQ$2,"D")/365),1)))))))</f>
        <v>0</v>
      </c>
      <c r="AR95" s="53">
        <f>IF($V95&lt;=AQ$2,0,IF($O95&lt;=AQ$2,0,IF($G95&gt;=AR$2,0,IF($K95&gt;=$J95,0,IF($O95&lt;=AR$2,($J95-(SUM($K95,SUM($Z95:AQ95)))),IF($L95=$D$139,(($J95-$K95)/$P95),(($J95-SUM($Z95:AQ95))*$Q95))*IF($V95&lt;=AR$2,(DATEDIF(AQ$2,$V95,"D")/365),IF($G95&gt;AQ$2,(DATEDIF($G95,AR$2,"D")/365),1)))))))</f>
        <v>0</v>
      </c>
      <c r="AS95" s="53">
        <f>IF($V95&lt;=AR$2,0,IF($O95&lt;=AR$2,0,IF($G95&gt;=AS$2,0,IF($K95&gt;=$J95,0,IF($O95&lt;=AS$2,($J95-(SUM($K95,SUM($Z95:AR95)))),IF($L95=$D$139,(($J95-$K95)/$P95),(($J95-SUM($Z95:AR95))*$Q95))*IF($V95&lt;=AS$2,(DATEDIF(AR$2,$V95,"D")/365),IF($G95&gt;AR$2,(DATEDIF($G95,AS$2,"D")/365),1)))))))</f>
        <v>0</v>
      </c>
      <c r="AT95" s="53">
        <f>IF($V95&lt;=AS$2,0,IF($O95&lt;=AS$2,0,IF($G95&gt;=AT$2,0,IF($K95&gt;=$J95,0,IF($O95&lt;=AT$2,($J95-(SUM($K95,SUM($Z95:AS95)))),IF($L95=$D$139,(($J95-$K95)/$P95),(($J95-SUM($Z95:AS95))*$Q95))*IF($V95&lt;=AT$2,(DATEDIF(AS$2,$V95,"D")/365),IF($G95&gt;AS$2,(DATEDIF($G95,AT$2,"D")/365),1)))))))</f>
        <v>0</v>
      </c>
      <c r="AU95" s="53">
        <f>IF($V95&lt;=AT$2,0,IF($O95&lt;=AT$2,0,IF($G95&gt;=AU$2,0,IF($K95&gt;=$J95,0,IF($O95&lt;=AU$2,($J95-(SUM($K95,SUM($Z95:AT95)))),IF($L95=$D$139,(($J95-$K95)/$P95),(($J95-SUM($Z95:AT95))*$Q95))*IF($V95&lt;=AU$2,(DATEDIF(AT$2,$V95,"D")/365),IF($G95&gt;AT$2,(DATEDIF($G95,AU$2,"D")/365),1)))))))</f>
        <v>0</v>
      </c>
      <c r="AV95" s="53">
        <f>IF($V95&lt;=AU$2,0,IF($O95&lt;=AU$2,0,IF($G95&gt;=AV$2,0,IF($K95&gt;=$J95,0,IF($O95&lt;=AV$2,($J95-(SUM($K95,SUM($Z95:AU95)))),IF($L95=$D$139,(($J95-$K95)/$P95),(($J95-SUM($Z95:AU95))*$Q95))*IF($V95&lt;=AV$2,(DATEDIF(AU$2,$V95,"D")/365),IF($G95&gt;AU$2,(DATEDIF($G95,AV$2,"D")/365),1)))))))</f>
        <v>0</v>
      </c>
      <c r="AW95" s="53">
        <f>IF($V95&lt;=AV$2,0,IF($O95&lt;=AV$2,0,IF($G95&gt;=AW$2,0,IF($K95&gt;=$J95,0,IF($O95&lt;=AW$2,($J95-(SUM($K95,SUM($Z95:AV95)))),IF($L95=$D$139,(($J95-$K95)/$P95),(($J95-SUM($Z95:AV95))*$Q95))*IF($V95&lt;=AW$2,(DATEDIF(AV$2,$V95,"D")/365),IF($G95&gt;AV$2,(DATEDIF($G95,AW$2,"D")/365),1)))))))</f>
        <v>0</v>
      </c>
      <c r="AX95" s="53">
        <f>IF($V95&lt;=AW$2,0,IF($O95&lt;=AW$2,0,IF($G95&gt;=AX$2,0,IF($K95&gt;=$J95,0,IF($O95&lt;=AX$2,($J95-(SUM($K95,SUM($Z95:AW95)))),IF($L95=$D$139,(($J95-$K95)/$P95),(($J95-SUM($Z95:AW95))*$Q95))*IF($V95&lt;=AX$2,(DATEDIF(AW$2,$V95,"D")/365),IF($G95&gt;AW$2,(DATEDIF($G95,AX$2,"D")/365),1)))))))</f>
        <v>0</v>
      </c>
      <c r="AY95" s="53">
        <f>IF($V95&lt;=AX$2,0,IF($O95&lt;=AX$2,0,IF($G95&gt;=AY$2,0,IF($K95&gt;=$J95,0,IF($O95&lt;=AY$2,($J95-(SUM($K95,SUM($Z95:AX95)))),IF($L95=$D$139,(($J95-$K95)/$P95),(($J95-SUM($Z95:AX95))*$Q95))*IF($V95&lt;=AY$2,(DATEDIF(AX$2,$V95,"D")/365),IF($G95&gt;AX$2,(DATEDIF($G95,AY$2,"D")/365),1)))))))</f>
        <v>0</v>
      </c>
      <c r="AZ95" s="52"/>
      <c r="BA95" s="52"/>
      <c r="BB95" s="126">
        <f>IF($V95&lt;=BB$2,0,IF($G95&gt;=BB$2,0,IF($G95&gt;$W$3,(J95-Z95),IF($G95&lt;=$W$3,J95-SUM(W95,$Z95:Z95),0))))</f>
        <v>0</v>
      </c>
      <c r="BC95" s="53">
        <f t="shared" si="52"/>
        <v>0</v>
      </c>
      <c r="BD95" s="52">
        <f t="shared" si="52"/>
        <v>0</v>
      </c>
      <c r="BE95" s="53">
        <f t="shared" si="52"/>
        <v>0</v>
      </c>
      <c r="BF95" s="52">
        <f t="shared" si="52"/>
        <v>0</v>
      </c>
      <c r="BG95" s="53">
        <f t="shared" si="52"/>
        <v>0</v>
      </c>
      <c r="BH95" s="52">
        <f t="shared" si="52"/>
        <v>0</v>
      </c>
      <c r="BI95" s="53">
        <f t="shared" si="52"/>
        <v>0</v>
      </c>
      <c r="BJ95" s="52">
        <f t="shared" si="52"/>
        <v>0</v>
      </c>
      <c r="BK95" s="53">
        <f t="shared" si="52"/>
        <v>0</v>
      </c>
      <c r="BL95" s="52">
        <f t="shared" si="52"/>
        <v>0</v>
      </c>
      <c r="BM95" s="53">
        <f t="shared" si="52"/>
        <v>0</v>
      </c>
      <c r="BN95" s="52">
        <f t="shared" si="52"/>
        <v>0</v>
      </c>
      <c r="BO95" s="53">
        <f t="shared" si="52"/>
        <v>0</v>
      </c>
      <c r="BP95" s="52">
        <f t="shared" si="52"/>
        <v>0</v>
      </c>
      <c r="BQ95" s="53">
        <f t="shared" si="52"/>
        <v>0</v>
      </c>
      <c r="BR95" s="52">
        <f t="shared" si="52"/>
        <v>0</v>
      </c>
      <c r="BS95" s="53">
        <f t="shared" si="51"/>
        <v>0</v>
      </c>
      <c r="BT95" s="52">
        <f t="shared" si="51"/>
        <v>0</v>
      </c>
      <c r="BU95" s="53">
        <f t="shared" si="51"/>
        <v>0</v>
      </c>
      <c r="BV95" s="52">
        <f t="shared" si="50"/>
        <v>0</v>
      </c>
      <c r="BW95" s="53">
        <f t="shared" si="50"/>
        <v>0</v>
      </c>
      <c r="BX95" s="52">
        <f t="shared" si="50"/>
        <v>0</v>
      </c>
      <c r="BY95" s="53">
        <f t="shared" si="50"/>
        <v>0</v>
      </c>
      <c r="BZ95" s="52">
        <f t="shared" si="50"/>
        <v>0</v>
      </c>
      <c r="CA95" s="53">
        <f t="shared" si="50"/>
        <v>0</v>
      </c>
    </row>
    <row r="96" spans="1:79">
      <c r="A96" s="20">
        <v>95</v>
      </c>
      <c r="B96" s="20" t="s">
        <v>27</v>
      </c>
      <c r="C96" s="20" t="s">
        <v>153</v>
      </c>
      <c r="D96" s="2">
        <v>1985</v>
      </c>
      <c r="E96" s="3">
        <v>4</v>
      </c>
      <c r="F96" s="2">
        <v>1</v>
      </c>
      <c r="G96" s="55">
        <f t="shared" si="33"/>
        <v>31137</v>
      </c>
      <c r="H96" s="4">
        <v>0</v>
      </c>
      <c r="I96" s="1">
        <v>0</v>
      </c>
      <c r="J96" s="51">
        <f t="shared" si="34"/>
        <v>0</v>
      </c>
      <c r="K96" s="54">
        <f t="shared" si="35"/>
        <v>0</v>
      </c>
      <c r="L96" s="4" t="s">
        <v>96</v>
      </c>
      <c r="M96" s="54">
        <f t="shared" si="48"/>
        <v>8</v>
      </c>
      <c r="N96" s="53">
        <f t="shared" si="39"/>
        <v>8</v>
      </c>
      <c r="O96" s="55">
        <f t="shared" si="40"/>
        <v>34059</v>
      </c>
      <c r="P96" s="53">
        <f t="shared" si="41"/>
        <v>0</v>
      </c>
      <c r="Q96" s="111">
        <f t="shared" si="42"/>
        <v>0</v>
      </c>
      <c r="R96" s="145" t="s">
        <v>130</v>
      </c>
      <c r="S96" s="138">
        <v>17</v>
      </c>
      <c r="T96" s="139">
        <v>4</v>
      </c>
      <c r="U96" s="138">
        <v>2035</v>
      </c>
      <c r="V96" s="55">
        <f t="shared" si="43"/>
        <v>54878</v>
      </c>
      <c r="W96" s="53">
        <f t="shared" si="44"/>
        <v>0</v>
      </c>
      <c r="X96" s="53">
        <f t="shared" si="45"/>
        <v>0</v>
      </c>
      <c r="Y96" s="53">
        <f t="shared" si="46"/>
        <v>0</v>
      </c>
      <c r="Z96" s="53">
        <f t="shared" si="47"/>
        <v>0</v>
      </c>
      <c r="AA96" s="53">
        <f>IF($V96&lt;=Z$2,0,IF($O96&lt;=Z$2,0,IF($G96&gt;=AA$2,0,IF($K96&gt;=$J96,0,IF($O96&lt;=AA$2,($J96-(SUM($K96,SUM($Z96:Z96)))),IF($L96=$D$139,(($J96-$K96)/$P96),(($J96-SUM($Z96:Z96))*$Q96))*IF($V96&lt;=AA$2,(DATEDIF(Z$2,$V96,"D")/365),IF($G96&gt;Z$2,(DATEDIF($G96,AA$2,"D")/365),1)))))))</f>
        <v>0</v>
      </c>
      <c r="AB96" s="53">
        <f>IF($V96&lt;=AA$2,0,IF($O96&lt;=AA$2,0,IF($G96&gt;=AB$2,0,IF($K96&gt;=$J96,0,IF($O96&lt;=AB$2,($J96-(SUM($K96,SUM($Z96:AA96)))),IF($L96=$D$139,(($J96-$K96)/$P96),(($J96-SUM($Z96:AA96))*$Q96))*IF($V96&lt;=AB$2,(DATEDIF(AA$2,$V96,"D")/365),IF($G96&gt;AA$2,(DATEDIF($G96,AB$2,"D")/365),1)))))))</f>
        <v>0</v>
      </c>
      <c r="AC96" s="53">
        <f>IF($V96&lt;=AB$2,0,IF($O96&lt;=AB$2,0,IF($G96&gt;=AC$2,0,IF($K96&gt;=$J96,0,IF($O96&lt;=AC$2,($J96-(SUM($K96,SUM($Z96:AB96)))),IF($L96=$D$139,(($J96-$K96)/$P96),(($J96-SUM($Z96:AB96))*$Q96))*IF($V96&lt;=AC$2,(DATEDIF(AB$2,$V96,"D")/365),IF($G96&gt;AB$2,(DATEDIF($G96,AC$2,"D")/365),1)))))))</f>
        <v>0</v>
      </c>
      <c r="AD96" s="53">
        <f>IF($V96&lt;=AC$2,0,IF($O96&lt;=AC$2,0,IF($G96&gt;=AD$2,0,IF($K96&gt;=$J96,0,IF($O96&lt;=AD$2,($J96-(SUM($K96,SUM($Z96:AC96)))),IF($L96=$D$139,(($J96-$K96)/$P96),(($J96-SUM($Z96:AC96))*$Q96))*IF($V96&lt;=AD$2,(DATEDIF(AC$2,$V96,"D")/365),IF($G96&gt;AC$2,(DATEDIF($G96,AD$2,"D")/365),1)))))))</f>
        <v>0</v>
      </c>
      <c r="AE96" s="53">
        <f>IF($V96&lt;=AD$2,0,IF($O96&lt;=AD$2,0,IF($G96&gt;=AE$2,0,IF($K96&gt;=$J96,0,IF($O96&lt;=AE$2,($J96-(SUM($K96,SUM($Z96:AD96)))),IF($L96=$D$139,(($J96-$K96)/$P96),(($J96-SUM($Z96:AD96))*$Q96))*IF($V96&lt;=AE$2,(DATEDIF(AD$2,$V96,"D")/365),IF($G96&gt;AD$2,(DATEDIF($G96,AE$2,"D")/365),1)))))))</f>
        <v>0</v>
      </c>
      <c r="AF96" s="53">
        <f>IF($V96&lt;=AE$2,0,IF($O96&lt;=AE$2,0,IF($G96&gt;=AF$2,0,IF($K96&gt;=$J96,0,IF($O96&lt;=AF$2,($J96-(SUM($K96,SUM($Z96:AE96)))),IF($L96=$D$139,(($J96-$K96)/$P96),(($J96-SUM($Z96:AE96))*$Q96))*IF($V96&lt;=AF$2,(DATEDIF(AE$2,$V96,"D")/365),IF($G96&gt;AE$2,(DATEDIF($G96,AF$2,"D")/365),1)))))))</f>
        <v>0</v>
      </c>
      <c r="AG96" s="53">
        <f>IF($V96&lt;=AF$2,0,IF($O96&lt;=AF$2,0,IF($G96&gt;=AG$2,0,IF($K96&gt;=$J96,0,IF($O96&lt;=AG$2,($J96-(SUM($K96,SUM($Z96:AF96)))),IF($L96=$D$139,(($J96-$K96)/$P96),(($J96-SUM($Z96:AF96))*$Q96))*IF($V96&lt;=AG$2,(DATEDIF(AF$2,$V96,"D")/365),IF($G96&gt;AF$2,(DATEDIF($G96,AG$2,"D")/365),1)))))))</f>
        <v>0</v>
      </c>
      <c r="AH96" s="53">
        <f>IF($V96&lt;=AG$2,0,IF($O96&lt;=AG$2,0,IF($G96&gt;=AH$2,0,IF($K96&gt;=$J96,0,IF($O96&lt;=AH$2,($J96-(SUM($K96,SUM($Z96:AG96)))),IF($L96=$D$139,(($J96-$K96)/$P96),(($J96-SUM($Z96:AG96))*$Q96))*IF($V96&lt;=AH$2,(DATEDIF(AG$2,$V96,"D")/365),IF($G96&gt;AG$2,(DATEDIF($G96,AH$2,"D")/365),1)))))))</f>
        <v>0</v>
      </c>
      <c r="AI96" s="53">
        <f>IF($V96&lt;=AH$2,0,IF($O96&lt;=AH$2,0,IF($G96&gt;=AI$2,0,IF($K96&gt;=$J96,0,IF($O96&lt;=AI$2,($J96-(SUM($K96,SUM($Z96:AH96)))),IF($L96=$D$139,(($J96-$K96)/$P96),(($J96-SUM($Z96:AH96))*$Q96))*IF($V96&lt;=AI$2,(DATEDIF(AH$2,$V96,"D")/365),IF($G96&gt;AH$2,(DATEDIF($G96,AI$2,"D")/365),1)))))))</f>
        <v>0</v>
      </c>
      <c r="AJ96" s="53">
        <f>IF($V96&lt;=AI$2,0,IF($O96&lt;=AI$2,0,IF($G96&gt;=AJ$2,0,IF($K96&gt;=$J96,0,IF($O96&lt;=AJ$2,($J96-(SUM($K96,SUM($Z96:AI96)))),IF($L96=$D$139,(($J96-$K96)/$P96),(($J96-SUM($Z96:AI96))*$Q96))*IF($V96&lt;=AJ$2,(DATEDIF(AI$2,$V96,"D")/365),IF($G96&gt;AI$2,(DATEDIF($G96,AJ$2,"D")/365),1)))))))</f>
        <v>0</v>
      </c>
      <c r="AK96" s="53">
        <f>IF($V96&lt;=AJ$2,0,IF($O96&lt;=AJ$2,0,IF($G96&gt;=AK$2,0,IF($K96&gt;=$J96,0,IF($O96&lt;=AK$2,($J96-(SUM($K96,SUM($Z96:AJ96)))),IF($L96=$D$139,(($J96-$K96)/$P96),(($J96-SUM($Z96:AJ96))*$Q96))*IF($V96&lt;=AK$2,(DATEDIF(AJ$2,$V96,"D")/365),IF($G96&gt;AJ$2,(DATEDIF($G96,AK$2,"D")/365),1)))))))</f>
        <v>0</v>
      </c>
      <c r="AL96" s="53">
        <f>IF($V96&lt;=AK$2,0,IF($O96&lt;=AK$2,0,IF($G96&gt;=AL$2,0,IF($K96&gt;=$J96,0,IF($O96&lt;=AL$2,($J96-(SUM($K96,SUM($Z96:AK96)))),IF($L96=$D$139,(($J96-$K96)/$P96),(($J96-SUM($Z96:AK96))*$Q96))*IF($V96&lt;=AL$2,(DATEDIF(AK$2,$V96,"D")/365),IF($G96&gt;AK$2,(DATEDIF($G96,AL$2,"D")/365),1)))))))</f>
        <v>0</v>
      </c>
      <c r="AM96" s="53">
        <f>IF($V96&lt;=AL$2,0,IF($O96&lt;=AL$2,0,IF($G96&gt;=AM$2,0,IF($K96&gt;=$J96,0,IF($O96&lt;=AM$2,($J96-(SUM($K96,SUM($Z96:AL96)))),IF($L96=$D$139,(($J96-$K96)/$P96),(($J96-SUM($Z96:AL96))*$Q96))*IF($V96&lt;=AM$2,(DATEDIF(AL$2,$V96,"D")/365),IF($G96&gt;AL$2,(DATEDIF($G96,AM$2,"D")/365),1)))))))</f>
        <v>0</v>
      </c>
      <c r="AN96" s="53">
        <f>IF($V96&lt;=AM$2,0,IF($O96&lt;=AM$2,0,IF($G96&gt;=AN$2,0,IF($K96&gt;=$J96,0,IF($O96&lt;=AN$2,($J96-(SUM($K96,SUM($Z96:AM96)))),IF($L96=$D$139,(($J96-$K96)/$P96),(($J96-SUM($Z96:AM96))*$Q96))*IF($V96&lt;=AN$2,(DATEDIF(AM$2,$V96,"D")/365),IF($G96&gt;AM$2,(DATEDIF($G96,AN$2,"D")/365),1)))))))</f>
        <v>0</v>
      </c>
      <c r="AO96" s="53">
        <f>IF($V96&lt;=AN$2,0,IF($O96&lt;=AN$2,0,IF($G96&gt;=AO$2,0,IF($K96&gt;=$J96,0,IF($O96&lt;=AO$2,($J96-(SUM($K96,SUM($Z96:AN96)))),IF($L96=$D$139,(($J96-$K96)/$P96),(($J96-SUM($Z96:AN96))*$Q96))*IF($V96&lt;=AO$2,(DATEDIF(AN$2,$V96,"D")/365),IF($G96&gt;AN$2,(DATEDIF($G96,AO$2,"D")/365),1)))))))</f>
        <v>0</v>
      </c>
      <c r="AP96" s="53">
        <f>IF($V96&lt;=AO$2,0,IF($O96&lt;=AO$2,0,IF($G96&gt;=AP$2,0,IF($K96&gt;=$J96,0,IF($O96&lt;=AP$2,($J96-(SUM($K96,SUM($Z96:AO96)))),IF($L96=$D$139,(($J96-$K96)/$P96),(($J96-SUM($Z96:AO96))*$Q96))*IF($V96&lt;=AP$2,(DATEDIF(AO$2,$V96,"D")/365),IF($G96&gt;AO$2,(DATEDIF($G96,AP$2,"D")/365),1)))))))</f>
        <v>0</v>
      </c>
      <c r="AQ96" s="53">
        <f>IF($V96&lt;=AP$2,0,IF($O96&lt;=AP$2,0,IF($G96&gt;=AQ$2,0,IF($K96&gt;=$J96,0,IF($O96&lt;=AQ$2,($J96-(SUM($K96,SUM($Z96:AP96)))),IF($L96=$D$139,(($J96-$K96)/$P96),(($J96-SUM($Z96:AP96))*$Q96))*IF($V96&lt;=AQ$2,(DATEDIF(AP$2,$V96,"D")/365),IF($G96&gt;AP$2,(DATEDIF($G96,AQ$2,"D")/365),1)))))))</f>
        <v>0</v>
      </c>
      <c r="AR96" s="53">
        <f>IF($V96&lt;=AQ$2,0,IF($O96&lt;=AQ$2,0,IF($G96&gt;=AR$2,0,IF($K96&gt;=$J96,0,IF($O96&lt;=AR$2,($J96-(SUM($K96,SUM($Z96:AQ96)))),IF($L96=$D$139,(($J96-$K96)/$P96),(($J96-SUM($Z96:AQ96))*$Q96))*IF($V96&lt;=AR$2,(DATEDIF(AQ$2,$V96,"D")/365),IF($G96&gt;AQ$2,(DATEDIF($G96,AR$2,"D")/365),1)))))))</f>
        <v>0</v>
      </c>
      <c r="AS96" s="53">
        <f>IF($V96&lt;=AR$2,0,IF($O96&lt;=AR$2,0,IF($G96&gt;=AS$2,0,IF($K96&gt;=$J96,0,IF($O96&lt;=AS$2,($J96-(SUM($K96,SUM($Z96:AR96)))),IF($L96=$D$139,(($J96-$K96)/$P96),(($J96-SUM($Z96:AR96))*$Q96))*IF($V96&lt;=AS$2,(DATEDIF(AR$2,$V96,"D")/365),IF($G96&gt;AR$2,(DATEDIF($G96,AS$2,"D")/365),1)))))))</f>
        <v>0</v>
      </c>
      <c r="AT96" s="53">
        <f>IF($V96&lt;=AS$2,0,IF($O96&lt;=AS$2,0,IF($G96&gt;=AT$2,0,IF($K96&gt;=$J96,0,IF($O96&lt;=AT$2,($J96-(SUM($K96,SUM($Z96:AS96)))),IF($L96=$D$139,(($J96-$K96)/$P96),(($J96-SUM($Z96:AS96))*$Q96))*IF($V96&lt;=AT$2,(DATEDIF(AS$2,$V96,"D")/365),IF($G96&gt;AS$2,(DATEDIF($G96,AT$2,"D")/365),1)))))))</f>
        <v>0</v>
      </c>
      <c r="AU96" s="53">
        <f>IF($V96&lt;=AT$2,0,IF($O96&lt;=AT$2,0,IF($G96&gt;=AU$2,0,IF($K96&gt;=$J96,0,IF($O96&lt;=AU$2,($J96-(SUM($K96,SUM($Z96:AT96)))),IF($L96=$D$139,(($J96-$K96)/$P96),(($J96-SUM($Z96:AT96))*$Q96))*IF($V96&lt;=AU$2,(DATEDIF(AT$2,$V96,"D")/365),IF($G96&gt;AT$2,(DATEDIF($G96,AU$2,"D")/365),1)))))))</f>
        <v>0</v>
      </c>
      <c r="AV96" s="53">
        <f>IF($V96&lt;=AU$2,0,IF($O96&lt;=AU$2,0,IF($G96&gt;=AV$2,0,IF($K96&gt;=$J96,0,IF($O96&lt;=AV$2,($J96-(SUM($K96,SUM($Z96:AU96)))),IF($L96=$D$139,(($J96-$K96)/$P96),(($J96-SUM($Z96:AU96))*$Q96))*IF($V96&lt;=AV$2,(DATEDIF(AU$2,$V96,"D")/365),IF($G96&gt;AU$2,(DATEDIF($G96,AV$2,"D")/365),1)))))))</f>
        <v>0</v>
      </c>
      <c r="AW96" s="53">
        <f>IF($V96&lt;=AV$2,0,IF($O96&lt;=AV$2,0,IF($G96&gt;=AW$2,0,IF($K96&gt;=$J96,0,IF($O96&lt;=AW$2,($J96-(SUM($K96,SUM($Z96:AV96)))),IF($L96=$D$139,(($J96-$K96)/$P96),(($J96-SUM($Z96:AV96))*$Q96))*IF($V96&lt;=AW$2,(DATEDIF(AV$2,$V96,"D")/365),IF($G96&gt;AV$2,(DATEDIF($G96,AW$2,"D")/365),1)))))))</f>
        <v>0</v>
      </c>
      <c r="AX96" s="53">
        <f>IF($V96&lt;=AW$2,0,IF($O96&lt;=AW$2,0,IF($G96&gt;=AX$2,0,IF($K96&gt;=$J96,0,IF($O96&lt;=AX$2,($J96-(SUM($K96,SUM($Z96:AW96)))),IF($L96=$D$139,(($J96-$K96)/$P96),(($J96-SUM($Z96:AW96))*$Q96))*IF($V96&lt;=AX$2,(DATEDIF(AW$2,$V96,"D")/365),IF($G96&gt;AW$2,(DATEDIF($G96,AX$2,"D")/365),1)))))))</f>
        <v>0</v>
      </c>
      <c r="AY96" s="53">
        <f>IF($V96&lt;=AX$2,0,IF($O96&lt;=AX$2,0,IF($G96&gt;=AY$2,0,IF($K96&gt;=$J96,0,IF($O96&lt;=AY$2,($J96-(SUM($K96,SUM($Z96:AX96)))),IF($L96=$D$139,(($J96-$K96)/$P96),(($J96-SUM($Z96:AX96))*$Q96))*IF($V96&lt;=AY$2,(DATEDIF(AX$2,$V96,"D")/365),IF($G96&gt;AX$2,(DATEDIF($G96,AY$2,"D")/365),1)))))))</f>
        <v>0</v>
      </c>
      <c r="AZ96" s="52"/>
      <c r="BA96" s="52"/>
      <c r="BB96" s="126">
        <f>IF($V96&lt;=BB$2,0,IF($G96&gt;=BB$2,0,IF($G96&gt;$W$3,(J96-Z96),IF($G96&lt;=$W$3,J96-SUM(W96,$Z96:Z96),0))))</f>
        <v>0</v>
      </c>
      <c r="BC96" s="53">
        <f t="shared" si="52"/>
        <v>0</v>
      </c>
      <c r="BD96" s="52">
        <f t="shared" si="52"/>
        <v>0</v>
      </c>
      <c r="BE96" s="53">
        <f t="shared" si="52"/>
        <v>0</v>
      </c>
      <c r="BF96" s="52">
        <f t="shared" si="52"/>
        <v>0</v>
      </c>
      <c r="BG96" s="53">
        <f t="shared" si="52"/>
        <v>0</v>
      </c>
      <c r="BH96" s="52">
        <f t="shared" si="52"/>
        <v>0</v>
      </c>
      <c r="BI96" s="53">
        <f t="shared" si="52"/>
        <v>0</v>
      </c>
      <c r="BJ96" s="52">
        <f t="shared" si="52"/>
        <v>0</v>
      </c>
      <c r="BK96" s="53">
        <f t="shared" si="52"/>
        <v>0</v>
      </c>
      <c r="BL96" s="52">
        <f t="shared" si="52"/>
        <v>0</v>
      </c>
      <c r="BM96" s="53">
        <f t="shared" si="52"/>
        <v>0</v>
      </c>
      <c r="BN96" s="52">
        <f t="shared" si="52"/>
        <v>0</v>
      </c>
      <c r="BO96" s="53">
        <f t="shared" si="52"/>
        <v>0</v>
      </c>
      <c r="BP96" s="52">
        <f t="shared" si="52"/>
        <v>0</v>
      </c>
      <c r="BQ96" s="53">
        <f t="shared" si="52"/>
        <v>0</v>
      </c>
      <c r="BR96" s="52">
        <f t="shared" si="52"/>
        <v>0</v>
      </c>
      <c r="BS96" s="53">
        <f t="shared" si="51"/>
        <v>0</v>
      </c>
      <c r="BT96" s="52">
        <f t="shared" si="51"/>
        <v>0</v>
      </c>
      <c r="BU96" s="53">
        <f t="shared" si="51"/>
        <v>0</v>
      </c>
      <c r="BV96" s="52">
        <f t="shared" si="50"/>
        <v>0</v>
      </c>
      <c r="BW96" s="53">
        <f t="shared" si="50"/>
        <v>0</v>
      </c>
      <c r="BX96" s="52">
        <f t="shared" si="50"/>
        <v>0</v>
      </c>
      <c r="BY96" s="53">
        <f t="shared" si="50"/>
        <v>0</v>
      </c>
      <c r="BZ96" s="52">
        <f t="shared" si="50"/>
        <v>0</v>
      </c>
      <c r="CA96" s="53">
        <f t="shared" si="50"/>
        <v>0</v>
      </c>
    </row>
    <row r="97" spans="1:79">
      <c r="A97" s="20">
        <v>96</v>
      </c>
      <c r="B97" s="20" t="s">
        <v>27</v>
      </c>
      <c r="C97" s="20" t="s">
        <v>153</v>
      </c>
      <c r="D97" s="2">
        <v>1985</v>
      </c>
      <c r="E97" s="3">
        <v>4</v>
      </c>
      <c r="F97" s="2">
        <v>1</v>
      </c>
      <c r="G97" s="55">
        <f t="shared" si="33"/>
        <v>31137</v>
      </c>
      <c r="H97" s="4">
        <v>0</v>
      </c>
      <c r="I97" s="1">
        <v>0</v>
      </c>
      <c r="J97" s="51">
        <f t="shared" si="34"/>
        <v>0</v>
      </c>
      <c r="K97" s="54">
        <f t="shared" si="35"/>
        <v>0</v>
      </c>
      <c r="L97" s="4" t="s">
        <v>96</v>
      </c>
      <c r="M97" s="54">
        <f t="shared" si="48"/>
        <v>8</v>
      </c>
      <c r="N97" s="53">
        <f t="shared" si="39"/>
        <v>8</v>
      </c>
      <c r="O97" s="55">
        <f t="shared" si="40"/>
        <v>34059</v>
      </c>
      <c r="P97" s="53">
        <f t="shared" si="41"/>
        <v>0</v>
      </c>
      <c r="Q97" s="111">
        <f t="shared" si="42"/>
        <v>0</v>
      </c>
      <c r="R97" s="145" t="s">
        <v>130</v>
      </c>
      <c r="S97" s="138">
        <v>17</v>
      </c>
      <c r="T97" s="139">
        <v>4</v>
      </c>
      <c r="U97" s="138">
        <v>2035</v>
      </c>
      <c r="V97" s="55">
        <f t="shared" si="43"/>
        <v>54878</v>
      </c>
      <c r="W97" s="53">
        <f t="shared" si="44"/>
        <v>0</v>
      </c>
      <c r="X97" s="53">
        <f t="shared" si="45"/>
        <v>0</v>
      </c>
      <c r="Y97" s="53">
        <f t="shared" si="46"/>
        <v>0</v>
      </c>
      <c r="Z97" s="53">
        <f t="shared" si="47"/>
        <v>0</v>
      </c>
      <c r="AA97" s="53">
        <f>IF($V97&lt;=Z$2,0,IF($O97&lt;=Z$2,0,IF($G97&gt;=AA$2,0,IF($K97&gt;=$J97,0,IF($O97&lt;=AA$2,($J97-(SUM($K97,SUM($Z97:Z97)))),IF($L97=$D$139,(($J97-$K97)/$P97),(($J97-SUM($Z97:Z97))*$Q97))*IF($V97&lt;=AA$2,(DATEDIF(Z$2,$V97,"D")/365),IF($G97&gt;Z$2,(DATEDIF($G97,AA$2,"D")/365),1)))))))</f>
        <v>0</v>
      </c>
      <c r="AB97" s="53">
        <f>IF($V97&lt;=AA$2,0,IF($O97&lt;=AA$2,0,IF($G97&gt;=AB$2,0,IF($K97&gt;=$J97,0,IF($O97&lt;=AB$2,($J97-(SUM($K97,SUM($Z97:AA97)))),IF($L97=$D$139,(($J97-$K97)/$P97),(($J97-SUM($Z97:AA97))*$Q97))*IF($V97&lt;=AB$2,(DATEDIF(AA$2,$V97,"D")/365),IF($G97&gt;AA$2,(DATEDIF($G97,AB$2,"D")/365),1)))))))</f>
        <v>0</v>
      </c>
      <c r="AC97" s="53">
        <f>IF($V97&lt;=AB$2,0,IF($O97&lt;=AB$2,0,IF($G97&gt;=AC$2,0,IF($K97&gt;=$J97,0,IF($O97&lt;=AC$2,($J97-(SUM($K97,SUM($Z97:AB97)))),IF($L97=$D$139,(($J97-$K97)/$P97),(($J97-SUM($Z97:AB97))*$Q97))*IF($V97&lt;=AC$2,(DATEDIF(AB$2,$V97,"D")/365),IF($G97&gt;AB$2,(DATEDIF($G97,AC$2,"D")/365),1)))))))</f>
        <v>0</v>
      </c>
      <c r="AD97" s="53">
        <f>IF($V97&lt;=AC$2,0,IF($O97&lt;=AC$2,0,IF($G97&gt;=AD$2,0,IF($K97&gt;=$J97,0,IF($O97&lt;=AD$2,($J97-(SUM($K97,SUM($Z97:AC97)))),IF($L97=$D$139,(($J97-$K97)/$P97),(($J97-SUM($Z97:AC97))*$Q97))*IF($V97&lt;=AD$2,(DATEDIF(AC$2,$V97,"D")/365),IF($G97&gt;AC$2,(DATEDIF($G97,AD$2,"D")/365),1)))))))</f>
        <v>0</v>
      </c>
      <c r="AE97" s="53">
        <f>IF($V97&lt;=AD$2,0,IF($O97&lt;=AD$2,0,IF($G97&gt;=AE$2,0,IF($K97&gt;=$J97,0,IF($O97&lt;=AE$2,($J97-(SUM($K97,SUM($Z97:AD97)))),IF($L97=$D$139,(($J97-$K97)/$P97),(($J97-SUM($Z97:AD97))*$Q97))*IF($V97&lt;=AE$2,(DATEDIF(AD$2,$V97,"D")/365),IF($G97&gt;AD$2,(DATEDIF($G97,AE$2,"D")/365),1)))))))</f>
        <v>0</v>
      </c>
      <c r="AF97" s="53">
        <f>IF($V97&lt;=AE$2,0,IF($O97&lt;=AE$2,0,IF($G97&gt;=AF$2,0,IF($K97&gt;=$J97,0,IF($O97&lt;=AF$2,($J97-(SUM($K97,SUM($Z97:AE97)))),IF($L97=$D$139,(($J97-$K97)/$P97),(($J97-SUM($Z97:AE97))*$Q97))*IF($V97&lt;=AF$2,(DATEDIF(AE$2,$V97,"D")/365),IF($G97&gt;AE$2,(DATEDIF($G97,AF$2,"D")/365),1)))))))</f>
        <v>0</v>
      </c>
      <c r="AG97" s="53">
        <f>IF($V97&lt;=AF$2,0,IF($O97&lt;=AF$2,0,IF($G97&gt;=AG$2,0,IF($K97&gt;=$J97,0,IF($O97&lt;=AG$2,($J97-(SUM($K97,SUM($Z97:AF97)))),IF($L97=$D$139,(($J97-$K97)/$P97),(($J97-SUM($Z97:AF97))*$Q97))*IF($V97&lt;=AG$2,(DATEDIF(AF$2,$V97,"D")/365),IF($G97&gt;AF$2,(DATEDIF($G97,AG$2,"D")/365),1)))))))</f>
        <v>0</v>
      </c>
      <c r="AH97" s="53">
        <f>IF($V97&lt;=AG$2,0,IF($O97&lt;=AG$2,0,IF($G97&gt;=AH$2,0,IF($K97&gt;=$J97,0,IF($O97&lt;=AH$2,($J97-(SUM($K97,SUM($Z97:AG97)))),IF($L97=$D$139,(($J97-$K97)/$P97),(($J97-SUM($Z97:AG97))*$Q97))*IF($V97&lt;=AH$2,(DATEDIF(AG$2,$V97,"D")/365),IF($G97&gt;AG$2,(DATEDIF($G97,AH$2,"D")/365),1)))))))</f>
        <v>0</v>
      </c>
      <c r="AI97" s="53">
        <f>IF($V97&lt;=AH$2,0,IF($O97&lt;=AH$2,0,IF($G97&gt;=AI$2,0,IF($K97&gt;=$J97,0,IF($O97&lt;=AI$2,($J97-(SUM($K97,SUM($Z97:AH97)))),IF($L97=$D$139,(($J97-$K97)/$P97),(($J97-SUM($Z97:AH97))*$Q97))*IF($V97&lt;=AI$2,(DATEDIF(AH$2,$V97,"D")/365),IF($G97&gt;AH$2,(DATEDIF($G97,AI$2,"D")/365),1)))))))</f>
        <v>0</v>
      </c>
      <c r="AJ97" s="53">
        <f>IF($V97&lt;=AI$2,0,IF($O97&lt;=AI$2,0,IF($G97&gt;=AJ$2,0,IF($K97&gt;=$J97,0,IF($O97&lt;=AJ$2,($J97-(SUM($K97,SUM($Z97:AI97)))),IF($L97=$D$139,(($J97-$K97)/$P97),(($J97-SUM($Z97:AI97))*$Q97))*IF($V97&lt;=AJ$2,(DATEDIF(AI$2,$V97,"D")/365),IF($G97&gt;AI$2,(DATEDIF($G97,AJ$2,"D")/365),1)))))))</f>
        <v>0</v>
      </c>
      <c r="AK97" s="53">
        <f>IF($V97&lt;=AJ$2,0,IF($O97&lt;=AJ$2,0,IF($G97&gt;=AK$2,0,IF($K97&gt;=$J97,0,IF($O97&lt;=AK$2,($J97-(SUM($K97,SUM($Z97:AJ97)))),IF($L97=$D$139,(($J97-$K97)/$P97),(($J97-SUM($Z97:AJ97))*$Q97))*IF($V97&lt;=AK$2,(DATEDIF(AJ$2,$V97,"D")/365),IF($G97&gt;AJ$2,(DATEDIF($G97,AK$2,"D")/365),1)))))))</f>
        <v>0</v>
      </c>
      <c r="AL97" s="53">
        <f>IF($V97&lt;=AK$2,0,IF($O97&lt;=AK$2,0,IF($G97&gt;=AL$2,0,IF($K97&gt;=$J97,0,IF($O97&lt;=AL$2,($J97-(SUM($K97,SUM($Z97:AK97)))),IF($L97=$D$139,(($J97-$K97)/$P97),(($J97-SUM($Z97:AK97))*$Q97))*IF($V97&lt;=AL$2,(DATEDIF(AK$2,$V97,"D")/365),IF($G97&gt;AK$2,(DATEDIF($G97,AL$2,"D")/365),1)))))))</f>
        <v>0</v>
      </c>
      <c r="AM97" s="53">
        <f>IF($V97&lt;=AL$2,0,IF($O97&lt;=AL$2,0,IF($G97&gt;=AM$2,0,IF($K97&gt;=$J97,0,IF($O97&lt;=AM$2,($J97-(SUM($K97,SUM($Z97:AL97)))),IF($L97=$D$139,(($J97-$K97)/$P97),(($J97-SUM($Z97:AL97))*$Q97))*IF($V97&lt;=AM$2,(DATEDIF(AL$2,$V97,"D")/365),IF($G97&gt;AL$2,(DATEDIF($G97,AM$2,"D")/365),1)))))))</f>
        <v>0</v>
      </c>
      <c r="AN97" s="53">
        <f>IF($V97&lt;=AM$2,0,IF($O97&lt;=AM$2,0,IF($G97&gt;=AN$2,0,IF($K97&gt;=$J97,0,IF($O97&lt;=AN$2,($J97-(SUM($K97,SUM($Z97:AM97)))),IF($L97=$D$139,(($J97-$K97)/$P97),(($J97-SUM($Z97:AM97))*$Q97))*IF($V97&lt;=AN$2,(DATEDIF(AM$2,$V97,"D")/365),IF($G97&gt;AM$2,(DATEDIF($G97,AN$2,"D")/365),1)))))))</f>
        <v>0</v>
      </c>
      <c r="AO97" s="53">
        <f>IF($V97&lt;=AN$2,0,IF($O97&lt;=AN$2,0,IF($G97&gt;=AO$2,0,IF($K97&gt;=$J97,0,IF($O97&lt;=AO$2,($J97-(SUM($K97,SUM($Z97:AN97)))),IF($L97=$D$139,(($J97-$K97)/$P97),(($J97-SUM($Z97:AN97))*$Q97))*IF($V97&lt;=AO$2,(DATEDIF(AN$2,$V97,"D")/365),IF($G97&gt;AN$2,(DATEDIF($G97,AO$2,"D")/365),1)))))))</f>
        <v>0</v>
      </c>
      <c r="AP97" s="53">
        <f>IF($V97&lt;=AO$2,0,IF($O97&lt;=AO$2,0,IF($G97&gt;=AP$2,0,IF($K97&gt;=$J97,0,IF($O97&lt;=AP$2,($J97-(SUM($K97,SUM($Z97:AO97)))),IF($L97=$D$139,(($J97-$K97)/$P97),(($J97-SUM($Z97:AO97))*$Q97))*IF($V97&lt;=AP$2,(DATEDIF(AO$2,$V97,"D")/365),IF($G97&gt;AO$2,(DATEDIF($G97,AP$2,"D")/365),1)))))))</f>
        <v>0</v>
      </c>
      <c r="AQ97" s="53">
        <f>IF($V97&lt;=AP$2,0,IF($O97&lt;=AP$2,0,IF($G97&gt;=AQ$2,0,IF($K97&gt;=$J97,0,IF($O97&lt;=AQ$2,($J97-(SUM($K97,SUM($Z97:AP97)))),IF($L97=$D$139,(($J97-$K97)/$P97),(($J97-SUM($Z97:AP97))*$Q97))*IF($V97&lt;=AQ$2,(DATEDIF(AP$2,$V97,"D")/365),IF($G97&gt;AP$2,(DATEDIF($G97,AQ$2,"D")/365),1)))))))</f>
        <v>0</v>
      </c>
      <c r="AR97" s="53">
        <f>IF($V97&lt;=AQ$2,0,IF($O97&lt;=AQ$2,0,IF($G97&gt;=AR$2,0,IF($K97&gt;=$J97,0,IF($O97&lt;=AR$2,($J97-(SUM($K97,SUM($Z97:AQ97)))),IF($L97=$D$139,(($J97-$K97)/$P97),(($J97-SUM($Z97:AQ97))*$Q97))*IF($V97&lt;=AR$2,(DATEDIF(AQ$2,$V97,"D")/365),IF($G97&gt;AQ$2,(DATEDIF($G97,AR$2,"D")/365),1)))))))</f>
        <v>0</v>
      </c>
      <c r="AS97" s="53">
        <f>IF($V97&lt;=AR$2,0,IF($O97&lt;=AR$2,0,IF($G97&gt;=AS$2,0,IF($K97&gt;=$J97,0,IF($O97&lt;=AS$2,($J97-(SUM($K97,SUM($Z97:AR97)))),IF($L97=$D$139,(($J97-$K97)/$P97),(($J97-SUM($Z97:AR97))*$Q97))*IF($V97&lt;=AS$2,(DATEDIF(AR$2,$V97,"D")/365),IF($G97&gt;AR$2,(DATEDIF($G97,AS$2,"D")/365),1)))))))</f>
        <v>0</v>
      </c>
      <c r="AT97" s="53">
        <f>IF($V97&lt;=AS$2,0,IF($O97&lt;=AS$2,0,IF($G97&gt;=AT$2,0,IF($K97&gt;=$J97,0,IF($O97&lt;=AT$2,($J97-(SUM($K97,SUM($Z97:AS97)))),IF($L97=$D$139,(($J97-$K97)/$P97),(($J97-SUM($Z97:AS97))*$Q97))*IF($V97&lt;=AT$2,(DATEDIF(AS$2,$V97,"D")/365),IF($G97&gt;AS$2,(DATEDIF($G97,AT$2,"D")/365),1)))))))</f>
        <v>0</v>
      </c>
      <c r="AU97" s="53">
        <f>IF($V97&lt;=AT$2,0,IF($O97&lt;=AT$2,0,IF($G97&gt;=AU$2,0,IF($K97&gt;=$J97,0,IF($O97&lt;=AU$2,($J97-(SUM($K97,SUM($Z97:AT97)))),IF($L97=$D$139,(($J97-$K97)/$P97),(($J97-SUM($Z97:AT97))*$Q97))*IF($V97&lt;=AU$2,(DATEDIF(AT$2,$V97,"D")/365),IF($G97&gt;AT$2,(DATEDIF($G97,AU$2,"D")/365),1)))))))</f>
        <v>0</v>
      </c>
      <c r="AV97" s="53">
        <f>IF($V97&lt;=AU$2,0,IF($O97&lt;=AU$2,0,IF($G97&gt;=AV$2,0,IF($K97&gt;=$J97,0,IF($O97&lt;=AV$2,($J97-(SUM($K97,SUM($Z97:AU97)))),IF($L97=$D$139,(($J97-$K97)/$P97),(($J97-SUM($Z97:AU97))*$Q97))*IF($V97&lt;=AV$2,(DATEDIF(AU$2,$V97,"D")/365),IF($G97&gt;AU$2,(DATEDIF($G97,AV$2,"D")/365),1)))))))</f>
        <v>0</v>
      </c>
      <c r="AW97" s="53">
        <f>IF($V97&lt;=AV$2,0,IF($O97&lt;=AV$2,0,IF($G97&gt;=AW$2,0,IF($K97&gt;=$J97,0,IF($O97&lt;=AW$2,($J97-(SUM($K97,SUM($Z97:AV97)))),IF($L97=$D$139,(($J97-$K97)/$P97),(($J97-SUM($Z97:AV97))*$Q97))*IF($V97&lt;=AW$2,(DATEDIF(AV$2,$V97,"D")/365),IF($G97&gt;AV$2,(DATEDIF($G97,AW$2,"D")/365),1)))))))</f>
        <v>0</v>
      </c>
      <c r="AX97" s="53">
        <f>IF($V97&lt;=AW$2,0,IF($O97&lt;=AW$2,0,IF($G97&gt;=AX$2,0,IF($K97&gt;=$J97,0,IF($O97&lt;=AX$2,($J97-(SUM($K97,SUM($Z97:AW97)))),IF($L97=$D$139,(($J97-$K97)/$P97),(($J97-SUM($Z97:AW97))*$Q97))*IF($V97&lt;=AX$2,(DATEDIF(AW$2,$V97,"D")/365),IF($G97&gt;AW$2,(DATEDIF($G97,AX$2,"D")/365),1)))))))</f>
        <v>0</v>
      </c>
      <c r="AY97" s="53">
        <f>IF($V97&lt;=AX$2,0,IF($O97&lt;=AX$2,0,IF($G97&gt;=AY$2,0,IF($K97&gt;=$J97,0,IF($O97&lt;=AY$2,($J97-(SUM($K97,SUM($Z97:AX97)))),IF($L97=$D$139,(($J97-$K97)/$P97),(($J97-SUM($Z97:AX97))*$Q97))*IF($V97&lt;=AY$2,(DATEDIF(AX$2,$V97,"D")/365),IF($G97&gt;AX$2,(DATEDIF($G97,AY$2,"D")/365),1)))))))</f>
        <v>0</v>
      </c>
      <c r="AZ97" s="52"/>
      <c r="BA97" s="52"/>
      <c r="BB97" s="126">
        <f>IF($V97&lt;=BB$2,0,IF($G97&gt;=BB$2,0,IF($G97&gt;$W$3,(J97-Z97),IF($G97&lt;=$W$3,J97-SUM(W97,$Z97:Z97),0))))</f>
        <v>0</v>
      </c>
      <c r="BC97" s="53">
        <f t="shared" si="52"/>
        <v>0</v>
      </c>
      <c r="BD97" s="52">
        <f t="shared" si="52"/>
        <v>0</v>
      </c>
      <c r="BE97" s="53">
        <f t="shared" si="52"/>
        <v>0</v>
      </c>
      <c r="BF97" s="52">
        <f t="shared" si="52"/>
        <v>0</v>
      </c>
      <c r="BG97" s="53">
        <f t="shared" si="52"/>
        <v>0</v>
      </c>
      <c r="BH97" s="52">
        <f t="shared" si="52"/>
        <v>0</v>
      </c>
      <c r="BI97" s="53">
        <f t="shared" si="52"/>
        <v>0</v>
      </c>
      <c r="BJ97" s="52">
        <f t="shared" si="52"/>
        <v>0</v>
      </c>
      <c r="BK97" s="53">
        <f t="shared" si="52"/>
        <v>0</v>
      </c>
      <c r="BL97" s="52">
        <f t="shared" si="52"/>
        <v>0</v>
      </c>
      <c r="BM97" s="53">
        <f t="shared" si="52"/>
        <v>0</v>
      </c>
      <c r="BN97" s="52">
        <f t="shared" si="52"/>
        <v>0</v>
      </c>
      <c r="BO97" s="53">
        <f t="shared" si="52"/>
        <v>0</v>
      </c>
      <c r="BP97" s="52">
        <f t="shared" si="52"/>
        <v>0</v>
      </c>
      <c r="BQ97" s="53">
        <f t="shared" si="52"/>
        <v>0</v>
      </c>
      <c r="BR97" s="52">
        <f t="shared" si="52"/>
        <v>0</v>
      </c>
      <c r="BS97" s="53">
        <f t="shared" si="51"/>
        <v>0</v>
      </c>
      <c r="BT97" s="52">
        <f t="shared" si="51"/>
        <v>0</v>
      </c>
      <c r="BU97" s="53">
        <f t="shared" si="51"/>
        <v>0</v>
      </c>
      <c r="BV97" s="52">
        <f t="shared" si="50"/>
        <v>0</v>
      </c>
      <c r="BW97" s="53">
        <f t="shared" si="50"/>
        <v>0</v>
      </c>
      <c r="BX97" s="52">
        <f t="shared" si="50"/>
        <v>0</v>
      </c>
      <c r="BY97" s="53">
        <f t="shared" si="50"/>
        <v>0</v>
      </c>
      <c r="BZ97" s="52">
        <f t="shared" si="50"/>
        <v>0</v>
      </c>
      <c r="CA97" s="53">
        <f t="shared" si="50"/>
        <v>0</v>
      </c>
    </row>
    <row r="98" spans="1:79">
      <c r="A98" s="20">
        <v>97</v>
      </c>
      <c r="B98" s="20" t="s">
        <v>27</v>
      </c>
      <c r="C98" s="20" t="s">
        <v>153</v>
      </c>
      <c r="D98" s="2">
        <v>1985</v>
      </c>
      <c r="E98" s="3">
        <v>4</v>
      </c>
      <c r="F98" s="2">
        <v>1</v>
      </c>
      <c r="G98" s="55">
        <f t="shared" si="33"/>
        <v>31137</v>
      </c>
      <c r="H98" s="4">
        <v>0</v>
      </c>
      <c r="I98" s="1">
        <v>0</v>
      </c>
      <c r="J98" s="51">
        <f t="shared" si="34"/>
        <v>0</v>
      </c>
      <c r="K98" s="54">
        <f t="shared" si="35"/>
        <v>0</v>
      </c>
      <c r="L98" s="4" t="s">
        <v>96</v>
      </c>
      <c r="M98" s="54">
        <f t="shared" si="48"/>
        <v>8</v>
      </c>
      <c r="N98" s="53">
        <f t="shared" si="39"/>
        <v>8</v>
      </c>
      <c r="O98" s="55">
        <f t="shared" si="40"/>
        <v>34059</v>
      </c>
      <c r="P98" s="53">
        <f t="shared" si="41"/>
        <v>0</v>
      </c>
      <c r="Q98" s="111">
        <f t="shared" si="42"/>
        <v>0</v>
      </c>
      <c r="R98" s="145" t="s">
        <v>130</v>
      </c>
      <c r="S98" s="138">
        <v>17</v>
      </c>
      <c r="T98" s="139">
        <v>4</v>
      </c>
      <c r="U98" s="138">
        <v>2035</v>
      </c>
      <c r="V98" s="55">
        <f t="shared" si="43"/>
        <v>54878</v>
      </c>
      <c r="W98" s="53">
        <f t="shared" si="44"/>
        <v>0</v>
      </c>
      <c r="X98" s="53">
        <f t="shared" si="45"/>
        <v>0</v>
      </c>
      <c r="Y98" s="53">
        <f t="shared" si="46"/>
        <v>0</v>
      </c>
      <c r="Z98" s="53">
        <f t="shared" si="47"/>
        <v>0</v>
      </c>
      <c r="AA98" s="53">
        <f>IF($V98&lt;=Z$2,0,IF($O98&lt;=Z$2,0,IF($G98&gt;=AA$2,0,IF($K98&gt;=$J98,0,IF($O98&lt;=AA$2,($J98-(SUM($K98,SUM($Z98:Z98)))),IF($L98=$D$139,(($J98-$K98)/$P98),(($J98-SUM($Z98:Z98))*$Q98))*IF($V98&lt;=AA$2,(DATEDIF(Z$2,$V98,"D")/365),IF($G98&gt;Z$2,(DATEDIF($G98,AA$2,"D")/365),1)))))))</f>
        <v>0</v>
      </c>
      <c r="AB98" s="53">
        <f>IF($V98&lt;=AA$2,0,IF($O98&lt;=AA$2,0,IF($G98&gt;=AB$2,0,IF($K98&gt;=$J98,0,IF($O98&lt;=AB$2,($J98-(SUM($K98,SUM($Z98:AA98)))),IF($L98=$D$139,(($J98-$K98)/$P98),(($J98-SUM($Z98:AA98))*$Q98))*IF($V98&lt;=AB$2,(DATEDIF(AA$2,$V98,"D")/365),IF($G98&gt;AA$2,(DATEDIF($G98,AB$2,"D")/365),1)))))))</f>
        <v>0</v>
      </c>
      <c r="AC98" s="53">
        <f>IF($V98&lt;=AB$2,0,IF($O98&lt;=AB$2,0,IF($G98&gt;=AC$2,0,IF($K98&gt;=$J98,0,IF($O98&lt;=AC$2,($J98-(SUM($K98,SUM($Z98:AB98)))),IF($L98=$D$139,(($J98-$K98)/$P98),(($J98-SUM($Z98:AB98))*$Q98))*IF($V98&lt;=AC$2,(DATEDIF(AB$2,$V98,"D")/365),IF($G98&gt;AB$2,(DATEDIF($G98,AC$2,"D")/365),1)))))))</f>
        <v>0</v>
      </c>
      <c r="AD98" s="53">
        <f>IF($V98&lt;=AC$2,0,IF($O98&lt;=AC$2,0,IF($G98&gt;=AD$2,0,IF($K98&gt;=$J98,0,IF($O98&lt;=AD$2,($J98-(SUM($K98,SUM($Z98:AC98)))),IF($L98=$D$139,(($J98-$K98)/$P98),(($J98-SUM($Z98:AC98))*$Q98))*IF($V98&lt;=AD$2,(DATEDIF(AC$2,$V98,"D")/365),IF($G98&gt;AC$2,(DATEDIF($G98,AD$2,"D")/365),1)))))))</f>
        <v>0</v>
      </c>
      <c r="AE98" s="53">
        <f>IF($V98&lt;=AD$2,0,IF($O98&lt;=AD$2,0,IF($G98&gt;=AE$2,0,IF($K98&gt;=$J98,0,IF($O98&lt;=AE$2,($J98-(SUM($K98,SUM($Z98:AD98)))),IF($L98=$D$139,(($J98-$K98)/$P98),(($J98-SUM($Z98:AD98))*$Q98))*IF($V98&lt;=AE$2,(DATEDIF(AD$2,$V98,"D")/365),IF($G98&gt;AD$2,(DATEDIF($G98,AE$2,"D")/365),1)))))))</f>
        <v>0</v>
      </c>
      <c r="AF98" s="53">
        <f>IF($V98&lt;=AE$2,0,IF($O98&lt;=AE$2,0,IF($G98&gt;=AF$2,0,IF($K98&gt;=$J98,0,IF($O98&lt;=AF$2,($J98-(SUM($K98,SUM($Z98:AE98)))),IF($L98=$D$139,(($J98-$K98)/$P98),(($J98-SUM($Z98:AE98))*$Q98))*IF($V98&lt;=AF$2,(DATEDIF(AE$2,$V98,"D")/365),IF($G98&gt;AE$2,(DATEDIF($G98,AF$2,"D")/365),1)))))))</f>
        <v>0</v>
      </c>
      <c r="AG98" s="53">
        <f>IF($V98&lt;=AF$2,0,IF($O98&lt;=AF$2,0,IF($G98&gt;=AG$2,0,IF($K98&gt;=$J98,0,IF($O98&lt;=AG$2,($J98-(SUM($K98,SUM($Z98:AF98)))),IF($L98=$D$139,(($J98-$K98)/$P98),(($J98-SUM($Z98:AF98))*$Q98))*IF($V98&lt;=AG$2,(DATEDIF(AF$2,$V98,"D")/365),IF($G98&gt;AF$2,(DATEDIF($G98,AG$2,"D")/365),1)))))))</f>
        <v>0</v>
      </c>
      <c r="AH98" s="53">
        <f>IF($V98&lt;=AG$2,0,IF($O98&lt;=AG$2,0,IF($G98&gt;=AH$2,0,IF($K98&gt;=$J98,0,IF($O98&lt;=AH$2,($J98-(SUM($K98,SUM($Z98:AG98)))),IF($L98=$D$139,(($J98-$K98)/$P98),(($J98-SUM($Z98:AG98))*$Q98))*IF($V98&lt;=AH$2,(DATEDIF(AG$2,$V98,"D")/365),IF($G98&gt;AG$2,(DATEDIF($G98,AH$2,"D")/365),1)))))))</f>
        <v>0</v>
      </c>
      <c r="AI98" s="53">
        <f>IF($V98&lt;=AH$2,0,IF($O98&lt;=AH$2,0,IF($G98&gt;=AI$2,0,IF($K98&gt;=$J98,0,IF($O98&lt;=AI$2,($J98-(SUM($K98,SUM($Z98:AH98)))),IF($L98=$D$139,(($J98-$K98)/$P98),(($J98-SUM($Z98:AH98))*$Q98))*IF($V98&lt;=AI$2,(DATEDIF(AH$2,$V98,"D")/365),IF($G98&gt;AH$2,(DATEDIF($G98,AI$2,"D")/365),1)))))))</f>
        <v>0</v>
      </c>
      <c r="AJ98" s="53">
        <f>IF($V98&lt;=AI$2,0,IF($O98&lt;=AI$2,0,IF($G98&gt;=AJ$2,0,IF($K98&gt;=$J98,0,IF($O98&lt;=AJ$2,($J98-(SUM($K98,SUM($Z98:AI98)))),IF($L98=$D$139,(($J98-$K98)/$P98),(($J98-SUM($Z98:AI98))*$Q98))*IF($V98&lt;=AJ$2,(DATEDIF(AI$2,$V98,"D")/365),IF($G98&gt;AI$2,(DATEDIF($G98,AJ$2,"D")/365),1)))))))</f>
        <v>0</v>
      </c>
      <c r="AK98" s="53">
        <f>IF($V98&lt;=AJ$2,0,IF($O98&lt;=AJ$2,0,IF($G98&gt;=AK$2,0,IF($K98&gt;=$J98,0,IF($O98&lt;=AK$2,($J98-(SUM($K98,SUM($Z98:AJ98)))),IF($L98=$D$139,(($J98-$K98)/$P98),(($J98-SUM($Z98:AJ98))*$Q98))*IF($V98&lt;=AK$2,(DATEDIF(AJ$2,$V98,"D")/365),IF($G98&gt;AJ$2,(DATEDIF($G98,AK$2,"D")/365),1)))))))</f>
        <v>0</v>
      </c>
      <c r="AL98" s="53">
        <f>IF($V98&lt;=AK$2,0,IF($O98&lt;=AK$2,0,IF($G98&gt;=AL$2,0,IF($K98&gt;=$J98,0,IF($O98&lt;=AL$2,($J98-(SUM($K98,SUM($Z98:AK98)))),IF($L98=$D$139,(($J98-$K98)/$P98),(($J98-SUM($Z98:AK98))*$Q98))*IF($V98&lt;=AL$2,(DATEDIF(AK$2,$V98,"D")/365),IF($G98&gt;AK$2,(DATEDIF($G98,AL$2,"D")/365),1)))))))</f>
        <v>0</v>
      </c>
      <c r="AM98" s="53">
        <f>IF($V98&lt;=AL$2,0,IF($O98&lt;=AL$2,0,IF($G98&gt;=AM$2,0,IF($K98&gt;=$J98,0,IF($O98&lt;=AM$2,($J98-(SUM($K98,SUM($Z98:AL98)))),IF($L98=$D$139,(($J98-$K98)/$P98),(($J98-SUM($Z98:AL98))*$Q98))*IF($V98&lt;=AM$2,(DATEDIF(AL$2,$V98,"D")/365),IF($G98&gt;AL$2,(DATEDIF($G98,AM$2,"D")/365),1)))))))</f>
        <v>0</v>
      </c>
      <c r="AN98" s="53">
        <f>IF($V98&lt;=AM$2,0,IF($O98&lt;=AM$2,0,IF($G98&gt;=AN$2,0,IF($K98&gt;=$J98,0,IF($O98&lt;=AN$2,($J98-(SUM($K98,SUM($Z98:AM98)))),IF($L98=$D$139,(($J98-$K98)/$P98),(($J98-SUM($Z98:AM98))*$Q98))*IF($V98&lt;=AN$2,(DATEDIF(AM$2,$V98,"D")/365),IF($G98&gt;AM$2,(DATEDIF($G98,AN$2,"D")/365),1)))))))</f>
        <v>0</v>
      </c>
      <c r="AO98" s="53">
        <f>IF($V98&lt;=AN$2,0,IF($O98&lt;=AN$2,0,IF($G98&gt;=AO$2,0,IF($K98&gt;=$J98,0,IF($O98&lt;=AO$2,($J98-(SUM($K98,SUM($Z98:AN98)))),IF($L98=$D$139,(($J98-$K98)/$P98),(($J98-SUM($Z98:AN98))*$Q98))*IF($V98&lt;=AO$2,(DATEDIF(AN$2,$V98,"D")/365),IF($G98&gt;AN$2,(DATEDIF($G98,AO$2,"D")/365),1)))))))</f>
        <v>0</v>
      </c>
      <c r="AP98" s="53">
        <f>IF($V98&lt;=AO$2,0,IF($O98&lt;=AO$2,0,IF($G98&gt;=AP$2,0,IF($K98&gt;=$J98,0,IF($O98&lt;=AP$2,($J98-(SUM($K98,SUM($Z98:AO98)))),IF($L98=$D$139,(($J98-$K98)/$P98),(($J98-SUM($Z98:AO98))*$Q98))*IF($V98&lt;=AP$2,(DATEDIF(AO$2,$V98,"D")/365),IF($G98&gt;AO$2,(DATEDIF($G98,AP$2,"D")/365),1)))))))</f>
        <v>0</v>
      </c>
      <c r="AQ98" s="53">
        <f>IF($V98&lt;=AP$2,0,IF($O98&lt;=AP$2,0,IF($G98&gt;=AQ$2,0,IF($K98&gt;=$J98,0,IF($O98&lt;=AQ$2,($J98-(SUM($K98,SUM($Z98:AP98)))),IF($L98=$D$139,(($J98-$K98)/$P98),(($J98-SUM($Z98:AP98))*$Q98))*IF($V98&lt;=AQ$2,(DATEDIF(AP$2,$V98,"D")/365),IF($G98&gt;AP$2,(DATEDIF($G98,AQ$2,"D")/365),1)))))))</f>
        <v>0</v>
      </c>
      <c r="AR98" s="53">
        <f>IF($V98&lt;=AQ$2,0,IF($O98&lt;=AQ$2,0,IF($G98&gt;=AR$2,0,IF($K98&gt;=$J98,0,IF($O98&lt;=AR$2,($J98-(SUM($K98,SUM($Z98:AQ98)))),IF($L98=$D$139,(($J98-$K98)/$P98),(($J98-SUM($Z98:AQ98))*$Q98))*IF($V98&lt;=AR$2,(DATEDIF(AQ$2,$V98,"D")/365),IF($G98&gt;AQ$2,(DATEDIF($G98,AR$2,"D")/365),1)))))))</f>
        <v>0</v>
      </c>
      <c r="AS98" s="53">
        <f>IF($V98&lt;=AR$2,0,IF($O98&lt;=AR$2,0,IF($G98&gt;=AS$2,0,IF($K98&gt;=$J98,0,IF($O98&lt;=AS$2,($J98-(SUM($K98,SUM($Z98:AR98)))),IF($L98=$D$139,(($J98-$K98)/$P98),(($J98-SUM($Z98:AR98))*$Q98))*IF($V98&lt;=AS$2,(DATEDIF(AR$2,$V98,"D")/365),IF($G98&gt;AR$2,(DATEDIF($G98,AS$2,"D")/365),1)))))))</f>
        <v>0</v>
      </c>
      <c r="AT98" s="53">
        <f>IF($V98&lt;=AS$2,0,IF($O98&lt;=AS$2,0,IF($G98&gt;=AT$2,0,IF($K98&gt;=$J98,0,IF($O98&lt;=AT$2,($J98-(SUM($K98,SUM($Z98:AS98)))),IF($L98=$D$139,(($J98-$K98)/$P98),(($J98-SUM($Z98:AS98))*$Q98))*IF($V98&lt;=AT$2,(DATEDIF(AS$2,$V98,"D")/365),IF($G98&gt;AS$2,(DATEDIF($G98,AT$2,"D")/365),1)))))))</f>
        <v>0</v>
      </c>
      <c r="AU98" s="53">
        <f>IF($V98&lt;=AT$2,0,IF($O98&lt;=AT$2,0,IF($G98&gt;=AU$2,0,IF($K98&gt;=$J98,0,IF($O98&lt;=AU$2,($J98-(SUM($K98,SUM($Z98:AT98)))),IF($L98=$D$139,(($J98-$K98)/$P98),(($J98-SUM($Z98:AT98))*$Q98))*IF($V98&lt;=AU$2,(DATEDIF(AT$2,$V98,"D")/365),IF($G98&gt;AT$2,(DATEDIF($G98,AU$2,"D")/365),1)))))))</f>
        <v>0</v>
      </c>
      <c r="AV98" s="53">
        <f>IF($V98&lt;=AU$2,0,IF($O98&lt;=AU$2,0,IF($G98&gt;=AV$2,0,IF($K98&gt;=$J98,0,IF($O98&lt;=AV$2,($J98-(SUM($K98,SUM($Z98:AU98)))),IF($L98=$D$139,(($J98-$K98)/$P98),(($J98-SUM($Z98:AU98))*$Q98))*IF($V98&lt;=AV$2,(DATEDIF(AU$2,$V98,"D")/365),IF($G98&gt;AU$2,(DATEDIF($G98,AV$2,"D")/365),1)))))))</f>
        <v>0</v>
      </c>
      <c r="AW98" s="53">
        <f>IF($V98&lt;=AV$2,0,IF($O98&lt;=AV$2,0,IF($G98&gt;=AW$2,0,IF($K98&gt;=$J98,0,IF($O98&lt;=AW$2,($J98-(SUM($K98,SUM($Z98:AV98)))),IF($L98=$D$139,(($J98-$K98)/$P98),(($J98-SUM($Z98:AV98))*$Q98))*IF($V98&lt;=AW$2,(DATEDIF(AV$2,$V98,"D")/365),IF($G98&gt;AV$2,(DATEDIF($G98,AW$2,"D")/365),1)))))))</f>
        <v>0</v>
      </c>
      <c r="AX98" s="53">
        <f>IF($V98&lt;=AW$2,0,IF($O98&lt;=AW$2,0,IF($G98&gt;=AX$2,0,IF($K98&gt;=$J98,0,IF($O98&lt;=AX$2,($J98-(SUM($K98,SUM($Z98:AW98)))),IF($L98=$D$139,(($J98-$K98)/$P98),(($J98-SUM($Z98:AW98))*$Q98))*IF($V98&lt;=AX$2,(DATEDIF(AW$2,$V98,"D")/365),IF($G98&gt;AW$2,(DATEDIF($G98,AX$2,"D")/365),1)))))))</f>
        <v>0</v>
      </c>
      <c r="AY98" s="53">
        <f>IF($V98&lt;=AX$2,0,IF($O98&lt;=AX$2,0,IF($G98&gt;=AY$2,0,IF($K98&gt;=$J98,0,IF($O98&lt;=AY$2,($J98-(SUM($K98,SUM($Z98:AX98)))),IF($L98=$D$139,(($J98-$K98)/$P98),(($J98-SUM($Z98:AX98))*$Q98))*IF($V98&lt;=AY$2,(DATEDIF(AX$2,$V98,"D")/365),IF($G98&gt;AX$2,(DATEDIF($G98,AY$2,"D")/365),1)))))))</f>
        <v>0</v>
      </c>
      <c r="AZ98" s="52"/>
      <c r="BA98" s="52"/>
      <c r="BB98" s="126">
        <f>IF($V98&lt;=BB$2,0,IF($G98&gt;=BB$2,0,IF($G98&gt;$W$3,(J98-Z98),IF($G98&lt;=$W$3,J98-SUM(W98,$Z98:Z98),0))))</f>
        <v>0</v>
      </c>
      <c r="BC98" s="53">
        <f t="shared" si="52"/>
        <v>0</v>
      </c>
      <c r="BD98" s="52">
        <f t="shared" si="52"/>
        <v>0</v>
      </c>
      <c r="BE98" s="53">
        <f t="shared" si="52"/>
        <v>0</v>
      </c>
      <c r="BF98" s="52">
        <f t="shared" si="52"/>
        <v>0</v>
      </c>
      <c r="BG98" s="53">
        <f t="shared" si="52"/>
        <v>0</v>
      </c>
      <c r="BH98" s="52">
        <f t="shared" si="52"/>
        <v>0</v>
      </c>
      <c r="BI98" s="53">
        <f t="shared" si="52"/>
        <v>0</v>
      </c>
      <c r="BJ98" s="52">
        <f t="shared" si="52"/>
        <v>0</v>
      </c>
      <c r="BK98" s="53">
        <f t="shared" si="52"/>
        <v>0</v>
      </c>
      <c r="BL98" s="52">
        <f t="shared" si="52"/>
        <v>0</v>
      </c>
      <c r="BM98" s="53">
        <f t="shared" si="52"/>
        <v>0</v>
      </c>
      <c r="BN98" s="52">
        <f t="shared" si="52"/>
        <v>0</v>
      </c>
      <c r="BO98" s="53">
        <f t="shared" si="52"/>
        <v>0</v>
      </c>
      <c r="BP98" s="52">
        <f t="shared" si="52"/>
        <v>0</v>
      </c>
      <c r="BQ98" s="53">
        <f t="shared" si="52"/>
        <v>0</v>
      </c>
      <c r="BR98" s="52">
        <f t="shared" si="52"/>
        <v>0</v>
      </c>
      <c r="BS98" s="53">
        <f t="shared" si="51"/>
        <v>0</v>
      </c>
      <c r="BT98" s="52">
        <f t="shared" si="51"/>
        <v>0</v>
      </c>
      <c r="BU98" s="53">
        <f t="shared" si="51"/>
        <v>0</v>
      </c>
      <c r="BV98" s="52">
        <f t="shared" si="50"/>
        <v>0</v>
      </c>
      <c r="BW98" s="53">
        <f t="shared" si="50"/>
        <v>0</v>
      </c>
      <c r="BX98" s="52">
        <f t="shared" si="50"/>
        <v>0</v>
      </c>
      <c r="BY98" s="53">
        <f t="shared" si="50"/>
        <v>0</v>
      </c>
      <c r="BZ98" s="52">
        <f t="shared" si="50"/>
        <v>0</v>
      </c>
      <c r="CA98" s="53">
        <f t="shared" si="50"/>
        <v>0</v>
      </c>
    </row>
    <row r="99" spans="1:79">
      <c r="A99" s="20">
        <v>98</v>
      </c>
      <c r="B99" s="20" t="s">
        <v>27</v>
      </c>
      <c r="C99" s="20" t="s">
        <v>153</v>
      </c>
      <c r="D99" s="2">
        <v>1985</v>
      </c>
      <c r="E99" s="3">
        <v>4</v>
      </c>
      <c r="F99" s="2">
        <v>1</v>
      </c>
      <c r="G99" s="55">
        <f t="shared" si="33"/>
        <v>31137</v>
      </c>
      <c r="H99" s="4">
        <v>0</v>
      </c>
      <c r="I99" s="1">
        <v>0</v>
      </c>
      <c r="J99" s="51">
        <f t="shared" si="34"/>
        <v>0</v>
      </c>
      <c r="K99" s="54">
        <f t="shared" si="35"/>
        <v>0</v>
      </c>
      <c r="L99" s="4" t="s">
        <v>96</v>
      </c>
      <c r="M99" s="54">
        <f t="shared" si="48"/>
        <v>8</v>
      </c>
      <c r="N99" s="53">
        <f t="shared" si="39"/>
        <v>8</v>
      </c>
      <c r="O99" s="55">
        <f t="shared" si="40"/>
        <v>34059</v>
      </c>
      <c r="P99" s="53">
        <f t="shared" si="41"/>
        <v>0</v>
      </c>
      <c r="Q99" s="111">
        <f t="shared" si="42"/>
        <v>0</v>
      </c>
      <c r="R99" s="145" t="s">
        <v>130</v>
      </c>
      <c r="S99" s="138">
        <v>17</v>
      </c>
      <c r="T99" s="139">
        <v>4</v>
      </c>
      <c r="U99" s="138">
        <v>2035</v>
      </c>
      <c r="V99" s="55">
        <f t="shared" si="43"/>
        <v>54878</v>
      </c>
      <c r="W99" s="53">
        <f t="shared" si="44"/>
        <v>0</v>
      </c>
      <c r="X99" s="53">
        <f t="shared" si="45"/>
        <v>0</v>
      </c>
      <c r="Y99" s="53">
        <f t="shared" si="46"/>
        <v>0</v>
      </c>
      <c r="Z99" s="53">
        <f t="shared" si="47"/>
        <v>0</v>
      </c>
      <c r="AA99" s="53">
        <f>IF($V99&lt;=Z$2,0,IF($O99&lt;=Z$2,0,IF($G99&gt;=AA$2,0,IF($K99&gt;=$J99,0,IF($O99&lt;=AA$2,($J99-(SUM($K99,SUM($Z99:Z99)))),IF($L99=$D$139,(($J99-$K99)/$P99),(($J99-SUM($Z99:Z99))*$Q99))*IF($V99&lt;=AA$2,(DATEDIF(Z$2,$V99,"D")/365),IF($G99&gt;Z$2,(DATEDIF($G99,AA$2,"D")/365),1)))))))</f>
        <v>0</v>
      </c>
      <c r="AB99" s="53">
        <f>IF($V99&lt;=AA$2,0,IF($O99&lt;=AA$2,0,IF($G99&gt;=AB$2,0,IF($K99&gt;=$J99,0,IF($O99&lt;=AB$2,($J99-(SUM($K99,SUM($Z99:AA99)))),IF($L99=$D$139,(($J99-$K99)/$P99),(($J99-SUM($Z99:AA99))*$Q99))*IF($V99&lt;=AB$2,(DATEDIF(AA$2,$V99,"D")/365),IF($G99&gt;AA$2,(DATEDIF($G99,AB$2,"D")/365),1)))))))</f>
        <v>0</v>
      </c>
      <c r="AC99" s="53">
        <f>IF($V99&lt;=AB$2,0,IF($O99&lt;=AB$2,0,IF($G99&gt;=AC$2,0,IF($K99&gt;=$J99,0,IF($O99&lt;=AC$2,($J99-(SUM($K99,SUM($Z99:AB99)))),IF($L99=$D$139,(($J99-$K99)/$P99),(($J99-SUM($Z99:AB99))*$Q99))*IF($V99&lt;=AC$2,(DATEDIF(AB$2,$V99,"D")/365),IF($G99&gt;AB$2,(DATEDIF($G99,AC$2,"D")/365),1)))))))</f>
        <v>0</v>
      </c>
      <c r="AD99" s="53">
        <f>IF($V99&lt;=AC$2,0,IF($O99&lt;=AC$2,0,IF($G99&gt;=AD$2,0,IF($K99&gt;=$J99,0,IF($O99&lt;=AD$2,($J99-(SUM($K99,SUM($Z99:AC99)))),IF($L99=$D$139,(($J99-$K99)/$P99),(($J99-SUM($Z99:AC99))*$Q99))*IF($V99&lt;=AD$2,(DATEDIF(AC$2,$V99,"D")/365),IF($G99&gt;AC$2,(DATEDIF($G99,AD$2,"D")/365),1)))))))</f>
        <v>0</v>
      </c>
      <c r="AE99" s="53">
        <f>IF($V99&lt;=AD$2,0,IF($O99&lt;=AD$2,0,IF($G99&gt;=AE$2,0,IF($K99&gt;=$J99,0,IF($O99&lt;=AE$2,($J99-(SUM($K99,SUM($Z99:AD99)))),IF($L99=$D$139,(($J99-$K99)/$P99),(($J99-SUM($Z99:AD99))*$Q99))*IF($V99&lt;=AE$2,(DATEDIF(AD$2,$V99,"D")/365),IF($G99&gt;AD$2,(DATEDIF($G99,AE$2,"D")/365),1)))))))</f>
        <v>0</v>
      </c>
      <c r="AF99" s="53">
        <f>IF($V99&lt;=AE$2,0,IF($O99&lt;=AE$2,0,IF($G99&gt;=AF$2,0,IF($K99&gt;=$J99,0,IF($O99&lt;=AF$2,($J99-(SUM($K99,SUM($Z99:AE99)))),IF($L99=$D$139,(($J99-$K99)/$P99),(($J99-SUM($Z99:AE99))*$Q99))*IF($V99&lt;=AF$2,(DATEDIF(AE$2,$V99,"D")/365),IF($G99&gt;AE$2,(DATEDIF($G99,AF$2,"D")/365),1)))))))</f>
        <v>0</v>
      </c>
      <c r="AG99" s="53">
        <f>IF($V99&lt;=AF$2,0,IF($O99&lt;=AF$2,0,IF($G99&gt;=AG$2,0,IF($K99&gt;=$J99,0,IF($O99&lt;=AG$2,($J99-(SUM($K99,SUM($Z99:AF99)))),IF($L99=$D$139,(($J99-$K99)/$P99),(($J99-SUM($Z99:AF99))*$Q99))*IF($V99&lt;=AG$2,(DATEDIF(AF$2,$V99,"D")/365),IF($G99&gt;AF$2,(DATEDIF($G99,AG$2,"D")/365),1)))))))</f>
        <v>0</v>
      </c>
      <c r="AH99" s="53">
        <f>IF($V99&lt;=AG$2,0,IF($O99&lt;=AG$2,0,IF($G99&gt;=AH$2,0,IF($K99&gt;=$J99,0,IF($O99&lt;=AH$2,($J99-(SUM($K99,SUM($Z99:AG99)))),IF($L99=$D$139,(($J99-$K99)/$P99),(($J99-SUM($Z99:AG99))*$Q99))*IF($V99&lt;=AH$2,(DATEDIF(AG$2,$V99,"D")/365),IF($G99&gt;AG$2,(DATEDIF($G99,AH$2,"D")/365),1)))))))</f>
        <v>0</v>
      </c>
      <c r="AI99" s="53">
        <f>IF($V99&lt;=AH$2,0,IF($O99&lt;=AH$2,0,IF($G99&gt;=AI$2,0,IF($K99&gt;=$J99,0,IF($O99&lt;=AI$2,($J99-(SUM($K99,SUM($Z99:AH99)))),IF($L99=$D$139,(($J99-$K99)/$P99),(($J99-SUM($Z99:AH99))*$Q99))*IF($V99&lt;=AI$2,(DATEDIF(AH$2,$V99,"D")/365),IF($G99&gt;AH$2,(DATEDIF($G99,AI$2,"D")/365),1)))))))</f>
        <v>0</v>
      </c>
      <c r="AJ99" s="53">
        <f>IF($V99&lt;=AI$2,0,IF($O99&lt;=AI$2,0,IF($G99&gt;=AJ$2,0,IF($K99&gt;=$J99,0,IF($O99&lt;=AJ$2,($J99-(SUM($K99,SUM($Z99:AI99)))),IF($L99=$D$139,(($J99-$K99)/$P99),(($J99-SUM($Z99:AI99))*$Q99))*IF($V99&lt;=AJ$2,(DATEDIF(AI$2,$V99,"D")/365),IF($G99&gt;AI$2,(DATEDIF($G99,AJ$2,"D")/365),1)))))))</f>
        <v>0</v>
      </c>
      <c r="AK99" s="53">
        <f>IF($V99&lt;=AJ$2,0,IF($O99&lt;=AJ$2,0,IF($G99&gt;=AK$2,0,IF($K99&gt;=$J99,0,IF($O99&lt;=AK$2,($J99-(SUM($K99,SUM($Z99:AJ99)))),IF($L99=$D$139,(($J99-$K99)/$P99),(($J99-SUM($Z99:AJ99))*$Q99))*IF($V99&lt;=AK$2,(DATEDIF(AJ$2,$V99,"D")/365),IF($G99&gt;AJ$2,(DATEDIF($G99,AK$2,"D")/365),1)))))))</f>
        <v>0</v>
      </c>
      <c r="AL99" s="53">
        <f>IF($V99&lt;=AK$2,0,IF($O99&lt;=AK$2,0,IF($G99&gt;=AL$2,0,IF($K99&gt;=$J99,0,IF($O99&lt;=AL$2,($J99-(SUM($K99,SUM($Z99:AK99)))),IF($L99=$D$139,(($J99-$K99)/$P99),(($J99-SUM($Z99:AK99))*$Q99))*IF($V99&lt;=AL$2,(DATEDIF(AK$2,$V99,"D")/365),IF($G99&gt;AK$2,(DATEDIF($G99,AL$2,"D")/365),1)))))))</f>
        <v>0</v>
      </c>
      <c r="AM99" s="53">
        <f>IF($V99&lt;=AL$2,0,IF($O99&lt;=AL$2,0,IF($G99&gt;=AM$2,0,IF($K99&gt;=$J99,0,IF($O99&lt;=AM$2,($J99-(SUM($K99,SUM($Z99:AL99)))),IF($L99=$D$139,(($J99-$K99)/$P99),(($J99-SUM($Z99:AL99))*$Q99))*IF($V99&lt;=AM$2,(DATEDIF(AL$2,$V99,"D")/365),IF($G99&gt;AL$2,(DATEDIF($G99,AM$2,"D")/365),1)))))))</f>
        <v>0</v>
      </c>
      <c r="AN99" s="53">
        <f>IF($V99&lt;=AM$2,0,IF($O99&lt;=AM$2,0,IF($G99&gt;=AN$2,0,IF($K99&gt;=$J99,0,IF($O99&lt;=AN$2,($J99-(SUM($K99,SUM($Z99:AM99)))),IF($L99=$D$139,(($J99-$K99)/$P99),(($J99-SUM($Z99:AM99))*$Q99))*IF($V99&lt;=AN$2,(DATEDIF(AM$2,$V99,"D")/365),IF($G99&gt;AM$2,(DATEDIF($G99,AN$2,"D")/365),1)))))))</f>
        <v>0</v>
      </c>
      <c r="AO99" s="53">
        <f>IF($V99&lt;=AN$2,0,IF($O99&lt;=AN$2,0,IF($G99&gt;=AO$2,0,IF($K99&gt;=$J99,0,IF($O99&lt;=AO$2,($J99-(SUM($K99,SUM($Z99:AN99)))),IF($L99=$D$139,(($J99-$K99)/$P99),(($J99-SUM($Z99:AN99))*$Q99))*IF($V99&lt;=AO$2,(DATEDIF(AN$2,$V99,"D")/365),IF($G99&gt;AN$2,(DATEDIF($G99,AO$2,"D")/365),1)))))))</f>
        <v>0</v>
      </c>
      <c r="AP99" s="53">
        <f>IF($V99&lt;=AO$2,0,IF($O99&lt;=AO$2,0,IF($G99&gt;=AP$2,0,IF($K99&gt;=$J99,0,IF($O99&lt;=AP$2,($J99-(SUM($K99,SUM($Z99:AO99)))),IF($L99=$D$139,(($J99-$K99)/$P99),(($J99-SUM($Z99:AO99))*$Q99))*IF($V99&lt;=AP$2,(DATEDIF(AO$2,$V99,"D")/365),IF($G99&gt;AO$2,(DATEDIF($G99,AP$2,"D")/365),1)))))))</f>
        <v>0</v>
      </c>
      <c r="AQ99" s="53">
        <f>IF($V99&lt;=AP$2,0,IF($O99&lt;=AP$2,0,IF($G99&gt;=AQ$2,0,IF($K99&gt;=$J99,0,IF($O99&lt;=AQ$2,($J99-(SUM($K99,SUM($Z99:AP99)))),IF($L99=$D$139,(($J99-$K99)/$P99),(($J99-SUM($Z99:AP99))*$Q99))*IF($V99&lt;=AQ$2,(DATEDIF(AP$2,$V99,"D")/365),IF($G99&gt;AP$2,(DATEDIF($G99,AQ$2,"D")/365),1)))))))</f>
        <v>0</v>
      </c>
      <c r="AR99" s="53">
        <f>IF($V99&lt;=AQ$2,0,IF($O99&lt;=AQ$2,0,IF($G99&gt;=AR$2,0,IF($K99&gt;=$J99,0,IF($O99&lt;=AR$2,($J99-(SUM($K99,SUM($Z99:AQ99)))),IF($L99=$D$139,(($J99-$K99)/$P99),(($J99-SUM($Z99:AQ99))*$Q99))*IF($V99&lt;=AR$2,(DATEDIF(AQ$2,$V99,"D")/365),IF($G99&gt;AQ$2,(DATEDIF($G99,AR$2,"D")/365),1)))))))</f>
        <v>0</v>
      </c>
      <c r="AS99" s="53">
        <f>IF($V99&lt;=AR$2,0,IF($O99&lt;=AR$2,0,IF($G99&gt;=AS$2,0,IF($K99&gt;=$J99,0,IF($O99&lt;=AS$2,($J99-(SUM($K99,SUM($Z99:AR99)))),IF($L99=$D$139,(($J99-$K99)/$P99),(($J99-SUM($Z99:AR99))*$Q99))*IF($V99&lt;=AS$2,(DATEDIF(AR$2,$V99,"D")/365),IF($G99&gt;AR$2,(DATEDIF($G99,AS$2,"D")/365),1)))))))</f>
        <v>0</v>
      </c>
      <c r="AT99" s="53">
        <f>IF($V99&lt;=AS$2,0,IF($O99&lt;=AS$2,0,IF($G99&gt;=AT$2,0,IF($K99&gt;=$J99,0,IF($O99&lt;=AT$2,($J99-(SUM($K99,SUM($Z99:AS99)))),IF($L99=$D$139,(($J99-$K99)/$P99),(($J99-SUM($Z99:AS99))*$Q99))*IF($V99&lt;=AT$2,(DATEDIF(AS$2,$V99,"D")/365),IF($G99&gt;AS$2,(DATEDIF($G99,AT$2,"D")/365),1)))))))</f>
        <v>0</v>
      </c>
      <c r="AU99" s="53">
        <f>IF($V99&lt;=AT$2,0,IF($O99&lt;=AT$2,0,IF($G99&gt;=AU$2,0,IF($K99&gt;=$J99,0,IF($O99&lt;=AU$2,($J99-(SUM($K99,SUM($Z99:AT99)))),IF($L99=$D$139,(($J99-$K99)/$P99),(($J99-SUM($Z99:AT99))*$Q99))*IF($V99&lt;=AU$2,(DATEDIF(AT$2,$V99,"D")/365),IF($G99&gt;AT$2,(DATEDIF($G99,AU$2,"D")/365),1)))))))</f>
        <v>0</v>
      </c>
      <c r="AV99" s="53">
        <f>IF($V99&lt;=AU$2,0,IF($O99&lt;=AU$2,0,IF($G99&gt;=AV$2,0,IF($K99&gt;=$J99,0,IF($O99&lt;=AV$2,($J99-(SUM($K99,SUM($Z99:AU99)))),IF($L99=$D$139,(($J99-$K99)/$P99),(($J99-SUM($Z99:AU99))*$Q99))*IF($V99&lt;=AV$2,(DATEDIF(AU$2,$V99,"D")/365),IF($G99&gt;AU$2,(DATEDIF($G99,AV$2,"D")/365),1)))))))</f>
        <v>0</v>
      </c>
      <c r="AW99" s="53">
        <f>IF($V99&lt;=AV$2,0,IF($O99&lt;=AV$2,0,IF($G99&gt;=AW$2,0,IF($K99&gt;=$J99,0,IF($O99&lt;=AW$2,($J99-(SUM($K99,SUM($Z99:AV99)))),IF($L99=$D$139,(($J99-$K99)/$P99),(($J99-SUM($Z99:AV99))*$Q99))*IF($V99&lt;=AW$2,(DATEDIF(AV$2,$V99,"D")/365),IF($G99&gt;AV$2,(DATEDIF($G99,AW$2,"D")/365),1)))))))</f>
        <v>0</v>
      </c>
      <c r="AX99" s="53">
        <f>IF($V99&lt;=AW$2,0,IF($O99&lt;=AW$2,0,IF($G99&gt;=AX$2,0,IF($K99&gt;=$J99,0,IF($O99&lt;=AX$2,($J99-(SUM($K99,SUM($Z99:AW99)))),IF($L99=$D$139,(($J99-$K99)/$P99),(($J99-SUM($Z99:AW99))*$Q99))*IF($V99&lt;=AX$2,(DATEDIF(AW$2,$V99,"D")/365),IF($G99&gt;AW$2,(DATEDIF($G99,AX$2,"D")/365),1)))))))</f>
        <v>0</v>
      </c>
      <c r="AY99" s="53">
        <f>IF($V99&lt;=AX$2,0,IF($O99&lt;=AX$2,0,IF($G99&gt;=AY$2,0,IF($K99&gt;=$J99,0,IF($O99&lt;=AY$2,($J99-(SUM($K99,SUM($Z99:AX99)))),IF($L99=$D$139,(($J99-$K99)/$P99),(($J99-SUM($Z99:AX99))*$Q99))*IF($V99&lt;=AY$2,(DATEDIF(AX$2,$V99,"D")/365),IF($G99&gt;AX$2,(DATEDIF($G99,AY$2,"D")/365),1)))))))</f>
        <v>0</v>
      </c>
      <c r="AZ99" s="52"/>
      <c r="BA99" s="52"/>
      <c r="BB99" s="126">
        <f>IF($V99&lt;=BB$2,0,IF($G99&gt;=BB$2,0,IF($G99&gt;$W$3,(J99-Z99),IF($G99&lt;=$W$3,J99-SUM(W99,$Z99:Z99),0))))</f>
        <v>0</v>
      </c>
      <c r="BC99" s="53">
        <f t="shared" si="52"/>
        <v>0</v>
      </c>
      <c r="BD99" s="52">
        <f t="shared" si="52"/>
        <v>0</v>
      </c>
      <c r="BE99" s="53">
        <f t="shared" si="52"/>
        <v>0</v>
      </c>
      <c r="BF99" s="52">
        <f t="shared" si="52"/>
        <v>0</v>
      </c>
      <c r="BG99" s="53">
        <f t="shared" si="52"/>
        <v>0</v>
      </c>
      <c r="BH99" s="52">
        <f t="shared" si="52"/>
        <v>0</v>
      </c>
      <c r="BI99" s="53">
        <f t="shared" si="52"/>
        <v>0</v>
      </c>
      <c r="BJ99" s="52">
        <f t="shared" si="52"/>
        <v>0</v>
      </c>
      <c r="BK99" s="53">
        <f t="shared" si="52"/>
        <v>0</v>
      </c>
      <c r="BL99" s="52">
        <f t="shared" si="52"/>
        <v>0</v>
      </c>
      <c r="BM99" s="53">
        <f t="shared" si="52"/>
        <v>0</v>
      </c>
      <c r="BN99" s="52">
        <f t="shared" si="52"/>
        <v>0</v>
      </c>
      <c r="BO99" s="53">
        <f t="shared" si="52"/>
        <v>0</v>
      </c>
      <c r="BP99" s="52">
        <f t="shared" si="52"/>
        <v>0</v>
      </c>
      <c r="BQ99" s="53">
        <f t="shared" si="52"/>
        <v>0</v>
      </c>
      <c r="BR99" s="52">
        <f t="shared" si="52"/>
        <v>0</v>
      </c>
      <c r="BS99" s="53">
        <f t="shared" si="51"/>
        <v>0</v>
      </c>
      <c r="BT99" s="52">
        <f t="shared" si="51"/>
        <v>0</v>
      </c>
      <c r="BU99" s="53">
        <f t="shared" si="51"/>
        <v>0</v>
      </c>
      <c r="BV99" s="52">
        <f t="shared" si="50"/>
        <v>0</v>
      </c>
      <c r="BW99" s="53">
        <f t="shared" si="50"/>
        <v>0</v>
      </c>
      <c r="BX99" s="52">
        <f t="shared" si="50"/>
        <v>0</v>
      </c>
      <c r="BY99" s="53">
        <f t="shared" si="50"/>
        <v>0</v>
      </c>
      <c r="BZ99" s="52">
        <f t="shared" si="50"/>
        <v>0</v>
      </c>
      <c r="CA99" s="53">
        <f t="shared" si="50"/>
        <v>0</v>
      </c>
    </row>
    <row r="100" spans="1:79">
      <c r="A100" s="20">
        <v>99</v>
      </c>
      <c r="B100" s="20" t="s">
        <v>27</v>
      </c>
      <c r="C100" s="20" t="s">
        <v>153</v>
      </c>
      <c r="D100" s="2">
        <v>1985</v>
      </c>
      <c r="E100" s="3">
        <v>4</v>
      </c>
      <c r="F100" s="2">
        <v>1</v>
      </c>
      <c r="G100" s="55">
        <f t="shared" si="33"/>
        <v>31137</v>
      </c>
      <c r="H100" s="4">
        <v>0</v>
      </c>
      <c r="I100" s="1">
        <v>0</v>
      </c>
      <c r="J100" s="51">
        <f t="shared" si="34"/>
        <v>0</v>
      </c>
      <c r="K100" s="54">
        <f t="shared" si="35"/>
        <v>0</v>
      </c>
      <c r="L100" s="4" t="s">
        <v>96</v>
      </c>
      <c r="M100" s="54">
        <f t="shared" si="48"/>
        <v>8</v>
      </c>
      <c r="N100" s="53">
        <f t="shared" si="39"/>
        <v>8</v>
      </c>
      <c r="O100" s="55">
        <f t="shared" si="40"/>
        <v>34059</v>
      </c>
      <c r="P100" s="53">
        <f t="shared" si="41"/>
        <v>0</v>
      </c>
      <c r="Q100" s="111">
        <f t="shared" si="42"/>
        <v>0</v>
      </c>
      <c r="R100" s="145" t="s">
        <v>130</v>
      </c>
      <c r="S100" s="138">
        <v>17</v>
      </c>
      <c r="T100" s="139">
        <v>4</v>
      </c>
      <c r="U100" s="138">
        <v>2035</v>
      </c>
      <c r="V100" s="55">
        <f t="shared" si="43"/>
        <v>54878</v>
      </c>
      <c r="W100" s="53">
        <f t="shared" si="44"/>
        <v>0</v>
      </c>
      <c r="X100" s="53">
        <f t="shared" si="45"/>
        <v>0</v>
      </c>
      <c r="Y100" s="53">
        <f t="shared" si="46"/>
        <v>0</v>
      </c>
      <c r="Z100" s="53">
        <f t="shared" si="47"/>
        <v>0</v>
      </c>
      <c r="AA100" s="53">
        <f>IF($V100&lt;=Z$2,0,IF($O100&lt;=Z$2,0,IF($G100&gt;=AA$2,0,IF($K100&gt;=$J100,0,IF($O100&lt;=AA$2,($J100-(SUM($K100,SUM($Z100:Z100)))),IF($L100=$D$139,(($J100-$K100)/$P100),(($J100-SUM($Z100:Z100))*$Q100))*IF($V100&lt;=AA$2,(DATEDIF(Z$2,$V100,"D")/365),IF($G100&gt;Z$2,(DATEDIF($G100,AA$2,"D")/365),1)))))))</f>
        <v>0</v>
      </c>
      <c r="AB100" s="53">
        <f>IF($V100&lt;=AA$2,0,IF($O100&lt;=AA$2,0,IF($G100&gt;=AB$2,0,IF($K100&gt;=$J100,0,IF($O100&lt;=AB$2,($J100-(SUM($K100,SUM($Z100:AA100)))),IF($L100=$D$139,(($J100-$K100)/$P100),(($J100-SUM($Z100:AA100))*$Q100))*IF($V100&lt;=AB$2,(DATEDIF(AA$2,$V100,"D")/365),IF($G100&gt;AA$2,(DATEDIF($G100,AB$2,"D")/365),1)))))))</f>
        <v>0</v>
      </c>
      <c r="AC100" s="53">
        <f>IF($V100&lt;=AB$2,0,IF($O100&lt;=AB$2,0,IF($G100&gt;=AC$2,0,IF($K100&gt;=$J100,0,IF($O100&lt;=AC$2,($J100-(SUM($K100,SUM($Z100:AB100)))),IF($L100=$D$139,(($J100-$K100)/$P100),(($J100-SUM($Z100:AB100))*$Q100))*IF($V100&lt;=AC$2,(DATEDIF(AB$2,$V100,"D")/365),IF($G100&gt;AB$2,(DATEDIF($G100,AC$2,"D")/365),1)))))))</f>
        <v>0</v>
      </c>
      <c r="AD100" s="53">
        <f>IF($V100&lt;=AC$2,0,IF($O100&lt;=AC$2,0,IF($G100&gt;=AD$2,0,IF($K100&gt;=$J100,0,IF($O100&lt;=AD$2,($J100-(SUM($K100,SUM($Z100:AC100)))),IF($L100=$D$139,(($J100-$K100)/$P100),(($J100-SUM($Z100:AC100))*$Q100))*IF($V100&lt;=AD$2,(DATEDIF(AC$2,$V100,"D")/365),IF($G100&gt;AC$2,(DATEDIF($G100,AD$2,"D")/365),1)))))))</f>
        <v>0</v>
      </c>
      <c r="AE100" s="53">
        <f>IF($V100&lt;=AD$2,0,IF($O100&lt;=AD$2,0,IF($G100&gt;=AE$2,0,IF($K100&gt;=$J100,0,IF($O100&lt;=AE$2,($J100-(SUM($K100,SUM($Z100:AD100)))),IF($L100=$D$139,(($J100-$K100)/$P100),(($J100-SUM($Z100:AD100))*$Q100))*IF($V100&lt;=AE$2,(DATEDIF(AD$2,$V100,"D")/365),IF($G100&gt;AD$2,(DATEDIF($G100,AE$2,"D")/365),1)))))))</f>
        <v>0</v>
      </c>
      <c r="AF100" s="53">
        <f>IF($V100&lt;=AE$2,0,IF($O100&lt;=AE$2,0,IF($G100&gt;=AF$2,0,IF($K100&gt;=$J100,0,IF($O100&lt;=AF$2,($J100-(SUM($K100,SUM($Z100:AE100)))),IF($L100=$D$139,(($J100-$K100)/$P100),(($J100-SUM($Z100:AE100))*$Q100))*IF($V100&lt;=AF$2,(DATEDIF(AE$2,$V100,"D")/365),IF($G100&gt;AE$2,(DATEDIF($G100,AF$2,"D")/365),1)))))))</f>
        <v>0</v>
      </c>
      <c r="AG100" s="53">
        <f>IF($V100&lt;=AF$2,0,IF($O100&lt;=AF$2,0,IF($G100&gt;=AG$2,0,IF($K100&gt;=$J100,0,IF($O100&lt;=AG$2,($J100-(SUM($K100,SUM($Z100:AF100)))),IF($L100=$D$139,(($J100-$K100)/$P100),(($J100-SUM($Z100:AF100))*$Q100))*IF($V100&lt;=AG$2,(DATEDIF(AF$2,$V100,"D")/365),IF($G100&gt;AF$2,(DATEDIF($G100,AG$2,"D")/365),1)))))))</f>
        <v>0</v>
      </c>
      <c r="AH100" s="53">
        <f>IF($V100&lt;=AG$2,0,IF($O100&lt;=AG$2,0,IF($G100&gt;=AH$2,0,IF($K100&gt;=$J100,0,IF($O100&lt;=AH$2,($J100-(SUM($K100,SUM($Z100:AG100)))),IF($L100=$D$139,(($J100-$K100)/$P100),(($J100-SUM($Z100:AG100))*$Q100))*IF($V100&lt;=AH$2,(DATEDIF(AG$2,$V100,"D")/365),IF($G100&gt;AG$2,(DATEDIF($G100,AH$2,"D")/365),1)))))))</f>
        <v>0</v>
      </c>
      <c r="AI100" s="53">
        <f>IF($V100&lt;=AH$2,0,IF($O100&lt;=AH$2,0,IF($G100&gt;=AI$2,0,IF($K100&gt;=$J100,0,IF($O100&lt;=AI$2,($J100-(SUM($K100,SUM($Z100:AH100)))),IF($L100=$D$139,(($J100-$K100)/$P100),(($J100-SUM($Z100:AH100))*$Q100))*IF($V100&lt;=AI$2,(DATEDIF(AH$2,$V100,"D")/365),IF($G100&gt;AH$2,(DATEDIF($G100,AI$2,"D")/365),1)))))))</f>
        <v>0</v>
      </c>
      <c r="AJ100" s="53">
        <f>IF($V100&lt;=AI$2,0,IF($O100&lt;=AI$2,0,IF($G100&gt;=AJ$2,0,IF($K100&gt;=$J100,0,IF($O100&lt;=AJ$2,($J100-(SUM($K100,SUM($Z100:AI100)))),IF($L100=$D$139,(($J100-$K100)/$P100),(($J100-SUM($Z100:AI100))*$Q100))*IF($V100&lt;=AJ$2,(DATEDIF(AI$2,$V100,"D")/365),IF($G100&gt;AI$2,(DATEDIF($G100,AJ$2,"D")/365),1)))))))</f>
        <v>0</v>
      </c>
      <c r="AK100" s="53">
        <f>IF($V100&lt;=AJ$2,0,IF($O100&lt;=AJ$2,0,IF($G100&gt;=AK$2,0,IF($K100&gt;=$J100,0,IF($O100&lt;=AK$2,($J100-(SUM($K100,SUM($Z100:AJ100)))),IF($L100=$D$139,(($J100-$K100)/$P100),(($J100-SUM($Z100:AJ100))*$Q100))*IF($V100&lt;=AK$2,(DATEDIF(AJ$2,$V100,"D")/365),IF($G100&gt;AJ$2,(DATEDIF($G100,AK$2,"D")/365),1)))))))</f>
        <v>0</v>
      </c>
      <c r="AL100" s="53">
        <f>IF($V100&lt;=AK$2,0,IF($O100&lt;=AK$2,0,IF($G100&gt;=AL$2,0,IF($K100&gt;=$J100,0,IF($O100&lt;=AL$2,($J100-(SUM($K100,SUM($Z100:AK100)))),IF($L100=$D$139,(($J100-$K100)/$P100),(($J100-SUM($Z100:AK100))*$Q100))*IF($V100&lt;=AL$2,(DATEDIF(AK$2,$V100,"D")/365),IF($G100&gt;AK$2,(DATEDIF($G100,AL$2,"D")/365),1)))))))</f>
        <v>0</v>
      </c>
      <c r="AM100" s="53">
        <f>IF($V100&lt;=AL$2,0,IF($O100&lt;=AL$2,0,IF($G100&gt;=AM$2,0,IF($K100&gt;=$J100,0,IF($O100&lt;=AM$2,($J100-(SUM($K100,SUM($Z100:AL100)))),IF($L100=$D$139,(($J100-$K100)/$P100),(($J100-SUM($Z100:AL100))*$Q100))*IF($V100&lt;=AM$2,(DATEDIF(AL$2,$V100,"D")/365),IF($G100&gt;AL$2,(DATEDIF($G100,AM$2,"D")/365),1)))))))</f>
        <v>0</v>
      </c>
      <c r="AN100" s="53">
        <f>IF($V100&lt;=AM$2,0,IF($O100&lt;=AM$2,0,IF($G100&gt;=AN$2,0,IF($K100&gt;=$J100,0,IF($O100&lt;=AN$2,($J100-(SUM($K100,SUM($Z100:AM100)))),IF($L100=$D$139,(($J100-$K100)/$P100),(($J100-SUM($Z100:AM100))*$Q100))*IF($V100&lt;=AN$2,(DATEDIF(AM$2,$V100,"D")/365),IF($G100&gt;AM$2,(DATEDIF($G100,AN$2,"D")/365),1)))))))</f>
        <v>0</v>
      </c>
      <c r="AO100" s="53">
        <f>IF($V100&lt;=AN$2,0,IF($O100&lt;=AN$2,0,IF($G100&gt;=AO$2,0,IF($K100&gt;=$J100,0,IF($O100&lt;=AO$2,($J100-(SUM($K100,SUM($Z100:AN100)))),IF($L100=$D$139,(($J100-$K100)/$P100),(($J100-SUM($Z100:AN100))*$Q100))*IF($V100&lt;=AO$2,(DATEDIF(AN$2,$V100,"D")/365),IF($G100&gt;AN$2,(DATEDIF($G100,AO$2,"D")/365),1)))))))</f>
        <v>0</v>
      </c>
      <c r="AP100" s="53">
        <f>IF($V100&lt;=AO$2,0,IF($O100&lt;=AO$2,0,IF($G100&gt;=AP$2,0,IF($K100&gt;=$J100,0,IF($O100&lt;=AP$2,($J100-(SUM($K100,SUM($Z100:AO100)))),IF($L100=$D$139,(($J100-$K100)/$P100),(($J100-SUM($Z100:AO100))*$Q100))*IF($V100&lt;=AP$2,(DATEDIF(AO$2,$V100,"D")/365),IF($G100&gt;AO$2,(DATEDIF($G100,AP$2,"D")/365),1)))))))</f>
        <v>0</v>
      </c>
      <c r="AQ100" s="53">
        <f>IF($V100&lt;=AP$2,0,IF($O100&lt;=AP$2,0,IF($G100&gt;=AQ$2,0,IF($K100&gt;=$J100,0,IF($O100&lt;=AQ$2,($J100-(SUM($K100,SUM($Z100:AP100)))),IF($L100=$D$139,(($J100-$K100)/$P100),(($J100-SUM($Z100:AP100))*$Q100))*IF($V100&lt;=AQ$2,(DATEDIF(AP$2,$V100,"D")/365),IF($G100&gt;AP$2,(DATEDIF($G100,AQ$2,"D")/365),1)))))))</f>
        <v>0</v>
      </c>
      <c r="AR100" s="53">
        <f>IF($V100&lt;=AQ$2,0,IF($O100&lt;=AQ$2,0,IF($G100&gt;=AR$2,0,IF($K100&gt;=$J100,0,IF($O100&lt;=AR$2,($J100-(SUM($K100,SUM($Z100:AQ100)))),IF($L100=$D$139,(($J100-$K100)/$P100),(($J100-SUM($Z100:AQ100))*$Q100))*IF($V100&lt;=AR$2,(DATEDIF(AQ$2,$V100,"D")/365),IF($G100&gt;AQ$2,(DATEDIF($G100,AR$2,"D")/365),1)))))))</f>
        <v>0</v>
      </c>
      <c r="AS100" s="53">
        <f>IF($V100&lt;=AR$2,0,IF($O100&lt;=AR$2,0,IF($G100&gt;=AS$2,0,IF($K100&gt;=$J100,0,IF($O100&lt;=AS$2,($J100-(SUM($K100,SUM($Z100:AR100)))),IF($L100=$D$139,(($J100-$K100)/$P100),(($J100-SUM($Z100:AR100))*$Q100))*IF($V100&lt;=AS$2,(DATEDIF(AR$2,$V100,"D")/365),IF($G100&gt;AR$2,(DATEDIF($G100,AS$2,"D")/365),1)))))))</f>
        <v>0</v>
      </c>
      <c r="AT100" s="53">
        <f>IF($V100&lt;=AS$2,0,IF($O100&lt;=AS$2,0,IF($G100&gt;=AT$2,0,IF($K100&gt;=$J100,0,IF($O100&lt;=AT$2,($J100-(SUM($K100,SUM($Z100:AS100)))),IF($L100=$D$139,(($J100-$K100)/$P100),(($J100-SUM($Z100:AS100))*$Q100))*IF($V100&lt;=AT$2,(DATEDIF(AS$2,$V100,"D")/365),IF($G100&gt;AS$2,(DATEDIF($G100,AT$2,"D")/365),1)))))))</f>
        <v>0</v>
      </c>
      <c r="AU100" s="53">
        <f>IF($V100&lt;=AT$2,0,IF($O100&lt;=AT$2,0,IF($G100&gt;=AU$2,0,IF($K100&gt;=$J100,0,IF($O100&lt;=AU$2,($J100-(SUM($K100,SUM($Z100:AT100)))),IF($L100=$D$139,(($J100-$K100)/$P100),(($J100-SUM($Z100:AT100))*$Q100))*IF($V100&lt;=AU$2,(DATEDIF(AT$2,$V100,"D")/365),IF($G100&gt;AT$2,(DATEDIF($G100,AU$2,"D")/365),1)))))))</f>
        <v>0</v>
      </c>
      <c r="AV100" s="53">
        <f>IF($V100&lt;=AU$2,0,IF($O100&lt;=AU$2,0,IF($G100&gt;=AV$2,0,IF($K100&gt;=$J100,0,IF($O100&lt;=AV$2,($J100-(SUM($K100,SUM($Z100:AU100)))),IF($L100=$D$139,(($J100-$K100)/$P100),(($J100-SUM($Z100:AU100))*$Q100))*IF($V100&lt;=AV$2,(DATEDIF(AU$2,$V100,"D")/365),IF($G100&gt;AU$2,(DATEDIF($G100,AV$2,"D")/365),1)))))))</f>
        <v>0</v>
      </c>
      <c r="AW100" s="53">
        <f>IF($V100&lt;=AV$2,0,IF($O100&lt;=AV$2,0,IF($G100&gt;=AW$2,0,IF($K100&gt;=$J100,0,IF($O100&lt;=AW$2,($J100-(SUM($K100,SUM($Z100:AV100)))),IF($L100=$D$139,(($J100-$K100)/$P100),(($J100-SUM($Z100:AV100))*$Q100))*IF($V100&lt;=AW$2,(DATEDIF(AV$2,$V100,"D")/365),IF($G100&gt;AV$2,(DATEDIF($G100,AW$2,"D")/365),1)))))))</f>
        <v>0</v>
      </c>
      <c r="AX100" s="53">
        <f>IF($V100&lt;=AW$2,0,IF($O100&lt;=AW$2,0,IF($G100&gt;=AX$2,0,IF($K100&gt;=$J100,0,IF($O100&lt;=AX$2,($J100-(SUM($K100,SUM($Z100:AW100)))),IF($L100=$D$139,(($J100-$K100)/$P100),(($J100-SUM($Z100:AW100))*$Q100))*IF($V100&lt;=AX$2,(DATEDIF(AW$2,$V100,"D")/365),IF($G100&gt;AW$2,(DATEDIF($G100,AX$2,"D")/365),1)))))))</f>
        <v>0</v>
      </c>
      <c r="AY100" s="53">
        <f>IF($V100&lt;=AX$2,0,IF($O100&lt;=AX$2,0,IF($G100&gt;=AY$2,0,IF($K100&gt;=$J100,0,IF($O100&lt;=AY$2,($J100-(SUM($K100,SUM($Z100:AX100)))),IF($L100=$D$139,(($J100-$K100)/$P100),(($J100-SUM($Z100:AX100))*$Q100))*IF($V100&lt;=AY$2,(DATEDIF(AX$2,$V100,"D")/365),IF($G100&gt;AX$2,(DATEDIF($G100,AY$2,"D")/365),1)))))))</f>
        <v>0</v>
      </c>
      <c r="AZ100" s="52"/>
      <c r="BA100" s="52"/>
      <c r="BB100" s="126">
        <f>IF($V100&lt;=BB$2,0,IF($G100&gt;=BB$2,0,IF($G100&gt;$W$3,(J100-Z100),IF($G100&lt;=$W$3,J100-SUM(W100,$Z100:Z100),0))))</f>
        <v>0</v>
      </c>
      <c r="BC100" s="53">
        <f t="shared" si="52"/>
        <v>0</v>
      </c>
      <c r="BD100" s="52">
        <f t="shared" si="52"/>
        <v>0</v>
      </c>
      <c r="BE100" s="53">
        <f t="shared" si="52"/>
        <v>0</v>
      </c>
      <c r="BF100" s="52">
        <f t="shared" si="52"/>
        <v>0</v>
      </c>
      <c r="BG100" s="53">
        <f t="shared" si="52"/>
        <v>0</v>
      </c>
      <c r="BH100" s="52">
        <f t="shared" si="52"/>
        <v>0</v>
      </c>
      <c r="BI100" s="53">
        <f t="shared" si="52"/>
        <v>0</v>
      </c>
      <c r="BJ100" s="52">
        <f t="shared" si="52"/>
        <v>0</v>
      </c>
      <c r="BK100" s="53">
        <f t="shared" si="52"/>
        <v>0</v>
      </c>
      <c r="BL100" s="52">
        <f t="shared" si="52"/>
        <v>0</v>
      </c>
      <c r="BM100" s="53">
        <f t="shared" si="52"/>
        <v>0</v>
      </c>
      <c r="BN100" s="52">
        <f t="shared" si="52"/>
        <v>0</v>
      </c>
      <c r="BO100" s="53">
        <f t="shared" si="52"/>
        <v>0</v>
      </c>
      <c r="BP100" s="52">
        <f t="shared" si="52"/>
        <v>0</v>
      </c>
      <c r="BQ100" s="53">
        <f t="shared" si="52"/>
        <v>0</v>
      </c>
      <c r="BR100" s="52">
        <f t="shared" si="52"/>
        <v>0</v>
      </c>
      <c r="BS100" s="53">
        <f t="shared" si="51"/>
        <v>0</v>
      </c>
      <c r="BT100" s="52">
        <f t="shared" si="51"/>
        <v>0</v>
      </c>
      <c r="BU100" s="53">
        <f t="shared" si="51"/>
        <v>0</v>
      </c>
      <c r="BV100" s="52">
        <f t="shared" si="50"/>
        <v>0</v>
      </c>
      <c r="BW100" s="53">
        <f t="shared" si="50"/>
        <v>0</v>
      </c>
      <c r="BX100" s="52">
        <f t="shared" si="50"/>
        <v>0</v>
      </c>
      <c r="BY100" s="53">
        <f t="shared" si="50"/>
        <v>0</v>
      </c>
      <c r="BZ100" s="52">
        <f t="shared" si="50"/>
        <v>0</v>
      </c>
      <c r="CA100" s="53">
        <f t="shared" si="50"/>
        <v>0</v>
      </c>
    </row>
    <row r="101" spans="1:79">
      <c r="A101" s="20">
        <v>100</v>
      </c>
      <c r="B101" s="20" t="s">
        <v>27</v>
      </c>
      <c r="C101" s="20" t="s">
        <v>153</v>
      </c>
      <c r="D101" s="2">
        <v>1985</v>
      </c>
      <c r="E101" s="3">
        <v>4</v>
      </c>
      <c r="F101" s="2">
        <v>1</v>
      </c>
      <c r="G101" s="55">
        <f t="shared" si="33"/>
        <v>31137</v>
      </c>
      <c r="H101" s="4">
        <v>0</v>
      </c>
      <c r="I101" s="1">
        <v>0</v>
      </c>
      <c r="J101" s="51">
        <f t="shared" si="34"/>
        <v>0</v>
      </c>
      <c r="K101" s="54">
        <f t="shared" si="35"/>
        <v>0</v>
      </c>
      <c r="L101" s="4" t="s">
        <v>96</v>
      </c>
      <c r="M101" s="54">
        <f t="shared" si="48"/>
        <v>8</v>
      </c>
      <c r="N101" s="53">
        <f t="shared" si="39"/>
        <v>8</v>
      </c>
      <c r="O101" s="55">
        <f t="shared" si="40"/>
        <v>34059</v>
      </c>
      <c r="P101" s="53">
        <f t="shared" si="41"/>
        <v>0</v>
      </c>
      <c r="Q101" s="111">
        <f t="shared" si="42"/>
        <v>0</v>
      </c>
      <c r="R101" s="145" t="s">
        <v>130</v>
      </c>
      <c r="S101" s="138">
        <v>17</v>
      </c>
      <c r="T101" s="139">
        <v>4</v>
      </c>
      <c r="U101" s="138">
        <v>2035</v>
      </c>
      <c r="V101" s="55">
        <f t="shared" si="43"/>
        <v>54878</v>
      </c>
      <c r="W101" s="53">
        <f t="shared" si="44"/>
        <v>0</v>
      </c>
      <c r="X101" s="53">
        <f t="shared" si="45"/>
        <v>0</v>
      </c>
      <c r="Y101" s="53">
        <f t="shared" si="46"/>
        <v>0</v>
      </c>
      <c r="Z101" s="53">
        <f t="shared" si="47"/>
        <v>0</v>
      </c>
      <c r="AA101" s="53">
        <f>IF($V101&lt;=Z$2,0,IF($O101&lt;=Z$2,0,IF($G101&gt;=AA$2,0,IF($K101&gt;=$J101,0,IF($O101&lt;=AA$2,($J101-(SUM($K101,SUM($Z101:Z101)))),IF($L101=$D$139,(($J101-$K101)/$P101),(($J101-SUM($Z101:Z101))*$Q101))*IF($V101&lt;=AA$2,(DATEDIF(Z$2,$V101,"D")/365),IF($G101&gt;Z$2,(DATEDIF($G101,AA$2,"D")/365),1)))))))</f>
        <v>0</v>
      </c>
      <c r="AB101" s="53">
        <f>IF($V101&lt;=AA$2,0,IF($O101&lt;=AA$2,0,IF($G101&gt;=AB$2,0,IF($K101&gt;=$J101,0,IF($O101&lt;=AB$2,($J101-(SUM($K101,SUM($Z101:AA101)))),IF($L101=$D$139,(($J101-$K101)/$P101),(($J101-SUM($Z101:AA101))*$Q101))*IF($V101&lt;=AB$2,(DATEDIF(AA$2,$V101,"D")/365),IF($G101&gt;AA$2,(DATEDIF($G101,AB$2,"D")/365),1)))))))</f>
        <v>0</v>
      </c>
      <c r="AC101" s="53">
        <f>IF($V101&lt;=AB$2,0,IF($O101&lt;=AB$2,0,IF($G101&gt;=AC$2,0,IF($K101&gt;=$J101,0,IF($O101&lt;=AC$2,($J101-(SUM($K101,SUM($Z101:AB101)))),IF($L101=$D$139,(($J101-$K101)/$P101),(($J101-SUM($Z101:AB101))*$Q101))*IF($V101&lt;=AC$2,(DATEDIF(AB$2,$V101,"D")/365),IF($G101&gt;AB$2,(DATEDIF($G101,AC$2,"D")/365),1)))))))</f>
        <v>0</v>
      </c>
      <c r="AD101" s="53">
        <f>IF($V101&lt;=AC$2,0,IF($O101&lt;=AC$2,0,IF($G101&gt;=AD$2,0,IF($K101&gt;=$J101,0,IF($O101&lt;=AD$2,($J101-(SUM($K101,SUM($Z101:AC101)))),IF($L101=$D$139,(($J101-$K101)/$P101),(($J101-SUM($Z101:AC101))*$Q101))*IF($V101&lt;=AD$2,(DATEDIF(AC$2,$V101,"D")/365),IF($G101&gt;AC$2,(DATEDIF($G101,AD$2,"D")/365),1)))))))</f>
        <v>0</v>
      </c>
      <c r="AE101" s="53">
        <f>IF($V101&lt;=AD$2,0,IF($O101&lt;=AD$2,0,IF($G101&gt;=AE$2,0,IF($K101&gt;=$J101,0,IF($O101&lt;=AE$2,($J101-(SUM($K101,SUM($Z101:AD101)))),IF($L101=$D$139,(($J101-$K101)/$P101),(($J101-SUM($Z101:AD101))*$Q101))*IF($V101&lt;=AE$2,(DATEDIF(AD$2,$V101,"D")/365),IF($G101&gt;AD$2,(DATEDIF($G101,AE$2,"D")/365),1)))))))</f>
        <v>0</v>
      </c>
      <c r="AF101" s="53">
        <f>IF($V101&lt;=AE$2,0,IF($O101&lt;=AE$2,0,IF($G101&gt;=AF$2,0,IF($K101&gt;=$J101,0,IF($O101&lt;=AF$2,($J101-(SUM($K101,SUM($Z101:AE101)))),IF($L101=$D$139,(($J101-$K101)/$P101),(($J101-SUM($Z101:AE101))*$Q101))*IF($V101&lt;=AF$2,(DATEDIF(AE$2,$V101,"D")/365),IF($G101&gt;AE$2,(DATEDIF($G101,AF$2,"D")/365),1)))))))</f>
        <v>0</v>
      </c>
      <c r="AG101" s="53">
        <f>IF($V101&lt;=AF$2,0,IF($O101&lt;=AF$2,0,IF($G101&gt;=AG$2,0,IF($K101&gt;=$J101,0,IF($O101&lt;=AG$2,($J101-(SUM($K101,SUM($Z101:AF101)))),IF($L101=$D$139,(($J101-$K101)/$P101),(($J101-SUM($Z101:AF101))*$Q101))*IF($V101&lt;=AG$2,(DATEDIF(AF$2,$V101,"D")/365),IF($G101&gt;AF$2,(DATEDIF($G101,AG$2,"D")/365),1)))))))</f>
        <v>0</v>
      </c>
      <c r="AH101" s="53">
        <f>IF($V101&lt;=AG$2,0,IF($O101&lt;=AG$2,0,IF($G101&gt;=AH$2,0,IF($K101&gt;=$J101,0,IF($O101&lt;=AH$2,($J101-(SUM($K101,SUM($Z101:AG101)))),IF($L101=$D$139,(($J101-$K101)/$P101),(($J101-SUM($Z101:AG101))*$Q101))*IF($V101&lt;=AH$2,(DATEDIF(AG$2,$V101,"D")/365),IF($G101&gt;AG$2,(DATEDIF($G101,AH$2,"D")/365),1)))))))</f>
        <v>0</v>
      </c>
      <c r="AI101" s="53">
        <f>IF($V101&lt;=AH$2,0,IF($O101&lt;=AH$2,0,IF($G101&gt;=AI$2,0,IF($K101&gt;=$J101,0,IF($O101&lt;=AI$2,($J101-(SUM($K101,SUM($Z101:AH101)))),IF($L101=$D$139,(($J101-$K101)/$P101),(($J101-SUM($Z101:AH101))*$Q101))*IF($V101&lt;=AI$2,(DATEDIF(AH$2,$V101,"D")/365),IF($G101&gt;AH$2,(DATEDIF($G101,AI$2,"D")/365),1)))))))</f>
        <v>0</v>
      </c>
      <c r="AJ101" s="53">
        <f>IF($V101&lt;=AI$2,0,IF($O101&lt;=AI$2,0,IF($G101&gt;=AJ$2,0,IF($K101&gt;=$J101,0,IF($O101&lt;=AJ$2,($J101-(SUM($K101,SUM($Z101:AI101)))),IF($L101=$D$139,(($J101-$K101)/$P101),(($J101-SUM($Z101:AI101))*$Q101))*IF($V101&lt;=AJ$2,(DATEDIF(AI$2,$V101,"D")/365),IF($G101&gt;AI$2,(DATEDIF($G101,AJ$2,"D")/365),1)))))))</f>
        <v>0</v>
      </c>
      <c r="AK101" s="53">
        <f>IF($V101&lt;=AJ$2,0,IF($O101&lt;=AJ$2,0,IF($G101&gt;=AK$2,0,IF($K101&gt;=$J101,0,IF($O101&lt;=AK$2,($J101-(SUM($K101,SUM($Z101:AJ101)))),IF($L101=$D$139,(($J101-$K101)/$P101),(($J101-SUM($Z101:AJ101))*$Q101))*IF($V101&lt;=AK$2,(DATEDIF(AJ$2,$V101,"D")/365),IF($G101&gt;AJ$2,(DATEDIF($G101,AK$2,"D")/365),1)))))))</f>
        <v>0</v>
      </c>
      <c r="AL101" s="53">
        <f>IF($V101&lt;=AK$2,0,IF($O101&lt;=AK$2,0,IF($G101&gt;=AL$2,0,IF($K101&gt;=$J101,0,IF($O101&lt;=AL$2,($J101-(SUM($K101,SUM($Z101:AK101)))),IF($L101=$D$139,(($J101-$K101)/$P101),(($J101-SUM($Z101:AK101))*$Q101))*IF($V101&lt;=AL$2,(DATEDIF(AK$2,$V101,"D")/365),IF($G101&gt;AK$2,(DATEDIF($G101,AL$2,"D")/365),1)))))))</f>
        <v>0</v>
      </c>
      <c r="AM101" s="53">
        <f>IF($V101&lt;=AL$2,0,IF($O101&lt;=AL$2,0,IF($G101&gt;=AM$2,0,IF($K101&gt;=$J101,0,IF($O101&lt;=AM$2,($J101-(SUM($K101,SUM($Z101:AL101)))),IF($L101=$D$139,(($J101-$K101)/$P101),(($J101-SUM($Z101:AL101))*$Q101))*IF($V101&lt;=AM$2,(DATEDIF(AL$2,$V101,"D")/365),IF($G101&gt;AL$2,(DATEDIF($G101,AM$2,"D")/365),1)))))))</f>
        <v>0</v>
      </c>
      <c r="AN101" s="53">
        <f>IF($V101&lt;=AM$2,0,IF($O101&lt;=AM$2,0,IF($G101&gt;=AN$2,0,IF($K101&gt;=$J101,0,IF($O101&lt;=AN$2,($J101-(SUM($K101,SUM($Z101:AM101)))),IF($L101=$D$139,(($J101-$K101)/$P101),(($J101-SUM($Z101:AM101))*$Q101))*IF($V101&lt;=AN$2,(DATEDIF(AM$2,$V101,"D")/365),IF($G101&gt;AM$2,(DATEDIF($G101,AN$2,"D")/365),1)))))))</f>
        <v>0</v>
      </c>
      <c r="AO101" s="53">
        <f>IF($V101&lt;=AN$2,0,IF($O101&lt;=AN$2,0,IF($G101&gt;=AO$2,0,IF($K101&gt;=$J101,0,IF($O101&lt;=AO$2,($J101-(SUM($K101,SUM($Z101:AN101)))),IF($L101=$D$139,(($J101-$K101)/$P101),(($J101-SUM($Z101:AN101))*$Q101))*IF($V101&lt;=AO$2,(DATEDIF(AN$2,$V101,"D")/365),IF($G101&gt;AN$2,(DATEDIF($G101,AO$2,"D")/365),1)))))))</f>
        <v>0</v>
      </c>
      <c r="AP101" s="53">
        <f>IF($V101&lt;=AO$2,0,IF($O101&lt;=AO$2,0,IF($G101&gt;=AP$2,0,IF($K101&gt;=$J101,0,IF($O101&lt;=AP$2,($J101-(SUM($K101,SUM($Z101:AO101)))),IF($L101=$D$139,(($J101-$K101)/$P101),(($J101-SUM($Z101:AO101))*$Q101))*IF($V101&lt;=AP$2,(DATEDIF(AO$2,$V101,"D")/365),IF($G101&gt;AO$2,(DATEDIF($G101,AP$2,"D")/365),1)))))))</f>
        <v>0</v>
      </c>
      <c r="AQ101" s="53">
        <f>IF($V101&lt;=AP$2,0,IF($O101&lt;=AP$2,0,IF($G101&gt;=AQ$2,0,IF($K101&gt;=$J101,0,IF($O101&lt;=AQ$2,($J101-(SUM($K101,SUM($Z101:AP101)))),IF($L101=$D$139,(($J101-$K101)/$P101),(($J101-SUM($Z101:AP101))*$Q101))*IF($V101&lt;=AQ$2,(DATEDIF(AP$2,$V101,"D")/365),IF($G101&gt;AP$2,(DATEDIF($G101,AQ$2,"D")/365),1)))))))</f>
        <v>0</v>
      </c>
      <c r="AR101" s="53">
        <f>IF($V101&lt;=AQ$2,0,IF($O101&lt;=AQ$2,0,IF($G101&gt;=AR$2,0,IF($K101&gt;=$J101,0,IF($O101&lt;=AR$2,($J101-(SUM($K101,SUM($Z101:AQ101)))),IF($L101=$D$139,(($J101-$K101)/$P101),(($J101-SUM($Z101:AQ101))*$Q101))*IF($V101&lt;=AR$2,(DATEDIF(AQ$2,$V101,"D")/365),IF($G101&gt;AQ$2,(DATEDIF($G101,AR$2,"D")/365),1)))))))</f>
        <v>0</v>
      </c>
      <c r="AS101" s="53">
        <f>IF($V101&lt;=AR$2,0,IF($O101&lt;=AR$2,0,IF($G101&gt;=AS$2,0,IF($K101&gt;=$J101,0,IF($O101&lt;=AS$2,($J101-(SUM($K101,SUM($Z101:AR101)))),IF($L101=$D$139,(($J101-$K101)/$P101),(($J101-SUM($Z101:AR101))*$Q101))*IF($V101&lt;=AS$2,(DATEDIF(AR$2,$V101,"D")/365),IF($G101&gt;AR$2,(DATEDIF($G101,AS$2,"D")/365),1)))))))</f>
        <v>0</v>
      </c>
      <c r="AT101" s="53">
        <f>IF($V101&lt;=AS$2,0,IF($O101&lt;=AS$2,0,IF($G101&gt;=AT$2,0,IF($K101&gt;=$J101,0,IF($O101&lt;=AT$2,($J101-(SUM($K101,SUM($Z101:AS101)))),IF($L101=$D$139,(($J101-$K101)/$P101),(($J101-SUM($Z101:AS101))*$Q101))*IF($V101&lt;=AT$2,(DATEDIF(AS$2,$V101,"D")/365),IF($G101&gt;AS$2,(DATEDIF($G101,AT$2,"D")/365),1)))))))</f>
        <v>0</v>
      </c>
      <c r="AU101" s="53">
        <f>IF($V101&lt;=AT$2,0,IF($O101&lt;=AT$2,0,IF($G101&gt;=AU$2,0,IF($K101&gt;=$J101,0,IF($O101&lt;=AU$2,($J101-(SUM($K101,SUM($Z101:AT101)))),IF($L101=$D$139,(($J101-$K101)/$P101),(($J101-SUM($Z101:AT101))*$Q101))*IF($V101&lt;=AU$2,(DATEDIF(AT$2,$V101,"D")/365),IF($G101&gt;AT$2,(DATEDIF($G101,AU$2,"D")/365),1)))))))</f>
        <v>0</v>
      </c>
      <c r="AV101" s="53">
        <f>IF($V101&lt;=AU$2,0,IF($O101&lt;=AU$2,0,IF($G101&gt;=AV$2,0,IF($K101&gt;=$J101,0,IF($O101&lt;=AV$2,($J101-(SUM($K101,SUM($Z101:AU101)))),IF($L101=$D$139,(($J101-$K101)/$P101),(($J101-SUM($Z101:AU101))*$Q101))*IF($V101&lt;=AV$2,(DATEDIF(AU$2,$V101,"D")/365),IF($G101&gt;AU$2,(DATEDIF($G101,AV$2,"D")/365),1)))))))</f>
        <v>0</v>
      </c>
      <c r="AW101" s="53">
        <f>IF($V101&lt;=AV$2,0,IF($O101&lt;=AV$2,0,IF($G101&gt;=AW$2,0,IF($K101&gt;=$J101,0,IF($O101&lt;=AW$2,($J101-(SUM($K101,SUM($Z101:AV101)))),IF($L101=$D$139,(($J101-$K101)/$P101),(($J101-SUM($Z101:AV101))*$Q101))*IF($V101&lt;=AW$2,(DATEDIF(AV$2,$V101,"D")/365),IF($G101&gt;AV$2,(DATEDIF($G101,AW$2,"D")/365),1)))))))</f>
        <v>0</v>
      </c>
      <c r="AX101" s="53">
        <f>IF($V101&lt;=AW$2,0,IF($O101&lt;=AW$2,0,IF($G101&gt;=AX$2,0,IF($K101&gt;=$J101,0,IF($O101&lt;=AX$2,($J101-(SUM($K101,SUM($Z101:AW101)))),IF($L101=$D$139,(($J101-$K101)/$P101),(($J101-SUM($Z101:AW101))*$Q101))*IF($V101&lt;=AX$2,(DATEDIF(AW$2,$V101,"D")/365),IF($G101&gt;AW$2,(DATEDIF($G101,AX$2,"D")/365),1)))))))</f>
        <v>0</v>
      </c>
      <c r="AY101" s="53">
        <f>IF($V101&lt;=AX$2,0,IF($O101&lt;=AX$2,0,IF($G101&gt;=AY$2,0,IF($K101&gt;=$J101,0,IF($O101&lt;=AY$2,($J101-(SUM($K101,SUM($Z101:AX101)))),IF($L101=$D$139,(($J101-$K101)/$P101),(($J101-SUM($Z101:AX101))*$Q101))*IF($V101&lt;=AY$2,(DATEDIF(AX$2,$V101,"D")/365),IF($G101&gt;AX$2,(DATEDIF($G101,AY$2,"D")/365),1)))))))</f>
        <v>0</v>
      </c>
      <c r="AZ101" s="52"/>
      <c r="BA101" s="52"/>
      <c r="BB101" s="126">
        <f>IF($V101&lt;=BB$2,0,IF($G101&gt;=BB$2,0,IF($G101&gt;$W$3,(J101-Z101),IF($G101&lt;=$W$3,J101-SUM(W101,$Z101:Z101),0))))</f>
        <v>0</v>
      </c>
      <c r="BC101" s="53">
        <f t="shared" si="52"/>
        <v>0</v>
      </c>
      <c r="BD101" s="52">
        <f t="shared" si="52"/>
        <v>0</v>
      </c>
      <c r="BE101" s="53">
        <f t="shared" si="52"/>
        <v>0</v>
      </c>
      <c r="BF101" s="52">
        <f t="shared" si="52"/>
        <v>0</v>
      </c>
      <c r="BG101" s="53">
        <f t="shared" si="52"/>
        <v>0</v>
      </c>
      <c r="BH101" s="52">
        <f t="shared" si="52"/>
        <v>0</v>
      </c>
      <c r="BI101" s="53">
        <f t="shared" si="52"/>
        <v>0</v>
      </c>
      <c r="BJ101" s="52">
        <f t="shared" si="52"/>
        <v>0</v>
      </c>
      <c r="BK101" s="53">
        <f t="shared" si="52"/>
        <v>0</v>
      </c>
      <c r="BL101" s="52">
        <f t="shared" si="52"/>
        <v>0</v>
      </c>
      <c r="BM101" s="53">
        <f t="shared" si="52"/>
        <v>0</v>
      </c>
      <c r="BN101" s="52">
        <f t="shared" si="52"/>
        <v>0</v>
      </c>
      <c r="BO101" s="53">
        <f t="shared" si="52"/>
        <v>0</v>
      </c>
      <c r="BP101" s="52">
        <f t="shared" si="52"/>
        <v>0</v>
      </c>
      <c r="BQ101" s="53">
        <f t="shared" si="52"/>
        <v>0</v>
      </c>
      <c r="BR101" s="52">
        <f t="shared" si="52"/>
        <v>0</v>
      </c>
      <c r="BS101" s="53">
        <f t="shared" si="51"/>
        <v>0</v>
      </c>
      <c r="BT101" s="52">
        <f t="shared" si="51"/>
        <v>0</v>
      </c>
      <c r="BU101" s="53">
        <f t="shared" si="51"/>
        <v>0</v>
      </c>
      <c r="BV101" s="52">
        <f t="shared" si="50"/>
        <v>0</v>
      </c>
      <c r="BW101" s="53">
        <f t="shared" si="50"/>
        <v>0</v>
      </c>
      <c r="BX101" s="52">
        <f t="shared" si="50"/>
        <v>0</v>
      </c>
      <c r="BY101" s="53">
        <f t="shared" si="50"/>
        <v>0</v>
      </c>
      <c r="BZ101" s="52">
        <f t="shared" si="50"/>
        <v>0</v>
      </c>
      <c r="CA101" s="53">
        <f t="shared" si="50"/>
        <v>0</v>
      </c>
    </row>
    <row r="102" spans="1:79">
      <c r="A102" s="20">
        <v>101</v>
      </c>
      <c r="B102" s="20" t="s">
        <v>27</v>
      </c>
      <c r="C102" s="20" t="s">
        <v>153</v>
      </c>
      <c r="D102" s="2">
        <v>1985</v>
      </c>
      <c r="E102" s="3">
        <v>4</v>
      </c>
      <c r="F102" s="2">
        <v>1</v>
      </c>
      <c r="G102" s="55">
        <f t="shared" si="33"/>
        <v>31137</v>
      </c>
      <c r="H102" s="4">
        <v>0</v>
      </c>
      <c r="I102" s="1">
        <v>0</v>
      </c>
      <c r="J102" s="51">
        <f t="shared" si="34"/>
        <v>0</v>
      </c>
      <c r="K102" s="54">
        <f t="shared" si="35"/>
        <v>0</v>
      </c>
      <c r="L102" s="4" t="s">
        <v>96</v>
      </c>
      <c r="M102" s="54">
        <f t="shared" si="48"/>
        <v>8</v>
      </c>
      <c r="N102" s="53">
        <f t="shared" si="39"/>
        <v>8</v>
      </c>
      <c r="O102" s="55">
        <f t="shared" si="40"/>
        <v>34059</v>
      </c>
      <c r="P102" s="53">
        <f t="shared" si="41"/>
        <v>0</v>
      </c>
      <c r="Q102" s="111">
        <f t="shared" si="42"/>
        <v>0</v>
      </c>
      <c r="R102" s="145" t="s">
        <v>130</v>
      </c>
      <c r="S102" s="138">
        <v>17</v>
      </c>
      <c r="T102" s="139">
        <v>4</v>
      </c>
      <c r="U102" s="138">
        <v>2035</v>
      </c>
      <c r="V102" s="55">
        <f t="shared" si="43"/>
        <v>54878</v>
      </c>
      <c r="W102" s="53">
        <f t="shared" si="44"/>
        <v>0</v>
      </c>
      <c r="X102" s="53">
        <f t="shared" si="45"/>
        <v>0</v>
      </c>
      <c r="Y102" s="53">
        <f t="shared" si="46"/>
        <v>0</v>
      </c>
      <c r="Z102" s="53">
        <f t="shared" si="47"/>
        <v>0</v>
      </c>
      <c r="AA102" s="53">
        <f>IF($V102&lt;=Z$2,0,IF($O102&lt;=Z$2,0,IF($G102&gt;=AA$2,0,IF($K102&gt;=$J102,0,IF($O102&lt;=AA$2,($J102-(SUM($K102,SUM($Z102:Z102)))),IF($L102=$D$139,(($J102-$K102)/$P102),(($J102-SUM($Z102:Z102))*$Q102))*IF($V102&lt;=AA$2,(DATEDIF(Z$2,$V102,"D")/365),IF($G102&gt;Z$2,(DATEDIF($G102,AA$2,"D")/365),1)))))))</f>
        <v>0</v>
      </c>
      <c r="AB102" s="53">
        <f>IF($V102&lt;=AA$2,0,IF($O102&lt;=AA$2,0,IF($G102&gt;=AB$2,0,IF($K102&gt;=$J102,0,IF($O102&lt;=AB$2,($J102-(SUM($K102,SUM($Z102:AA102)))),IF($L102=$D$139,(($J102-$K102)/$P102),(($J102-SUM($Z102:AA102))*$Q102))*IF($V102&lt;=AB$2,(DATEDIF(AA$2,$V102,"D")/365),IF($G102&gt;AA$2,(DATEDIF($G102,AB$2,"D")/365),1)))))))</f>
        <v>0</v>
      </c>
      <c r="AC102" s="53">
        <f>IF($V102&lt;=AB$2,0,IF($O102&lt;=AB$2,0,IF($G102&gt;=AC$2,0,IF($K102&gt;=$J102,0,IF($O102&lt;=AC$2,($J102-(SUM($K102,SUM($Z102:AB102)))),IF($L102=$D$139,(($J102-$K102)/$P102),(($J102-SUM($Z102:AB102))*$Q102))*IF($V102&lt;=AC$2,(DATEDIF(AB$2,$V102,"D")/365),IF($G102&gt;AB$2,(DATEDIF($G102,AC$2,"D")/365),1)))))))</f>
        <v>0</v>
      </c>
      <c r="AD102" s="53">
        <f>IF($V102&lt;=AC$2,0,IF($O102&lt;=AC$2,0,IF($G102&gt;=AD$2,0,IF($K102&gt;=$J102,0,IF($O102&lt;=AD$2,($J102-(SUM($K102,SUM($Z102:AC102)))),IF($L102=$D$139,(($J102-$K102)/$P102),(($J102-SUM($Z102:AC102))*$Q102))*IF($V102&lt;=AD$2,(DATEDIF(AC$2,$V102,"D")/365),IF($G102&gt;AC$2,(DATEDIF($G102,AD$2,"D")/365),1)))))))</f>
        <v>0</v>
      </c>
      <c r="AE102" s="53">
        <f>IF($V102&lt;=AD$2,0,IF($O102&lt;=AD$2,0,IF($G102&gt;=AE$2,0,IF($K102&gt;=$J102,0,IF($O102&lt;=AE$2,($J102-(SUM($K102,SUM($Z102:AD102)))),IF($L102=$D$139,(($J102-$K102)/$P102),(($J102-SUM($Z102:AD102))*$Q102))*IF($V102&lt;=AE$2,(DATEDIF(AD$2,$V102,"D")/365),IF($G102&gt;AD$2,(DATEDIF($G102,AE$2,"D")/365),1)))))))</f>
        <v>0</v>
      </c>
      <c r="AF102" s="53">
        <f>IF($V102&lt;=AE$2,0,IF($O102&lt;=AE$2,0,IF($G102&gt;=AF$2,0,IF($K102&gt;=$J102,0,IF($O102&lt;=AF$2,($J102-(SUM($K102,SUM($Z102:AE102)))),IF($L102=$D$139,(($J102-$K102)/$P102),(($J102-SUM($Z102:AE102))*$Q102))*IF($V102&lt;=AF$2,(DATEDIF(AE$2,$V102,"D")/365),IF($G102&gt;AE$2,(DATEDIF($G102,AF$2,"D")/365),1)))))))</f>
        <v>0</v>
      </c>
      <c r="AG102" s="53">
        <f>IF($V102&lt;=AF$2,0,IF($O102&lt;=AF$2,0,IF($G102&gt;=AG$2,0,IF($K102&gt;=$J102,0,IF($O102&lt;=AG$2,($J102-(SUM($K102,SUM($Z102:AF102)))),IF($L102=$D$139,(($J102-$K102)/$P102),(($J102-SUM($Z102:AF102))*$Q102))*IF($V102&lt;=AG$2,(DATEDIF(AF$2,$V102,"D")/365),IF($G102&gt;AF$2,(DATEDIF($G102,AG$2,"D")/365),1)))))))</f>
        <v>0</v>
      </c>
      <c r="AH102" s="53">
        <f>IF($V102&lt;=AG$2,0,IF($O102&lt;=AG$2,0,IF($G102&gt;=AH$2,0,IF($K102&gt;=$J102,0,IF($O102&lt;=AH$2,($J102-(SUM($K102,SUM($Z102:AG102)))),IF($L102=$D$139,(($J102-$K102)/$P102),(($J102-SUM($Z102:AG102))*$Q102))*IF($V102&lt;=AH$2,(DATEDIF(AG$2,$V102,"D")/365),IF($G102&gt;AG$2,(DATEDIF($G102,AH$2,"D")/365),1)))))))</f>
        <v>0</v>
      </c>
      <c r="AI102" s="53">
        <f>IF($V102&lt;=AH$2,0,IF($O102&lt;=AH$2,0,IF($G102&gt;=AI$2,0,IF($K102&gt;=$J102,0,IF($O102&lt;=AI$2,($J102-(SUM($K102,SUM($Z102:AH102)))),IF($L102=$D$139,(($J102-$K102)/$P102),(($J102-SUM($Z102:AH102))*$Q102))*IF($V102&lt;=AI$2,(DATEDIF(AH$2,$V102,"D")/365),IF($G102&gt;AH$2,(DATEDIF($G102,AI$2,"D")/365),1)))))))</f>
        <v>0</v>
      </c>
      <c r="AJ102" s="53">
        <f>IF($V102&lt;=AI$2,0,IF($O102&lt;=AI$2,0,IF($G102&gt;=AJ$2,0,IF($K102&gt;=$J102,0,IF($O102&lt;=AJ$2,($J102-(SUM($K102,SUM($Z102:AI102)))),IF($L102=$D$139,(($J102-$K102)/$P102),(($J102-SUM($Z102:AI102))*$Q102))*IF($V102&lt;=AJ$2,(DATEDIF(AI$2,$V102,"D")/365),IF($G102&gt;AI$2,(DATEDIF($G102,AJ$2,"D")/365),1)))))))</f>
        <v>0</v>
      </c>
      <c r="AK102" s="53">
        <f>IF($V102&lt;=AJ$2,0,IF($O102&lt;=AJ$2,0,IF($G102&gt;=AK$2,0,IF($K102&gt;=$J102,0,IF($O102&lt;=AK$2,($J102-(SUM($K102,SUM($Z102:AJ102)))),IF($L102=$D$139,(($J102-$K102)/$P102),(($J102-SUM($Z102:AJ102))*$Q102))*IF($V102&lt;=AK$2,(DATEDIF(AJ$2,$V102,"D")/365),IF($G102&gt;AJ$2,(DATEDIF($G102,AK$2,"D")/365),1)))))))</f>
        <v>0</v>
      </c>
      <c r="AL102" s="53">
        <f>IF($V102&lt;=AK$2,0,IF($O102&lt;=AK$2,0,IF($G102&gt;=AL$2,0,IF($K102&gt;=$J102,0,IF($O102&lt;=AL$2,($J102-(SUM($K102,SUM($Z102:AK102)))),IF($L102=$D$139,(($J102-$K102)/$P102),(($J102-SUM($Z102:AK102))*$Q102))*IF($V102&lt;=AL$2,(DATEDIF(AK$2,$V102,"D")/365),IF($G102&gt;AK$2,(DATEDIF($G102,AL$2,"D")/365),1)))))))</f>
        <v>0</v>
      </c>
      <c r="AM102" s="53">
        <f>IF($V102&lt;=AL$2,0,IF($O102&lt;=AL$2,0,IF($G102&gt;=AM$2,0,IF($K102&gt;=$J102,0,IF($O102&lt;=AM$2,($J102-(SUM($K102,SUM($Z102:AL102)))),IF($L102=$D$139,(($J102-$K102)/$P102),(($J102-SUM($Z102:AL102))*$Q102))*IF($V102&lt;=AM$2,(DATEDIF(AL$2,$V102,"D")/365),IF($G102&gt;AL$2,(DATEDIF($G102,AM$2,"D")/365),1)))))))</f>
        <v>0</v>
      </c>
      <c r="AN102" s="53">
        <f>IF($V102&lt;=AM$2,0,IF($O102&lt;=AM$2,0,IF($G102&gt;=AN$2,0,IF($K102&gt;=$J102,0,IF($O102&lt;=AN$2,($J102-(SUM($K102,SUM($Z102:AM102)))),IF($L102=$D$139,(($J102-$K102)/$P102),(($J102-SUM($Z102:AM102))*$Q102))*IF($V102&lt;=AN$2,(DATEDIF(AM$2,$V102,"D")/365),IF($G102&gt;AM$2,(DATEDIF($G102,AN$2,"D")/365),1)))))))</f>
        <v>0</v>
      </c>
      <c r="AO102" s="53">
        <f>IF($V102&lt;=AN$2,0,IF($O102&lt;=AN$2,0,IF($G102&gt;=AO$2,0,IF($K102&gt;=$J102,0,IF($O102&lt;=AO$2,($J102-(SUM($K102,SUM($Z102:AN102)))),IF($L102=$D$139,(($J102-$K102)/$P102),(($J102-SUM($Z102:AN102))*$Q102))*IF($V102&lt;=AO$2,(DATEDIF(AN$2,$V102,"D")/365),IF($G102&gt;AN$2,(DATEDIF($G102,AO$2,"D")/365),1)))))))</f>
        <v>0</v>
      </c>
      <c r="AP102" s="53">
        <f>IF($V102&lt;=AO$2,0,IF($O102&lt;=AO$2,0,IF($G102&gt;=AP$2,0,IF($K102&gt;=$J102,0,IF($O102&lt;=AP$2,($J102-(SUM($K102,SUM($Z102:AO102)))),IF($L102=$D$139,(($J102-$K102)/$P102),(($J102-SUM($Z102:AO102))*$Q102))*IF($V102&lt;=AP$2,(DATEDIF(AO$2,$V102,"D")/365),IF($G102&gt;AO$2,(DATEDIF($G102,AP$2,"D")/365),1)))))))</f>
        <v>0</v>
      </c>
      <c r="AQ102" s="53">
        <f>IF($V102&lt;=AP$2,0,IF($O102&lt;=AP$2,0,IF($G102&gt;=AQ$2,0,IF($K102&gt;=$J102,0,IF($O102&lt;=AQ$2,($J102-(SUM($K102,SUM($Z102:AP102)))),IF($L102=$D$139,(($J102-$K102)/$P102),(($J102-SUM($Z102:AP102))*$Q102))*IF($V102&lt;=AQ$2,(DATEDIF(AP$2,$V102,"D")/365),IF($G102&gt;AP$2,(DATEDIF($G102,AQ$2,"D")/365),1)))))))</f>
        <v>0</v>
      </c>
      <c r="AR102" s="53">
        <f>IF($V102&lt;=AQ$2,0,IF($O102&lt;=AQ$2,0,IF($G102&gt;=AR$2,0,IF($K102&gt;=$J102,0,IF($O102&lt;=AR$2,($J102-(SUM($K102,SUM($Z102:AQ102)))),IF($L102=$D$139,(($J102-$K102)/$P102),(($J102-SUM($Z102:AQ102))*$Q102))*IF($V102&lt;=AR$2,(DATEDIF(AQ$2,$V102,"D")/365),IF($G102&gt;AQ$2,(DATEDIF($G102,AR$2,"D")/365),1)))))))</f>
        <v>0</v>
      </c>
      <c r="AS102" s="53">
        <f>IF($V102&lt;=AR$2,0,IF($O102&lt;=AR$2,0,IF($G102&gt;=AS$2,0,IF($K102&gt;=$J102,0,IF($O102&lt;=AS$2,($J102-(SUM($K102,SUM($Z102:AR102)))),IF($L102=$D$139,(($J102-$K102)/$P102),(($J102-SUM($Z102:AR102))*$Q102))*IF($V102&lt;=AS$2,(DATEDIF(AR$2,$V102,"D")/365),IF($G102&gt;AR$2,(DATEDIF($G102,AS$2,"D")/365),1)))))))</f>
        <v>0</v>
      </c>
      <c r="AT102" s="53">
        <f>IF($V102&lt;=AS$2,0,IF($O102&lt;=AS$2,0,IF($G102&gt;=AT$2,0,IF($K102&gt;=$J102,0,IF($O102&lt;=AT$2,($J102-(SUM($K102,SUM($Z102:AS102)))),IF($L102=$D$139,(($J102-$K102)/$P102),(($J102-SUM($Z102:AS102))*$Q102))*IF($V102&lt;=AT$2,(DATEDIF(AS$2,$V102,"D")/365),IF($G102&gt;AS$2,(DATEDIF($G102,AT$2,"D")/365),1)))))))</f>
        <v>0</v>
      </c>
      <c r="AU102" s="53">
        <f>IF($V102&lt;=AT$2,0,IF($O102&lt;=AT$2,0,IF($G102&gt;=AU$2,0,IF($K102&gt;=$J102,0,IF($O102&lt;=AU$2,($J102-(SUM($K102,SUM($Z102:AT102)))),IF($L102=$D$139,(($J102-$K102)/$P102),(($J102-SUM($Z102:AT102))*$Q102))*IF($V102&lt;=AU$2,(DATEDIF(AT$2,$V102,"D")/365),IF($G102&gt;AT$2,(DATEDIF($G102,AU$2,"D")/365),1)))))))</f>
        <v>0</v>
      </c>
      <c r="AV102" s="53">
        <f>IF($V102&lt;=AU$2,0,IF($O102&lt;=AU$2,0,IF($G102&gt;=AV$2,0,IF($K102&gt;=$J102,0,IF($O102&lt;=AV$2,($J102-(SUM($K102,SUM($Z102:AU102)))),IF($L102=$D$139,(($J102-$K102)/$P102),(($J102-SUM($Z102:AU102))*$Q102))*IF($V102&lt;=AV$2,(DATEDIF(AU$2,$V102,"D")/365),IF($G102&gt;AU$2,(DATEDIF($G102,AV$2,"D")/365),1)))))))</f>
        <v>0</v>
      </c>
      <c r="AW102" s="53">
        <f>IF($V102&lt;=AV$2,0,IF($O102&lt;=AV$2,0,IF($G102&gt;=AW$2,0,IF($K102&gt;=$J102,0,IF($O102&lt;=AW$2,($J102-(SUM($K102,SUM($Z102:AV102)))),IF($L102=$D$139,(($J102-$K102)/$P102),(($J102-SUM($Z102:AV102))*$Q102))*IF($V102&lt;=AW$2,(DATEDIF(AV$2,$V102,"D")/365),IF($G102&gt;AV$2,(DATEDIF($G102,AW$2,"D")/365),1)))))))</f>
        <v>0</v>
      </c>
      <c r="AX102" s="53">
        <f>IF($V102&lt;=AW$2,0,IF($O102&lt;=AW$2,0,IF($G102&gt;=AX$2,0,IF($K102&gt;=$J102,0,IF($O102&lt;=AX$2,($J102-(SUM($K102,SUM($Z102:AW102)))),IF($L102=$D$139,(($J102-$K102)/$P102),(($J102-SUM($Z102:AW102))*$Q102))*IF($V102&lt;=AX$2,(DATEDIF(AW$2,$V102,"D")/365),IF($G102&gt;AW$2,(DATEDIF($G102,AX$2,"D")/365),1)))))))</f>
        <v>0</v>
      </c>
      <c r="AY102" s="53">
        <f>IF($V102&lt;=AX$2,0,IF($O102&lt;=AX$2,0,IF($G102&gt;=AY$2,0,IF($K102&gt;=$J102,0,IF($O102&lt;=AY$2,($J102-(SUM($K102,SUM($Z102:AX102)))),IF($L102=$D$139,(($J102-$K102)/$P102),(($J102-SUM($Z102:AX102))*$Q102))*IF($V102&lt;=AY$2,(DATEDIF(AX$2,$V102,"D")/365),IF($G102&gt;AX$2,(DATEDIF($G102,AY$2,"D")/365),1)))))))</f>
        <v>0</v>
      </c>
      <c r="AZ102" s="52"/>
      <c r="BA102" s="52"/>
      <c r="BB102" s="126">
        <f>IF($V102&lt;=BB$2,0,IF($G102&gt;=BB$2,0,IF($G102&gt;$W$3,(J102-Z102),IF($G102&lt;=$W$3,J102-SUM(W102,$Z102:Z102),0))))</f>
        <v>0</v>
      </c>
      <c r="BC102" s="53">
        <f t="shared" si="52"/>
        <v>0</v>
      </c>
      <c r="BD102" s="52">
        <f t="shared" si="52"/>
        <v>0</v>
      </c>
      <c r="BE102" s="53">
        <f t="shared" si="52"/>
        <v>0</v>
      </c>
      <c r="BF102" s="52">
        <f t="shared" si="52"/>
        <v>0</v>
      </c>
      <c r="BG102" s="53">
        <f t="shared" si="52"/>
        <v>0</v>
      </c>
      <c r="BH102" s="52">
        <f t="shared" si="52"/>
        <v>0</v>
      </c>
      <c r="BI102" s="53">
        <f t="shared" si="52"/>
        <v>0</v>
      </c>
      <c r="BJ102" s="52">
        <f t="shared" si="52"/>
        <v>0</v>
      </c>
      <c r="BK102" s="53">
        <f t="shared" si="52"/>
        <v>0</v>
      </c>
      <c r="BL102" s="52">
        <f t="shared" si="52"/>
        <v>0</v>
      </c>
      <c r="BM102" s="53">
        <f t="shared" si="52"/>
        <v>0</v>
      </c>
      <c r="BN102" s="52">
        <f t="shared" si="52"/>
        <v>0</v>
      </c>
      <c r="BO102" s="53">
        <f t="shared" si="52"/>
        <v>0</v>
      </c>
      <c r="BP102" s="52">
        <f t="shared" si="52"/>
        <v>0</v>
      </c>
      <c r="BQ102" s="53">
        <f t="shared" si="52"/>
        <v>0</v>
      </c>
      <c r="BR102" s="52">
        <f t="shared" si="52"/>
        <v>0</v>
      </c>
      <c r="BS102" s="53">
        <f t="shared" si="51"/>
        <v>0</v>
      </c>
      <c r="BT102" s="52">
        <f t="shared" si="51"/>
        <v>0</v>
      </c>
      <c r="BU102" s="53">
        <f t="shared" si="51"/>
        <v>0</v>
      </c>
      <c r="BV102" s="52">
        <f t="shared" si="50"/>
        <v>0</v>
      </c>
      <c r="BW102" s="53">
        <f t="shared" si="50"/>
        <v>0</v>
      </c>
      <c r="BX102" s="52">
        <f t="shared" si="50"/>
        <v>0</v>
      </c>
      <c r="BY102" s="53">
        <f t="shared" si="50"/>
        <v>0</v>
      </c>
      <c r="BZ102" s="52">
        <f t="shared" si="50"/>
        <v>0</v>
      </c>
      <c r="CA102" s="53">
        <f t="shared" si="50"/>
        <v>0</v>
      </c>
    </row>
    <row r="103" spans="1:79">
      <c r="A103" s="20">
        <v>102</v>
      </c>
      <c r="B103" s="20" t="s">
        <v>27</v>
      </c>
      <c r="C103" s="20" t="s">
        <v>153</v>
      </c>
      <c r="D103" s="2">
        <v>1985</v>
      </c>
      <c r="E103" s="3">
        <v>4</v>
      </c>
      <c r="F103" s="2">
        <v>1</v>
      </c>
      <c r="G103" s="55">
        <f t="shared" si="33"/>
        <v>31137</v>
      </c>
      <c r="H103" s="4">
        <v>0</v>
      </c>
      <c r="I103" s="1">
        <v>0</v>
      </c>
      <c r="J103" s="51">
        <f t="shared" si="34"/>
        <v>0</v>
      </c>
      <c r="K103" s="54">
        <f t="shared" si="35"/>
        <v>0</v>
      </c>
      <c r="L103" s="4" t="s">
        <v>96</v>
      </c>
      <c r="M103" s="54">
        <f t="shared" si="48"/>
        <v>8</v>
      </c>
      <c r="N103" s="53">
        <f t="shared" si="39"/>
        <v>8</v>
      </c>
      <c r="O103" s="55">
        <f t="shared" si="40"/>
        <v>34059</v>
      </c>
      <c r="P103" s="53">
        <f t="shared" si="41"/>
        <v>0</v>
      </c>
      <c r="Q103" s="111">
        <f t="shared" si="42"/>
        <v>0</v>
      </c>
      <c r="R103" s="145" t="s">
        <v>130</v>
      </c>
      <c r="S103" s="138">
        <v>17</v>
      </c>
      <c r="T103" s="139">
        <v>4</v>
      </c>
      <c r="U103" s="138">
        <v>2035</v>
      </c>
      <c r="V103" s="55">
        <f t="shared" si="43"/>
        <v>54878</v>
      </c>
      <c r="W103" s="53">
        <f t="shared" si="44"/>
        <v>0</v>
      </c>
      <c r="X103" s="53">
        <f t="shared" si="45"/>
        <v>0</v>
      </c>
      <c r="Y103" s="53">
        <f t="shared" si="46"/>
        <v>0</v>
      </c>
      <c r="Z103" s="53">
        <f t="shared" si="47"/>
        <v>0</v>
      </c>
      <c r="AA103" s="53">
        <f>IF($V103&lt;=Z$2,0,IF($O103&lt;=Z$2,0,IF($G103&gt;=AA$2,0,IF($K103&gt;=$J103,0,IF($O103&lt;=AA$2,($J103-(SUM($K103,SUM($Z103:Z103)))),IF($L103=$D$139,(($J103-$K103)/$P103),(($J103-SUM($Z103:Z103))*$Q103))*IF($V103&lt;=AA$2,(DATEDIF(Z$2,$V103,"D")/365),IF($G103&gt;Z$2,(DATEDIF($G103,AA$2,"D")/365),1)))))))</f>
        <v>0</v>
      </c>
      <c r="AB103" s="53">
        <f>IF($V103&lt;=AA$2,0,IF($O103&lt;=AA$2,0,IF($G103&gt;=AB$2,0,IF($K103&gt;=$J103,0,IF($O103&lt;=AB$2,($J103-(SUM($K103,SUM($Z103:AA103)))),IF($L103=$D$139,(($J103-$K103)/$P103),(($J103-SUM($Z103:AA103))*$Q103))*IF($V103&lt;=AB$2,(DATEDIF(AA$2,$V103,"D")/365),IF($G103&gt;AA$2,(DATEDIF($G103,AB$2,"D")/365),1)))))))</f>
        <v>0</v>
      </c>
      <c r="AC103" s="53">
        <f>IF($V103&lt;=AB$2,0,IF($O103&lt;=AB$2,0,IF($G103&gt;=AC$2,0,IF($K103&gt;=$J103,0,IF($O103&lt;=AC$2,($J103-(SUM($K103,SUM($Z103:AB103)))),IF($L103=$D$139,(($J103-$K103)/$P103),(($J103-SUM($Z103:AB103))*$Q103))*IF($V103&lt;=AC$2,(DATEDIF(AB$2,$V103,"D")/365),IF($G103&gt;AB$2,(DATEDIF($G103,AC$2,"D")/365),1)))))))</f>
        <v>0</v>
      </c>
      <c r="AD103" s="53">
        <f>IF($V103&lt;=AC$2,0,IF($O103&lt;=AC$2,0,IF($G103&gt;=AD$2,0,IF($K103&gt;=$J103,0,IF($O103&lt;=AD$2,($J103-(SUM($K103,SUM($Z103:AC103)))),IF($L103=$D$139,(($J103-$K103)/$P103),(($J103-SUM($Z103:AC103))*$Q103))*IF($V103&lt;=AD$2,(DATEDIF(AC$2,$V103,"D")/365),IF($G103&gt;AC$2,(DATEDIF($G103,AD$2,"D")/365),1)))))))</f>
        <v>0</v>
      </c>
      <c r="AE103" s="53">
        <f>IF($V103&lt;=AD$2,0,IF($O103&lt;=AD$2,0,IF($G103&gt;=AE$2,0,IF($K103&gt;=$J103,0,IF($O103&lt;=AE$2,($J103-(SUM($K103,SUM($Z103:AD103)))),IF($L103=$D$139,(($J103-$K103)/$P103),(($J103-SUM($Z103:AD103))*$Q103))*IF($V103&lt;=AE$2,(DATEDIF(AD$2,$V103,"D")/365),IF($G103&gt;AD$2,(DATEDIF($G103,AE$2,"D")/365),1)))))))</f>
        <v>0</v>
      </c>
      <c r="AF103" s="53">
        <f>IF($V103&lt;=AE$2,0,IF($O103&lt;=AE$2,0,IF($G103&gt;=AF$2,0,IF($K103&gt;=$J103,0,IF($O103&lt;=AF$2,($J103-(SUM($K103,SUM($Z103:AE103)))),IF($L103=$D$139,(($J103-$K103)/$P103),(($J103-SUM($Z103:AE103))*$Q103))*IF($V103&lt;=AF$2,(DATEDIF(AE$2,$V103,"D")/365),IF($G103&gt;AE$2,(DATEDIF($G103,AF$2,"D")/365),1)))))))</f>
        <v>0</v>
      </c>
      <c r="AG103" s="53">
        <f>IF($V103&lt;=AF$2,0,IF($O103&lt;=AF$2,0,IF($G103&gt;=AG$2,0,IF($K103&gt;=$J103,0,IF($O103&lt;=AG$2,($J103-(SUM($K103,SUM($Z103:AF103)))),IF($L103=$D$139,(($J103-$K103)/$P103),(($J103-SUM($Z103:AF103))*$Q103))*IF($V103&lt;=AG$2,(DATEDIF(AF$2,$V103,"D")/365),IF($G103&gt;AF$2,(DATEDIF($G103,AG$2,"D")/365),1)))))))</f>
        <v>0</v>
      </c>
      <c r="AH103" s="53">
        <f>IF($V103&lt;=AG$2,0,IF($O103&lt;=AG$2,0,IF($G103&gt;=AH$2,0,IF($K103&gt;=$J103,0,IF($O103&lt;=AH$2,($J103-(SUM($K103,SUM($Z103:AG103)))),IF($L103=$D$139,(($J103-$K103)/$P103),(($J103-SUM($Z103:AG103))*$Q103))*IF($V103&lt;=AH$2,(DATEDIF(AG$2,$V103,"D")/365),IF($G103&gt;AG$2,(DATEDIF($G103,AH$2,"D")/365),1)))))))</f>
        <v>0</v>
      </c>
      <c r="AI103" s="53">
        <f>IF($V103&lt;=AH$2,0,IF($O103&lt;=AH$2,0,IF($G103&gt;=AI$2,0,IF($K103&gt;=$J103,0,IF($O103&lt;=AI$2,($J103-(SUM($K103,SUM($Z103:AH103)))),IF($L103=$D$139,(($J103-$K103)/$P103),(($J103-SUM($Z103:AH103))*$Q103))*IF($V103&lt;=AI$2,(DATEDIF(AH$2,$V103,"D")/365),IF($G103&gt;AH$2,(DATEDIF($G103,AI$2,"D")/365),1)))))))</f>
        <v>0</v>
      </c>
      <c r="AJ103" s="53">
        <f>IF($V103&lt;=AI$2,0,IF($O103&lt;=AI$2,0,IF($G103&gt;=AJ$2,0,IF($K103&gt;=$J103,0,IF($O103&lt;=AJ$2,($J103-(SUM($K103,SUM($Z103:AI103)))),IF($L103=$D$139,(($J103-$K103)/$P103),(($J103-SUM($Z103:AI103))*$Q103))*IF($V103&lt;=AJ$2,(DATEDIF(AI$2,$V103,"D")/365),IF($G103&gt;AI$2,(DATEDIF($G103,AJ$2,"D")/365),1)))))))</f>
        <v>0</v>
      </c>
      <c r="AK103" s="53">
        <f>IF($V103&lt;=AJ$2,0,IF($O103&lt;=AJ$2,0,IF($G103&gt;=AK$2,0,IF($K103&gt;=$J103,0,IF($O103&lt;=AK$2,($J103-(SUM($K103,SUM($Z103:AJ103)))),IF($L103=$D$139,(($J103-$K103)/$P103),(($J103-SUM($Z103:AJ103))*$Q103))*IF($V103&lt;=AK$2,(DATEDIF(AJ$2,$V103,"D")/365),IF($G103&gt;AJ$2,(DATEDIF($G103,AK$2,"D")/365),1)))))))</f>
        <v>0</v>
      </c>
      <c r="AL103" s="53">
        <f>IF($V103&lt;=AK$2,0,IF($O103&lt;=AK$2,0,IF($G103&gt;=AL$2,0,IF($K103&gt;=$J103,0,IF($O103&lt;=AL$2,($J103-(SUM($K103,SUM($Z103:AK103)))),IF($L103=$D$139,(($J103-$K103)/$P103),(($J103-SUM($Z103:AK103))*$Q103))*IF($V103&lt;=AL$2,(DATEDIF(AK$2,$V103,"D")/365),IF($G103&gt;AK$2,(DATEDIF($G103,AL$2,"D")/365),1)))))))</f>
        <v>0</v>
      </c>
      <c r="AM103" s="53">
        <f>IF($V103&lt;=AL$2,0,IF($O103&lt;=AL$2,0,IF($G103&gt;=AM$2,0,IF($K103&gt;=$J103,0,IF($O103&lt;=AM$2,($J103-(SUM($K103,SUM($Z103:AL103)))),IF($L103=$D$139,(($J103-$K103)/$P103),(($J103-SUM($Z103:AL103))*$Q103))*IF($V103&lt;=AM$2,(DATEDIF(AL$2,$V103,"D")/365),IF($G103&gt;AL$2,(DATEDIF($G103,AM$2,"D")/365),1)))))))</f>
        <v>0</v>
      </c>
      <c r="AN103" s="53">
        <f>IF($V103&lt;=AM$2,0,IF($O103&lt;=AM$2,0,IF($G103&gt;=AN$2,0,IF($K103&gt;=$J103,0,IF($O103&lt;=AN$2,($J103-(SUM($K103,SUM($Z103:AM103)))),IF($L103=$D$139,(($J103-$K103)/$P103),(($J103-SUM($Z103:AM103))*$Q103))*IF($V103&lt;=AN$2,(DATEDIF(AM$2,$V103,"D")/365),IF($G103&gt;AM$2,(DATEDIF($G103,AN$2,"D")/365),1)))))))</f>
        <v>0</v>
      </c>
      <c r="AO103" s="53">
        <f>IF($V103&lt;=AN$2,0,IF($O103&lt;=AN$2,0,IF($G103&gt;=AO$2,0,IF($K103&gt;=$J103,0,IF($O103&lt;=AO$2,($J103-(SUM($K103,SUM($Z103:AN103)))),IF($L103=$D$139,(($J103-$K103)/$P103),(($J103-SUM($Z103:AN103))*$Q103))*IF($V103&lt;=AO$2,(DATEDIF(AN$2,$V103,"D")/365),IF($G103&gt;AN$2,(DATEDIF($G103,AO$2,"D")/365),1)))))))</f>
        <v>0</v>
      </c>
      <c r="AP103" s="53">
        <f>IF($V103&lt;=AO$2,0,IF($O103&lt;=AO$2,0,IF($G103&gt;=AP$2,0,IF($K103&gt;=$J103,0,IF($O103&lt;=AP$2,($J103-(SUM($K103,SUM($Z103:AO103)))),IF($L103=$D$139,(($J103-$K103)/$P103),(($J103-SUM($Z103:AO103))*$Q103))*IF($V103&lt;=AP$2,(DATEDIF(AO$2,$V103,"D")/365),IF($G103&gt;AO$2,(DATEDIF($G103,AP$2,"D")/365),1)))))))</f>
        <v>0</v>
      </c>
      <c r="AQ103" s="53">
        <f>IF($V103&lt;=AP$2,0,IF($O103&lt;=AP$2,0,IF($G103&gt;=AQ$2,0,IF($K103&gt;=$J103,0,IF($O103&lt;=AQ$2,($J103-(SUM($K103,SUM($Z103:AP103)))),IF($L103=$D$139,(($J103-$K103)/$P103),(($J103-SUM($Z103:AP103))*$Q103))*IF($V103&lt;=AQ$2,(DATEDIF(AP$2,$V103,"D")/365),IF($G103&gt;AP$2,(DATEDIF($G103,AQ$2,"D")/365),1)))))))</f>
        <v>0</v>
      </c>
      <c r="AR103" s="53">
        <f>IF($V103&lt;=AQ$2,0,IF($O103&lt;=AQ$2,0,IF($G103&gt;=AR$2,0,IF($K103&gt;=$J103,0,IF($O103&lt;=AR$2,($J103-(SUM($K103,SUM($Z103:AQ103)))),IF($L103=$D$139,(($J103-$K103)/$P103),(($J103-SUM($Z103:AQ103))*$Q103))*IF($V103&lt;=AR$2,(DATEDIF(AQ$2,$V103,"D")/365),IF($G103&gt;AQ$2,(DATEDIF($G103,AR$2,"D")/365),1)))))))</f>
        <v>0</v>
      </c>
      <c r="AS103" s="53">
        <f>IF($V103&lt;=AR$2,0,IF($O103&lt;=AR$2,0,IF($G103&gt;=AS$2,0,IF($K103&gt;=$J103,0,IF($O103&lt;=AS$2,($J103-(SUM($K103,SUM($Z103:AR103)))),IF($L103=$D$139,(($J103-$K103)/$P103),(($J103-SUM($Z103:AR103))*$Q103))*IF($V103&lt;=AS$2,(DATEDIF(AR$2,$V103,"D")/365),IF($G103&gt;AR$2,(DATEDIF($G103,AS$2,"D")/365),1)))))))</f>
        <v>0</v>
      </c>
      <c r="AT103" s="53">
        <f>IF($V103&lt;=AS$2,0,IF($O103&lt;=AS$2,0,IF($G103&gt;=AT$2,0,IF($K103&gt;=$J103,0,IF($O103&lt;=AT$2,($J103-(SUM($K103,SUM($Z103:AS103)))),IF($L103=$D$139,(($J103-$K103)/$P103),(($J103-SUM($Z103:AS103))*$Q103))*IF($V103&lt;=AT$2,(DATEDIF(AS$2,$V103,"D")/365),IF($G103&gt;AS$2,(DATEDIF($G103,AT$2,"D")/365),1)))))))</f>
        <v>0</v>
      </c>
      <c r="AU103" s="53">
        <f>IF($V103&lt;=AT$2,0,IF($O103&lt;=AT$2,0,IF($G103&gt;=AU$2,0,IF($K103&gt;=$J103,0,IF($O103&lt;=AU$2,($J103-(SUM($K103,SUM($Z103:AT103)))),IF($L103=$D$139,(($J103-$K103)/$P103),(($J103-SUM($Z103:AT103))*$Q103))*IF($V103&lt;=AU$2,(DATEDIF(AT$2,$V103,"D")/365),IF($G103&gt;AT$2,(DATEDIF($G103,AU$2,"D")/365),1)))))))</f>
        <v>0</v>
      </c>
      <c r="AV103" s="53">
        <f>IF($V103&lt;=AU$2,0,IF($O103&lt;=AU$2,0,IF($G103&gt;=AV$2,0,IF($K103&gt;=$J103,0,IF($O103&lt;=AV$2,($J103-(SUM($K103,SUM($Z103:AU103)))),IF($L103=$D$139,(($J103-$K103)/$P103),(($J103-SUM($Z103:AU103))*$Q103))*IF($V103&lt;=AV$2,(DATEDIF(AU$2,$V103,"D")/365),IF($G103&gt;AU$2,(DATEDIF($G103,AV$2,"D")/365),1)))))))</f>
        <v>0</v>
      </c>
      <c r="AW103" s="53">
        <f>IF($V103&lt;=AV$2,0,IF($O103&lt;=AV$2,0,IF($G103&gt;=AW$2,0,IF($K103&gt;=$J103,0,IF($O103&lt;=AW$2,($J103-(SUM($K103,SUM($Z103:AV103)))),IF($L103=$D$139,(($J103-$K103)/$P103),(($J103-SUM($Z103:AV103))*$Q103))*IF($V103&lt;=AW$2,(DATEDIF(AV$2,$V103,"D")/365),IF($G103&gt;AV$2,(DATEDIF($G103,AW$2,"D")/365),1)))))))</f>
        <v>0</v>
      </c>
      <c r="AX103" s="53">
        <f>IF($V103&lt;=AW$2,0,IF($O103&lt;=AW$2,0,IF($G103&gt;=AX$2,0,IF($K103&gt;=$J103,0,IF($O103&lt;=AX$2,($J103-(SUM($K103,SUM($Z103:AW103)))),IF($L103=$D$139,(($J103-$K103)/$P103),(($J103-SUM($Z103:AW103))*$Q103))*IF($V103&lt;=AX$2,(DATEDIF(AW$2,$V103,"D")/365),IF($G103&gt;AW$2,(DATEDIF($G103,AX$2,"D")/365),1)))))))</f>
        <v>0</v>
      </c>
      <c r="AY103" s="53">
        <f>IF($V103&lt;=AX$2,0,IF($O103&lt;=AX$2,0,IF($G103&gt;=AY$2,0,IF($K103&gt;=$J103,0,IF($O103&lt;=AY$2,($J103-(SUM($K103,SUM($Z103:AX103)))),IF($L103=$D$139,(($J103-$K103)/$P103),(($J103-SUM($Z103:AX103))*$Q103))*IF($V103&lt;=AY$2,(DATEDIF(AX$2,$V103,"D")/365),IF($G103&gt;AX$2,(DATEDIF($G103,AY$2,"D")/365),1)))))))</f>
        <v>0</v>
      </c>
      <c r="AZ103" s="52"/>
      <c r="BA103" s="52"/>
      <c r="BB103" s="126">
        <f>IF($V103&lt;=BB$2,0,IF($G103&gt;=BB$2,0,IF($G103&gt;$W$3,(J103-Z103),IF($G103&lt;=$W$3,J103-SUM(W103,$Z103:Z103),0))))</f>
        <v>0</v>
      </c>
      <c r="BC103" s="53">
        <f t="shared" si="52"/>
        <v>0</v>
      </c>
      <c r="BD103" s="52">
        <f t="shared" si="52"/>
        <v>0</v>
      </c>
      <c r="BE103" s="53">
        <f t="shared" si="52"/>
        <v>0</v>
      </c>
      <c r="BF103" s="52">
        <f t="shared" si="52"/>
        <v>0</v>
      </c>
      <c r="BG103" s="53">
        <f t="shared" si="52"/>
        <v>0</v>
      </c>
      <c r="BH103" s="52">
        <f t="shared" si="52"/>
        <v>0</v>
      </c>
      <c r="BI103" s="53">
        <f t="shared" si="52"/>
        <v>0</v>
      </c>
      <c r="BJ103" s="52">
        <f t="shared" si="52"/>
        <v>0</v>
      </c>
      <c r="BK103" s="53">
        <f t="shared" si="52"/>
        <v>0</v>
      </c>
      <c r="BL103" s="52">
        <f t="shared" si="52"/>
        <v>0</v>
      </c>
      <c r="BM103" s="53">
        <f t="shared" si="52"/>
        <v>0</v>
      </c>
      <c r="BN103" s="52">
        <f t="shared" si="52"/>
        <v>0</v>
      </c>
      <c r="BO103" s="53">
        <f t="shared" si="52"/>
        <v>0</v>
      </c>
      <c r="BP103" s="52">
        <f t="shared" si="52"/>
        <v>0</v>
      </c>
      <c r="BQ103" s="53">
        <f t="shared" si="52"/>
        <v>0</v>
      </c>
      <c r="BR103" s="52">
        <f t="shared" si="52"/>
        <v>0</v>
      </c>
      <c r="BS103" s="53">
        <f t="shared" si="51"/>
        <v>0</v>
      </c>
      <c r="BT103" s="52">
        <f t="shared" si="51"/>
        <v>0</v>
      </c>
      <c r="BU103" s="53">
        <f t="shared" si="51"/>
        <v>0</v>
      </c>
      <c r="BV103" s="52">
        <f t="shared" si="50"/>
        <v>0</v>
      </c>
      <c r="BW103" s="53">
        <f t="shared" si="50"/>
        <v>0</v>
      </c>
      <c r="BX103" s="52">
        <f t="shared" si="50"/>
        <v>0</v>
      </c>
      <c r="BY103" s="53">
        <f t="shared" si="50"/>
        <v>0</v>
      </c>
      <c r="BZ103" s="52">
        <f t="shared" si="50"/>
        <v>0</v>
      </c>
      <c r="CA103" s="53">
        <f t="shared" si="50"/>
        <v>0</v>
      </c>
    </row>
    <row r="104" spans="1:79">
      <c r="A104" s="20">
        <v>103</v>
      </c>
      <c r="B104" s="20" t="s">
        <v>27</v>
      </c>
      <c r="C104" s="20" t="s">
        <v>153</v>
      </c>
      <c r="D104" s="2">
        <v>1985</v>
      </c>
      <c r="E104" s="3">
        <v>4</v>
      </c>
      <c r="F104" s="2">
        <v>1</v>
      </c>
      <c r="G104" s="55">
        <f t="shared" si="33"/>
        <v>31137</v>
      </c>
      <c r="H104" s="4">
        <v>0</v>
      </c>
      <c r="I104" s="1">
        <v>0</v>
      </c>
      <c r="J104" s="51">
        <f t="shared" si="34"/>
        <v>0</v>
      </c>
      <c r="K104" s="54">
        <f t="shared" si="35"/>
        <v>0</v>
      </c>
      <c r="L104" s="4" t="s">
        <v>96</v>
      </c>
      <c r="M104" s="54">
        <f t="shared" si="48"/>
        <v>8</v>
      </c>
      <c r="N104" s="53">
        <f t="shared" si="39"/>
        <v>8</v>
      </c>
      <c r="O104" s="55">
        <f t="shared" si="40"/>
        <v>34059</v>
      </c>
      <c r="P104" s="53">
        <f t="shared" si="41"/>
        <v>0</v>
      </c>
      <c r="Q104" s="111">
        <f t="shared" si="42"/>
        <v>0</v>
      </c>
      <c r="R104" s="145" t="s">
        <v>130</v>
      </c>
      <c r="S104" s="138">
        <v>17</v>
      </c>
      <c r="T104" s="139">
        <v>4</v>
      </c>
      <c r="U104" s="138">
        <v>2035</v>
      </c>
      <c r="V104" s="55">
        <f t="shared" si="43"/>
        <v>54878</v>
      </c>
      <c r="W104" s="53">
        <f t="shared" si="44"/>
        <v>0</v>
      </c>
      <c r="X104" s="53">
        <f t="shared" si="45"/>
        <v>0</v>
      </c>
      <c r="Y104" s="53">
        <f t="shared" si="46"/>
        <v>0</v>
      </c>
      <c r="Z104" s="53">
        <f t="shared" si="47"/>
        <v>0</v>
      </c>
      <c r="AA104" s="53">
        <f>IF($V104&lt;=Z$2,0,IF($O104&lt;=Z$2,0,IF($G104&gt;=AA$2,0,IF($K104&gt;=$J104,0,IF($O104&lt;=AA$2,($J104-(SUM($K104,SUM($Z104:Z104)))),IF($L104=$D$139,(($J104-$K104)/$P104),(($J104-SUM($Z104:Z104))*$Q104))*IF($V104&lt;=AA$2,(DATEDIF(Z$2,$V104,"D")/365),IF($G104&gt;Z$2,(DATEDIF($G104,AA$2,"D")/365),1)))))))</f>
        <v>0</v>
      </c>
      <c r="AB104" s="53">
        <f>IF($V104&lt;=AA$2,0,IF($O104&lt;=AA$2,0,IF($G104&gt;=AB$2,0,IF($K104&gt;=$J104,0,IF($O104&lt;=AB$2,($J104-(SUM($K104,SUM($Z104:AA104)))),IF($L104=$D$139,(($J104-$K104)/$P104),(($J104-SUM($Z104:AA104))*$Q104))*IF($V104&lt;=AB$2,(DATEDIF(AA$2,$V104,"D")/365),IF($G104&gt;AA$2,(DATEDIF($G104,AB$2,"D")/365),1)))))))</f>
        <v>0</v>
      </c>
      <c r="AC104" s="53">
        <f>IF($V104&lt;=AB$2,0,IF($O104&lt;=AB$2,0,IF($G104&gt;=AC$2,0,IF($K104&gt;=$J104,0,IF($O104&lt;=AC$2,($J104-(SUM($K104,SUM($Z104:AB104)))),IF($L104=$D$139,(($J104-$K104)/$P104),(($J104-SUM($Z104:AB104))*$Q104))*IF($V104&lt;=AC$2,(DATEDIF(AB$2,$V104,"D")/365),IF($G104&gt;AB$2,(DATEDIF($G104,AC$2,"D")/365),1)))))))</f>
        <v>0</v>
      </c>
      <c r="AD104" s="53">
        <f>IF($V104&lt;=AC$2,0,IF($O104&lt;=AC$2,0,IF($G104&gt;=AD$2,0,IF($K104&gt;=$J104,0,IF($O104&lt;=AD$2,($J104-(SUM($K104,SUM($Z104:AC104)))),IF($L104=$D$139,(($J104-$K104)/$P104),(($J104-SUM($Z104:AC104))*$Q104))*IF($V104&lt;=AD$2,(DATEDIF(AC$2,$V104,"D")/365),IF($G104&gt;AC$2,(DATEDIF($G104,AD$2,"D")/365),1)))))))</f>
        <v>0</v>
      </c>
      <c r="AE104" s="53">
        <f>IF($V104&lt;=AD$2,0,IF($O104&lt;=AD$2,0,IF($G104&gt;=AE$2,0,IF($K104&gt;=$J104,0,IF($O104&lt;=AE$2,($J104-(SUM($K104,SUM($Z104:AD104)))),IF($L104=$D$139,(($J104-$K104)/$P104),(($J104-SUM($Z104:AD104))*$Q104))*IF($V104&lt;=AE$2,(DATEDIF(AD$2,$V104,"D")/365),IF($G104&gt;AD$2,(DATEDIF($G104,AE$2,"D")/365),1)))))))</f>
        <v>0</v>
      </c>
      <c r="AF104" s="53">
        <f>IF($V104&lt;=AE$2,0,IF($O104&lt;=AE$2,0,IF($G104&gt;=AF$2,0,IF($K104&gt;=$J104,0,IF($O104&lt;=AF$2,($J104-(SUM($K104,SUM($Z104:AE104)))),IF($L104=$D$139,(($J104-$K104)/$P104),(($J104-SUM($Z104:AE104))*$Q104))*IF($V104&lt;=AF$2,(DATEDIF(AE$2,$V104,"D")/365),IF($G104&gt;AE$2,(DATEDIF($G104,AF$2,"D")/365),1)))))))</f>
        <v>0</v>
      </c>
      <c r="AG104" s="53">
        <f>IF($V104&lt;=AF$2,0,IF($O104&lt;=AF$2,0,IF($G104&gt;=AG$2,0,IF($K104&gt;=$J104,0,IF($O104&lt;=AG$2,($J104-(SUM($K104,SUM($Z104:AF104)))),IF($L104=$D$139,(($J104-$K104)/$P104),(($J104-SUM($Z104:AF104))*$Q104))*IF($V104&lt;=AG$2,(DATEDIF(AF$2,$V104,"D")/365),IF($G104&gt;AF$2,(DATEDIF($G104,AG$2,"D")/365),1)))))))</f>
        <v>0</v>
      </c>
      <c r="AH104" s="53">
        <f>IF($V104&lt;=AG$2,0,IF($O104&lt;=AG$2,0,IF($G104&gt;=AH$2,0,IF($K104&gt;=$J104,0,IF($O104&lt;=AH$2,($J104-(SUM($K104,SUM($Z104:AG104)))),IF($L104=$D$139,(($J104-$K104)/$P104),(($J104-SUM($Z104:AG104))*$Q104))*IF($V104&lt;=AH$2,(DATEDIF(AG$2,$V104,"D")/365),IF($G104&gt;AG$2,(DATEDIF($G104,AH$2,"D")/365),1)))))))</f>
        <v>0</v>
      </c>
      <c r="AI104" s="53">
        <f>IF($V104&lt;=AH$2,0,IF($O104&lt;=AH$2,0,IF($G104&gt;=AI$2,0,IF($K104&gt;=$J104,0,IF($O104&lt;=AI$2,($J104-(SUM($K104,SUM($Z104:AH104)))),IF($L104=$D$139,(($J104-$K104)/$P104),(($J104-SUM($Z104:AH104))*$Q104))*IF($V104&lt;=AI$2,(DATEDIF(AH$2,$V104,"D")/365),IF($G104&gt;AH$2,(DATEDIF($G104,AI$2,"D")/365),1)))))))</f>
        <v>0</v>
      </c>
      <c r="AJ104" s="53">
        <f>IF($V104&lt;=AI$2,0,IF($O104&lt;=AI$2,0,IF($G104&gt;=AJ$2,0,IF($K104&gt;=$J104,0,IF($O104&lt;=AJ$2,($J104-(SUM($K104,SUM($Z104:AI104)))),IF($L104=$D$139,(($J104-$K104)/$P104),(($J104-SUM($Z104:AI104))*$Q104))*IF($V104&lt;=AJ$2,(DATEDIF(AI$2,$V104,"D")/365),IF($G104&gt;AI$2,(DATEDIF($G104,AJ$2,"D")/365),1)))))))</f>
        <v>0</v>
      </c>
      <c r="AK104" s="53">
        <f>IF($V104&lt;=AJ$2,0,IF($O104&lt;=AJ$2,0,IF($G104&gt;=AK$2,0,IF($K104&gt;=$J104,0,IF($O104&lt;=AK$2,($J104-(SUM($K104,SUM($Z104:AJ104)))),IF($L104=$D$139,(($J104-$K104)/$P104),(($J104-SUM($Z104:AJ104))*$Q104))*IF($V104&lt;=AK$2,(DATEDIF(AJ$2,$V104,"D")/365),IF($G104&gt;AJ$2,(DATEDIF($G104,AK$2,"D")/365),1)))))))</f>
        <v>0</v>
      </c>
      <c r="AL104" s="53">
        <f>IF($V104&lt;=AK$2,0,IF($O104&lt;=AK$2,0,IF($G104&gt;=AL$2,0,IF($K104&gt;=$J104,0,IF($O104&lt;=AL$2,($J104-(SUM($K104,SUM($Z104:AK104)))),IF($L104=$D$139,(($J104-$K104)/$P104),(($J104-SUM($Z104:AK104))*$Q104))*IF($V104&lt;=AL$2,(DATEDIF(AK$2,$V104,"D")/365),IF($G104&gt;AK$2,(DATEDIF($G104,AL$2,"D")/365),1)))))))</f>
        <v>0</v>
      </c>
      <c r="AM104" s="53">
        <f>IF($V104&lt;=AL$2,0,IF($O104&lt;=AL$2,0,IF($G104&gt;=AM$2,0,IF($K104&gt;=$J104,0,IF($O104&lt;=AM$2,($J104-(SUM($K104,SUM($Z104:AL104)))),IF($L104=$D$139,(($J104-$K104)/$P104),(($J104-SUM($Z104:AL104))*$Q104))*IF($V104&lt;=AM$2,(DATEDIF(AL$2,$V104,"D")/365),IF($G104&gt;AL$2,(DATEDIF($G104,AM$2,"D")/365),1)))))))</f>
        <v>0</v>
      </c>
      <c r="AN104" s="53">
        <f>IF($V104&lt;=AM$2,0,IF($O104&lt;=AM$2,0,IF($G104&gt;=AN$2,0,IF($K104&gt;=$J104,0,IF($O104&lt;=AN$2,($J104-(SUM($K104,SUM($Z104:AM104)))),IF($L104=$D$139,(($J104-$K104)/$P104),(($J104-SUM($Z104:AM104))*$Q104))*IF($V104&lt;=AN$2,(DATEDIF(AM$2,$V104,"D")/365),IF($G104&gt;AM$2,(DATEDIF($G104,AN$2,"D")/365),1)))))))</f>
        <v>0</v>
      </c>
      <c r="AO104" s="53">
        <f>IF($V104&lt;=AN$2,0,IF($O104&lt;=AN$2,0,IF($G104&gt;=AO$2,0,IF($K104&gt;=$J104,0,IF($O104&lt;=AO$2,($J104-(SUM($K104,SUM($Z104:AN104)))),IF($L104=$D$139,(($J104-$K104)/$P104),(($J104-SUM($Z104:AN104))*$Q104))*IF($V104&lt;=AO$2,(DATEDIF(AN$2,$V104,"D")/365),IF($G104&gt;AN$2,(DATEDIF($G104,AO$2,"D")/365),1)))))))</f>
        <v>0</v>
      </c>
      <c r="AP104" s="53">
        <f>IF($V104&lt;=AO$2,0,IF($O104&lt;=AO$2,0,IF($G104&gt;=AP$2,0,IF($K104&gt;=$J104,0,IF($O104&lt;=AP$2,($J104-(SUM($K104,SUM($Z104:AO104)))),IF($L104=$D$139,(($J104-$K104)/$P104),(($J104-SUM($Z104:AO104))*$Q104))*IF($V104&lt;=AP$2,(DATEDIF(AO$2,$V104,"D")/365),IF($G104&gt;AO$2,(DATEDIF($G104,AP$2,"D")/365),1)))))))</f>
        <v>0</v>
      </c>
      <c r="AQ104" s="53">
        <f>IF($V104&lt;=AP$2,0,IF($O104&lt;=AP$2,0,IF($G104&gt;=AQ$2,0,IF($K104&gt;=$J104,0,IF($O104&lt;=AQ$2,($J104-(SUM($K104,SUM($Z104:AP104)))),IF($L104=$D$139,(($J104-$K104)/$P104),(($J104-SUM($Z104:AP104))*$Q104))*IF($V104&lt;=AQ$2,(DATEDIF(AP$2,$V104,"D")/365),IF($G104&gt;AP$2,(DATEDIF($G104,AQ$2,"D")/365),1)))))))</f>
        <v>0</v>
      </c>
      <c r="AR104" s="53">
        <f>IF($V104&lt;=AQ$2,0,IF($O104&lt;=AQ$2,0,IF($G104&gt;=AR$2,0,IF($K104&gt;=$J104,0,IF($O104&lt;=AR$2,($J104-(SUM($K104,SUM($Z104:AQ104)))),IF($L104=$D$139,(($J104-$K104)/$P104),(($J104-SUM($Z104:AQ104))*$Q104))*IF($V104&lt;=AR$2,(DATEDIF(AQ$2,$V104,"D")/365),IF($G104&gt;AQ$2,(DATEDIF($G104,AR$2,"D")/365),1)))))))</f>
        <v>0</v>
      </c>
      <c r="AS104" s="53">
        <f>IF($V104&lt;=AR$2,0,IF($O104&lt;=AR$2,0,IF($G104&gt;=AS$2,0,IF($K104&gt;=$J104,0,IF($O104&lt;=AS$2,($J104-(SUM($K104,SUM($Z104:AR104)))),IF($L104=$D$139,(($J104-$K104)/$P104),(($J104-SUM($Z104:AR104))*$Q104))*IF($V104&lt;=AS$2,(DATEDIF(AR$2,$V104,"D")/365),IF($G104&gt;AR$2,(DATEDIF($G104,AS$2,"D")/365),1)))))))</f>
        <v>0</v>
      </c>
      <c r="AT104" s="53">
        <f>IF($V104&lt;=AS$2,0,IF($O104&lt;=AS$2,0,IF($G104&gt;=AT$2,0,IF($K104&gt;=$J104,0,IF($O104&lt;=AT$2,($J104-(SUM($K104,SUM($Z104:AS104)))),IF($L104=$D$139,(($J104-$K104)/$P104),(($J104-SUM($Z104:AS104))*$Q104))*IF($V104&lt;=AT$2,(DATEDIF(AS$2,$V104,"D")/365),IF($G104&gt;AS$2,(DATEDIF($G104,AT$2,"D")/365),1)))))))</f>
        <v>0</v>
      </c>
      <c r="AU104" s="53">
        <f>IF($V104&lt;=AT$2,0,IF($O104&lt;=AT$2,0,IF($G104&gt;=AU$2,0,IF($K104&gt;=$J104,0,IF($O104&lt;=AU$2,($J104-(SUM($K104,SUM($Z104:AT104)))),IF($L104=$D$139,(($J104-$K104)/$P104),(($J104-SUM($Z104:AT104))*$Q104))*IF($V104&lt;=AU$2,(DATEDIF(AT$2,$V104,"D")/365),IF($G104&gt;AT$2,(DATEDIF($G104,AU$2,"D")/365),1)))))))</f>
        <v>0</v>
      </c>
      <c r="AV104" s="53">
        <f>IF($V104&lt;=AU$2,0,IF($O104&lt;=AU$2,0,IF($G104&gt;=AV$2,0,IF($K104&gt;=$J104,0,IF($O104&lt;=AV$2,($J104-(SUM($K104,SUM($Z104:AU104)))),IF($L104=$D$139,(($J104-$K104)/$P104),(($J104-SUM($Z104:AU104))*$Q104))*IF($V104&lt;=AV$2,(DATEDIF(AU$2,$V104,"D")/365),IF($G104&gt;AU$2,(DATEDIF($G104,AV$2,"D")/365),1)))))))</f>
        <v>0</v>
      </c>
      <c r="AW104" s="53">
        <f>IF($V104&lt;=AV$2,0,IF($O104&lt;=AV$2,0,IF($G104&gt;=AW$2,0,IF($K104&gt;=$J104,0,IF($O104&lt;=AW$2,($J104-(SUM($K104,SUM($Z104:AV104)))),IF($L104=$D$139,(($J104-$K104)/$P104),(($J104-SUM($Z104:AV104))*$Q104))*IF($V104&lt;=AW$2,(DATEDIF(AV$2,$V104,"D")/365),IF($G104&gt;AV$2,(DATEDIF($G104,AW$2,"D")/365),1)))))))</f>
        <v>0</v>
      </c>
      <c r="AX104" s="53">
        <f>IF($V104&lt;=AW$2,0,IF($O104&lt;=AW$2,0,IF($G104&gt;=AX$2,0,IF($K104&gt;=$J104,0,IF($O104&lt;=AX$2,($J104-(SUM($K104,SUM($Z104:AW104)))),IF($L104=$D$139,(($J104-$K104)/$P104),(($J104-SUM($Z104:AW104))*$Q104))*IF($V104&lt;=AX$2,(DATEDIF(AW$2,$V104,"D")/365),IF($G104&gt;AW$2,(DATEDIF($G104,AX$2,"D")/365),1)))))))</f>
        <v>0</v>
      </c>
      <c r="AY104" s="53">
        <f>IF($V104&lt;=AX$2,0,IF($O104&lt;=AX$2,0,IF($G104&gt;=AY$2,0,IF($K104&gt;=$J104,0,IF($O104&lt;=AY$2,($J104-(SUM($K104,SUM($Z104:AX104)))),IF($L104=$D$139,(($J104-$K104)/$P104),(($J104-SUM($Z104:AX104))*$Q104))*IF($V104&lt;=AY$2,(DATEDIF(AX$2,$V104,"D")/365),IF($G104&gt;AX$2,(DATEDIF($G104,AY$2,"D")/365),1)))))))</f>
        <v>0</v>
      </c>
      <c r="AZ104" s="52"/>
      <c r="BA104" s="52"/>
      <c r="BB104" s="126">
        <f>IF($V104&lt;=BB$2,0,IF($G104&gt;=BB$2,0,IF($G104&gt;$W$3,(J104-Z104),IF($G104&lt;=$W$3,J104-SUM(W104,$Z104:Z104),0))))</f>
        <v>0</v>
      </c>
      <c r="BC104" s="53">
        <f t="shared" si="52"/>
        <v>0</v>
      </c>
      <c r="BD104" s="52">
        <f t="shared" si="52"/>
        <v>0</v>
      </c>
      <c r="BE104" s="53">
        <f t="shared" si="52"/>
        <v>0</v>
      </c>
      <c r="BF104" s="52">
        <f t="shared" si="52"/>
        <v>0</v>
      </c>
      <c r="BG104" s="53">
        <f t="shared" si="52"/>
        <v>0</v>
      </c>
      <c r="BH104" s="52">
        <f t="shared" si="52"/>
        <v>0</v>
      </c>
      <c r="BI104" s="53">
        <f t="shared" si="52"/>
        <v>0</v>
      </c>
      <c r="BJ104" s="52">
        <f t="shared" si="52"/>
        <v>0</v>
      </c>
      <c r="BK104" s="53">
        <f t="shared" si="52"/>
        <v>0</v>
      </c>
      <c r="BL104" s="52">
        <f t="shared" si="52"/>
        <v>0</v>
      </c>
      <c r="BM104" s="53">
        <f t="shared" si="52"/>
        <v>0</v>
      </c>
      <c r="BN104" s="52">
        <f t="shared" si="52"/>
        <v>0</v>
      </c>
      <c r="BO104" s="53">
        <f t="shared" si="52"/>
        <v>0</v>
      </c>
      <c r="BP104" s="52">
        <f t="shared" si="52"/>
        <v>0</v>
      </c>
      <c r="BQ104" s="53">
        <f t="shared" si="52"/>
        <v>0</v>
      </c>
      <c r="BR104" s="52">
        <f t="shared" si="52"/>
        <v>0</v>
      </c>
      <c r="BS104" s="53">
        <f t="shared" si="51"/>
        <v>0</v>
      </c>
      <c r="BT104" s="52">
        <f t="shared" si="51"/>
        <v>0</v>
      </c>
      <c r="BU104" s="53">
        <f t="shared" si="51"/>
        <v>0</v>
      </c>
      <c r="BV104" s="52">
        <f t="shared" si="50"/>
        <v>0</v>
      </c>
      <c r="BW104" s="53">
        <f t="shared" si="50"/>
        <v>0</v>
      </c>
      <c r="BX104" s="52">
        <f t="shared" si="50"/>
        <v>0</v>
      </c>
      <c r="BY104" s="53">
        <f t="shared" si="50"/>
        <v>0</v>
      </c>
      <c r="BZ104" s="52">
        <f t="shared" si="50"/>
        <v>0</v>
      </c>
      <c r="CA104" s="53">
        <f t="shared" si="50"/>
        <v>0</v>
      </c>
    </row>
    <row r="105" spans="1:79" ht="15.75" thickBot="1">
      <c r="A105" s="16">
        <v>104</v>
      </c>
      <c r="B105" s="16" t="s">
        <v>28</v>
      </c>
      <c r="C105" s="16" t="s">
        <v>153</v>
      </c>
      <c r="D105" s="22">
        <v>1985</v>
      </c>
      <c r="E105" s="21">
        <v>4</v>
      </c>
      <c r="F105" s="22">
        <v>1</v>
      </c>
      <c r="G105" s="65">
        <f t="shared" si="33"/>
        <v>31137</v>
      </c>
      <c r="H105" s="12">
        <v>0</v>
      </c>
      <c r="I105" s="13">
        <v>0</v>
      </c>
      <c r="J105" s="56">
        <f t="shared" si="34"/>
        <v>0</v>
      </c>
      <c r="K105" s="59">
        <f t="shared" si="35"/>
        <v>0</v>
      </c>
      <c r="L105" s="12" t="s">
        <v>96</v>
      </c>
      <c r="M105" s="59">
        <f t="shared" si="48"/>
        <v>10</v>
      </c>
      <c r="N105" s="58">
        <f t="shared" si="39"/>
        <v>10</v>
      </c>
      <c r="O105" s="65">
        <f t="shared" si="40"/>
        <v>34789</v>
      </c>
      <c r="P105" s="58">
        <f t="shared" si="41"/>
        <v>0</v>
      </c>
      <c r="Q105" s="112">
        <f t="shared" si="42"/>
        <v>0</v>
      </c>
      <c r="R105" s="146" t="s">
        <v>130</v>
      </c>
      <c r="S105" s="140">
        <v>17</v>
      </c>
      <c r="T105" s="141">
        <v>4</v>
      </c>
      <c r="U105" s="140">
        <v>2035</v>
      </c>
      <c r="V105" s="65">
        <f t="shared" si="43"/>
        <v>54878</v>
      </c>
      <c r="W105" s="58">
        <f t="shared" si="44"/>
        <v>0</v>
      </c>
      <c r="X105" s="58">
        <f t="shared" si="45"/>
        <v>0</v>
      </c>
      <c r="Y105" s="58">
        <f t="shared" si="46"/>
        <v>0</v>
      </c>
      <c r="Z105" s="58">
        <f t="shared" si="47"/>
        <v>0</v>
      </c>
      <c r="AA105" s="58">
        <f>IF($V105&lt;=Z$2,0,IF($O105&lt;=Z$2,0,IF($G105&gt;=AA$2,0,IF($K105&gt;=$J105,0,IF($O105&lt;=AA$2,($J105-(SUM($K105,SUM($Z105:Z105)))),IF($L105=$D$139,(($J105-$K105)/$P105),(($J105-SUM($Z105:Z105))*$Q105))*IF($V105&lt;=AA$2,(DATEDIF(Z$2,$V105,"D")/365),IF($G105&gt;Z$2,(DATEDIF($G105,AA$2,"D")/365),1)))))))</f>
        <v>0</v>
      </c>
      <c r="AB105" s="58">
        <f>IF($V105&lt;=AA$2,0,IF($O105&lt;=AA$2,0,IF($G105&gt;=AB$2,0,IF($K105&gt;=$J105,0,IF($O105&lt;=AB$2,($J105-(SUM($K105,SUM($Z105:AA105)))),IF($L105=$D$139,(($J105-$K105)/$P105),(($J105-SUM($Z105:AA105))*$Q105))*IF($V105&lt;=AB$2,(DATEDIF(AA$2,$V105,"D")/365),IF($G105&gt;AA$2,(DATEDIF($G105,AB$2,"D")/365),1)))))))</f>
        <v>0</v>
      </c>
      <c r="AC105" s="58">
        <f>IF($V105&lt;=AB$2,0,IF($O105&lt;=AB$2,0,IF($G105&gt;=AC$2,0,IF($K105&gt;=$J105,0,IF($O105&lt;=AC$2,($J105-(SUM($K105,SUM($Z105:AB105)))),IF($L105=$D$139,(($J105-$K105)/$P105),(($J105-SUM($Z105:AB105))*$Q105))*IF($V105&lt;=AC$2,(DATEDIF(AB$2,$V105,"D")/365),IF($G105&gt;AB$2,(DATEDIF($G105,AC$2,"D")/365),1)))))))</f>
        <v>0</v>
      </c>
      <c r="AD105" s="58">
        <f>IF($V105&lt;=AC$2,0,IF($O105&lt;=AC$2,0,IF($G105&gt;=AD$2,0,IF($K105&gt;=$J105,0,IF($O105&lt;=AD$2,($J105-(SUM($K105,SUM($Z105:AC105)))),IF($L105=$D$139,(($J105-$K105)/$P105),(($J105-SUM($Z105:AC105))*$Q105))*IF($V105&lt;=AD$2,(DATEDIF(AC$2,$V105,"D")/365),IF($G105&gt;AC$2,(DATEDIF($G105,AD$2,"D")/365),1)))))))</f>
        <v>0</v>
      </c>
      <c r="AE105" s="58">
        <f>IF($V105&lt;=AD$2,0,IF($O105&lt;=AD$2,0,IF($G105&gt;=AE$2,0,IF($K105&gt;=$J105,0,IF($O105&lt;=AE$2,($J105-(SUM($K105,SUM($Z105:AD105)))),IF($L105=$D$139,(($J105-$K105)/$P105),(($J105-SUM($Z105:AD105))*$Q105))*IF($V105&lt;=AE$2,(DATEDIF(AD$2,$V105,"D")/365),IF($G105&gt;AD$2,(DATEDIF($G105,AE$2,"D")/365),1)))))))</f>
        <v>0</v>
      </c>
      <c r="AF105" s="58">
        <f>IF($V105&lt;=AE$2,0,IF($O105&lt;=AE$2,0,IF($G105&gt;=AF$2,0,IF($K105&gt;=$J105,0,IF($O105&lt;=AF$2,($J105-(SUM($K105,SUM($Z105:AE105)))),IF($L105=$D$139,(($J105-$K105)/$P105),(($J105-SUM($Z105:AE105))*$Q105))*IF($V105&lt;=AF$2,(DATEDIF(AE$2,$V105,"D")/365),IF($G105&gt;AE$2,(DATEDIF($G105,AF$2,"D")/365),1)))))))</f>
        <v>0</v>
      </c>
      <c r="AG105" s="58">
        <f>IF($V105&lt;=AF$2,0,IF($O105&lt;=AF$2,0,IF($G105&gt;=AG$2,0,IF($K105&gt;=$J105,0,IF($O105&lt;=AG$2,($J105-(SUM($K105,SUM($Z105:AF105)))),IF($L105=$D$139,(($J105-$K105)/$P105),(($J105-SUM($Z105:AF105))*$Q105))*IF($V105&lt;=AG$2,(DATEDIF(AF$2,$V105,"D")/365),IF($G105&gt;AF$2,(DATEDIF($G105,AG$2,"D")/365),1)))))))</f>
        <v>0</v>
      </c>
      <c r="AH105" s="58">
        <f>IF($V105&lt;=AG$2,0,IF($O105&lt;=AG$2,0,IF($G105&gt;=AH$2,0,IF($K105&gt;=$J105,0,IF($O105&lt;=AH$2,($J105-(SUM($K105,SUM($Z105:AG105)))),IF($L105=$D$139,(($J105-$K105)/$P105),(($J105-SUM($Z105:AG105))*$Q105))*IF($V105&lt;=AH$2,(DATEDIF(AG$2,$V105,"D")/365),IF($G105&gt;AG$2,(DATEDIF($G105,AH$2,"D")/365),1)))))))</f>
        <v>0</v>
      </c>
      <c r="AI105" s="58">
        <f>IF($V105&lt;=AH$2,0,IF($O105&lt;=AH$2,0,IF($G105&gt;=AI$2,0,IF($K105&gt;=$J105,0,IF($O105&lt;=AI$2,($J105-(SUM($K105,SUM($Z105:AH105)))),IF($L105=$D$139,(($J105-$K105)/$P105),(($J105-SUM($Z105:AH105))*$Q105))*IF($V105&lt;=AI$2,(DATEDIF(AH$2,$V105,"D")/365),IF($G105&gt;AH$2,(DATEDIF($G105,AI$2,"D")/365),1)))))))</f>
        <v>0</v>
      </c>
      <c r="AJ105" s="58">
        <f>IF($V105&lt;=AI$2,0,IF($O105&lt;=AI$2,0,IF($G105&gt;=AJ$2,0,IF($K105&gt;=$J105,0,IF($O105&lt;=AJ$2,($J105-(SUM($K105,SUM($Z105:AI105)))),IF($L105=$D$139,(($J105-$K105)/$P105),(($J105-SUM($Z105:AI105))*$Q105))*IF($V105&lt;=AJ$2,(DATEDIF(AI$2,$V105,"D")/365),IF($G105&gt;AI$2,(DATEDIF($G105,AJ$2,"D")/365),1)))))))</f>
        <v>0</v>
      </c>
      <c r="AK105" s="58">
        <f>IF($V105&lt;=AJ$2,0,IF($O105&lt;=AJ$2,0,IF($G105&gt;=AK$2,0,IF($K105&gt;=$J105,0,IF($O105&lt;=AK$2,($J105-(SUM($K105,SUM($Z105:AJ105)))),IF($L105=$D$139,(($J105-$K105)/$P105),(($J105-SUM($Z105:AJ105))*$Q105))*IF($V105&lt;=AK$2,(DATEDIF(AJ$2,$V105,"D")/365),IF($G105&gt;AJ$2,(DATEDIF($G105,AK$2,"D")/365),1)))))))</f>
        <v>0</v>
      </c>
      <c r="AL105" s="58">
        <f>IF($V105&lt;=AK$2,0,IF($O105&lt;=AK$2,0,IF($G105&gt;=AL$2,0,IF($K105&gt;=$J105,0,IF($O105&lt;=AL$2,($J105-(SUM($K105,SUM($Z105:AK105)))),IF($L105=$D$139,(($J105-$K105)/$P105),(($J105-SUM($Z105:AK105))*$Q105))*IF($V105&lt;=AL$2,(DATEDIF(AK$2,$V105,"D")/365),IF($G105&gt;AK$2,(DATEDIF($G105,AL$2,"D")/365),1)))))))</f>
        <v>0</v>
      </c>
      <c r="AM105" s="58">
        <f>IF($V105&lt;=AL$2,0,IF($O105&lt;=AL$2,0,IF($G105&gt;=AM$2,0,IF($K105&gt;=$J105,0,IF($O105&lt;=AM$2,($J105-(SUM($K105,SUM($Z105:AL105)))),IF($L105=$D$139,(($J105-$K105)/$P105),(($J105-SUM($Z105:AL105))*$Q105))*IF($V105&lt;=AM$2,(DATEDIF(AL$2,$V105,"D")/365),IF($G105&gt;AL$2,(DATEDIF($G105,AM$2,"D")/365),1)))))))</f>
        <v>0</v>
      </c>
      <c r="AN105" s="58">
        <f>IF($V105&lt;=AM$2,0,IF($O105&lt;=AM$2,0,IF($G105&gt;=AN$2,0,IF($K105&gt;=$J105,0,IF($O105&lt;=AN$2,($J105-(SUM($K105,SUM($Z105:AM105)))),IF($L105=$D$139,(($J105-$K105)/$P105),(($J105-SUM($Z105:AM105))*$Q105))*IF($V105&lt;=AN$2,(DATEDIF(AM$2,$V105,"D")/365),IF($G105&gt;AM$2,(DATEDIF($G105,AN$2,"D")/365),1)))))))</f>
        <v>0</v>
      </c>
      <c r="AO105" s="58">
        <f>IF($V105&lt;=AN$2,0,IF($O105&lt;=AN$2,0,IF($G105&gt;=AO$2,0,IF($K105&gt;=$J105,0,IF($O105&lt;=AO$2,($J105-(SUM($K105,SUM($Z105:AN105)))),IF($L105=$D$139,(($J105-$K105)/$P105),(($J105-SUM($Z105:AN105))*$Q105))*IF($V105&lt;=AO$2,(DATEDIF(AN$2,$V105,"D")/365),IF($G105&gt;AN$2,(DATEDIF($G105,AO$2,"D")/365),1)))))))</f>
        <v>0</v>
      </c>
      <c r="AP105" s="58">
        <f>IF($V105&lt;=AO$2,0,IF($O105&lt;=AO$2,0,IF($G105&gt;=AP$2,0,IF($K105&gt;=$J105,0,IF($O105&lt;=AP$2,($J105-(SUM($K105,SUM($Z105:AO105)))),IF($L105=$D$139,(($J105-$K105)/$P105),(($J105-SUM($Z105:AO105))*$Q105))*IF($V105&lt;=AP$2,(DATEDIF(AO$2,$V105,"D")/365),IF($G105&gt;AO$2,(DATEDIF($G105,AP$2,"D")/365),1)))))))</f>
        <v>0</v>
      </c>
      <c r="AQ105" s="58">
        <f>IF($V105&lt;=AP$2,0,IF($O105&lt;=AP$2,0,IF($G105&gt;=AQ$2,0,IF($K105&gt;=$J105,0,IF($O105&lt;=AQ$2,($J105-(SUM($K105,SUM($Z105:AP105)))),IF($L105=$D$139,(($J105-$K105)/$P105),(($J105-SUM($Z105:AP105))*$Q105))*IF($V105&lt;=AQ$2,(DATEDIF(AP$2,$V105,"D")/365),IF($G105&gt;AP$2,(DATEDIF($G105,AQ$2,"D")/365),1)))))))</f>
        <v>0</v>
      </c>
      <c r="AR105" s="58">
        <f>IF($V105&lt;=AQ$2,0,IF($O105&lt;=AQ$2,0,IF($G105&gt;=AR$2,0,IF($K105&gt;=$J105,0,IF($O105&lt;=AR$2,($J105-(SUM($K105,SUM($Z105:AQ105)))),IF($L105=$D$139,(($J105-$K105)/$P105),(($J105-SUM($Z105:AQ105))*$Q105))*IF($V105&lt;=AR$2,(DATEDIF(AQ$2,$V105,"D")/365),IF($G105&gt;AQ$2,(DATEDIF($G105,AR$2,"D")/365),1)))))))</f>
        <v>0</v>
      </c>
      <c r="AS105" s="58">
        <f>IF($V105&lt;=AR$2,0,IF($O105&lt;=AR$2,0,IF($G105&gt;=AS$2,0,IF($K105&gt;=$J105,0,IF($O105&lt;=AS$2,($J105-(SUM($K105,SUM($Z105:AR105)))),IF($L105=$D$139,(($J105-$K105)/$P105),(($J105-SUM($Z105:AR105))*$Q105))*IF($V105&lt;=AS$2,(DATEDIF(AR$2,$V105,"D")/365),IF($G105&gt;AR$2,(DATEDIF($G105,AS$2,"D")/365),1)))))))</f>
        <v>0</v>
      </c>
      <c r="AT105" s="58">
        <f>IF($V105&lt;=AS$2,0,IF($O105&lt;=AS$2,0,IF($G105&gt;=AT$2,0,IF($K105&gt;=$J105,0,IF($O105&lt;=AT$2,($J105-(SUM($K105,SUM($Z105:AS105)))),IF($L105=$D$139,(($J105-$K105)/$P105),(($J105-SUM($Z105:AS105))*$Q105))*IF($V105&lt;=AT$2,(DATEDIF(AS$2,$V105,"D")/365),IF($G105&gt;AS$2,(DATEDIF($G105,AT$2,"D")/365),1)))))))</f>
        <v>0</v>
      </c>
      <c r="AU105" s="58">
        <f>IF($V105&lt;=AT$2,0,IF($O105&lt;=AT$2,0,IF($G105&gt;=AU$2,0,IF($K105&gt;=$J105,0,IF($O105&lt;=AU$2,($J105-(SUM($K105,SUM($Z105:AT105)))),IF($L105=$D$139,(($J105-$K105)/$P105),(($J105-SUM($Z105:AT105))*$Q105))*IF($V105&lt;=AU$2,(DATEDIF(AT$2,$V105,"D")/365),IF($G105&gt;AT$2,(DATEDIF($G105,AU$2,"D")/365),1)))))))</f>
        <v>0</v>
      </c>
      <c r="AV105" s="58">
        <f>IF($V105&lt;=AU$2,0,IF($O105&lt;=AU$2,0,IF($G105&gt;=AV$2,0,IF($K105&gt;=$J105,0,IF($O105&lt;=AV$2,($J105-(SUM($K105,SUM($Z105:AU105)))),IF($L105=$D$139,(($J105-$K105)/$P105),(($J105-SUM($Z105:AU105))*$Q105))*IF($V105&lt;=AV$2,(DATEDIF(AU$2,$V105,"D")/365),IF($G105&gt;AU$2,(DATEDIF($G105,AV$2,"D")/365),1)))))))</f>
        <v>0</v>
      </c>
      <c r="AW105" s="58">
        <f>IF($V105&lt;=AV$2,0,IF($O105&lt;=AV$2,0,IF($G105&gt;=AW$2,0,IF($K105&gt;=$J105,0,IF($O105&lt;=AW$2,($J105-(SUM($K105,SUM($Z105:AV105)))),IF($L105=$D$139,(($J105-$K105)/$P105),(($J105-SUM($Z105:AV105))*$Q105))*IF($V105&lt;=AW$2,(DATEDIF(AV$2,$V105,"D")/365),IF($G105&gt;AV$2,(DATEDIF($G105,AW$2,"D")/365),1)))))))</f>
        <v>0</v>
      </c>
      <c r="AX105" s="58">
        <f>IF($V105&lt;=AW$2,0,IF($O105&lt;=AW$2,0,IF($G105&gt;=AX$2,0,IF($K105&gt;=$J105,0,IF($O105&lt;=AX$2,($J105-(SUM($K105,SUM($Z105:AW105)))),IF($L105=$D$139,(($J105-$K105)/$P105),(($J105-SUM($Z105:AW105))*$Q105))*IF($V105&lt;=AX$2,(DATEDIF(AW$2,$V105,"D")/365),IF($G105&gt;AW$2,(DATEDIF($G105,AX$2,"D")/365),1)))))))</f>
        <v>0</v>
      </c>
      <c r="AY105" s="58">
        <f>IF($V105&lt;=AX$2,0,IF($O105&lt;=AX$2,0,IF($G105&gt;=AY$2,0,IF($K105&gt;=$J105,0,IF($O105&lt;=AY$2,($J105-(SUM($K105,SUM($Z105:AX105)))),IF($L105=$D$139,(($J105-$K105)/$P105),(($J105-SUM($Z105:AX105))*$Q105))*IF($V105&lt;=AY$2,(DATEDIF(AX$2,$V105,"D")/365),IF($G105&gt;AX$2,(DATEDIF($G105,AY$2,"D")/365),1)))))))</f>
        <v>0</v>
      </c>
      <c r="AZ105" s="57"/>
      <c r="BA105" s="57"/>
      <c r="BB105" s="127">
        <f>IF($V105&lt;=BB$2,0,IF($G105&gt;=BB$2,0,IF($G105&gt;$W$3,(J105-Z105),IF($G105&lt;=$W$3,J105-SUM(W105,$Z105:Z105),0))))</f>
        <v>0</v>
      </c>
      <c r="BC105" s="58">
        <f t="shared" si="52"/>
        <v>0</v>
      </c>
      <c r="BD105" s="57">
        <f t="shared" si="52"/>
        <v>0</v>
      </c>
      <c r="BE105" s="58">
        <f t="shared" si="52"/>
        <v>0</v>
      </c>
      <c r="BF105" s="57">
        <f t="shared" si="52"/>
        <v>0</v>
      </c>
      <c r="BG105" s="58">
        <f t="shared" si="52"/>
        <v>0</v>
      </c>
      <c r="BH105" s="57">
        <f t="shared" si="52"/>
        <v>0</v>
      </c>
      <c r="BI105" s="58">
        <f t="shared" si="52"/>
        <v>0</v>
      </c>
      <c r="BJ105" s="57">
        <f t="shared" si="52"/>
        <v>0</v>
      </c>
      <c r="BK105" s="58">
        <f t="shared" si="52"/>
        <v>0</v>
      </c>
      <c r="BL105" s="57">
        <f t="shared" si="52"/>
        <v>0</v>
      </c>
      <c r="BM105" s="58">
        <f t="shared" si="52"/>
        <v>0</v>
      </c>
      <c r="BN105" s="57">
        <f t="shared" si="52"/>
        <v>0</v>
      </c>
      <c r="BO105" s="58">
        <f t="shared" si="52"/>
        <v>0</v>
      </c>
      <c r="BP105" s="57">
        <f t="shared" si="52"/>
        <v>0</v>
      </c>
      <c r="BQ105" s="58">
        <f t="shared" si="52"/>
        <v>0</v>
      </c>
      <c r="BR105" s="57">
        <f t="shared" si="52"/>
        <v>0</v>
      </c>
      <c r="BS105" s="58">
        <f t="shared" si="51"/>
        <v>0</v>
      </c>
      <c r="BT105" s="57">
        <f t="shared" si="51"/>
        <v>0</v>
      </c>
      <c r="BU105" s="58">
        <f t="shared" si="51"/>
        <v>0</v>
      </c>
      <c r="BV105" s="57">
        <f t="shared" si="50"/>
        <v>0</v>
      </c>
      <c r="BW105" s="58">
        <f t="shared" si="50"/>
        <v>0</v>
      </c>
      <c r="BX105" s="57">
        <f t="shared" si="50"/>
        <v>0</v>
      </c>
      <c r="BY105" s="58">
        <f t="shared" si="50"/>
        <v>0</v>
      </c>
      <c r="BZ105" s="57">
        <f t="shared" si="50"/>
        <v>0</v>
      </c>
      <c r="CA105" s="58">
        <f t="shared" si="50"/>
        <v>0</v>
      </c>
    </row>
    <row r="106" spans="1:79" ht="15.75" thickBot="1">
      <c r="B106" s="1"/>
      <c r="C106" s="1"/>
      <c r="D106" s="3"/>
      <c r="E106" s="3"/>
      <c r="F106" s="3"/>
      <c r="G106" s="18"/>
      <c r="H106" s="1"/>
      <c r="I106" s="1"/>
      <c r="J106" s="5"/>
      <c r="K106" s="1"/>
      <c r="L106" s="1"/>
      <c r="M106" s="5"/>
      <c r="N106" s="14"/>
      <c r="O106" s="18"/>
      <c r="P106" s="14"/>
      <c r="Q106" s="14"/>
      <c r="R106" s="14"/>
      <c r="S106" s="70"/>
      <c r="T106" s="70"/>
      <c r="U106" s="70"/>
      <c r="V106" s="55"/>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row>
    <row r="107" spans="1:79" ht="32.25" thickBot="1">
      <c r="B107" s="104" t="s">
        <v>141</v>
      </c>
      <c r="C107" s="105"/>
      <c r="D107" s="106"/>
      <c r="E107" s="106"/>
      <c r="F107" s="106"/>
      <c r="G107" s="107"/>
      <c r="H107" s="109">
        <f>SUM(H6:H105)</f>
        <v>0</v>
      </c>
      <c r="I107" s="109">
        <f>SUM(I6:I105)</f>
        <v>0</v>
      </c>
      <c r="J107" s="109">
        <f>SUM(J6:J105)</f>
        <v>0</v>
      </c>
      <c r="K107" s="24"/>
      <c r="L107" s="7"/>
      <c r="M107" s="100"/>
      <c r="N107" s="101"/>
      <c r="O107" s="102"/>
      <c r="P107" s="101"/>
      <c r="Q107" s="101"/>
      <c r="R107" s="101"/>
      <c r="S107" s="103"/>
      <c r="T107" s="103"/>
      <c r="U107" s="103"/>
      <c r="V107" s="123"/>
      <c r="W107" s="124">
        <f>SUM(W6:W105)</f>
        <v>0</v>
      </c>
      <c r="X107" s="124">
        <f>SUM(X6:X105)</f>
        <v>0</v>
      </c>
      <c r="Y107" s="124">
        <f>SUM(Y6:Y105)</f>
        <v>0</v>
      </c>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row>
    <row r="108" spans="1:79">
      <c r="B108" s="1"/>
      <c r="C108" s="1"/>
      <c r="D108" s="3"/>
      <c r="E108" s="3"/>
      <c r="F108" s="3"/>
      <c r="G108" s="18"/>
      <c r="H108" s="1"/>
      <c r="I108" s="1"/>
      <c r="J108" s="5"/>
      <c r="K108" s="1"/>
      <c r="L108" s="1"/>
      <c r="M108" s="5"/>
      <c r="N108" s="14"/>
      <c r="O108" s="18"/>
      <c r="P108" s="14"/>
      <c r="Q108" s="14"/>
      <c r="R108" s="14"/>
      <c r="S108" s="70"/>
      <c r="T108" s="70"/>
      <c r="U108" s="70"/>
      <c r="V108" s="18"/>
      <c r="W108" s="5"/>
      <c r="X108" s="5"/>
      <c r="Y108" s="5"/>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
      <c r="BA108" s="1"/>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row>
    <row r="109" spans="1:79">
      <c r="B109" s="1"/>
      <c r="C109" s="1"/>
      <c r="D109" s="3"/>
      <c r="E109" s="3"/>
      <c r="F109" s="3"/>
      <c r="G109" s="18"/>
      <c r="H109" s="1"/>
      <c r="I109" s="1"/>
      <c r="J109" s="5"/>
      <c r="K109" s="1"/>
      <c r="L109" s="1"/>
      <c r="M109" s="5"/>
      <c r="N109" s="14"/>
      <c r="O109" s="18"/>
      <c r="P109" s="14"/>
      <c r="Q109" s="14"/>
      <c r="R109" s="14"/>
      <c r="S109" s="70"/>
      <c r="T109" s="70"/>
      <c r="U109" s="70"/>
      <c r="V109" s="18"/>
      <c r="W109" s="5"/>
      <c r="X109" s="5"/>
      <c r="Y109" s="5"/>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
      <c r="BA109" s="1"/>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row>
    <row r="110" spans="1:79" hidden="1">
      <c r="B110" s="1"/>
      <c r="C110" s="1"/>
      <c r="D110" s="3"/>
      <c r="E110" s="3"/>
      <c r="F110" s="3"/>
      <c r="G110" s="18"/>
      <c r="H110" s="1"/>
      <c r="I110" s="1"/>
      <c r="J110" s="5"/>
      <c r="K110" s="1"/>
      <c r="L110" s="1"/>
      <c r="M110" s="5"/>
      <c r="N110" s="14"/>
      <c r="O110" s="18"/>
      <c r="P110" s="14"/>
      <c r="Q110" s="14"/>
      <c r="R110" s="14"/>
      <c r="S110" s="70"/>
      <c r="T110" s="70"/>
      <c r="U110" s="70"/>
      <c r="V110" s="18"/>
      <c r="W110" s="5"/>
      <c r="X110" s="5"/>
      <c r="Y110" s="5"/>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
      <c r="BA110" s="1"/>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row>
    <row r="111" spans="1:79" hidden="1">
      <c r="B111" s="1"/>
      <c r="C111" s="1"/>
      <c r="D111" s="3"/>
      <c r="E111" s="3"/>
      <c r="F111" s="3"/>
      <c r="G111" s="18"/>
      <c r="H111" s="1"/>
      <c r="I111" s="1"/>
      <c r="J111" s="5"/>
      <c r="K111" s="1"/>
      <c r="L111" s="1"/>
      <c r="M111" s="5"/>
      <c r="N111" s="14"/>
      <c r="O111" s="18"/>
      <c r="P111" s="14"/>
      <c r="Q111" s="14"/>
      <c r="R111" s="14"/>
      <c r="S111" s="70"/>
      <c r="T111" s="70"/>
      <c r="U111" s="70"/>
      <c r="V111" s="18"/>
      <c r="W111" s="5"/>
      <c r="X111" s="5"/>
      <c r="Y111" s="5"/>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
      <c r="BA111" s="1"/>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row>
    <row r="112" spans="1:79" hidden="1">
      <c r="B112" s="1"/>
      <c r="C112" s="1"/>
      <c r="D112" s="3"/>
      <c r="E112" s="3"/>
      <c r="F112" s="3"/>
      <c r="G112" s="18"/>
      <c r="H112" s="1"/>
      <c r="I112" s="1"/>
      <c r="J112" s="5"/>
      <c r="K112" s="1"/>
      <c r="L112" s="1"/>
      <c r="M112" s="5"/>
      <c r="N112" s="14"/>
      <c r="O112" s="18"/>
      <c r="P112" s="14"/>
      <c r="Q112" s="14"/>
      <c r="R112" s="14"/>
      <c r="S112" s="70"/>
      <c r="T112" s="70"/>
      <c r="U112" s="70"/>
      <c r="V112" s="18"/>
      <c r="W112" s="5"/>
      <c r="X112" s="5"/>
      <c r="Y112" s="5"/>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
      <c r="BA112" s="1"/>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row>
    <row r="113" spans="2:79" hidden="1">
      <c r="B113" s="1"/>
      <c r="C113" s="1"/>
      <c r="D113" s="1"/>
      <c r="E113" s="1"/>
      <c r="F113" s="1"/>
      <c r="G113" s="5"/>
      <c r="H113" s="1"/>
      <c r="I113" s="1"/>
      <c r="J113" s="5"/>
      <c r="K113" s="1"/>
      <c r="L113" s="1"/>
      <c r="M113" s="5"/>
      <c r="N113" s="14"/>
      <c r="O113" s="18"/>
      <c r="P113" s="14"/>
      <c r="Q113" s="19" t="s">
        <v>129</v>
      </c>
      <c r="R113" s="19"/>
      <c r="S113" s="70"/>
      <c r="T113" s="70"/>
      <c r="U113" s="70"/>
      <c r="V113" s="18"/>
      <c r="W113" s="72"/>
      <c r="X113" s="72"/>
      <c r="Y113" s="72"/>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
      <c r="BA113" s="1"/>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row>
    <row r="114" spans="2:79" hidden="1">
      <c r="B114" s="1"/>
      <c r="C114" s="1"/>
      <c r="D114" s="1"/>
      <c r="E114" s="1"/>
      <c r="F114" s="1"/>
      <c r="G114" s="5"/>
      <c r="H114" s="1"/>
      <c r="I114" s="1"/>
      <c r="J114" s="5"/>
      <c r="K114" s="1"/>
      <c r="L114" s="1"/>
      <c r="M114" s="5"/>
      <c r="N114" s="14"/>
      <c r="O114" s="18"/>
      <c r="P114" s="14"/>
      <c r="Q114" s="19" t="s">
        <v>130</v>
      </c>
      <c r="R114" s="19"/>
      <c r="S114" s="70"/>
      <c r="T114" s="70"/>
      <c r="U114" s="70"/>
      <c r="V114" s="18"/>
      <c r="W114" s="72"/>
      <c r="X114" s="72"/>
      <c r="Y114" s="72"/>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
      <c r="BA114" s="1"/>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row>
    <row r="115" spans="2:79" hidden="1">
      <c r="B115" s="1"/>
      <c r="C115" s="1"/>
      <c r="D115" s="1"/>
      <c r="E115" s="1"/>
      <c r="F115" s="1"/>
      <c r="G115" s="5"/>
      <c r="H115" s="1"/>
      <c r="I115" s="1"/>
      <c r="J115" s="5"/>
      <c r="K115" s="1"/>
      <c r="L115" s="1"/>
      <c r="M115" s="5"/>
      <c r="N115" s="14"/>
      <c r="O115" s="18"/>
      <c r="P115" s="14"/>
      <c r="Q115" s="19"/>
      <c r="R115" s="19"/>
      <c r="S115" s="70"/>
      <c r="T115" s="70"/>
      <c r="U115" s="70"/>
      <c r="V115" s="18"/>
      <c r="W115" s="5"/>
      <c r="X115" s="5"/>
      <c r="Y115" s="5"/>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
      <c r="BA115" s="1"/>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row>
    <row r="116" spans="2:79" hidden="1">
      <c r="B116" s="1"/>
      <c r="C116" s="1"/>
      <c r="D116" s="1"/>
      <c r="E116" s="1"/>
      <c r="F116" s="1"/>
      <c r="G116" s="5"/>
      <c r="H116" s="1"/>
      <c r="I116" s="1"/>
      <c r="J116" s="5"/>
      <c r="K116" s="1"/>
      <c r="L116" s="1"/>
      <c r="M116" s="5"/>
      <c r="N116" s="14"/>
      <c r="O116" s="18"/>
      <c r="P116" s="14"/>
      <c r="Q116" s="19"/>
      <c r="R116" s="19"/>
      <c r="S116" s="70"/>
      <c r="T116" s="70"/>
      <c r="U116" s="70"/>
      <c r="V116" s="18"/>
      <c r="W116" s="5"/>
      <c r="X116" s="5"/>
      <c r="Y116" s="5"/>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
      <c r="BA116" s="1"/>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row>
    <row r="117" spans="2:79" hidden="1">
      <c r="B117" s="1"/>
      <c r="C117" s="1"/>
      <c r="D117" s="1"/>
      <c r="E117" s="1"/>
      <c r="F117" s="1"/>
      <c r="G117" s="5"/>
      <c r="H117" s="1"/>
      <c r="I117" s="1"/>
      <c r="J117" s="5"/>
      <c r="K117" s="1"/>
      <c r="L117" s="1"/>
      <c r="M117" s="5"/>
      <c r="N117" s="14"/>
      <c r="O117" s="18"/>
      <c r="P117" s="14"/>
      <c r="Q117" s="19"/>
      <c r="R117" s="19"/>
      <c r="S117" s="70"/>
      <c r="T117" s="70"/>
      <c r="U117" s="70"/>
      <c r="V117" s="18"/>
      <c r="W117" s="5"/>
      <c r="X117" s="5"/>
      <c r="Y117" s="5"/>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
      <c r="BA117" s="1"/>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row>
    <row r="118" spans="2:79" hidden="1">
      <c r="B118" s="1"/>
      <c r="C118" s="1"/>
      <c r="D118" s="1"/>
      <c r="E118" s="1"/>
      <c r="F118" s="1"/>
      <c r="G118" s="5"/>
      <c r="H118" s="1"/>
      <c r="I118" s="1"/>
      <c r="J118" s="5"/>
      <c r="K118" s="1"/>
      <c r="L118" s="1"/>
      <c r="M118" s="5"/>
      <c r="N118" s="14"/>
      <c r="O118" s="18"/>
      <c r="P118" s="14"/>
      <c r="Q118" s="19"/>
      <c r="R118" s="19"/>
      <c r="S118" s="70"/>
      <c r="T118" s="70"/>
      <c r="U118" s="70"/>
      <c r="V118" s="18"/>
      <c r="W118" s="5"/>
      <c r="X118" s="5"/>
      <c r="Y118" s="5"/>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
      <c r="BA118" s="1"/>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row>
    <row r="119" spans="2:79" hidden="1">
      <c r="B119" s="1"/>
      <c r="C119" s="1"/>
      <c r="D119" s="1"/>
      <c r="E119" s="1"/>
      <c r="F119" s="1"/>
      <c r="G119" s="5"/>
      <c r="H119" s="1"/>
      <c r="I119" s="1"/>
      <c r="J119" s="5"/>
      <c r="K119" s="1"/>
      <c r="L119" s="1"/>
      <c r="M119" s="5"/>
      <c r="N119" s="14"/>
      <c r="O119" s="18"/>
      <c r="P119" s="14"/>
      <c r="Q119" s="19"/>
      <c r="R119" s="19"/>
      <c r="S119" s="70"/>
      <c r="T119" s="70"/>
      <c r="U119" s="70"/>
      <c r="V119" s="18"/>
      <c r="W119" s="5"/>
      <c r="X119" s="5"/>
      <c r="Y119" s="5"/>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
      <c r="BA119" s="1"/>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row>
    <row r="120" spans="2:79" hidden="1">
      <c r="B120" s="1"/>
      <c r="C120" s="1"/>
      <c r="D120" s="1"/>
      <c r="E120" s="1"/>
      <c r="F120" s="1"/>
      <c r="G120" s="5"/>
      <c r="H120" s="1"/>
      <c r="I120" s="1"/>
      <c r="J120" s="5"/>
      <c r="K120" s="1"/>
      <c r="L120" s="1"/>
      <c r="M120" s="5"/>
      <c r="N120" s="14"/>
      <c r="O120" s="18"/>
      <c r="P120" s="14"/>
      <c r="Q120" s="19"/>
      <c r="R120" s="19"/>
      <c r="S120" s="70"/>
      <c r="T120" s="70"/>
      <c r="U120" s="70"/>
      <c r="V120" s="18"/>
      <c r="W120" s="5"/>
      <c r="X120" s="5"/>
      <c r="Y120" s="5"/>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
      <c r="BA120" s="1"/>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row>
    <row r="121" spans="2:79" hidden="1">
      <c r="B121" s="1"/>
      <c r="C121" s="1"/>
      <c r="D121" s="1"/>
      <c r="E121" s="1"/>
      <c r="F121" s="1"/>
      <c r="G121" s="5"/>
      <c r="H121" s="1"/>
      <c r="I121" s="1"/>
      <c r="J121" s="5"/>
      <c r="K121" s="1"/>
      <c r="L121" s="1"/>
      <c r="M121" s="5"/>
      <c r="N121" s="14"/>
      <c r="O121" s="18"/>
      <c r="P121" s="14"/>
      <c r="Q121" s="19"/>
      <c r="R121" s="19"/>
      <c r="S121" s="70"/>
      <c r="T121" s="70"/>
      <c r="U121" s="70"/>
      <c r="V121" s="18"/>
      <c r="W121" s="5"/>
      <c r="X121" s="5"/>
      <c r="Y121" s="5"/>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
      <c r="BA121" s="1"/>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row>
    <row r="122" spans="2:79" hidden="1">
      <c r="B122" s="1"/>
      <c r="C122" s="1"/>
      <c r="D122" s="1"/>
      <c r="E122" s="1"/>
      <c r="F122" s="1"/>
      <c r="G122" s="5"/>
      <c r="H122" s="1"/>
      <c r="I122" s="1"/>
      <c r="J122" s="5"/>
      <c r="K122" s="1"/>
      <c r="L122" s="1"/>
      <c r="M122" s="5"/>
      <c r="N122" s="14"/>
      <c r="O122" s="18"/>
      <c r="P122" s="14"/>
      <c r="Q122" s="19"/>
      <c r="R122" s="19"/>
      <c r="S122" s="70"/>
      <c r="T122" s="70"/>
      <c r="U122" s="70"/>
      <c r="V122" s="18"/>
      <c r="W122" s="5"/>
      <c r="X122" s="5"/>
      <c r="Y122" s="5"/>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
      <c r="BA122" s="1"/>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row>
    <row r="123" spans="2:79" hidden="1">
      <c r="B123" s="1"/>
      <c r="C123" s="1"/>
      <c r="D123" s="1"/>
      <c r="E123" s="1"/>
      <c r="F123" s="1"/>
      <c r="G123" s="5"/>
      <c r="H123" s="1"/>
      <c r="I123" s="1"/>
      <c r="J123" s="5"/>
      <c r="K123" s="1"/>
      <c r="L123" s="1"/>
      <c r="M123" s="5"/>
      <c r="N123" s="14"/>
      <c r="O123" s="18"/>
      <c r="P123" s="14"/>
      <c r="Q123" s="19"/>
      <c r="R123" s="19"/>
      <c r="S123" s="70"/>
      <c r="T123" s="70"/>
      <c r="U123" s="70"/>
      <c r="V123" s="18"/>
      <c r="W123" s="5"/>
      <c r="X123" s="5"/>
      <c r="Y123" s="5"/>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
      <c r="BA123" s="1"/>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row>
    <row r="124" spans="2:79" hidden="1">
      <c r="B124" s="1"/>
      <c r="C124" s="1"/>
      <c r="D124" s="1"/>
      <c r="E124" s="1"/>
      <c r="F124" s="1"/>
      <c r="G124" s="5"/>
      <c r="H124" s="1"/>
      <c r="I124" s="1"/>
      <c r="J124" s="5"/>
      <c r="K124" s="1"/>
      <c r="L124" s="1"/>
      <c r="M124" s="5"/>
      <c r="N124" s="14"/>
      <c r="O124" s="18"/>
      <c r="P124" s="14"/>
      <c r="Q124" s="19"/>
      <c r="R124" s="19"/>
      <c r="S124" s="70"/>
      <c r="T124" s="70"/>
      <c r="U124" s="70"/>
      <c r="V124" s="18"/>
      <c r="W124" s="5"/>
      <c r="X124" s="5"/>
      <c r="Y124" s="5"/>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
      <c r="BA124" s="1"/>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row>
    <row r="125" spans="2:79" hidden="1">
      <c r="B125" s="1"/>
      <c r="C125" s="1"/>
      <c r="D125" s="1"/>
      <c r="E125" s="1"/>
      <c r="F125" s="1"/>
      <c r="G125" s="5"/>
      <c r="H125" s="1"/>
      <c r="I125" s="1"/>
      <c r="J125" s="5"/>
      <c r="K125" s="1"/>
      <c r="L125" s="1"/>
      <c r="M125" s="5"/>
      <c r="N125" s="14"/>
      <c r="O125" s="18"/>
      <c r="P125" s="14"/>
      <c r="Q125" s="19"/>
      <c r="R125" s="19"/>
      <c r="S125" s="70"/>
      <c r="T125" s="70"/>
      <c r="U125" s="70"/>
      <c r="V125" s="18"/>
      <c r="W125" s="5"/>
      <c r="X125" s="5"/>
      <c r="Y125" s="5"/>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
      <c r="BA125" s="1"/>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row>
    <row r="126" spans="2:79" hidden="1">
      <c r="B126" s="1"/>
      <c r="C126" s="1"/>
      <c r="D126" s="1"/>
      <c r="E126" s="1"/>
      <c r="F126" s="1"/>
      <c r="G126" s="5"/>
      <c r="H126" s="1"/>
      <c r="I126" s="1"/>
      <c r="J126" s="5"/>
      <c r="K126" s="1"/>
      <c r="L126" s="1"/>
      <c r="M126" s="5"/>
      <c r="N126" s="14"/>
      <c r="O126" s="18"/>
      <c r="P126" s="14"/>
      <c r="Q126" s="19"/>
      <c r="R126" s="19"/>
      <c r="S126" s="70"/>
      <c r="T126" s="70"/>
      <c r="U126" s="70"/>
      <c r="V126" s="18"/>
      <c r="W126" s="5"/>
      <c r="X126" s="5"/>
      <c r="Y126" s="5"/>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
      <c r="BA126" s="1"/>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row>
    <row r="127" spans="2:79" hidden="1">
      <c r="B127" s="1"/>
      <c r="C127" s="1"/>
      <c r="D127" s="1"/>
      <c r="E127" s="1"/>
      <c r="F127" s="1"/>
      <c r="G127" s="5"/>
      <c r="H127" s="1"/>
      <c r="I127" s="1"/>
      <c r="J127" s="5"/>
      <c r="K127" s="1"/>
      <c r="L127" s="1"/>
      <c r="M127" s="5"/>
      <c r="N127" s="14"/>
      <c r="O127" s="18"/>
      <c r="P127" s="14"/>
      <c r="Q127" s="19"/>
      <c r="R127" s="19"/>
      <c r="S127" s="70"/>
      <c r="T127" s="70"/>
      <c r="U127" s="70"/>
      <c r="V127" s="18"/>
      <c r="W127" s="5"/>
      <c r="X127" s="5"/>
      <c r="Y127" s="5"/>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
      <c r="BA127" s="1"/>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row>
    <row r="128" spans="2:79" hidden="1">
      <c r="B128" s="1"/>
      <c r="C128" s="1"/>
      <c r="D128" s="1"/>
      <c r="E128" s="1"/>
      <c r="F128" s="1"/>
      <c r="G128" s="5"/>
      <c r="H128" s="1"/>
      <c r="I128" s="1"/>
      <c r="J128" s="5"/>
      <c r="K128" s="1"/>
      <c r="L128" s="1"/>
      <c r="M128" s="5"/>
      <c r="N128" s="14"/>
      <c r="O128" s="18"/>
      <c r="P128" s="14"/>
      <c r="Q128" s="19"/>
      <c r="R128" s="19"/>
      <c r="S128" s="70"/>
      <c r="T128" s="70"/>
      <c r="U128" s="70"/>
      <c r="V128" s="18"/>
      <c r="W128" s="5"/>
      <c r="X128" s="5"/>
      <c r="Y128" s="5"/>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
      <c r="BA128" s="1"/>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row>
    <row r="129" spans="2:79" hidden="1">
      <c r="B129" s="1"/>
      <c r="C129" s="1"/>
      <c r="D129" s="1"/>
      <c r="E129" s="1"/>
      <c r="F129" s="1"/>
      <c r="G129" s="5"/>
      <c r="H129" s="1"/>
      <c r="I129" s="1"/>
      <c r="J129" s="5"/>
      <c r="K129" s="1"/>
      <c r="L129" s="1"/>
      <c r="M129" s="5"/>
      <c r="N129" s="14"/>
      <c r="O129" s="18"/>
      <c r="P129" s="14"/>
      <c r="Q129" s="19"/>
      <c r="R129" s="19"/>
      <c r="S129" s="70"/>
      <c r="T129" s="70"/>
      <c r="U129" s="70"/>
      <c r="V129" s="18"/>
      <c r="W129" s="5"/>
      <c r="X129" s="5"/>
      <c r="Y129" s="5"/>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
      <c r="BA129" s="1"/>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row>
    <row r="130" spans="2:79" hidden="1">
      <c r="B130" s="1"/>
      <c r="C130" s="1"/>
      <c r="D130" s="1"/>
      <c r="E130" s="1"/>
      <c r="F130" s="1"/>
      <c r="G130" s="5"/>
      <c r="H130" s="1"/>
      <c r="I130" s="1"/>
      <c r="J130" s="5"/>
      <c r="K130" s="1"/>
      <c r="L130" s="1"/>
      <c r="M130" s="5"/>
      <c r="N130" s="14"/>
      <c r="O130" s="18"/>
      <c r="P130" s="14"/>
      <c r="Q130" s="19"/>
      <c r="R130" s="19"/>
      <c r="S130" s="70"/>
      <c r="T130" s="70"/>
      <c r="U130" s="70"/>
      <c r="V130" s="18"/>
      <c r="W130" s="5"/>
      <c r="X130" s="5"/>
      <c r="Y130" s="5"/>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
      <c r="BA130" s="1"/>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row>
    <row r="131" spans="2:79" hidden="1">
      <c r="B131" s="1"/>
      <c r="C131" s="1"/>
      <c r="D131" s="1"/>
      <c r="E131" s="1"/>
      <c r="F131" s="1"/>
      <c r="G131" s="5"/>
      <c r="H131" s="1"/>
      <c r="I131" s="1"/>
      <c r="J131" s="5"/>
      <c r="K131" s="1"/>
      <c r="L131" s="1"/>
      <c r="M131" s="5"/>
      <c r="N131" s="14"/>
      <c r="O131" s="18"/>
      <c r="P131" s="14"/>
      <c r="Q131" s="19"/>
      <c r="R131" s="19"/>
      <c r="S131" s="70"/>
      <c r="T131" s="70"/>
      <c r="U131" s="70"/>
      <c r="V131" s="18"/>
      <c r="W131" s="5"/>
      <c r="X131" s="5"/>
      <c r="Y131" s="5"/>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
      <c r="BA131" s="1"/>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row>
    <row r="132" spans="2:79" hidden="1">
      <c r="B132" s="1"/>
      <c r="C132" s="1"/>
      <c r="D132" s="1"/>
      <c r="E132" s="1"/>
      <c r="F132" s="1"/>
      <c r="G132" s="5"/>
      <c r="H132" s="1"/>
      <c r="I132" s="1"/>
      <c r="J132" s="5"/>
      <c r="K132" s="1"/>
      <c r="L132" s="1"/>
      <c r="M132" s="5"/>
      <c r="N132" s="14"/>
      <c r="O132" s="18"/>
      <c r="P132" s="14"/>
      <c r="Q132" s="19"/>
      <c r="R132" s="19"/>
      <c r="S132" s="70"/>
      <c r="T132" s="70"/>
      <c r="U132" s="70"/>
      <c r="V132" s="18"/>
      <c r="W132" s="5"/>
      <c r="X132" s="5"/>
      <c r="Y132" s="5"/>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
      <c r="BA132" s="1"/>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row>
    <row r="133" spans="2:79" hidden="1">
      <c r="B133" s="1"/>
      <c r="C133" s="1"/>
      <c r="D133" s="1"/>
      <c r="E133" s="1"/>
      <c r="F133" s="1"/>
      <c r="G133" s="5"/>
      <c r="H133" s="1"/>
      <c r="I133" s="1"/>
      <c r="J133" s="5"/>
      <c r="K133" s="1"/>
      <c r="L133" s="1"/>
      <c r="M133" s="5"/>
      <c r="N133" s="14"/>
      <c r="O133" s="18"/>
      <c r="P133" s="14"/>
      <c r="Q133" s="19"/>
      <c r="R133" s="19"/>
      <c r="S133" s="70"/>
      <c r="T133" s="70"/>
      <c r="U133" s="70"/>
      <c r="V133" s="18"/>
      <c r="W133" s="5"/>
      <c r="X133" s="5"/>
      <c r="Y133" s="5"/>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
      <c r="BA133" s="1"/>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row>
    <row r="134" spans="2:79" hidden="1">
      <c r="B134" s="1"/>
      <c r="C134" s="1"/>
      <c r="D134" s="1"/>
      <c r="E134" s="1"/>
      <c r="F134" s="1"/>
      <c r="G134" s="5"/>
      <c r="H134" s="1"/>
      <c r="I134" s="1"/>
      <c r="J134" s="5"/>
      <c r="K134" s="1"/>
      <c r="L134" s="1"/>
      <c r="M134" s="5"/>
      <c r="N134" s="14"/>
      <c r="O134" s="18"/>
      <c r="P134" s="14"/>
      <c r="Q134" s="19"/>
      <c r="R134" s="19"/>
      <c r="S134" s="70"/>
      <c r="T134" s="70"/>
      <c r="U134" s="70"/>
      <c r="V134" s="18"/>
      <c r="W134" s="5"/>
      <c r="X134" s="5"/>
      <c r="Y134" s="5"/>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
      <c r="BA134" s="1"/>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row>
    <row r="135" spans="2:79" hidden="1">
      <c r="B135" s="1"/>
      <c r="C135" s="1"/>
      <c r="D135" s="1"/>
      <c r="E135" s="1"/>
      <c r="F135" s="1"/>
      <c r="G135" s="5"/>
      <c r="H135" s="1"/>
      <c r="I135" s="1"/>
      <c r="J135" s="5"/>
      <c r="K135" s="1"/>
      <c r="L135" s="1"/>
      <c r="M135" s="5"/>
      <c r="N135" s="5"/>
      <c r="O135" s="5"/>
      <c r="P135" s="5"/>
      <c r="Q135" s="5"/>
      <c r="R135" s="5"/>
      <c r="S135" s="70"/>
      <c r="T135" s="70"/>
      <c r="U135" s="70"/>
      <c r="V135" s="18"/>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1"/>
      <c r="BA135" s="1"/>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row>
    <row r="136" spans="2:79" hidden="1">
      <c r="B136" s="1"/>
      <c r="C136" s="1"/>
      <c r="D136" s="1"/>
      <c r="E136" s="1"/>
      <c r="F136" s="1"/>
      <c r="G136" s="5"/>
      <c r="H136" s="1"/>
      <c r="I136" s="1"/>
      <c r="J136" s="5"/>
      <c r="K136" s="1"/>
      <c r="L136" s="1"/>
      <c r="M136" s="5"/>
      <c r="N136" s="5"/>
      <c r="O136" s="5"/>
      <c r="P136" s="5"/>
      <c r="Q136" s="5"/>
      <c r="R136" s="5"/>
      <c r="S136" s="70"/>
      <c r="T136" s="70"/>
      <c r="U136" s="70"/>
      <c r="V136" s="18"/>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1"/>
      <c r="BA136" s="1"/>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row>
    <row r="137" spans="2:79" hidden="1">
      <c r="B137" s="1"/>
      <c r="C137" s="1"/>
      <c r="D137" s="1"/>
      <c r="E137" s="1"/>
      <c r="F137" s="1"/>
      <c r="G137" s="5"/>
      <c r="H137" s="1"/>
      <c r="I137" s="1"/>
      <c r="J137" s="5"/>
      <c r="K137" s="1"/>
      <c r="L137" s="1"/>
      <c r="M137" s="5"/>
      <c r="N137" s="5"/>
      <c r="O137" s="5"/>
      <c r="P137" s="5"/>
      <c r="Q137" s="5"/>
      <c r="R137" s="5"/>
      <c r="S137" s="70"/>
      <c r="T137" s="70"/>
      <c r="U137" s="70"/>
      <c r="V137" s="18"/>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1"/>
      <c r="BA137" s="1"/>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row>
    <row r="138" spans="2:79" hidden="1">
      <c r="B138" s="1" t="s">
        <v>102</v>
      </c>
      <c r="C138" s="1" t="s">
        <v>101</v>
      </c>
      <c r="D138" s="1" t="s">
        <v>118</v>
      </c>
      <c r="E138" s="1"/>
      <c r="F138" s="1"/>
      <c r="G138" s="5"/>
      <c r="H138" s="1"/>
      <c r="I138" s="1"/>
      <c r="J138" s="5"/>
      <c r="K138" s="1"/>
      <c r="L138" s="1"/>
      <c r="M138" s="5"/>
      <c r="N138" s="5"/>
      <c r="O138" s="5"/>
      <c r="P138" s="5"/>
      <c r="Q138" s="5"/>
      <c r="R138" s="5"/>
      <c r="S138" s="70"/>
      <c r="T138" s="70"/>
      <c r="U138" s="70"/>
      <c r="V138" s="18"/>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1"/>
      <c r="BA138" s="1"/>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row>
    <row r="139" spans="2:79" hidden="1">
      <c r="B139" s="47" t="s">
        <v>100</v>
      </c>
      <c r="C139" s="1">
        <v>60</v>
      </c>
      <c r="D139" s="1" t="s">
        <v>98</v>
      </c>
      <c r="E139" s="1"/>
      <c r="F139" s="1"/>
      <c r="G139" s="5"/>
      <c r="H139" s="1"/>
      <c r="I139" s="1"/>
      <c r="J139" s="5"/>
      <c r="K139" s="1"/>
      <c r="L139" s="1"/>
      <c r="M139" s="5"/>
      <c r="N139" s="5"/>
      <c r="O139" s="5"/>
      <c r="P139" s="5"/>
      <c r="Q139" s="5"/>
      <c r="R139" s="5"/>
      <c r="S139" s="70"/>
      <c r="T139" s="70"/>
      <c r="U139" s="70"/>
      <c r="V139" s="18"/>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1"/>
      <c r="BA139" s="1"/>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row>
    <row r="140" spans="2:79" hidden="1">
      <c r="B140" s="1" t="s">
        <v>99</v>
      </c>
      <c r="C140" s="1">
        <v>30</v>
      </c>
      <c r="D140" s="1" t="s">
        <v>96</v>
      </c>
      <c r="E140" s="1"/>
      <c r="F140" s="1"/>
      <c r="G140" s="5"/>
      <c r="H140" s="1"/>
      <c r="I140" s="1"/>
      <c r="J140" s="5"/>
      <c r="K140" s="1"/>
      <c r="L140" s="1"/>
      <c r="M140" s="5"/>
      <c r="N140" s="5"/>
      <c r="O140" s="5"/>
      <c r="P140" s="5"/>
      <c r="Q140" s="5"/>
      <c r="R140" s="5"/>
      <c r="S140" s="70"/>
      <c r="T140" s="70"/>
      <c r="U140" s="70"/>
      <c r="V140" s="18"/>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1"/>
      <c r="BA140" s="1"/>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row>
    <row r="141" spans="2:79" hidden="1">
      <c r="B141" s="1" t="s">
        <v>97</v>
      </c>
      <c r="C141" s="1">
        <v>30</v>
      </c>
      <c r="D141" s="1"/>
      <c r="E141" s="1"/>
      <c r="F141" s="1"/>
      <c r="G141" s="5"/>
      <c r="H141" s="1"/>
      <c r="I141" s="1"/>
      <c r="J141" s="5"/>
      <c r="K141" s="1"/>
      <c r="L141" s="1"/>
      <c r="M141" s="5"/>
      <c r="N141" s="5"/>
      <c r="O141" s="5"/>
      <c r="P141" s="5"/>
      <c r="Q141" s="5"/>
      <c r="R141" s="5"/>
      <c r="S141" s="70"/>
      <c r="T141" s="70"/>
      <c r="U141" s="70"/>
      <c r="V141" s="18"/>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1"/>
      <c r="BA141" s="1"/>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row>
    <row r="142" spans="2:79" hidden="1">
      <c r="B142" s="1" t="s">
        <v>95</v>
      </c>
      <c r="C142" s="1">
        <v>5</v>
      </c>
      <c r="D142" s="1"/>
      <c r="E142" s="1"/>
      <c r="F142" s="1"/>
      <c r="G142" s="5"/>
      <c r="H142" s="1"/>
      <c r="I142" s="1"/>
      <c r="J142" s="5"/>
      <c r="K142" s="1"/>
      <c r="L142" s="1"/>
      <c r="M142" s="5"/>
      <c r="N142" s="5"/>
      <c r="O142" s="5"/>
      <c r="P142" s="5"/>
      <c r="Q142" s="5"/>
      <c r="R142" s="5"/>
      <c r="S142" s="70"/>
      <c r="T142" s="70"/>
      <c r="U142" s="70"/>
      <c r="V142" s="18"/>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1"/>
      <c r="BA142" s="1"/>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row>
    <row r="143" spans="2:79" hidden="1">
      <c r="B143" s="1" t="s">
        <v>94</v>
      </c>
      <c r="C143" s="1">
        <v>3</v>
      </c>
      <c r="D143" s="1"/>
      <c r="E143" s="1"/>
      <c r="F143" s="1"/>
      <c r="G143" s="5"/>
      <c r="H143" s="1"/>
      <c r="I143" s="1"/>
      <c r="J143" s="5"/>
      <c r="K143" s="1"/>
      <c r="L143" s="1"/>
      <c r="M143" s="5"/>
      <c r="N143" s="5"/>
      <c r="O143" s="5"/>
      <c r="P143" s="5"/>
      <c r="Q143" s="5"/>
      <c r="R143" s="5"/>
      <c r="S143" s="70"/>
      <c r="T143" s="70"/>
      <c r="U143" s="70"/>
      <c r="V143" s="18"/>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1"/>
      <c r="BA143" s="1"/>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row>
    <row r="144" spans="2:79" hidden="1">
      <c r="B144" s="48" t="s">
        <v>93</v>
      </c>
      <c r="C144" s="1">
        <v>30</v>
      </c>
      <c r="D144" s="1"/>
      <c r="E144" s="1"/>
      <c r="F144" s="1"/>
      <c r="G144" s="5"/>
      <c r="H144" s="1"/>
      <c r="I144" s="1"/>
      <c r="J144" s="5"/>
      <c r="K144" s="1"/>
      <c r="L144" s="1"/>
      <c r="M144" s="5"/>
      <c r="N144" s="5"/>
      <c r="O144" s="5"/>
      <c r="P144" s="5"/>
      <c r="Q144" s="5"/>
      <c r="R144" s="5"/>
      <c r="S144" s="70"/>
      <c r="T144" s="70"/>
      <c r="U144" s="70"/>
      <c r="V144" s="18"/>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1"/>
      <c r="BA144" s="1"/>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row>
    <row r="145" spans="2:79" hidden="1">
      <c r="B145" s="47" t="s">
        <v>92</v>
      </c>
      <c r="C145" s="1">
        <v>10</v>
      </c>
      <c r="D145" s="1"/>
      <c r="E145" s="1"/>
      <c r="F145" s="1"/>
      <c r="G145" s="5"/>
      <c r="H145" s="1"/>
      <c r="I145" s="1"/>
      <c r="J145" s="5"/>
      <c r="K145" s="1"/>
      <c r="L145" s="1"/>
      <c r="M145" s="5"/>
      <c r="N145" s="5"/>
      <c r="O145" s="5"/>
      <c r="P145" s="5"/>
      <c r="Q145" s="5"/>
      <c r="R145" s="5"/>
      <c r="S145" s="70"/>
      <c r="T145" s="70"/>
      <c r="U145" s="70"/>
      <c r="V145" s="18"/>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1"/>
      <c r="BA145" s="1"/>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row>
    <row r="146" spans="2:79" hidden="1">
      <c r="B146" s="1" t="s">
        <v>91</v>
      </c>
      <c r="C146" s="1">
        <v>5</v>
      </c>
      <c r="D146" s="1"/>
      <c r="E146" s="1"/>
      <c r="F146" s="1"/>
      <c r="G146" s="5"/>
      <c r="H146" s="1"/>
      <c r="I146" s="1"/>
      <c r="J146" s="5"/>
      <c r="K146" s="1"/>
      <c r="L146" s="1"/>
      <c r="M146" s="5"/>
      <c r="N146" s="5"/>
      <c r="O146" s="5"/>
      <c r="P146" s="5"/>
      <c r="Q146" s="5"/>
      <c r="R146" s="5"/>
      <c r="S146" s="70"/>
      <c r="T146" s="70"/>
      <c r="U146" s="70"/>
      <c r="V146" s="18"/>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1"/>
      <c r="BA146" s="1"/>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row>
    <row r="147" spans="2:79" hidden="1">
      <c r="B147" s="1" t="s">
        <v>90</v>
      </c>
      <c r="C147" s="1">
        <v>3</v>
      </c>
      <c r="D147" s="1"/>
      <c r="E147" s="1"/>
      <c r="F147" s="1"/>
      <c r="G147" s="5"/>
      <c r="H147" s="1"/>
      <c r="I147" s="1"/>
      <c r="J147" s="5"/>
      <c r="K147" s="1"/>
      <c r="L147" s="1"/>
      <c r="M147" s="5"/>
      <c r="N147" s="5"/>
      <c r="O147" s="5"/>
      <c r="P147" s="5"/>
      <c r="Q147" s="5"/>
      <c r="R147" s="5"/>
      <c r="S147" s="70"/>
      <c r="T147" s="70"/>
      <c r="U147" s="70"/>
      <c r="V147" s="18"/>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1"/>
      <c r="BA147" s="1"/>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row>
    <row r="148" spans="2:79" hidden="1">
      <c r="B148" s="48" t="s">
        <v>89</v>
      </c>
      <c r="C148" s="1">
        <v>15</v>
      </c>
      <c r="D148" s="1"/>
      <c r="E148" s="1"/>
      <c r="F148" s="1"/>
      <c r="G148" s="5"/>
      <c r="H148" s="1"/>
      <c r="I148" s="1"/>
      <c r="J148" s="5"/>
      <c r="K148" s="1"/>
      <c r="L148" s="1"/>
      <c r="M148" s="5"/>
      <c r="N148" s="5"/>
      <c r="O148" s="5"/>
      <c r="P148" s="5"/>
      <c r="Q148" s="5"/>
      <c r="R148" s="5"/>
      <c r="S148" s="70"/>
      <c r="T148" s="70"/>
      <c r="U148" s="70"/>
      <c r="V148" s="18"/>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1"/>
      <c r="BA148" s="1"/>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row>
    <row r="149" spans="2:79" hidden="1">
      <c r="B149" s="49" t="s">
        <v>88</v>
      </c>
      <c r="C149" s="1">
        <v>25</v>
      </c>
      <c r="D149" s="1"/>
      <c r="E149" s="1"/>
      <c r="F149" s="1"/>
      <c r="G149" s="5"/>
      <c r="H149" s="1"/>
      <c r="I149" s="1"/>
      <c r="J149" s="5"/>
      <c r="K149" s="1"/>
      <c r="L149" s="1"/>
      <c r="M149" s="5"/>
      <c r="N149" s="5"/>
      <c r="O149" s="5"/>
      <c r="P149" s="5"/>
      <c r="Q149" s="5"/>
      <c r="R149" s="5"/>
      <c r="S149" s="70"/>
      <c r="T149" s="70"/>
      <c r="U149" s="70"/>
      <c r="V149" s="18"/>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1"/>
      <c r="BA149" s="1"/>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row>
    <row r="150" spans="2:79" ht="30" hidden="1">
      <c r="B150" s="49" t="s">
        <v>87</v>
      </c>
      <c r="C150" s="1">
        <v>13</v>
      </c>
      <c r="D150" s="1"/>
      <c r="E150" s="1"/>
      <c r="F150" s="1"/>
      <c r="G150" s="5"/>
      <c r="H150" s="1"/>
      <c r="I150" s="1"/>
      <c r="J150" s="5"/>
      <c r="K150" s="1"/>
      <c r="L150" s="1"/>
      <c r="M150" s="5"/>
      <c r="N150" s="5"/>
      <c r="O150" s="5"/>
      <c r="P150" s="5"/>
      <c r="Q150" s="5"/>
      <c r="R150" s="5"/>
      <c r="S150" s="70"/>
      <c r="T150" s="70"/>
      <c r="U150" s="70"/>
      <c r="V150" s="18"/>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1"/>
      <c r="BA150" s="1"/>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row>
    <row r="151" spans="2:79" ht="30" hidden="1">
      <c r="B151" s="49" t="s">
        <v>86</v>
      </c>
      <c r="C151" s="1">
        <v>13</v>
      </c>
      <c r="D151" s="1"/>
      <c r="E151" s="1"/>
      <c r="F151" s="1"/>
      <c r="G151" s="5"/>
      <c r="H151" s="1"/>
      <c r="I151" s="1"/>
      <c r="J151" s="5"/>
      <c r="K151" s="1"/>
      <c r="L151" s="1"/>
      <c r="M151" s="5"/>
      <c r="N151" s="5"/>
      <c r="O151" s="5"/>
      <c r="P151" s="5"/>
      <c r="Q151" s="5"/>
      <c r="R151" s="5"/>
      <c r="S151" s="70"/>
      <c r="T151" s="70"/>
      <c r="U151" s="70"/>
      <c r="V151" s="18"/>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1"/>
      <c r="BA151" s="1"/>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row>
    <row r="152" spans="2:79" hidden="1">
      <c r="B152" s="49" t="s">
        <v>85</v>
      </c>
      <c r="C152" s="1">
        <v>13</v>
      </c>
      <c r="D152" s="1"/>
      <c r="E152" s="1"/>
      <c r="F152" s="1"/>
      <c r="G152" s="5"/>
      <c r="H152" s="1"/>
      <c r="I152" s="1"/>
      <c r="J152" s="5"/>
      <c r="K152" s="1"/>
      <c r="L152" s="1"/>
      <c r="M152" s="5"/>
      <c r="N152" s="5"/>
      <c r="O152" s="5"/>
      <c r="P152" s="5"/>
      <c r="Q152" s="5"/>
      <c r="R152" s="5"/>
      <c r="S152" s="70"/>
      <c r="T152" s="70"/>
      <c r="U152" s="70"/>
      <c r="V152" s="18"/>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1"/>
      <c r="BA152" s="1"/>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row>
    <row r="153" spans="2:79" hidden="1">
      <c r="B153" s="49" t="s">
        <v>84</v>
      </c>
      <c r="C153" s="1">
        <v>8</v>
      </c>
      <c r="D153" s="1"/>
      <c r="E153" s="1"/>
      <c r="F153" s="1"/>
      <c r="G153" s="5"/>
      <c r="H153" s="1"/>
      <c r="I153" s="1"/>
      <c r="J153" s="5"/>
      <c r="K153" s="1"/>
      <c r="L153" s="1"/>
      <c r="M153" s="5"/>
      <c r="N153" s="5"/>
      <c r="O153" s="5"/>
      <c r="P153" s="5"/>
      <c r="Q153" s="5"/>
      <c r="R153" s="5"/>
      <c r="S153" s="70"/>
      <c r="T153" s="70"/>
      <c r="U153" s="70"/>
      <c r="V153" s="18"/>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1"/>
      <c r="BA153" s="1"/>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row>
    <row r="154" spans="2:79" hidden="1">
      <c r="B154" s="49" t="s">
        <v>83</v>
      </c>
      <c r="C154" s="1">
        <v>10</v>
      </c>
      <c r="D154" s="1"/>
      <c r="E154" s="1"/>
      <c r="F154" s="1"/>
      <c r="G154" s="5"/>
      <c r="H154" s="1"/>
      <c r="I154" s="1"/>
      <c r="J154" s="5"/>
      <c r="K154" s="1"/>
      <c r="L154" s="1"/>
      <c r="M154" s="5"/>
      <c r="N154" s="5"/>
      <c r="O154" s="5"/>
      <c r="P154" s="5"/>
      <c r="Q154" s="5"/>
      <c r="R154" s="5"/>
      <c r="S154" s="70"/>
      <c r="T154" s="70"/>
      <c r="U154" s="70"/>
      <c r="V154" s="18"/>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1"/>
      <c r="BA154" s="1"/>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row>
    <row r="155" spans="2:79" ht="30" hidden="1">
      <c r="B155" s="49" t="s">
        <v>82</v>
      </c>
      <c r="C155" s="1">
        <v>8</v>
      </c>
      <c r="D155" s="1"/>
      <c r="E155" s="1"/>
      <c r="F155" s="1"/>
      <c r="G155" s="5"/>
      <c r="H155" s="1"/>
      <c r="I155" s="1"/>
      <c r="J155" s="5"/>
      <c r="K155" s="1"/>
      <c r="L155" s="1"/>
      <c r="M155" s="5"/>
      <c r="N155" s="5"/>
      <c r="O155" s="5"/>
      <c r="P155" s="5"/>
      <c r="Q155" s="5"/>
      <c r="R155" s="5"/>
      <c r="S155" s="70"/>
      <c r="T155" s="70"/>
      <c r="U155" s="70"/>
      <c r="V155" s="18"/>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1"/>
      <c r="BA155" s="1"/>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row>
    <row r="156" spans="2:79" hidden="1">
      <c r="B156" s="49" t="s">
        <v>81</v>
      </c>
      <c r="C156" s="1">
        <v>18</v>
      </c>
      <c r="D156" s="1"/>
      <c r="E156" s="1"/>
      <c r="F156" s="1"/>
      <c r="G156" s="5"/>
      <c r="H156" s="1"/>
      <c r="I156" s="1"/>
      <c r="J156" s="5"/>
      <c r="K156" s="1"/>
      <c r="L156" s="1"/>
      <c r="M156" s="5"/>
      <c r="N156" s="5"/>
      <c r="O156" s="5"/>
      <c r="P156" s="5"/>
      <c r="Q156" s="5"/>
      <c r="R156" s="5"/>
      <c r="S156" s="70"/>
      <c r="T156" s="70"/>
      <c r="U156" s="70"/>
      <c r="V156" s="18"/>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1"/>
      <c r="BA156" s="1"/>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row>
    <row r="157" spans="2:79" ht="30" hidden="1">
      <c r="B157" s="49" t="s">
        <v>80</v>
      </c>
      <c r="C157" s="1">
        <v>13</v>
      </c>
      <c r="D157" s="1"/>
      <c r="E157" s="1"/>
      <c r="F157" s="1"/>
      <c r="G157" s="5"/>
      <c r="H157" s="1"/>
      <c r="I157" s="1"/>
      <c r="J157" s="5"/>
      <c r="K157" s="1"/>
      <c r="L157" s="1"/>
      <c r="M157" s="5"/>
      <c r="N157" s="5"/>
      <c r="O157" s="5"/>
      <c r="P157" s="5"/>
      <c r="Q157" s="5"/>
      <c r="R157" s="5"/>
      <c r="S157" s="70"/>
      <c r="T157" s="70"/>
      <c r="U157" s="70"/>
      <c r="V157" s="18"/>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1"/>
      <c r="BA157" s="1"/>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row>
    <row r="158" spans="2:79" hidden="1">
      <c r="B158" s="49" t="s">
        <v>79</v>
      </c>
      <c r="C158" s="1">
        <v>18</v>
      </c>
      <c r="D158" s="1"/>
      <c r="E158" s="1"/>
      <c r="F158" s="1"/>
      <c r="G158" s="5"/>
      <c r="H158" s="1"/>
      <c r="I158" s="1"/>
      <c r="J158" s="5"/>
      <c r="K158" s="1"/>
      <c r="L158" s="1"/>
      <c r="M158" s="5"/>
      <c r="N158" s="5"/>
      <c r="O158" s="5"/>
      <c r="P158" s="5"/>
      <c r="Q158" s="5"/>
      <c r="R158" s="5"/>
      <c r="S158" s="70"/>
      <c r="T158" s="70"/>
      <c r="U158" s="70"/>
      <c r="V158" s="18"/>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1"/>
      <c r="BA158" s="1"/>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row>
    <row r="159" spans="2:79" hidden="1">
      <c r="B159" s="49" t="s">
        <v>78</v>
      </c>
      <c r="C159" s="1">
        <v>18</v>
      </c>
      <c r="D159" s="1"/>
      <c r="E159" s="1"/>
      <c r="F159" s="1"/>
      <c r="G159" s="5"/>
      <c r="H159" s="1"/>
      <c r="I159" s="1"/>
      <c r="J159" s="5"/>
      <c r="K159" s="1"/>
      <c r="L159" s="1"/>
      <c r="M159" s="5"/>
      <c r="N159" s="5"/>
      <c r="O159" s="5"/>
      <c r="P159" s="5"/>
      <c r="Q159" s="5"/>
      <c r="R159" s="5"/>
      <c r="S159" s="70"/>
      <c r="T159" s="70"/>
      <c r="U159" s="70"/>
      <c r="V159" s="18"/>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1"/>
      <c r="BA159" s="1"/>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row>
    <row r="160" spans="2:79" hidden="1">
      <c r="B160" s="49" t="s">
        <v>77</v>
      </c>
      <c r="C160" s="1">
        <v>25</v>
      </c>
      <c r="D160" s="1"/>
      <c r="E160" s="1"/>
      <c r="F160" s="1"/>
      <c r="G160" s="5"/>
      <c r="H160" s="1"/>
      <c r="I160" s="1"/>
      <c r="J160" s="5"/>
      <c r="K160" s="1"/>
      <c r="L160" s="1"/>
      <c r="M160" s="5"/>
      <c r="N160" s="5"/>
      <c r="O160" s="5"/>
      <c r="P160" s="5"/>
      <c r="Q160" s="5"/>
      <c r="R160" s="5"/>
      <c r="S160" s="70"/>
      <c r="T160" s="70"/>
      <c r="U160" s="70"/>
      <c r="V160" s="18"/>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1"/>
      <c r="BA160" s="1"/>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row>
    <row r="161" spans="2:79" ht="30" hidden="1">
      <c r="B161" s="49" t="s">
        <v>76</v>
      </c>
      <c r="C161" s="1">
        <v>25</v>
      </c>
      <c r="D161" s="1"/>
      <c r="E161" s="1"/>
      <c r="F161" s="1"/>
      <c r="G161" s="5"/>
      <c r="H161" s="1"/>
      <c r="I161" s="1"/>
      <c r="J161" s="5"/>
      <c r="K161" s="1"/>
      <c r="L161" s="1"/>
      <c r="M161" s="5"/>
      <c r="N161" s="5"/>
      <c r="O161" s="5"/>
      <c r="P161" s="5"/>
      <c r="Q161" s="5"/>
      <c r="R161" s="5"/>
      <c r="S161" s="70"/>
      <c r="T161" s="70"/>
      <c r="U161" s="70"/>
      <c r="V161" s="18"/>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1"/>
      <c r="BA161" s="1"/>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row>
    <row r="162" spans="2:79" hidden="1">
      <c r="B162" s="49" t="s">
        <v>75</v>
      </c>
      <c r="C162" s="1">
        <v>25</v>
      </c>
      <c r="D162" s="1"/>
      <c r="E162" s="1"/>
      <c r="F162" s="1"/>
      <c r="G162" s="5"/>
      <c r="H162" s="1"/>
      <c r="I162" s="1"/>
      <c r="J162" s="5"/>
      <c r="K162" s="1"/>
      <c r="L162" s="1"/>
      <c r="M162" s="5"/>
      <c r="N162" s="5"/>
      <c r="O162" s="5"/>
      <c r="P162" s="5"/>
      <c r="Q162" s="5"/>
      <c r="R162" s="5"/>
      <c r="S162" s="70"/>
      <c r="T162" s="70"/>
      <c r="U162" s="70"/>
      <c r="V162" s="18"/>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1"/>
      <c r="BA162" s="1"/>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row>
    <row r="163" spans="2:79" ht="30" hidden="1">
      <c r="B163" s="49" t="s">
        <v>74</v>
      </c>
      <c r="C163" s="1">
        <v>25</v>
      </c>
      <c r="D163" s="1"/>
      <c r="E163" s="1"/>
      <c r="F163" s="1"/>
      <c r="G163" s="5"/>
      <c r="H163" s="1"/>
      <c r="I163" s="1"/>
      <c r="J163" s="5"/>
      <c r="K163" s="1"/>
      <c r="L163" s="1"/>
      <c r="M163" s="5"/>
      <c r="N163" s="5"/>
      <c r="O163" s="5"/>
      <c r="P163" s="5"/>
      <c r="Q163" s="5"/>
      <c r="R163" s="5"/>
      <c r="S163" s="70"/>
      <c r="T163" s="70"/>
      <c r="U163" s="70"/>
      <c r="V163" s="18"/>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1"/>
      <c r="BA163" s="1"/>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row>
    <row r="164" spans="2:79" hidden="1">
      <c r="B164" s="49" t="s">
        <v>73</v>
      </c>
      <c r="C164" s="1">
        <v>30</v>
      </c>
      <c r="D164" s="1"/>
      <c r="E164" s="1"/>
      <c r="F164" s="1"/>
      <c r="G164" s="5"/>
      <c r="H164" s="1"/>
      <c r="I164" s="1"/>
      <c r="J164" s="5"/>
      <c r="K164" s="1"/>
      <c r="L164" s="1"/>
      <c r="M164" s="5"/>
      <c r="N164" s="5"/>
      <c r="O164" s="5"/>
      <c r="P164" s="5"/>
      <c r="Q164" s="5"/>
      <c r="R164" s="5"/>
      <c r="S164" s="70"/>
      <c r="T164" s="70"/>
      <c r="U164" s="70"/>
      <c r="V164" s="18"/>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1"/>
      <c r="BA164" s="1"/>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row>
    <row r="165" spans="2:79" hidden="1">
      <c r="B165" s="49" t="s">
        <v>72</v>
      </c>
      <c r="C165" s="1">
        <v>30</v>
      </c>
      <c r="D165" s="1"/>
      <c r="E165" s="1"/>
      <c r="F165" s="1"/>
      <c r="G165" s="5"/>
      <c r="H165" s="1"/>
      <c r="I165" s="1"/>
      <c r="J165" s="5"/>
      <c r="K165" s="1"/>
      <c r="L165" s="1"/>
      <c r="M165" s="5"/>
      <c r="N165" s="5"/>
      <c r="O165" s="5"/>
      <c r="P165" s="5"/>
      <c r="Q165" s="5"/>
      <c r="R165" s="5"/>
      <c r="S165" s="70"/>
      <c r="T165" s="70"/>
      <c r="U165" s="70"/>
      <c r="V165" s="18"/>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1"/>
      <c r="BA165" s="1"/>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row>
    <row r="166" spans="2:79" ht="30" hidden="1">
      <c r="B166" s="49" t="s">
        <v>71</v>
      </c>
      <c r="C166" s="1">
        <v>8</v>
      </c>
      <c r="D166" s="1"/>
      <c r="E166" s="1"/>
      <c r="F166" s="1"/>
      <c r="G166" s="5"/>
      <c r="H166" s="1"/>
      <c r="I166" s="1"/>
      <c r="J166" s="5"/>
      <c r="K166" s="1"/>
      <c r="L166" s="1"/>
      <c r="M166" s="5"/>
      <c r="N166" s="5"/>
      <c r="O166" s="5"/>
      <c r="P166" s="5"/>
      <c r="Q166" s="5"/>
      <c r="R166" s="5"/>
      <c r="S166" s="70"/>
      <c r="T166" s="70"/>
      <c r="U166" s="70"/>
      <c r="V166" s="18"/>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1"/>
      <c r="BA166" s="1"/>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row>
    <row r="167" spans="2:79" hidden="1">
      <c r="B167" s="49" t="s">
        <v>70</v>
      </c>
      <c r="C167" s="1">
        <v>8</v>
      </c>
      <c r="D167" s="1"/>
      <c r="E167" s="1"/>
      <c r="F167" s="1"/>
      <c r="G167" s="5"/>
      <c r="H167" s="1"/>
      <c r="I167" s="1"/>
      <c r="J167" s="5"/>
      <c r="K167" s="1"/>
      <c r="L167" s="1"/>
      <c r="M167" s="5"/>
      <c r="N167" s="5"/>
      <c r="O167" s="5"/>
      <c r="P167" s="5"/>
      <c r="Q167" s="5"/>
      <c r="R167" s="5"/>
      <c r="S167" s="70"/>
      <c r="T167" s="70"/>
      <c r="U167" s="70"/>
      <c r="V167" s="18"/>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1"/>
      <c r="BA167" s="1"/>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row>
    <row r="168" spans="2:79" ht="30" hidden="1">
      <c r="B168" s="49" t="s">
        <v>69</v>
      </c>
      <c r="C168" s="1">
        <v>40</v>
      </c>
      <c r="D168" s="1"/>
      <c r="E168" s="1"/>
      <c r="F168" s="1"/>
      <c r="G168" s="5"/>
      <c r="H168" s="1"/>
      <c r="I168" s="1"/>
      <c r="J168" s="5"/>
      <c r="K168" s="1"/>
      <c r="L168" s="1"/>
      <c r="M168" s="5"/>
      <c r="N168" s="5"/>
      <c r="O168" s="5"/>
      <c r="P168" s="5"/>
      <c r="Q168" s="5"/>
      <c r="R168" s="5"/>
      <c r="S168" s="70"/>
      <c r="T168" s="70"/>
      <c r="U168" s="70"/>
      <c r="V168" s="18"/>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1"/>
      <c r="BA168" s="1"/>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row>
    <row r="169" spans="2:79" hidden="1">
      <c r="B169" s="49" t="s">
        <v>68</v>
      </c>
      <c r="C169" s="1">
        <v>40</v>
      </c>
      <c r="D169" s="1"/>
      <c r="E169" s="1"/>
      <c r="F169" s="1"/>
      <c r="G169" s="5"/>
      <c r="H169" s="1"/>
      <c r="I169" s="1"/>
      <c r="J169" s="5"/>
      <c r="K169" s="1"/>
      <c r="L169" s="1"/>
      <c r="M169" s="5"/>
      <c r="N169" s="5"/>
      <c r="O169" s="5"/>
      <c r="P169" s="5"/>
      <c r="Q169" s="5"/>
      <c r="R169" s="5"/>
      <c r="S169" s="70"/>
      <c r="T169" s="70"/>
      <c r="U169" s="70"/>
      <c r="V169" s="18"/>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1"/>
      <c r="BA169" s="1"/>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row>
    <row r="170" spans="2:79" hidden="1">
      <c r="B170" s="49" t="s">
        <v>67</v>
      </c>
      <c r="C170" s="1">
        <v>40</v>
      </c>
      <c r="D170" s="1"/>
      <c r="E170" s="1"/>
      <c r="F170" s="1"/>
      <c r="G170" s="5"/>
      <c r="H170" s="1"/>
      <c r="I170" s="1"/>
      <c r="J170" s="5"/>
      <c r="K170" s="1"/>
      <c r="L170" s="1"/>
      <c r="M170" s="5"/>
      <c r="N170" s="5"/>
      <c r="O170" s="5"/>
      <c r="P170" s="5"/>
      <c r="Q170" s="5"/>
      <c r="R170" s="5"/>
      <c r="S170" s="70"/>
      <c r="T170" s="70"/>
      <c r="U170" s="70"/>
      <c r="V170" s="18"/>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1"/>
      <c r="BA170" s="1"/>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row>
    <row r="171" spans="2:79" ht="30" hidden="1">
      <c r="B171" s="49" t="s">
        <v>66</v>
      </c>
      <c r="C171" s="1">
        <v>40</v>
      </c>
      <c r="D171" s="1"/>
      <c r="E171" s="1"/>
      <c r="F171" s="1"/>
      <c r="G171" s="5"/>
      <c r="H171" s="1"/>
      <c r="I171" s="1"/>
      <c r="J171" s="5"/>
      <c r="K171" s="1"/>
      <c r="L171" s="1"/>
      <c r="M171" s="5"/>
      <c r="N171" s="5"/>
      <c r="O171" s="5"/>
      <c r="P171" s="5"/>
      <c r="Q171" s="5"/>
      <c r="R171" s="5"/>
      <c r="S171" s="70"/>
      <c r="T171" s="70"/>
      <c r="U171" s="70"/>
      <c r="V171" s="18"/>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1"/>
      <c r="BA171" s="1"/>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row>
    <row r="172" spans="2:79" hidden="1">
      <c r="B172" s="49" t="s">
        <v>65</v>
      </c>
      <c r="C172" s="1">
        <v>22</v>
      </c>
      <c r="D172" s="1"/>
      <c r="E172" s="1"/>
      <c r="F172" s="1"/>
      <c r="G172" s="5"/>
      <c r="H172" s="1"/>
      <c r="I172" s="1"/>
      <c r="J172" s="5"/>
      <c r="K172" s="1"/>
      <c r="L172" s="1"/>
      <c r="M172" s="5"/>
      <c r="N172" s="5"/>
      <c r="O172" s="5"/>
      <c r="P172" s="5"/>
      <c r="Q172" s="5"/>
      <c r="R172" s="5"/>
      <c r="S172" s="70"/>
      <c r="T172" s="70"/>
      <c r="U172" s="70"/>
      <c r="V172" s="18"/>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1"/>
      <c r="BA172" s="1"/>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row>
    <row r="173" spans="2:79" hidden="1">
      <c r="B173" s="49" t="s">
        <v>64</v>
      </c>
      <c r="C173" s="1">
        <v>35</v>
      </c>
      <c r="D173" s="1"/>
      <c r="E173" s="1"/>
      <c r="F173" s="1"/>
      <c r="G173" s="5"/>
      <c r="H173" s="1"/>
      <c r="I173" s="1"/>
      <c r="J173" s="5"/>
      <c r="K173" s="1"/>
      <c r="L173" s="1"/>
      <c r="M173" s="5"/>
      <c r="N173" s="5"/>
      <c r="O173" s="5"/>
      <c r="P173" s="5"/>
      <c r="Q173" s="5"/>
      <c r="R173" s="5"/>
      <c r="S173" s="70"/>
      <c r="T173" s="70"/>
      <c r="U173" s="70"/>
      <c r="V173" s="18"/>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1"/>
      <c r="BA173" s="1"/>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row>
    <row r="174" spans="2:79" ht="30" hidden="1">
      <c r="B174" s="49" t="s">
        <v>63</v>
      </c>
      <c r="C174" s="1">
        <v>30</v>
      </c>
      <c r="D174" s="1"/>
      <c r="E174" s="1"/>
      <c r="F174" s="1"/>
      <c r="G174" s="5"/>
      <c r="H174" s="1"/>
      <c r="I174" s="1"/>
      <c r="J174" s="5"/>
      <c r="K174" s="1"/>
      <c r="L174" s="1"/>
      <c r="M174" s="5"/>
      <c r="N174" s="5"/>
      <c r="O174" s="5"/>
      <c r="P174" s="5"/>
      <c r="Q174" s="5"/>
      <c r="R174" s="5"/>
      <c r="S174" s="70"/>
      <c r="T174" s="70"/>
      <c r="U174" s="70"/>
      <c r="V174" s="18"/>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1"/>
      <c r="BA174" s="1"/>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row>
    <row r="175" spans="2:79" ht="30" hidden="1">
      <c r="B175" s="49" t="s">
        <v>62</v>
      </c>
      <c r="C175" s="1">
        <v>30</v>
      </c>
      <c r="D175" s="1"/>
      <c r="E175" s="1"/>
      <c r="F175" s="1"/>
      <c r="G175" s="5"/>
      <c r="H175" s="1"/>
      <c r="I175" s="1"/>
      <c r="J175" s="5"/>
      <c r="K175" s="1"/>
      <c r="L175" s="1"/>
      <c r="M175" s="5"/>
      <c r="N175" s="5"/>
      <c r="O175" s="5"/>
      <c r="P175" s="5"/>
      <c r="Q175" s="5"/>
      <c r="R175" s="5"/>
      <c r="S175" s="70"/>
      <c r="T175" s="70"/>
      <c r="U175" s="70"/>
      <c r="V175" s="18"/>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1"/>
      <c r="BA175" s="1"/>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row>
    <row r="176" spans="2:79" hidden="1">
      <c r="B176" s="49" t="s">
        <v>61</v>
      </c>
      <c r="C176" s="1">
        <v>20</v>
      </c>
      <c r="D176" s="1"/>
      <c r="E176" s="1"/>
      <c r="F176" s="1"/>
      <c r="G176" s="5"/>
      <c r="H176" s="1"/>
      <c r="I176" s="1"/>
      <c r="J176" s="5"/>
      <c r="K176" s="1"/>
      <c r="L176" s="1"/>
      <c r="M176" s="5"/>
      <c r="N176" s="5"/>
      <c r="O176" s="5"/>
      <c r="P176" s="5"/>
      <c r="Q176" s="5"/>
      <c r="R176" s="5"/>
      <c r="S176" s="70"/>
      <c r="T176" s="70"/>
      <c r="U176" s="70"/>
      <c r="V176" s="18"/>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1"/>
      <c r="BA176" s="1"/>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row>
    <row r="177" spans="2:79" hidden="1">
      <c r="B177" s="49" t="s">
        <v>60</v>
      </c>
      <c r="C177" s="1">
        <v>20</v>
      </c>
      <c r="D177" s="1"/>
      <c r="E177" s="1"/>
      <c r="F177" s="1"/>
      <c r="G177" s="5"/>
      <c r="H177" s="1"/>
      <c r="I177" s="1"/>
      <c r="J177" s="5"/>
      <c r="K177" s="1"/>
      <c r="L177" s="1"/>
      <c r="M177" s="5"/>
      <c r="N177" s="5"/>
      <c r="O177" s="5"/>
      <c r="P177" s="5"/>
      <c r="Q177" s="5"/>
      <c r="R177" s="5"/>
      <c r="S177" s="70"/>
      <c r="T177" s="70"/>
      <c r="U177" s="70"/>
      <c r="V177" s="18"/>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1"/>
      <c r="BA177" s="1"/>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row>
    <row r="178" spans="2:79" hidden="1">
      <c r="B178" s="49" t="s">
        <v>59</v>
      </c>
      <c r="C178" s="1">
        <v>20</v>
      </c>
      <c r="D178" s="1"/>
      <c r="E178" s="1"/>
      <c r="F178" s="1"/>
      <c r="G178" s="5"/>
      <c r="H178" s="1"/>
      <c r="I178" s="1"/>
      <c r="J178" s="5"/>
      <c r="K178" s="1"/>
      <c r="L178" s="1"/>
      <c r="M178" s="5"/>
      <c r="N178" s="5"/>
      <c r="O178" s="5"/>
      <c r="P178" s="5"/>
      <c r="Q178" s="5"/>
      <c r="R178" s="5"/>
      <c r="S178" s="70"/>
      <c r="T178" s="70"/>
      <c r="U178" s="70"/>
      <c r="V178" s="18"/>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1"/>
      <c r="BA178" s="1"/>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row>
    <row r="179" spans="2:79" hidden="1">
      <c r="B179" s="49" t="s">
        <v>58</v>
      </c>
      <c r="C179" s="1">
        <v>20</v>
      </c>
      <c r="D179" s="1"/>
      <c r="E179" s="1"/>
      <c r="F179" s="1"/>
      <c r="G179" s="5"/>
      <c r="H179" s="1"/>
      <c r="I179" s="1"/>
      <c r="J179" s="5"/>
      <c r="K179" s="1"/>
      <c r="L179" s="1"/>
      <c r="M179" s="5"/>
      <c r="N179" s="5"/>
      <c r="O179" s="5"/>
      <c r="P179" s="5"/>
      <c r="Q179" s="5"/>
      <c r="R179" s="5"/>
      <c r="S179" s="70"/>
      <c r="T179" s="70"/>
      <c r="U179" s="70"/>
      <c r="V179" s="18"/>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1"/>
      <c r="BA179" s="1"/>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row>
    <row r="180" spans="2:79" hidden="1">
      <c r="B180" s="49" t="s">
        <v>57</v>
      </c>
      <c r="C180" s="1">
        <v>25</v>
      </c>
      <c r="D180" s="1"/>
      <c r="E180" s="1"/>
      <c r="F180" s="1"/>
      <c r="G180" s="5"/>
      <c r="H180" s="1"/>
      <c r="I180" s="1"/>
      <c r="J180" s="5"/>
      <c r="K180" s="1"/>
      <c r="L180" s="1"/>
      <c r="M180" s="5"/>
      <c r="N180" s="5"/>
      <c r="O180" s="5"/>
      <c r="P180" s="5"/>
      <c r="Q180" s="5"/>
      <c r="R180" s="5"/>
      <c r="S180" s="70"/>
      <c r="T180" s="70"/>
      <c r="U180" s="70"/>
      <c r="V180" s="18"/>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1"/>
      <c r="BA180" s="1"/>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row>
    <row r="181" spans="2:79" hidden="1">
      <c r="B181" s="49" t="s">
        <v>56</v>
      </c>
      <c r="C181" s="1">
        <v>40</v>
      </c>
      <c r="D181" s="1"/>
      <c r="E181" s="1"/>
      <c r="F181" s="1"/>
      <c r="G181" s="5"/>
      <c r="H181" s="1"/>
      <c r="I181" s="1"/>
      <c r="J181" s="5"/>
      <c r="K181" s="1"/>
      <c r="L181" s="1"/>
      <c r="M181" s="5"/>
      <c r="N181" s="5"/>
      <c r="O181" s="5"/>
      <c r="P181" s="5"/>
      <c r="Q181" s="5"/>
      <c r="R181" s="5"/>
      <c r="S181" s="70"/>
      <c r="T181" s="70"/>
      <c r="U181" s="70"/>
      <c r="V181" s="18"/>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1"/>
      <c r="BA181" s="1"/>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row>
    <row r="182" spans="2:79" hidden="1">
      <c r="B182" s="49" t="s">
        <v>55</v>
      </c>
      <c r="C182" s="1">
        <v>40</v>
      </c>
      <c r="D182" s="1"/>
      <c r="E182" s="1"/>
      <c r="F182" s="1"/>
      <c r="G182" s="5"/>
      <c r="H182" s="1"/>
      <c r="I182" s="1"/>
      <c r="J182" s="5"/>
      <c r="K182" s="1"/>
      <c r="L182" s="1"/>
      <c r="M182" s="5"/>
      <c r="N182" s="5"/>
      <c r="O182" s="5"/>
      <c r="P182" s="5"/>
      <c r="Q182" s="5"/>
      <c r="R182" s="5"/>
      <c r="S182" s="70"/>
      <c r="T182" s="70"/>
      <c r="U182" s="70"/>
      <c r="V182" s="18"/>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1"/>
      <c r="BA182" s="1"/>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row>
    <row r="183" spans="2:79" hidden="1">
      <c r="B183" s="49" t="s">
        <v>54</v>
      </c>
      <c r="C183" s="1">
        <v>40</v>
      </c>
      <c r="D183" s="1"/>
      <c r="E183" s="1"/>
      <c r="F183" s="1"/>
      <c r="G183" s="5"/>
      <c r="H183" s="1"/>
      <c r="I183" s="1"/>
      <c r="J183" s="5"/>
      <c r="K183" s="1"/>
      <c r="L183" s="1"/>
      <c r="M183" s="5"/>
      <c r="N183" s="5"/>
      <c r="O183" s="5"/>
      <c r="P183" s="5"/>
      <c r="Q183" s="5"/>
      <c r="R183" s="5"/>
      <c r="S183" s="70"/>
      <c r="T183" s="70"/>
      <c r="U183" s="70"/>
      <c r="V183" s="18"/>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1"/>
      <c r="BA183" s="1"/>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row>
    <row r="184" spans="2:79" hidden="1">
      <c r="B184" s="49" t="s">
        <v>53</v>
      </c>
      <c r="C184" s="1">
        <v>40</v>
      </c>
      <c r="D184" s="1"/>
      <c r="E184" s="1"/>
      <c r="F184" s="1"/>
      <c r="G184" s="5"/>
      <c r="H184" s="1"/>
      <c r="I184" s="1"/>
      <c r="J184" s="5"/>
      <c r="K184" s="1"/>
      <c r="L184" s="1"/>
      <c r="M184" s="5"/>
      <c r="N184" s="5"/>
      <c r="O184" s="5"/>
      <c r="P184" s="5"/>
      <c r="Q184" s="5"/>
      <c r="R184" s="5"/>
      <c r="S184" s="70"/>
      <c r="T184" s="70"/>
      <c r="U184" s="70"/>
      <c r="V184" s="18"/>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1"/>
      <c r="BA184" s="1"/>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row>
    <row r="185" spans="2:79" hidden="1">
      <c r="B185" s="49" t="s">
        <v>52</v>
      </c>
      <c r="C185" s="1">
        <v>40</v>
      </c>
      <c r="D185" s="1"/>
      <c r="E185" s="1"/>
      <c r="F185" s="1"/>
      <c r="G185" s="5"/>
      <c r="H185" s="1"/>
      <c r="I185" s="1"/>
      <c r="J185" s="5"/>
      <c r="K185" s="1"/>
      <c r="L185" s="1"/>
      <c r="M185" s="5"/>
      <c r="N185" s="5"/>
      <c r="O185" s="5"/>
      <c r="P185" s="5"/>
      <c r="Q185" s="5"/>
      <c r="R185" s="5"/>
      <c r="S185" s="70"/>
      <c r="T185" s="70"/>
      <c r="U185" s="70"/>
      <c r="V185" s="18"/>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1"/>
      <c r="BA185" s="1"/>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row>
    <row r="186" spans="2:79" hidden="1">
      <c r="B186" s="49" t="s">
        <v>51</v>
      </c>
      <c r="C186" s="1">
        <v>40</v>
      </c>
      <c r="D186" s="1"/>
      <c r="E186" s="1"/>
      <c r="F186" s="1"/>
      <c r="G186" s="5"/>
      <c r="H186" s="1"/>
      <c r="I186" s="1"/>
      <c r="J186" s="5"/>
      <c r="K186" s="1"/>
      <c r="L186" s="1"/>
      <c r="M186" s="5"/>
      <c r="N186" s="5"/>
      <c r="O186" s="5"/>
      <c r="P186" s="5"/>
      <c r="Q186" s="5"/>
      <c r="R186" s="5"/>
      <c r="S186" s="70"/>
      <c r="T186" s="70"/>
      <c r="U186" s="70"/>
      <c r="V186" s="18"/>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1"/>
      <c r="BA186" s="1"/>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row>
    <row r="187" spans="2:79" hidden="1">
      <c r="B187" s="49" t="s">
        <v>50</v>
      </c>
      <c r="C187" s="1">
        <v>40</v>
      </c>
      <c r="D187" s="1"/>
      <c r="E187" s="1"/>
      <c r="F187" s="1"/>
      <c r="G187" s="5"/>
      <c r="H187" s="1"/>
      <c r="I187" s="1"/>
      <c r="J187" s="5"/>
      <c r="K187" s="1"/>
      <c r="L187" s="1"/>
      <c r="M187" s="5"/>
      <c r="N187" s="5"/>
      <c r="O187" s="5"/>
      <c r="P187" s="5"/>
      <c r="Q187" s="5"/>
      <c r="R187" s="5"/>
      <c r="S187" s="70"/>
      <c r="T187" s="70"/>
      <c r="U187" s="70"/>
      <c r="V187" s="18"/>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1"/>
      <c r="BA187" s="1"/>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row>
    <row r="188" spans="2:79" hidden="1">
      <c r="B188" s="49" t="s">
        <v>49</v>
      </c>
      <c r="C188" s="1">
        <v>30</v>
      </c>
      <c r="D188" s="1"/>
      <c r="E188" s="1"/>
      <c r="F188" s="1"/>
      <c r="G188" s="5"/>
      <c r="H188" s="1"/>
      <c r="I188" s="1"/>
      <c r="J188" s="5"/>
      <c r="K188" s="1"/>
      <c r="L188" s="1"/>
      <c r="M188" s="5"/>
      <c r="N188" s="5"/>
      <c r="O188" s="5"/>
      <c r="P188" s="5"/>
      <c r="Q188" s="5"/>
      <c r="R188" s="5"/>
      <c r="S188" s="70"/>
      <c r="T188" s="70"/>
      <c r="U188" s="70"/>
      <c r="V188" s="18"/>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1"/>
      <c r="BA188" s="1"/>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row>
    <row r="189" spans="2:79" hidden="1">
      <c r="B189" s="49" t="s">
        <v>48</v>
      </c>
      <c r="C189" s="1">
        <v>30</v>
      </c>
      <c r="D189" s="1"/>
      <c r="E189" s="1"/>
      <c r="F189" s="1"/>
      <c r="G189" s="5"/>
      <c r="H189" s="1"/>
      <c r="I189" s="1"/>
      <c r="J189" s="5"/>
      <c r="K189" s="1"/>
      <c r="L189" s="1"/>
      <c r="M189" s="5"/>
      <c r="N189" s="5"/>
      <c r="O189" s="5"/>
      <c r="P189" s="5"/>
      <c r="Q189" s="5"/>
      <c r="R189" s="5"/>
      <c r="S189" s="70"/>
      <c r="T189" s="70"/>
      <c r="U189" s="70"/>
      <c r="V189" s="18"/>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1"/>
      <c r="BA189" s="1"/>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row>
    <row r="190" spans="2:79" hidden="1">
      <c r="B190" s="49" t="s">
        <v>47</v>
      </c>
      <c r="C190" s="1">
        <v>30</v>
      </c>
      <c r="D190" s="1"/>
      <c r="E190" s="1"/>
      <c r="F190" s="1"/>
      <c r="G190" s="5"/>
      <c r="H190" s="1"/>
      <c r="I190" s="1"/>
      <c r="J190" s="5"/>
      <c r="K190" s="1"/>
      <c r="L190" s="1"/>
      <c r="M190" s="5"/>
      <c r="N190" s="5"/>
      <c r="O190" s="5"/>
      <c r="P190" s="5"/>
      <c r="Q190" s="5"/>
      <c r="R190" s="5"/>
      <c r="S190" s="70"/>
      <c r="T190" s="70"/>
      <c r="U190" s="70"/>
      <c r="V190" s="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1"/>
      <c r="BA190" s="1"/>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row>
    <row r="191" spans="2:79" hidden="1">
      <c r="B191" s="49" t="s">
        <v>46</v>
      </c>
      <c r="C191" s="1">
        <v>30</v>
      </c>
      <c r="D191" s="1"/>
      <c r="E191" s="1"/>
      <c r="F191" s="1"/>
      <c r="G191" s="5"/>
      <c r="H191" s="1"/>
      <c r="I191" s="1"/>
      <c r="J191" s="5"/>
      <c r="K191" s="1"/>
      <c r="L191" s="1"/>
      <c r="M191" s="5"/>
      <c r="N191" s="5"/>
      <c r="O191" s="5"/>
      <c r="P191" s="5"/>
      <c r="Q191" s="5"/>
      <c r="R191" s="5"/>
      <c r="S191" s="70"/>
      <c r="T191" s="70"/>
      <c r="U191" s="70"/>
      <c r="V191" s="18"/>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1"/>
      <c r="BA191" s="1"/>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row>
    <row r="192" spans="2:79" ht="30" hidden="1">
      <c r="B192" s="49" t="s">
        <v>45</v>
      </c>
      <c r="C192" s="1">
        <v>25</v>
      </c>
      <c r="D192" s="1"/>
      <c r="E192" s="1"/>
      <c r="F192" s="1"/>
      <c r="G192" s="5"/>
      <c r="H192" s="1"/>
      <c r="I192" s="1"/>
      <c r="J192" s="5"/>
      <c r="K192" s="1"/>
      <c r="L192" s="1"/>
      <c r="M192" s="5"/>
      <c r="N192" s="5"/>
      <c r="O192" s="5"/>
      <c r="P192" s="5"/>
      <c r="Q192" s="5"/>
      <c r="R192" s="5"/>
      <c r="S192" s="70"/>
      <c r="T192" s="70"/>
      <c r="U192" s="70"/>
      <c r="V192" s="18"/>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1"/>
      <c r="BA192" s="1"/>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row>
    <row r="193" spans="2:79" hidden="1">
      <c r="B193" s="49" t="s">
        <v>44</v>
      </c>
      <c r="C193" s="1">
        <v>25</v>
      </c>
      <c r="D193" s="1"/>
      <c r="E193" s="1"/>
      <c r="F193" s="1"/>
      <c r="G193" s="5"/>
      <c r="H193" s="1"/>
      <c r="I193" s="1"/>
      <c r="J193" s="5"/>
      <c r="K193" s="1"/>
      <c r="L193" s="1"/>
      <c r="M193" s="5"/>
      <c r="N193" s="5"/>
      <c r="O193" s="5"/>
      <c r="P193" s="5"/>
      <c r="Q193" s="5"/>
      <c r="R193" s="5"/>
      <c r="S193" s="70"/>
      <c r="T193" s="70"/>
      <c r="U193" s="70"/>
      <c r="V193" s="18"/>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1"/>
      <c r="BA193" s="1"/>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row>
    <row r="194" spans="2:79" ht="30" hidden="1">
      <c r="B194" s="49" t="s">
        <v>43</v>
      </c>
      <c r="C194" s="1">
        <v>13</v>
      </c>
      <c r="D194" s="1"/>
      <c r="E194" s="1"/>
      <c r="F194" s="1"/>
      <c r="G194" s="5"/>
      <c r="H194" s="1"/>
      <c r="I194" s="1"/>
      <c r="J194" s="5"/>
      <c r="K194" s="1"/>
      <c r="L194" s="1"/>
      <c r="M194" s="5"/>
      <c r="N194" s="5"/>
      <c r="O194" s="5"/>
      <c r="P194" s="5"/>
      <c r="Q194" s="5"/>
      <c r="R194" s="5"/>
      <c r="S194" s="70"/>
      <c r="T194" s="70"/>
      <c r="U194" s="70"/>
      <c r="V194" s="18"/>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1"/>
      <c r="BA194" s="1"/>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row>
    <row r="195" spans="2:79" hidden="1">
      <c r="B195" s="49" t="s">
        <v>42</v>
      </c>
      <c r="C195" s="1">
        <v>15</v>
      </c>
      <c r="D195" s="1"/>
      <c r="E195" s="1"/>
      <c r="F195" s="1"/>
      <c r="G195" s="5"/>
      <c r="H195" s="1"/>
      <c r="I195" s="1"/>
      <c r="J195" s="5"/>
      <c r="K195" s="1"/>
      <c r="L195" s="1"/>
      <c r="M195" s="5"/>
      <c r="N195" s="5"/>
      <c r="O195" s="5"/>
      <c r="P195" s="5"/>
      <c r="Q195" s="5"/>
      <c r="R195" s="5"/>
      <c r="S195" s="70"/>
      <c r="T195" s="70"/>
      <c r="U195" s="70"/>
      <c r="V195" s="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1"/>
      <c r="BA195" s="1"/>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row>
    <row r="196" spans="2:79" hidden="1">
      <c r="B196" s="49" t="s">
        <v>41</v>
      </c>
      <c r="C196" s="1">
        <v>20</v>
      </c>
      <c r="D196" s="1"/>
      <c r="E196" s="1"/>
      <c r="F196" s="1"/>
      <c r="G196" s="5"/>
      <c r="H196" s="1"/>
      <c r="I196" s="1"/>
      <c r="J196" s="5"/>
      <c r="K196" s="1"/>
      <c r="L196" s="1"/>
      <c r="M196" s="5"/>
      <c r="N196" s="5"/>
      <c r="O196" s="5"/>
      <c r="P196" s="5"/>
      <c r="Q196" s="5"/>
      <c r="R196" s="5"/>
      <c r="S196" s="70"/>
      <c r="T196" s="70"/>
      <c r="U196" s="70"/>
      <c r="V196" s="18"/>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1"/>
      <c r="BA196" s="1"/>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row>
    <row r="197" spans="2:79" hidden="1">
      <c r="B197" s="49" t="s">
        <v>40</v>
      </c>
      <c r="C197" s="1">
        <v>20</v>
      </c>
      <c r="D197" s="1"/>
      <c r="E197" s="1"/>
      <c r="F197" s="1"/>
      <c r="G197" s="5"/>
      <c r="H197" s="1"/>
      <c r="I197" s="1"/>
      <c r="J197" s="5"/>
      <c r="K197" s="1"/>
      <c r="L197" s="1"/>
      <c r="M197" s="5"/>
      <c r="N197" s="5"/>
      <c r="O197" s="5"/>
      <c r="P197" s="5"/>
      <c r="Q197" s="5"/>
      <c r="R197" s="5"/>
      <c r="S197" s="70"/>
      <c r="T197" s="70"/>
      <c r="U197" s="70"/>
      <c r="V197" s="18"/>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1"/>
      <c r="BA197" s="1"/>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row>
    <row r="198" spans="2:79" ht="30" hidden="1">
      <c r="B198" s="49" t="s">
        <v>39</v>
      </c>
      <c r="C198" s="1">
        <v>20</v>
      </c>
      <c r="D198" s="1"/>
      <c r="E198" s="1"/>
      <c r="F198" s="1"/>
      <c r="G198" s="5"/>
      <c r="H198" s="1"/>
      <c r="I198" s="1"/>
      <c r="J198" s="5"/>
      <c r="K198" s="1"/>
      <c r="L198" s="1"/>
      <c r="M198" s="5"/>
      <c r="N198" s="5"/>
      <c r="O198" s="5"/>
      <c r="P198" s="5"/>
      <c r="Q198" s="5"/>
      <c r="R198" s="5"/>
      <c r="S198" s="70"/>
      <c r="T198" s="70"/>
      <c r="U198" s="70"/>
      <c r="V198" s="18"/>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1"/>
      <c r="BA198" s="1"/>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row>
    <row r="199" spans="2:79" hidden="1">
      <c r="B199" s="49" t="s">
        <v>38</v>
      </c>
      <c r="C199" s="1">
        <v>20</v>
      </c>
      <c r="D199" s="1"/>
      <c r="E199" s="1"/>
      <c r="F199" s="1"/>
      <c r="G199" s="5"/>
      <c r="H199" s="1"/>
      <c r="I199" s="1"/>
      <c r="J199" s="5"/>
      <c r="K199" s="1"/>
      <c r="L199" s="1"/>
      <c r="M199" s="5"/>
      <c r="N199" s="5"/>
      <c r="O199" s="5"/>
      <c r="P199" s="5"/>
      <c r="Q199" s="5"/>
      <c r="R199" s="5"/>
      <c r="S199" s="70"/>
      <c r="T199" s="70"/>
      <c r="U199" s="70"/>
      <c r="V199" s="18"/>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1"/>
      <c r="BA199" s="1"/>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row>
    <row r="200" spans="2:79" ht="30" hidden="1">
      <c r="B200" s="49" t="s">
        <v>37</v>
      </c>
      <c r="C200" s="1">
        <v>12</v>
      </c>
      <c r="D200" s="1"/>
      <c r="E200" s="1"/>
      <c r="F200" s="1"/>
      <c r="G200" s="5"/>
      <c r="H200" s="1"/>
      <c r="I200" s="1"/>
      <c r="J200" s="5"/>
      <c r="K200" s="1"/>
      <c r="L200" s="1"/>
      <c r="M200" s="5"/>
      <c r="N200" s="5"/>
      <c r="O200" s="5"/>
      <c r="P200" s="5"/>
      <c r="Q200" s="5"/>
      <c r="R200" s="5"/>
      <c r="S200" s="70"/>
      <c r="T200" s="70"/>
      <c r="U200" s="70"/>
      <c r="V200" s="18"/>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1"/>
      <c r="BA200" s="1"/>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row>
    <row r="201" spans="2:79" ht="30" hidden="1">
      <c r="B201" s="49" t="s">
        <v>36</v>
      </c>
      <c r="C201" s="1">
        <v>20</v>
      </c>
      <c r="D201" s="1"/>
      <c r="E201" s="1"/>
      <c r="F201" s="1"/>
      <c r="G201" s="5"/>
      <c r="H201" s="1"/>
      <c r="I201" s="1"/>
      <c r="J201" s="5"/>
      <c r="K201" s="1"/>
      <c r="L201" s="1"/>
      <c r="M201" s="5"/>
      <c r="N201" s="5"/>
      <c r="O201" s="5"/>
      <c r="P201" s="5"/>
      <c r="Q201" s="5"/>
      <c r="R201" s="5"/>
      <c r="S201" s="70"/>
      <c r="T201" s="70"/>
      <c r="U201" s="70"/>
      <c r="V201" s="18"/>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1"/>
      <c r="BA201" s="1"/>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row>
    <row r="202" spans="2:79" ht="30" hidden="1">
      <c r="B202" s="49" t="s">
        <v>35</v>
      </c>
      <c r="C202" s="1">
        <v>15</v>
      </c>
      <c r="D202" s="1"/>
      <c r="E202" s="1"/>
      <c r="F202" s="1"/>
      <c r="G202" s="5"/>
      <c r="H202" s="1"/>
      <c r="I202" s="1"/>
      <c r="J202" s="5"/>
      <c r="K202" s="1"/>
      <c r="L202" s="1"/>
      <c r="M202" s="5"/>
      <c r="N202" s="5"/>
      <c r="O202" s="5"/>
      <c r="P202" s="5"/>
      <c r="Q202" s="5"/>
      <c r="R202" s="5"/>
      <c r="S202" s="70"/>
      <c r="T202" s="70"/>
      <c r="U202" s="70"/>
      <c r="V202" s="18"/>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1"/>
      <c r="BA202" s="1"/>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row>
    <row r="203" spans="2:79" hidden="1">
      <c r="B203" s="49" t="s">
        <v>34</v>
      </c>
      <c r="C203" s="1">
        <v>10</v>
      </c>
      <c r="D203" s="1"/>
      <c r="E203" s="1"/>
      <c r="F203" s="1"/>
      <c r="G203" s="5"/>
      <c r="H203" s="1"/>
      <c r="I203" s="1"/>
      <c r="J203" s="5"/>
      <c r="K203" s="1"/>
      <c r="L203" s="1"/>
      <c r="M203" s="5"/>
      <c r="N203" s="5"/>
      <c r="O203" s="5"/>
      <c r="P203" s="5"/>
      <c r="Q203" s="5"/>
      <c r="R203" s="5"/>
      <c r="S203" s="70"/>
      <c r="T203" s="70"/>
      <c r="U203" s="70"/>
      <c r="V203" s="18"/>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1"/>
      <c r="BA203" s="1"/>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row>
    <row r="204" spans="2:79" hidden="1">
      <c r="B204" s="49" t="s">
        <v>33</v>
      </c>
      <c r="C204" s="1">
        <v>9</v>
      </c>
      <c r="D204" s="1"/>
      <c r="E204" s="1"/>
      <c r="F204" s="1"/>
      <c r="G204" s="5"/>
      <c r="H204" s="1"/>
      <c r="I204" s="1"/>
      <c r="J204" s="5"/>
      <c r="K204" s="1"/>
      <c r="L204" s="1"/>
      <c r="M204" s="5"/>
      <c r="N204" s="5"/>
      <c r="O204" s="5"/>
      <c r="P204" s="5"/>
      <c r="Q204" s="5"/>
      <c r="R204" s="5"/>
      <c r="S204" s="70"/>
      <c r="T204" s="70"/>
      <c r="U204" s="70"/>
      <c r="V204" s="18"/>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1"/>
      <c r="BA204" s="1"/>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row>
    <row r="205" spans="2:79" ht="30" hidden="1">
      <c r="B205" s="49" t="s">
        <v>32</v>
      </c>
      <c r="C205" s="1">
        <v>12</v>
      </c>
      <c r="D205" s="1"/>
      <c r="E205" s="1"/>
      <c r="F205" s="1"/>
      <c r="G205" s="5"/>
      <c r="H205" s="1"/>
      <c r="I205" s="1"/>
      <c r="J205" s="5"/>
      <c r="K205" s="1"/>
      <c r="L205" s="1"/>
      <c r="M205" s="5"/>
      <c r="N205" s="5"/>
      <c r="O205" s="5"/>
      <c r="P205" s="5"/>
      <c r="Q205" s="5"/>
      <c r="R205" s="5"/>
      <c r="S205" s="70"/>
      <c r="T205" s="70"/>
      <c r="U205" s="70"/>
      <c r="V205" s="18"/>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1"/>
      <c r="BA205" s="1"/>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row>
    <row r="206" spans="2:79" hidden="1">
      <c r="B206" s="49" t="s">
        <v>31</v>
      </c>
      <c r="C206" s="1">
        <v>15</v>
      </c>
      <c r="D206" s="1"/>
      <c r="E206" s="1"/>
      <c r="F206" s="1"/>
      <c r="G206" s="5"/>
      <c r="H206" s="1"/>
      <c r="I206" s="1"/>
      <c r="J206" s="5"/>
      <c r="K206" s="1"/>
      <c r="L206" s="1"/>
      <c r="M206" s="5"/>
      <c r="N206" s="5"/>
      <c r="O206" s="5"/>
      <c r="P206" s="5"/>
      <c r="Q206" s="5"/>
      <c r="R206" s="5"/>
      <c r="S206" s="70"/>
      <c r="T206" s="70"/>
      <c r="U206" s="70"/>
      <c r="V206" s="18"/>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1"/>
      <c r="BA206" s="1"/>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row>
    <row r="207" spans="2:79" hidden="1">
      <c r="B207" s="48" t="s">
        <v>30</v>
      </c>
      <c r="C207" s="1">
        <v>10</v>
      </c>
      <c r="D207" s="1"/>
      <c r="E207" s="1"/>
      <c r="F207" s="1"/>
      <c r="G207" s="5"/>
      <c r="H207" s="1"/>
      <c r="I207" s="1"/>
      <c r="J207" s="5"/>
      <c r="K207" s="1"/>
      <c r="L207" s="1"/>
      <c r="M207" s="5"/>
      <c r="N207" s="5"/>
      <c r="O207" s="5"/>
      <c r="P207" s="5"/>
      <c r="Q207" s="5"/>
      <c r="R207" s="5"/>
      <c r="S207" s="70"/>
      <c r="T207" s="70"/>
      <c r="U207" s="70"/>
      <c r="V207" s="18"/>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1"/>
      <c r="BA207" s="1"/>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row>
    <row r="208" spans="2:79" ht="45" hidden="1">
      <c r="B208" s="49" t="s">
        <v>29</v>
      </c>
      <c r="C208" s="1">
        <v>8</v>
      </c>
      <c r="D208" s="1"/>
      <c r="E208" s="1"/>
      <c r="F208" s="1"/>
      <c r="G208" s="5"/>
      <c r="H208" s="1"/>
      <c r="I208" s="1"/>
      <c r="J208" s="5"/>
      <c r="K208" s="1"/>
      <c r="L208" s="1"/>
      <c r="M208" s="5"/>
      <c r="N208" s="5"/>
      <c r="O208" s="5"/>
      <c r="P208" s="5"/>
      <c r="Q208" s="5"/>
      <c r="R208" s="5"/>
      <c r="S208" s="70"/>
      <c r="T208" s="70"/>
      <c r="U208" s="70"/>
      <c r="V208" s="18"/>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1"/>
      <c r="BA208" s="1"/>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row>
    <row r="209" spans="2:79" hidden="1">
      <c r="B209" s="47" t="s">
        <v>28</v>
      </c>
      <c r="C209" s="1">
        <v>10</v>
      </c>
      <c r="D209" s="1"/>
      <c r="E209" s="1"/>
      <c r="F209" s="1"/>
      <c r="G209" s="5"/>
      <c r="H209" s="1"/>
      <c r="I209" s="1"/>
      <c r="J209" s="5"/>
      <c r="K209" s="1"/>
      <c r="L209" s="1"/>
      <c r="M209" s="5"/>
      <c r="N209" s="5"/>
      <c r="O209" s="5"/>
      <c r="P209" s="5"/>
      <c r="Q209" s="5"/>
      <c r="R209" s="5"/>
      <c r="S209" s="70"/>
      <c r="T209" s="70"/>
      <c r="U209" s="70"/>
      <c r="V209" s="18"/>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1"/>
      <c r="BA209" s="1"/>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row>
    <row r="210" spans="2:79" hidden="1">
      <c r="B210" s="49" t="s">
        <v>27</v>
      </c>
      <c r="C210" s="1">
        <v>8</v>
      </c>
      <c r="D210" s="1"/>
      <c r="E210" s="1"/>
      <c r="F210" s="1"/>
      <c r="G210" s="5"/>
      <c r="H210" s="1"/>
      <c r="I210" s="1"/>
      <c r="J210" s="5"/>
      <c r="K210" s="1"/>
      <c r="L210" s="1"/>
      <c r="M210" s="5"/>
      <c r="N210" s="5"/>
      <c r="O210" s="5"/>
      <c r="P210" s="5"/>
      <c r="Q210" s="5"/>
      <c r="R210" s="5"/>
      <c r="S210" s="70"/>
      <c r="T210" s="70"/>
      <c r="U210" s="70"/>
      <c r="V210" s="18"/>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1"/>
      <c r="BA210" s="1"/>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row>
    <row r="211" spans="2:79" ht="30" hidden="1">
      <c r="B211" s="49" t="s">
        <v>26</v>
      </c>
      <c r="C211" s="1">
        <v>6</v>
      </c>
      <c r="D211" s="1"/>
      <c r="E211" s="1"/>
      <c r="F211" s="1"/>
      <c r="G211" s="5"/>
      <c r="H211" s="1"/>
      <c r="I211" s="1"/>
      <c r="J211" s="5"/>
      <c r="K211" s="1"/>
      <c r="L211" s="1"/>
      <c r="M211" s="5"/>
      <c r="N211" s="5"/>
      <c r="O211" s="5"/>
      <c r="P211" s="5"/>
      <c r="Q211" s="5"/>
      <c r="R211" s="5"/>
      <c r="S211" s="70"/>
      <c r="T211" s="70"/>
      <c r="U211" s="70"/>
      <c r="V211" s="18"/>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1"/>
      <c r="BA211" s="1"/>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row>
    <row r="212" spans="2:79" hidden="1">
      <c r="B212" s="1" t="s">
        <v>25</v>
      </c>
      <c r="C212" s="1">
        <v>8</v>
      </c>
      <c r="D212" s="1"/>
      <c r="E212" s="1"/>
      <c r="F212" s="1"/>
      <c r="G212" s="5"/>
      <c r="H212" s="1"/>
      <c r="I212" s="1"/>
      <c r="J212" s="5"/>
      <c r="K212" s="1"/>
      <c r="L212" s="1"/>
      <c r="M212" s="5"/>
      <c r="N212" s="5"/>
      <c r="O212" s="5"/>
      <c r="P212" s="5"/>
      <c r="Q212" s="5"/>
      <c r="R212" s="5"/>
      <c r="S212" s="70"/>
      <c r="T212" s="70"/>
      <c r="U212" s="70"/>
      <c r="V212" s="18"/>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1"/>
      <c r="BA212" s="1"/>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row>
    <row r="213" spans="2:79" ht="30" hidden="1">
      <c r="B213" s="49" t="s">
        <v>24</v>
      </c>
      <c r="C213" s="1">
        <v>8</v>
      </c>
      <c r="D213" s="1"/>
      <c r="E213" s="1"/>
      <c r="F213" s="1"/>
      <c r="G213" s="5"/>
      <c r="H213" s="1"/>
      <c r="I213" s="1"/>
      <c r="J213" s="5"/>
      <c r="K213" s="1"/>
      <c r="L213" s="1"/>
      <c r="M213" s="5"/>
      <c r="N213" s="5"/>
      <c r="O213" s="5"/>
      <c r="P213" s="5"/>
      <c r="Q213" s="5"/>
      <c r="R213" s="5"/>
      <c r="S213" s="70"/>
      <c r="T213" s="70"/>
      <c r="U213" s="70"/>
      <c r="V213" s="18"/>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1"/>
      <c r="BA213" s="1"/>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row>
    <row r="214" spans="2:79" hidden="1">
      <c r="B214" s="48" t="s">
        <v>23</v>
      </c>
      <c r="C214" s="1">
        <v>25</v>
      </c>
      <c r="D214" s="1"/>
      <c r="E214" s="1"/>
      <c r="F214" s="1"/>
      <c r="G214" s="5"/>
      <c r="H214" s="1"/>
      <c r="I214" s="1"/>
      <c r="J214" s="5"/>
      <c r="K214" s="1"/>
      <c r="L214" s="1"/>
      <c r="M214" s="5"/>
      <c r="N214" s="5"/>
      <c r="O214" s="5"/>
      <c r="P214" s="5"/>
      <c r="Q214" s="5"/>
      <c r="R214" s="5"/>
      <c r="S214" s="70"/>
      <c r="T214" s="70"/>
      <c r="U214" s="70"/>
      <c r="V214" s="18"/>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1"/>
      <c r="BA214" s="1"/>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row>
    <row r="215" spans="2:79" ht="30" hidden="1">
      <c r="B215" s="49" t="s">
        <v>22</v>
      </c>
      <c r="C215" s="1">
        <v>20</v>
      </c>
      <c r="D215" s="1"/>
      <c r="E215" s="1"/>
      <c r="F215" s="1"/>
      <c r="G215" s="5"/>
      <c r="H215" s="1"/>
      <c r="I215" s="1"/>
      <c r="J215" s="5"/>
      <c r="K215" s="1"/>
      <c r="L215" s="1"/>
      <c r="M215" s="5"/>
      <c r="N215" s="5"/>
      <c r="O215" s="5"/>
      <c r="P215" s="5"/>
      <c r="Q215" s="5"/>
      <c r="R215" s="5"/>
      <c r="S215" s="70"/>
      <c r="T215" s="70"/>
      <c r="U215" s="70"/>
      <c r="V215" s="18"/>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1"/>
      <c r="BA215" s="1"/>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row>
    <row r="216" spans="2:79" hidden="1">
      <c r="B216" s="49" t="s">
        <v>21</v>
      </c>
      <c r="C216" s="1">
        <v>25</v>
      </c>
      <c r="D216" s="1"/>
      <c r="E216" s="1"/>
      <c r="F216" s="1"/>
      <c r="G216" s="5"/>
      <c r="H216" s="1"/>
      <c r="I216" s="1"/>
      <c r="J216" s="5"/>
      <c r="K216" s="1"/>
      <c r="L216" s="1"/>
      <c r="M216" s="5"/>
      <c r="N216" s="5"/>
      <c r="O216" s="5"/>
      <c r="P216" s="5"/>
      <c r="Q216" s="5"/>
      <c r="R216" s="5"/>
      <c r="S216" s="70"/>
      <c r="T216" s="70"/>
      <c r="U216" s="70"/>
      <c r="V216" s="18"/>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1"/>
      <c r="BA216" s="1"/>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row>
    <row r="217" spans="2:79" hidden="1">
      <c r="B217" s="49" t="s">
        <v>20</v>
      </c>
      <c r="C217" s="1">
        <v>20</v>
      </c>
      <c r="D217" s="1"/>
      <c r="E217" s="1"/>
      <c r="F217" s="1"/>
      <c r="G217" s="5"/>
      <c r="H217" s="1"/>
      <c r="I217" s="1"/>
      <c r="J217" s="5"/>
      <c r="K217" s="1"/>
      <c r="L217" s="1"/>
      <c r="M217" s="5"/>
      <c r="N217" s="5"/>
      <c r="O217" s="5"/>
      <c r="P217" s="5"/>
      <c r="Q217" s="5"/>
      <c r="R217" s="5"/>
      <c r="S217" s="70"/>
      <c r="T217" s="70"/>
      <c r="U217" s="70"/>
      <c r="V217" s="18"/>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1"/>
      <c r="BA217" s="1"/>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row>
    <row r="218" spans="2:79" hidden="1">
      <c r="B218" s="49" t="s">
        <v>19</v>
      </c>
      <c r="C218" s="1">
        <v>30</v>
      </c>
      <c r="D218" s="1"/>
      <c r="E218" s="1"/>
      <c r="F218" s="1"/>
      <c r="G218" s="5"/>
      <c r="H218" s="1"/>
      <c r="I218" s="1"/>
      <c r="J218" s="5"/>
      <c r="K218" s="1"/>
      <c r="L218" s="1"/>
      <c r="M218" s="5"/>
      <c r="N218" s="5"/>
      <c r="O218" s="5"/>
      <c r="P218" s="5"/>
      <c r="Q218" s="5"/>
      <c r="R218" s="5"/>
      <c r="S218" s="70"/>
      <c r="T218" s="70"/>
      <c r="U218" s="70"/>
      <c r="V218" s="18"/>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1"/>
      <c r="BA218" s="1"/>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row>
    <row r="219" spans="2:79" hidden="1">
      <c r="B219" s="49" t="s">
        <v>18</v>
      </c>
      <c r="C219" s="1">
        <v>30</v>
      </c>
      <c r="D219" s="1"/>
      <c r="E219" s="1"/>
      <c r="F219" s="1"/>
      <c r="G219" s="5"/>
      <c r="H219" s="1"/>
      <c r="I219" s="1"/>
      <c r="J219" s="5"/>
      <c r="K219" s="1"/>
      <c r="L219" s="1"/>
      <c r="M219" s="5"/>
      <c r="N219" s="5"/>
      <c r="O219" s="5"/>
      <c r="P219" s="5"/>
      <c r="Q219" s="5"/>
      <c r="R219" s="5"/>
      <c r="S219" s="70"/>
      <c r="T219" s="70"/>
      <c r="U219" s="70"/>
      <c r="V219" s="18"/>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1"/>
      <c r="BA219" s="1"/>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row>
    <row r="220" spans="2:79" hidden="1">
      <c r="B220" s="49" t="s">
        <v>17</v>
      </c>
      <c r="C220" s="1">
        <v>30</v>
      </c>
      <c r="D220" s="1"/>
      <c r="E220" s="1"/>
      <c r="F220" s="1"/>
      <c r="G220" s="5"/>
      <c r="H220" s="1"/>
      <c r="I220" s="1"/>
      <c r="J220" s="5"/>
      <c r="K220" s="1"/>
      <c r="L220" s="1"/>
      <c r="M220" s="5"/>
      <c r="N220" s="5"/>
      <c r="O220" s="5"/>
      <c r="P220" s="5"/>
      <c r="Q220" s="5"/>
      <c r="R220" s="5"/>
      <c r="S220" s="70"/>
      <c r="T220" s="70"/>
      <c r="U220" s="70"/>
      <c r="V220" s="18"/>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1"/>
      <c r="BA220" s="1"/>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row>
    <row r="221" spans="2:79" hidden="1">
      <c r="B221" s="49" t="s">
        <v>16</v>
      </c>
      <c r="C221" s="1">
        <v>20</v>
      </c>
      <c r="D221" s="1"/>
      <c r="E221" s="1"/>
      <c r="F221" s="1"/>
      <c r="G221" s="5"/>
      <c r="H221" s="1"/>
      <c r="I221" s="1"/>
      <c r="J221" s="5"/>
      <c r="K221" s="1"/>
      <c r="L221" s="1"/>
      <c r="M221" s="5"/>
      <c r="N221" s="5"/>
      <c r="O221" s="5"/>
      <c r="P221" s="5"/>
      <c r="Q221" s="5"/>
      <c r="R221" s="5"/>
      <c r="S221" s="70"/>
      <c r="T221" s="70"/>
      <c r="U221" s="70"/>
      <c r="V221" s="18"/>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1"/>
      <c r="BA221" s="1"/>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row>
    <row r="222" spans="2:79" hidden="1">
      <c r="B222" s="49" t="s">
        <v>15</v>
      </c>
      <c r="C222" s="1">
        <v>20</v>
      </c>
      <c r="D222" s="1"/>
      <c r="E222" s="1"/>
      <c r="F222" s="1"/>
      <c r="G222" s="5"/>
      <c r="H222" s="1"/>
      <c r="I222" s="1"/>
      <c r="J222" s="5"/>
      <c r="K222" s="1"/>
      <c r="L222" s="1"/>
      <c r="M222" s="5"/>
      <c r="N222" s="5"/>
      <c r="O222" s="5"/>
      <c r="P222" s="5"/>
      <c r="Q222" s="5"/>
      <c r="R222" s="5"/>
      <c r="S222" s="70"/>
      <c r="T222" s="70"/>
      <c r="U222" s="70"/>
      <c r="V222" s="18"/>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1"/>
      <c r="BA222" s="1"/>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row>
    <row r="223" spans="2:79" hidden="1">
      <c r="B223" s="49" t="s">
        <v>14</v>
      </c>
      <c r="C223" s="1">
        <v>25</v>
      </c>
      <c r="D223" s="1"/>
      <c r="E223" s="1"/>
      <c r="F223" s="1"/>
      <c r="G223" s="5"/>
      <c r="H223" s="1"/>
      <c r="I223" s="1"/>
      <c r="J223" s="5"/>
      <c r="K223" s="1"/>
      <c r="L223" s="1"/>
      <c r="M223" s="5"/>
      <c r="N223" s="5"/>
      <c r="O223" s="5"/>
      <c r="P223" s="5"/>
      <c r="Q223" s="5"/>
      <c r="R223" s="5"/>
      <c r="S223" s="70"/>
      <c r="T223" s="70"/>
      <c r="U223" s="70"/>
      <c r="V223" s="18"/>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1"/>
      <c r="BA223" s="1"/>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row>
    <row r="224" spans="2:79" hidden="1">
      <c r="B224" s="49" t="s">
        <v>13</v>
      </c>
      <c r="C224" s="1">
        <v>15</v>
      </c>
      <c r="D224" s="1"/>
      <c r="E224" s="1"/>
      <c r="F224" s="1"/>
      <c r="G224" s="5"/>
      <c r="H224" s="1"/>
      <c r="I224" s="1"/>
      <c r="J224" s="5"/>
      <c r="K224" s="1"/>
      <c r="L224" s="1"/>
      <c r="M224" s="5"/>
      <c r="N224" s="5"/>
      <c r="O224" s="5"/>
      <c r="P224" s="5"/>
      <c r="Q224" s="5"/>
      <c r="R224" s="5"/>
      <c r="S224" s="70"/>
      <c r="T224" s="70"/>
      <c r="U224" s="70"/>
      <c r="V224" s="18"/>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1"/>
      <c r="BA224" s="1"/>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row>
    <row r="225" spans="2:79" hidden="1">
      <c r="B225" s="49" t="s">
        <v>12</v>
      </c>
      <c r="C225" s="1">
        <v>10</v>
      </c>
      <c r="D225" s="1"/>
      <c r="E225" s="1"/>
      <c r="F225" s="1"/>
      <c r="G225" s="5"/>
      <c r="H225" s="1"/>
      <c r="I225" s="1"/>
      <c r="J225" s="5"/>
      <c r="K225" s="1"/>
      <c r="L225" s="1"/>
      <c r="M225" s="5"/>
      <c r="N225" s="5"/>
      <c r="O225" s="5"/>
      <c r="P225" s="5"/>
      <c r="Q225" s="5"/>
      <c r="R225" s="5"/>
      <c r="S225" s="70"/>
      <c r="T225" s="70"/>
      <c r="U225" s="70"/>
      <c r="V225" s="18"/>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1"/>
      <c r="BA225" s="1"/>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row>
    <row r="226" spans="2:79" ht="30" hidden="1">
      <c r="B226" s="49" t="s">
        <v>11</v>
      </c>
      <c r="C226" s="1">
        <v>14</v>
      </c>
      <c r="D226" s="1"/>
      <c r="E226" s="1"/>
      <c r="F226" s="1"/>
      <c r="G226" s="5"/>
      <c r="H226" s="1"/>
      <c r="I226" s="1"/>
      <c r="J226" s="5"/>
      <c r="K226" s="1"/>
      <c r="L226" s="1"/>
      <c r="M226" s="5"/>
      <c r="N226" s="5"/>
      <c r="O226" s="5"/>
      <c r="P226" s="5"/>
      <c r="Q226" s="5"/>
      <c r="R226" s="5"/>
      <c r="S226" s="70"/>
      <c r="T226" s="70"/>
      <c r="U226" s="70"/>
      <c r="V226" s="18"/>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1"/>
      <c r="BA226" s="1"/>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row>
    <row r="227" spans="2:79" hidden="1">
      <c r="B227" s="49" t="s">
        <v>10</v>
      </c>
      <c r="C227" s="1">
        <v>13</v>
      </c>
      <c r="D227" s="1"/>
      <c r="E227" s="1"/>
      <c r="F227" s="1"/>
      <c r="G227" s="5"/>
      <c r="H227" s="1"/>
      <c r="I227" s="1"/>
      <c r="J227" s="5"/>
      <c r="K227" s="1"/>
      <c r="L227" s="1"/>
      <c r="M227" s="5"/>
      <c r="N227" s="5"/>
      <c r="O227" s="5"/>
      <c r="P227" s="5"/>
      <c r="Q227" s="5"/>
      <c r="R227" s="5"/>
      <c r="S227" s="70"/>
      <c r="T227" s="70"/>
      <c r="U227" s="70"/>
      <c r="V227" s="18"/>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1"/>
      <c r="BA227" s="1"/>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row>
    <row r="228" spans="2:79" hidden="1">
      <c r="B228" s="49" t="s">
        <v>9</v>
      </c>
      <c r="C228" s="1">
        <v>28</v>
      </c>
      <c r="D228" s="1"/>
      <c r="E228" s="1"/>
      <c r="F228" s="1"/>
      <c r="G228" s="5"/>
      <c r="H228" s="1"/>
      <c r="I228" s="1"/>
      <c r="J228" s="5"/>
      <c r="K228" s="1"/>
      <c r="L228" s="1"/>
      <c r="M228" s="5"/>
      <c r="N228" s="5"/>
      <c r="O228" s="5"/>
      <c r="P228" s="5"/>
      <c r="Q228" s="5"/>
      <c r="R228" s="5"/>
      <c r="S228" s="70"/>
      <c r="T228" s="70"/>
      <c r="U228" s="70"/>
      <c r="V228" s="18"/>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1"/>
      <c r="BA228" s="1"/>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row>
    <row r="229" spans="2:79" hidden="1">
      <c r="B229" s="48" t="s">
        <v>8</v>
      </c>
      <c r="C229" s="1">
        <v>20</v>
      </c>
      <c r="D229" s="1"/>
      <c r="E229" s="1"/>
      <c r="F229" s="1"/>
      <c r="G229" s="5"/>
      <c r="H229" s="1"/>
      <c r="I229" s="1"/>
      <c r="J229" s="5"/>
      <c r="K229" s="1"/>
      <c r="L229" s="1"/>
      <c r="M229" s="5"/>
      <c r="N229" s="5"/>
      <c r="O229" s="5"/>
      <c r="P229" s="5"/>
      <c r="Q229" s="5"/>
      <c r="R229" s="5"/>
      <c r="S229" s="70"/>
      <c r="T229" s="70"/>
      <c r="U229" s="70"/>
      <c r="V229" s="18"/>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1"/>
      <c r="BA229" s="1"/>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row>
    <row r="230" spans="2:79" ht="30" hidden="1">
      <c r="B230" s="48" t="s">
        <v>7</v>
      </c>
      <c r="C230" s="1">
        <v>15</v>
      </c>
      <c r="D230" s="1"/>
      <c r="E230" s="1"/>
      <c r="F230" s="1"/>
      <c r="G230" s="5"/>
      <c r="H230" s="1"/>
      <c r="I230" s="1"/>
      <c r="J230" s="5"/>
      <c r="K230" s="1"/>
      <c r="L230" s="1"/>
      <c r="M230" s="5"/>
      <c r="N230" s="5"/>
      <c r="O230" s="5"/>
      <c r="P230" s="5"/>
      <c r="Q230" s="5"/>
      <c r="R230" s="5"/>
      <c r="S230" s="70"/>
      <c r="T230" s="70"/>
      <c r="U230" s="70"/>
      <c r="V230" s="18"/>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1"/>
      <c r="BA230" s="1"/>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row>
    <row r="231" spans="2:79" hidden="1">
      <c r="B231" s="47" t="s">
        <v>6</v>
      </c>
      <c r="C231" s="1">
        <v>15</v>
      </c>
      <c r="D231" s="1"/>
      <c r="E231" s="1"/>
      <c r="F231" s="1"/>
      <c r="G231" s="5"/>
      <c r="H231" s="1"/>
      <c r="I231" s="1"/>
      <c r="J231" s="5"/>
      <c r="K231" s="1"/>
      <c r="L231" s="1"/>
      <c r="M231" s="5"/>
      <c r="N231" s="5"/>
      <c r="O231" s="5"/>
      <c r="P231" s="5"/>
      <c r="Q231" s="5"/>
      <c r="R231" s="5"/>
      <c r="S231" s="70"/>
      <c r="T231" s="70"/>
      <c r="U231" s="70"/>
      <c r="V231" s="18"/>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1"/>
      <c r="BA231" s="1"/>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row>
    <row r="232" spans="2:79" hidden="1">
      <c r="B232" s="48" t="s">
        <v>5</v>
      </c>
      <c r="C232" s="1">
        <v>5</v>
      </c>
      <c r="D232" s="1"/>
      <c r="E232" s="1"/>
      <c r="F232" s="1"/>
      <c r="G232" s="5"/>
      <c r="H232" s="1"/>
      <c r="I232" s="1"/>
      <c r="J232" s="5"/>
      <c r="K232" s="1"/>
      <c r="L232" s="1"/>
      <c r="M232" s="5"/>
      <c r="N232" s="5"/>
      <c r="O232" s="5"/>
      <c r="P232" s="5"/>
      <c r="Q232" s="5"/>
      <c r="R232" s="5"/>
      <c r="S232" s="70"/>
      <c r="T232" s="70"/>
      <c r="U232" s="70"/>
      <c r="V232" s="18"/>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1"/>
      <c r="BA232" s="1"/>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row>
    <row r="233" spans="2:79" hidden="1">
      <c r="B233" s="48" t="s">
        <v>4</v>
      </c>
      <c r="C233" s="1">
        <v>3</v>
      </c>
      <c r="D233" s="1"/>
      <c r="E233" s="1"/>
      <c r="F233" s="1"/>
      <c r="G233" s="5"/>
      <c r="H233" s="1"/>
      <c r="I233" s="1"/>
      <c r="J233" s="5"/>
      <c r="K233" s="1"/>
      <c r="L233" s="1"/>
      <c r="M233" s="5"/>
      <c r="N233" s="5"/>
      <c r="O233" s="5"/>
      <c r="P233" s="5"/>
      <c r="Q233" s="5"/>
      <c r="R233" s="5"/>
      <c r="S233" s="70"/>
      <c r="T233" s="70"/>
      <c r="U233" s="70"/>
      <c r="V233" s="18"/>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1"/>
      <c r="BA233" s="1"/>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row>
    <row r="234" spans="2:79" hidden="1">
      <c r="B234" s="49" t="s">
        <v>3</v>
      </c>
      <c r="C234" s="1">
        <v>6</v>
      </c>
      <c r="D234" s="1"/>
      <c r="E234" s="1"/>
      <c r="F234" s="1"/>
      <c r="G234" s="5"/>
      <c r="H234" s="1"/>
      <c r="I234" s="1"/>
      <c r="J234" s="5"/>
      <c r="K234" s="1"/>
      <c r="L234" s="1"/>
      <c r="M234" s="5"/>
      <c r="N234" s="5"/>
      <c r="O234" s="5"/>
      <c r="P234" s="5"/>
      <c r="Q234" s="5"/>
      <c r="R234" s="5"/>
      <c r="S234" s="70"/>
      <c r="T234" s="70"/>
      <c r="U234" s="70"/>
      <c r="V234" s="18"/>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1"/>
      <c r="BA234" s="1"/>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row>
    <row r="235" spans="2:79" hidden="1">
      <c r="B235" s="48" t="s">
        <v>2</v>
      </c>
      <c r="C235" s="1">
        <v>10</v>
      </c>
      <c r="D235" s="1"/>
      <c r="E235" s="1"/>
      <c r="F235" s="1"/>
      <c r="G235" s="5"/>
      <c r="H235" s="1"/>
      <c r="I235" s="1"/>
      <c r="J235" s="5"/>
      <c r="K235" s="1"/>
      <c r="L235" s="1"/>
      <c r="M235" s="5"/>
      <c r="N235" s="5"/>
      <c r="O235" s="5"/>
      <c r="P235" s="5"/>
      <c r="Q235" s="5"/>
      <c r="R235" s="5"/>
      <c r="S235" s="70"/>
      <c r="T235" s="70"/>
      <c r="U235" s="70"/>
      <c r="V235" s="18"/>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1"/>
      <c r="BA235" s="1"/>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row>
    <row r="236" spans="2:79" hidden="1">
      <c r="B236" s="49" t="s">
        <v>1</v>
      </c>
      <c r="C236" s="1">
        <v>5</v>
      </c>
      <c r="D236" s="1"/>
      <c r="E236" s="1"/>
      <c r="F236" s="1"/>
      <c r="G236" s="5"/>
      <c r="H236" s="1"/>
      <c r="I236" s="1"/>
      <c r="J236" s="5"/>
      <c r="K236" s="1"/>
      <c r="L236" s="1"/>
      <c r="M236" s="5"/>
      <c r="N236" s="5"/>
      <c r="O236" s="5"/>
      <c r="P236" s="5"/>
      <c r="Q236" s="5"/>
      <c r="R236" s="5"/>
      <c r="S236" s="70"/>
      <c r="T236" s="70"/>
      <c r="U236" s="70"/>
      <c r="V236" s="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1"/>
      <c r="BA236" s="1"/>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row>
    <row r="237" spans="2:79" hidden="1">
      <c r="B237" s="48" t="s">
        <v>121</v>
      </c>
      <c r="C237" s="1">
        <v>10</v>
      </c>
      <c r="D237" s="1"/>
      <c r="E237" s="1"/>
      <c r="F237" s="1"/>
      <c r="G237" s="5"/>
      <c r="H237" s="1"/>
      <c r="I237" s="1"/>
      <c r="J237" s="5"/>
      <c r="K237" s="1"/>
      <c r="L237" s="1"/>
      <c r="M237" s="5"/>
      <c r="N237" s="5"/>
      <c r="O237" s="5"/>
      <c r="P237" s="5"/>
      <c r="Q237" s="5"/>
      <c r="R237" s="5"/>
      <c r="S237" s="70"/>
      <c r="T237" s="70"/>
      <c r="U237" s="70"/>
      <c r="V237" s="18"/>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1"/>
      <c r="BA237" s="1"/>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row>
    <row r="238" spans="2:79" hidden="1">
      <c r="B238" s="48" t="s">
        <v>0</v>
      </c>
      <c r="C238" s="1">
        <v>15</v>
      </c>
      <c r="D238" s="1"/>
      <c r="E238" s="1"/>
      <c r="F238" s="1"/>
      <c r="G238" s="5"/>
      <c r="H238" s="1"/>
      <c r="I238" s="1"/>
      <c r="J238" s="5"/>
      <c r="K238" s="1"/>
      <c r="L238" s="1"/>
      <c r="M238" s="5"/>
      <c r="N238" s="5"/>
      <c r="O238" s="5"/>
      <c r="P238" s="5"/>
      <c r="Q238" s="5"/>
      <c r="R238" s="5"/>
      <c r="S238" s="70"/>
      <c r="T238" s="70"/>
      <c r="U238" s="70"/>
      <c r="V238" s="18"/>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1"/>
      <c r="BA238" s="1"/>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row>
    <row r="239" spans="2:79" hidden="1">
      <c r="B239" s="1"/>
      <c r="C239" s="1"/>
      <c r="D239" s="1"/>
      <c r="E239" s="1"/>
      <c r="F239" s="1"/>
      <c r="G239" s="5"/>
      <c r="H239" s="1"/>
      <c r="I239" s="1"/>
      <c r="J239" s="5"/>
      <c r="K239" s="1"/>
      <c r="L239" s="1"/>
      <c r="M239" s="5"/>
      <c r="N239" s="5"/>
      <c r="O239" s="5"/>
      <c r="P239" s="5"/>
      <c r="Q239" s="5"/>
      <c r="R239" s="5"/>
      <c r="S239" s="70"/>
      <c r="T239" s="70"/>
      <c r="U239" s="70"/>
      <c r="V239" s="18"/>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1"/>
      <c r="BA239" s="1"/>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row>
    <row r="240" spans="2:79" hidden="1">
      <c r="B240" s="1"/>
      <c r="C240" s="1"/>
      <c r="D240" s="1"/>
      <c r="E240" s="1"/>
      <c r="F240" s="1"/>
      <c r="G240" s="5"/>
      <c r="H240" s="1"/>
      <c r="I240" s="1"/>
      <c r="J240" s="5"/>
      <c r="K240" s="1"/>
      <c r="L240" s="1"/>
      <c r="M240" s="5"/>
      <c r="N240" s="5"/>
      <c r="O240" s="5"/>
      <c r="P240" s="5"/>
      <c r="Q240" s="5"/>
      <c r="R240" s="5"/>
      <c r="S240" s="70"/>
      <c r="T240" s="70"/>
      <c r="U240" s="70"/>
      <c r="V240" s="18"/>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1"/>
      <c r="BA240" s="1"/>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row>
    <row r="241" spans="2:79" hidden="1">
      <c r="B241" s="1"/>
      <c r="C241" s="1"/>
      <c r="D241" s="1"/>
      <c r="E241" s="1"/>
      <c r="F241" s="1"/>
      <c r="G241" s="5"/>
      <c r="H241" s="1"/>
      <c r="I241" s="1"/>
      <c r="J241" s="5"/>
      <c r="K241" s="1"/>
      <c r="L241" s="1"/>
      <c r="M241" s="5"/>
      <c r="N241" s="5"/>
      <c r="O241" s="5"/>
      <c r="P241" s="5"/>
      <c r="Q241" s="5"/>
      <c r="R241" s="5"/>
      <c r="S241" s="70"/>
      <c r="T241" s="70"/>
      <c r="U241" s="70"/>
      <c r="V241" s="18"/>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1"/>
      <c r="BA241" s="1"/>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row>
    <row r="242" spans="2:79" hidden="1">
      <c r="B242" s="1"/>
      <c r="C242" s="1"/>
      <c r="D242" s="1"/>
      <c r="E242" s="1"/>
      <c r="F242" s="1"/>
      <c r="G242" s="5"/>
      <c r="H242" s="1"/>
      <c r="I242" s="1"/>
      <c r="J242" s="5"/>
      <c r="K242" s="1"/>
      <c r="L242" s="1"/>
      <c r="M242" s="5"/>
      <c r="N242" s="5"/>
      <c r="O242" s="5"/>
      <c r="P242" s="5"/>
      <c r="Q242" s="5"/>
      <c r="R242" s="5"/>
      <c r="S242" s="70"/>
      <c r="T242" s="70"/>
      <c r="U242" s="70"/>
      <c r="V242" s="18"/>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1"/>
      <c r="BA242" s="1"/>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row>
    <row r="243" spans="2:79" hidden="1">
      <c r="B243" s="1"/>
      <c r="C243" s="1"/>
      <c r="D243" s="1"/>
      <c r="E243" s="1"/>
      <c r="F243" s="1"/>
      <c r="G243" s="5"/>
      <c r="H243" s="1"/>
      <c r="I243" s="1"/>
      <c r="J243" s="5"/>
      <c r="K243" s="1"/>
      <c r="L243" s="1"/>
      <c r="M243" s="5"/>
      <c r="N243" s="5"/>
      <c r="O243" s="5"/>
      <c r="P243" s="5"/>
      <c r="Q243" s="5"/>
      <c r="R243" s="5"/>
      <c r="S243" s="70"/>
      <c r="T243" s="70"/>
      <c r="U243" s="70"/>
      <c r="V243" s="18"/>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1"/>
      <c r="BA243" s="1"/>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row>
    <row r="244" spans="2:79" hidden="1">
      <c r="B244" s="1"/>
      <c r="C244" s="1"/>
      <c r="D244" s="1"/>
      <c r="E244" s="1"/>
      <c r="F244" s="1"/>
      <c r="G244" s="5"/>
      <c r="H244" s="1"/>
      <c r="I244" s="1"/>
      <c r="J244" s="5"/>
      <c r="K244" s="1"/>
      <c r="L244" s="1"/>
      <c r="M244" s="5"/>
      <c r="N244" s="5"/>
      <c r="O244" s="5"/>
      <c r="P244" s="5"/>
      <c r="Q244" s="5"/>
      <c r="R244" s="5"/>
      <c r="S244" s="70"/>
      <c r="T244" s="70"/>
      <c r="U244" s="70"/>
      <c r="V244" s="18"/>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1"/>
      <c r="BA244" s="1"/>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row>
    <row r="245" spans="2:79" hidden="1">
      <c r="B245" s="1"/>
      <c r="C245" s="1"/>
      <c r="D245" s="1"/>
      <c r="E245" s="1"/>
      <c r="F245" s="1"/>
      <c r="G245" s="5"/>
      <c r="H245" s="1"/>
      <c r="I245" s="1"/>
      <c r="J245" s="5"/>
      <c r="K245" s="1"/>
      <c r="L245" s="1"/>
      <c r="M245" s="5"/>
      <c r="N245" s="5"/>
      <c r="O245" s="5"/>
      <c r="P245" s="5"/>
      <c r="Q245" s="5"/>
      <c r="R245" s="5"/>
      <c r="S245" s="70"/>
      <c r="T245" s="70"/>
      <c r="U245" s="70"/>
      <c r="V245" s="18"/>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1"/>
      <c r="BA245" s="1"/>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row>
    <row r="246" spans="2:79" hidden="1">
      <c r="B246" s="1"/>
      <c r="C246" s="1"/>
      <c r="D246" s="1"/>
      <c r="E246" s="1"/>
      <c r="F246" s="1"/>
      <c r="G246" s="5"/>
      <c r="H246" s="1"/>
      <c r="I246" s="1"/>
      <c r="J246" s="5"/>
      <c r="K246" s="1"/>
      <c r="L246" s="1"/>
      <c r="M246" s="5"/>
      <c r="N246" s="5"/>
      <c r="O246" s="5"/>
      <c r="P246" s="5"/>
      <c r="Q246" s="5"/>
      <c r="R246" s="5"/>
      <c r="S246" s="70"/>
      <c r="T246" s="70"/>
      <c r="U246" s="70"/>
      <c r="V246" s="18"/>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1"/>
      <c r="BA246" s="1"/>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row>
    <row r="247" spans="2:79" hidden="1">
      <c r="B247" s="1"/>
      <c r="C247" s="1"/>
      <c r="D247" s="1"/>
      <c r="E247" s="1"/>
      <c r="F247" s="1"/>
      <c r="G247" s="5"/>
      <c r="H247" s="1"/>
      <c r="I247" s="1"/>
      <c r="J247" s="5"/>
      <c r="K247" s="1"/>
      <c r="L247" s="1"/>
      <c r="M247" s="5"/>
      <c r="N247" s="5"/>
      <c r="O247" s="5"/>
      <c r="P247" s="5"/>
      <c r="Q247" s="5"/>
      <c r="R247" s="5"/>
      <c r="S247" s="70"/>
      <c r="T247" s="70"/>
      <c r="U247" s="70"/>
      <c r="V247" s="18"/>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1"/>
      <c r="BA247" s="1"/>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row>
    <row r="248" spans="2:79" hidden="1">
      <c r="B248" s="1"/>
      <c r="C248" s="1"/>
      <c r="D248" s="1"/>
      <c r="E248" s="1"/>
      <c r="F248" s="1"/>
      <c r="G248" s="5"/>
      <c r="H248" s="1"/>
      <c r="I248" s="1"/>
      <c r="J248" s="5"/>
      <c r="K248" s="1"/>
      <c r="L248" s="1"/>
      <c r="M248" s="5"/>
      <c r="N248" s="5"/>
      <c r="O248" s="5"/>
      <c r="P248" s="5"/>
      <c r="Q248" s="5"/>
      <c r="R248" s="5"/>
      <c r="S248" s="70"/>
      <c r="T248" s="70"/>
      <c r="U248" s="70"/>
      <c r="V248" s="18"/>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1"/>
      <c r="BA248" s="1"/>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row>
    <row r="249" spans="2:79" hidden="1">
      <c r="B249" s="1"/>
      <c r="C249" s="1"/>
      <c r="D249" s="1"/>
      <c r="E249" s="1"/>
      <c r="F249" s="1"/>
      <c r="G249" s="5"/>
      <c r="H249" s="1"/>
      <c r="I249" s="1"/>
      <c r="J249" s="5"/>
      <c r="K249" s="1"/>
      <c r="L249" s="1"/>
      <c r="M249" s="5"/>
      <c r="N249" s="5"/>
      <c r="O249" s="5"/>
      <c r="P249" s="5"/>
      <c r="Q249" s="5"/>
      <c r="R249" s="5"/>
      <c r="S249" s="70"/>
      <c r="T249" s="70"/>
      <c r="U249" s="70"/>
      <c r="V249" s="18"/>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1"/>
      <c r="BA249" s="1"/>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row>
    <row r="250" spans="2:79" hidden="1">
      <c r="B250" s="1"/>
      <c r="C250" s="1"/>
      <c r="D250" s="1"/>
      <c r="E250" s="1"/>
      <c r="F250" s="1"/>
      <c r="G250" s="5"/>
      <c r="H250" s="1"/>
      <c r="I250" s="1"/>
      <c r="J250" s="5"/>
      <c r="K250" s="1"/>
      <c r="L250" s="1"/>
      <c r="M250" s="5"/>
      <c r="N250" s="5"/>
      <c r="O250" s="5"/>
      <c r="P250" s="5"/>
      <c r="Q250" s="5"/>
      <c r="R250" s="5"/>
      <c r="S250" s="70"/>
      <c r="T250" s="70"/>
      <c r="U250" s="70"/>
      <c r="V250" s="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1"/>
      <c r="BA250" s="1"/>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row>
    <row r="251" spans="2:79" hidden="1">
      <c r="B251" s="1"/>
      <c r="C251" s="1"/>
      <c r="D251" s="1"/>
      <c r="E251" s="1"/>
      <c r="F251" s="1"/>
      <c r="G251" s="5"/>
      <c r="H251" s="1"/>
      <c r="I251" s="1"/>
      <c r="J251" s="5"/>
      <c r="K251" s="1"/>
      <c r="L251" s="1"/>
      <c r="M251" s="5"/>
      <c r="N251" s="5"/>
      <c r="O251" s="5"/>
      <c r="P251" s="5"/>
      <c r="Q251" s="5"/>
      <c r="R251" s="5"/>
      <c r="S251" s="70"/>
      <c r="T251" s="70"/>
      <c r="U251" s="70"/>
      <c r="V251" s="18"/>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1"/>
      <c r="BA251" s="1"/>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row>
    <row r="252" spans="2:79" hidden="1">
      <c r="B252" s="1"/>
      <c r="C252" s="1"/>
      <c r="D252" s="1"/>
      <c r="E252" s="1"/>
      <c r="F252" s="1"/>
      <c r="G252" s="5"/>
      <c r="H252" s="1"/>
      <c r="I252" s="1"/>
      <c r="J252" s="5"/>
      <c r="K252" s="1"/>
      <c r="L252" s="1"/>
      <c r="M252" s="5"/>
      <c r="N252" s="5"/>
      <c r="O252" s="5"/>
      <c r="P252" s="5"/>
      <c r="Q252" s="5"/>
      <c r="R252" s="5"/>
      <c r="S252" s="70"/>
      <c r="T252" s="70"/>
      <c r="U252" s="70"/>
      <c r="V252" s="18"/>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1"/>
      <c r="BA252" s="1"/>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row>
    <row r="253" spans="2:79" hidden="1">
      <c r="B253" s="1"/>
      <c r="C253" s="1"/>
      <c r="D253" s="1"/>
      <c r="E253" s="1"/>
      <c r="F253" s="1"/>
      <c r="G253" s="5"/>
      <c r="H253" s="1"/>
      <c r="I253" s="1"/>
      <c r="J253" s="5"/>
      <c r="K253" s="1"/>
      <c r="L253" s="1"/>
      <c r="M253" s="5"/>
      <c r="N253" s="5"/>
      <c r="O253" s="5"/>
      <c r="P253" s="5"/>
      <c r="Q253" s="5"/>
      <c r="R253" s="5"/>
      <c r="S253" s="70"/>
      <c r="T253" s="70"/>
      <c r="U253" s="70"/>
      <c r="V253" s="18"/>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1"/>
      <c r="BA253" s="1"/>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row>
    <row r="254" spans="2:79" hidden="1">
      <c r="B254" s="1"/>
      <c r="C254" s="1"/>
      <c r="D254" s="1"/>
      <c r="E254" s="1"/>
      <c r="F254" s="1"/>
      <c r="G254" s="5"/>
      <c r="H254" s="1"/>
      <c r="I254" s="1"/>
      <c r="J254" s="5"/>
      <c r="K254" s="1"/>
      <c r="L254" s="1"/>
      <c r="M254" s="5"/>
      <c r="N254" s="5"/>
      <c r="O254" s="5"/>
      <c r="P254" s="5"/>
      <c r="Q254" s="5"/>
      <c r="R254" s="5"/>
      <c r="S254" s="70"/>
      <c r="T254" s="70"/>
      <c r="U254" s="70"/>
      <c r="V254" s="18"/>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1"/>
      <c r="BA254" s="1"/>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row>
    <row r="255" spans="2:79" hidden="1">
      <c r="B255" s="1"/>
      <c r="C255" s="1"/>
      <c r="D255" s="1"/>
      <c r="E255" s="1"/>
      <c r="F255" s="1"/>
      <c r="G255" s="5"/>
      <c r="H255" s="1"/>
      <c r="I255" s="1"/>
      <c r="J255" s="5"/>
      <c r="K255" s="1"/>
      <c r="L255" s="1"/>
      <c r="M255" s="5"/>
      <c r="N255" s="5"/>
      <c r="O255" s="5"/>
      <c r="P255" s="5"/>
      <c r="Q255" s="5"/>
      <c r="R255" s="5"/>
      <c r="S255" s="70"/>
      <c r="T255" s="70"/>
      <c r="U255" s="70"/>
      <c r="V255" s="18"/>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1"/>
      <c r="BA255" s="1"/>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row>
    <row r="256" spans="2:79" hidden="1">
      <c r="B256" s="1"/>
      <c r="C256" s="1"/>
      <c r="D256" s="1"/>
      <c r="E256" s="1"/>
      <c r="F256" s="1"/>
      <c r="G256" s="5"/>
      <c r="H256" s="1"/>
      <c r="I256" s="1"/>
      <c r="J256" s="5"/>
      <c r="K256" s="1"/>
      <c r="L256" s="1"/>
      <c r="M256" s="5"/>
      <c r="N256" s="5"/>
      <c r="O256" s="5"/>
      <c r="P256" s="5"/>
      <c r="Q256" s="5"/>
      <c r="R256" s="5"/>
      <c r="S256" s="70"/>
      <c r="T256" s="70"/>
      <c r="U256" s="70"/>
      <c r="V256" s="18"/>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1"/>
      <c r="BA256" s="1"/>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row>
    <row r="257" spans="2:79" hidden="1">
      <c r="B257" s="1"/>
      <c r="C257" s="1"/>
      <c r="D257" s="1"/>
      <c r="E257" s="1"/>
      <c r="F257" s="1"/>
      <c r="G257" s="5"/>
      <c r="H257" s="1"/>
      <c r="I257" s="1"/>
      <c r="J257" s="5"/>
      <c r="K257" s="1"/>
      <c r="L257" s="1"/>
      <c r="M257" s="5"/>
      <c r="N257" s="5"/>
      <c r="O257" s="5"/>
      <c r="P257" s="5"/>
      <c r="Q257" s="5"/>
      <c r="R257" s="5"/>
      <c r="S257" s="70"/>
      <c r="T257" s="70"/>
      <c r="U257" s="70"/>
      <c r="V257" s="18"/>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1"/>
      <c r="BA257" s="1"/>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row>
    <row r="258" spans="2:79" hidden="1">
      <c r="B258" s="1"/>
      <c r="C258" s="1"/>
      <c r="D258" s="1"/>
      <c r="E258" s="1"/>
      <c r="F258" s="1"/>
      <c r="G258" s="5"/>
      <c r="H258" s="1"/>
      <c r="I258" s="1"/>
      <c r="J258" s="5"/>
      <c r="K258" s="1"/>
      <c r="L258" s="1"/>
      <c r="M258" s="5"/>
      <c r="N258" s="5"/>
      <c r="O258" s="5"/>
      <c r="P258" s="5"/>
      <c r="Q258" s="5"/>
      <c r="R258" s="5"/>
      <c r="S258" s="70"/>
      <c r="T258" s="70"/>
      <c r="U258" s="70"/>
      <c r="V258" s="18"/>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1"/>
      <c r="BA258" s="1"/>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row>
    <row r="259" spans="2:79" hidden="1">
      <c r="B259" s="1"/>
      <c r="C259" s="1"/>
      <c r="D259" s="1"/>
      <c r="E259" s="1"/>
      <c r="F259" s="1"/>
      <c r="G259" s="5"/>
      <c r="H259" s="1"/>
      <c r="I259" s="1"/>
      <c r="J259" s="5"/>
      <c r="K259" s="1"/>
      <c r="L259" s="1"/>
      <c r="M259" s="5"/>
      <c r="N259" s="5"/>
      <c r="O259" s="5"/>
      <c r="P259" s="5"/>
      <c r="Q259" s="5"/>
      <c r="R259" s="5"/>
      <c r="S259" s="70"/>
      <c r="T259" s="70"/>
      <c r="U259" s="70"/>
      <c r="V259" s="18"/>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1"/>
      <c r="BA259" s="1"/>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row>
    <row r="260" spans="2:79" hidden="1">
      <c r="B260" s="1"/>
      <c r="C260" s="1"/>
      <c r="D260" s="1"/>
      <c r="E260" s="1"/>
      <c r="F260" s="1"/>
      <c r="G260" s="5"/>
      <c r="H260" s="1"/>
      <c r="I260" s="1"/>
      <c r="J260" s="5"/>
      <c r="K260" s="1"/>
      <c r="L260" s="1"/>
      <c r="M260" s="5"/>
      <c r="N260" s="5"/>
      <c r="O260" s="5"/>
      <c r="P260" s="5"/>
      <c r="Q260" s="5"/>
      <c r="R260" s="5"/>
      <c r="S260" s="70"/>
      <c r="T260" s="70"/>
      <c r="U260" s="70"/>
      <c r="V260" s="18"/>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1"/>
      <c r="BA260" s="1"/>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row>
    <row r="261" spans="2:79" hidden="1">
      <c r="B261" s="1"/>
      <c r="C261" s="1"/>
      <c r="D261" s="1"/>
      <c r="E261" s="1"/>
      <c r="F261" s="1"/>
      <c r="G261" s="5"/>
      <c r="H261" s="1"/>
      <c r="I261" s="1"/>
      <c r="J261" s="5"/>
      <c r="K261" s="1"/>
      <c r="L261" s="1"/>
      <c r="M261" s="5"/>
      <c r="N261" s="5"/>
      <c r="O261" s="5"/>
      <c r="P261" s="5"/>
      <c r="Q261" s="5"/>
      <c r="R261" s="5"/>
      <c r="S261" s="70"/>
      <c r="T261" s="70"/>
      <c r="U261" s="70"/>
      <c r="V261" s="18"/>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1"/>
      <c r="BA261" s="1"/>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row>
    <row r="262" spans="2:79" hidden="1">
      <c r="B262" s="1"/>
      <c r="C262" s="1"/>
      <c r="D262" s="1"/>
      <c r="E262" s="1"/>
      <c r="F262" s="1"/>
      <c r="G262" s="5"/>
      <c r="H262" s="1"/>
      <c r="I262" s="1"/>
      <c r="J262" s="5"/>
      <c r="K262" s="1"/>
      <c r="L262" s="1"/>
      <c r="M262" s="5"/>
      <c r="N262" s="5"/>
      <c r="O262" s="5"/>
      <c r="P262" s="5"/>
      <c r="Q262" s="5"/>
      <c r="R262" s="5"/>
      <c r="S262" s="70"/>
      <c r="T262" s="70"/>
      <c r="U262" s="70"/>
      <c r="V262" s="18"/>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1"/>
      <c r="BA262" s="1"/>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row>
    <row r="263" spans="2:79" hidden="1">
      <c r="B263" s="1"/>
      <c r="C263" s="1"/>
      <c r="D263" s="1"/>
      <c r="E263" s="1"/>
      <c r="F263" s="1"/>
      <c r="G263" s="5"/>
      <c r="H263" s="1"/>
      <c r="I263" s="1"/>
      <c r="J263" s="5"/>
      <c r="K263" s="1"/>
      <c r="L263" s="1"/>
      <c r="M263" s="5"/>
      <c r="N263" s="5"/>
      <c r="O263" s="5"/>
      <c r="P263" s="5"/>
      <c r="Q263" s="5"/>
      <c r="R263" s="5"/>
      <c r="S263" s="70"/>
      <c r="T263" s="70"/>
      <c r="U263" s="70"/>
      <c r="V263" s="18"/>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1"/>
      <c r="BA263" s="1"/>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row>
    <row r="264" spans="2:79" hidden="1">
      <c r="B264" s="1"/>
      <c r="C264" s="1"/>
      <c r="D264" s="1"/>
      <c r="E264" s="1"/>
      <c r="F264" s="1"/>
      <c r="G264" s="5"/>
      <c r="H264" s="1"/>
      <c r="I264" s="1"/>
      <c r="J264" s="5"/>
      <c r="K264" s="1"/>
      <c r="L264" s="1"/>
      <c r="M264" s="5"/>
      <c r="N264" s="5"/>
      <c r="O264" s="5"/>
      <c r="P264" s="5"/>
      <c r="Q264" s="5"/>
      <c r="R264" s="5"/>
      <c r="S264" s="70"/>
      <c r="T264" s="70"/>
      <c r="U264" s="70"/>
      <c r="V264" s="18"/>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1"/>
      <c r="BA264" s="1"/>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row>
    <row r="265" spans="2:79" hidden="1">
      <c r="B265" s="1"/>
      <c r="C265" s="1"/>
      <c r="D265" s="1"/>
      <c r="E265" s="1"/>
      <c r="F265" s="1"/>
      <c r="G265" s="5"/>
      <c r="H265" s="1"/>
      <c r="I265" s="1"/>
      <c r="J265" s="5"/>
      <c r="K265" s="1"/>
      <c r="L265" s="1"/>
      <c r="M265" s="5"/>
      <c r="N265" s="5"/>
      <c r="O265" s="5"/>
      <c r="P265" s="5"/>
      <c r="Q265" s="5"/>
      <c r="R265" s="5"/>
      <c r="S265" s="70"/>
      <c r="T265" s="70"/>
      <c r="U265" s="70"/>
      <c r="V265" s="18"/>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1"/>
      <c r="BA265" s="1"/>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row>
    <row r="266" spans="2:79" hidden="1">
      <c r="B266" s="1"/>
      <c r="C266" s="1"/>
      <c r="D266" s="1"/>
      <c r="E266" s="1"/>
      <c r="F266" s="1"/>
      <c r="G266" s="5"/>
      <c r="H266" s="1"/>
      <c r="I266" s="1"/>
      <c r="J266" s="5"/>
      <c r="K266" s="1"/>
      <c r="L266" s="1"/>
      <c r="M266" s="5"/>
      <c r="N266" s="5"/>
      <c r="O266" s="5"/>
      <c r="P266" s="5"/>
      <c r="Q266" s="5"/>
      <c r="R266" s="5"/>
      <c r="S266" s="70"/>
      <c r="T266" s="70"/>
      <c r="U266" s="70"/>
      <c r="V266" s="18"/>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1"/>
      <c r="BA266" s="1"/>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row>
    <row r="267" spans="2:79" hidden="1">
      <c r="B267" s="1"/>
      <c r="C267" s="1"/>
      <c r="D267" s="1"/>
      <c r="E267" s="1"/>
      <c r="F267" s="1"/>
      <c r="G267" s="5"/>
      <c r="H267" s="1"/>
      <c r="I267" s="1"/>
      <c r="J267" s="5"/>
      <c r="K267" s="1"/>
      <c r="L267" s="1"/>
      <c r="M267" s="5"/>
      <c r="N267" s="5"/>
      <c r="O267" s="5"/>
      <c r="P267" s="5"/>
      <c r="Q267" s="5"/>
      <c r="R267" s="5"/>
      <c r="S267" s="70"/>
      <c r="T267" s="70"/>
      <c r="U267" s="70"/>
      <c r="V267" s="18"/>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1"/>
      <c r="BA267" s="1"/>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row>
    <row r="268" spans="2:79" hidden="1">
      <c r="B268" s="1"/>
      <c r="C268" s="1"/>
      <c r="D268" s="1"/>
      <c r="E268" s="1"/>
      <c r="F268" s="1"/>
      <c r="G268" s="5"/>
      <c r="H268" s="1"/>
      <c r="I268" s="1"/>
      <c r="J268" s="5"/>
      <c r="K268" s="1"/>
      <c r="L268" s="1"/>
      <c r="M268" s="5"/>
      <c r="N268" s="5"/>
      <c r="O268" s="5"/>
      <c r="P268" s="5"/>
      <c r="Q268" s="5"/>
      <c r="R268" s="5"/>
      <c r="S268" s="70"/>
      <c r="T268" s="70"/>
      <c r="U268" s="70"/>
      <c r="V268" s="18"/>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1"/>
      <c r="BA268" s="1"/>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row>
    <row r="269" spans="2:79" hidden="1">
      <c r="B269" s="1"/>
      <c r="C269" s="1"/>
      <c r="D269" s="1"/>
      <c r="E269" s="1"/>
      <c r="F269" s="1"/>
      <c r="G269" s="5"/>
      <c r="H269" s="1"/>
      <c r="I269" s="1"/>
      <c r="J269" s="5"/>
      <c r="K269" s="1"/>
      <c r="L269" s="1"/>
      <c r="M269" s="5"/>
      <c r="N269" s="5"/>
      <c r="O269" s="5"/>
      <c r="P269" s="5"/>
      <c r="Q269" s="5"/>
      <c r="R269" s="5"/>
      <c r="S269" s="70"/>
      <c r="T269" s="70"/>
      <c r="U269" s="70"/>
      <c r="V269" s="18"/>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1"/>
      <c r="BA269" s="1"/>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row>
    <row r="270" spans="2:79" hidden="1">
      <c r="B270" s="1"/>
      <c r="C270" s="1"/>
      <c r="D270" s="1"/>
      <c r="E270" s="1"/>
      <c r="F270" s="1"/>
      <c r="G270" s="5"/>
      <c r="H270" s="1"/>
      <c r="I270" s="1"/>
      <c r="J270" s="5"/>
      <c r="K270" s="1"/>
      <c r="L270" s="1"/>
      <c r="M270" s="5"/>
      <c r="N270" s="5"/>
      <c r="O270" s="5"/>
      <c r="P270" s="5"/>
      <c r="Q270" s="5"/>
      <c r="R270" s="5"/>
      <c r="S270" s="70"/>
      <c r="T270" s="70"/>
      <c r="U270" s="70"/>
      <c r="V270" s="18"/>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1"/>
      <c r="BA270" s="1"/>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row>
    <row r="271" spans="2:79" hidden="1">
      <c r="B271" s="1"/>
      <c r="C271" s="1"/>
      <c r="D271" s="1"/>
      <c r="E271" s="1"/>
      <c r="F271" s="1"/>
      <c r="G271" s="5"/>
      <c r="H271" s="1"/>
      <c r="I271" s="1"/>
      <c r="J271" s="5"/>
      <c r="K271" s="1"/>
      <c r="L271" s="1"/>
      <c r="M271" s="5"/>
      <c r="N271" s="5"/>
      <c r="O271" s="5"/>
      <c r="P271" s="5"/>
      <c r="Q271" s="5"/>
      <c r="R271" s="5"/>
      <c r="S271" s="70"/>
      <c r="T271" s="70"/>
      <c r="U271" s="70"/>
      <c r="V271" s="18"/>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1"/>
      <c r="BA271" s="1"/>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row>
    <row r="272" spans="2:79" hidden="1">
      <c r="B272" s="1"/>
      <c r="C272" s="1"/>
      <c r="D272" s="1"/>
      <c r="E272" s="1"/>
      <c r="F272" s="1"/>
      <c r="G272" s="5"/>
      <c r="H272" s="1"/>
      <c r="I272" s="1"/>
      <c r="J272" s="5"/>
      <c r="K272" s="1"/>
      <c r="L272" s="1"/>
      <c r="M272" s="5"/>
      <c r="N272" s="5"/>
      <c r="O272" s="5"/>
      <c r="P272" s="5"/>
      <c r="Q272" s="5"/>
      <c r="R272" s="5"/>
      <c r="S272" s="70"/>
      <c r="T272" s="70"/>
      <c r="U272" s="70"/>
      <c r="V272" s="18"/>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1"/>
      <c r="BA272" s="1"/>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row>
    <row r="273" spans="2:79" hidden="1">
      <c r="B273" s="1"/>
      <c r="C273" s="1"/>
      <c r="D273" s="1"/>
      <c r="E273" s="1"/>
      <c r="F273" s="1"/>
      <c r="G273" s="5"/>
      <c r="H273" s="1"/>
      <c r="I273" s="1"/>
      <c r="J273" s="5"/>
      <c r="K273" s="1"/>
      <c r="L273" s="1"/>
      <c r="M273" s="5"/>
      <c r="N273" s="5"/>
      <c r="O273" s="5"/>
      <c r="P273" s="5"/>
      <c r="Q273" s="5"/>
      <c r="R273" s="5"/>
      <c r="S273" s="70"/>
      <c r="T273" s="70"/>
      <c r="U273" s="70"/>
      <c r="V273" s="18"/>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1"/>
      <c r="BA273" s="1"/>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row>
    <row r="274" spans="2:79" hidden="1">
      <c r="B274" s="1"/>
      <c r="C274" s="1"/>
      <c r="D274" s="1"/>
      <c r="E274" s="1"/>
      <c r="F274" s="1"/>
      <c r="G274" s="5"/>
      <c r="H274" s="1"/>
      <c r="I274" s="1"/>
      <c r="J274" s="5"/>
      <c r="K274" s="1"/>
      <c r="L274" s="1"/>
      <c r="M274" s="5"/>
      <c r="N274" s="5"/>
      <c r="O274" s="5"/>
      <c r="P274" s="5"/>
      <c r="Q274" s="5"/>
      <c r="R274" s="5"/>
      <c r="S274" s="70"/>
      <c r="T274" s="70"/>
      <c r="U274" s="70"/>
      <c r="V274" s="18"/>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1"/>
      <c r="BA274" s="1"/>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row>
    <row r="275" spans="2:79" hidden="1">
      <c r="B275" s="1"/>
      <c r="C275" s="1"/>
      <c r="D275" s="1"/>
      <c r="E275" s="1"/>
      <c r="F275" s="1"/>
      <c r="G275" s="5"/>
      <c r="H275" s="1"/>
      <c r="I275" s="1"/>
      <c r="J275" s="5"/>
      <c r="K275" s="1"/>
      <c r="L275" s="1"/>
      <c r="M275" s="5"/>
      <c r="N275" s="5"/>
      <c r="O275" s="5"/>
      <c r="P275" s="5"/>
      <c r="Q275" s="5"/>
      <c r="R275" s="5"/>
      <c r="S275" s="70"/>
      <c r="T275" s="70"/>
      <c r="U275" s="70"/>
      <c r="V275" s="18"/>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1"/>
      <c r="BA275" s="1"/>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row>
    <row r="276" spans="2:79" hidden="1">
      <c r="B276" s="1"/>
      <c r="C276" s="1"/>
      <c r="D276" s="1"/>
      <c r="E276" s="1"/>
      <c r="F276" s="1"/>
      <c r="G276" s="5"/>
      <c r="H276" s="1"/>
      <c r="I276" s="1"/>
      <c r="J276" s="5"/>
      <c r="K276" s="1"/>
      <c r="L276" s="1"/>
      <c r="M276" s="5"/>
      <c r="N276" s="5"/>
      <c r="O276" s="5"/>
      <c r="P276" s="5"/>
      <c r="Q276" s="5"/>
      <c r="R276" s="5"/>
      <c r="S276" s="70"/>
      <c r="T276" s="70"/>
      <c r="U276" s="70"/>
      <c r="V276" s="18"/>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1"/>
      <c r="BA276" s="1"/>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row>
    <row r="277" spans="2:79" hidden="1">
      <c r="B277" s="1"/>
      <c r="C277" s="1"/>
      <c r="D277" s="1"/>
      <c r="E277" s="1"/>
      <c r="F277" s="1"/>
      <c r="G277" s="5"/>
      <c r="H277" s="1"/>
      <c r="I277" s="1"/>
      <c r="J277" s="5"/>
      <c r="K277" s="1"/>
      <c r="L277" s="1"/>
      <c r="M277" s="5"/>
      <c r="N277" s="5"/>
      <c r="O277" s="5"/>
      <c r="P277" s="5"/>
      <c r="Q277" s="5"/>
      <c r="R277" s="5"/>
      <c r="S277" s="70"/>
      <c r="T277" s="70"/>
      <c r="U277" s="70"/>
      <c r="V277" s="18"/>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1"/>
      <c r="BA277" s="1"/>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row>
    <row r="278" spans="2:79" hidden="1">
      <c r="B278" s="1"/>
      <c r="C278" s="1"/>
      <c r="D278" s="1"/>
      <c r="E278" s="1"/>
      <c r="F278" s="1"/>
      <c r="G278" s="5"/>
      <c r="H278" s="1"/>
      <c r="I278" s="1"/>
      <c r="J278" s="5"/>
      <c r="K278" s="1"/>
      <c r="L278" s="1"/>
      <c r="M278" s="5"/>
      <c r="N278" s="5"/>
      <c r="O278" s="5"/>
      <c r="P278" s="5"/>
      <c r="Q278" s="5"/>
      <c r="R278" s="5"/>
      <c r="S278" s="70"/>
      <c r="T278" s="70"/>
      <c r="U278" s="70"/>
      <c r="V278" s="18"/>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1"/>
      <c r="BA278" s="1"/>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row>
    <row r="279" spans="2:79" hidden="1">
      <c r="B279" s="1"/>
      <c r="C279" s="1"/>
      <c r="D279" s="1"/>
      <c r="E279" s="1"/>
      <c r="F279" s="1"/>
      <c r="G279" s="5"/>
      <c r="H279" s="1"/>
      <c r="I279" s="1"/>
      <c r="J279" s="5"/>
      <c r="K279" s="1"/>
      <c r="L279" s="1"/>
      <c r="M279" s="5"/>
      <c r="N279" s="5"/>
      <c r="O279" s="5"/>
      <c r="P279" s="5"/>
      <c r="Q279" s="5"/>
      <c r="R279" s="5"/>
      <c r="S279" s="70"/>
      <c r="T279" s="70"/>
      <c r="U279" s="70"/>
      <c r="V279" s="18"/>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1"/>
      <c r="BA279" s="1"/>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row>
    <row r="280" spans="2:79" hidden="1">
      <c r="B280" s="1"/>
      <c r="C280" s="1"/>
      <c r="D280" s="1"/>
      <c r="E280" s="1"/>
      <c r="F280" s="1"/>
      <c r="G280" s="5"/>
      <c r="H280" s="1"/>
      <c r="I280" s="1"/>
      <c r="J280" s="5"/>
      <c r="K280" s="1"/>
      <c r="L280" s="1"/>
      <c r="M280" s="5"/>
      <c r="N280" s="5"/>
      <c r="O280" s="5"/>
      <c r="P280" s="5"/>
      <c r="Q280" s="5"/>
      <c r="R280" s="5"/>
      <c r="S280" s="70"/>
      <c r="T280" s="70"/>
      <c r="U280" s="70"/>
      <c r="V280" s="18"/>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1"/>
      <c r="BA280" s="1"/>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row>
    <row r="281" spans="2:79" hidden="1">
      <c r="B281" s="1"/>
      <c r="C281" s="1"/>
      <c r="D281" s="1"/>
      <c r="E281" s="1"/>
      <c r="F281" s="1"/>
      <c r="G281" s="5"/>
      <c r="H281" s="1"/>
      <c r="I281" s="1"/>
      <c r="J281" s="5"/>
      <c r="K281" s="1"/>
      <c r="L281" s="1"/>
      <c r="M281" s="5"/>
      <c r="N281" s="5"/>
      <c r="O281" s="5"/>
      <c r="P281" s="5"/>
      <c r="Q281" s="5"/>
      <c r="R281" s="5"/>
      <c r="S281" s="70"/>
      <c r="T281" s="70"/>
      <c r="U281" s="70"/>
      <c r="V281" s="18"/>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1"/>
      <c r="BA281" s="1"/>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row>
    <row r="282" spans="2:79" hidden="1">
      <c r="B282" s="1"/>
      <c r="C282" s="1"/>
      <c r="D282" s="1"/>
      <c r="E282" s="1"/>
      <c r="F282" s="1"/>
      <c r="G282" s="5"/>
      <c r="H282" s="1"/>
      <c r="I282" s="1"/>
      <c r="J282" s="5"/>
      <c r="K282" s="1"/>
      <c r="L282" s="1"/>
      <c r="M282" s="5"/>
      <c r="N282" s="5"/>
      <c r="O282" s="5"/>
      <c r="P282" s="5"/>
      <c r="Q282" s="5"/>
      <c r="R282" s="5"/>
      <c r="S282" s="70"/>
      <c r="T282" s="70"/>
      <c r="U282" s="70"/>
      <c r="V282" s="18"/>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1"/>
      <c r="BA282" s="1"/>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row>
    <row r="283" spans="2:79" hidden="1">
      <c r="B283" s="1"/>
      <c r="C283" s="1"/>
      <c r="D283" s="1"/>
      <c r="E283" s="1"/>
      <c r="F283" s="1"/>
      <c r="G283" s="5"/>
      <c r="H283" s="1"/>
      <c r="I283" s="1"/>
      <c r="J283" s="5"/>
      <c r="K283" s="1"/>
      <c r="L283" s="1"/>
      <c r="M283" s="5"/>
      <c r="N283" s="5"/>
      <c r="O283" s="5"/>
      <c r="P283" s="5"/>
      <c r="Q283" s="5"/>
      <c r="R283" s="5"/>
      <c r="S283" s="70"/>
      <c r="T283" s="70"/>
      <c r="U283" s="70"/>
      <c r="V283" s="18"/>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1"/>
      <c r="BA283" s="1"/>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row>
    <row r="284" spans="2:79" hidden="1">
      <c r="B284" s="1"/>
      <c r="C284" s="1"/>
      <c r="D284" s="1"/>
      <c r="E284" s="1"/>
      <c r="F284" s="1"/>
      <c r="G284" s="5"/>
      <c r="H284" s="1"/>
      <c r="I284" s="1"/>
      <c r="J284" s="5"/>
      <c r="K284" s="1"/>
      <c r="L284" s="1"/>
      <c r="M284" s="5"/>
      <c r="N284" s="5"/>
      <c r="O284" s="5"/>
      <c r="P284" s="5"/>
      <c r="Q284" s="5"/>
      <c r="R284" s="5"/>
      <c r="S284" s="70"/>
      <c r="T284" s="70"/>
      <c r="U284" s="70"/>
      <c r="V284" s="18"/>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1"/>
      <c r="BA284" s="1"/>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row>
    <row r="285" spans="2:79" hidden="1">
      <c r="B285" s="1"/>
      <c r="C285" s="1"/>
      <c r="D285" s="1"/>
      <c r="E285" s="1"/>
      <c r="F285" s="1"/>
      <c r="G285" s="5"/>
      <c r="H285" s="1"/>
      <c r="I285" s="1"/>
      <c r="J285" s="5"/>
      <c r="K285" s="1"/>
      <c r="L285" s="1"/>
      <c r="M285" s="5"/>
      <c r="N285" s="5"/>
      <c r="O285" s="5"/>
      <c r="P285" s="5"/>
      <c r="Q285" s="5"/>
      <c r="R285" s="5"/>
      <c r="S285" s="70"/>
      <c r="T285" s="70"/>
      <c r="U285" s="70"/>
      <c r="V285" s="18"/>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1"/>
      <c r="BA285" s="1"/>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row>
    <row r="286" spans="2:79" hidden="1">
      <c r="B286" s="1"/>
      <c r="C286" s="1"/>
      <c r="D286" s="1"/>
      <c r="E286" s="1"/>
      <c r="F286" s="1"/>
      <c r="G286" s="5"/>
      <c r="H286" s="1"/>
      <c r="I286" s="1"/>
      <c r="J286" s="5"/>
      <c r="K286" s="1"/>
      <c r="L286" s="1"/>
      <c r="M286" s="5"/>
      <c r="N286" s="5"/>
      <c r="O286" s="5"/>
      <c r="P286" s="5"/>
      <c r="Q286" s="5"/>
      <c r="R286" s="5"/>
      <c r="S286" s="70"/>
      <c r="T286" s="70"/>
      <c r="U286" s="70"/>
      <c r="V286" s="18"/>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1"/>
      <c r="BA286" s="1"/>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row>
    <row r="287" spans="2:79" hidden="1">
      <c r="B287" s="1"/>
      <c r="C287" s="1"/>
      <c r="D287" s="1"/>
      <c r="E287" s="1"/>
      <c r="F287" s="1"/>
      <c r="G287" s="5"/>
      <c r="H287" s="1"/>
      <c r="I287" s="1"/>
      <c r="J287" s="5"/>
      <c r="K287" s="1"/>
      <c r="L287" s="1"/>
      <c r="M287" s="5"/>
      <c r="N287" s="5"/>
      <c r="O287" s="5"/>
      <c r="P287" s="5"/>
      <c r="Q287" s="5"/>
      <c r="R287" s="5"/>
      <c r="S287" s="70"/>
      <c r="T287" s="70"/>
      <c r="U287" s="70"/>
      <c r="V287" s="18"/>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1"/>
      <c r="BA287" s="1"/>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row>
    <row r="288" spans="2:79" hidden="1">
      <c r="B288" s="1"/>
      <c r="C288" s="1"/>
      <c r="D288" s="1"/>
      <c r="E288" s="1"/>
      <c r="F288" s="1"/>
      <c r="G288" s="5"/>
      <c r="H288" s="1"/>
      <c r="I288" s="1"/>
      <c r="J288" s="5"/>
      <c r="K288" s="1"/>
      <c r="L288" s="1"/>
      <c r="M288" s="5"/>
      <c r="N288" s="5"/>
      <c r="O288" s="5"/>
      <c r="P288" s="5"/>
      <c r="Q288" s="5"/>
      <c r="R288" s="5"/>
      <c r="S288" s="70"/>
      <c r="T288" s="70"/>
      <c r="U288" s="70"/>
      <c r="V288" s="18"/>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1"/>
      <c r="BA288" s="1"/>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row>
    <row r="289" spans="2:79" hidden="1">
      <c r="B289" s="1"/>
      <c r="C289" s="1"/>
      <c r="D289" s="1"/>
      <c r="E289" s="1"/>
      <c r="F289" s="1"/>
      <c r="G289" s="5"/>
      <c r="H289" s="1"/>
      <c r="I289" s="1"/>
      <c r="J289" s="5"/>
      <c r="K289" s="1"/>
      <c r="L289" s="1"/>
      <c r="M289" s="5"/>
      <c r="N289" s="5"/>
      <c r="O289" s="5"/>
      <c r="P289" s="5"/>
      <c r="Q289" s="5"/>
      <c r="R289" s="5"/>
      <c r="S289" s="70"/>
      <c r="T289" s="70"/>
      <c r="U289" s="70"/>
      <c r="V289" s="18"/>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1"/>
      <c r="BA289" s="1"/>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row>
    <row r="290" spans="2:79" hidden="1">
      <c r="B290" s="1"/>
      <c r="C290" s="1"/>
      <c r="D290" s="1"/>
      <c r="E290" s="1"/>
      <c r="F290" s="1"/>
      <c r="G290" s="5"/>
      <c r="H290" s="1"/>
      <c r="I290" s="1"/>
      <c r="J290" s="5"/>
      <c r="K290" s="1"/>
      <c r="L290" s="1"/>
      <c r="M290" s="5"/>
      <c r="N290" s="5"/>
      <c r="O290" s="5"/>
      <c r="P290" s="5"/>
      <c r="Q290" s="5"/>
      <c r="R290" s="5"/>
      <c r="S290" s="70"/>
      <c r="T290" s="70"/>
      <c r="U290" s="70"/>
      <c r="V290" s="18"/>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1"/>
      <c r="BA290" s="1"/>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row>
    <row r="291" spans="2:79" hidden="1">
      <c r="B291" s="1"/>
      <c r="C291" s="1"/>
      <c r="D291" s="1"/>
      <c r="E291" s="1"/>
      <c r="F291" s="1"/>
      <c r="G291" s="5"/>
      <c r="H291" s="1"/>
      <c r="I291" s="1"/>
      <c r="J291" s="5"/>
      <c r="K291" s="1"/>
      <c r="L291" s="1"/>
      <c r="M291" s="5"/>
      <c r="N291" s="5"/>
      <c r="O291" s="5"/>
      <c r="P291" s="5"/>
      <c r="Q291" s="5"/>
      <c r="R291" s="5"/>
      <c r="S291" s="70"/>
      <c r="T291" s="70"/>
      <c r="U291" s="70"/>
      <c r="V291" s="18"/>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1"/>
      <c r="BA291" s="1"/>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row>
    <row r="292" spans="2:79" hidden="1">
      <c r="B292" s="1"/>
      <c r="C292" s="1"/>
      <c r="D292" s="1"/>
      <c r="E292" s="1"/>
      <c r="F292" s="1"/>
      <c r="G292" s="5"/>
      <c r="H292" s="1"/>
      <c r="I292" s="1"/>
      <c r="J292" s="5"/>
      <c r="K292" s="1"/>
      <c r="L292" s="1"/>
      <c r="M292" s="5"/>
      <c r="N292" s="5"/>
      <c r="O292" s="5"/>
      <c r="P292" s="5"/>
      <c r="Q292" s="5"/>
      <c r="R292" s="5"/>
      <c r="S292" s="70"/>
      <c r="T292" s="70"/>
      <c r="U292" s="70"/>
      <c r="V292" s="18"/>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1"/>
      <c r="BA292" s="1"/>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row>
    <row r="293" spans="2:79" hidden="1">
      <c r="B293" s="1"/>
      <c r="C293" s="1"/>
      <c r="D293" s="1"/>
      <c r="E293" s="1"/>
      <c r="F293" s="1"/>
      <c r="G293" s="5"/>
      <c r="H293" s="1"/>
      <c r="I293" s="1"/>
      <c r="J293" s="5"/>
      <c r="K293" s="1"/>
      <c r="L293" s="1"/>
      <c r="M293" s="5"/>
      <c r="N293" s="5"/>
      <c r="O293" s="5"/>
      <c r="P293" s="5"/>
      <c r="Q293" s="5"/>
      <c r="R293" s="5"/>
      <c r="S293" s="70"/>
      <c r="T293" s="70"/>
      <c r="U293" s="70"/>
      <c r="V293" s="18"/>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1"/>
      <c r="BA293" s="1"/>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row>
    <row r="294" spans="2:79" hidden="1">
      <c r="B294" s="1"/>
      <c r="C294" s="1"/>
      <c r="D294" s="1"/>
      <c r="E294" s="1"/>
      <c r="F294" s="1"/>
      <c r="G294" s="5"/>
      <c r="H294" s="1"/>
      <c r="I294" s="1"/>
      <c r="J294" s="5"/>
      <c r="K294" s="1"/>
      <c r="L294" s="1"/>
      <c r="M294" s="5"/>
      <c r="N294" s="5"/>
      <c r="O294" s="5"/>
      <c r="P294" s="5"/>
      <c r="Q294" s="5"/>
      <c r="R294" s="5"/>
      <c r="S294" s="70"/>
      <c r="T294" s="70"/>
      <c r="U294" s="70"/>
      <c r="V294" s="18"/>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1"/>
      <c r="BA294" s="1"/>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row>
    <row r="295" spans="2:79" hidden="1">
      <c r="B295" s="1"/>
      <c r="C295" s="1"/>
      <c r="D295" s="1"/>
      <c r="E295" s="1"/>
      <c r="F295" s="1"/>
      <c r="G295" s="5"/>
      <c r="H295" s="1"/>
      <c r="I295" s="1"/>
      <c r="J295" s="5"/>
      <c r="K295" s="1"/>
      <c r="L295" s="1"/>
      <c r="M295" s="5"/>
      <c r="N295" s="5"/>
      <c r="O295" s="5"/>
      <c r="P295" s="5"/>
      <c r="Q295" s="5"/>
      <c r="R295" s="5"/>
      <c r="S295" s="70"/>
      <c r="T295" s="70"/>
      <c r="U295" s="70"/>
      <c r="V295" s="18"/>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1"/>
      <c r="BA295" s="1"/>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row>
    <row r="296" spans="2:79" hidden="1">
      <c r="B296" s="1"/>
      <c r="C296" s="1"/>
      <c r="D296" s="1"/>
      <c r="E296" s="1"/>
      <c r="F296" s="1"/>
      <c r="G296" s="5"/>
      <c r="H296" s="1"/>
      <c r="I296" s="1"/>
      <c r="J296" s="5"/>
      <c r="K296" s="1"/>
      <c r="L296" s="1"/>
      <c r="M296" s="5"/>
      <c r="N296" s="5"/>
      <c r="O296" s="5"/>
      <c r="P296" s="5"/>
      <c r="Q296" s="5"/>
      <c r="R296" s="5"/>
      <c r="S296" s="70"/>
      <c r="T296" s="70"/>
      <c r="U296" s="70"/>
      <c r="V296" s="18"/>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1"/>
      <c r="BA296" s="1"/>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row>
    <row r="297" spans="2:79" hidden="1">
      <c r="B297" s="1"/>
      <c r="C297" s="1"/>
      <c r="D297" s="1"/>
      <c r="E297" s="1"/>
      <c r="F297" s="1"/>
      <c r="G297" s="5"/>
      <c r="H297" s="1"/>
      <c r="I297" s="1"/>
      <c r="J297" s="5"/>
      <c r="K297" s="1"/>
      <c r="L297" s="1"/>
      <c r="M297" s="5"/>
      <c r="N297" s="5"/>
      <c r="O297" s="5"/>
      <c r="P297" s="5"/>
      <c r="Q297" s="5"/>
      <c r="R297" s="5"/>
      <c r="S297" s="70"/>
      <c r="T297" s="70"/>
      <c r="U297" s="70"/>
      <c r="V297" s="18"/>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1"/>
      <c r="BA297" s="1"/>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row>
    <row r="298" spans="2:79" hidden="1">
      <c r="B298" s="1"/>
      <c r="C298" s="1"/>
      <c r="D298" s="1"/>
      <c r="E298" s="1"/>
      <c r="F298" s="1"/>
      <c r="G298" s="5"/>
      <c r="H298" s="1"/>
      <c r="I298" s="1"/>
      <c r="J298" s="5"/>
      <c r="K298" s="1"/>
      <c r="L298" s="1"/>
      <c r="M298" s="5"/>
      <c r="N298" s="5"/>
      <c r="O298" s="5"/>
      <c r="P298" s="5"/>
      <c r="Q298" s="5"/>
      <c r="R298" s="5"/>
      <c r="S298" s="70"/>
      <c r="T298" s="70"/>
      <c r="U298" s="70"/>
      <c r="V298" s="18"/>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1"/>
      <c r="BA298" s="1"/>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row>
    <row r="299" spans="2:79" hidden="1">
      <c r="B299" s="1"/>
      <c r="C299" s="1"/>
      <c r="D299" s="1"/>
      <c r="E299" s="1"/>
      <c r="F299" s="1"/>
      <c r="G299" s="5"/>
      <c r="H299" s="1"/>
      <c r="I299" s="1"/>
      <c r="J299" s="5"/>
      <c r="K299" s="1"/>
      <c r="L299" s="1"/>
      <c r="M299" s="5"/>
      <c r="N299" s="5"/>
      <c r="O299" s="5"/>
      <c r="P299" s="5"/>
      <c r="Q299" s="5"/>
      <c r="R299" s="5"/>
      <c r="S299" s="70"/>
      <c r="T299" s="70"/>
      <c r="U299" s="70"/>
      <c r="V299" s="18"/>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1"/>
      <c r="BA299" s="1"/>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row>
    <row r="300" spans="2:79" hidden="1">
      <c r="B300" s="1"/>
      <c r="C300" s="1"/>
      <c r="D300" s="1"/>
      <c r="E300" s="1"/>
      <c r="F300" s="1"/>
      <c r="G300" s="5"/>
      <c r="H300" s="1"/>
      <c r="I300" s="1"/>
      <c r="J300" s="5"/>
      <c r="K300" s="1"/>
      <c r="L300" s="1"/>
      <c r="M300" s="5"/>
      <c r="N300" s="5"/>
      <c r="O300" s="5"/>
      <c r="P300" s="5"/>
      <c r="Q300" s="5"/>
      <c r="R300" s="5"/>
      <c r="S300" s="70"/>
      <c r="T300" s="70"/>
      <c r="U300" s="70"/>
      <c r="V300" s="18"/>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1"/>
      <c r="BA300" s="1"/>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row>
    <row r="301" spans="2:79" hidden="1">
      <c r="B301" s="1"/>
      <c r="C301" s="1"/>
      <c r="D301" s="1"/>
      <c r="E301" s="1"/>
      <c r="F301" s="1"/>
      <c r="G301" s="5"/>
      <c r="H301" s="1"/>
      <c r="I301" s="1"/>
      <c r="J301" s="5"/>
      <c r="K301" s="1"/>
      <c r="L301" s="1"/>
      <c r="M301" s="5"/>
      <c r="N301" s="5"/>
      <c r="O301" s="5"/>
      <c r="P301" s="5"/>
      <c r="Q301" s="5"/>
      <c r="R301" s="5"/>
      <c r="S301" s="70"/>
      <c r="T301" s="70"/>
      <c r="U301" s="70"/>
      <c r="V301" s="18"/>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1"/>
      <c r="BA301" s="1"/>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row>
    <row r="302" spans="2:79" hidden="1">
      <c r="B302" s="1"/>
      <c r="C302" s="1"/>
      <c r="D302" s="1"/>
      <c r="E302" s="1"/>
      <c r="F302" s="1"/>
      <c r="G302" s="5"/>
      <c r="H302" s="1"/>
      <c r="I302" s="1"/>
      <c r="J302" s="5"/>
      <c r="K302" s="1"/>
      <c r="L302" s="1"/>
      <c r="M302" s="5"/>
      <c r="N302" s="5"/>
      <c r="O302" s="5"/>
      <c r="P302" s="5"/>
      <c r="Q302" s="5"/>
      <c r="R302" s="5"/>
      <c r="S302" s="70"/>
      <c r="T302" s="70"/>
      <c r="U302" s="70"/>
      <c r="V302" s="18"/>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1"/>
      <c r="BA302" s="1"/>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row>
    <row r="303" spans="2:79" hidden="1">
      <c r="B303" s="1"/>
      <c r="C303" s="1"/>
      <c r="D303" s="1"/>
      <c r="E303" s="1"/>
      <c r="F303" s="1"/>
      <c r="G303" s="5"/>
      <c r="H303" s="1"/>
      <c r="I303" s="1"/>
      <c r="J303" s="5"/>
      <c r="K303" s="1"/>
      <c r="L303" s="1"/>
      <c r="M303" s="5"/>
      <c r="N303" s="5"/>
      <c r="O303" s="5"/>
      <c r="P303" s="5"/>
      <c r="Q303" s="5"/>
      <c r="R303" s="5"/>
      <c r="S303" s="70"/>
      <c r="T303" s="70"/>
      <c r="U303" s="70"/>
      <c r="V303" s="18"/>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1"/>
      <c r="BA303" s="1"/>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row>
    <row r="304" spans="2:79" hidden="1">
      <c r="B304" s="1"/>
      <c r="C304" s="1"/>
      <c r="D304" s="1"/>
      <c r="E304" s="1"/>
      <c r="F304" s="1"/>
      <c r="G304" s="5"/>
      <c r="H304" s="1"/>
      <c r="I304" s="1"/>
      <c r="J304" s="5"/>
      <c r="K304" s="1"/>
      <c r="L304" s="1"/>
      <c r="M304" s="5"/>
      <c r="N304" s="5"/>
      <c r="O304" s="5"/>
      <c r="P304" s="5"/>
      <c r="Q304" s="5"/>
      <c r="R304" s="5"/>
      <c r="S304" s="70"/>
      <c r="T304" s="70"/>
      <c r="U304" s="70"/>
      <c r="V304" s="18"/>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1"/>
      <c r="BA304" s="1"/>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row>
    <row r="305" spans="2:79" hidden="1">
      <c r="B305" s="1"/>
      <c r="C305" s="1"/>
      <c r="D305" s="1"/>
      <c r="E305" s="1"/>
      <c r="F305" s="1"/>
      <c r="G305" s="5"/>
      <c r="H305" s="1"/>
      <c r="I305" s="1"/>
      <c r="J305" s="5"/>
      <c r="K305" s="1"/>
      <c r="L305" s="1"/>
      <c r="M305" s="5"/>
      <c r="N305" s="5"/>
      <c r="O305" s="5"/>
      <c r="P305" s="5"/>
      <c r="Q305" s="5"/>
      <c r="R305" s="5"/>
      <c r="S305" s="70"/>
      <c r="T305" s="70"/>
      <c r="U305" s="70"/>
      <c r="V305" s="18"/>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1"/>
      <c r="BA305" s="1"/>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row>
    <row r="306" spans="2:79" hidden="1">
      <c r="B306" s="1"/>
      <c r="C306" s="1"/>
      <c r="D306" s="1"/>
      <c r="E306" s="1"/>
      <c r="F306" s="1"/>
      <c r="G306" s="5"/>
      <c r="H306" s="1"/>
      <c r="I306" s="1"/>
      <c r="J306" s="5"/>
      <c r="K306" s="1"/>
      <c r="L306" s="1"/>
      <c r="M306" s="5"/>
      <c r="N306" s="5"/>
      <c r="O306" s="5"/>
      <c r="P306" s="5"/>
      <c r="Q306" s="5"/>
      <c r="R306" s="5"/>
      <c r="S306" s="70"/>
      <c r="T306" s="70"/>
      <c r="U306" s="70"/>
      <c r="V306" s="18"/>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1"/>
      <c r="BA306" s="1"/>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row>
    <row r="307" spans="2:79" hidden="1">
      <c r="B307" s="1"/>
      <c r="C307" s="1"/>
      <c r="D307" s="1"/>
      <c r="E307" s="1"/>
      <c r="F307" s="1"/>
      <c r="G307" s="5"/>
      <c r="H307" s="1"/>
      <c r="I307" s="1"/>
      <c r="J307" s="5"/>
      <c r="K307" s="1"/>
      <c r="L307" s="1"/>
      <c r="M307" s="5"/>
      <c r="N307" s="5"/>
      <c r="O307" s="5"/>
      <c r="P307" s="5"/>
      <c r="Q307" s="5"/>
      <c r="R307" s="5"/>
      <c r="S307" s="70"/>
      <c r="T307" s="70"/>
      <c r="U307" s="70"/>
      <c r="V307" s="18"/>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1"/>
      <c r="BA307" s="1"/>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row>
    <row r="308" spans="2:79" hidden="1">
      <c r="B308" s="1"/>
      <c r="C308" s="1"/>
      <c r="D308" s="1"/>
      <c r="E308" s="1"/>
      <c r="F308" s="1"/>
      <c r="G308" s="5"/>
      <c r="H308" s="1"/>
      <c r="I308" s="1"/>
      <c r="J308" s="5"/>
      <c r="K308" s="1"/>
      <c r="L308" s="1"/>
      <c r="M308" s="5"/>
      <c r="N308" s="5"/>
      <c r="O308" s="5"/>
      <c r="P308" s="5"/>
      <c r="Q308" s="5"/>
      <c r="R308" s="5"/>
      <c r="S308" s="70"/>
      <c r="T308" s="70"/>
      <c r="U308" s="70"/>
      <c r="V308" s="18"/>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1"/>
      <c r="BA308" s="1"/>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row>
    <row r="309" spans="2:79" hidden="1">
      <c r="B309" s="1"/>
      <c r="C309" s="1"/>
      <c r="D309" s="1"/>
      <c r="E309" s="1"/>
      <c r="F309" s="1"/>
      <c r="G309" s="5"/>
      <c r="H309" s="1"/>
      <c r="I309" s="1"/>
      <c r="J309" s="5"/>
      <c r="K309" s="1"/>
      <c r="L309" s="1"/>
      <c r="M309" s="5"/>
      <c r="N309" s="5"/>
      <c r="O309" s="5"/>
      <c r="P309" s="5"/>
      <c r="Q309" s="5"/>
      <c r="R309" s="5"/>
      <c r="S309" s="70"/>
      <c r="T309" s="70"/>
      <c r="U309" s="70"/>
      <c r="V309" s="18"/>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1"/>
      <c r="BA309" s="1"/>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row>
    <row r="310" spans="2:79" hidden="1">
      <c r="B310" s="1"/>
      <c r="C310" s="1"/>
      <c r="D310" s="1"/>
      <c r="E310" s="1"/>
      <c r="F310" s="1"/>
      <c r="G310" s="5"/>
      <c r="H310" s="1"/>
      <c r="I310" s="1"/>
      <c r="J310" s="5"/>
      <c r="K310" s="1"/>
      <c r="L310" s="1"/>
      <c r="M310" s="5"/>
      <c r="N310" s="5"/>
      <c r="O310" s="5"/>
      <c r="P310" s="5"/>
      <c r="Q310" s="5"/>
      <c r="R310" s="5"/>
      <c r="S310" s="70"/>
      <c r="T310" s="70"/>
      <c r="U310" s="70"/>
      <c r="V310" s="18"/>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1"/>
      <c r="BA310" s="1"/>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row>
    <row r="311" spans="2:79" hidden="1">
      <c r="B311" s="1"/>
      <c r="C311" s="1"/>
      <c r="D311" s="1"/>
      <c r="E311" s="1"/>
      <c r="F311" s="1"/>
      <c r="G311" s="5"/>
      <c r="H311" s="1"/>
      <c r="I311" s="1"/>
      <c r="J311" s="5"/>
      <c r="K311" s="1"/>
      <c r="L311" s="1"/>
      <c r="M311" s="5"/>
      <c r="N311" s="5"/>
      <c r="O311" s="5"/>
      <c r="P311" s="5"/>
      <c r="Q311" s="5"/>
      <c r="R311" s="5"/>
      <c r="S311" s="70"/>
      <c r="T311" s="70"/>
      <c r="U311" s="70"/>
      <c r="V311" s="18"/>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1"/>
      <c r="BA311" s="1"/>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row>
    <row r="312" spans="2:79" hidden="1">
      <c r="B312" s="1"/>
      <c r="C312" s="1"/>
      <c r="D312" s="1"/>
      <c r="E312" s="1"/>
      <c r="F312" s="1"/>
      <c r="G312" s="5"/>
      <c r="H312" s="1"/>
      <c r="I312" s="1"/>
      <c r="J312" s="5"/>
      <c r="K312" s="1"/>
      <c r="L312" s="1"/>
      <c r="M312" s="5"/>
      <c r="N312" s="5"/>
      <c r="O312" s="5"/>
      <c r="P312" s="5"/>
      <c r="Q312" s="5"/>
      <c r="R312" s="5"/>
      <c r="S312" s="70"/>
      <c r="T312" s="70"/>
      <c r="U312" s="70"/>
      <c r="V312" s="18"/>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1"/>
      <c r="BA312" s="1"/>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row>
    <row r="313" spans="2:79" hidden="1">
      <c r="B313" s="1"/>
      <c r="C313" s="1"/>
      <c r="D313" s="1"/>
      <c r="E313" s="1"/>
      <c r="F313" s="1"/>
      <c r="G313" s="5"/>
      <c r="H313" s="1"/>
      <c r="I313" s="1"/>
      <c r="J313" s="5"/>
      <c r="K313" s="1"/>
      <c r="L313" s="1"/>
      <c r="M313" s="5"/>
      <c r="N313" s="5"/>
      <c r="O313" s="5"/>
      <c r="P313" s="5"/>
      <c r="Q313" s="5"/>
      <c r="R313" s="5"/>
      <c r="S313" s="70"/>
      <c r="T313" s="70"/>
      <c r="U313" s="70"/>
      <c r="V313" s="18"/>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1"/>
      <c r="BA313" s="1"/>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row>
    <row r="314" spans="2:79" hidden="1">
      <c r="B314" s="1"/>
      <c r="C314" s="1"/>
      <c r="D314" s="1"/>
      <c r="E314" s="1"/>
      <c r="F314" s="1"/>
      <c r="G314" s="5"/>
      <c r="H314" s="1"/>
      <c r="I314" s="1"/>
      <c r="J314" s="5"/>
      <c r="K314" s="1"/>
      <c r="L314" s="1"/>
      <c r="M314" s="5"/>
      <c r="N314" s="5"/>
      <c r="O314" s="5"/>
      <c r="P314" s="5"/>
      <c r="Q314" s="5"/>
      <c r="R314" s="5"/>
      <c r="S314" s="70"/>
      <c r="T314" s="70"/>
      <c r="U314" s="70"/>
      <c r="V314" s="18"/>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1"/>
      <c r="BA314" s="1"/>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row>
    <row r="315" spans="2:79" hidden="1">
      <c r="B315" s="1"/>
      <c r="C315" s="1"/>
      <c r="D315" s="1"/>
      <c r="E315" s="1"/>
      <c r="F315" s="1"/>
      <c r="G315" s="5"/>
      <c r="H315" s="1"/>
      <c r="I315" s="1"/>
      <c r="J315" s="5"/>
      <c r="K315" s="1"/>
      <c r="L315" s="1"/>
      <c r="M315" s="5"/>
      <c r="N315" s="5"/>
      <c r="O315" s="5"/>
      <c r="P315" s="5"/>
      <c r="Q315" s="5"/>
      <c r="R315" s="5"/>
      <c r="S315" s="70"/>
      <c r="T315" s="70"/>
      <c r="U315" s="70"/>
      <c r="V315" s="18"/>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1"/>
      <c r="BA315" s="1"/>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row>
    <row r="316" spans="2:79" hidden="1">
      <c r="B316" s="1"/>
      <c r="C316" s="1"/>
      <c r="D316" s="1"/>
      <c r="E316" s="1"/>
      <c r="F316" s="1"/>
      <c r="G316" s="5"/>
      <c r="H316" s="1"/>
      <c r="I316" s="1"/>
      <c r="J316" s="5"/>
      <c r="K316" s="1"/>
      <c r="L316" s="1"/>
      <c r="M316" s="5"/>
      <c r="N316" s="5"/>
      <c r="O316" s="5"/>
      <c r="P316" s="5"/>
      <c r="Q316" s="5"/>
      <c r="R316" s="5"/>
      <c r="S316" s="70"/>
      <c r="T316" s="70"/>
      <c r="U316" s="70"/>
      <c r="V316" s="18"/>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1"/>
      <c r="BA316" s="1"/>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row>
    <row r="317" spans="2:79" hidden="1">
      <c r="B317" s="1"/>
      <c r="C317" s="1"/>
      <c r="D317" s="1"/>
      <c r="E317" s="1"/>
      <c r="F317" s="1"/>
      <c r="G317" s="5"/>
      <c r="H317" s="1"/>
      <c r="I317" s="1"/>
      <c r="J317" s="5"/>
      <c r="K317" s="1"/>
      <c r="L317" s="1"/>
      <c r="M317" s="5"/>
      <c r="N317" s="5"/>
      <c r="O317" s="5"/>
      <c r="P317" s="5"/>
      <c r="Q317" s="5"/>
      <c r="R317" s="5"/>
      <c r="S317" s="70"/>
      <c r="T317" s="70"/>
      <c r="U317" s="70"/>
      <c r="V317" s="18"/>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1"/>
      <c r="BA317" s="1"/>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row>
    <row r="318" spans="2:79" hidden="1">
      <c r="B318" s="1"/>
      <c r="C318" s="1"/>
      <c r="D318" s="1"/>
      <c r="E318" s="1"/>
      <c r="F318" s="1"/>
      <c r="G318" s="5"/>
      <c r="H318" s="1"/>
      <c r="I318" s="1"/>
      <c r="J318" s="5"/>
      <c r="K318" s="1"/>
      <c r="L318" s="1"/>
      <c r="M318" s="5"/>
      <c r="N318" s="5"/>
      <c r="O318" s="5"/>
      <c r="P318" s="5"/>
      <c r="Q318" s="5"/>
      <c r="R318" s="5"/>
      <c r="S318" s="70"/>
      <c r="T318" s="70"/>
      <c r="U318" s="70"/>
      <c r="V318" s="18"/>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1"/>
      <c r="BA318" s="1"/>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row>
    <row r="319" spans="2:79" hidden="1">
      <c r="B319" s="1"/>
      <c r="C319" s="1"/>
      <c r="D319" s="1"/>
      <c r="E319" s="1"/>
      <c r="F319" s="1"/>
      <c r="G319" s="5"/>
      <c r="H319" s="1"/>
      <c r="I319" s="1"/>
      <c r="J319" s="5"/>
      <c r="K319" s="1"/>
      <c r="L319" s="1"/>
      <c r="M319" s="5"/>
      <c r="N319" s="5"/>
      <c r="O319" s="5"/>
      <c r="P319" s="5"/>
      <c r="Q319" s="5"/>
      <c r="R319" s="5"/>
      <c r="S319" s="70"/>
      <c r="T319" s="70"/>
      <c r="U319" s="70"/>
      <c r="V319" s="18"/>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1"/>
      <c r="BA319" s="1"/>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row>
    <row r="320" spans="2:79" hidden="1">
      <c r="B320" s="1"/>
      <c r="C320" s="1"/>
      <c r="D320" s="1"/>
      <c r="E320" s="1"/>
      <c r="F320" s="1"/>
      <c r="G320" s="5"/>
      <c r="H320" s="1"/>
      <c r="I320" s="1"/>
      <c r="J320" s="5"/>
      <c r="K320" s="1"/>
      <c r="L320" s="1"/>
      <c r="M320" s="5"/>
      <c r="N320" s="5"/>
      <c r="O320" s="5"/>
      <c r="P320" s="5"/>
      <c r="Q320" s="5"/>
      <c r="R320" s="5"/>
      <c r="S320" s="70"/>
      <c r="T320" s="70"/>
      <c r="U320" s="70"/>
      <c r="V320" s="18"/>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1"/>
      <c r="BA320" s="1"/>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row>
    <row r="321" spans="2:79" hidden="1">
      <c r="B321" s="1"/>
      <c r="C321" s="1"/>
      <c r="D321" s="1"/>
      <c r="E321" s="1"/>
      <c r="F321" s="1"/>
      <c r="G321" s="5"/>
      <c r="H321" s="1"/>
      <c r="I321" s="1"/>
      <c r="J321" s="5"/>
      <c r="K321" s="1"/>
      <c r="L321" s="1"/>
      <c r="M321" s="5"/>
      <c r="N321" s="5"/>
      <c r="O321" s="5"/>
      <c r="P321" s="5"/>
      <c r="Q321" s="5"/>
      <c r="R321" s="5"/>
      <c r="S321" s="70"/>
      <c r="T321" s="70"/>
      <c r="U321" s="70"/>
      <c r="V321" s="18"/>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1"/>
      <c r="BA321" s="1"/>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row>
    <row r="322" spans="2:79" hidden="1">
      <c r="B322" s="1"/>
      <c r="C322" s="1"/>
      <c r="D322" s="1"/>
      <c r="E322" s="1"/>
      <c r="F322" s="1"/>
      <c r="G322" s="5"/>
      <c r="H322" s="1"/>
      <c r="I322" s="1"/>
      <c r="J322" s="5"/>
      <c r="K322" s="1"/>
      <c r="L322" s="1"/>
      <c r="M322" s="5"/>
      <c r="N322" s="5"/>
      <c r="O322" s="5"/>
      <c r="P322" s="5"/>
      <c r="Q322" s="5"/>
      <c r="R322" s="5"/>
      <c r="S322" s="70"/>
      <c r="T322" s="70"/>
      <c r="U322" s="70"/>
      <c r="V322" s="18"/>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1"/>
      <c r="BA322" s="1"/>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row>
    <row r="323" spans="2:79" hidden="1">
      <c r="B323" s="1"/>
      <c r="C323" s="1"/>
      <c r="D323" s="1"/>
      <c r="E323" s="1"/>
      <c r="F323" s="1"/>
      <c r="G323" s="5"/>
      <c r="H323" s="1"/>
      <c r="I323" s="1"/>
      <c r="J323" s="5"/>
      <c r="K323" s="1"/>
      <c r="L323" s="1"/>
      <c r="M323" s="5"/>
      <c r="N323" s="5"/>
      <c r="O323" s="5"/>
      <c r="P323" s="5"/>
      <c r="Q323" s="5"/>
      <c r="R323" s="5"/>
      <c r="S323" s="70"/>
      <c r="T323" s="70"/>
      <c r="U323" s="70"/>
      <c r="V323" s="18"/>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1"/>
      <c r="BA323" s="1"/>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row>
    <row r="324" spans="2:79" hidden="1">
      <c r="B324" s="1"/>
      <c r="C324" s="1"/>
      <c r="D324" s="1"/>
      <c r="E324" s="1"/>
      <c r="F324" s="1"/>
      <c r="G324" s="5"/>
      <c r="H324" s="1"/>
      <c r="I324" s="1"/>
      <c r="J324" s="5"/>
      <c r="K324" s="1"/>
      <c r="L324" s="1"/>
      <c r="M324" s="5"/>
      <c r="N324" s="5"/>
      <c r="O324" s="5"/>
      <c r="P324" s="5"/>
      <c r="Q324" s="5"/>
      <c r="R324" s="5"/>
      <c r="S324" s="70"/>
      <c r="T324" s="70"/>
      <c r="U324" s="70"/>
      <c r="V324" s="18"/>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1"/>
      <c r="BA324" s="1"/>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row>
    <row r="325" spans="2:79" hidden="1">
      <c r="B325" s="1"/>
      <c r="C325" s="1"/>
      <c r="D325" s="1"/>
      <c r="E325" s="1"/>
      <c r="F325" s="1"/>
      <c r="G325" s="5"/>
      <c r="H325" s="1"/>
      <c r="I325" s="1"/>
      <c r="J325" s="5"/>
      <c r="K325" s="1"/>
      <c r="L325" s="1"/>
      <c r="M325" s="5"/>
      <c r="N325" s="5"/>
      <c r="O325" s="5"/>
      <c r="P325" s="5"/>
      <c r="Q325" s="5"/>
      <c r="R325" s="5"/>
      <c r="S325" s="70"/>
      <c r="T325" s="70"/>
      <c r="U325" s="70"/>
      <c r="V325" s="18"/>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1"/>
      <c r="BA325" s="1"/>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row>
    <row r="326" spans="2:79" hidden="1">
      <c r="B326" s="1"/>
      <c r="C326" s="1"/>
      <c r="D326" s="1"/>
      <c r="E326" s="1"/>
      <c r="F326" s="1"/>
      <c r="G326" s="5"/>
      <c r="H326" s="1"/>
      <c r="I326" s="1"/>
      <c r="J326" s="5"/>
      <c r="K326" s="1"/>
      <c r="L326" s="1"/>
      <c r="M326" s="5"/>
      <c r="N326" s="5"/>
      <c r="O326" s="5"/>
      <c r="P326" s="5"/>
      <c r="Q326" s="5"/>
      <c r="R326" s="5"/>
      <c r="S326" s="70"/>
      <c r="T326" s="70"/>
      <c r="U326" s="70"/>
      <c r="V326" s="18"/>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1"/>
      <c r="BA326" s="1"/>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row>
    <row r="327" spans="2:79" hidden="1">
      <c r="B327" s="1"/>
      <c r="C327" s="1"/>
      <c r="D327" s="1"/>
      <c r="E327" s="1"/>
      <c r="F327" s="1"/>
      <c r="G327" s="5"/>
      <c r="H327" s="1"/>
      <c r="I327" s="1"/>
      <c r="J327" s="5"/>
      <c r="K327" s="1"/>
      <c r="L327" s="1"/>
      <c r="M327" s="5"/>
      <c r="N327" s="5"/>
      <c r="O327" s="5"/>
      <c r="P327" s="5"/>
      <c r="Q327" s="5"/>
      <c r="R327" s="5"/>
      <c r="S327" s="70"/>
      <c r="T327" s="70"/>
      <c r="U327" s="70"/>
      <c r="V327" s="18"/>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1"/>
      <c r="BA327" s="1"/>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row>
    <row r="328" spans="2:79" hidden="1">
      <c r="B328" s="1"/>
      <c r="C328" s="1"/>
      <c r="D328" s="1"/>
      <c r="E328" s="1"/>
      <c r="F328" s="1"/>
      <c r="G328" s="5"/>
      <c r="H328" s="1"/>
      <c r="I328" s="1"/>
      <c r="J328" s="5"/>
      <c r="K328" s="1"/>
      <c r="L328" s="1"/>
      <c r="M328" s="5"/>
      <c r="N328" s="5"/>
      <c r="O328" s="5"/>
      <c r="P328" s="5"/>
      <c r="Q328" s="5"/>
      <c r="R328" s="5"/>
      <c r="S328" s="70"/>
      <c r="T328" s="70"/>
      <c r="U328" s="70"/>
      <c r="V328" s="18"/>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1"/>
      <c r="BA328" s="1"/>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row>
    <row r="329" spans="2:79" hidden="1">
      <c r="B329" s="1"/>
      <c r="C329" s="1"/>
      <c r="D329" s="1"/>
      <c r="E329" s="1"/>
      <c r="F329" s="1"/>
      <c r="G329" s="5"/>
      <c r="H329" s="1"/>
      <c r="I329" s="1"/>
      <c r="J329" s="5"/>
      <c r="K329" s="1"/>
      <c r="L329" s="1"/>
      <c r="M329" s="5"/>
      <c r="N329" s="5"/>
      <c r="O329" s="5"/>
      <c r="P329" s="5"/>
      <c r="Q329" s="5"/>
      <c r="R329" s="5"/>
      <c r="S329" s="70"/>
      <c r="T329" s="70"/>
      <c r="U329" s="70"/>
      <c r="V329" s="18"/>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1"/>
      <c r="BA329" s="1"/>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row>
    <row r="330" spans="2:79" hidden="1">
      <c r="B330" s="1"/>
      <c r="C330" s="1"/>
      <c r="D330" s="1"/>
      <c r="E330" s="1"/>
      <c r="F330" s="1"/>
      <c r="G330" s="5"/>
      <c r="H330" s="1"/>
      <c r="I330" s="1"/>
      <c r="J330" s="5"/>
      <c r="K330" s="1"/>
      <c r="L330" s="1"/>
      <c r="M330" s="5"/>
      <c r="N330" s="5"/>
      <c r="O330" s="5"/>
      <c r="P330" s="5"/>
      <c r="Q330" s="5"/>
      <c r="R330" s="5"/>
      <c r="S330" s="70"/>
      <c r="T330" s="70"/>
      <c r="U330" s="70"/>
      <c r="V330" s="18"/>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1"/>
      <c r="BA330" s="1"/>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row>
    <row r="331" spans="2:79" hidden="1">
      <c r="B331" s="1"/>
      <c r="C331" s="1"/>
      <c r="D331" s="1"/>
      <c r="E331" s="1"/>
      <c r="F331" s="1"/>
      <c r="G331" s="5"/>
      <c r="H331" s="1"/>
      <c r="I331" s="1"/>
      <c r="J331" s="5"/>
      <c r="K331" s="1"/>
      <c r="L331" s="1"/>
      <c r="M331" s="5"/>
      <c r="N331" s="5"/>
      <c r="O331" s="5"/>
      <c r="P331" s="5"/>
      <c r="Q331" s="5"/>
      <c r="R331" s="5"/>
      <c r="S331" s="70"/>
      <c r="T331" s="70"/>
      <c r="U331" s="70"/>
      <c r="V331" s="18"/>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1"/>
      <c r="BA331" s="1"/>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row>
    <row r="332" spans="2:79" hidden="1">
      <c r="B332" s="1"/>
      <c r="C332" s="1"/>
      <c r="D332" s="1"/>
      <c r="E332" s="1"/>
      <c r="F332" s="1"/>
      <c r="G332" s="5"/>
      <c r="H332" s="1"/>
      <c r="I332" s="1"/>
      <c r="J332" s="5"/>
      <c r="K332" s="1"/>
      <c r="L332" s="1"/>
      <c r="M332" s="5"/>
      <c r="N332" s="5"/>
      <c r="O332" s="5"/>
      <c r="P332" s="5"/>
      <c r="Q332" s="5"/>
      <c r="R332" s="5"/>
      <c r="S332" s="70"/>
      <c r="T332" s="70"/>
      <c r="U332" s="70"/>
      <c r="V332" s="18"/>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1"/>
      <c r="BA332" s="1"/>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row>
    <row r="333" spans="2:79" hidden="1">
      <c r="B333" s="1"/>
      <c r="C333" s="1"/>
      <c r="D333" s="1"/>
      <c r="E333" s="1"/>
      <c r="F333" s="1"/>
      <c r="G333" s="5"/>
      <c r="H333" s="1"/>
      <c r="I333" s="1"/>
      <c r="J333" s="5"/>
      <c r="K333" s="1"/>
      <c r="L333" s="1"/>
      <c r="M333" s="5"/>
      <c r="N333" s="5"/>
      <c r="O333" s="5"/>
      <c r="P333" s="5"/>
      <c r="Q333" s="5"/>
      <c r="R333" s="5"/>
      <c r="S333" s="70"/>
      <c r="T333" s="70"/>
      <c r="U333" s="70"/>
      <c r="V333" s="18"/>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1"/>
      <c r="BA333" s="1"/>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row>
    <row r="334" spans="2:79" hidden="1">
      <c r="B334" s="1"/>
      <c r="C334" s="1"/>
      <c r="D334" s="1"/>
      <c r="E334" s="1"/>
      <c r="F334" s="1"/>
      <c r="G334" s="5"/>
      <c r="H334" s="1"/>
      <c r="I334" s="1"/>
      <c r="J334" s="5"/>
      <c r="K334" s="1"/>
      <c r="L334" s="1"/>
      <c r="M334" s="5"/>
      <c r="N334" s="5"/>
      <c r="O334" s="5"/>
      <c r="P334" s="5"/>
      <c r="Q334" s="5"/>
      <c r="R334" s="5"/>
      <c r="S334" s="70"/>
      <c r="T334" s="70"/>
      <c r="U334" s="70"/>
      <c r="V334" s="18"/>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1"/>
      <c r="BA334" s="1"/>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row>
    <row r="335" spans="2:79" hidden="1">
      <c r="B335" s="1"/>
      <c r="C335" s="1"/>
      <c r="D335" s="1"/>
      <c r="E335" s="1"/>
      <c r="F335" s="1"/>
      <c r="G335" s="5"/>
      <c r="H335" s="1"/>
      <c r="I335" s="1"/>
      <c r="J335" s="5"/>
      <c r="K335" s="1"/>
      <c r="L335" s="1"/>
      <c r="M335" s="5"/>
      <c r="N335" s="5"/>
      <c r="O335" s="5"/>
      <c r="P335" s="5"/>
      <c r="Q335" s="5"/>
      <c r="R335" s="5"/>
      <c r="S335" s="70"/>
      <c r="T335" s="70"/>
      <c r="U335" s="70"/>
      <c r="V335" s="18"/>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1"/>
      <c r="BA335" s="1"/>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row>
    <row r="336" spans="2:79" hidden="1">
      <c r="B336" s="1"/>
      <c r="C336" s="1"/>
      <c r="D336" s="1"/>
      <c r="E336" s="1"/>
      <c r="F336" s="1"/>
      <c r="G336" s="5"/>
      <c r="H336" s="1"/>
      <c r="I336" s="1"/>
      <c r="J336" s="5"/>
      <c r="K336" s="1"/>
      <c r="L336" s="1"/>
      <c r="M336" s="5"/>
      <c r="N336" s="5"/>
      <c r="O336" s="5"/>
      <c r="P336" s="5"/>
      <c r="Q336" s="5"/>
      <c r="R336" s="5"/>
      <c r="S336" s="70"/>
      <c r="T336" s="70"/>
      <c r="U336" s="70"/>
      <c r="V336" s="18"/>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1"/>
      <c r="BA336" s="1"/>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row>
    <row r="337" spans="2:79" hidden="1">
      <c r="B337" s="1"/>
      <c r="C337" s="1"/>
      <c r="D337" s="1"/>
      <c r="E337" s="1"/>
      <c r="F337" s="1"/>
      <c r="G337" s="5"/>
      <c r="H337" s="1"/>
      <c r="I337" s="1"/>
      <c r="J337" s="5"/>
      <c r="K337" s="1"/>
      <c r="L337" s="1"/>
      <c r="M337" s="5"/>
      <c r="N337" s="5"/>
      <c r="O337" s="5"/>
      <c r="P337" s="5"/>
      <c r="Q337" s="5"/>
      <c r="R337" s="5"/>
      <c r="S337" s="70"/>
      <c r="T337" s="70"/>
      <c r="U337" s="70"/>
      <c r="V337" s="18"/>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1"/>
      <c r="BA337" s="1"/>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row>
    <row r="338" spans="2:79" hidden="1">
      <c r="B338" s="1"/>
      <c r="C338" s="1"/>
      <c r="D338" s="1"/>
      <c r="E338" s="1"/>
      <c r="F338" s="1"/>
      <c r="G338" s="5"/>
      <c r="H338" s="1"/>
      <c r="I338" s="1"/>
      <c r="J338" s="5"/>
      <c r="K338" s="1"/>
      <c r="L338" s="1"/>
      <c r="M338" s="5"/>
      <c r="N338" s="5"/>
      <c r="O338" s="5"/>
      <c r="P338" s="5"/>
      <c r="Q338" s="5"/>
      <c r="R338" s="5"/>
      <c r="S338" s="70"/>
      <c r="T338" s="70"/>
      <c r="U338" s="70"/>
      <c r="V338" s="18"/>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1"/>
      <c r="BA338" s="1"/>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row>
    <row r="339" spans="2:79" hidden="1">
      <c r="B339" s="1"/>
      <c r="C339" s="1"/>
      <c r="D339" s="1"/>
      <c r="E339" s="1"/>
      <c r="F339" s="1"/>
      <c r="G339" s="5"/>
      <c r="H339" s="1"/>
      <c r="I339" s="1"/>
      <c r="J339" s="5"/>
      <c r="K339" s="1"/>
      <c r="L339" s="1"/>
      <c r="M339" s="5"/>
      <c r="N339" s="5"/>
      <c r="O339" s="5"/>
      <c r="P339" s="5"/>
      <c r="Q339" s="5"/>
      <c r="R339" s="5"/>
      <c r="S339" s="70"/>
      <c r="T339" s="70"/>
      <c r="U339" s="70"/>
      <c r="V339" s="18"/>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1"/>
      <c r="BA339" s="1"/>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row>
    <row r="340" spans="2:79" hidden="1">
      <c r="B340" s="1"/>
      <c r="C340" s="1"/>
      <c r="D340" s="1"/>
      <c r="E340" s="1"/>
      <c r="F340" s="1"/>
      <c r="G340" s="5"/>
      <c r="H340" s="1"/>
      <c r="I340" s="1"/>
      <c r="J340" s="5"/>
      <c r="K340" s="1"/>
      <c r="L340" s="1"/>
      <c r="M340" s="5"/>
      <c r="N340" s="5"/>
      <c r="O340" s="5"/>
      <c r="P340" s="5"/>
      <c r="Q340" s="5"/>
      <c r="R340" s="5"/>
      <c r="S340" s="70"/>
      <c r="T340" s="70"/>
      <c r="U340" s="70"/>
      <c r="V340" s="18"/>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1"/>
      <c r="BA340" s="1"/>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row>
    <row r="341" spans="2:79" hidden="1">
      <c r="B341" s="1"/>
      <c r="C341" s="1"/>
      <c r="D341" s="1"/>
      <c r="E341" s="1"/>
      <c r="F341" s="1"/>
      <c r="G341" s="5"/>
      <c r="H341" s="1"/>
      <c r="I341" s="1"/>
      <c r="J341" s="5"/>
      <c r="K341" s="1"/>
      <c r="L341" s="1"/>
      <c r="M341" s="5"/>
      <c r="N341" s="5"/>
      <c r="O341" s="5"/>
      <c r="P341" s="5"/>
      <c r="Q341" s="5"/>
      <c r="R341" s="5"/>
      <c r="S341" s="70"/>
      <c r="T341" s="70"/>
      <c r="U341" s="70"/>
      <c r="V341" s="18"/>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1"/>
      <c r="BA341" s="1"/>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row>
    <row r="342" spans="2:79" hidden="1">
      <c r="B342" s="1"/>
      <c r="C342" s="1"/>
      <c r="D342" s="1"/>
      <c r="E342" s="1"/>
      <c r="F342" s="1"/>
      <c r="G342" s="5"/>
      <c r="H342" s="1"/>
      <c r="I342" s="1"/>
      <c r="J342" s="5"/>
      <c r="K342" s="1"/>
      <c r="L342" s="1"/>
      <c r="M342" s="5"/>
      <c r="N342" s="5"/>
      <c r="O342" s="5"/>
      <c r="P342" s="5"/>
      <c r="Q342" s="5"/>
      <c r="R342" s="5"/>
      <c r="S342" s="70"/>
      <c r="T342" s="70"/>
      <c r="U342" s="70"/>
      <c r="V342" s="18"/>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1"/>
      <c r="BA342" s="1"/>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row>
    <row r="343" spans="2:79" hidden="1">
      <c r="B343" s="1"/>
      <c r="C343" s="1"/>
      <c r="D343" s="1"/>
      <c r="E343" s="1"/>
      <c r="F343" s="1"/>
      <c r="G343" s="5"/>
      <c r="H343" s="1"/>
      <c r="I343" s="1"/>
      <c r="J343" s="5"/>
      <c r="K343" s="1"/>
      <c r="L343" s="1"/>
      <c r="M343" s="5"/>
      <c r="N343" s="5"/>
      <c r="O343" s="5"/>
      <c r="P343" s="5"/>
      <c r="Q343" s="5"/>
      <c r="R343" s="5"/>
      <c r="S343" s="70"/>
      <c r="T343" s="70"/>
      <c r="U343" s="70"/>
      <c r="V343" s="18"/>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1"/>
      <c r="BA343" s="1"/>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row>
    <row r="344" spans="2:79" hidden="1">
      <c r="B344" s="1"/>
      <c r="C344" s="1"/>
      <c r="D344" s="1"/>
      <c r="E344" s="1"/>
      <c r="F344" s="1"/>
      <c r="G344" s="5"/>
      <c r="H344" s="1"/>
      <c r="I344" s="1"/>
      <c r="J344" s="5"/>
      <c r="K344" s="1"/>
      <c r="L344" s="1"/>
      <c r="M344" s="5"/>
      <c r="N344" s="5"/>
      <c r="O344" s="5"/>
      <c r="P344" s="5"/>
      <c r="Q344" s="5"/>
      <c r="R344" s="5"/>
      <c r="S344" s="70"/>
      <c r="T344" s="70"/>
      <c r="U344" s="70"/>
      <c r="V344" s="18"/>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1"/>
      <c r="BA344" s="1"/>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row>
    <row r="345" spans="2:79" hidden="1">
      <c r="B345" s="1"/>
      <c r="C345" s="1"/>
      <c r="D345" s="1"/>
      <c r="E345" s="1"/>
      <c r="F345" s="1"/>
      <c r="G345" s="5"/>
      <c r="H345" s="1"/>
      <c r="I345" s="1"/>
      <c r="J345" s="5"/>
      <c r="K345" s="1"/>
      <c r="L345" s="1"/>
      <c r="M345" s="5"/>
      <c r="N345" s="5"/>
      <c r="O345" s="5"/>
      <c r="P345" s="5"/>
      <c r="Q345" s="5"/>
      <c r="R345" s="5"/>
      <c r="S345" s="70"/>
      <c r="T345" s="70"/>
      <c r="U345" s="70"/>
      <c r="V345" s="18"/>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1"/>
      <c r="BA345" s="1"/>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row>
    <row r="346" spans="2:79" hidden="1">
      <c r="B346" s="1"/>
      <c r="C346" s="1"/>
      <c r="D346" s="1"/>
      <c r="E346" s="1"/>
      <c r="F346" s="1"/>
      <c r="G346" s="5"/>
      <c r="H346" s="1"/>
      <c r="I346" s="1"/>
      <c r="J346" s="5"/>
      <c r="K346" s="1"/>
      <c r="L346" s="1"/>
      <c r="M346" s="5"/>
      <c r="N346" s="5"/>
      <c r="O346" s="5"/>
      <c r="P346" s="5"/>
      <c r="Q346" s="5"/>
      <c r="R346" s="5"/>
      <c r="S346" s="70"/>
      <c r="T346" s="70"/>
      <c r="U346" s="70"/>
      <c r="V346" s="18"/>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1"/>
      <c r="BA346" s="1"/>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row>
    <row r="347" spans="2:79" hidden="1">
      <c r="B347" s="1"/>
      <c r="C347" s="1"/>
      <c r="D347" s="1"/>
      <c r="E347" s="1"/>
      <c r="F347" s="1"/>
      <c r="G347" s="5"/>
      <c r="H347" s="1"/>
      <c r="I347" s="1"/>
      <c r="J347" s="5"/>
      <c r="K347" s="1"/>
      <c r="L347" s="1"/>
      <c r="M347" s="5"/>
      <c r="N347" s="5"/>
      <c r="O347" s="5"/>
      <c r="P347" s="5"/>
      <c r="Q347" s="5"/>
      <c r="R347" s="5"/>
      <c r="S347" s="70"/>
      <c r="T347" s="70"/>
      <c r="U347" s="70"/>
      <c r="V347" s="18"/>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1"/>
      <c r="BA347" s="1"/>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row>
    <row r="348" spans="2:79" hidden="1">
      <c r="B348" s="1"/>
      <c r="C348" s="1"/>
      <c r="D348" s="1"/>
      <c r="E348" s="1"/>
      <c r="F348" s="1"/>
      <c r="G348" s="5"/>
      <c r="H348" s="1"/>
      <c r="I348" s="1"/>
      <c r="J348" s="5"/>
      <c r="K348" s="1"/>
      <c r="L348" s="1"/>
      <c r="M348" s="5"/>
      <c r="N348" s="5"/>
      <c r="O348" s="5"/>
      <c r="P348" s="5"/>
      <c r="Q348" s="5"/>
      <c r="R348" s="5"/>
      <c r="S348" s="70"/>
      <c r="T348" s="70"/>
      <c r="U348" s="70"/>
      <c r="V348" s="18"/>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1"/>
      <c r="BA348" s="1"/>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row>
    <row r="349" spans="2:79" hidden="1">
      <c r="B349" s="1"/>
      <c r="C349" s="1"/>
      <c r="D349" s="1"/>
      <c r="E349" s="1"/>
      <c r="F349" s="1"/>
      <c r="G349" s="5"/>
      <c r="H349" s="1"/>
      <c r="I349" s="1"/>
      <c r="J349" s="5"/>
      <c r="K349" s="1"/>
      <c r="L349" s="1"/>
      <c r="M349" s="5"/>
      <c r="N349" s="5"/>
      <c r="O349" s="5"/>
      <c r="P349" s="5"/>
      <c r="Q349" s="5"/>
      <c r="R349" s="5"/>
      <c r="S349" s="70"/>
      <c r="T349" s="70"/>
      <c r="U349" s="70"/>
      <c r="V349" s="18"/>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1"/>
      <c r="BA349" s="1"/>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row>
    <row r="350" spans="2:79" hidden="1">
      <c r="B350" s="1"/>
      <c r="C350" s="1"/>
      <c r="D350" s="1"/>
      <c r="E350" s="1"/>
      <c r="F350" s="1"/>
      <c r="G350" s="5"/>
      <c r="H350" s="1"/>
      <c r="I350" s="1"/>
      <c r="J350" s="5"/>
      <c r="K350" s="1"/>
      <c r="L350" s="1"/>
      <c r="M350" s="5"/>
      <c r="N350" s="5"/>
      <c r="O350" s="5"/>
      <c r="P350" s="5"/>
      <c r="Q350" s="5"/>
      <c r="R350" s="5"/>
      <c r="S350" s="70"/>
      <c r="T350" s="70"/>
      <c r="U350" s="70"/>
      <c r="V350" s="18"/>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1"/>
      <c r="BA350" s="1"/>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row>
    <row r="351" spans="2:79" hidden="1">
      <c r="B351" s="1"/>
      <c r="C351" s="1"/>
      <c r="D351" s="1"/>
      <c r="E351" s="1"/>
      <c r="F351" s="1"/>
      <c r="G351" s="5"/>
      <c r="H351" s="1"/>
      <c r="I351" s="1"/>
      <c r="J351" s="5"/>
      <c r="K351" s="1"/>
      <c r="L351" s="1"/>
      <c r="M351" s="5"/>
      <c r="N351" s="5"/>
      <c r="O351" s="5"/>
      <c r="P351" s="5"/>
      <c r="Q351" s="5"/>
      <c r="R351" s="5"/>
      <c r="S351" s="70"/>
      <c r="T351" s="70"/>
      <c r="U351" s="70"/>
      <c r="V351" s="18"/>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1"/>
      <c r="BA351" s="1"/>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row>
    <row r="352" spans="2:79" hidden="1">
      <c r="B352" s="1"/>
      <c r="C352" s="1"/>
      <c r="D352" s="1"/>
      <c r="E352" s="1"/>
      <c r="F352" s="1"/>
      <c r="G352" s="5"/>
      <c r="H352" s="1"/>
      <c r="I352" s="1"/>
      <c r="J352" s="5"/>
      <c r="K352" s="1"/>
      <c r="L352" s="1"/>
      <c r="M352" s="5"/>
      <c r="N352" s="5"/>
      <c r="O352" s="5"/>
      <c r="P352" s="5"/>
      <c r="Q352" s="5"/>
      <c r="R352" s="5"/>
      <c r="S352" s="70"/>
      <c r="T352" s="70"/>
      <c r="U352" s="70"/>
      <c r="V352" s="18"/>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1"/>
      <c r="BA352" s="1"/>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row>
    <row r="353" spans="2:79" hidden="1">
      <c r="B353" s="1"/>
      <c r="C353" s="1"/>
      <c r="D353" s="1"/>
      <c r="E353" s="1"/>
      <c r="F353" s="1"/>
      <c r="G353" s="5"/>
      <c r="H353" s="1"/>
      <c r="I353" s="1"/>
      <c r="J353" s="5"/>
      <c r="K353" s="1"/>
      <c r="L353" s="1"/>
      <c r="M353" s="5"/>
      <c r="N353" s="5"/>
      <c r="O353" s="5"/>
      <c r="P353" s="5"/>
      <c r="Q353" s="5"/>
      <c r="R353" s="5"/>
      <c r="S353" s="70"/>
      <c r="T353" s="70"/>
      <c r="U353" s="70"/>
      <c r="V353" s="18"/>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1"/>
      <c r="BA353" s="1"/>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row>
    <row r="354" spans="2:79" hidden="1">
      <c r="B354" s="1"/>
      <c r="C354" s="1"/>
      <c r="D354" s="1"/>
      <c r="E354" s="1"/>
      <c r="F354" s="1"/>
      <c r="G354" s="5"/>
      <c r="H354" s="1"/>
      <c r="I354" s="1"/>
      <c r="J354" s="5"/>
      <c r="K354" s="1"/>
      <c r="L354" s="1"/>
      <c r="M354" s="5"/>
      <c r="N354" s="5"/>
      <c r="O354" s="5"/>
      <c r="P354" s="5"/>
      <c r="Q354" s="5"/>
      <c r="R354" s="5"/>
      <c r="S354" s="70"/>
      <c r="T354" s="70"/>
      <c r="U354" s="70"/>
      <c r="V354" s="18"/>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1"/>
      <c r="BA354" s="1"/>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row>
    <row r="355" spans="2:79" hidden="1">
      <c r="B355" s="1"/>
      <c r="C355" s="1"/>
      <c r="D355" s="1"/>
      <c r="E355" s="1"/>
      <c r="F355" s="1"/>
      <c r="G355" s="5"/>
      <c r="H355" s="1"/>
      <c r="I355" s="1"/>
      <c r="J355" s="5"/>
      <c r="K355" s="1"/>
      <c r="L355" s="1"/>
      <c r="M355" s="5"/>
      <c r="N355" s="5"/>
      <c r="O355" s="5"/>
      <c r="P355" s="5"/>
      <c r="Q355" s="5"/>
      <c r="R355" s="5"/>
      <c r="S355" s="70"/>
      <c r="T355" s="70"/>
      <c r="U355" s="70"/>
      <c r="V355" s="18"/>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1"/>
      <c r="BA355" s="1"/>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row>
    <row r="356" spans="2:79" hidden="1">
      <c r="B356" s="1"/>
      <c r="C356" s="1"/>
      <c r="D356" s="1"/>
      <c r="E356" s="1"/>
      <c r="F356" s="1"/>
      <c r="G356" s="5"/>
      <c r="H356" s="1"/>
      <c r="I356" s="1"/>
      <c r="J356" s="5"/>
      <c r="K356" s="1"/>
      <c r="L356" s="1"/>
      <c r="M356" s="5"/>
      <c r="N356" s="5"/>
      <c r="O356" s="5"/>
      <c r="P356" s="5"/>
      <c r="Q356" s="5"/>
      <c r="R356" s="5"/>
      <c r="S356" s="70"/>
      <c r="T356" s="70"/>
      <c r="U356" s="70"/>
      <c r="V356" s="18"/>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1"/>
      <c r="BA356" s="1"/>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row>
    <row r="357" spans="2:79" hidden="1">
      <c r="B357" s="1"/>
      <c r="C357" s="1"/>
      <c r="D357" s="1"/>
      <c r="E357" s="1"/>
      <c r="F357" s="1"/>
      <c r="G357" s="5"/>
      <c r="H357" s="1"/>
      <c r="I357" s="1"/>
      <c r="J357" s="5"/>
      <c r="K357" s="1"/>
      <c r="L357" s="1"/>
      <c r="M357" s="5"/>
      <c r="N357" s="5"/>
      <c r="O357" s="5"/>
      <c r="P357" s="5"/>
      <c r="Q357" s="5"/>
      <c r="R357" s="5"/>
      <c r="S357" s="70"/>
      <c r="T357" s="70"/>
      <c r="U357" s="70"/>
      <c r="V357" s="18"/>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1"/>
      <c r="BA357" s="1"/>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row>
    <row r="358" spans="2:79" hidden="1">
      <c r="B358" s="1"/>
      <c r="C358" s="1"/>
      <c r="D358" s="1"/>
      <c r="E358" s="1"/>
      <c r="F358" s="1"/>
      <c r="G358" s="5"/>
      <c r="H358" s="1"/>
      <c r="I358" s="1"/>
      <c r="J358" s="5"/>
      <c r="K358" s="1"/>
      <c r="L358" s="1"/>
      <c r="M358" s="5"/>
      <c r="N358" s="5"/>
      <c r="O358" s="5"/>
      <c r="P358" s="5"/>
      <c r="Q358" s="5"/>
      <c r="R358" s="5"/>
      <c r="S358" s="70"/>
      <c r="T358" s="70"/>
      <c r="U358" s="70"/>
      <c r="V358" s="18"/>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1"/>
      <c r="BA358" s="1"/>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row>
    <row r="359" spans="2:79" hidden="1">
      <c r="B359" s="1"/>
      <c r="C359" s="1"/>
      <c r="D359" s="1"/>
      <c r="E359" s="1"/>
      <c r="F359" s="1"/>
      <c r="G359" s="5"/>
      <c r="H359" s="1"/>
      <c r="I359" s="1"/>
      <c r="J359" s="5"/>
      <c r="K359" s="1"/>
      <c r="L359" s="1"/>
      <c r="M359" s="5"/>
      <c r="N359" s="5"/>
      <c r="O359" s="5"/>
      <c r="P359" s="5"/>
      <c r="Q359" s="5"/>
      <c r="R359" s="5"/>
      <c r="S359" s="70"/>
      <c r="T359" s="70"/>
      <c r="U359" s="70"/>
      <c r="V359" s="18"/>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1"/>
      <c r="BA359" s="1"/>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row>
    <row r="360" spans="2:79" hidden="1">
      <c r="B360" s="1"/>
      <c r="C360" s="1"/>
      <c r="D360" s="1"/>
      <c r="E360" s="1"/>
      <c r="F360" s="1"/>
      <c r="G360" s="5"/>
      <c r="H360" s="1"/>
      <c r="I360" s="1"/>
      <c r="J360" s="5"/>
      <c r="K360" s="1"/>
      <c r="L360" s="1"/>
      <c r="M360" s="5"/>
      <c r="N360" s="5"/>
      <c r="O360" s="5"/>
      <c r="P360" s="5"/>
      <c r="Q360" s="5"/>
      <c r="R360" s="5"/>
      <c r="S360" s="70"/>
      <c r="T360" s="70"/>
      <c r="U360" s="70"/>
      <c r="V360" s="18"/>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1"/>
      <c r="BA360" s="1"/>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row>
    <row r="361" spans="2:79" hidden="1">
      <c r="B361" s="1"/>
      <c r="C361" s="1"/>
      <c r="D361" s="1"/>
      <c r="E361" s="1"/>
      <c r="F361" s="1"/>
      <c r="G361" s="5"/>
      <c r="H361" s="1"/>
      <c r="I361" s="1"/>
      <c r="J361" s="5"/>
      <c r="K361" s="1"/>
      <c r="L361" s="1"/>
      <c r="M361" s="5"/>
      <c r="N361" s="5"/>
      <c r="O361" s="5"/>
      <c r="P361" s="5"/>
      <c r="Q361" s="5"/>
      <c r="R361" s="5"/>
      <c r="S361" s="70"/>
      <c r="T361" s="70"/>
      <c r="U361" s="70"/>
      <c r="V361" s="18"/>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1"/>
      <c r="BA361" s="1"/>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row>
    <row r="362" spans="2:79" hidden="1">
      <c r="B362" s="1"/>
      <c r="C362" s="1"/>
      <c r="D362" s="1"/>
      <c r="E362" s="1"/>
      <c r="F362" s="1"/>
      <c r="G362" s="5"/>
      <c r="H362" s="1"/>
      <c r="I362" s="1"/>
      <c r="J362" s="5"/>
      <c r="K362" s="1"/>
      <c r="L362" s="1"/>
      <c r="M362" s="5"/>
      <c r="N362" s="5"/>
      <c r="O362" s="5"/>
      <c r="P362" s="5"/>
      <c r="Q362" s="5"/>
      <c r="R362" s="5"/>
      <c r="S362" s="70"/>
      <c r="T362" s="70"/>
      <c r="U362" s="70"/>
      <c r="V362" s="18"/>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1"/>
      <c r="BA362" s="1"/>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row>
    <row r="363" spans="2:79" hidden="1">
      <c r="B363" s="1"/>
      <c r="C363" s="1"/>
      <c r="D363" s="1"/>
      <c r="E363" s="1"/>
      <c r="F363" s="1"/>
      <c r="G363" s="5"/>
      <c r="H363" s="1"/>
      <c r="I363" s="1"/>
      <c r="J363" s="5"/>
      <c r="K363" s="1"/>
      <c r="L363" s="1"/>
      <c r="M363" s="5"/>
      <c r="N363" s="5"/>
      <c r="O363" s="5"/>
      <c r="P363" s="5"/>
      <c r="Q363" s="5"/>
      <c r="R363" s="5"/>
      <c r="S363" s="70"/>
      <c r="T363" s="70"/>
      <c r="U363" s="70"/>
      <c r="V363" s="18"/>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1"/>
      <c r="BA363" s="1"/>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row>
    <row r="364" spans="2:79" hidden="1">
      <c r="B364" s="1"/>
      <c r="C364" s="1"/>
      <c r="D364" s="1"/>
      <c r="E364" s="1"/>
      <c r="F364" s="1"/>
      <c r="G364" s="5"/>
      <c r="H364" s="1"/>
      <c r="I364" s="1"/>
      <c r="J364" s="5"/>
      <c r="K364" s="1"/>
      <c r="L364" s="1"/>
      <c r="M364" s="5"/>
      <c r="N364" s="5"/>
      <c r="O364" s="5"/>
      <c r="P364" s="5"/>
      <c r="Q364" s="5"/>
      <c r="R364" s="5"/>
      <c r="S364" s="70"/>
      <c r="T364" s="70"/>
      <c r="U364" s="70"/>
      <c r="V364" s="18"/>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1"/>
      <c r="BA364" s="1"/>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row>
    <row r="365" spans="2:79" hidden="1">
      <c r="B365" s="1"/>
      <c r="C365" s="1"/>
      <c r="D365" s="1"/>
      <c r="E365" s="1"/>
      <c r="F365" s="1"/>
      <c r="G365" s="5"/>
      <c r="H365" s="1"/>
      <c r="I365" s="1"/>
      <c r="J365" s="5"/>
      <c r="K365" s="1"/>
      <c r="L365" s="1"/>
      <c r="M365" s="5"/>
      <c r="N365" s="5"/>
      <c r="O365" s="5"/>
      <c r="P365" s="5"/>
      <c r="Q365" s="5"/>
      <c r="R365" s="5"/>
      <c r="S365" s="70"/>
      <c r="T365" s="70"/>
      <c r="U365" s="70"/>
      <c r="V365" s="18"/>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1"/>
      <c r="BA365" s="1"/>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row>
    <row r="366" spans="2:79" hidden="1">
      <c r="B366" s="1"/>
      <c r="C366" s="1"/>
      <c r="D366" s="1"/>
      <c r="E366" s="1"/>
      <c r="F366" s="1"/>
      <c r="G366" s="5"/>
      <c r="H366" s="1"/>
      <c r="I366" s="1"/>
      <c r="J366" s="5"/>
      <c r="K366" s="1"/>
      <c r="L366" s="1"/>
      <c r="M366" s="5"/>
      <c r="N366" s="5"/>
      <c r="O366" s="5"/>
      <c r="P366" s="5"/>
      <c r="Q366" s="5"/>
      <c r="R366" s="5"/>
      <c r="S366" s="70"/>
      <c r="T366" s="70"/>
      <c r="U366" s="70"/>
      <c r="V366" s="18"/>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1"/>
      <c r="BA366" s="1"/>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row>
    <row r="367" spans="2:79" hidden="1">
      <c r="B367" s="1"/>
      <c r="C367" s="1"/>
      <c r="D367" s="1"/>
      <c r="E367" s="1"/>
      <c r="F367" s="1"/>
      <c r="G367" s="5"/>
      <c r="H367" s="1"/>
      <c r="I367" s="1"/>
      <c r="J367" s="5"/>
      <c r="K367" s="1"/>
      <c r="L367" s="1"/>
      <c r="M367" s="5"/>
      <c r="N367" s="5"/>
      <c r="O367" s="5"/>
      <c r="P367" s="5"/>
      <c r="Q367" s="5"/>
      <c r="R367" s="5"/>
      <c r="S367" s="70"/>
      <c r="T367" s="70"/>
      <c r="U367" s="70"/>
      <c r="V367" s="18"/>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1"/>
      <c r="BA367" s="1"/>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row>
    <row r="368" spans="2:79" hidden="1">
      <c r="B368" s="1"/>
      <c r="C368" s="1"/>
      <c r="D368" s="1"/>
      <c r="E368" s="1"/>
      <c r="F368" s="1"/>
      <c r="G368" s="5"/>
      <c r="H368" s="1"/>
      <c r="I368" s="1"/>
      <c r="J368" s="5"/>
      <c r="K368" s="1"/>
      <c r="L368" s="1"/>
      <c r="M368" s="5"/>
      <c r="N368" s="5"/>
      <c r="O368" s="5"/>
      <c r="P368" s="5"/>
      <c r="Q368" s="5"/>
      <c r="R368" s="5"/>
      <c r="S368" s="70"/>
      <c r="T368" s="70"/>
      <c r="U368" s="70"/>
      <c r="V368" s="18"/>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1"/>
      <c r="BA368" s="1"/>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row>
    <row r="369" spans="2:79" hidden="1">
      <c r="B369" s="1"/>
      <c r="C369" s="1"/>
      <c r="D369" s="1"/>
      <c r="E369" s="1"/>
      <c r="F369" s="1"/>
      <c r="G369" s="5"/>
      <c r="H369" s="1"/>
      <c r="I369" s="1"/>
      <c r="J369" s="5"/>
      <c r="K369" s="1"/>
      <c r="L369" s="1"/>
      <c r="M369" s="5"/>
      <c r="N369" s="5"/>
      <c r="O369" s="5"/>
      <c r="P369" s="5"/>
      <c r="Q369" s="5"/>
      <c r="R369" s="5"/>
      <c r="S369" s="70"/>
      <c r="T369" s="70"/>
      <c r="U369" s="70"/>
      <c r="V369" s="18"/>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1"/>
      <c r="BA369" s="1"/>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row>
    <row r="370" spans="2:79" hidden="1">
      <c r="B370" s="1"/>
      <c r="C370" s="1"/>
      <c r="D370" s="1"/>
      <c r="E370" s="1"/>
      <c r="F370" s="1"/>
      <c r="G370" s="5"/>
      <c r="H370" s="1"/>
      <c r="I370" s="1"/>
      <c r="J370" s="5"/>
      <c r="K370" s="1"/>
      <c r="L370" s="1"/>
      <c r="M370" s="5"/>
      <c r="N370" s="5"/>
      <c r="O370" s="5"/>
      <c r="P370" s="5"/>
      <c r="Q370" s="5"/>
      <c r="R370" s="5"/>
      <c r="S370" s="70"/>
      <c r="T370" s="70"/>
      <c r="U370" s="70"/>
      <c r="V370" s="18"/>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1"/>
      <c r="BA370" s="1"/>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row>
    <row r="371" spans="2:79" hidden="1">
      <c r="B371" s="1"/>
      <c r="C371" s="1"/>
      <c r="D371" s="1"/>
      <c r="E371" s="1"/>
      <c r="F371" s="1"/>
      <c r="G371" s="5"/>
      <c r="H371" s="1"/>
      <c r="I371" s="1"/>
      <c r="J371" s="5"/>
      <c r="K371" s="1"/>
      <c r="L371" s="1"/>
      <c r="M371" s="5"/>
      <c r="N371" s="5"/>
      <c r="O371" s="5"/>
      <c r="P371" s="5"/>
      <c r="Q371" s="5"/>
      <c r="R371" s="5"/>
      <c r="S371" s="70"/>
      <c r="T371" s="70"/>
      <c r="U371" s="70"/>
      <c r="V371" s="18"/>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1"/>
      <c r="BA371" s="1"/>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row>
    <row r="372" spans="2:79" hidden="1">
      <c r="B372" s="1"/>
      <c r="C372" s="1"/>
      <c r="D372" s="1"/>
      <c r="E372" s="1"/>
      <c r="F372" s="1"/>
      <c r="G372" s="5"/>
      <c r="H372" s="1"/>
      <c r="I372" s="1"/>
      <c r="J372" s="5"/>
      <c r="K372" s="1"/>
      <c r="L372" s="1"/>
      <c r="M372" s="5"/>
      <c r="N372" s="5"/>
      <c r="O372" s="5"/>
      <c r="P372" s="5"/>
      <c r="Q372" s="5"/>
      <c r="R372" s="5"/>
      <c r="S372" s="70"/>
      <c r="T372" s="70"/>
      <c r="U372" s="70"/>
      <c r="V372" s="18"/>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1"/>
      <c r="BA372" s="1"/>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row>
    <row r="373" spans="2:79" hidden="1">
      <c r="B373" s="1"/>
      <c r="C373" s="1"/>
      <c r="D373" s="1"/>
      <c r="E373" s="1"/>
      <c r="F373" s="1"/>
      <c r="G373" s="5"/>
      <c r="H373" s="1"/>
      <c r="I373" s="1"/>
      <c r="J373" s="5"/>
      <c r="K373" s="1"/>
      <c r="L373" s="1"/>
      <c r="M373" s="5"/>
      <c r="N373" s="5"/>
      <c r="O373" s="5"/>
      <c r="P373" s="5"/>
      <c r="Q373" s="5"/>
      <c r="R373" s="5"/>
      <c r="S373" s="70"/>
      <c r="T373" s="70"/>
      <c r="U373" s="70"/>
      <c r="V373" s="18"/>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1"/>
      <c r="BA373" s="1"/>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row>
    <row r="374" spans="2:79" hidden="1">
      <c r="B374" s="1"/>
      <c r="C374" s="1"/>
      <c r="D374" s="1"/>
      <c r="E374" s="1"/>
      <c r="F374" s="1"/>
      <c r="G374" s="5"/>
      <c r="H374" s="1"/>
      <c r="I374" s="1"/>
      <c r="J374" s="5"/>
      <c r="K374" s="1"/>
      <c r="L374" s="1"/>
      <c r="M374" s="5"/>
      <c r="N374" s="5"/>
      <c r="O374" s="5"/>
      <c r="P374" s="5"/>
      <c r="Q374" s="5"/>
      <c r="R374" s="5"/>
      <c r="S374" s="70"/>
      <c r="T374" s="70"/>
      <c r="U374" s="70"/>
      <c r="V374" s="18"/>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1"/>
      <c r="BA374" s="1"/>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row>
    <row r="375" spans="2:79" hidden="1">
      <c r="B375" s="1"/>
      <c r="C375" s="1"/>
      <c r="D375" s="1"/>
      <c r="E375" s="1"/>
      <c r="F375" s="1"/>
      <c r="G375" s="5"/>
      <c r="H375" s="1"/>
      <c r="I375" s="1"/>
      <c r="J375" s="5"/>
      <c r="K375" s="1"/>
      <c r="L375" s="1"/>
      <c r="M375" s="5"/>
      <c r="N375" s="5"/>
      <c r="O375" s="5"/>
      <c r="P375" s="5"/>
      <c r="Q375" s="5"/>
      <c r="R375" s="5"/>
      <c r="S375" s="70"/>
      <c r="T375" s="70"/>
      <c r="U375" s="70"/>
      <c r="V375" s="18"/>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1"/>
      <c r="BA375" s="1"/>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row>
    <row r="376" spans="2:79" hidden="1">
      <c r="B376" s="1"/>
      <c r="C376" s="1"/>
      <c r="D376" s="1"/>
      <c r="E376" s="1"/>
      <c r="F376" s="1"/>
      <c r="G376" s="5"/>
      <c r="H376" s="1"/>
      <c r="I376" s="1"/>
      <c r="J376" s="5"/>
      <c r="K376" s="1"/>
      <c r="L376" s="1"/>
      <c r="M376" s="5"/>
      <c r="N376" s="5"/>
      <c r="O376" s="5"/>
      <c r="P376" s="5"/>
      <c r="Q376" s="5"/>
      <c r="R376" s="5"/>
      <c r="S376" s="70"/>
      <c r="T376" s="70"/>
      <c r="U376" s="70"/>
      <c r="V376" s="18"/>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1"/>
      <c r="BA376" s="1"/>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row>
    <row r="377" spans="2:79" hidden="1">
      <c r="B377" s="1"/>
      <c r="C377" s="1"/>
      <c r="D377" s="1"/>
      <c r="E377" s="1"/>
      <c r="F377" s="1"/>
      <c r="G377" s="5"/>
      <c r="H377" s="1"/>
      <c r="I377" s="1"/>
      <c r="J377" s="5"/>
      <c r="K377" s="1"/>
      <c r="L377" s="1"/>
      <c r="M377" s="5"/>
      <c r="N377" s="5"/>
      <c r="O377" s="5"/>
      <c r="P377" s="5"/>
      <c r="Q377" s="5"/>
      <c r="R377" s="5"/>
      <c r="S377" s="70"/>
      <c r="T377" s="70"/>
      <c r="U377" s="70"/>
      <c r="V377" s="18"/>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1"/>
      <c r="BA377" s="1"/>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row>
    <row r="378" spans="2:79" hidden="1">
      <c r="B378" s="1"/>
      <c r="C378" s="1"/>
      <c r="D378" s="1"/>
      <c r="E378" s="1"/>
      <c r="F378" s="1"/>
      <c r="G378" s="5"/>
      <c r="H378" s="1"/>
      <c r="I378" s="1"/>
      <c r="J378" s="5"/>
      <c r="K378" s="1"/>
      <c r="L378" s="1"/>
      <c r="M378" s="5"/>
      <c r="N378" s="5"/>
      <c r="O378" s="5"/>
      <c r="P378" s="5"/>
      <c r="Q378" s="5"/>
      <c r="R378" s="5"/>
      <c r="S378" s="70"/>
      <c r="T378" s="70"/>
      <c r="U378" s="70"/>
      <c r="V378" s="18"/>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1"/>
      <c r="BA378" s="1"/>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row>
    <row r="379" spans="2:79" hidden="1">
      <c r="B379" s="1"/>
      <c r="C379" s="1"/>
      <c r="D379" s="1"/>
      <c r="E379" s="1"/>
      <c r="F379" s="1"/>
      <c r="G379" s="5"/>
      <c r="H379" s="1"/>
      <c r="I379" s="1"/>
      <c r="J379" s="5"/>
      <c r="K379" s="1"/>
      <c r="L379" s="1"/>
      <c r="M379" s="5"/>
      <c r="N379" s="5"/>
      <c r="O379" s="5"/>
      <c r="P379" s="5"/>
      <c r="Q379" s="5"/>
      <c r="R379" s="5"/>
      <c r="S379" s="70"/>
      <c r="T379" s="70"/>
      <c r="U379" s="70"/>
      <c r="V379" s="18"/>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1"/>
      <c r="BA379" s="1"/>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row>
    <row r="380" spans="2:79" hidden="1">
      <c r="B380" s="1"/>
      <c r="C380" s="1"/>
      <c r="D380" s="1"/>
      <c r="E380" s="1"/>
      <c r="F380" s="1"/>
      <c r="G380" s="5"/>
      <c r="H380" s="1"/>
      <c r="I380" s="1"/>
      <c r="J380" s="5"/>
      <c r="K380" s="1"/>
      <c r="L380" s="1"/>
      <c r="M380" s="5"/>
      <c r="N380" s="5"/>
      <c r="O380" s="5"/>
      <c r="P380" s="5"/>
      <c r="Q380" s="5"/>
      <c r="R380" s="5"/>
      <c r="S380" s="70"/>
      <c r="T380" s="70"/>
      <c r="U380" s="70"/>
      <c r="V380" s="18"/>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1"/>
      <c r="BA380" s="1"/>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row>
    <row r="381" spans="2:79" hidden="1">
      <c r="B381" s="1"/>
      <c r="C381" s="1"/>
      <c r="D381" s="1"/>
      <c r="E381" s="1"/>
      <c r="F381" s="1"/>
      <c r="G381" s="5"/>
      <c r="H381" s="1"/>
      <c r="I381" s="1"/>
      <c r="J381" s="5"/>
      <c r="K381" s="1"/>
      <c r="L381" s="1"/>
      <c r="M381" s="5"/>
      <c r="N381" s="5"/>
      <c r="O381" s="5"/>
      <c r="P381" s="5"/>
      <c r="Q381" s="5"/>
      <c r="R381" s="5"/>
      <c r="S381" s="70"/>
      <c r="T381" s="70"/>
      <c r="U381" s="70"/>
      <c r="V381" s="18"/>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1"/>
      <c r="BA381" s="1"/>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row>
    <row r="382" spans="2:79" hidden="1">
      <c r="B382" s="1"/>
      <c r="C382" s="1"/>
      <c r="D382" s="1"/>
      <c r="E382" s="1"/>
      <c r="F382" s="1"/>
      <c r="G382" s="5"/>
      <c r="H382" s="1"/>
      <c r="I382" s="1"/>
      <c r="J382" s="5"/>
      <c r="K382" s="1"/>
      <c r="L382" s="1"/>
      <c r="M382" s="5"/>
      <c r="N382" s="5"/>
      <c r="O382" s="5"/>
      <c r="P382" s="5"/>
      <c r="Q382" s="5"/>
      <c r="R382" s="5"/>
      <c r="S382" s="70"/>
      <c r="T382" s="70"/>
      <c r="U382" s="70"/>
      <c r="V382" s="18"/>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1"/>
      <c r="BA382" s="1"/>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row>
    <row r="383" spans="2:79" hidden="1">
      <c r="B383" s="1"/>
      <c r="C383" s="1"/>
      <c r="D383" s="1"/>
      <c r="E383" s="1"/>
      <c r="F383" s="1"/>
      <c r="G383" s="5"/>
      <c r="H383" s="1"/>
      <c r="I383" s="1"/>
      <c r="J383" s="5"/>
      <c r="K383" s="1"/>
      <c r="L383" s="1"/>
      <c r="M383" s="5"/>
      <c r="N383" s="5"/>
      <c r="O383" s="5"/>
      <c r="P383" s="5"/>
      <c r="Q383" s="5"/>
      <c r="R383" s="5"/>
      <c r="S383" s="70"/>
      <c r="T383" s="70"/>
      <c r="U383" s="70"/>
      <c r="V383" s="18"/>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1"/>
      <c r="BA383" s="1"/>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row>
    <row r="384" spans="2:79" hidden="1">
      <c r="B384" s="1"/>
      <c r="C384" s="1"/>
      <c r="D384" s="1"/>
      <c r="E384" s="1"/>
      <c r="F384" s="1"/>
      <c r="G384" s="5"/>
      <c r="H384" s="1"/>
      <c r="I384" s="1"/>
      <c r="J384" s="5"/>
      <c r="K384" s="1"/>
      <c r="L384" s="1"/>
      <c r="M384" s="5"/>
      <c r="N384" s="5"/>
      <c r="O384" s="5"/>
      <c r="P384" s="5"/>
      <c r="Q384" s="5"/>
      <c r="R384" s="5"/>
      <c r="S384" s="70"/>
      <c r="T384" s="70"/>
      <c r="U384" s="70"/>
      <c r="V384" s="18"/>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1"/>
      <c r="BA384" s="1"/>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row>
    <row r="385" spans="2:79" hidden="1">
      <c r="B385" s="1"/>
      <c r="C385" s="1"/>
      <c r="D385" s="1"/>
      <c r="E385" s="1"/>
      <c r="F385" s="1"/>
      <c r="G385" s="5"/>
      <c r="H385" s="1"/>
      <c r="I385" s="1"/>
      <c r="J385" s="5"/>
      <c r="K385" s="1"/>
      <c r="L385" s="1"/>
      <c r="M385" s="5"/>
      <c r="N385" s="5"/>
      <c r="O385" s="5"/>
      <c r="P385" s="5"/>
      <c r="Q385" s="5"/>
      <c r="R385" s="5"/>
      <c r="S385" s="70"/>
      <c r="T385" s="70"/>
      <c r="U385" s="70"/>
      <c r="V385" s="18"/>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1"/>
      <c r="BA385" s="1"/>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row>
    <row r="386" spans="2:79" hidden="1">
      <c r="B386" s="1"/>
      <c r="C386" s="1"/>
      <c r="D386" s="1"/>
      <c r="E386" s="1"/>
      <c r="F386" s="1"/>
      <c r="G386" s="5"/>
      <c r="H386" s="1"/>
      <c r="I386" s="1"/>
      <c r="J386" s="5"/>
      <c r="K386" s="1"/>
      <c r="L386" s="1"/>
      <c r="M386" s="5"/>
      <c r="N386" s="5"/>
      <c r="O386" s="5"/>
      <c r="P386" s="5"/>
      <c r="Q386" s="5"/>
      <c r="R386" s="5"/>
      <c r="S386" s="70"/>
      <c r="T386" s="70"/>
      <c r="U386" s="70"/>
      <c r="V386" s="18"/>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1"/>
      <c r="BA386" s="1"/>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row>
    <row r="387" spans="2:79" hidden="1">
      <c r="B387" s="1"/>
      <c r="C387" s="1"/>
      <c r="D387" s="1"/>
      <c r="E387" s="1"/>
      <c r="F387" s="1"/>
      <c r="G387" s="5"/>
      <c r="H387" s="1"/>
      <c r="I387" s="1"/>
      <c r="J387" s="5"/>
      <c r="K387" s="1"/>
      <c r="L387" s="1"/>
      <c r="M387" s="5"/>
      <c r="N387" s="5"/>
      <c r="O387" s="5"/>
      <c r="P387" s="5"/>
      <c r="Q387" s="5"/>
      <c r="R387" s="5"/>
      <c r="S387" s="70"/>
      <c r="T387" s="70"/>
      <c r="U387" s="70"/>
      <c r="V387" s="18"/>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1"/>
      <c r="BA387" s="1"/>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row>
    <row r="388" spans="2:79" hidden="1">
      <c r="B388" s="1"/>
      <c r="C388" s="1"/>
      <c r="D388" s="1"/>
      <c r="E388" s="1"/>
      <c r="F388" s="1"/>
      <c r="G388" s="5"/>
      <c r="H388" s="1"/>
      <c r="I388" s="1"/>
      <c r="J388" s="5"/>
      <c r="K388" s="1"/>
      <c r="L388" s="1"/>
      <c r="M388" s="5"/>
      <c r="N388" s="5"/>
      <c r="O388" s="5"/>
      <c r="P388" s="5"/>
      <c r="Q388" s="5"/>
      <c r="R388" s="5"/>
      <c r="S388" s="70"/>
      <c r="T388" s="70"/>
      <c r="U388" s="70"/>
      <c r="V388" s="18"/>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1"/>
      <c r="BA388" s="1"/>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row>
    <row r="389" spans="2:79" hidden="1">
      <c r="B389" s="1"/>
      <c r="C389" s="1"/>
      <c r="D389" s="1"/>
      <c r="E389" s="1"/>
      <c r="F389" s="1"/>
      <c r="G389" s="5"/>
      <c r="H389" s="1"/>
      <c r="I389" s="1"/>
      <c r="J389" s="5"/>
      <c r="K389" s="1"/>
      <c r="L389" s="1"/>
      <c r="M389" s="5"/>
      <c r="N389" s="5"/>
      <c r="O389" s="5"/>
      <c r="P389" s="5"/>
      <c r="Q389" s="5"/>
      <c r="R389" s="5"/>
      <c r="S389" s="70"/>
      <c r="T389" s="70"/>
      <c r="U389" s="70"/>
      <c r="V389" s="18"/>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1"/>
      <c r="BA389" s="1"/>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row>
    <row r="390" spans="2:79" hidden="1">
      <c r="B390" s="1"/>
      <c r="C390" s="1"/>
      <c r="D390" s="1"/>
      <c r="E390" s="1"/>
      <c r="F390" s="1"/>
      <c r="G390" s="5"/>
      <c r="H390" s="1"/>
      <c r="I390" s="1"/>
      <c r="J390" s="5"/>
      <c r="K390" s="1"/>
      <c r="L390" s="1"/>
      <c r="M390" s="5"/>
      <c r="N390" s="5"/>
      <c r="O390" s="5"/>
      <c r="P390" s="5"/>
      <c r="Q390" s="5"/>
      <c r="R390" s="5"/>
      <c r="S390" s="70"/>
      <c r="T390" s="70"/>
      <c r="U390" s="70"/>
      <c r="V390" s="18"/>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1"/>
      <c r="BA390" s="1"/>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row>
    <row r="391" spans="2:79" hidden="1">
      <c r="B391" s="1"/>
      <c r="C391" s="1"/>
      <c r="D391" s="1"/>
      <c r="E391" s="1"/>
      <c r="F391" s="1"/>
      <c r="G391" s="5"/>
      <c r="H391" s="1"/>
      <c r="I391" s="1"/>
      <c r="J391" s="5"/>
      <c r="K391" s="1"/>
      <c r="L391" s="1"/>
      <c r="M391" s="5"/>
      <c r="N391" s="5"/>
      <c r="O391" s="5"/>
      <c r="P391" s="5"/>
      <c r="Q391" s="5"/>
      <c r="R391" s="5"/>
      <c r="S391" s="70"/>
      <c r="T391" s="70"/>
      <c r="U391" s="70"/>
      <c r="V391" s="18"/>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1"/>
      <c r="BA391" s="1"/>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row>
    <row r="392" spans="2:79" hidden="1">
      <c r="B392" s="1"/>
      <c r="C392" s="1"/>
      <c r="D392" s="1"/>
      <c r="E392" s="1"/>
      <c r="F392" s="1"/>
      <c r="G392" s="5"/>
      <c r="H392" s="1"/>
      <c r="I392" s="1"/>
      <c r="J392" s="5"/>
      <c r="K392" s="1"/>
      <c r="L392" s="1"/>
      <c r="M392" s="5"/>
      <c r="N392" s="5"/>
      <c r="O392" s="5"/>
      <c r="P392" s="5"/>
      <c r="Q392" s="5"/>
      <c r="R392" s="5"/>
      <c r="S392" s="70"/>
      <c r="T392" s="70"/>
      <c r="U392" s="70"/>
      <c r="V392" s="18"/>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1"/>
      <c r="BA392" s="1"/>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row>
    <row r="393" spans="2:79" hidden="1">
      <c r="B393" s="1"/>
      <c r="C393" s="1"/>
      <c r="D393" s="1"/>
      <c r="E393" s="1"/>
      <c r="F393" s="1"/>
      <c r="G393" s="5"/>
      <c r="H393" s="1"/>
      <c r="I393" s="1"/>
      <c r="J393" s="5"/>
      <c r="K393" s="1"/>
      <c r="L393" s="1"/>
      <c r="M393" s="5"/>
      <c r="N393" s="5"/>
      <c r="O393" s="5"/>
      <c r="P393" s="5"/>
      <c r="Q393" s="5"/>
      <c r="R393" s="5"/>
      <c r="S393" s="70"/>
      <c r="T393" s="70"/>
      <c r="U393" s="70"/>
      <c r="V393" s="18"/>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1"/>
      <c r="BA393" s="1"/>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row>
    <row r="394" spans="2:79" hidden="1">
      <c r="B394" s="1"/>
      <c r="C394" s="1"/>
      <c r="D394" s="1"/>
      <c r="E394" s="1"/>
      <c r="F394" s="1"/>
      <c r="G394" s="5"/>
      <c r="H394" s="1"/>
      <c r="I394" s="1"/>
      <c r="J394" s="5"/>
      <c r="K394" s="1"/>
      <c r="L394" s="1"/>
      <c r="M394" s="5"/>
      <c r="N394" s="5"/>
      <c r="O394" s="5"/>
      <c r="P394" s="5"/>
      <c r="Q394" s="5"/>
      <c r="R394" s="5"/>
      <c r="S394" s="70"/>
      <c r="T394" s="70"/>
      <c r="U394" s="70"/>
      <c r="V394" s="18"/>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1"/>
      <c r="BA394" s="1"/>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row>
    <row r="395" spans="2:79" hidden="1">
      <c r="B395" s="1"/>
      <c r="C395" s="1"/>
      <c r="D395" s="1"/>
      <c r="E395" s="1"/>
      <c r="F395" s="1"/>
      <c r="G395" s="5"/>
      <c r="H395" s="1"/>
      <c r="I395" s="1"/>
      <c r="J395" s="5"/>
      <c r="K395" s="1"/>
      <c r="L395" s="1"/>
      <c r="M395" s="5"/>
      <c r="N395" s="5"/>
      <c r="O395" s="5"/>
      <c r="P395" s="5"/>
      <c r="Q395" s="5"/>
      <c r="R395" s="5"/>
      <c r="S395" s="70"/>
      <c r="T395" s="70"/>
      <c r="U395" s="70"/>
      <c r="V395" s="18"/>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1"/>
      <c r="BA395" s="1"/>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row>
    <row r="396" spans="2:79" hidden="1">
      <c r="B396" s="1"/>
      <c r="C396" s="1"/>
      <c r="D396" s="1"/>
      <c r="E396" s="1"/>
      <c r="F396" s="1"/>
      <c r="G396" s="5"/>
      <c r="H396" s="1"/>
      <c r="I396" s="1"/>
      <c r="J396" s="5"/>
      <c r="K396" s="1"/>
      <c r="L396" s="1"/>
      <c r="M396" s="5"/>
      <c r="N396" s="5"/>
      <c r="O396" s="5"/>
      <c r="P396" s="5"/>
      <c r="Q396" s="5"/>
      <c r="R396" s="5"/>
      <c r="S396" s="70"/>
      <c r="T396" s="70"/>
      <c r="U396" s="70"/>
      <c r="V396" s="18"/>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1"/>
      <c r="BA396" s="1"/>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row>
    <row r="397" spans="2:79" hidden="1">
      <c r="B397" s="1"/>
      <c r="C397" s="1"/>
      <c r="D397" s="1"/>
      <c r="E397" s="1"/>
      <c r="F397" s="1"/>
      <c r="G397" s="5"/>
      <c r="H397" s="1"/>
      <c r="I397" s="1"/>
      <c r="J397" s="5"/>
      <c r="K397" s="1"/>
      <c r="L397" s="1"/>
      <c r="M397" s="5"/>
      <c r="N397" s="5"/>
      <c r="O397" s="5"/>
      <c r="P397" s="5"/>
      <c r="Q397" s="5"/>
      <c r="R397" s="5"/>
      <c r="S397" s="70"/>
      <c r="T397" s="70"/>
      <c r="U397" s="70"/>
      <c r="V397" s="18"/>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1"/>
      <c r="BA397" s="1"/>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row>
    <row r="398" spans="2:79" hidden="1">
      <c r="B398" s="1"/>
      <c r="C398" s="1"/>
      <c r="D398" s="1"/>
      <c r="E398" s="1"/>
      <c r="F398" s="1"/>
      <c r="G398" s="5"/>
      <c r="H398" s="1"/>
      <c r="I398" s="1"/>
      <c r="J398" s="5"/>
      <c r="K398" s="1"/>
      <c r="L398" s="1"/>
      <c r="M398" s="5"/>
      <c r="N398" s="5"/>
      <c r="O398" s="5"/>
      <c r="P398" s="5"/>
      <c r="Q398" s="5"/>
      <c r="R398" s="5"/>
      <c r="S398" s="70"/>
      <c r="T398" s="70"/>
      <c r="U398" s="70"/>
      <c r="V398" s="18"/>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1"/>
      <c r="BA398" s="1"/>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row>
    <row r="399" spans="2:79" hidden="1">
      <c r="B399" s="1"/>
      <c r="C399" s="1"/>
      <c r="D399" s="1"/>
      <c r="E399" s="1"/>
      <c r="F399" s="1"/>
      <c r="G399" s="5"/>
      <c r="H399" s="1"/>
      <c r="I399" s="1"/>
      <c r="J399" s="5"/>
      <c r="K399" s="1"/>
      <c r="L399" s="1"/>
      <c r="M399" s="5"/>
      <c r="N399" s="5"/>
      <c r="O399" s="5"/>
      <c r="P399" s="5"/>
      <c r="Q399" s="5"/>
      <c r="R399" s="5"/>
      <c r="S399" s="70"/>
      <c r="T399" s="70"/>
      <c r="U399" s="70"/>
      <c r="V399" s="18"/>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1"/>
      <c r="BA399" s="1"/>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row>
    <row r="400" spans="2:79" hidden="1">
      <c r="B400" s="1"/>
      <c r="C400" s="1"/>
      <c r="D400" s="1"/>
      <c r="E400" s="1"/>
      <c r="F400" s="1"/>
      <c r="G400" s="5"/>
      <c r="H400" s="1"/>
      <c r="I400" s="1"/>
      <c r="J400" s="5"/>
      <c r="K400" s="1"/>
      <c r="L400" s="1"/>
      <c r="M400" s="5"/>
      <c r="N400" s="5"/>
      <c r="O400" s="5"/>
      <c r="P400" s="5"/>
      <c r="Q400" s="5"/>
      <c r="R400" s="5"/>
      <c r="S400" s="70"/>
      <c r="T400" s="70"/>
      <c r="U400" s="70"/>
      <c r="V400" s="18"/>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1"/>
      <c r="BA400" s="1"/>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row>
    <row r="401" spans="2:79" hidden="1">
      <c r="B401" s="1"/>
      <c r="C401" s="1"/>
      <c r="D401" s="1"/>
      <c r="E401" s="1"/>
      <c r="F401" s="1"/>
      <c r="G401" s="5"/>
      <c r="H401" s="1"/>
      <c r="I401" s="1"/>
      <c r="J401" s="5"/>
      <c r="K401" s="1"/>
      <c r="L401" s="1"/>
      <c r="M401" s="5"/>
      <c r="N401" s="5"/>
      <c r="O401" s="5"/>
      <c r="P401" s="5"/>
      <c r="Q401" s="5"/>
      <c r="R401" s="5"/>
      <c r="S401" s="70"/>
      <c r="T401" s="70"/>
      <c r="U401" s="70"/>
      <c r="V401" s="18"/>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1"/>
      <c r="BA401" s="1"/>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row>
    <row r="402" spans="2:79" hidden="1">
      <c r="B402" s="1"/>
      <c r="C402" s="1"/>
      <c r="D402" s="1"/>
      <c r="E402" s="1"/>
      <c r="F402" s="1"/>
      <c r="G402" s="5"/>
      <c r="H402" s="1"/>
      <c r="I402" s="1"/>
      <c r="J402" s="5"/>
      <c r="K402" s="1"/>
      <c r="L402" s="1"/>
      <c r="M402" s="5"/>
      <c r="N402" s="5"/>
      <c r="O402" s="5"/>
      <c r="P402" s="5"/>
      <c r="Q402" s="5"/>
      <c r="R402" s="5"/>
      <c r="S402" s="70"/>
      <c r="T402" s="70"/>
      <c r="U402" s="70"/>
      <c r="V402" s="18"/>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1"/>
      <c r="BA402" s="1"/>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row>
    <row r="403" spans="2:79" hidden="1">
      <c r="B403" s="1"/>
      <c r="C403" s="1"/>
      <c r="D403" s="1"/>
      <c r="E403" s="1"/>
      <c r="F403" s="1"/>
      <c r="G403" s="5"/>
      <c r="H403" s="1"/>
      <c r="I403" s="1"/>
      <c r="J403" s="5"/>
      <c r="K403" s="1"/>
      <c r="L403" s="1"/>
      <c r="M403" s="5"/>
      <c r="N403" s="5"/>
      <c r="O403" s="5"/>
      <c r="P403" s="5"/>
      <c r="Q403" s="5"/>
      <c r="R403" s="5"/>
      <c r="S403" s="70"/>
      <c r="T403" s="70"/>
      <c r="U403" s="70"/>
      <c r="V403" s="18"/>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1"/>
      <c r="BA403" s="1"/>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row>
    <row r="404" spans="2:79" hidden="1">
      <c r="B404" s="1"/>
      <c r="C404" s="1"/>
      <c r="D404" s="1"/>
      <c r="E404" s="1"/>
      <c r="F404" s="1"/>
      <c r="G404" s="5"/>
      <c r="H404" s="1"/>
      <c r="I404" s="1"/>
      <c r="J404" s="5"/>
      <c r="K404" s="1"/>
      <c r="L404" s="1"/>
      <c r="M404" s="5"/>
      <c r="N404" s="5"/>
      <c r="O404" s="5"/>
      <c r="P404" s="5"/>
      <c r="Q404" s="5"/>
      <c r="R404" s="5"/>
      <c r="S404" s="70"/>
      <c r="T404" s="70"/>
      <c r="U404" s="70"/>
      <c r="V404" s="18"/>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1"/>
      <c r="BA404" s="1"/>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row>
    <row r="405" spans="2:79" hidden="1">
      <c r="B405" s="1"/>
      <c r="C405" s="1"/>
      <c r="D405" s="1"/>
      <c r="E405" s="1"/>
      <c r="F405" s="1"/>
      <c r="G405" s="5"/>
      <c r="H405" s="1"/>
      <c r="I405" s="1"/>
      <c r="J405" s="5"/>
      <c r="K405" s="1"/>
      <c r="L405" s="1"/>
      <c r="M405" s="5"/>
      <c r="N405" s="5"/>
      <c r="O405" s="5"/>
      <c r="P405" s="5"/>
      <c r="Q405" s="5"/>
      <c r="R405" s="5"/>
      <c r="S405" s="70"/>
      <c r="T405" s="70"/>
      <c r="U405" s="70"/>
      <c r="V405" s="18"/>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1"/>
      <c r="BA405" s="1"/>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row>
    <row r="406" spans="2:79" hidden="1">
      <c r="B406" s="1"/>
      <c r="C406" s="1"/>
      <c r="D406" s="1"/>
      <c r="E406" s="1"/>
      <c r="F406" s="1"/>
      <c r="G406" s="5"/>
      <c r="H406" s="1"/>
      <c r="I406" s="1"/>
      <c r="J406" s="5"/>
      <c r="K406" s="1"/>
      <c r="L406" s="1"/>
      <c r="M406" s="5"/>
      <c r="N406" s="5"/>
      <c r="O406" s="5"/>
      <c r="P406" s="5"/>
      <c r="Q406" s="5"/>
      <c r="R406" s="5"/>
      <c r="S406" s="70"/>
      <c r="T406" s="70"/>
      <c r="U406" s="70"/>
      <c r="V406" s="18"/>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1"/>
      <c r="BA406" s="1"/>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row>
    <row r="407" spans="2:79" hidden="1">
      <c r="B407" s="1"/>
      <c r="C407" s="1"/>
      <c r="D407" s="1"/>
      <c r="E407" s="1"/>
      <c r="F407" s="1"/>
      <c r="G407" s="5"/>
      <c r="H407" s="1"/>
      <c r="I407" s="1"/>
      <c r="J407" s="5"/>
      <c r="K407" s="1"/>
      <c r="L407" s="1"/>
      <c r="M407" s="5"/>
      <c r="N407" s="5"/>
      <c r="O407" s="5"/>
      <c r="P407" s="5"/>
      <c r="Q407" s="5"/>
      <c r="R407" s="5"/>
      <c r="S407" s="70"/>
      <c r="T407" s="70"/>
      <c r="U407" s="70"/>
      <c r="V407" s="18"/>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1"/>
      <c r="BA407" s="1"/>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row>
    <row r="408" spans="2:79" hidden="1">
      <c r="B408" s="1"/>
      <c r="C408" s="1"/>
      <c r="D408" s="1"/>
      <c r="E408" s="1"/>
      <c r="F408" s="1"/>
      <c r="G408" s="5"/>
      <c r="H408" s="1"/>
      <c r="I408" s="1"/>
      <c r="J408" s="5"/>
      <c r="K408" s="1"/>
      <c r="L408" s="1"/>
      <c r="M408" s="5"/>
      <c r="N408" s="5"/>
      <c r="O408" s="5"/>
      <c r="P408" s="5"/>
      <c r="Q408" s="5"/>
      <c r="R408" s="5"/>
      <c r="S408" s="70"/>
      <c r="T408" s="70"/>
      <c r="U408" s="70"/>
      <c r="V408" s="18"/>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1"/>
      <c r="BA408" s="1"/>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row>
    <row r="409" spans="2:79" hidden="1">
      <c r="B409" s="1"/>
      <c r="C409" s="1"/>
      <c r="D409" s="1"/>
      <c r="E409" s="1"/>
      <c r="F409" s="1"/>
      <c r="G409" s="5"/>
      <c r="H409" s="1"/>
      <c r="I409" s="1"/>
      <c r="J409" s="5"/>
      <c r="K409" s="1"/>
      <c r="L409" s="1"/>
      <c r="M409" s="5"/>
      <c r="N409" s="5"/>
      <c r="O409" s="5"/>
      <c r="P409" s="5"/>
      <c r="Q409" s="5"/>
      <c r="R409" s="5"/>
      <c r="S409" s="70"/>
      <c r="T409" s="70"/>
      <c r="U409" s="70"/>
      <c r="V409" s="18"/>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1"/>
      <c r="BA409" s="1"/>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row>
    <row r="410" spans="2:79" hidden="1">
      <c r="B410" s="1"/>
      <c r="C410" s="1"/>
      <c r="D410" s="1"/>
      <c r="E410" s="1"/>
      <c r="F410" s="1"/>
      <c r="G410" s="5"/>
      <c r="H410" s="1"/>
      <c r="I410" s="1"/>
      <c r="J410" s="5"/>
      <c r="K410" s="1"/>
      <c r="L410" s="1"/>
      <c r="M410" s="5"/>
      <c r="N410" s="5"/>
      <c r="O410" s="5"/>
      <c r="P410" s="5"/>
      <c r="Q410" s="5"/>
      <c r="R410" s="5"/>
      <c r="S410" s="70"/>
      <c r="T410" s="70"/>
      <c r="U410" s="70"/>
      <c r="V410" s="18"/>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1"/>
      <c r="BA410" s="1"/>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row>
    <row r="411" spans="2:79" hidden="1">
      <c r="B411" s="1"/>
      <c r="C411" s="1"/>
      <c r="D411" s="1"/>
      <c r="E411" s="1"/>
      <c r="F411" s="1"/>
      <c r="G411" s="5"/>
      <c r="H411" s="1"/>
      <c r="I411" s="1"/>
      <c r="J411" s="5"/>
      <c r="K411" s="1"/>
      <c r="L411" s="1"/>
      <c r="M411" s="5"/>
      <c r="N411" s="5"/>
      <c r="O411" s="5"/>
      <c r="P411" s="5"/>
      <c r="Q411" s="5"/>
      <c r="R411" s="5"/>
      <c r="S411" s="70"/>
      <c r="T411" s="70"/>
      <c r="U411" s="70"/>
      <c r="V411" s="18"/>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1"/>
      <c r="BA411" s="1"/>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row>
    <row r="412" spans="2:79" hidden="1">
      <c r="B412" s="1"/>
      <c r="C412" s="1"/>
      <c r="D412" s="1"/>
      <c r="E412" s="1"/>
      <c r="F412" s="1"/>
      <c r="G412" s="5"/>
      <c r="H412" s="1"/>
      <c r="I412" s="1"/>
      <c r="J412" s="5"/>
      <c r="K412" s="1"/>
      <c r="L412" s="1"/>
      <c r="M412" s="5"/>
      <c r="N412" s="5"/>
      <c r="O412" s="5"/>
      <c r="P412" s="5"/>
      <c r="Q412" s="5"/>
      <c r="R412" s="5"/>
      <c r="S412" s="70"/>
      <c r="T412" s="70"/>
      <c r="U412" s="70"/>
      <c r="V412" s="18"/>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1"/>
      <c r="BA412" s="1"/>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row>
    <row r="413" spans="2:79" hidden="1">
      <c r="B413" s="1"/>
      <c r="C413" s="1"/>
      <c r="D413" s="1"/>
      <c r="E413" s="1"/>
      <c r="F413" s="1"/>
      <c r="G413" s="5"/>
      <c r="H413" s="1"/>
      <c r="I413" s="1"/>
      <c r="J413" s="5"/>
      <c r="K413" s="1"/>
      <c r="L413" s="1"/>
      <c r="M413" s="5"/>
      <c r="N413" s="5"/>
      <c r="O413" s="5"/>
      <c r="P413" s="5"/>
      <c r="Q413" s="5"/>
      <c r="R413" s="5"/>
      <c r="S413" s="70"/>
      <c r="T413" s="70"/>
      <c r="U413" s="70"/>
      <c r="V413" s="18"/>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1"/>
      <c r="BA413" s="1"/>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row>
    <row r="414" spans="2:79" hidden="1">
      <c r="B414" s="1"/>
      <c r="C414" s="1"/>
      <c r="D414" s="1"/>
      <c r="E414" s="1"/>
      <c r="F414" s="1"/>
      <c r="G414" s="5"/>
      <c r="H414" s="1"/>
      <c r="I414" s="1"/>
      <c r="J414" s="5"/>
      <c r="K414" s="1"/>
      <c r="L414" s="1"/>
      <c r="M414" s="5"/>
      <c r="N414" s="5"/>
      <c r="O414" s="5"/>
      <c r="P414" s="5"/>
      <c r="Q414" s="5"/>
      <c r="R414" s="5"/>
      <c r="S414" s="70"/>
      <c r="T414" s="70"/>
      <c r="U414" s="70"/>
      <c r="V414" s="18"/>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1"/>
      <c r="BA414" s="1"/>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row>
    <row r="415" spans="2:79" hidden="1">
      <c r="B415" s="1"/>
      <c r="C415" s="1"/>
      <c r="D415" s="1"/>
      <c r="E415" s="1"/>
      <c r="F415" s="1"/>
      <c r="G415" s="5"/>
      <c r="H415" s="1"/>
      <c r="I415" s="1"/>
      <c r="J415" s="5"/>
      <c r="K415" s="1"/>
      <c r="L415" s="1"/>
      <c r="M415" s="5"/>
      <c r="N415" s="5"/>
      <c r="O415" s="5"/>
      <c r="P415" s="5"/>
      <c r="Q415" s="5"/>
      <c r="R415" s="5"/>
      <c r="S415" s="70"/>
      <c r="T415" s="70"/>
      <c r="U415" s="70"/>
      <c r="V415" s="18"/>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1"/>
      <c r="BA415" s="1"/>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row>
    <row r="416" spans="2:79" hidden="1">
      <c r="B416" s="1"/>
      <c r="C416" s="1"/>
      <c r="D416" s="1"/>
      <c r="E416" s="1"/>
      <c r="F416" s="1"/>
      <c r="G416" s="5"/>
      <c r="H416" s="1"/>
      <c r="I416" s="1"/>
      <c r="J416" s="5"/>
      <c r="K416" s="1"/>
      <c r="L416" s="1"/>
      <c r="M416" s="5"/>
      <c r="N416" s="5"/>
      <c r="O416" s="5"/>
      <c r="P416" s="5"/>
      <c r="Q416" s="5"/>
      <c r="R416" s="5"/>
      <c r="S416" s="70"/>
      <c r="T416" s="70"/>
      <c r="U416" s="70"/>
      <c r="V416" s="18"/>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1"/>
      <c r="BA416" s="1"/>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row>
    <row r="417" spans="2:79" hidden="1">
      <c r="B417" s="1"/>
      <c r="C417" s="1"/>
      <c r="D417" s="1"/>
      <c r="E417" s="1"/>
      <c r="F417" s="1"/>
      <c r="G417" s="5"/>
      <c r="H417" s="1"/>
      <c r="I417" s="1"/>
      <c r="J417" s="5"/>
      <c r="K417" s="1"/>
      <c r="L417" s="1"/>
      <c r="M417" s="5"/>
      <c r="N417" s="5"/>
      <c r="O417" s="5"/>
      <c r="P417" s="5"/>
      <c r="Q417" s="5"/>
      <c r="R417" s="5"/>
      <c r="S417" s="70"/>
      <c r="T417" s="70"/>
      <c r="U417" s="70"/>
      <c r="V417" s="18"/>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1"/>
      <c r="BA417" s="1"/>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row>
    <row r="418" spans="2:79" hidden="1">
      <c r="B418" s="1"/>
      <c r="C418" s="1"/>
      <c r="D418" s="1"/>
      <c r="E418" s="1"/>
      <c r="F418" s="1"/>
      <c r="G418" s="5"/>
      <c r="H418" s="1"/>
      <c r="I418" s="1"/>
      <c r="J418" s="5"/>
      <c r="K418" s="1"/>
      <c r="L418" s="1"/>
      <c r="M418" s="5"/>
      <c r="N418" s="5"/>
      <c r="O418" s="5"/>
      <c r="P418" s="5"/>
      <c r="Q418" s="5"/>
      <c r="R418" s="5"/>
      <c r="S418" s="70"/>
      <c r="T418" s="70"/>
      <c r="U418" s="70"/>
      <c r="V418" s="18"/>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1"/>
      <c r="BA418" s="1"/>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row>
    <row r="419" spans="2:79" hidden="1">
      <c r="B419" s="1"/>
      <c r="C419" s="1"/>
      <c r="D419" s="1"/>
      <c r="E419" s="1"/>
      <c r="F419" s="1"/>
      <c r="G419" s="5"/>
      <c r="H419" s="1"/>
      <c r="I419" s="1"/>
      <c r="J419" s="5"/>
      <c r="K419" s="1"/>
      <c r="L419" s="1"/>
      <c r="M419" s="5"/>
      <c r="N419" s="5"/>
      <c r="O419" s="5"/>
      <c r="P419" s="5"/>
      <c r="Q419" s="5"/>
      <c r="R419" s="5"/>
      <c r="S419" s="70"/>
      <c r="T419" s="70"/>
      <c r="U419" s="70"/>
      <c r="V419" s="18"/>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1"/>
      <c r="BA419" s="1"/>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row>
    <row r="420" spans="2:79" hidden="1">
      <c r="B420" s="1"/>
      <c r="C420" s="1"/>
      <c r="D420" s="1"/>
      <c r="E420" s="1"/>
      <c r="F420" s="1"/>
      <c r="G420" s="5"/>
      <c r="H420" s="1"/>
      <c r="I420" s="1"/>
      <c r="J420" s="5"/>
      <c r="K420" s="1"/>
      <c r="L420" s="1"/>
      <c r="M420" s="5"/>
      <c r="N420" s="5"/>
      <c r="O420" s="5"/>
      <c r="P420" s="5"/>
      <c r="Q420" s="5"/>
      <c r="R420" s="5"/>
      <c r="S420" s="70"/>
      <c r="T420" s="70"/>
      <c r="U420" s="70"/>
      <c r="V420" s="18"/>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1"/>
      <c r="BA420" s="1"/>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row>
    <row r="421" spans="2:79" hidden="1">
      <c r="B421" s="1"/>
      <c r="C421" s="1"/>
      <c r="D421" s="1"/>
      <c r="E421" s="1"/>
      <c r="F421" s="1"/>
      <c r="G421" s="5"/>
      <c r="H421" s="1"/>
      <c r="I421" s="1"/>
      <c r="J421" s="5"/>
      <c r="K421" s="1"/>
      <c r="L421" s="1"/>
      <c r="M421" s="5"/>
      <c r="N421" s="5"/>
      <c r="O421" s="5"/>
      <c r="P421" s="5"/>
      <c r="Q421" s="5"/>
      <c r="R421" s="5"/>
      <c r="S421" s="70"/>
      <c r="T421" s="70"/>
      <c r="U421" s="70"/>
      <c r="V421" s="18"/>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1"/>
      <c r="BA421" s="1"/>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row>
    <row r="422" spans="2:79" hidden="1">
      <c r="B422" s="1"/>
      <c r="C422" s="1"/>
      <c r="D422" s="1"/>
      <c r="E422" s="1"/>
      <c r="F422" s="1"/>
      <c r="G422" s="5"/>
      <c r="H422" s="1"/>
      <c r="I422" s="1"/>
      <c r="J422" s="5"/>
      <c r="K422" s="1"/>
      <c r="L422" s="1"/>
      <c r="M422" s="5"/>
      <c r="N422" s="5"/>
      <c r="O422" s="5"/>
      <c r="P422" s="5"/>
      <c r="Q422" s="5"/>
      <c r="R422" s="5"/>
      <c r="S422" s="70"/>
      <c r="T422" s="70"/>
      <c r="U422" s="70"/>
      <c r="V422" s="18"/>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1"/>
      <c r="BA422" s="1"/>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row>
    <row r="423" spans="2:79" hidden="1">
      <c r="B423" s="1"/>
      <c r="C423" s="1"/>
      <c r="D423" s="1"/>
      <c r="E423" s="1"/>
      <c r="F423" s="1"/>
      <c r="G423" s="5"/>
      <c r="H423" s="1"/>
      <c r="I423" s="1"/>
      <c r="J423" s="5"/>
      <c r="K423" s="1"/>
      <c r="L423" s="1"/>
      <c r="M423" s="5"/>
      <c r="N423" s="5"/>
      <c r="O423" s="5"/>
      <c r="P423" s="5"/>
      <c r="Q423" s="5"/>
      <c r="R423" s="5"/>
      <c r="S423" s="70"/>
      <c r="T423" s="70"/>
      <c r="U423" s="70"/>
      <c r="V423" s="18"/>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1"/>
      <c r="BA423" s="1"/>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row>
    <row r="424" spans="2:79" hidden="1">
      <c r="B424" s="1"/>
      <c r="C424" s="1"/>
      <c r="D424" s="1"/>
      <c r="E424" s="1"/>
      <c r="F424" s="1"/>
      <c r="G424" s="5"/>
      <c r="H424" s="1"/>
      <c r="I424" s="1"/>
      <c r="J424" s="5"/>
      <c r="K424" s="1"/>
      <c r="L424" s="1"/>
      <c r="M424" s="5"/>
      <c r="N424" s="5"/>
      <c r="O424" s="5"/>
      <c r="P424" s="5"/>
      <c r="Q424" s="5"/>
      <c r="R424" s="5"/>
      <c r="S424" s="70"/>
      <c r="T424" s="70"/>
      <c r="U424" s="70"/>
      <c r="V424" s="18"/>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1"/>
      <c r="BA424" s="1"/>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row>
    <row r="425" spans="2:79" hidden="1">
      <c r="B425" s="1"/>
      <c r="C425" s="1"/>
      <c r="D425" s="1"/>
      <c r="E425" s="1"/>
      <c r="F425" s="1"/>
      <c r="G425" s="5"/>
      <c r="H425" s="1"/>
      <c r="I425" s="1"/>
      <c r="J425" s="5"/>
      <c r="K425" s="1"/>
      <c r="L425" s="1"/>
      <c r="M425" s="5"/>
      <c r="N425" s="5"/>
      <c r="O425" s="5"/>
      <c r="P425" s="5"/>
      <c r="Q425" s="5"/>
      <c r="R425" s="5"/>
      <c r="S425" s="70"/>
      <c r="T425" s="70"/>
      <c r="U425" s="70"/>
      <c r="V425" s="18"/>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1"/>
      <c r="BA425" s="1"/>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row>
    <row r="426" spans="2:79" hidden="1">
      <c r="B426" s="1"/>
      <c r="C426" s="1"/>
      <c r="D426" s="1"/>
      <c r="E426" s="1"/>
      <c r="F426" s="1"/>
      <c r="G426" s="5"/>
      <c r="H426" s="1"/>
      <c r="I426" s="1"/>
      <c r="J426" s="5"/>
      <c r="K426" s="1"/>
      <c r="L426" s="1"/>
      <c r="M426" s="5"/>
      <c r="N426" s="5"/>
      <c r="O426" s="5"/>
      <c r="P426" s="5"/>
      <c r="Q426" s="5"/>
      <c r="R426" s="5"/>
      <c r="S426" s="70"/>
      <c r="T426" s="70"/>
      <c r="U426" s="70"/>
      <c r="V426" s="18"/>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1"/>
      <c r="BA426" s="1"/>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row>
    <row r="427" spans="2:79" hidden="1">
      <c r="B427" s="1"/>
      <c r="C427" s="1"/>
      <c r="D427" s="1"/>
      <c r="E427" s="1"/>
      <c r="F427" s="1"/>
      <c r="G427" s="5"/>
      <c r="H427" s="1"/>
      <c r="I427" s="1"/>
      <c r="J427" s="5"/>
      <c r="K427" s="1"/>
      <c r="L427" s="1"/>
      <c r="M427" s="5"/>
      <c r="N427" s="5"/>
      <c r="O427" s="5"/>
      <c r="P427" s="5"/>
      <c r="Q427" s="5"/>
      <c r="R427" s="5"/>
      <c r="S427" s="70"/>
      <c r="T427" s="70"/>
      <c r="U427" s="70"/>
      <c r="V427" s="18"/>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1"/>
      <c r="BA427" s="1"/>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row>
    <row r="428" spans="2:79" hidden="1">
      <c r="B428" s="1"/>
      <c r="C428" s="1"/>
      <c r="D428" s="1"/>
      <c r="E428" s="1"/>
      <c r="F428" s="1"/>
      <c r="G428" s="5"/>
      <c r="H428" s="1"/>
      <c r="I428" s="1"/>
      <c r="J428" s="5"/>
      <c r="K428" s="1"/>
      <c r="L428" s="1"/>
      <c r="M428" s="5"/>
      <c r="N428" s="5"/>
      <c r="O428" s="5"/>
      <c r="P428" s="5"/>
      <c r="Q428" s="5"/>
      <c r="R428" s="5"/>
      <c r="S428" s="70"/>
      <c r="T428" s="70"/>
      <c r="U428" s="70"/>
      <c r="V428" s="18"/>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1"/>
      <c r="BA428" s="1"/>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row>
    <row r="429" spans="2:79" hidden="1">
      <c r="B429" s="1"/>
      <c r="C429" s="1"/>
      <c r="D429" s="1"/>
      <c r="E429" s="1"/>
      <c r="F429" s="1"/>
      <c r="G429" s="5"/>
      <c r="H429" s="1"/>
      <c r="I429" s="1"/>
      <c r="J429" s="5"/>
      <c r="K429" s="1"/>
      <c r="L429" s="1"/>
      <c r="M429" s="5"/>
      <c r="N429" s="5"/>
      <c r="O429" s="5"/>
      <c r="P429" s="5"/>
      <c r="Q429" s="5"/>
      <c r="R429" s="5"/>
      <c r="S429" s="70"/>
      <c r="T429" s="70"/>
      <c r="U429" s="70"/>
      <c r="V429" s="18"/>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1"/>
      <c r="BA429" s="1"/>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row>
    <row r="430" spans="2:79" hidden="1">
      <c r="B430" s="1"/>
      <c r="C430" s="1"/>
      <c r="D430" s="1"/>
      <c r="E430" s="1"/>
      <c r="F430" s="1"/>
      <c r="G430" s="5"/>
      <c r="H430" s="1"/>
      <c r="I430" s="1"/>
      <c r="J430" s="5"/>
      <c r="K430" s="1"/>
      <c r="L430" s="1"/>
      <c r="M430" s="5"/>
      <c r="N430" s="5"/>
      <c r="O430" s="5"/>
      <c r="P430" s="5"/>
      <c r="Q430" s="5"/>
      <c r="R430" s="5"/>
      <c r="S430" s="70"/>
      <c r="T430" s="70"/>
      <c r="U430" s="70"/>
      <c r="V430" s="18"/>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1"/>
      <c r="BA430" s="1"/>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row>
    <row r="431" spans="2:79" hidden="1">
      <c r="B431" s="1"/>
      <c r="C431" s="1"/>
      <c r="D431" s="1"/>
      <c r="E431" s="1"/>
      <c r="F431" s="1"/>
      <c r="G431" s="5"/>
      <c r="H431" s="1"/>
      <c r="I431" s="1"/>
      <c r="J431" s="5"/>
      <c r="K431" s="1"/>
      <c r="L431" s="1"/>
      <c r="M431" s="5"/>
      <c r="N431" s="5"/>
      <c r="O431" s="5"/>
      <c r="P431" s="5"/>
      <c r="Q431" s="5"/>
      <c r="R431" s="5"/>
      <c r="S431" s="70"/>
      <c r="T431" s="70"/>
      <c r="U431" s="70"/>
      <c r="V431" s="18"/>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1"/>
      <c r="BA431" s="1"/>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row>
    <row r="432" spans="2:79" hidden="1">
      <c r="B432" s="1"/>
      <c r="C432" s="1"/>
      <c r="D432" s="1"/>
      <c r="E432" s="1"/>
      <c r="F432" s="1"/>
      <c r="G432" s="5"/>
      <c r="H432" s="1"/>
      <c r="I432" s="1"/>
      <c r="J432" s="5"/>
      <c r="K432" s="1"/>
      <c r="L432" s="1"/>
      <c r="M432" s="5"/>
      <c r="N432" s="5"/>
      <c r="O432" s="5"/>
      <c r="P432" s="5"/>
      <c r="Q432" s="5"/>
      <c r="R432" s="5"/>
      <c r="S432" s="70"/>
      <c r="T432" s="70"/>
      <c r="U432" s="70"/>
      <c r="V432" s="18"/>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1"/>
      <c r="BA432" s="1"/>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row>
    <row r="433" spans="2:79" hidden="1">
      <c r="B433" s="1"/>
      <c r="C433" s="1"/>
      <c r="D433" s="1"/>
      <c r="E433" s="1"/>
      <c r="F433" s="1"/>
      <c r="G433" s="5"/>
      <c r="H433" s="1"/>
      <c r="I433" s="1"/>
      <c r="J433" s="5"/>
      <c r="K433" s="1"/>
      <c r="L433" s="1"/>
      <c r="M433" s="5"/>
      <c r="N433" s="5"/>
      <c r="O433" s="5"/>
      <c r="P433" s="5"/>
      <c r="Q433" s="5"/>
      <c r="R433" s="5"/>
      <c r="S433" s="70"/>
      <c r="T433" s="70"/>
      <c r="U433" s="70"/>
      <c r="V433" s="18"/>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1"/>
      <c r="BA433" s="1"/>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row>
    <row r="434" spans="2:79" hidden="1">
      <c r="B434" s="1"/>
      <c r="C434" s="1"/>
      <c r="D434" s="1"/>
      <c r="E434" s="1"/>
      <c r="F434" s="1"/>
      <c r="G434" s="5"/>
      <c r="H434" s="1"/>
      <c r="I434" s="1"/>
      <c r="J434" s="5"/>
      <c r="K434" s="1"/>
      <c r="L434" s="1"/>
      <c r="M434" s="5"/>
      <c r="N434" s="5"/>
      <c r="O434" s="5"/>
      <c r="P434" s="5"/>
      <c r="Q434" s="5"/>
      <c r="R434" s="5"/>
      <c r="S434" s="70"/>
      <c r="T434" s="70"/>
      <c r="U434" s="70"/>
      <c r="V434" s="18"/>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1"/>
      <c r="BA434" s="1"/>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row>
    <row r="435" spans="2:79" hidden="1">
      <c r="B435" s="1"/>
      <c r="C435" s="1"/>
      <c r="D435" s="1"/>
      <c r="E435" s="1"/>
      <c r="F435" s="1"/>
      <c r="G435" s="5"/>
      <c r="H435" s="1"/>
      <c r="I435" s="1"/>
      <c r="J435" s="5"/>
      <c r="K435" s="1"/>
      <c r="L435" s="1"/>
      <c r="M435" s="5"/>
      <c r="N435" s="5"/>
      <c r="O435" s="5"/>
      <c r="P435" s="5"/>
      <c r="Q435" s="5"/>
      <c r="R435" s="5"/>
      <c r="S435" s="70"/>
      <c r="T435" s="70"/>
      <c r="U435" s="70"/>
      <c r="V435" s="18"/>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1"/>
      <c r="BA435" s="1"/>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row>
    <row r="436" spans="2:79" hidden="1">
      <c r="B436" s="1"/>
      <c r="C436" s="1"/>
      <c r="D436" s="1"/>
      <c r="E436" s="1"/>
      <c r="F436" s="1"/>
      <c r="G436" s="5"/>
      <c r="H436" s="1"/>
      <c r="I436" s="1"/>
      <c r="J436" s="5"/>
      <c r="K436" s="1"/>
      <c r="L436" s="1"/>
      <c r="M436" s="5"/>
      <c r="N436" s="5"/>
      <c r="O436" s="5"/>
      <c r="P436" s="5"/>
      <c r="Q436" s="5"/>
      <c r="R436" s="5"/>
      <c r="S436" s="70"/>
      <c r="T436" s="70"/>
      <c r="U436" s="70"/>
      <c r="V436" s="18"/>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1"/>
      <c r="BA436" s="1"/>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row>
    <row r="437" spans="2:79" hidden="1">
      <c r="B437" s="1"/>
      <c r="C437" s="1"/>
      <c r="D437" s="1"/>
      <c r="E437" s="1"/>
      <c r="F437" s="1"/>
      <c r="G437" s="5"/>
      <c r="H437" s="1"/>
      <c r="I437" s="1"/>
      <c r="J437" s="5"/>
      <c r="K437" s="1"/>
      <c r="L437" s="1"/>
      <c r="M437" s="5"/>
      <c r="N437" s="5"/>
      <c r="O437" s="5"/>
      <c r="P437" s="5"/>
      <c r="Q437" s="5"/>
      <c r="R437" s="5"/>
      <c r="S437" s="70"/>
      <c r="T437" s="70"/>
      <c r="U437" s="70"/>
      <c r="V437" s="18"/>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1"/>
      <c r="BA437" s="1"/>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row>
    <row r="438" spans="2:79" hidden="1">
      <c r="B438" s="1"/>
      <c r="C438" s="1"/>
      <c r="D438" s="1"/>
      <c r="E438" s="1"/>
      <c r="F438" s="1"/>
      <c r="G438" s="5"/>
      <c r="H438" s="1"/>
      <c r="I438" s="1"/>
      <c r="J438" s="5"/>
      <c r="K438" s="1"/>
      <c r="L438" s="1"/>
      <c r="M438" s="5"/>
      <c r="N438" s="5"/>
      <c r="O438" s="5"/>
      <c r="P438" s="5"/>
      <c r="Q438" s="5"/>
      <c r="R438" s="5"/>
      <c r="S438" s="70"/>
      <c r="T438" s="70"/>
      <c r="U438" s="70"/>
      <c r="V438" s="18"/>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1"/>
      <c r="BA438" s="1"/>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row>
    <row r="439" spans="2:79" hidden="1">
      <c r="B439" s="1"/>
      <c r="C439" s="1"/>
      <c r="D439" s="1"/>
      <c r="E439" s="1"/>
      <c r="F439" s="1"/>
      <c r="G439" s="5"/>
      <c r="H439" s="1"/>
      <c r="I439" s="1"/>
      <c r="J439" s="5"/>
      <c r="K439" s="1"/>
      <c r="L439" s="1"/>
      <c r="M439" s="5"/>
      <c r="N439" s="5"/>
      <c r="O439" s="5"/>
      <c r="P439" s="5"/>
      <c r="Q439" s="5"/>
      <c r="R439" s="5"/>
      <c r="S439" s="70"/>
      <c r="T439" s="70"/>
      <c r="U439" s="70"/>
      <c r="V439" s="18"/>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1"/>
      <c r="BA439" s="1"/>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row>
    <row r="440" spans="2:79" hidden="1">
      <c r="B440" s="1"/>
      <c r="C440" s="1"/>
      <c r="D440" s="1"/>
      <c r="E440" s="1"/>
      <c r="F440" s="1"/>
      <c r="G440" s="5"/>
      <c r="H440" s="1"/>
      <c r="I440" s="1"/>
      <c r="J440" s="5"/>
      <c r="K440" s="1"/>
      <c r="L440" s="1"/>
      <c r="M440" s="5"/>
      <c r="N440" s="5"/>
      <c r="O440" s="5"/>
      <c r="P440" s="5"/>
      <c r="Q440" s="5"/>
      <c r="R440" s="5"/>
      <c r="S440" s="70"/>
      <c r="T440" s="70"/>
      <c r="U440" s="70"/>
      <c r="V440" s="18"/>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1"/>
      <c r="BA440" s="1"/>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row>
    <row r="441" spans="2:79" hidden="1">
      <c r="B441" s="1"/>
      <c r="C441" s="1"/>
      <c r="D441" s="1"/>
      <c r="E441" s="1"/>
      <c r="F441" s="1"/>
      <c r="G441" s="5"/>
      <c r="H441" s="1"/>
      <c r="I441" s="1"/>
      <c r="J441" s="5"/>
      <c r="K441" s="1"/>
      <c r="L441" s="1"/>
      <c r="M441" s="5"/>
      <c r="N441" s="5"/>
      <c r="O441" s="5"/>
      <c r="P441" s="5"/>
      <c r="Q441" s="5"/>
      <c r="R441" s="5"/>
      <c r="S441" s="70"/>
      <c r="T441" s="70"/>
      <c r="U441" s="70"/>
      <c r="V441" s="18"/>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1"/>
      <c r="BA441" s="1"/>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row>
    <row r="442" spans="2:79" hidden="1">
      <c r="B442" s="1"/>
      <c r="C442" s="1"/>
      <c r="D442" s="1"/>
      <c r="E442" s="1"/>
      <c r="F442" s="1"/>
      <c r="G442" s="5"/>
      <c r="H442" s="1"/>
      <c r="I442" s="1"/>
      <c r="J442" s="5"/>
      <c r="K442" s="1"/>
      <c r="L442" s="1"/>
      <c r="M442" s="5"/>
      <c r="N442" s="5"/>
      <c r="O442" s="5"/>
      <c r="P442" s="5"/>
      <c r="Q442" s="5"/>
      <c r="R442" s="5"/>
      <c r="S442" s="70"/>
      <c r="T442" s="70"/>
      <c r="U442" s="70"/>
      <c r="V442" s="18"/>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1"/>
      <c r="BA442" s="1"/>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row>
    <row r="443" spans="2:79" hidden="1">
      <c r="B443" s="1"/>
      <c r="C443" s="1"/>
      <c r="D443" s="1"/>
      <c r="E443" s="1"/>
      <c r="F443" s="1"/>
      <c r="G443" s="5"/>
      <c r="H443" s="1"/>
      <c r="I443" s="1"/>
      <c r="J443" s="5"/>
      <c r="K443" s="1"/>
      <c r="L443" s="1"/>
      <c r="M443" s="5"/>
      <c r="N443" s="5"/>
      <c r="O443" s="5"/>
      <c r="P443" s="5"/>
      <c r="Q443" s="5"/>
      <c r="R443" s="5"/>
      <c r="S443" s="70"/>
      <c r="T443" s="70"/>
      <c r="U443" s="70"/>
      <c r="V443" s="18"/>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1"/>
      <c r="BA443" s="1"/>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row>
    <row r="444" spans="2:79" hidden="1">
      <c r="B444" s="1"/>
      <c r="C444" s="1"/>
      <c r="D444" s="1"/>
      <c r="E444" s="1"/>
      <c r="F444" s="1"/>
      <c r="G444" s="5"/>
      <c r="H444" s="1"/>
      <c r="I444" s="1"/>
      <c r="J444" s="5"/>
      <c r="K444" s="1"/>
      <c r="L444" s="1"/>
      <c r="M444" s="5"/>
      <c r="N444" s="5"/>
      <c r="O444" s="5"/>
      <c r="P444" s="5"/>
      <c r="Q444" s="5"/>
      <c r="R444" s="5"/>
      <c r="S444" s="70"/>
      <c r="T444" s="70"/>
      <c r="U444" s="70"/>
      <c r="V444" s="18"/>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1"/>
      <c r="BA444" s="1"/>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row>
    <row r="445" spans="2:79" hidden="1">
      <c r="B445" s="1"/>
      <c r="C445" s="1"/>
      <c r="D445" s="1"/>
      <c r="E445" s="1"/>
      <c r="F445" s="1"/>
      <c r="G445" s="5"/>
      <c r="H445" s="1"/>
      <c r="I445" s="1"/>
      <c r="J445" s="5"/>
      <c r="K445" s="1"/>
      <c r="L445" s="1"/>
      <c r="M445" s="5"/>
      <c r="N445" s="5"/>
      <c r="O445" s="5"/>
      <c r="P445" s="5"/>
      <c r="Q445" s="5"/>
      <c r="R445" s="5"/>
      <c r="S445" s="70"/>
      <c r="T445" s="70"/>
      <c r="U445" s="70"/>
      <c r="V445" s="18"/>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1"/>
      <c r="BA445" s="1"/>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row>
    <row r="446" spans="2:79" hidden="1">
      <c r="B446" s="1"/>
      <c r="C446" s="1"/>
      <c r="D446" s="1"/>
      <c r="E446" s="1"/>
      <c r="F446" s="1"/>
      <c r="G446" s="5"/>
      <c r="H446" s="1"/>
      <c r="I446" s="1"/>
      <c r="J446" s="5"/>
      <c r="K446" s="1"/>
      <c r="L446" s="1"/>
      <c r="M446" s="5"/>
      <c r="N446" s="5"/>
      <c r="O446" s="5"/>
      <c r="P446" s="5"/>
      <c r="Q446" s="5"/>
      <c r="R446" s="5"/>
      <c r="S446" s="70"/>
      <c r="T446" s="70"/>
      <c r="U446" s="70"/>
      <c r="V446" s="18"/>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1"/>
      <c r="BA446" s="1"/>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row>
    <row r="447" spans="2:79" hidden="1">
      <c r="B447" s="1"/>
      <c r="C447" s="1"/>
      <c r="D447" s="1"/>
      <c r="E447" s="1"/>
      <c r="F447" s="1"/>
      <c r="G447" s="5"/>
      <c r="H447" s="1"/>
      <c r="I447" s="1"/>
      <c r="J447" s="5"/>
      <c r="K447" s="1"/>
      <c r="L447" s="1"/>
      <c r="M447" s="5"/>
      <c r="N447" s="5"/>
      <c r="O447" s="5"/>
      <c r="P447" s="5"/>
      <c r="Q447" s="5"/>
      <c r="R447" s="5"/>
      <c r="S447" s="70"/>
      <c r="T447" s="70"/>
      <c r="U447" s="70"/>
      <c r="V447" s="18"/>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1"/>
      <c r="BA447" s="1"/>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row>
    <row r="448" spans="2:79" hidden="1">
      <c r="B448" s="1"/>
      <c r="C448" s="1"/>
      <c r="D448" s="1"/>
      <c r="E448" s="1"/>
      <c r="F448" s="1"/>
      <c r="G448" s="5"/>
      <c r="H448" s="1"/>
      <c r="I448" s="1"/>
      <c r="J448" s="5"/>
      <c r="K448" s="1"/>
      <c r="L448" s="1"/>
      <c r="M448" s="5"/>
      <c r="N448" s="5"/>
      <c r="O448" s="5"/>
      <c r="P448" s="5"/>
      <c r="Q448" s="5"/>
      <c r="R448" s="5"/>
      <c r="S448" s="70"/>
      <c r="T448" s="70"/>
      <c r="U448" s="70"/>
      <c r="V448" s="18"/>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1"/>
      <c r="BA448" s="1"/>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row>
    <row r="449" spans="2:79" hidden="1">
      <c r="B449" s="1"/>
      <c r="C449" s="1"/>
      <c r="D449" s="1"/>
      <c r="E449" s="1"/>
      <c r="F449" s="1"/>
      <c r="G449" s="5"/>
      <c r="H449" s="1"/>
      <c r="I449" s="1"/>
      <c r="J449" s="5"/>
      <c r="K449" s="1"/>
      <c r="L449" s="1"/>
      <c r="M449" s="5"/>
      <c r="N449" s="5"/>
      <c r="O449" s="5"/>
      <c r="P449" s="5"/>
      <c r="Q449" s="5"/>
      <c r="R449" s="5"/>
      <c r="S449" s="70"/>
      <c r="T449" s="70"/>
      <c r="U449" s="70"/>
      <c r="V449" s="18"/>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1"/>
      <c r="BA449" s="1"/>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row>
    <row r="450" spans="2:79" hidden="1">
      <c r="B450" s="1"/>
      <c r="C450" s="1"/>
      <c r="D450" s="1"/>
      <c r="E450" s="1"/>
      <c r="F450" s="1"/>
      <c r="G450" s="5"/>
      <c r="H450" s="1"/>
      <c r="I450" s="1"/>
      <c r="J450" s="5"/>
      <c r="K450" s="1"/>
      <c r="L450" s="1"/>
      <c r="M450" s="5"/>
      <c r="N450" s="5"/>
      <c r="O450" s="5"/>
      <c r="P450" s="5"/>
      <c r="Q450" s="5"/>
      <c r="R450" s="5"/>
      <c r="S450" s="70"/>
      <c r="T450" s="70"/>
      <c r="U450" s="70"/>
      <c r="V450" s="18"/>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1"/>
      <c r="BA450" s="1"/>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row>
    <row r="451" spans="2:79" hidden="1">
      <c r="B451" s="1"/>
      <c r="C451" s="1"/>
      <c r="D451" s="1"/>
      <c r="E451" s="1"/>
      <c r="F451" s="1"/>
      <c r="G451" s="5"/>
      <c r="H451" s="1"/>
      <c r="I451" s="1"/>
      <c r="J451" s="5"/>
      <c r="K451" s="1"/>
      <c r="L451" s="1"/>
      <c r="M451" s="5"/>
      <c r="N451" s="5"/>
      <c r="O451" s="5"/>
      <c r="P451" s="5"/>
      <c r="Q451" s="5"/>
      <c r="R451" s="5"/>
      <c r="S451" s="70"/>
      <c r="T451" s="70"/>
      <c r="U451" s="70"/>
      <c r="V451" s="18"/>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1"/>
      <c r="BA451" s="1"/>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row>
    <row r="452" spans="2:79" hidden="1">
      <c r="B452" s="1"/>
      <c r="C452" s="1"/>
      <c r="D452" s="1"/>
      <c r="E452" s="1"/>
      <c r="F452" s="1"/>
      <c r="G452" s="5"/>
      <c r="H452" s="1"/>
      <c r="I452" s="1"/>
      <c r="J452" s="5"/>
      <c r="K452" s="1"/>
      <c r="L452" s="1"/>
      <c r="M452" s="5"/>
      <c r="N452" s="5"/>
      <c r="O452" s="5"/>
      <c r="P452" s="5"/>
      <c r="Q452" s="5"/>
      <c r="R452" s="5"/>
      <c r="S452" s="70"/>
      <c r="T452" s="70"/>
      <c r="U452" s="70"/>
      <c r="V452" s="18"/>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1"/>
      <c r="BA452" s="1"/>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row>
    <row r="453" spans="2:79" hidden="1">
      <c r="B453" s="1"/>
      <c r="C453" s="1"/>
      <c r="D453" s="1"/>
      <c r="E453" s="1"/>
      <c r="F453" s="1"/>
      <c r="G453" s="5"/>
      <c r="H453" s="1"/>
      <c r="I453" s="1"/>
      <c r="J453" s="5"/>
      <c r="K453" s="1"/>
      <c r="L453" s="1"/>
      <c r="M453" s="5"/>
      <c r="N453" s="5"/>
      <c r="O453" s="5"/>
      <c r="P453" s="5"/>
      <c r="Q453" s="5"/>
      <c r="R453" s="5"/>
      <c r="S453" s="70"/>
      <c r="T453" s="70"/>
      <c r="U453" s="70"/>
      <c r="V453" s="18"/>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1"/>
      <c r="BA453" s="1"/>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row>
    <row r="454" spans="2:79" hidden="1">
      <c r="B454" s="1"/>
      <c r="C454" s="1"/>
      <c r="D454" s="1"/>
      <c r="E454" s="1"/>
      <c r="F454" s="1"/>
      <c r="G454" s="5"/>
      <c r="H454" s="1"/>
      <c r="I454" s="1"/>
      <c r="J454" s="5"/>
      <c r="K454" s="1"/>
      <c r="L454" s="1"/>
      <c r="M454" s="5"/>
      <c r="N454" s="5"/>
      <c r="O454" s="5"/>
      <c r="P454" s="5"/>
      <c r="Q454" s="5"/>
      <c r="R454" s="5"/>
      <c r="S454" s="70"/>
      <c r="T454" s="70"/>
      <c r="U454" s="70"/>
      <c r="V454" s="18"/>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1"/>
      <c r="BA454" s="1"/>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row>
    <row r="455" spans="2:79" hidden="1">
      <c r="B455" s="1"/>
      <c r="C455" s="1"/>
      <c r="D455" s="1"/>
      <c r="E455" s="1"/>
      <c r="F455" s="1"/>
      <c r="G455" s="5"/>
      <c r="H455" s="1"/>
      <c r="I455" s="1"/>
      <c r="J455" s="5"/>
      <c r="K455" s="1"/>
      <c r="L455" s="1"/>
      <c r="M455" s="5"/>
      <c r="N455" s="5"/>
      <c r="O455" s="5"/>
      <c r="P455" s="5"/>
      <c r="Q455" s="5"/>
      <c r="R455" s="5"/>
      <c r="S455" s="70"/>
      <c r="T455" s="70"/>
      <c r="U455" s="70"/>
      <c r="V455" s="18"/>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1"/>
      <c r="BA455" s="1"/>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row>
    <row r="456" spans="2:79" hidden="1">
      <c r="B456" s="1"/>
      <c r="C456" s="1"/>
      <c r="D456" s="1"/>
      <c r="E456" s="1"/>
      <c r="F456" s="1"/>
      <c r="G456" s="5"/>
      <c r="H456" s="1"/>
      <c r="I456" s="1"/>
      <c r="J456" s="5"/>
      <c r="K456" s="1"/>
      <c r="L456" s="1"/>
      <c r="M456" s="5"/>
      <c r="N456" s="5"/>
      <c r="O456" s="5"/>
      <c r="P456" s="5"/>
      <c r="Q456" s="5"/>
      <c r="R456" s="5"/>
      <c r="S456" s="70"/>
      <c r="T456" s="70"/>
      <c r="U456" s="70"/>
      <c r="V456" s="18"/>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1"/>
      <c r="BA456" s="1"/>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row>
    <row r="457" spans="2:79" hidden="1">
      <c r="B457" s="1"/>
      <c r="C457" s="1"/>
      <c r="D457" s="1"/>
      <c r="E457" s="1"/>
      <c r="F457" s="1"/>
      <c r="G457" s="5"/>
      <c r="H457" s="1"/>
      <c r="I457" s="1"/>
      <c r="J457" s="5"/>
      <c r="K457" s="1"/>
      <c r="L457" s="1"/>
      <c r="M457" s="5"/>
      <c r="N457" s="5"/>
      <c r="O457" s="5"/>
      <c r="P457" s="5"/>
      <c r="Q457" s="5"/>
      <c r="R457" s="5"/>
      <c r="S457" s="70"/>
      <c r="T457" s="70"/>
      <c r="U457" s="70"/>
      <c r="V457" s="18"/>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1"/>
      <c r="BA457" s="1"/>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row>
    <row r="458" spans="2:79" hidden="1">
      <c r="B458" s="1"/>
      <c r="C458" s="1"/>
      <c r="D458" s="1"/>
      <c r="E458" s="1"/>
      <c r="F458" s="1"/>
      <c r="G458" s="5"/>
      <c r="H458" s="1"/>
      <c r="I458" s="1"/>
      <c r="J458" s="5"/>
      <c r="K458" s="1"/>
      <c r="L458" s="1"/>
      <c r="M458" s="5"/>
      <c r="N458" s="5"/>
      <c r="O458" s="5"/>
      <c r="P458" s="5"/>
      <c r="Q458" s="5"/>
      <c r="R458" s="5"/>
      <c r="S458" s="70"/>
      <c r="T458" s="70"/>
      <c r="U458" s="70"/>
      <c r="V458" s="18"/>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1"/>
      <c r="BA458" s="1"/>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row>
    <row r="459" spans="2:79" hidden="1">
      <c r="B459" s="1"/>
      <c r="C459" s="1"/>
      <c r="D459" s="1"/>
      <c r="E459" s="1"/>
      <c r="F459" s="1"/>
      <c r="G459" s="5"/>
      <c r="H459" s="1"/>
      <c r="I459" s="1"/>
      <c r="J459" s="5"/>
      <c r="K459" s="1"/>
      <c r="L459" s="1"/>
      <c r="M459" s="5"/>
      <c r="N459" s="5"/>
      <c r="O459" s="5"/>
      <c r="P459" s="5"/>
      <c r="Q459" s="5"/>
      <c r="R459" s="5"/>
      <c r="S459" s="70"/>
      <c r="T459" s="70"/>
      <c r="U459" s="70"/>
      <c r="V459" s="18"/>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1"/>
      <c r="BA459" s="1"/>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row>
    <row r="460" spans="2:79" hidden="1">
      <c r="B460" s="1"/>
      <c r="C460" s="1"/>
      <c r="D460" s="1"/>
      <c r="E460" s="1"/>
      <c r="F460" s="1"/>
      <c r="G460" s="5"/>
      <c r="H460" s="1"/>
      <c r="I460" s="1"/>
      <c r="J460" s="5"/>
      <c r="K460" s="1"/>
      <c r="L460" s="1"/>
      <c r="M460" s="5"/>
      <c r="N460" s="5"/>
      <c r="O460" s="5"/>
      <c r="P460" s="5"/>
      <c r="Q460" s="5"/>
      <c r="R460" s="5"/>
      <c r="S460" s="70"/>
      <c r="T460" s="70"/>
      <c r="U460" s="70"/>
      <c r="V460" s="18"/>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1"/>
      <c r="BA460" s="1"/>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row>
    <row r="461" spans="2:79" hidden="1">
      <c r="B461" s="1"/>
      <c r="C461" s="1"/>
      <c r="D461" s="1"/>
      <c r="E461" s="1"/>
      <c r="F461" s="1"/>
      <c r="G461" s="5"/>
      <c r="H461" s="1"/>
      <c r="I461" s="1"/>
      <c r="J461" s="5"/>
      <c r="K461" s="1"/>
      <c r="L461" s="1"/>
      <c r="M461" s="5"/>
      <c r="N461" s="5"/>
      <c r="O461" s="5"/>
      <c r="P461" s="5"/>
      <c r="Q461" s="5"/>
      <c r="R461" s="5"/>
      <c r="S461" s="70"/>
      <c r="T461" s="70"/>
      <c r="U461" s="70"/>
      <c r="V461" s="18"/>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1"/>
      <c r="BA461" s="1"/>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row>
    <row r="462" spans="2:79" hidden="1">
      <c r="B462" s="1"/>
      <c r="C462" s="1"/>
      <c r="D462" s="1"/>
      <c r="E462" s="1"/>
      <c r="F462" s="1"/>
      <c r="G462" s="5"/>
      <c r="H462" s="1"/>
      <c r="I462" s="1"/>
      <c r="J462" s="5"/>
      <c r="K462" s="1"/>
      <c r="L462" s="1"/>
      <c r="M462" s="5"/>
      <c r="N462" s="5"/>
      <c r="O462" s="5"/>
      <c r="P462" s="5"/>
      <c r="Q462" s="5"/>
      <c r="R462" s="5"/>
      <c r="S462" s="70"/>
      <c r="T462" s="70"/>
      <c r="U462" s="70"/>
      <c r="V462" s="18"/>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1"/>
      <c r="BA462" s="1"/>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row>
    <row r="463" spans="2:79" hidden="1">
      <c r="B463" s="1"/>
      <c r="C463" s="1"/>
      <c r="D463" s="1"/>
      <c r="E463" s="1"/>
      <c r="F463" s="1"/>
      <c r="G463" s="5"/>
      <c r="H463" s="1"/>
      <c r="I463" s="1"/>
      <c r="J463" s="5"/>
      <c r="K463" s="1"/>
      <c r="L463" s="1"/>
      <c r="M463" s="5"/>
      <c r="N463" s="5"/>
      <c r="O463" s="5"/>
      <c r="P463" s="5"/>
      <c r="Q463" s="5"/>
      <c r="R463" s="5"/>
      <c r="S463" s="70"/>
      <c r="T463" s="70"/>
      <c r="U463" s="70"/>
      <c r="V463" s="18"/>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1"/>
      <c r="BA463" s="1"/>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row>
    <row r="464" spans="2:79" hidden="1">
      <c r="B464" s="1"/>
      <c r="C464" s="1"/>
      <c r="D464" s="1"/>
      <c r="E464" s="1"/>
      <c r="F464" s="1"/>
      <c r="G464" s="5"/>
      <c r="H464" s="1"/>
      <c r="I464" s="1"/>
      <c r="J464" s="5"/>
      <c r="K464" s="1"/>
      <c r="L464" s="1"/>
      <c r="M464" s="5"/>
      <c r="N464" s="5"/>
      <c r="O464" s="5"/>
      <c r="P464" s="5"/>
      <c r="Q464" s="5"/>
      <c r="R464" s="5"/>
      <c r="S464" s="70"/>
      <c r="T464" s="70"/>
      <c r="U464" s="70"/>
      <c r="V464" s="18"/>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1"/>
      <c r="BA464" s="1"/>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row>
    <row r="465" spans="2:79" hidden="1">
      <c r="B465" s="1"/>
      <c r="C465" s="1"/>
      <c r="D465" s="1"/>
      <c r="E465" s="1"/>
      <c r="F465" s="1"/>
      <c r="G465" s="5"/>
      <c r="H465" s="1"/>
      <c r="I465" s="1"/>
      <c r="J465" s="5"/>
      <c r="K465" s="1"/>
      <c r="L465" s="1"/>
      <c r="M465" s="5"/>
      <c r="N465" s="5"/>
      <c r="O465" s="5"/>
      <c r="P465" s="5"/>
      <c r="Q465" s="5"/>
      <c r="R465" s="5"/>
      <c r="S465" s="70"/>
      <c r="T465" s="70"/>
      <c r="U465" s="70"/>
      <c r="V465" s="18"/>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1"/>
      <c r="BA465" s="1"/>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row>
    <row r="466" spans="2:79" hidden="1">
      <c r="B466" s="1"/>
      <c r="C466" s="1"/>
      <c r="D466" s="1"/>
      <c r="E466" s="1"/>
      <c r="F466" s="1"/>
      <c r="G466" s="5"/>
      <c r="H466" s="1"/>
      <c r="I466" s="1"/>
      <c r="J466" s="5"/>
      <c r="K466" s="1"/>
      <c r="L466" s="1"/>
      <c r="M466" s="5"/>
      <c r="N466" s="5"/>
      <c r="O466" s="5"/>
      <c r="P466" s="5"/>
      <c r="Q466" s="5"/>
      <c r="R466" s="5"/>
      <c r="S466" s="70"/>
      <c r="T466" s="70"/>
      <c r="U466" s="70"/>
      <c r="V466" s="18"/>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1"/>
      <c r="BA466" s="1"/>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row>
    <row r="467" spans="2:79" hidden="1">
      <c r="B467" s="1"/>
      <c r="C467" s="1"/>
      <c r="D467" s="1"/>
      <c r="E467" s="1"/>
      <c r="F467" s="1"/>
      <c r="G467" s="5"/>
      <c r="H467" s="1"/>
      <c r="I467" s="1"/>
      <c r="J467" s="5"/>
      <c r="K467" s="1"/>
      <c r="L467" s="1"/>
      <c r="M467" s="5"/>
      <c r="N467" s="5"/>
      <c r="O467" s="5"/>
      <c r="P467" s="5"/>
      <c r="Q467" s="5"/>
      <c r="R467" s="5"/>
      <c r="S467" s="70"/>
      <c r="T467" s="70"/>
      <c r="U467" s="70"/>
      <c r="V467" s="18"/>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1"/>
      <c r="BA467" s="1"/>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row>
    <row r="468" spans="2:79" hidden="1">
      <c r="B468" s="1"/>
      <c r="C468" s="1"/>
      <c r="D468" s="1"/>
      <c r="E468" s="1"/>
      <c r="F468" s="1"/>
      <c r="G468" s="5"/>
      <c r="H468" s="1"/>
      <c r="I468" s="1"/>
      <c r="J468" s="5"/>
      <c r="K468" s="1"/>
      <c r="L468" s="1"/>
      <c r="M468" s="5"/>
      <c r="N468" s="5"/>
      <c r="O468" s="5"/>
      <c r="P468" s="5"/>
      <c r="Q468" s="5"/>
      <c r="R468" s="5"/>
      <c r="S468" s="70"/>
      <c r="T468" s="70"/>
      <c r="U468" s="70"/>
      <c r="V468" s="18"/>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1"/>
      <c r="BA468" s="1"/>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row>
    <row r="469" spans="2:79" hidden="1">
      <c r="B469" s="1"/>
      <c r="C469" s="1"/>
      <c r="D469" s="1"/>
      <c r="E469" s="1"/>
      <c r="F469" s="1"/>
      <c r="G469" s="5"/>
      <c r="H469" s="1"/>
      <c r="I469" s="1"/>
      <c r="J469" s="5"/>
      <c r="K469" s="1"/>
      <c r="L469" s="1"/>
      <c r="M469" s="5"/>
      <c r="N469" s="5"/>
      <c r="O469" s="5"/>
      <c r="P469" s="5"/>
      <c r="Q469" s="5"/>
      <c r="R469" s="5"/>
      <c r="S469" s="70"/>
      <c r="T469" s="70"/>
      <c r="U469" s="70"/>
      <c r="V469" s="18"/>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1"/>
      <c r="BA469" s="1"/>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row>
    <row r="470" spans="2:79" hidden="1">
      <c r="B470" s="1"/>
      <c r="C470" s="1"/>
      <c r="D470" s="1"/>
      <c r="E470" s="1"/>
      <c r="F470" s="1"/>
      <c r="G470" s="5"/>
      <c r="H470" s="1"/>
      <c r="I470" s="1"/>
      <c r="J470" s="5"/>
      <c r="K470" s="1"/>
      <c r="L470" s="1"/>
      <c r="M470" s="5"/>
      <c r="N470" s="5"/>
      <c r="O470" s="5"/>
      <c r="P470" s="5"/>
      <c r="Q470" s="5"/>
      <c r="R470" s="5"/>
      <c r="S470" s="70"/>
      <c r="T470" s="70"/>
      <c r="U470" s="70"/>
      <c r="V470" s="18"/>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1"/>
      <c r="BA470" s="1"/>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row>
    <row r="471" spans="2:79" hidden="1">
      <c r="B471" s="1"/>
      <c r="C471" s="1"/>
      <c r="D471" s="1"/>
      <c r="E471" s="1"/>
      <c r="F471" s="1"/>
      <c r="G471" s="5"/>
      <c r="H471" s="1"/>
      <c r="I471" s="1"/>
      <c r="J471" s="5"/>
      <c r="K471" s="1"/>
      <c r="L471" s="1"/>
      <c r="M471" s="5"/>
      <c r="N471" s="5"/>
      <c r="O471" s="5"/>
      <c r="P471" s="5"/>
      <c r="Q471" s="5"/>
      <c r="R471" s="5"/>
      <c r="S471" s="70"/>
      <c r="T471" s="70"/>
      <c r="U471" s="70"/>
      <c r="V471" s="18"/>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1"/>
      <c r="BA471" s="1"/>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row>
    <row r="472" spans="2:79" hidden="1">
      <c r="B472" s="1"/>
      <c r="C472" s="1"/>
      <c r="D472" s="1"/>
      <c r="E472" s="1"/>
      <c r="F472" s="1"/>
      <c r="G472" s="5"/>
      <c r="H472" s="1"/>
      <c r="I472" s="1"/>
      <c r="J472" s="5"/>
      <c r="K472" s="1"/>
      <c r="L472" s="1"/>
      <c r="M472" s="5"/>
      <c r="N472" s="5"/>
      <c r="O472" s="5"/>
      <c r="P472" s="5"/>
      <c r="Q472" s="5"/>
      <c r="R472" s="5"/>
      <c r="S472" s="70"/>
      <c r="T472" s="70"/>
      <c r="U472" s="70"/>
      <c r="V472" s="18"/>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1"/>
      <c r="BA472" s="1"/>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row>
    <row r="473" spans="2:79" hidden="1">
      <c r="B473" s="1"/>
      <c r="C473" s="1"/>
      <c r="D473" s="1"/>
      <c r="E473" s="1"/>
      <c r="F473" s="1"/>
      <c r="G473" s="5"/>
      <c r="H473" s="1"/>
      <c r="I473" s="1"/>
      <c r="J473" s="5"/>
      <c r="K473" s="1"/>
      <c r="L473" s="1"/>
      <c r="M473" s="5"/>
      <c r="N473" s="5"/>
      <c r="O473" s="5"/>
      <c r="P473" s="5"/>
      <c r="Q473" s="5"/>
      <c r="R473" s="5"/>
      <c r="S473" s="70"/>
      <c r="T473" s="70"/>
      <c r="U473" s="70"/>
      <c r="V473" s="18"/>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1"/>
      <c r="BA473" s="1"/>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row>
    <row r="474" spans="2:79" hidden="1">
      <c r="B474" s="1"/>
      <c r="C474" s="1"/>
      <c r="D474" s="1"/>
      <c r="E474" s="1"/>
      <c r="F474" s="1"/>
      <c r="G474" s="5"/>
      <c r="H474" s="1"/>
      <c r="I474" s="1"/>
      <c r="J474" s="5"/>
      <c r="K474" s="1"/>
      <c r="L474" s="1"/>
      <c r="M474" s="5"/>
      <c r="N474" s="5"/>
      <c r="O474" s="5"/>
      <c r="P474" s="5"/>
      <c r="Q474" s="5"/>
      <c r="R474" s="5"/>
      <c r="S474" s="70"/>
      <c r="T474" s="70"/>
      <c r="U474" s="70"/>
      <c r="V474" s="18"/>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1"/>
      <c r="BA474" s="1"/>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row>
    <row r="475" spans="2:79" hidden="1">
      <c r="B475" s="1"/>
      <c r="C475" s="1"/>
      <c r="D475" s="1"/>
      <c r="E475" s="1"/>
      <c r="F475" s="1"/>
      <c r="G475" s="5"/>
      <c r="H475" s="1"/>
      <c r="I475" s="1"/>
      <c r="J475" s="5"/>
      <c r="K475" s="1"/>
      <c r="L475" s="1"/>
      <c r="M475" s="5"/>
      <c r="N475" s="5"/>
      <c r="O475" s="5"/>
      <c r="P475" s="5"/>
      <c r="Q475" s="5"/>
      <c r="R475" s="5"/>
      <c r="S475" s="70"/>
      <c r="T475" s="70"/>
      <c r="U475" s="70"/>
      <c r="V475" s="18"/>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1"/>
      <c r="BA475" s="1"/>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row>
    <row r="476" spans="2:79" hidden="1">
      <c r="B476" s="1"/>
      <c r="C476" s="1"/>
      <c r="D476" s="1"/>
      <c r="E476" s="1"/>
      <c r="F476" s="1"/>
      <c r="G476" s="5"/>
      <c r="H476" s="1"/>
      <c r="I476" s="1"/>
      <c r="J476" s="5"/>
      <c r="K476" s="1"/>
      <c r="L476" s="1"/>
      <c r="M476" s="5"/>
      <c r="N476" s="5"/>
      <c r="O476" s="5"/>
      <c r="P476" s="5"/>
      <c r="Q476" s="5"/>
      <c r="R476" s="5"/>
      <c r="S476" s="70"/>
      <c r="T476" s="70"/>
      <c r="U476" s="70"/>
      <c r="V476" s="18"/>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1"/>
      <c r="BA476" s="1"/>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row>
    <row r="477" spans="2:79" hidden="1">
      <c r="B477" s="1"/>
      <c r="C477" s="1"/>
      <c r="D477" s="1"/>
      <c r="E477" s="1"/>
      <c r="F477" s="1"/>
      <c r="G477" s="5"/>
      <c r="H477" s="1"/>
      <c r="I477" s="1"/>
      <c r="J477" s="5"/>
      <c r="K477" s="1"/>
      <c r="L477" s="1"/>
      <c r="M477" s="5"/>
      <c r="N477" s="5"/>
      <c r="O477" s="5"/>
      <c r="P477" s="5"/>
      <c r="Q477" s="5"/>
      <c r="R477" s="5"/>
      <c r="S477" s="70"/>
      <c r="T477" s="70"/>
      <c r="U477" s="70"/>
      <c r="V477" s="18"/>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1"/>
      <c r="BA477" s="1"/>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row>
    <row r="478" spans="2:79" hidden="1">
      <c r="B478" s="1"/>
      <c r="C478" s="1"/>
      <c r="D478" s="1"/>
      <c r="E478" s="1"/>
      <c r="F478" s="1"/>
      <c r="G478" s="5"/>
      <c r="H478" s="1"/>
      <c r="I478" s="1"/>
      <c r="J478" s="5"/>
      <c r="K478" s="1"/>
      <c r="L478" s="1"/>
      <c r="M478" s="5"/>
      <c r="N478" s="5"/>
      <c r="O478" s="5"/>
      <c r="P478" s="5"/>
      <c r="Q478" s="5"/>
      <c r="R478" s="5"/>
      <c r="S478" s="70"/>
      <c r="T478" s="70"/>
      <c r="U478" s="70"/>
      <c r="V478" s="18"/>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1"/>
      <c r="BA478" s="1"/>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row>
    <row r="479" spans="2:79" hidden="1">
      <c r="B479" s="1"/>
      <c r="C479" s="1"/>
      <c r="D479" s="1"/>
      <c r="E479" s="1"/>
      <c r="F479" s="1"/>
      <c r="G479" s="5"/>
      <c r="H479" s="1"/>
      <c r="I479" s="1"/>
      <c r="J479" s="5"/>
      <c r="K479" s="1"/>
      <c r="L479" s="1"/>
      <c r="M479" s="5"/>
      <c r="N479" s="5"/>
      <c r="O479" s="5"/>
      <c r="P479" s="5"/>
      <c r="Q479" s="5"/>
      <c r="R479" s="5"/>
      <c r="S479" s="70"/>
      <c r="T479" s="70"/>
      <c r="U479" s="70"/>
      <c r="V479" s="18"/>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1"/>
      <c r="BA479" s="1"/>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row>
    <row r="480" spans="2:79" hidden="1">
      <c r="B480" s="1"/>
      <c r="C480" s="1"/>
      <c r="D480" s="1"/>
      <c r="E480" s="1"/>
      <c r="F480" s="1"/>
      <c r="G480" s="5"/>
      <c r="H480" s="1"/>
      <c r="I480" s="1"/>
      <c r="J480" s="5"/>
      <c r="K480" s="1"/>
      <c r="L480" s="1"/>
      <c r="M480" s="5"/>
      <c r="N480" s="5"/>
      <c r="O480" s="5"/>
      <c r="P480" s="5"/>
      <c r="Q480" s="5"/>
      <c r="R480" s="5"/>
      <c r="S480" s="70"/>
      <c r="T480" s="70"/>
      <c r="U480" s="70"/>
      <c r="V480" s="18"/>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1"/>
      <c r="BA480" s="1"/>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row>
    <row r="481" spans="2:79" hidden="1">
      <c r="B481" s="1"/>
      <c r="C481" s="1"/>
      <c r="D481" s="1"/>
      <c r="E481" s="1"/>
      <c r="F481" s="1"/>
      <c r="G481" s="5"/>
      <c r="H481" s="1"/>
      <c r="I481" s="1"/>
      <c r="J481" s="5"/>
      <c r="K481" s="1"/>
      <c r="L481" s="1"/>
      <c r="M481" s="5"/>
      <c r="N481" s="5"/>
      <c r="O481" s="5"/>
      <c r="P481" s="5"/>
      <c r="Q481" s="5"/>
      <c r="R481" s="5"/>
      <c r="S481" s="70"/>
      <c r="T481" s="70"/>
      <c r="U481" s="70"/>
      <c r="V481" s="18"/>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1"/>
      <c r="BA481" s="1"/>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row>
    <row r="482" spans="2:79" hidden="1">
      <c r="B482" s="1"/>
      <c r="C482" s="1"/>
      <c r="D482" s="1"/>
      <c r="E482" s="1"/>
      <c r="F482" s="1"/>
      <c r="G482" s="5"/>
      <c r="H482" s="1"/>
      <c r="I482" s="1"/>
      <c r="J482" s="5"/>
      <c r="K482" s="1"/>
      <c r="L482" s="1"/>
      <c r="M482" s="5"/>
      <c r="N482" s="5"/>
      <c r="O482" s="5"/>
      <c r="P482" s="5"/>
      <c r="Q482" s="5"/>
      <c r="R482" s="5"/>
      <c r="S482" s="70"/>
      <c r="T482" s="70"/>
      <c r="U482" s="70"/>
      <c r="V482" s="18"/>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1"/>
      <c r="BA482" s="1"/>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row>
    <row r="483" spans="2:79" hidden="1">
      <c r="B483" s="1"/>
      <c r="C483" s="1"/>
      <c r="D483" s="1"/>
      <c r="E483" s="1"/>
      <c r="F483" s="1"/>
      <c r="G483" s="5"/>
      <c r="H483" s="1"/>
      <c r="I483" s="1"/>
      <c r="J483" s="5"/>
      <c r="K483" s="1"/>
      <c r="L483" s="1"/>
      <c r="M483" s="5"/>
      <c r="N483" s="5"/>
      <c r="O483" s="5"/>
      <c r="P483" s="5"/>
      <c r="Q483" s="5"/>
      <c r="R483" s="5"/>
      <c r="S483" s="70"/>
      <c r="T483" s="70"/>
      <c r="U483" s="70"/>
      <c r="V483" s="18"/>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1"/>
      <c r="BA483" s="1"/>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row>
    <row r="484" spans="2:79" hidden="1">
      <c r="B484" s="1"/>
      <c r="C484" s="1"/>
      <c r="D484" s="1"/>
      <c r="E484" s="1"/>
      <c r="F484" s="1"/>
      <c r="G484" s="5"/>
      <c r="H484" s="1"/>
      <c r="I484" s="1"/>
      <c r="J484" s="5"/>
      <c r="K484" s="1"/>
      <c r="L484" s="1"/>
      <c r="M484" s="5"/>
      <c r="N484" s="5"/>
      <c r="O484" s="5"/>
      <c r="P484" s="5"/>
      <c r="Q484" s="5"/>
      <c r="R484" s="5"/>
      <c r="S484" s="70"/>
      <c r="T484" s="70"/>
      <c r="U484" s="70"/>
      <c r="V484" s="18"/>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1"/>
      <c r="BA484" s="1"/>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row>
    <row r="485" spans="2:79" hidden="1">
      <c r="B485" s="1"/>
      <c r="C485" s="1"/>
      <c r="D485" s="1"/>
      <c r="E485" s="1"/>
      <c r="F485" s="1"/>
      <c r="G485" s="5"/>
      <c r="H485" s="1"/>
      <c r="I485" s="1"/>
      <c r="J485" s="5"/>
      <c r="K485" s="1"/>
      <c r="L485" s="1"/>
      <c r="M485" s="5"/>
      <c r="N485" s="5"/>
      <c r="O485" s="5"/>
      <c r="P485" s="5"/>
      <c r="Q485" s="5"/>
      <c r="R485" s="5"/>
      <c r="S485" s="70"/>
      <c r="T485" s="70"/>
      <c r="U485" s="70"/>
      <c r="V485" s="18"/>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1"/>
      <c r="BA485" s="1"/>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row>
    <row r="486" spans="2:79" hidden="1">
      <c r="B486" s="1"/>
      <c r="C486" s="1"/>
      <c r="D486" s="1"/>
      <c r="E486" s="1"/>
      <c r="F486" s="1"/>
      <c r="G486" s="5"/>
      <c r="H486" s="1"/>
      <c r="I486" s="1"/>
      <c r="J486" s="5"/>
      <c r="K486" s="1"/>
      <c r="L486" s="1"/>
      <c r="M486" s="5"/>
      <c r="N486" s="5"/>
      <c r="O486" s="5"/>
      <c r="P486" s="5"/>
      <c r="Q486" s="5"/>
      <c r="R486" s="5"/>
      <c r="S486" s="70"/>
      <c r="T486" s="70"/>
      <c r="U486" s="70"/>
      <c r="V486" s="18"/>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1"/>
      <c r="BA486" s="1"/>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row>
    <row r="487" spans="2:79" hidden="1">
      <c r="B487" s="1"/>
      <c r="C487" s="1"/>
      <c r="D487" s="1"/>
      <c r="E487" s="1"/>
      <c r="F487" s="1"/>
      <c r="G487" s="5"/>
      <c r="H487" s="1"/>
      <c r="I487" s="1"/>
      <c r="J487" s="5"/>
      <c r="K487" s="1"/>
      <c r="L487" s="1"/>
      <c r="M487" s="5"/>
      <c r="N487" s="5"/>
      <c r="O487" s="5"/>
      <c r="P487" s="5"/>
      <c r="Q487" s="5"/>
      <c r="R487" s="5"/>
      <c r="S487" s="70"/>
      <c r="T487" s="70"/>
      <c r="U487" s="70"/>
      <c r="V487" s="18"/>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1"/>
      <c r="BA487" s="1"/>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row>
    <row r="488" spans="2:79" hidden="1">
      <c r="B488" s="1"/>
      <c r="C488" s="1"/>
      <c r="D488" s="1"/>
      <c r="E488" s="1"/>
      <c r="F488" s="1"/>
      <c r="G488" s="5"/>
      <c r="H488" s="1"/>
      <c r="I488" s="1"/>
      <c r="J488" s="5"/>
      <c r="K488" s="1"/>
      <c r="L488" s="1"/>
      <c r="M488" s="5"/>
      <c r="N488" s="5"/>
      <c r="O488" s="5"/>
      <c r="P488" s="5"/>
      <c r="Q488" s="5"/>
      <c r="R488" s="5"/>
      <c r="S488" s="70"/>
      <c r="T488" s="70"/>
      <c r="U488" s="70"/>
      <c r="V488" s="18"/>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1"/>
      <c r="BA488" s="1"/>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row>
    <row r="489" spans="2:79" hidden="1">
      <c r="B489" s="1"/>
      <c r="C489" s="1"/>
      <c r="D489" s="1"/>
      <c r="E489" s="1"/>
      <c r="F489" s="1"/>
      <c r="G489" s="5"/>
      <c r="H489" s="1"/>
      <c r="I489" s="1"/>
      <c r="J489" s="5"/>
      <c r="K489" s="1"/>
      <c r="L489" s="1"/>
      <c r="M489" s="5"/>
      <c r="N489" s="5"/>
      <c r="O489" s="5"/>
      <c r="P489" s="5"/>
      <c r="Q489" s="5"/>
      <c r="R489" s="5"/>
      <c r="S489" s="70"/>
      <c r="T489" s="70"/>
      <c r="U489" s="70"/>
      <c r="V489" s="18"/>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1"/>
      <c r="BA489" s="1"/>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row>
    <row r="490" spans="2:79" hidden="1">
      <c r="B490" s="1"/>
      <c r="C490" s="1"/>
      <c r="D490" s="1"/>
      <c r="E490" s="1"/>
      <c r="F490" s="1"/>
      <c r="G490" s="5"/>
      <c r="H490" s="1"/>
      <c r="I490" s="1"/>
      <c r="J490" s="5"/>
      <c r="K490" s="1"/>
      <c r="L490" s="1"/>
      <c r="M490" s="5"/>
      <c r="N490" s="5"/>
      <c r="O490" s="5"/>
      <c r="P490" s="5"/>
      <c r="Q490" s="5"/>
      <c r="R490" s="5"/>
      <c r="S490" s="70"/>
      <c r="T490" s="70"/>
      <c r="U490" s="70"/>
      <c r="V490" s="18"/>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1"/>
      <c r="BA490" s="1"/>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row>
    <row r="491" spans="2:79" hidden="1">
      <c r="B491" s="1"/>
      <c r="C491" s="1"/>
      <c r="D491" s="1"/>
      <c r="E491" s="1"/>
      <c r="F491" s="1"/>
      <c r="G491" s="5"/>
      <c r="H491" s="1"/>
      <c r="I491" s="1"/>
      <c r="J491" s="5"/>
      <c r="K491" s="1"/>
      <c r="L491" s="1"/>
      <c r="M491" s="5"/>
      <c r="N491" s="5"/>
      <c r="O491" s="5"/>
      <c r="P491" s="5"/>
      <c r="Q491" s="5"/>
      <c r="R491" s="5"/>
      <c r="S491" s="70"/>
      <c r="T491" s="70"/>
      <c r="U491" s="70"/>
      <c r="V491" s="18"/>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1"/>
      <c r="BA491" s="1"/>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row>
    <row r="492" spans="2:79" hidden="1">
      <c r="B492" s="1"/>
      <c r="C492" s="1"/>
      <c r="D492" s="1"/>
      <c r="E492" s="1"/>
      <c r="F492" s="1"/>
      <c r="G492" s="5"/>
      <c r="H492" s="1"/>
      <c r="I492" s="1"/>
      <c r="J492" s="5"/>
      <c r="K492" s="1"/>
      <c r="L492" s="1"/>
      <c r="M492" s="5"/>
      <c r="N492" s="5"/>
      <c r="O492" s="5"/>
      <c r="P492" s="5"/>
      <c r="Q492" s="5"/>
      <c r="R492" s="5"/>
      <c r="S492" s="70"/>
      <c r="T492" s="70"/>
      <c r="U492" s="70"/>
      <c r="V492" s="18"/>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1"/>
      <c r="BA492" s="1"/>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row>
    <row r="493" spans="2:79" hidden="1">
      <c r="B493" s="1"/>
      <c r="C493" s="1"/>
      <c r="D493" s="1"/>
      <c r="E493" s="1"/>
      <c r="F493" s="1"/>
      <c r="G493" s="5"/>
      <c r="H493" s="1"/>
      <c r="I493" s="1"/>
      <c r="J493" s="5"/>
      <c r="K493" s="1"/>
      <c r="L493" s="1"/>
      <c r="M493" s="5"/>
      <c r="N493" s="5"/>
      <c r="O493" s="5"/>
      <c r="P493" s="5"/>
      <c r="Q493" s="5"/>
      <c r="R493" s="5"/>
      <c r="S493" s="70"/>
      <c r="T493" s="70"/>
      <c r="U493" s="70"/>
      <c r="V493" s="18"/>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1"/>
      <c r="BA493" s="1"/>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row>
    <row r="494" spans="2:79" hidden="1">
      <c r="B494" s="1"/>
      <c r="C494" s="1"/>
      <c r="D494" s="1"/>
      <c r="E494" s="1"/>
      <c r="F494" s="1"/>
      <c r="G494" s="5"/>
      <c r="H494" s="1"/>
      <c r="I494" s="1"/>
      <c r="J494" s="5"/>
      <c r="K494" s="1"/>
      <c r="L494" s="1"/>
      <c r="M494" s="5"/>
      <c r="N494" s="5"/>
      <c r="O494" s="5"/>
      <c r="P494" s="5"/>
      <c r="Q494" s="5"/>
      <c r="R494" s="5"/>
      <c r="S494" s="70"/>
      <c r="T494" s="70"/>
      <c r="U494" s="70"/>
      <c r="V494" s="18"/>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1"/>
      <c r="BA494" s="1"/>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row>
    <row r="495" spans="2:79" hidden="1">
      <c r="B495" s="1"/>
      <c r="C495" s="1"/>
      <c r="D495" s="1"/>
      <c r="E495" s="1"/>
      <c r="F495" s="1"/>
      <c r="G495" s="5"/>
      <c r="H495" s="1"/>
      <c r="I495" s="1"/>
      <c r="J495" s="5"/>
      <c r="K495" s="1"/>
      <c r="L495" s="1"/>
      <c r="M495" s="5"/>
      <c r="N495" s="5"/>
      <c r="O495" s="5"/>
      <c r="P495" s="5"/>
      <c r="Q495" s="5"/>
      <c r="R495" s="5"/>
      <c r="S495" s="70"/>
      <c r="T495" s="70"/>
      <c r="U495" s="70"/>
      <c r="V495" s="18"/>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1"/>
      <c r="BA495" s="1"/>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row>
    <row r="496" spans="2:79" hidden="1">
      <c r="B496" s="1"/>
      <c r="C496" s="1"/>
      <c r="D496" s="1"/>
      <c r="E496" s="1"/>
      <c r="F496" s="1"/>
      <c r="G496" s="5"/>
      <c r="H496" s="1"/>
      <c r="I496" s="1"/>
      <c r="J496" s="5"/>
      <c r="K496" s="1"/>
      <c r="L496" s="1"/>
      <c r="M496" s="5"/>
      <c r="N496" s="5"/>
      <c r="O496" s="5"/>
      <c r="P496" s="5"/>
      <c r="Q496" s="5"/>
      <c r="R496" s="5"/>
      <c r="S496" s="70"/>
      <c r="T496" s="70"/>
      <c r="U496" s="70"/>
      <c r="V496" s="18"/>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1"/>
      <c r="BA496" s="1"/>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row>
    <row r="497" spans="2:79" hidden="1">
      <c r="B497" s="1"/>
      <c r="C497" s="1"/>
      <c r="D497" s="1"/>
      <c r="E497" s="1"/>
      <c r="F497" s="1"/>
      <c r="G497" s="5"/>
      <c r="H497" s="1"/>
      <c r="I497" s="1"/>
      <c r="J497" s="5"/>
      <c r="K497" s="1"/>
      <c r="L497" s="1"/>
      <c r="M497" s="5"/>
      <c r="N497" s="5"/>
      <c r="O497" s="5"/>
      <c r="P497" s="5"/>
      <c r="Q497" s="5"/>
      <c r="R497" s="5"/>
      <c r="S497" s="70"/>
      <c r="T497" s="70"/>
      <c r="U497" s="70"/>
      <c r="V497" s="18"/>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1"/>
      <c r="BA497" s="1"/>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row>
    <row r="498" spans="2:79" hidden="1">
      <c r="B498" s="1"/>
      <c r="C498" s="1"/>
      <c r="D498" s="1"/>
      <c r="E498" s="1"/>
      <c r="F498" s="1"/>
      <c r="G498" s="5"/>
      <c r="H498" s="1"/>
      <c r="I498" s="1"/>
      <c r="J498" s="5"/>
      <c r="K498" s="1"/>
      <c r="L498" s="1"/>
      <c r="M498" s="5"/>
      <c r="N498" s="5"/>
      <c r="O498" s="5"/>
      <c r="P498" s="5"/>
      <c r="Q498" s="5"/>
      <c r="R498" s="5"/>
      <c r="S498" s="70"/>
      <c r="T498" s="70"/>
      <c r="U498" s="70"/>
      <c r="V498" s="18"/>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1"/>
      <c r="BA498" s="1"/>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row>
    <row r="499" spans="2:79" hidden="1">
      <c r="B499" s="1"/>
      <c r="C499" s="1"/>
      <c r="D499" s="1"/>
      <c r="E499" s="1"/>
      <c r="F499" s="1"/>
      <c r="G499" s="5"/>
      <c r="H499" s="1"/>
      <c r="I499" s="1"/>
      <c r="J499" s="5"/>
      <c r="K499" s="1"/>
      <c r="L499" s="1"/>
      <c r="M499" s="5"/>
      <c r="N499" s="5"/>
      <c r="O499" s="5"/>
      <c r="P499" s="5"/>
      <c r="Q499" s="5"/>
      <c r="R499" s="5"/>
      <c r="S499" s="70"/>
      <c r="T499" s="70"/>
      <c r="U499" s="70"/>
      <c r="V499" s="18"/>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1"/>
      <c r="BA499" s="1"/>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row>
    <row r="500" spans="2:79" hidden="1">
      <c r="B500" s="1"/>
      <c r="C500" s="1"/>
      <c r="D500" s="1"/>
      <c r="E500" s="1"/>
      <c r="F500" s="1"/>
      <c r="G500" s="5"/>
      <c r="H500" s="1"/>
      <c r="I500" s="1"/>
      <c r="J500" s="5"/>
      <c r="K500" s="1"/>
      <c r="L500" s="1"/>
      <c r="M500" s="5"/>
      <c r="N500" s="5"/>
      <c r="O500" s="5"/>
      <c r="P500" s="5"/>
      <c r="Q500" s="5"/>
      <c r="R500" s="5"/>
      <c r="S500" s="70"/>
      <c r="T500" s="70"/>
      <c r="U500" s="70"/>
      <c r="V500" s="18"/>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1"/>
      <c r="BA500" s="1"/>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row>
    <row r="501" spans="2:79" hidden="1">
      <c r="B501" s="1"/>
      <c r="C501" s="1"/>
      <c r="D501" s="1"/>
      <c r="E501" s="1"/>
      <c r="F501" s="1"/>
      <c r="G501" s="5"/>
      <c r="H501" s="1"/>
      <c r="I501" s="1"/>
      <c r="J501" s="5"/>
      <c r="K501" s="1"/>
      <c r="L501" s="1"/>
      <c r="M501" s="5"/>
      <c r="N501" s="5"/>
      <c r="O501" s="5"/>
      <c r="P501" s="5"/>
      <c r="Q501" s="5"/>
      <c r="R501" s="5"/>
      <c r="S501" s="70"/>
      <c r="T501" s="70"/>
      <c r="U501" s="70"/>
      <c r="V501" s="18"/>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1"/>
      <c r="BA501" s="1"/>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row>
    <row r="502" spans="2:79" hidden="1">
      <c r="B502" s="1"/>
      <c r="C502" s="1"/>
      <c r="D502" s="1"/>
      <c r="E502" s="1"/>
      <c r="F502" s="1"/>
      <c r="G502" s="5"/>
      <c r="H502" s="1"/>
      <c r="I502" s="1"/>
      <c r="J502" s="5"/>
      <c r="K502" s="1"/>
      <c r="L502" s="1"/>
      <c r="M502" s="5"/>
      <c r="N502" s="5"/>
      <c r="O502" s="5"/>
      <c r="P502" s="5"/>
      <c r="Q502" s="5"/>
      <c r="R502" s="5"/>
      <c r="S502" s="70"/>
      <c r="T502" s="70"/>
      <c r="U502" s="70"/>
      <c r="V502" s="18"/>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1"/>
      <c r="BA502" s="1"/>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row>
    <row r="503" spans="2:79" hidden="1">
      <c r="B503" s="1"/>
      <c r="C503" s="1"/>
      <c r="D503" s="1"/>
      <c r="E503" s="1"/>
      <c r="F503" s="1"/>
      <c r="G503" s="5"/>
      <c r="H503" s="1"/>
      <c r="I503" s="1"/>
      <c r="J503" s="5"/>
      <c r="K503" s="1"/>
      <c r="L503" s="1"/>
      <c r="M503" s="5"/>
      <c r="N503" s="5"/>
      <c r="O503" s="5"/>
      <c r="P503" s="5"/>
      <c r="Q503" s="5"/>
      <c r="R503" s="5"/>
      <c r="S503" s="70"/>
      <c r="T503" s="70"/>
      <c r="U503" s="70"/>
      <c r="V503" s="18"/>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1"/>
      <c r="BA503" s="1"/>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row>
    <row r="504" spans="2:79" hidden="1">
      <c r="B504" s="1"/>
      <c r="C504" s="1"/>
      <c r="D504" s="1"/>
      <c r="E504" s="1"/>
      <c r="F504" s="1"/>
      <c r="G504" s="5"/>
      <c r="H504" s="1"/>
      <c r="I504" s="1"/>
      <c r="J504" s="5"/>
      <c r="K504" s="1"/>
      <c r="L504" s="1"/>
      <c r="M504" s="5"/>
      <c r="N504" s="5"/>
      <c r="O504" s="5"/>
      <c r="P504" s="5"/>
      <c r="Q504" s="5"/>
      <c r="R504" s="5"/>
      <c r="S504" s="70"/>
      <c r="T504" s="70"/>
      <c r="U504" s="70"/>
      <c r="V504" s="18"/>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1"/>
      <c r="BA504" s="1"/>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row>
    <row r="505" spans="2:79" hidden="1">
      <c r="B505" s="1"/>
      <c r="C505" s="1"/>
      <c r="D505" s="1"/>
      <c r="E505" s="1"/>
      <c r="F505" s="1"/>
      <c r="G505" s="5"/>
      <c r="H505" s="1"/>
      <c r="I505" s="1"/>
      <c r="J505" s="5"/>
      <c r="K505" s="1"/>
      <c r="L505" s="1"/>
      <c r="M505" s="5"/>
      <c r="N505" s="5"/>
      <c r="O505" s="5"/>
      <c r="P505" s="5"/>
      <c r="Q505" s="5"/>
      <c r="R505" s="5"/>
      <c r="S505" s="70"/>
      <c r="T505" s="70"/>
      <c r="U505" s="70"/>
      <c r="V505" s="18"/>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1"/>
      <c r="BA505" s="1"/>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row>
    <row r="506" spans="2:79" hidden="1">
      <c r="B506" s="1"/>
      <c r="C506" s="1"/>
      <c r="D506" s="1"/>
      <c r="E506" s="1"/>
      <c r="F506" s="1"/>
      <c r="G506" s="5"/>
      <c r="H506" s="1"/>
      <c r="I506" s="1"/>
      <c r="J506" s="5"/>
      <c r="K506" s="1"/>
      <c r="L506" s="1"/>
      <c r="M506" s="5"/>
      <c r="N506" s="5"/>
      <c r="O506" s="5"/>
      <c r="P506" s="5"/>
      <c r="Q506" s="5"/>
      <c r="R506" s="5"/>
      <c r="S506" s="70"/>
      <c r="T506" s="70"/>
      <c r="U506" s="70"/>
      <c r="V506" s="18"/>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1"/>
      <c r="BA506" s="1"/>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row>
    <row r="507" spans="2:79" hidden="1">
      <c r="B507" s="1"/>
      <c r="C507" s="1"/>
      <c r="D507" s="1"/>
      <c r="E507" s="1"/>
      <c r="F507" s="1"/>
      <c r="G507" s="5"/>
      <c r="H507" s="1"/>
      <c r="I507" s="1"/>
      <c r="J507" s="5"/>
      <c r="K507" s="1"/>
      <c r="L507" s="1"/>
      <c r="M507" s="5"/>
      <c r="N507" s="5"/>
      <c r="O507" s="5"/>
      <c r="P507" s="5"/>
      <c r="Q507" s="5"/>
      <c r="R507" s="5"/>
      <c r="S507" s="70"/>
      <c r="T507" s="70"/>
      <c r="U507" s="70"/>
      <c r="V507" s="18"/>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1"/>
      <c r="BA507" s="1"/>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row>
    <row r="508" spans="2:79" hidden="1">
      <c r="B508" s="1"/>
      <c r="C508" s="1"/>
      <c r="D508" s="1"/>
      <c r="E508" s="1"/>
      <c r="F508" s="1"/>
      <c r="G508" s="5"/>
      <c r="H508" s="1"/>
      <c r="I508" s="1"/>
      <c r="J508" s="5"/>
      <c r="K508" s="1"/>
      <c r="L508" s="1"/>
      <c r="M508" s="5"/>
      <c r="N508" s="5"/>
      <c r="O508" s="5"/>
      <c r="P508" s="5"/>
      <c r="Q508" s="5"/>
      <c r="R508" s="5"/>
      <c r="S508" s="70"/>
      <c r="T508" s="70"/>
      <c r="U508" s="70"/>
      <c r="V508" s="18"/>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1"/>
      <c r="BA508" s="1"/>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row>
    <row r="509" spans="2:79" hidden="1">
      <c r="B509" s="1"/>
      <c r="C509" s="1"/>
      <c r="D509" s="1"/>
      <c r="E509" s="1"/>
      <c r="F509" s="1"/>
      <c r="G509" s="5"/>
      <c r="H509" s="1"/>
      <c r="I509" s="1"/>
      <c r="J509" s="5"/>
      <c r="K509" s="1"/>
      <c r="L509" s="1"/>
      <c r="M509" s="5"/>
      <c r="N509" s="5"/>
      <c r="O509" s="5"/>
      <c r="P509" s="5"/>
      <c r="Q509" s="5"/>
      <c r="R509" s="5"/>
      <c r="S509" s="70"/>
      <c r="T509" s="70"/>
      <c r="U509" s="70"/>
      <c r="V509" s="18"/>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1"/>
      <c r="BA509" s="1"/>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row>
    <row r="510" spans="2:79" hidden="1">
      <c r="B510" s="1"/>
      <c r="C510" s="1"/>
      <c r="D510" s="1"/>
      <c r="E510" s="1"/>
      <c r="F510" s="1"/>
      <c r="G510" s="5"/>
      <c r="H510" s="1"/>
      <c r="I510" s="1"/>
      <c r="J510" s="5"/>
      <c r="K510" s="1"/>
      <c r="L510" s="1"/>
      <c r="M510" s="5"/>
      <c r="N510" s="5"/>
      <c r="O510" s="5"/>
      <c r="P510" s="5"/>
      <c r="Q510" s="5"/>
      <c r="R510" s="5"/>
      <c r="S510" s="70"/>
      <c r="T510" s="70"/>
      <c r="U510" s="70"/>
      <c r="V510" s="18"/>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1"/>
      <c r="BA510" s="1"/>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row>
    <row r="511" spans="2:79" hidden="1">
      <c r="B511" s="1"/>
      <c r="C511" s="1"/>
      <c r="D511" s="1"/>
      <c r="E511" s="1"/>
      <c r="F511" s="1"/>
      <c r="G511" s="5"/>
      <c r="H511" s="1"/>
      <c r="I511" s="1"/>
      <c r="J511" s="5"/>
      <c r="K511" s="1"/>
      <c r="L511" s="1"/>
      <c r="M511" s="5"/>
      <c r="N511" s="5"/>
      <c r="O511" s="5"/>
      <c r="P511" s="5"/>
      <c r="Q511" s="5"/>
      <c r="R511" s="5"/>
      <c r="S511" s="70"/>
      <c r="T511" s="70"/>
      <c r="U511" s="70"/>
      <c r="V511" s="18"/>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1"/>
      <c r="BA511" s="1"/>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row>
    <row r="512" spans="2:79" hidden="1">
      <c r="B512" s="1"/>
      <c r="C512" s="1"/>
      <c r="D512" s="1"/>
      <c r="E512" s="1"/>
      <c r="F512" s="1"/>
      <c r="G512" s="5"/>
      <c r="H512" s="1"/>
      <c r="I512" s="1"/>
      <c r="J512" s="5"/>
      <c r="K512" s="1"/>
      <c r="L512" s="1"/>
      <c r="M512" s="5"/>
      <c r="N512" s="5"/>
      <c r="O512" s="5"/>
      <c r="P512" s="5"/>
      <c r="Q512" s="5"/>
      <c r="R512" s="5"/>
      <c r="S512" s="70"/>
      <c r="T512" s="70"/>
      <c r="U512" s="70"/>
      <c r="V512" s="18"/>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1"/>
      <c r="BA512" s="1"/>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row>
    <row r="513" spans="2:79" hidden="1">
      <c r="B513" s="1"/>
      <c r="C513" s="1"/>
      <c r="D513" s="1"/>
      <c r="E513" s="1"/>
      <c r="F513" s="1"/>
      <c r="G513" s="5"/>
      <c r="H513" s="1"/>
      <c r="I513" s="1"/>
      <c r="J513" s="5"/>
      <c r="K513" s="1"/>
      <c r="L513" s="1"/>
      <c r="M513" s="5"/>
      <c r="N513" s="5"/>
      <c r="O513" s="5"/>
      <c r="P513" s="5"/>
      <c r="Q513" s="5"/>
      <c r="R513" s="5"/>
      <c r="S513" s="70"/>
      <c r="T513" s="70"/>
      <c r="U513" s="70"/>
      <c r="V513" s="18"/>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1"/>
      <c r="BA513" s="1"/>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row>
    <row r="514" spans="2:79" hidden="1">
      <c r="B514" s="1"/>
      <c r="C514" s="1"/>
      <c r="D514" s="1"/>
      <c r="E514" s="1"/>
      <c r="F514" s="1"/>
      <c r="G514" s="5"/>
      <c r="H514" s="1"/>
      <c r="I514" s="1"/>
      <c r="J514" s="5"/>
      <c r="K514" s="1"/>
      <c r="L514" s="1"/>
      <c r="M514" s="5"/>
      <c r="N514" s="5"/>
      <c r="O514" s="5"/>
      <c r="P514" s="5"/>
      <c r="Q514" s="5"/>
      <c r="R514" s="5"/>
      <c r="S514" s="70"/>
      <c r="T514" s="70"/>
      <c r="U514" s="70"/>
      <c r="V514" s="18"/>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1"/>
      <c r="BA514" s="1"/>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row>
    <row r="515" spans="2:79" hidden="1">
      <c r="B515" s="1"/>
      <c r="C515" s="1"/>
      <c r="D515" s="1"/>
      <c r="E515" s="1"/>
      <c r="F515" s="1"/>
      <c r="G515" s="5"/>
      <c r="H515" s="1"/>
      <c r="I515" s="1"/>
      <c r="J515" s="5"/>
      <c r="K515" s="1"/>
      <c r="L515" s="1"/>
      <c r="M515" s="5"/>
      <c r="N515" s="5"/>
      <c r="O515" s="5"/>
      <c r="P515" s="5"/>
      <c r="Q515" s="5"/>
      <c r="R515" s="5"/>
      <c r="S515" s="70"/>
      <c r="T515" s="70"/>
      <c r="U515" s="70"/>
      <c r="V515" s="18"/>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1"/>
      <c r="BA515" s="1"/>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row>
    <row r="516" spans="2:79" hidden="1">
      <c r="B516" s="1"/>
      <c r="C516" s="1"/>
      <c r="D516" s="1"/>
      <c r="E516" s="1"/>
      <c r="F516" s="1"/>
      <c r="G516" s="5"/>
      <c r="H516" s="1"/>
      <c r="I516" s="1"/>
      <c r="J516" s="5"/>
      <c r="K516" s="1"/>
      <c r="L516" s="1"/>
      <c r="M516" s="5"/>
      <c r="N516" s="5"/>
      <c r="O516" s="5"/>
      <c r="P516" s="5"/>
      <c r="Q516" s="5"/>
      <c r="R516" s="5"/>
      <c r="S516" s="70"/>
      <c r="T516" s="70"/>
      <c r="U516" s="70"/>
      <c r="V516" s="18"/>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1"/>
      <c r="BA516" s="1"/>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row>
    <row r="517" spans="2:79" hidden="1">
      <c r="B517" s="1"/>
      <c r="C517" s="1"/>
      <c r="D517" s="1"/>
      <c r="E517" s="1"/>
      <c r="F517" s="1"/>
      <c r="G517" s="5"/>
      <c r="H517" s="1"/>
      <c r="I517" s="1"/>
      <c r="J517" s="5"/>
      <c r="K517" s="1"/>
      <c r="L517" s="1"/>
      <c r="M517" s="5"/>
      <c r="N517" s="5"/>
      <c r="O517" s="5"/>
      <c r="P517" s="5"/>
      <c r="Q517" s="5"/>
      <c r="R517" s="5"/>
      <c r="S517" s="70"/>
      <c r="T517" s="70"/>
      <c r="U517" s="70"/>
      <c r="V517" s="18"/>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1"/>
      <c r="BA517" s="1"/>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row>
    <row r="518" spans="2:79" hidden="1">
      <c r="B518" s="1"/>
      <c r="C518" s="1"/>
      <c r="D518" s="1"/>
      <c r="E518" s="1"/>
      <c r="F518" s="1"/>
      <c r="G518" s="5"/>
      <c r="H518" s="1"/>
      <c r="I518" s="1"/>
      <c r="J518" s="5"/>
      <c r="K518" s="1"/>
      <c r="L518" s="1"/>
      <c r="M518" s="5"/>
      <c r="N518" s="5"/>
      <c r="O518" s="5"/>
      <c r="P518" s="5"/>
      <c r="Q518" s="5"/>
      <c r="R518" s="5"/>
      <c r="S518" s="70"/>
      <c r="T518" s="70"/>
      <c r="U518" s="70"/>
      <c r="V518" s="18"/>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1"/>
      <c r="BA518" s="1"/>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row>
    <row r="519" spans="2:79" hidden="1">
      <c r="B519" s="1"/>
      <c r="C519" s="1"/>
      <c r="D519" s="1"/>
      <c r="E519" s="1"/>
      <c r="F519" s="1"/>
      <c r="G519" s="5"/>
      <c r="H519" s="1"/>
      <c r="I519" s="1"/>
      <c r="J519" s="5"/>
      <c r="K519" s="1"/>
      <c r="L519" s="1"/>
      <c r="M519" s="5"/>
      <c r="N519" s="5"/>
      <c r="O519" s="5"/>
      <c r="P519" s="5"/>
      <c r="Q519" s="5"/>
      <c r="R519" s="5"/>
      <c r="S519" s="70"/>
      <c r="T519" s="70"/>
      <c r="U519" s="70"/>
      <c r="V519" s="18"/>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1"/>
      <c r="BA519" s="1"/>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row>
    <row r="520" spans="2:79" hidden="1">
      <c r="B520" s="1"/>
      <c r="C520" s="1"/>
      <c r="D520" s="1"/>
      <c r="E520" s="1"/>
      <c r="F520" s="1"/>
      <c r="G520" s="5"/>
      <c r="H520" s="1"/>
      <c r="I520" s="1"/>
      <c r="J520" s="5"/>
      <c r="K520" s="1"/>
      <c r="L520" s="1"/>
      <c r="M520" s="5"/>
      <c r="N520" s="5"/>
      <c r="O520" s="5"/>
      <c r="P520" s="5"/>
      <c r="Q520" s="5"/>
      <c r="R520" s="5"/>
      <c r="S520" s="70"/>
      <c r="T520" s="70"/>
      <c r="U520" s="70"/>
      <c r="V520" s="18"/>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1"/>
      <c r="BA520" s="1"/>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row>
    <row r="521" spans="2:79" hidden="1">
      <c r="B521" s="1"/>
      <c r="C521" s="1"/>
      <c r="D521" s="1"/>
      <c r="E521" s="1"/>
      <c r="F521" s="1"/>
      <c r="G521" s="5"/>
      <c r="H521" s="1"/>
      <c r="I521" s="1"/>
      <c r="J521" s="5"/>
      <c r="K521" s="1"/>
      <c r="L521" s="1"/>
      <c r="M521" s="5"/>
      <c r="N521" s="5"/>
      <c r="O521" s="5"/>
      <c r="P521" s="5"/>
      <c r="Q521" s="5"/>
      <c r="R521" s="5"/>
      <c r="S521" s="70"/>
      <c r="T521" s="70"/>
      <c r="U521" s="70"/>
      <c r="V521" s="18"/>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1"/>
      <c r="BA521" s="1"/>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row>
    <row r="522" spans="2:79" hidden="1">
      <c r="B522" s="1"/>
      <c r="C522" s="1"/>
      <c r="D522" s="1"/>
      <c r="E522" s="1"/>
      <c r="F522" s="1"/>
      <c r="G522" s="5"/>
      <c r="H522" s="1"/>
      <c r="I522" s="1"/>
      <c r="J522" s="5"/>
      <c r="K522" s="1"/>
      <c r="L522" s="1"/>
      <c r="M522" s="5"/>
      <c r="N522" s="5"/>
      <c r="O522" s="5"/>
      <c r="P522" s="5"/>
      <c r="Q522" s="5"/>
      <c r="R522" s="5"/>
      <c r="S522" s="70"/>
      <c r="T522" s="70"/>
      <c r="U522" s="70"/>
      <c r="V522" s="18"/>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1"/>
      <c r="BA522" s="1"/>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row>
    <row r="523" spans="2:79" hidden="1">
      <c r="B523" s="1"/>
      <c r="C523" s="1"/>
      <c r="D523" s="1"/>
      <c r="E523" s="1"/>
      <c r="F523" s="1"/>
      <c r="G523" s="5"/>
      <c r="H523" s="1"/>
      <c r="I523" s="1"/>
      <c r="J523" s="5"/>
      <c r="K523" s="1"/>
      <c r="L523" s="1"/>
      <c r="M523" s="5"/>
      <c r="N523" s="5"/>
      <c r="O523" s="5"/>
      <c r="P523" s="5"/>
      <c r="Q523" s="5"/>
      <c r="R523" s="5"/>
      <c r="S523" s="70"/>
      <c r="T523" s="70"/>
      <c r="U523" s="70"/>
      <c r="V523" s="18"/>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1"/>
      <c r="BA523" s="1"/>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row>
    <row r="524" spans="2:79" hidden="1">
      <c r="B524" s="1"/>
      <c r="C524" s="1"/>
      <c r="D524" s="1"/>
      <c r="E524" s="1"/>
      <c r="F524" s="1"/>
      <c r="G524" s="5"/>
      <c r="H524" s="1"/>
      <c r="I524" s="1"/>
      <c r="J524" s="5"/>
      <c r="K524" s="1"/>
      <c r="L524" s="1"/>
      <c r="M524" s="5"/>
      <c r="N524" s="5"/>
      <c r="O524" s="5"/>
      <c r="P524" s="5"/>
      <c r="Q524" s="5"/>
      <c r="R524" s="5"/>
      <c r="S524" s="70"/>
      <c r="T524" s="70"/>
      <c r="U524" s="70"/>
      <c r="V524" s="18"/>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1"/>
      <c r="BA524" s="1"/>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row>
    <row r="525" spans="2:79" hidden="1">
      <c r="B525" s="1"/>
      <c r="C525" s="1"/>
      <c r="D525" s="1"/>
      <c r="E525" s="1"/>
      <c r="F525" s="1"/>
      <c r="G525" s="5"/>
      <c r="H525" s="1"/>
      <c r="I525" s="1"/>
      <c r="J525" s="5"/>
      <c r="K525" s="1"/>
      <c r="L525" s="1"/>
      <c r="M525" s="5"/>
      <c r="N525" s="5"/>
      <c r="O525" s="5"/>
      <c r="P525" s="5"/>
      <c r="Q525" s="5"/>
      <c r="R525" s="5"/>
      <c r="S525" s="70"/>
      <c r="T525" s="70"/>
      <c r="U525" s="70"/>
      <c r="V525" s="18"/>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1"/>
      <c r="BA525" s="1"/>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row>
    <row r="526" spans="2:79" hidden="1">
      <c r="B526" s="1"/>
      <c r="C526" s="1"/>
      <c r="D526" s="1"/>
      <c r="E526" s="1"/>
      <c r="F526" s="1"/>
      <c r="G526" s="5"/>
      <c r="H526" s="1"/>
      <c r="I526" s="1"/>
      <c r="J526" s="5"/>
      <c r="K526" s="1"/>
      <c r="L526" s="1"/>
      <c r="M526" s="5"/>
      <c r="N526" s="5"/>
      <c r="O526" s="5"/>
      <c r="P526" s="5"/>
      <c r="Q526" s="5"/>
      <c r="R526" s="5"/>
      <c r="S526" s="70"/>
      <c r="T526" s="70"/>
      <c r="U526" s="70"/>
      <c r="V526" s="18"/>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1"/>
      <c r="BA526" s="1"/>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row>
    <row r="527" spans="2:79" hidden="1">
      <c r="B527" s="1"/>
      <c r="C527" s="1"/>
      <c r="D527" s="1"/>
      <c r="E527" s="1"/>
      <c r="F527" s="1"/>
      <c r="G527" s="5"/>
      <c r="H527" s="1"/>
      <c r="I527" s="1"/>
      <c r="J527" s="5"/>
      <c r="K527" s="1"/>
      <c r="L527" s="1"/>
      <c r="M527" s="5"/>
      <c r="N527" s="5"/>
      <c r="O527" s="5"/>
      <c r="P527" s="5"/>
      <c r="Q527" s="5"/>
      <c r="R527" s="5"/>
      <c r="S527" s="70"/>
      <c r="T527" s="70"/>
      <c r="U527" s="70"/>
      <c r="V527" s="18"/>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1"/>
      <c r="BA527" s="1"/>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row>
    <row r="528" spans="2:79" hidden="1">
      <c r="B528" s="1"/>
      <c r="C528" s="1"/>
      <c r="D528" s="1"/>
      <c r="E528" s="1"/>
      <c r="F528" s="1"/>
      <c r="G528" s="5"/>
      <c r="H528" s="1"/>
      <c r="I528" s="1"/>
      <c r="J528" s="5"/>
      <c r="K528" s="1"/>
      <c r="L528" s="1"/>
      <c r="M528" s="5"/>
      <c r="N528" s="5"/>
      <c r="O528" s="5"/>
      <c r="P528" s="5"/>
      <c r="Q528" s="5"/>
      <c r="R528" s="5"/>
      <c r="S528" s="70"/>
      <c r="T528" s="70"/>
      <c r="U528" s="70"/>
      <c r="V528" s="18"/>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1"/>
      <c r="BA528" s="1"/>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row>
    <row r="529" spans="2:79" hidden="1">
      <c r="B529" s="1"/>
      <c r="C529" s="1"/>
      <c r="D529" s="1"/>
      <c r="E529" s="1"/>
      <c r="F529" s="1"/>
      <c r="G529" s="5"/>
      <c r="H529" s="1"/>
      <c r="I529" s="1"/>
      <c r="J529" s="5"/>
      <c r="K529" s="1"/>
      <c r="L529" s="1"/>
      <c r="M529" s="5"/>
      <c r="N529" s="5"/>
      <c r="O529" s="5"/>
      <c r="P529" s="5"/>
      <c r="Q529" s="5"/>
      <c r="R529" s="5"/>
      <c r="S529" s="70"/>
      <c r="T529" s="70"/>
      <c r="U529" s="70"/>
      <c r="V529" s="18"/>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1"/>
      <c r="BA529" s="1"/>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row>
    <row r="530" spans="2:79" hidden="1">
      <c r="B530" s="1"/>
      <c r="C530" s="1"/>
      <c r="D530" s="1"/>
      <c r="E530" s="1"/>
      <c r="F530" s="1"/>
      <c r="G530" s="5"/>
      <c r="H530" s="1"/>
      <c r="I530" s="1"/>
      <c r="J530" s="5"/>
      <c r="K530" s="1"/>
      <c r="L530" s="1"/>
      <c r="M530" s="5"/>
      <c r="N530" s="5"/>
      <c r="O530" s="5"/>
      <c r="P530" s="5"/>
      <c r="Q530" s="5"/>
      <c r="R530" s="5"/>
      <c r="S530" s="70"/>
      <c r="T530" s="70"/>
      <c r="U530" s="70"/>
      <c r="V530" s="18"/>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1"/>
      <c r="BA530" s="1"/>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row>
    <row r="531" spans="2:79" hidden="1">
      <c r="B531" s="1"/>
      <c r="C531" s="1"/>
      <c r="D531" s="1"/>
      <c r="E531" s="1"/>
      <c r="F531" s="1"/>
      <c r="G531" s="5"/>
      <c r="H531" s="1"/>
      <c r="I531" s="1"/>
      <c r="J531" s="5"/>
      <c r="K531" s="1"/>
      <c r="L531" s="1"/>
      <c r="M531" s="5"/>
      <c r="N531" s="5"/>
      <c r="O531" s="5"/>
      <c r="P531" s="5"/>
      <c r="Q531" s="5"/>
      <c r="R531" s="5"/>
      <c r="S531" s="70"/>
      <c r="T531" s="70"/>
      <c r="U531" s="70"/>
      <c r="V531" s="18"/>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1"/>
      <c r="BA531" s="1"/>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row>
    <row r="532" spans="2:79" hidden="1">
      <c r="B532" s="1"/>
      <c r="C532" s="1"/>
      <c r="D532" s="1"/>
      <c r="E532" s="1"/>
      <c r="F532" s="1"/>
      <c r="G532" s="5"/>
      <c r="H532" s="1"/>
      <c r="I532" s="1"/>
      <c r="J532" s="5"/>
      <c r="K532" s="1"/>
      <c r="L532" s="1"/>
      <c r="M532" s="5"/>
      <c r="N532" s="5"/>
      <c r="O532" s="5"/>
      <c r="P532" s="5"/>
      <c r="Q532" s="5"/>
      <c r="R532" s="5"/>
      <c r="S532" s="70"/>
      <c r="T532" s="70"/>
      <c r="U532" s="70"/>
      <c r="V532" s="18"/>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1"/>
      <c r="BA532" s="1"/>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row>
    <row r="533" spans="2:79" hidden="1">
      <c r="B533" s="1"/>
      <c r="C533" s="1"/>
      <c r="D533" s="1"/>
      <c r="E533" s="1"/>
      <c r="F533" s="1"/>
      <c r="G533" s="5"/>
      <c r="H533" s="1"/>
      <c r="I533" s="1"/>
      <c r="J533" s="5"/>
      <c r="K533" s="1"/>
      <c r="L533" s="1"/>
      <c r="M533" s="5"/>
      <c r="N533" s="5"/>
      <c r="O533" s="5"/>
      <c r="P533" s="5"/>
      <c r="Q533" s="5"/>
      <c r="R533" s="5"/>
      <c r="S533" s="70"/>
      <c r="T533" s="70"/>
      <c r="U533" s="70"/>
      <c r="V533" s="18"/>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1"/>
      <c r="BA533" s="1"/>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row>
    <row r="534" spans="2:79" hidden="1">
      <c r="B534" s="1"/>
      <c r="C534" s="1"/>
      <c r="D534" s="1"/>
      <c r="E534" s="1"/>
      <c r="F534" s="1"/>
      <c r="G534" s="5"/>
      <c r="H534" s="1"/>
      <c r="I534" s="1"/>
      <c r="J534" s="5"/>
      <c r="K534" s="1"/>
      <c r="L534" s="1"/>
      <c r="M534" s="5"/>
      <c r="N534" s="5"/>
      <c r="O534" s="5"/>
      <c r="P534" s="5"/>
      <c r="Q534" s="5"/>
      <c r="R534" s="5"/>
      <c r="S534" s="70"/>
      <c r="T534" s="70"/>
      <c r="U534" s="70"/>
      <c r="V534" s="18"/>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1"/>
      <c r="BA534" s="1"/>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row>
    <row r="535" spans="2:79" hidden="1">
      <c r="B535" s="1"/>
      <c r="C535" s="1"/>
      <c r="D535" s="1"/>
      <c r="E535" s="1"/>
      <c r="F535" s="1"/>
      <c r="G535" s="5"/>
      <c r="H535" s="1"/>
      <c r="I535" s="1"/>
      <c r="J535" s="5"/>
      <c r="K535" s="1"/>
      <c r="L535" s="1"/>
      <c r="M535" s="5"/>
      <c r="N535" s="5"/>
      <c r="O535" s="5"/>
      <c r="P535" s="5"/>
      <c r="Q535" s="5"/>
      <c r="R535" s="5"/>
      <c r="S535" s="70"/>
      <c r="T535" s="70"/>
      <c r="U535" s="70"/>
      <c r="V535" s="18"/>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1"/>
      <c r="BA535" s="1"/>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row>
    <row r="536" spans="2:79" hidden="1">
      <c r="B536" s="1"/>
      <c r="C536" s="1"/>
      <c r="D536" s="1"/>
      <c r="E536" s="1"/>
      <c r="F536" s="1"/>
      <c r="G536" s="5"/>
      <c r="H536" s="1"/>
      <c r="I536" s="1"/>
      <c r="J536" s="5"/>
      <c r="K536" s="1"/>
      <c r="L536" s="1"/>
      <c r="M536" s="5"/>
      <c r="N536" s="5"/>
      <c r="O536" s="5"/>
      <c r="P536" s="5"/>
      <c r="Q536" s="5"/>
      <c r="R536" s="5"/>
      <c r="S536" s="70"/>
      <c r="T536" s="70"/>
      <c r="U536" s="70"/>
      <c r="V536" s="18"/>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1"/>
      <c r="BA536" s="1"/>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row>
    <row r="537" spans="2:79" hidden="1">
      <c r="B537" s="1"/>
      <c r="C537" s="1"/>
      <c r="D537" s="1"/>
      <c r="E537" s="1"/>
      <c r="F537" s="1"/>
      <c r="G537" s="5"/>
      <c r="H537" s="1"/>
      <c r="I537" s="1"/>
      <c r="J537" s="5"/>
      <c r="K537" s="1"/>
      <c r="L537" s="1"/>
      <c r="M537" s="5"/>
      <c r="N537" s="5"/>
      <c r="O537" s="5"/>
      <c r="P537" s="5"/>
      <c r="Q537" s="5"/>
      <c r="R537" s="5"/>
      <c r="S537" s="70"/>
      <c r="T537" s="70"/>
      <c r="U537" s="70"/>
      <c r="V537" s="18"/>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1"/>
      <c r="BA537" s="1"/>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row>
    <row r="538" spans="2:79" hidden="1">
      <c r="B538" s="1"/>
      <c r="C538" s="1"/>
      <c r="D538" s="1"/>
      <c r="E538" s="1"/>
      <c r="F538" s="1"/>
      <c r="G538" s="5"/>
      <c r="H538" s="1"/>
      <c r="I538" s="1"/>
      <c r="J538" s="5"/>
      <c r="K538" s="1"/>
      <c r="L538" s="1"/>
      <c r="M538" s="5"/>
      <c r="N538" s="5"/>
      <c r="O538" s="5"/>
      <c r="P538" s="5"/>
      <c r="Q538" s="5"/>
      <c r="R538" s="5"/>
      <c r="S538" s="70"/>
      <c r="T538" s="70"/>
      <c r="U538" s="70"/>
      <c r="V538" s="18"/>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1"/>
      <c r="BA538" s="1"/>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row>
    <row r="539" spans="2:79" hidden="1">
      <c r="B539" s="1"/>
      <c r="C539" s="1"/>
      <c r="D539" s="1"/>
      <c r="E539" s="1"/>
      <c r="F539" s="1"/>
      <c r="G539" s="5"/>
      <c r="H539" s="1"/>
      <c r="I539" s="1"/>
      <c r="J539" s="5"/>
      <c r="K539" s="1"/>
      <c r="L539" s="1"/>
      <c r="M539" s="5"/>
      <c r="N539" s="5"/>
      <c r="O539" s="5"/>
      <c r="P539" s="5"/>
      <c r="Q539" s="5"/>
      <c r="R539" s="5"/>
      <c r="S539" s="70"/>
      <c r="T539" s="70"/>
      <c r="U539" s="70"/>
      <c r="V539" s="18"/>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1"/>
      <c r="BA539" s="1"/>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row>
    <row r="540" spans="2:79" hidden="1">
      <c r="B540" s="1"/>
      <c r="C540" s="1"/>
      <c r="D540" s="1"/>
      <c r="E540" s="1"/>
      <c r="F540" s="1"/>
      <c r="G540" s="5"/>
      <c r="H540" s="1"/>
      <c r="I540" s="1"/>
      <c r="J540" s="5"/>
      <c r="K540" s="1"/>
      <c r="L540" s="1"/>
      <c r="M540" s="5"/>
      <c r="N540" s="5"/>
      <c r="O540" s="5"/>
      <c r="P540" s="5"/>
      <c r="Q540" s="5"/>
      <c r="R540" s="5"/>
      <c r="S540" s="70"/>
      <c r="T540" s="70"/>
      <c r="U540" s="70"/>
      <c r="V540" s="18"/>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1"/>
      <c r="BA540" s="1"/>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row>
    <row r="541" spans="2:79" hidden="1">
      <c r="B541" s="1"/>
      <c r="C541" s="1"/>
      <c r="D541" s="1"/>
      <c r="E541" s="1"/>
      <c r="F541" s="1"/>
      <c r="G541" s="5"/>
      <c r="H541" s="1"/>
      <c r="I541" s="1"/>
      <c r="J541" s="5"/>
      <c r="K541" s="1"/>
      <c r="L541" s="1"/>
      <c r="M541" s="5"/>
      <c r="N541" s="5"/>
      <c r="O541" s="5"/>
      <c r="P541" s="5"/>
      <c r="Q541" s="5"/>
      <c r="R541" s="5"/>
      <c r="S541" s="70"/>
      <c r="T541" s="70"/>
      <c r="U541" s="70"/>
      <c r="V541" s="18"/>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1"/>
      <c r="BA541" s="1"/>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row>
    <row r="542" spans="2:79" hidden="1">
      <c r="B542" s="1"/>
      <c r="C542" s="1"/>
      <c r="D542" s="1"/>
      <c r="E542" s="1"/>
      <c r="F542" s="1"/>
      <c r="G542" s="5"/>
      <c r="H542" s="1"/>
      <c r="I542" s="1"/>
      <c r="J542" s="5"/>
      <c r="K542" s="1"/>
      <c r="L542" s="1"/>
      <c r="M542" s="5"/>
      <c r="N542" s="5"/>
      <c r="O542" s="5"/>
      <c r="P542" s="5"/>
      <c r="Q542" s="5"/>
      <c r="R542" s="5"/>
      <c r="S542" s="70"/>
      <c r="T542" s="70"/>
      <c r="U542" s="70"/>
      <c r="V542" s="18"/>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1"/>
      <c r="BA542" s="1"/>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row>
    <row r="543" spans="2:79" hidden="1">
      <c r="B543" s="1"/>
      <c r="C543" s="1"/>
      <c r="D543" s="1"/>
      <c r="E543" s="1"/>
      <c r="F543" s="1"/>
      <c r="G543" s="5"/>
      <c r="H543" s="1"/>
      <c r="I543" s="1"/>
      <c r="J543" s="5"/>
      <c r="K543" s="1"/>
      <c r="L543" s="1"/>
      <c r="M543" s="5"/>
      <c r="N543" s="5"/>
      <c r="O543" s="5"/>
      <c r="P543" s="5"/>
      <c r="Q543" s="5"/>
      <c r="R543" s="5"/>
      <c r="S543" s="70"/>
      <c r="T543" s="70"/>
      <c r="U543" s="70"/>
      <c r="V543" s="18"/>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1"/>
      <c r="BA543" s="1"/>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row>
    <row r="544" spans="2:79" hidden="1">
      <c r="B544" s="1"/>
      <c r="C544" s="1"/>
      <c r="D544" s="1"/>
      <c r="E544" s="1"/>
      <c r="F544" s="1"/>
      <c r="G544" s="5"/>
      <c r="H544" s="1"/>
      <c r="I544" s="1"/>
      <c r="J544" s="5"/>
      <c r="K544" s="1"/>
      <c r="L544" s="1"/>
      <c r="M544" s="5"/>
      <c r="N544" s="5"/>
      <c r="O544" s="5"/>
      <c r="P544" s="5"/>
      <c r="Q544" s="5"/>
      <c r="R544" s="5"/>
      <c r="S544" s="70"/>
      <c r="T544" s="70"/>
      <c r="U544" s="70"/>
      <c r="V544" s="18"/>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1"/>
      <c r="BA544" s="1"/>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row>
    <row r="545" spans="2:79" hidden="1">
      <c r="B545" s="1"/>
      <c r="C545" s="1"/>
      <c r="D545" s="1"/>
      <c r="E545" s="1"/>
      <c r="F545" s="1"/>
      <c r="G545" s="5"/>
      <c r="H545" s="1"/>
      <c r="I545" s="1"/>
      <c r="J545" s="5"/>
      <c r="K545" s="1"/>
      <c r="L545" s="1"/>
      <c r="M545" s="5"/>
      <c r="N545" s="5"/>
      <c r="O545" s="5"/>
      <c r="P545" s="5"/>
      <c r="Q545" s="5"/>
      <c r="R545" s="5"/>
      <c r="S545" s="70"/>
      <c r="T545" s="70"/>
      <c r="U545" s="70"/>
      <c r="V545" s="18"/>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1"/>
      <c r="BA545" s="1"/>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row>
    <row r="546" spans="2:79" hidden="1">
      <c r="B546" s="1"/>
      <c r="C546" s="1"/>
      <c r="D546" s="1"/>
      <c r="E546" s="1"/>
      <c r="F546" s="1"/>
      <c r="G546" s="5"/>
      <c r="H546" s="1"/>
      <c r="I546" s="1"/>
      <c r="J546" s="5"/>
      <c r="K546" s="1"/>
      <c r="L546" s="1"/>
      <c r="M546" s="5"/>
      <c r="N546" s="5"/>
      <c r="O546" s="5"/>
      <c r="P546" s="5"/>
      <c r="Q546" s="5"/>
      <c r="R546" s="5"/>
      <c r="S546" s="70"/>
      <c r="T546" s="70"/>
      <c r="U546" s="70"/>
      <c r="V546" s="18"/>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1"/>
      <c r="BA546" s="1"/>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row>
    <row r="547" spans="2:79" hidden="1">
      <c r="B547" s="1"/>
      <c r="C547" s="1"/>
      <c r="D547" s="1"/>
      <c r="E547" s="1"/>
      <c r="F547" s="1"/>
      <c r="G547" s="5"/>
      <c r="H547" s="1"/>
      <c r="I547" s="1"/>
      <c r="J547" s="5"/>
      <c r="K547" s="1"/>
      <c r="L547" s="1"/>
      <c r="M547" s="5"/>
      <c r="N547" s="5"/>
      <c r="O547" s="5"/>
      <c r="P547" s="5"/>
      <c r="Q547" s="5"/>
      <c r="R547" s="5"/>
      <c r="S547" s="70"/>
      <c r="T547" s="70"/>
      <c r="U547" s="70"/>
      <c r="V547" s="18"/>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1"/>
      <c r="BA547" s="1"/>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row>
    <row r="548" spans="2:79" hidden="1">
      <c r="B548" s="1"/>
      <c r="C548" s="1"/>
      <c r="D548" s="1"/>
      <c r="E548" s="1"/>
      <c r="F548" s="1"/>
      <c r="G548" s="5"/>
      <c r="H548" s="1"/>
      <c r="I548" s="1"/>
      <c r="J548" s="5"/>
      <c r="K548" s="1"/>
      <c r="L548" s="1"/>
      <c r="M548" s="5"/>
      <c r="N548" s="5"/>
      <c r="O548" s="5"/>
      <c r="P548" s="5"/>
      <c r="Q548" s="5"/>
      <c r="R548" s="5"/>
      <c r="S548" s="70"/>
      <c r="T548" s="70"/>
      <c r="U548" s="70"/>
      <c r="V548" s="18"/>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1"/>
      <c r="BA548" s="1"/>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row>
    <row r="549" spans="2:79" hidden="1">
      <c r="B549" s="1"/>
      <c r="C549" s="1"/>
      <c r="D549" s="1"/>
      <c r="E549" s="1"/>
      <c r="F549" s="1"/>
      <c r="G549" s="5"/>
      <c r="H549" s="1"/>
      <c r="I549" s="1"/>
      <c r="J549" s="5"/>
      <c r="K549" s="1"/>
      <c r="L549" s="1"/>
      <c r="M549" s="5"/>
      <c r="N549" s="5"/>
      <c r="O549" s="5"/>
      <c r="P549" s="5"/>
      <c r="Q549" s="5"/>
      <c r="R549" s="5"/>
      <c r="S549" s="70"/>
      <c r="T549" s="70"/>
      <c r="U549" s="70"/>
      <c r="V549" s="18"/>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1"/>
      <c r="BA549" s="1"/>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row>
    <row r="550" spans="2:79" hidden="1">
      <c r="B550" s="1"/>
      <c r="C550" s="1"/>
      <c r="D550" s="1"/>
      <c r="E550" s="1"/>
      <c r="F550" s="1"/>
      <c r="G550" s="5"/>
      <c r="H550" s="1"/>
      <c r="I550" s="1"/>
      <c r="J550" s="5"/>
      <c r="K550" s="1"/>
      <c r="L550" s="1"/>
      <c r="M550" s="5"/>
      <c r="N550" s="5"/>
      <c r="O550" s="5"/>
      <c r="P550" s="5"/>
      <c r="Q550" s="5"/>
      <c r="R550" s="5"/>
      <c r="S550" s="70"/>
      <c r="T550" s="70"/>
      <c r="U550" s="70"/>
      <c r="V550" s="18"/>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1"/>
      <c r="BA550" s="1"/>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row>
    <row r="551" spans="2:79" hidden="1">
      <c r="B551" s="1"/>
      <c r="C551" s="1"/>
      <c r="D551" s="1"/>
      <c r="E551" s="1"/>
      <c r="F551" s="1"/>
      <c r="G551" s="5"/>
      <c r="H551" s="1"/>
      <c r="I551" s="1"/>
      <c r="J551" s="5"/>
      <c r="K551" s="1"/>
      <c r="L551" s="1"/>
      <c r="M551" s="5"/>
      <c r="N551" s="5"/>
      <c r="O551" s="5"/>
      <c r="P551" s="5"/>
      <c r="Q551" s="5"/>
      <c r="R551" s="5"/>
      <c r="S551" s="70"/>
      <c r="T551" s="70"/>
      <c r="U551" s="70"/>
      <c r="V551" s="18"/>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1"/>
      <c r="BA551" s="1"/>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row>
    <row r="552" spans="2:79" hidden="1">
      <c r="B552" s="1"/>
      <c r="C552" s="1"/>
      <c r="D552" s="1"/>
      <c r="E552" s="1"/>
      <c r="F552" s="1"/>
      <c r="G552" s="5"/>
      <c r="H552" s="1"/>
      <c r="I552" s="1"/>
      <c r="J552" s="5"/>
      <c r="K552" s="1"/>
      <c r="L552" s="1"/>
      <c r="M552" s="5"/>
      <c r="N552" s="5"/>
      <c r="O552" s="5"/>
      <c r="P552" s="5"/>
      <c r="Q552" s="5"/>
      <c r="R552" s="5"/>
      <c r="S552" s="70"/>
      <c r="T552" s="70"/>
      <c r="U552" s="70"/>
      <c r="V552" s="18"/>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1"/>
      <c r="BA552" s="1"/>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row>
    <row r="553" spans="2:79" hidden="1">
      <c r="B553" s="1"/>
      <c r="C553" s="1"/>
      <c r="D553" s="1"/>
      <c r="E553" s="1"/>
      <c r="F553" s="1"/>
      <c r="G553" s="5"/>
      <c r="H553" s="1"/>
      <c r="I553" s="1"/>
      <c r="J553" s="5"/>
      <c r="K553" s="1"/>
      <c r="L553" s="1"/>
      <c r="M553" s="5"/>
      <c r="N553" s="5"/>
      <c r="O553" s="5"/>
      <c r="P553" s="5"/>
      <c r="Q553" s="5"/>
      <c r="R553" s="5"/>
      <c r="S553" s="70"/>
      <c r="T553" s="70"/>
      <c r="U553" s="70"/>
      <c r="V553" s="18"/>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1"/>
      <c r="BA553" s="1"/>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row>
    <row r="554" spans="2:79" hidden="1">
      <c r="B554" s="1"/>
      <c r="C554" s="1"/>
      <c r="D554" s="1"/>
      <c r="E554" s="1"/>
      <c r="F554" s="1"/>
      <c r="G554" s="5"/>
      <c r="H554" s="1"/>
      <c r="I554" s="1"/>
      <c r="J554" s="5"/>
      <c r="K554" s="1"/>
      <c r="L554" s="1"/>
      <c r="M554" s="5"/>
      <c r="N554" s="5"/>
      <c r="O554" s="5"/>
      <c r="P554" s="5"/>
      <c r="Q554" s="5"/>
      <c r="R554" s="5"/>
      <c r="S554" s="70"/>
      <c r="T554" s="70"/>
      <c r="U554" s="70"/>
      <c r="V554" s="18"/>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1"/>
      <c r="BA554" s="1"/>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row>
    <row r="555" spans="2:79" hidden="1">
      <c r="B555" s="1"/>
      <c r="C555" s="1"/>
      <c r="D555" s="1"/>
      <c r="E555" s="1"/>
      <c r="F555" s="1"/>
      <c r="G555" s="5"/>
      <c r="H555" s="1"/>
      <c r="I555" s="1"/>
      <c r="J555" s="5"/>
      <c r="K555" s="1"/>
      <c r="L555" s="1"/>
      <c r="M555" s="5"/>
      <c r="N555" s="5"/>
      <c r="O555" s="5"/>
      <c r="P555" s="5"/>
      <c r="Q555" s="5"/>
      <c r="R555" s="5"/>
      <c r="S555" s="70"/>
      <c r="T555" s="70"/>
      <c r="U555" s="70"/>
      <c r="V555" s="18"/>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1"/>
      <c r="BA555" s="1"/>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row>
    <row r="556" spans="2:79" hidden="1">
      <c r="B556" s="1"/>
      <c r="C556" s="1"/>
      <c r="D556" s="1"/>
      <c r="E556" s="1"/>
      <c r="F556" s="1"/>
      <c r="G556" s="5"/>
      <c r="H556" s="1"/>
      <c r="I556" s="1"/>
      <c r="J556" s="5"/>
      <c r="K556" s="1"/>
      <c r="L556" s="1"/>
      <c r="M556" s="5"/>
      <c r="N556" s="5"/>
      <c r="O556" s="5"/>
      <c r="P556" s="5"/>
      <c r="Q556" s="5"/>
      <c r="R556" s="5"/>
      <c r="S556" s="70"/>
      <c r="T556" s="70"/>
      <c r="U556" s="70"/>
      <c r="V556" s="18"/>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1"/>
      <c r="BA556" s="1"/>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row>
    <row r="557" spans="2:79" hidden="1">
      <c r="B557" s="1"/>
      <c r="C557" s="1"/>
      <c r="D557" s="1"/>
      <c r="E557" s="1"/>
      <c r="F557" s="1"/>
      <c r="G557" s="5"/>
      <c r="H557" s="1"/>
      <c r="I557" s="1"/>
      <c r="J557" s="5"/>
      <c r="K557" s="1"/>
      <c r="L557" s="1"/>
      <c r="M557" s="5"/>
      <c r="N557" s="5"/>
      <c r="O557" s="5"/>
      <c r="P557" s="5"/>
      <c r="Q557" s="5"/>
      <c r="R557" s="5"/>
      <c r="S557" s="70"/>
      <c r="T557" s="70"/>
      <c r="U557" s="70"/>
      <c r="V557" s="18"/>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1"/>
      <c r="BA557" s="1"/>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row>
    <row r="558" spans="2:79" hidden="1">
      <c r="B558" s="1"/>
      <c r="C558" s="1"/>
      <c r="D558" s="1"/>
      <c r="E558" s="1"/>
      <c r="F558" s="1"/>
      <c r="G558" s="5"/>
      <c r="H558" s="1"/>
      <c r="I558" s="1"/>
      <c r="J558" s="5"/>
      <c r="K558" s="1"/>
      <c r="L558" s="1"/>
      <c r="M558" s="5"/>
      <c r="N558" s="5"/>
      <c r="O558" s="5"/>
      <c r="P558" s="5"/>
      <c r="Q558" s="5"/>
      <c r="R558" s="5"/>
      <c r="S558" s="70"/>
      <c r="T558" s="70"/>
      <c r="U558" s="70"/>
      <c r="V558" s="18"/>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1"/>
      <c r="BA558" s="1"/>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row>
    <row r="559" spans="2:79" hidden="1">
      <c r="B559" s="1"/>
      <c r="C559" s="1"/>
      <c r="D559" s="1"/>
      <c r="E559" s="1"/>
      <c r="F559" s="1"/>
      <c r="G559" s="5"/>
      <c r="H559" s="1"/>
      <c r="I559" s="1"/>
      <c r="J559" s="5"/>
      <c r="K559" s="1"/>
      <c r="L559" s="1"/>
      <c r="M559" s="5"/>
      <c r="N559" s="5"/>
      <c r="O559" s="5"/>
      <c r="P559" s="5"/>
      <c r="Q559" s="5"/>
      <c r="R559" s="5"/>
      <c r="S559" s="70"/>
      <c r="T559" s="70"/>
      <c r="U559" s="70"/>
      <c r="V559" s="18"/>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1"/>
      <c r="BA559" s="1"/>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row>
    <row r="560" spans="2:79" hidden="1">
      <c r="B560" s="1"/>
      <c r="C560" s="1"/>
      <c r="D560" s="1"/>
      <c r="E560" s="1"/>
      <c r="F560" s="1"/>
      <c r="G560" s="5"/>
      <c r="H560" s="1"/>
      <c r="I560" s="1"/>
      <c r="J560" s="5"/>
      <c r="K560" s="1"/>
      <c r="L560" s="1"/>
      <c r="M560" s="5"/>
      <c r="N560" s="5"/>
      <c r="O560" s="5"/>
      <c r="P560" s="5"/>
      <c r="Q560" s="5"/>
      <c r="R560" s="5"/>
      <c r="S560" s="70"/>
      <c r="T560" s="70"/>
      <c r="U560" s="70"/>
      <c r="V560" s="18"/>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1"/>
      <c r="BA560" s="1"/>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row>
    <row r="561" spans="2:79" hidden="1">
      <c r="B561" s="1"/>
      <c r="C561" s="1"/>
      <c r="D561" s="1"/>
      <c r="E561" s="1"/>
      <c r="F561" s="1"/>
      <c r="G561" s="5"/>
      <c r="H561" s="1"/>
      <c r="I561" s="1"/>
      <c r="J561" s="5"/>
      <c r="K561" s="1"/>
      <c r="L561" s="1"/>
      <c r="M561" s="5"/>
      <c r="N561" s="5"/>
      <c r="O561" s="5"/>
      <c r="P561" s="5"/>
      <c r="Q561" s="5"/>
      <c r="R561" s="5"/>
      <c r="S561" s="70"/>
      <c r="T561" s="70"/>
      <c r="U561" s="70"/>
      <c r="V561" s="18"/>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1"/>
      <c r="BA561" s="1"/>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row>
    <row r="562" spans="2:79" hidden="1">
      <c r="B562" s="1"/>
      <c r="C562" s="1"/>
      <c r="D562" s="1"/>
      <c r="E562" s="1"/>
      <c r="F562" s="1"/>
      <c r="G562" s="5"/>
      <c r="H562" s="1"/>
      <c r="I562" s="1"/>
      <c r="J562" s="5"/>
      <c r="K562" s="1"/>
      <c r="L562" s="1"/>
      <c r="M562" s="5"/>
      <c r="N562" s="5"/>
      <c r="O562" s="5"/>
      <c r="P562" s="5"/>
      <c r="Q562" s="5"/>
      <c r="R562" s="5"/>
      <c r="S562" s="70"/>
      <c r="T562" s="70"/>
      <c r="U562" s="70"/>
      <c r="V562" s="18"/>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1"/>
      <c r="BA562" s="1"/>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row>
    <row r="563" spans="2:79" hidden="1">
      <c r="B563" s="1"/>
      <c r="C563" s="1"/>
      <c r="D563" s="1"/>
      <c r="E563" s="1"/>
      <c r="F563" s="1"/>
      <c r="G563" s="5"/>
      <c r="H563" s="1"/>
      <c r="I563" s="1"/>
      <c r="J563" s="5"/>
      <c r="K563" s="1"/>
      <c r="L563" s="1"/>
      <c r="M563" s="5"/>
      <c r="N563" s="5"/>
      <c r="O563" s="5"/>
      <c r="P563" s="5"/>
      <c r="Q563" s="5"/>
      <c r="R563" s="5"/>
      <c r="S563" s="70"/>
      <c r="T563" s="70"/>
      <c r="U563" s="70"/>
      <c r="V563" s="18"/>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1"/>
      <c r="BA563" s="1"/>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row>
    <row r="564" spans="2:79" hidden="1">
      <c r="B564" s="1"/>
      <c r="C564" s="1"/>
      <c r="D564" s="1"/>
      <c r="E564" s="1"/>
      <c r="F564" s="1"/>
      <c r="G564" s="5"/>
      <c r="H564" s="1"/>
      <c r="I564" s="1"/>
      <c r="J564" s="5"/>
      <c r="K564" s="1"/>
      <c r="L564" s="1"/>
      <c r="M564" s="5"/>
      <c r="N564" s="5"/>
      <c r="O564" s="5"/>
      <c r="P564" s="5"/>
      <c r="Q564" s="5"/>
      <c r="R564" s="5"/>
      <c r="S564" s="70"/>
      <c r="T564" s="70"/>
      <c r="U564" s="70"/>
      <c r="V564" s="18"/>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1"/>
      <c r="BA564" s="1"/>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row>
    <row r="565" spans="2:79" hidden="1">
      <c r="B565" s="1"/>
      <c r="C565" s="1"/>
      <c r="D565" s="1"/>
      <c r="E565" s="1"/>
      <c r="F565" s="1"/>
      <c r="G565" s="5"/>
      <c r="H565" s="1"/>
      <c r="I565" s="1"/>
      <c r="J565" s="5"/>
      <c r="K565" s="1"/>
      <c r="L565" s="1"/>
      <c r="M565" s="5"/>
      <c r="N565" s="5"/>
      <c r="O565" s="5"/>
      <c r="P565" s="5"/>
      <c r="Q565" s="5"/>
      <c r="R565" s="5"/>
      <c r="S565" s="70"/>
      <c r="T565" s="70"/>
      <c r="U565" s="70"/>
      <c r="V565" s="18"/>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1"/>
      <c r="BA565" s="1"/>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row>
    <row r="566" spans="2:79" hidden="1">
      <c r="B566" s="1"/>
      <c r="C566" s="1"/>
      <c r="D566" s="1"/>
      <c r="E566" s="1"/>
      <c r="F566" s="1"/>
      <c r="G566" s="5"/>
      <c r="H566" s="1"/>
      <c r="I566" s="1"/>
      <c r="J566" s="5"/>
      <c r="K566" s="1"/>
      <c r="L566" s="1"/>
      <c r="M566" s="5"/>
      <c r="N566" s="5"/>
      <c r="O566" s="5"/>
      <c r="P566" s="5"/>
      <c r="Q566" s="5"/>
      <c r="R566" s="5"/>
      <c r="S566" s="70"/>
      <c r="T566" s="70"/>
      <c r="U566" s="70"/>
      <c r="V566" s="18"/>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1"/>
      <c r="BA566" s="1"/>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row>
    <row r="567" spans="2:79" hidden="1">
      <c r="B567" s="1"/>
      <c r="C567" s="1"/>
      <c r="D567" s="1"/>
      <c r="E567" s="1"/>
      <c r="F567" s="1"/>
      <c r="G567" s="5"/>
      <c r="H567" s="1"/>
      <c r="I567" s="1"/>
      <c r="J567" s="5"/>
      <c r="K567" s="1"/>
      <c r="L567" s="1"/>
      <c r="M567" s="5"/>
      <c r="N567" s="5"/>
      <c r="O567" s="5"/>
      <c r="P567" s="5"/>
      <c r="Q567" s="5"/>
      <c r="R567" s="5"/>
      <c r="S567" s="70"/>
      <c r="T567" s="70"/>
      <c r="U567" s="70"/>
      <c r="V567" s="18"/>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1"/>
      <c r="BA567" s="1"/>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row>
    <row r="568" spans="2:79" hidden="1">
      <c r="B568" s="1"/>
      <c r="C568" s="1"/>
      <c r="D568" s="1"/>
      <c r="E568" s="1"/>
      <c r="F568" s="1"/>
      <c r="G568" s="5"/>
      <c r="H568" s="1"/>
      <c r="I568" s="1"/>
      <c r="J568" s="5"/>
      <c r="K568" s="1"/>
      <c r="L568" s="1"/>
      <c r="M568" s="5"/>
      <c r="N568" s="5"/>
      <c r="O568" s="5"/>
      <c r="P568" s="5"/>
      <c r="Q568" s="5"/>
      <c r="R568" s="5"/>
      <c r="S568" s="70"/>
      <c r="T568" s="70"/>
      <c r="U568" s="70"/>
      <c r="V568" s="18"/>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1"/>
      <c r="BA568" s="1"/>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row>
    <row r="569" spans="2:79" hidden="1">
      <c r="B569" s="1"/>
      <c r="C569" s="1"/>
      <c r="D569" s="1"/>
      <c r="E569" s="1"/>
      <c r="F569" s="1"/>
      <c r="G569" s="5"/>
      <c r="H569" s="1"/>
      <c r="I569" s="1"/>
      <c r="J569" s="5"/>
      <c r="K569" s="1"/>
      <c r="L569" s="1"/>
      <c r="M569" s="5"/>
      <c r="N569" s="5"/>
      <c r="O569" s="5"/>
      <c r="P569" s="5"/>
      <c r="Q569" s="5"/>
      <c r="R569" s="5"/>
      <c r="S569" s="70"/>
      <c r="T569" s="70"/>
      <c r="U569" s="70"/>
      <c r="V569" s="18"/>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1"/>
      <c r="BA569" s="1"/>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row>
    <row r="570" spans="2:79" hidden="1">
      <c r="B570" s="1"/>
      <c r="C570" s="1"/>
      <c r="D570" s="1"/>
      <c r="E570" s="1"/>
      <c r="F570" s="1"/>
      <c r="G570" s="5"/>
      <c r="H570" s="1"/>
      <c r="I570" s="1"/>
      <c r="J570" s="5"/>
      <c r="K570" s="1"/>
      <c r="L570" s="1"/>
      <c r="M570" s="5"/>
      <c r="N570" s="5"/>
      <c r="O570" s="5"/>
      <c r="P570" s="5"/>
      <c r="Q570" s="5"/>
      <c r="R570" s="5"/>
      <c r="S570" s="70"/>
      <c r="T570" s="70"/>
      <c r="U570" s="70"/>
      <c r="V570" s="18"/>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1"/>
      <c r="BA570" s="1"/>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row>
    <row r="571" spans="2:79" hidden="1">
      <c r="B571" s="1"/>
      <c r="C571" s="1"/>
      <c r="D571" s="1"/>
      <c r="E571" s="1"/>
      <c r="F571" s="1"/>
      <c r="G571" s="5"/>
      <c r="H571" s="1"/>
      <c r="I571" s="1"/>
      <c r="J571" s="5"/>
      <c r="K571" s="1"/>
      <c r="L571" s="1"/>
      <c r="M571" s="5"/>
      <c r="N571" s="5"/>
      <c r="O571" s="5"/>
      <c r="P571" s="5"/>
      <c r="Q571" s="5"/>
      <c r="R571" s="5"/>
      <c r="S571" s="70"/>
      <c r="T571" s="70"/>
      <c r="U571" s="70"/>
      <c r="V571" s="18"/>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1"/>
      <c r="BA571" s="1"/>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row>
    <row r="572" spans="2:79" hidden="1">
      <c r="B572" s="1"/>
      <c r="C572" s="1"/>
      <c r="D572" s="1"/>
      <c r="E572" s="1"/>
      <c r="F572" s="1"/>
      <c r="G572" s="5"/>
      <c r="H572" s="1"/>
      <c r="I572" s="1"/>
      <c r="J572" s="5"/>
      <c r="K572" s="1"/>
      <c r="L572" s="1"/>
      <c r="M572" s="5"/>
      <c r="N572" s="5"/>
      <c r="O572" s="5"/>
      <c r="P572" s="5"/>
      <c r="Q572" s="5"/>
      <c r="R572" s="5"/>
      <c r="S572" s="70"/>
      <c r="T572" s="70"/>
      <c r="U572" s="70"/>
      <c r="V572" s="18"/>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1"/>
      <c r="BA572" s="1"/>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row>
    <row r="573" spans="2:79" hidden="1">
      <c r="B573" s="1"/>
      <c r="C573" s="1"/>
      <c r="D573" s="1"/>
      <c r="E573" s="1"/>
      <c r="F573" s="1"/>
      <c r="G573" s="5"/>
      <c r="H573" s="1"/>
      <c r="I573" s="1"/>
      <c r="J573" s="5"/>
      <c r="K573" s="1"/>
      <c r="L573" s="1"/>
      <c r="M573" s="5"/>
      <c r="N573" s="5"/>
      <c r="O573" s="5"/>
      <c r="P573" s="5"/>
      <c r="Q573" s="5"/>
      <c r="R573" s="5"/>
      <c r="S573" s="70"/>
      <c r="T573" s="70"/>
      <c r="U573" s="70"/>
      <c r="V573" s="18"/>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1"/>
      <c r="BA573" s="1"/>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row>
    <row r="574" spans="2:79" hidden="1">
      <c r="B574" s="1"/>
      <c r="C574" s="1"/>
      <c r="D574" s="1"/>
      <c r="E574" s="1"/>
      <c r="F574" s="1"/>
      <c r="G574" s="5"/>
      <c r="H574" s="1"/>
      <c r="I574" s="1"/>
      <c r="J574" s="5"/>
      <c r="K574" s="1"/>
      <c r="L574" s="1"/>
      <c r="M574" s="5"/>
      <c r="N574" s="5"/>
      <c r="O574" s="5"/>
      <c r="P574" s="5"/>
      <c r="Q574" s="5"/>
      <c r="R574" s="5"/>
      <c r="S574" s="70"/>
      <c r="T574" s="70"/>
      <c r="U574" s="70"/>
      <c r="V574" s="18"/>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1"/>
      <c r="BA574" s="1"/>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row>
    <row r="575" spans="2:79" hidden="1">
      <c r="B575" s="1"/>
      <c r="C575" s="1"/>
      <c r="D575" s="1"/>
      <c r="E575" s="1"/>
      <c r="F575" s="1"/>
      <c r="G575" s="5"/>
      <c r="H575" s="1"/>
      <c r="I575" s="1"/>
      <c r="J575" s="5"/>
      <c r="K575" s="1"/>
      <c r="L575" s="1"/>
      <c r="M575" s="5"/>
      <c r="N575" s="5"/>
      <c r="O575" s="5"/>
      <c r="P575" s="5"/>
      <c r="Q575" s="5"/>
      <c r="R575" s="5"/>
      <c r="S575" s="70"/>
      <c r="T575" s="70"/>
      <c r="U575" s="70"/>
      <c r="V575" s="18"/>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1"/>
      <c r="BA575" s="1"/>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row>
    <row r="576" spans="2:79" hidden="1">
      <c r="B576" s="1"/>
      <c r="C576" s="1"/>
      <c r="D576" s="1"/>
      <c r="E576" s="1"/>
      <c r="F576" s="1"/>
      <c r="G576" s="5"/>
      <c r="H576" s="1"/>
      <c r="I576" s="1"/>
      <c r="J576" s="5"/>
      <c r="K576" s="1"/>
      <c r="L576" s="1"/>
      <c r="M576" s="5"/>
      <c r="N576" s="5"/>
      <c r="O576" s="5"/>
      <c r="P576" s="5"/>
      <c r="Q576" s="5"/>
      <c r="R576" s="5"/>
      <c r="S576" s="70"/>
      <c r="T576" s="70"/>
      <c r="U576" s="70"/>
      <c r="V576" s="18"/>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1"/>
      <c r="BA576" s="1"/>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row>
    <row r="577" spans="2:79" hidden="1">
      <c r="B577" s="1"/>
      <c r="C577" s="1"/>
      <c r="D577" s="1"/>
      <c r="E577" s="1"/>
      <c r="F577" s="1"/>
      <c r="G577" s="5"/>
      <c r="H577" s="1"/>
      <c r="I577" s="1"/>
      <c r="J577" s="5"/>
      <c r="K577" s="1"/>
      <c r="L577" s="1"/>
      <c r="M577" s="5"/>
      <c r="N577" s="5"/>
      <c r="O577" s="5"/>
      <c r="P577" s="5"/>
      <c r="Q577" s="5"/>
      <c r="R577" s="5"/>
      <c r="S577" s="70"/>
      <c r="T577" s="70"/>
      <c r="U577" s="70"/>
      <c r="V577" s="18"/>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1"/>
      <c r="BA577" s="1"/>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row>
    <row r="578" spans="2:79" hidden="1">
      <c r="B578" s="1"/>
      <c r="C578" s="1"/>
      <c r="D578" s="1"/>
      <c r="E578" s="1"/>
      <c r="F578" s="1"/>
      <c r="G578" s="5"/>
      <c r="H578" s="1"/>
      <c r="I578" s="1"/>
      <c r="J578" s="5"/>
      <c r="K578" s="1"/>
      <c r="L578" s="1"/>
      <c r="M578" s="5"/>
      <c r="N578" s="5"/>
      <c r="O578" s="5"/>
      <c r="P578" s="5"/>
      <c r="Q578" s="5"/>
      <c r="R578" s="5"/>
      <c r="S578" s="70"/>
      <c r="T578" s="70"/>
      <c r="U578" s="70"/>
      <c r="V578" s="18"/>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1"/>
      <c r="BA578" s="1"/>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row>
    <row r="579" spans="2:79" hidden="1">
      <c r="B579" s="1"/>
      <c r="C579" s="1"/>
      <c r="D579" s="1"/>
      <c r="E579" s="1"/>
      <c r="F579" s="1"/>
      <c r="G579" s="5"/>
      <c r="H579" s="1"/>
      <c r="I579" s="1"/>
      <c r="J579" s="5"/>
      <c r="K579" s="1"/>
      <c r="L579" s="1"/>
      <c r="M579" s="5"/>
      <c r="N579" s="5"/>
      <c r="O579" s="5"/>
      <c r="P579" s="5"/>
      <c r="Q579" s="5"/>
      <c r="R579" s="5"/>
      <c r="S579" s="70"/>
      <c r="T579" s="70"/>
      <c r="U579" s="70"/>
      <c r="V579" s="18"/>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1"/>
      <c r="BA579" s="1"/>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row>
    <row r="580" spans="2:79" hidden="1">
      <c r="B580" s="1"/>
      <c r="C580" s="1"/>
      <c r="D580" s="1"/>
      <c r="E580" s="1"/>
      <c r="F580" s="1"/>
      <c r="G580" s="5"/>
      <c r="H580" s="1"/>
      <c r="I580" s="1"/>
      <c r="J580" s="5"/>
      <c r="K580" s="1"/>
      <c r="L580" s="1"/>
      <c r="M580" s="5"/>
      <c r="N580" s="5"/>
      <c r="O580" s="5"/>
      <c r="P580" s="5"/>
      <c r="Q580" s="5"/>
      <c r="R580" s="5"/>
      <c r="S580" s="70"/>
      <c r="T580" s="70"/>
      <c r="U580" s="70"/>
      <c r="V580" s="18"/>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1"/>
      <c r="BA580" s="1"/>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row>
    <row r="581" spans="2:79" hidden="1">
      <c r="B581" s="1"/>
      <c r="C581" s="1"/>
      <c r="D581" s="1"/>
      <c r="E581" s="1"/>
      <c r="F581" s="1"/>
      <c r="G581" s="5"/>
      <c r="H581" s="1"/>
      <c r="I581" s="1"/>
      <c r="J581" s="5"/>
      <c r="K581" s="1"/>
      <c r="L581" s="1"/>
      <c r="M581" s="5"/>
      <c r="N581" s="5"/>
      <c r="O581" s="5"/>
      <c r="P581" s="5"/>
      <c r="Q581" s="5"/>
      <c r="R581" s="5"/>
      <c r="S581" s="70"/>
      <c r="T581" s="70"/>
      <c r="U581" s="70"/>
      <c r="V581" s="18"/>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1"/>
      <c r="BA581" s="1"/>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row>
    <row r="582" spans="2:79" hidden="1">
      <c r="B582" s="1"/>
      <c r="C582" s="1"/>
      <c r="D582" s="1"/>
      <c r="E582" s="1"/>
      <c r="F582" s="1"/>
      <c r="G582" s="5"/>
      <c r="H582" s="1"/>
      <c r="I582" s="1"/>
      <c r="J582" s="5"/>
      <c r="K582" s="1"/>
      <c r="L582" s="1"/>
      <c r="M582" s="5"/>
      <c r="N582" s="5"/>
      <c r="O582" s="5"/>
      <c r="P582" s="5"/>
      <c r="Q582" s="5"/>
      <c r="R582" s="5"/>
      <c r="S582" s="70"/>
      <c r="T582" s="70"/>
      <c r="U582" s="70"/>
      <c r="V582" s="18"/>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1"/>
      <c r="BA582" s="1"/>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row>
    <row r="583" spans="2:79" hidden="1">
      <c r="B583" s="1"/>
      <c r="C583" s="1"/>
      <c r="D583" s="1"/>
      <c r="E583" s="1"/>
      <c r="F583" s="1"/>
      <c r="G583" s="5"/>
      <c r="H583" s="1"/>
      <c r="I583" s="1"/>
      <c r="J583" s="5"/>
      <c r="K583" s="1"/>
      <c r="L583" s="1"/>
      <c r="M583" s="5"/>
      <c r="N583" s="5"/>
      <c r="O583" s="5"/>
      <c r="P583" s="5"/>
      <c r="Q583" s="5"/>
      <c r="R583" s="5"/>
      <c r="S583" s="70"/>
      <c r="T583" s="70"/>
      <c r="U583" s="70"/>
      <c r="V583" s="18"/>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1"/>
      <c r="BA583" s="1"/>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row>
    <row r="584" spans="2:79" hidden="1">
      <c r="B584" s="1"/>
      <c r="C584" s="1"/>
      <c r="D584" s="1"/>
      <c r="E584" s="1"/>
      <c r="F584" s="1"/>
      <c r="G584" s="5"/>
      <c r="H584" s="1"/>
      <c r="I584" s="1"/>
      <c r="J584" s="5"/>
      <c r="K584" s="1"/>
      <c r="L584" s="1"/>
      <c r="M584" s="5"/>
      <c r="N584" s="5"/>
      <c r="O584" s="5"/>
      <c r="P584" s="5"/>
      <c r="Q584" s="5"/>
      <c r="R584" s="5"/>
      <c r="S584" s="70"/>
      <c r="T584" s="70"/>
      <c r="U584" s="70"/>
      <c r="V584" s="18"/>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1"/>
      <c r="BA584" s="1"/>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row>
    <row r="585" spans="2:79" hidden="1">
      <c r="B585" s="1"/>
      <c r="C585" s="1"/>
      <c r="D585" s="1"/>
      <c r="E585" s="1"/>
      <c r="F585" s="1"/>
      <c r="G585" s="5"/>
      <c r="H585" s="1"/>
      <c r="I585" s="1"/>
      <c r="J585" s="5"/>
      <c r="K585" s="1"/>
      <c r="L585" s="1"/>
      <c r="M585" s="5"/>
      <c r="N585" s="5"/>
      <c r="O585" s="5"/>
      <c r="P585" s="5"/>
      <c r="Q585" s="5"/>
      <c r="R585" s="5"/>
      <c r="S585" s="70"/>
      <c r="T585" s="70"/>
      <c r="U585" s="70"/>
      <c r="V585" s="18"/>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1"/>
      <c r="BA585" s="1"/>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row>
    <row r="586" spans="2:79" hidden="1">
      <c r="B586" s="1"/>
      <c r="C586" s="1"/>
      <c r="D586" s="1"/>
      <c r="E586" s="1"/>
      <c r="F586" s="1"/>
      <c r="G586" s="5"/>
      <c r="H586" s="1"/>
      <c r="I586" s="1"/>
      <c r="J586" s="5"/>
      <c r="K586" s="1"/>
      <c r="L586" s="1"/>
      <c r="M586" s="5"/>
      <c r="N586" s="5"/>
      <c r="O586" s="5"/>
      <c r="P586" s="5"/>
      <c r="Q586" s="5"/>
      <c r="R586" s="5"/>
      <c r="S586" s="70"/>
      <c r="T586" s="70"/>
      <c r="U586" s="70"/>
      <c r="V586" s="18"/>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1"/>
      <c r="BA586" s="1"/>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row>
    <row r="587" spans="2:79" hidden="1">
      <c r="B587" s="1"/>
      <c r="C587" s="1"/>
      <c r="D587" s="1"/>
      <c r="E587" s="1"/>
      <c r="F587" s="1"/>
      <c r="G587" s="5"/>
      <c r="H587" s="1"/>
      <c r="I587" s="1"/>
      <c r="J587" s="5"/>
      <c r="K587" s="1"/>
      <c r="L587" s="1"/>
      <c r="M587" s="5"/>
      <c r="N587" s="5"/>
      <c r="O587" s="5"/>
      <c r="P587" s="5"/>
      <c r="Q587" s="5"/>
      <c r="R587" s="5"/>
      <c r="S587" s="70"/>
      <c r="T587" s="70"/>
      <c r="U587" s="70"/>
      <c r="V587" s="18"/>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1"/>
      <c r="BA587" s="1"/>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row>
    <row r="588" spans="2:79" hidden="1">
      <c r="B588" s="1"/>
      <c r="C588" s="1"/>
      <c r="D588" s="1"/>
      <c r="E588" s="1"/>
      <c r="F588" s="1"/>
      <c r="G588" s="5"/>
      <c r="H588" s="1"/>
      <c r="I588" s="1"/>
      <c r="J588" s="5"/>
      <c r="K588" s="1"/>
      <c r="L588" s="1"/>
      <c r="M588" s="5"/>
      <c r="N588" s="5"/>
      <c r="O588" s="5"/>
      <c r="P588" s="5"/>
      <c r="Q588" s="5"/>
      <c r="R588" s="5"/>
      <c r="S588" s="70"/>
      <c r="T588" s="70"/>
      <c r="U588" s="70"/>
      <c r="V588" s="18"/>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1"/>
      <c r="BA588" s="1"/>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row>
    <row r="589" spans="2:79" hidden="1">
      <c r="B589" s="1"/>
      <c r="C589" s="1"/>
      <c r="D589" s="1"/>
      <c r="E589" s="1"/>
      <c r="F589" s="1"/>
      <c r="G589" s="5"/>
      <c r="H589" s="1"/>
      <c r="I589" s="1"/>
      <c r="J589" s="5"/>
      <c r="K589" s="1"/>
      <c r="L589" s="1"/>
      <c r="M589" s="5"/>
      <c r="N589" s="5"/>
      <c r="O589" s="5"/>
      <c r="P589" s="5"/>
      <c r="Q589" s="5"/>
      <c r="R589" s="5"/>
      <c r="S589" s="70"/>
      <c r="T589" s="70"/>
      <c r="U589" s="70"/>
      <c r="V589" s="18"/>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1"/>
      <c r="BA589" s="1"/>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row>
    <row r="590" spans="2:79" hidden="1">
      <c r="B590" s="1"/>
      <c r="C590" s="1"/>
      <c r="D590" s="1"/>
      <c r="E590" s="1"/>
      <c r="F590" s="1"/>
      <c r="G590" s="5"/>
      <c r="H590" s="1"/>
      <c r="I590" s="1"/>
      <c r="J590" s="5"/>
      <c r="K590" s="1"/>
      <c r="L590" s="1"/>
      <c r="M590" s="5"/>
      <c r="N590" s="5"/>
      <c r="O590" s="5"/>
      <c r="P590" s="5"/>
      <c r="Q590" s="5"/>
      <c r="R590" s="5"/>
      <c r="S590" s="70"/>
      <c r="T590" s="70"/>
      <c r="U590" s="70"/>
      <c r="V590" s="18"/>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1"/>
      <c r="BA590" s="1"/>
    </row>
    <row r="591" spans="2:79" hidden="1">
      <c r="B591" s="1"/>
      <c r="C591" s="1"/>
      <c r="D591" s="1"/>
      <c r="E591" s="1"/>
      <c r="F591" s="1"/>
      <c r="G591" s="5"/>
      <c r="H591" s="1"/>
      <c r="I591" s="1"/>
      <c r="J591" s="5"/>
      <c r="K591" s="1"/>
      <c r="L591" s="1"/>
      <c r="M591" s="5"/>
      <c r="N591" s="5"/>
      <c r="O591" s="5"/>
      <c r="P591" s="5"/>
      <c r="Q591" s="5"/>
      <c r="R591" s="5"/>
      <c r="S591" s="70"/>
      <c r="T591" s="70"/>
      <c r="U591" s="70"/>
      <c r="V591" s="18"/>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1"/>
      <c r="BA591" s="1"/>
    </row>
    <row r="592" spans="2:79" hidden="1">
      <c r="B592" s="1"/>
      <c r="C592" s="1"/>
      <c r="D592" s="1"/>
      <c r="E592" s="1"/>
      <c r="F592" s="1"/>
      <c r="G592" s="5"/>
      <c r="H592" s="1"/>
      <c r="I592" s="1"/>
      <c r="J592" s="5"/>
      <c r="K592" s="1"/>
      <c r="L592" s="1"/>
      <c r="M592" s="5"/>
      <c r="N592" s="5"/>
      <c r="O592" s="5"/>
      <c r="P592" s="5"/>
      <c r="Q592" s="5"/>
      <c r="R592" s="5"/>
      <c r="S592" s="70"/>
      <c r="T592" s="70"/>
      <c r="U592" s="70"/>
      <c r="V592" s="18"/>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1"/>
      <c r="BA592" s="1"/>
    </row>
    <row r="593" spans="2:53" hidden="1">
      <c r="B593" s="1"/>
      <c r="C593" s="1"/>
      <c r="D593" s="1"/>
      <c r="E593" s="1"/>
      <c r="F593" s="1"/>
      <c r="G593" s="5"/>
      <c r="H593" s="1"/>
      <c r="I593" s="1"/>
      <c r="J593" s="5"/>
      <c r="K593" s="1"/>
      <c r="L593" s="1"/>
      <c r="M593" s="5"/>
      <c r="N593" s="5"/>
      <c r="O593" s="5"/>
      <c r="P593" s="5"/>
      <c r="Q593" s="5"/>
      <c r="R593" s="5"/>
      <c r="S593" s="70"/>
      <c r="T593" s="70"/>
      <c r="U593" s="70"/>
      <c r="V593" s="18"/>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1"/>
      <c r="BA593" s="1"/>
    </row>
    <row r="594" spans="2:53" hidden="1">
      <c r="B594" s="1"/>
      <c r="C594" s="1"/>
      <c r="D594" s="1"/>
      <c r="E594" s="1"/>
      <c r="F594" s="1"/>
      <c r="G594" s="5"/>
      <c r="H594" s="1"/>
      <c r="I594" s="1"/>
      <c r="J594" s="5"/>
      <c r="K594" s="1"/>
      <c r="L594" s="1"/>
      <c r="M594" s="5"/>
      <c r="N594" s="5"/>
      <c r="O594" s="5"/>
      <c r="P594" s="5"/>
      <c r="Q594" s="5"/>
      <c r="R594" s="5"/>
      <c r="S594" s="70"/>
      <c r="T594" s="70"/>
      <c r="U594" s="70"/>
      <c r="V594" s="18"/>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1"/>
      <c r="BA594" s="1"/>
    </row>
    <row r="595" spans="2:53" hidden="1">
      <c r="B595" s="1"/>
      <c r="C595" s="1"/>
      <c r="D595" s="1"/>
      <c r="E595" s="1"/>
      <c r="F595" s="1"/>
      <c r="G595" s="5"/>
      <c r="H595" s="1"/>
      <c r="I595" s="1"/>
      <c r="J595" s="5"/>
      <c r="K595" s="1"/>
      <c r="L595" s="1"/>
      <c r="M595" s="5"/>
      <c r="N595" s="5"/>
      <c r="O595" s="5"/>
      <c r="P595" s="5"/>
      <c r="Q595" s="5"/>
      <c r="R595" s="5"/>
      <c r="S595" s="70"/>
      <c r="T595" s="70"/>
      <c r="U595" s="70"/>
      <c r="V595" s="18"/>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1"/>
      <c r="BA595" s="1"/>
    </row>
    <row r="596" spans="2:53" hidden="1">
      <c r="B596" s="1"/>
      <c r="C596" s="1"/>
      <c r="D596" s="1"/>
      <c r="E596" s="1"/>
      <c r="F596" s="1"/>
      <c r="G596" s="5"/>
      <c r="H596" s="1"/>
      <c r="I596" s="1"/>
      <c r="J596" s="5"/>
      <c r="K596" s="1"/>
      <c r="L596" s="1"/>
      <c r="M596" s="5"/>
      <c r="N596" s="5"/>
      <c r="O596" s="5"/>
      <c r="P596" s="5"/>
      <c r="Q596" s="5"/>
      <c r="R596" s="5"/>
      <c r="S596" s="70"/>
      <c r="T596" s="70"/>
      <c r="U596" s="70"/>
      <c r="V596" s="18"/>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1"/>
      <c r="BA596" s="1"/>
    </row>
    <row r="597" spans="2:53" hidden="1">
      <c r="B597" s="1"/>
      <c r="C597" s="1"/>
      <c r="D597" s="1"/>
      <c r="E597" s="1"/>
      <c r="F597" s="1"/>
      <c r="G597" s="5"/>
      <c r="H597" s="1"/>
      <c r="I597" s="1"/>
      <c r="J597" s="5"/>
      <c r="K597" s="1"/>
      <c r="L597" s="1"/>
      <c r="M597" s="5"/>
      <c r="N597" s="5"/>
      <c r="O597" s="5"/>
      <c r="P597" s="5"/>
      <c r="Q597" s="5"/>
      <c r="R597" s="5"/>
      <c r="S597" s="70"/>
      <c r="T597" s="70"/>
      <c r="U597" s="70"/>
      <c r="V597" s="18"/>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1"/>
      <c r="BA597" s="1"/>
    </row>
    <row r="598" spans="2:53" hidden="1">
      <c r="B598" s="1"/>
      <c r="C598" s="1"/>
      <c r="D598" s="1"/>
      <c r="E598" s="1"/>
      <c r="F598" s="1"/>
      <c r="G598" s="5"/>
      <c r="H598" s="1"/>
      <c r="I598" s="1"/>
      <c r="J598" s="5"/>
      <c r="K598" s="1"/>
      <c r="L598" s="1"/>
      <c r="M598" s="5"/>
      <c r="N598" s="5"/>
      <c r="O598" s="5"/>
      <c r="P598" s="5"/>
      <c r="Q598" s="5"/>
      <c r="R598" s="5"/>
      <c r="S598" s="70"/>
      <c r="T598" s="70"/>
      <c r="U598" s="70"/>
      <c r="V598" s="18"/>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1"/>
      <c r="BA598" s="1"/>
    </row>
    <row r="599" spans="2:53" hidden="1">
      <c r="B599" s="1"/>
      <c r="C599" s="1"/>
      <c r="D599" s="1"/>
      <c r="E599" s="1"/>
      <c r="F599" s="1"/>
      <c r="G599" s="5"/>
      <c r="H599" s="1"/>
      <c r="I599" s="1"/>
      <c r="J599" s="5"/>
      <c r="K599" s="1"/>
      <c r="L599" s="1"/>
      <c r="M599" s="5"/>
      <c r="N599" s="5"/>
      <c r="O599" s="5"/>
      <c r="P599" s="5"/>
      <c r="Q599" s="5"/>
      <c r="R599" s="5"/>
      <c r="S599" s="70"/>
      <c r="T599" s="70"/>
      <c r="U599" s="70"/>
      <c r="V599" s="18"/>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1"/>
      <c r="BA599" s="1"/>
    </row>
    <row r="600" spans="2:53" hidden="1">
      <c r="B600" s="1"/>
      <c r="C600" s="1"/>
      <c r="D600" s="1"/>
      <c r="E600" s="1"/>
      <c r="F600" s="1"/>
      <c r="G600" s="5"/>
      <c r="H600" s="1"/>
      <c r="I600" s="1"/>
      <c r="J600" s="5"/>
      <c r="K600" s="1"/>
      <c r="L600" s="1"/>
      <c r="M600" s="5"/>
      <c r="N600" s="5"/>
      <c r="O600" s="5"/>
      <c r="P600" s="5"/>
      <c r="Q600" s="5"/>
      <c r="R600" s="5"/>
      <c r="S600" s="70"/>
      <c r="T600" s="70"/>
      <c r="U600" s="70"/>
      <c r="V600" s="18"/>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1"/>
      <c r="BA600" s="1"/>
    </row>
    <row r="601" spans="2:53" hidden="1">
      <c r="B601" s="1"/>
      <c r="C601" s="1"/>
      <c r="D601" s="1"/>
      <c r="E601" s="1"/>
      <c r="F601" s="1"/>
      <c r="G601" s="5"/>
      <c r="H601" s="1"/>
      <c r="I601" s="1"/>
      <c r="J601" s="5"/>
      <c r="K601" s="1"/>
      <c r="L601" s="1"/>
      <c r="M601" s="5"/>
      <c r="N601" s="5"/>
      <c r="O601" s="5"/>
      <c r="P601" s="5"/>
      <c r="Q601" s="5"/>
      <c r="R601" s="5"/>
      <c r="S601" s="70"/>
      <c r="T601" s="70"/>
      <c r="U601" s="70"/>
      <c r="V601" s="18"/>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1"/>
      <c r="BA601" s="1"/>
    </row>
    <row r="602" spans="2:53" hidden="1">
      <c r="B602" s="1"/>
      <c r="C602" s="1"/>
      <c r="D602" s="1"/>
      <c r="E602" s="1"/>
      <c r="F602" s="1"/>
      <c r="G602" s="5"/>
      <c r="H602" s="1"/>
      <c r="I602" s="1"/>
      <c r="J602" s="5"/>
      <c r="K602" s="1"/>
      <c r="L602" s="1"/>
      <c r="M602" s="5"/>
      <c r="N602" s="5"/>
      <c r="O602" s="5"/>
      <c r="P602" s="5"/>
      <c r="Q602" s="5"/>
      <c r="R602" s="5"/>
      <c r="S602" s="70"/>
      <c r="T602" s="70"/>
      <c r="U602" s="70"/>
      <c r="V602" s="18"/>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1"/>
      <c r="BA602" s="1"/>
    </row>
    <row r="603" spans="2:53" hidden="1">
      <c r="B603" s="1"/>
      <c r="C603" s="1"/>
      <c r="D603" s="1"/>
      <c r="E603" s="1"/>
      <c r="F603" s="1"/>
      <c r="G603" s="5"/>
      <c r="H603" s="1"/>
      <c r="I603" s="1"/>
      <c r="J603" s="5"/>
      <c r="K603" s="1"/>
      <c r="L603" s="1"/>
      <c r="M603" s="5"/>
      <c r="N603" s="5"/>
      <c r="O603" s="5"/>
      <c r="P603" s="5"/>
      <c r="Q603" s="5"/>
      <c r="R603" s="5"/>
      <c r="S603" s="70"/>
      <c r="T603" s="70"/>
      <c r="U603" s="70"/>
      <c r="V603" s="18"/>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1"/>
      <c r="BA603" s="1"/>
    </row>
    <row r="604" spans="2:53" hidden="1">
      <c r="B604" s="1"/>
      <c r="C604" s="1"/>
      <c r="D604" s="1"/>
      <c r="E604" s="1"/>
      <c r="F604" s="1"/>
      <c r="G604" s="5"/>
      <c r="H604" s="1"/>
      <c r="I604" s="1"/>
      <c r="J604" s="5"/>
      <c r="K604" s="1"/>
      <c r="L604" s="1"/>
      <c r="M604" s="5"/>
      <c r="N604" s="5"/>
      <c r="O604" s="5"/>
      <c r="P604" s="5"/>
      <c r="Q604" s="5"/>
      <c r="R604" s="5"/>
      <c r="S604" s="70"/>
      <c r="T604" s="70"/>
      <c r="U604" s="70"/>
      <c r="V604" s="18"/>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1"/>
      <c r="BA604" s="1"/>
    </row>
    <row r="605" spans="2:53" hidden="1">
      <c r="B605" s="1"/>
      <c r="C605" s="1"/>
      <c r="D605" s="1"/>
      <c r="E605" s="1"/>
      <c r="F605" s="1"/>
      <c r="G605" s="5"/>
      <c r="H605" s="1"/>
      <c r="I605" s="1"/>
      <c r="J605" s="5"/>
      <c r="K605" s="1"/>
      <c r="L605" s="1"/>
      <c r="M605" s="5"/>
      <c r="N605" s="5"/>
      <c r="O605" s="5"/>
      <c r="P605" s="5"/>
      <c r="Q605" s="5"/>
      <c r="R605" s="5"/>
      <c r="S605" s="70"/>
      <c r="T605" s="70"/>
      <c r="U605" s="70"/>
      <c r="V605" s="18"/>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1"/>
      <c r="BA605" s="1"/>
    </row>
    <row r="606" spans="2:53" hidden="1">
      <c r="B606" s="1"/>
      <c r="C606" s="1"/>
      <c r="D606" s="1"/>
      <c r="E606" s="1"/>
      <c r="F606" s="1"/>
      <c r="G606" s="5"/>
      <c r="H606" s="1"/>
      <c r="I606" s="1"/>
      <c r="J606" s="5"/>
      <c r="K606" s="1"/>
      <c r="L606" s="1"/>
      <c r="M606" s="5"/>
      <c r="N606" s="5"/>
      <c r="O606" s="5"/>
      <c r="P606" s="5"/>
      <c r="Q606" s="5"/>
      <c r="R606" s="5"/>
      <c r="S606" s="70"/>
      <c r="T606" s="70"/>
      <c r="U606" s="70"/>
      <c r="V606" s="18"/>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1"/>
      <c r="BA606" s="1"/>
    </row>
    <row r="607" spans="2:53" hidden="1">
      <c r="B607" s="1"/>
      <c r="C607" s="1"/>
      <c r="D607" s="1"/>
      <c r="E607" s="1"/>
      <c r="F607" s="1"/>
      <c r="G607" s="5"/>
      <c r="H607" s="1"/>
      <c r="I607" s="1"/>
      <c r="J607" s="5"/>
      <c r="K607" s="1"/>
      <c r="L607" s="1"/>
      <c r="M607" s="5"/>
      <c r="N607" s="5"/>
      <c r="O607" s="5"/>
      <c r="P607" s="5"/>
      <c r="Q607" s="5"/>
      <c r="R607" s="5"/>
      <c r="S607" s="70"/>
      <c r="T607" s="70"/>
      <c r="U607" s="70"/>
      <c r="V607" s="18"/>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1"/>
      <c r="BA607" s="1"/>
    </row>
    <row r="608" spans="2:53" hidden="1">
      <c r="B608" s="1"/>
      <c r="C608" s="1"/>
      <c r="D608" s="1"/>
      <c r="E608" s="1"/>
      <c r="F608" s="1"/>
      <c r="G608" s="5"/>
      <c r="H608" s="1"/>
      <c r="I608" s="1"/>
      <c r="J608" s="5"/>
      <c r="K608" s="1"/>
      <c r="L608" s="1"/>
      <c r="M608" s="5"/>
      <c r="N608" s="5"/>
      <c r="O608" s="5"/>
      <c r="P608" s="5"/>
      <c r="Q608" s="5"/>
      <c r="R608" s="5"/>
      <c r="S608" s="70"/>
      <c r="T608" s="70"/>
      <c r="U608" s="70"/>
      <c r="V608" s="18"/>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1"/>
      <c r="BA608" s="1"/>
    </row>
    <row r="609" spans="2:53" hidden="1">
      <c r="B609" s="1"/>
      <c r="C609" s="1"/>
      <c r="D609" s="1"/>
      <c r="E609" s="1"/>
      <c r="F609" s="1"/>
      <c r="G609" s="5"/>
      <c r="H609" s="1"/>
      <c r="I609" s="1"/>
      <c r="J609" s="5"/>
      <c r="K609" s="1"/>
      <c r="L609" s="1"/>
      <c r="M609" s="5"/>
      <c r="N609" s="5"/>
      <c r="O609" s="5"/>
      <c r="P609" s="5"/>
      <c r="Q609" s="5"/>
      <c r="R609" s="5"/>
      <c r="S609" s="70"/>
      <c r="T609" s="70"/>
      <c r="U609" s="70"/>
      <c r="V609" s="18"/>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1"/>
      <c r="BA609" s="1"/>
    </row>
    <row r="610" spans="2:53" hidden="1">
      <c r="B610" s="1"/>
      <c r="C610" s="1"/>
      <c r="D610" s="1"/>
      <c r="E610" s="1"/>
      <c r="F610" s="1"/>
      <c r="G610" s="5"/>
      <c r="H610" s="1"/>
      <c r="I610" s="1"/>
      <c r="J610" s="5"/>
      <c r="K610" s="1"/>
      <c r="L610" s="1"/>
      <c r="M610" s="5"/>
      <c r="N610" s="5"/>
      <c r="O610" s="5"/>
      <c r="P610" s="5"/>
      <c r="Q610" s="5"/>
      <c r="R610" s="5"/>
      <c r="S610" s="70"/>
      <c r="T610" s="70"/>
      <c r="U610" s="70"/>
      <c r="V610" s="18"/>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1"/>
      <c r="BA610" s="1"/>
    </row>
    <row r="611" spans="2:53" hidden="1">
      <c r="B611" s="1"/>
      <c r="C611" s="1"/>
      <c r="D611" s="1"/>
      <c r="E611" s="1"/>
      <c r="F611" s="1"/>
      <c r="G611" s="5"/>
      <c r="H611" s="1"/>
      <c r="I611" s="1"/>
      <c r="J611" s="5"/>
      <c r="K611" s="1"/>
      <c r="L611" s="1"/>
      <c r="M611" s="5"/>
      <c r="N611" s="5"/>
      <c r="O611" s="5"/>
      <c r="P611" s="5"/>
      <c r="Q611" s="5"/>
      <c r="R611" s="5"/>
      <c r="S611" s="70"/>
      <c r="T611" s="70"/>
      <c r="U611" s="70"/>
      <c r="V611" s="18"/>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1"/>
      <c r="BA611" s="1"/>
    </row>
    <row r="612" spans="2:53" hidden="1">
      <c r="B612" s="1"/>
      <c r="C612" s="1"/>
      <c r="D612" s="1"/>
      <c r="E612" s="1"/>
      <c r="F612" s="1"/>
      <c r="G612" s="5"/>
      <c r="H612" s="1"/>
      <c r="I612" s="1"/>
      <c r="J612" s="5"/>
      <c r="K612" s="1"/>
      <c r="L612" s="1"/>
      <c r="M612" s="5"/>
      <c r="N612" s="5"/>
      <c r="O612" s="5"/>
      <c r="P612" s="5"/>
      <c r="Q612" s="5"/>
      <c r="R612" s="5"/>
      <c r="S612" s="70"/>
      <c r="T612" s="70"/>
      <c r="U612" s="70"/>
      <c r="V612" s="18"/>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1"/>
      <c r="BA612" s="1"/>
    </row>
    <row r="613" spans="2:53" hidden="1">
      <c r="B613" s="1"/>
      <c r="C613" s="1"/>
      <c r="D613" s="1"/>
      <c r="E613" s="1"/>
      <c r="F613" s="1"/>
      <c r="G613" s="5"/>
      <c r="H613" s="1"/>
      <c r="I613" s="1"/>
      <c r="J613" s="5"/>
      <c r="K613" s="1"/>
      <c r="L613" s="1"/>
      <c r="M613" s="5"/>
      <c r="N613" s="5"/>
      <c r="O613" s="5"/>
      <c r="P613" s="5"/>
      <c r="Q613" s="5"/>
      <c r="R613" s="5"/>
      <c r="S613" s="70"/>
      <c r="T613" s="70"/>
      <c r="U613" s="70"/>
      <c r="V613" s="18"/>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1"/>
      <c r="BA613" s="1"/>
    </row>
    <row r="614" spans="2:53" hidden="1">
      <c r="B614" s="1"/>
      <c r="C614" s="1"/>
      <c r="D614" s="1"/>
      <c r="E614" s="1"/>
      <c r="F614" s="1"/>
      <c r="G614" s="5"/>
      <c r="H614" s="1"/>
      <c r="I614" s="1"/>
      <c r="J614" s="5"/>
      <c r="K614" s="1"/>
      <c r="L614" s="1"/>
      <c r="M614" s="5"/>
      <c r="N614" s="5"/>
      <c r="O614" s="5"/>
      <c r="P614" s="5"/>
      <c r="Q614" s="5"/>
      <c r="R614" s="5"/>
      <c r="S614" s="70"/>
      <c r="T614" s="70"/>
      <c r="U614" s="70"/>
      <c r="V614" s="18"/>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1"/>
      <c r="BA614" s="1"/>
    </row>
    <row r="615" spans="2:53" hidden="1">
      <c r="B615" s="1"/>
      <c r="C615" s="1"/>
      <c r="D615" s="1"/>
      <c r="E615" s="1"/>
      <c r="F615" s="1"/>
      <c r="G615" s="5"/>
      <c r="H615" s="1"/>
      <c r="I615" s="1"/>
      <c r="J615" s="5"/>
      <c r="K615" s="1"/>
      <c r="L615" s="1"/>
      <c r="M615" s="5"/>
      <c r="N615" s="5"/>
      <c r="O615" s="5"/>
      <c r="P615" s="5"/>
      <c r="Q615" s="5"/>
      <c r="R615" s="5"/>
      <c r="S615" s="70"/>
      <c r="T615" s="70"/>
      <c r="U615" s="70"/>
      <c r="V615" s="18"/>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1"/>
      <c r="BA615" s="1"/>
    </row>
    <row r="616" spans="2:53" hidden="1">
      <c r="B616" s="1"/>
      <c r="C616" s="1"/>
      <c r="D616" s="1"/>
      <c r="E616" s="1"/>
      <c r="F616" s="1"/>
      <c r="G616" s="5"/>
      <c r="H616" s="1"/>
      <c r="I616" s="1"/>
      <c r="J616" s="5"/>
      <c r="K616" s="1"/>
      <c r="L616" s="1"/>
      <c r="M616" s="5"/>
      <c r="N616" s="5"/>
      <c r="O616" s="5"/>
      <c r="P616" s="5"/>
      <c r="Q616" s="5"/>
      <c r="R616" s="5"/>
      <c r="S616" s="70"/>
      <c r="T616" s="70"/>
      <c r="U616" s="70"/>
      <c r="V616" s="18"/>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1"/>
      <c r="BA616" s="1"/>
    </row>
    <row r="617" spans="2:53" hidden="1">
      <c r="B617" s="1"/>
      <c r="C617" s="1"/>
      <c r="D617" s="1"/>
      <c r="E617" s="1"/>
      <c r="F617" s="1"/>
      <c r="G617" s="5"/>
      <c r="H617" s="1"/>
      <c r="I617" s="1"/>
      <c r="J617" s="5"/>
      <c r="K617" s="1"/>
      <c r="L617" s="1"/>
      <c r="M617" s="5"/>
      <c r="N617" s="5"/>
      <c r="O617" s="5"/>
      <c r="P617" s="5"/>
      <c r="Q617" s="5"/>
      <c r="R617" s="5"/>
      <c r="S617" s="70"/>
      <c r="T617" s="70"/>
      <c r="U617" s="70"/>
      <c r="V617" s="18"/>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1"/>
      <c r="BA617" s="1"/>
    </row>
    <row r="618" spans="2:53" hidden="1">
      <c r="B618" s="1"/>
      <c r="C618" s="1"/>
      <c r="D618" s="1"/>
      <c r="E618" s="1"/>
      <c r="F618" s="1"/>
      <c r="G618" s="5"/>
      <c r="H618" s="1"/>
      <c r="I618" s="1"/>
      <c r="J618" s="5"/>
      <c r="K618" s="1"/>
      <c r="L618" s="1"/>
      <c r="M618" s="5"/>
      <c r="N618" s="5"/>
      <c r="O618" s="5"/>
      <c r="P618" s="5"/>
      <c r="Q618" s="5"/>
      <c r="R618" s="5"/>
      <c r="S618" s="70"/>
      <c r="T618" s="70"/>
      <c r="U618" s="70"/>
      <c r="V618" s="18"/>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1"/>
      <c r="BA618" s="1"/>
    </row>
    <row r="619" spans="2:53" hidden="1">
      <c r="B619" s="1"/>
      <c r="C619" s="1"/>
      <c r="D619" s="1"/>
      <c r="E619" s="1"/>
      <c r="F619" s="1"/>
      <c r="G619" s="5"/>
      <c r="H619" s="1"/>
      <c r="I619" s="1"/>
      <c r="J619" s="5"/>
      <c r="K619" s="1"/>
      <c r="L619" s="1"/>
      <c r="M619" s="5"/>
      <c r="N619" s="5"/>
      <c r="O619" s="5"/>
      <c r="P619" s="5"/>
      <c r="Q619" s="5"/>
      <c r="R619" s="5"/>
      <c r="S619" s="70"/>
      <c r="T619" s="70"/>
      <c r="U619" s="70"/>
      <c r="V619" s="18"/>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1"/>
      <c r="BA619" s="1"/>
    </row>
    <row r="620" spans="2:53" hidden="1">
      <c r="B620" s="1"/>
      <c r="C620" s="1"/>
      <c r="D620" s="1"/>
      <c r="E620" s="1"/>
      <c r="F620" s="1"/>
      <c r="G620" s="5"/>
      <c r="H620" s="1"/>
      <c r="I620" s="1"/>
      <c r="J620" s="5"/>
      <c r="K620" s="1"/>
      <c r="L620" s="1"/>
      <c r="M620" s="5"/>
      <c r="N620" s="5"/>
      <c r="O620" s="5"/>
      <c r="P620" s="5"/>
      <c r="Q620" s="5"/>
      <c r="R620" s="5"/>
      <c r="S620" s="70"/>
      <c r="T620" s="70"/>
      <c r="U620" s="70"/>
      <c r="V620" s="18"/>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1"/>
      <c r="BA620" s="1"/>
    </row>
    <row r="621" spans="2:53" hidden="1">
      <c r="B621" s="1"/>
      <c r="C621" s="1"/>
      <c r="D621" s="1"/>
      <c r="E621" s="1"/>
      <c r="F621" s="1"/>
      <c r="G621" s="5"/>
      <c r="H621" s="1"/>
      <c r="I621" s="1"/>
      <c r="J621" s="5"/>
      <c r="K621" s="1"/>
      <c r="L621" s="1"/>
      <c r="M621" s="5"/>
      <c r="N621" s="5"/>
      <c r="O621" s="5"/>
      <c r="P621" s="5"/>
      <c r="Q621" s="5"/>
      <c r="R621" s="5"/>
      <c r="S621" s="70"/>
      <c r="T621" s="70"/>
      <c r="U621" s="70"/>
      <c r="V621" s="18"/>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1"/>
      <c r="BA621" s="1"/>
    </row>
    <row r="622" spans="2:53" hidden="1">
      <c r="B622" s="1"/>
      <c r="C622" s="1"/>
      <c r="D622" s="1"/>
      <c r="E622" s="1"/>
      <c r="F622" s="1"/>
      <c r="G622" s="5"/>
      <c r="H622" s="1"/>
      <c r="I622" s="1"/>
      <c r="J622" s="5"/>
      <c r="K622" s="1"/>
      <c r="L622" s="1"/>
      <c r="M622" s="5"/>
      <c r="N622" s="5"/>
      <c r="O622" s="5"/>
      <c r="P622" s="5"/>
      <c r="Q622" s="5"/>
      <c r="R622" s="5"/>
      <c r="S622" s="70"/>
      <c r="T622" s="70"/>
      <c r="U622" s="70"/>
      <c r="V622" s="18"/>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1"/>
      <c r="BA622" s="1"/>
    </row>
    <row r="623" spans="2:53" hidden="1">
      <c r="B623" s="1"/>
      <c r="C623" s="1"/>
      <c r="D623" s="1"/>
      <c r="E623" s="1"/>
      <c r="F623" s="1"/>
      <c r="G623" s="5"/>
      <c r="H623" s="1"/>
      <c r="I623" s="1"/>
      <c r="J623" s="5"/>
      <c r="K623" s="1"/>
      <c r="L623" s="1"/>
      <c r="M623" s="5"/>
      <c r="N623" s="5"/>
      <c r="O623" s="5"/>
      <c r="P623" s="5"/>
      <c r="Q623" s="5"/>
      <c r="R623" s="5"/>
      <c r="S623" s="70"/>
      <c r="T623" s="70"/>
      <c r="U623" s="70"/>
      <c r="V623" s="18"/>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1"/>
      <c r="BA623" s="1"/>
    </row>
    <row r="624" spans="2:53">
      <c r="B624" s="1"/>
      <c r="C624" s="1"/>
      <c r="D624" s="1"/>
      <c r="E624" s="1"/>
      <c r="F624" s="1"/>
      <c r="G624" s="5"/>
      <c r="H624" s="1"/>
      <c r="I624" s="1"/>
      <c r="J624" s="5"/>
      <c r="K624" s="1"/>
      <c r="L624" s="1"/>
      <c r="M624" s="5"/>
      <c r="N624" s="5"/>
      <c r="O624" s="5"/>
      <c r="P624" s="5"/>
      <c r="Q624" s="5"/>
      <c r="R624" s="5"/>
      <c r="S624" s="70"/>
      <c r="T624" s="70"/>
      <c r="U624" s="70"/>
      <c r="V624" s="18"/>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1"/>
      <c r="BA624" s="1"/>
    </row>
    <row r="625" spans="2:53">
      <c r="B625" s="1"/>
      <c r="C625" s="1"/>
      <c r="D625" s="1"/>
      <c r="E625" s="1"/>
      <c r="F625" s="1"/>
      <c r="G625" s="5"/>
      <c r="H625" s="1"/>
      <c r="I625" s="1"/>
      <c r="J625" s="5"/>
      <c r="K625" s="1"/>
      <c r="L625" s="1"/>
      <c r="M625" s="5"/>
      <c r="N625" s="5"/>
      <c r="O625" s="5"/>
      <c r="P625" s="5"/>
      <c r="Q625" s="5"/>
      <c r="R625" s="5"/>
      <c r="S625" s="70"/>
      <c r="T625" s="70"/>
      <c r="U625" s="70"/>
      <c r="V625" s="18"/>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1"/>
      <c r="BA625" s="1"/>
    </row>
    <row r="626" spans="2:53">
      <c r="B626" s="1"/>
      <c r="C626" s="1"/>
      <c r="D626" s="1"/>
      <c r="E626" s="1"/>
      <c r="F626" s="1"/>
      <c r="G626" s="5"/>
      <c r="H626" s="1"/>
      <c r="I626" s="1"/>
      <c r="J626" s="5"/>
      <c r="K626" s="1"/>
      <c r="L626" s="1"/>
      <c r="M626" s="5"/>
      <c r="N626" s="5"/>
      <c r="O626" s="5"/>
      <c r="P626" s="5"/>
      <c r="Q626" s="5"/>
      <c r="R626" s="5"/>
      <c r="S626" s="70"/>
      <c r="T626" s="70"/>
      <c r="U626" s="70"/>
      <c r="V626" s="18"/>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1"/>
      <c r="BA626" s="1"/>
    </row>
    <row r="627" spans="2:53">
      <c r="B627" s="1"/>
      <c r="C627" s="1"/>
      <c r="D627" s="1"/>
      <c r="E627" s="1"/>
      <c r="F627" s="1"/>
      <c r="G627" s="5"/>
      <c r="H627" s="1"/>
      <c r="I627" s="1"/>
      <c r="J627" s="5"/>
      <c r="K627" s="1"/>
      <c r="L627" s="1"/>
      <c r="M627" s="5"/>
      <c r="N627" s="5"/>
      <c r="O627" s="5"/>
      <c r="P627" s="5"/>
      <c r="Q627" s="5"/>
      <c r="R627" s="5"/>
      <c r="S627" s="70"/>
      <c r="T627" s="70"/>
      <c r="U627" s="70"/>
      <c r="V627" s="18"/>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1"/>
      <c r="BA627" s="1"/>
    </row>
    <row r="628" spans="2:53">
      <c r="B628" s="1"/>
      <c r="C628" s="1"/>
      <c r="D628" s="1"/>
      <c r="E628" s="1"/>
      <c r="F628" s="1"/>
      <c r="G628" s="5"/>
      <c r="H628" s="1"/>
      <c r="I628" s="1"/>
      <c r="J628" s="5"/>
      <c r="K628" s="1"/>
      <c r="L628" s="1"/>
      <c r="M628" s="5"/>
      <c r="N628" s="5"/>
      <c r="O628" s="5"/>
      <c r="P628" s="5"/>
      <c r="Q628" s="5"/>
      <c r="R628" s="5"/>
      <c r="S628" s="70"/>
      <c r="T628" s="70"/>
      <c r="U628" s="70"/>
      <c r="V628" s="18"/>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1"/>
      <c r="BA628" s="1"/>
    </row>
    <row r="629" spans="2:53">
      <c r="B629" s="1"/>
      <c r="C629" s="1"/>
      <c r="D629" s="1"/>
      <c r="E629" s="1"/>
      <c r="F629" s="1"/>
      <c r="G629" s="5"/>
      <c r="H629" s="1"/>
      <c r="I629" s="1"/>
      <c r="J629" s="5"/>
      <c r="K629" s="1"/>
      <c r="L629" s="1"/>
      <c r="M629" s="5"/>
      <c r="N629" s="5"/>
      <c r="O629" s="5"/>
      <c r="P629" s="5"/>
      <c r="Q629" s="5"/>
      <c r="R629" s="5"/>
      <c r="S629" s="70"/>
      <c r="T629" s="70"/>
      <c r="U629" s="70"/>
      <c r="V629" s="18"/>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1"/>
      <c r="BA629" s="1"/>
    </row>
    <row r="630" spans="2:53">
      <c r="B630" s="1"/>
      <c r="C630" s="1"/>
      <c r="D630" s="1"/>
      <c r="E630" s="1"/>
      <c r="F630" s="1"/>
      <c r="G630" s="5"/>
      <c r="H630" s="1"/>
      <c r="I630" s="1"/>
      <c r="J630" s="5"/>
      <c r="K630" s="1"/>
      <c r="L630" s="1"/>
      <c r="M630" s="5"/>
      <c r="N630" s="5"/>
      <c r="O630" s="5"/>
      <c r="P630" s="5"/>
      <c r="Q630" s="5"/>
      <c r="R630" s="5"/>
      <c r="S630" s="70"/>
      <c r="T630" s="70"/>
      <c r="U630" s="70"/>
      <c r="V630" s="18"/>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1"/>
      <c r="BA630" s="1"/>
    </row>
    <row r="631" spans="2:53">
      <c r="B631" s="1"/>
      <c r="C631" s="1"/>
      <c r="D631" s="1"/>
      <c r="E631" s="1"/>
      <c r="F631" s="1"/>
      <c r="G631" s="5"/>
      <c r="H631" s="1"/>
      <c r="I631" s="1"/>
      <c r="J631" s="5"/>
      <c r="K631" s="1"/>
      <c r="L631" s="1"/>
      <c r="M631" s="5"/>
      <c r="N631" s="5"/>
      <c r="O631" s="5"/>
      <c r="P631" s="5"/>
      <c r="Q631" s="5"/>
      <c r="R631" s="5"/>
      <c r="S631" s="70"/>
      <c r="T631" s="70"/>
      <c r="U631" s="70"/>
      <c r="V631" s="18"/>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1"/>
      <c r="BA631" s="1"/>
    </row>
    <row r="632" spans="2:53">
      <c r="B632" s="1"/>
      <c r="C632" s="1"/>
      <c r="D632" s="1"/>
      <c r="E632" s="1"/>
      <c r="F632" s="1"/>
      <c r="G632" s="5"/>
      <c r="H632" s="1"/>
      <c r="I632" s="1"/>
      <c r="J632" s="5"/>
      <c r="K632" s="1"/>
      <c r="L632" s="1"/>
      <c r="M632" s="5"/>
      <c r="N632" s="5"/>
      <c r="O632" s="5"/>
      <c r="P632" s="5"/>
      <c r="Q632" s="5"/>
      <c r="R632" s="5"/>
      <c r="S632" s="70"/>
      <c r="T632" s="70"/>
      <c r="U632" s="70"/>
      <c r="V632" s="18"/>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1"/>
      <c r="BA632" s="1"/>
    </row>
    <row r="633" spans="2:53">
      <c r="B633" s="1"/>
      <c r="C633" s="1"/>
      <c r="D633" s="1"/>
      <c r="E633" s="1"/>
      <c r="F633" s="1"/>
      <c r="G633" s="5"/>
      <c r="H633" s="1"/>
      <c r="I633" s="1"/>
      <c r="J633" s="5"/>
      <c r="K633" s="1"/>
      <c r="L633" s="1"/>
      <c r="M633" s="5"/>
      <c r="N633" s="5"/>
      <c r="O633" s="5"/>
      <c r="P633" s="5"/>
      <c r="Q633" s="5"/>
      <c r="R633" s="5"/>
      <c r="S633" s="70"/>
      <c r="T633" s="70"/>
      <c r="U633" s="70"/>
      <c r="V633" s="18"/>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1"/>
      <c r="BA633" s="1"/>
    </row>
    <row r="634" spans="2:53">
      <c r="B634" s="1"/>
      <c r="C634" s="1"/>
      <c r="D634" s="1"/>
      <c r="E634" s="1"/>
      <c r="F634" s="1"/>
      <c r="G634" s="5"/>
      <c r="H634" s="1"/>
      <c r="I634" s="1"/>
      <c r="J634" s="5"/>
      <c r="K634" s="1"/>
      <c r="L634" s="1"/>
      <c r="M634" s="5"/>
      <c r="N634" s="5"/>
      <c r="O634" s="5"/>
      <c r="P634" s="5"/>
      <c r="Q634" s="5"/>
      <c r="R634" s="5"/>
      <c r="S634" s="70"/>
      <c r="T634" s="70"/>
      <c r="U634" s="70"/>
      <c r="V634" s="18"/>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1"/>
      <c r="BA634" s="1"/>
    </row>
    <row r="635" spans="2:53">
      <c r="B635" s="1"/>
      <c r="C635" s="1"/>
      <c r="D635" s="1"/>
      <c r="E635" s="1"/>
      <c r="F635" s="1"/>
      <c r="G635" s="5"/>
      <c r="H635" s="1"/>
      <c r="I635" s="1"/>
      <c r="J635" s="5"/>
      <c r="K635" s="1"/>
      <c r="L635" s="1"/>
      <c r="M635" s="5"/>
      <c r="N635" s="5"/>
      <c r="O635" s="5"/>
      <c r="P635" s="5"/>
      <c r="Q635" s="5"/>
      <c r="R635" s="5"/>
      <c r="S635" s="70"/>
      <c r="T635" s="70"/>
      <c r="U635" s="70"/>
      <c r="V635" s="18"/>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1"/>
      <c r="BA635" s="1"/>
    </row>
    <row r="636" spans="2:53">
      <c r="B636" s="1"/>
      <c r="C636" s="1"/>
      <c r="D636" s="1"/>
      <c r="E636" s="1"/>
      <c r="F636" s="1"/>
      <c r="G636" s="5"/>
      <c r="H636" s="1"/>
      <c r="I636" s="1"/>
      <c r="J636" s="5"/>
      <c r="K636" s="1"/>
      <c r="L636" s="1"/>
      <c r="M636" s="5"/>
      <c r="N636" s="5"/>
      <c r="O636" s="5"/>
      <c r="P636" s="5"/>
      <c r="Q636" s="5"/>
      <c r="R636" s="5"/>
      <c r="S636" s="70"/>
      <c r="T636" s="70"/>
      <c r="U636" s="70"/>
      <c r="V636" s="18"/>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1"/>
      <c r="BA636" s="1"/>
    </row>
    <row r="637" spans="2:53">
      <c r="B637" s="1"/>
      <c r="C637" s="1"/>
      <c r="D637" s="1"/>
      <c r="E637" s="1"/>
      <c r="F637" s="1"/>
      <c r="G637" s="5"/>
      <c r="H637" s="1"/>
      <c r="I637" s="1"/>
      <c r="J637" s="5"/>
      <c r="K637" s="1"/>
      <c r="L637" s="1"/>
      <c r="M637" s="5"/>
      <c r="N637" s="5"/>
      <c r="O637" s="5"/>
      <c r="P637" s="5"/>
      <c r="Q637" s="5"/>
      <c r="R637" s="5"/>
      <c r="S637" s="70"/>
      <c r="T637" s="70"/>
      <c r="U637" s="70"/>
      <c r="V637" s="18"/>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1"/>
      <c r="BA637" s="1"/>
    </row>
    <row r="638" spans="2:53">
      <c r="B638" s="1"/>
      <c r="C638" s="1"/>
      <c r="D638" s="1"/>
      <c r="E638" s="1"/>
      <c r="F638" s="1"/>
      <c r="G638" s="5"/>
      <c r="H638" s="1"/>
      <c r="I638" s="1"/>
      <c r="J638" s="5"/>
      <c r="K638" s="1"/>
      <c r="L638" s="1"/>
      <c r="M638" s="5"/>
      <c r="N638" s="5"/>
      <c r="O638" s="5"/>
      <c r="P638" s="5"/>
      <c r="Q638" s="5"/>
      <c r="R638" s="5"/>
      <c r="S638" s="70"/>
      <c r="T638" s="70"/>
      <c r="U638" s="70"/>
      <c r="V638" s="18"/>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1"/>
      <c r="BA638" s="1"/>
    </row>
    <row r="639" spans="2:53">
      <c r="B639" s="1"/>
      <c r="C639" s="1"/>
      <c r="D639" s="1"/>
      <c r="E639" s="1"/>
      <c r="F639" s="1"/>
      <c r="G639" s="5"/>
      <c r="H639" s="1"/>
      <c r="I639" s="1"/>
      <c r="J639" s="5"/>
      <c r="K639" s="1"/>
      <c r="L639" s="1"/>
      <c r="M639" s="5"/>
      <c r="N639" s="5"/>
      <c r="O639" s="5"/>
      <c r="P639" s="5"/>
      <c r="Q639" s="5"/>
      <c r="R639" s="5"/>
      <c r="S639" s="70"/>
      <c r="T639" s="70"/>
      <c r="U639" s="70"/>
      <c r="V639" s="18"/>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1"/>
      <c r="BA639" s="1"/>
    </row>
    <row r="640" spans="2:53">
      <c r="B640" s="1"/>
      <c r="C640" s="1"/>
      <c r="D640" s="1"/>
      <c r="E640" s="1"/>
      <c r="F640" s="1"/>
      <c r="G640" s="5"/>
      <c r="H640" s="1"/>
      <c r="I640" s="1"/>
      <c r="J640" s="5"/>
      <c r="K640" s="1"/>
      <c r="L640" s="1"/>
      <c r="M640" s="5"/>
      <c r="N640" s="5"/>
      <c r="O640" s="5"/>
      <c r="P640" s="5"/>
      <c r="Q640" s="5"/>
      <c r="R640" s="5"/>
      <c r="S640" s="70"/>
      <c r="T640" s="70"/>
      <c r="U640" s="70"/>
      <c r="V640" s="18"/>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1"/>
      <c r="BA640" s="1"/>
    </row>
    <row r="641" spans="2:53">
      <c r="B641" s="1"/>
      <c r="C641" s="1"/>
      <c r="D641" s="1"/>
      <c r="E641" s="1"/>
      <c r="F641" s="1"/>
      <c r="G641" s="5"/>
      <c r="H641" s="1"/>
      <c r="I641" s="1"/>
      <c r="J641" s="5"/>
      <c r="K641" s="1"/>
      <c r="L641" s="1"/>
      <c r="M641" s="5"/>
      <c r="N641" s="5"/>
      <c r="O641" s="5"/>
      <c r="P641" s="5"/>
      <c r="Q641" s="5"/>
      <c r="R641" s="5"/>
      <c r="S641" s="70"/>
      <c r="T641" s="70"/>
      <c r="U641" s="70"/>
      <c r="V641" s="18"/>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1"/>
      <c r="BA641" s="1"/>
    </row>
    <row r="642" spans="2:53">
      <c r="B642" s="1"/>
      <c r="C642" s="1"/>
      <c r="D642" s="1"/>
      <c r="E642" s="1"/>
      <c r="F642" s="1"/>
      <c r="G642" s="5"/>
      <c r="H642" s="1"/>
      <c r="I642" s="1"/>
      <c r="J642" s="5"/>
      <c r="K642" s="1"/>
      <c r="L642" s="1"/>
      <c r="M642" s="5"/>
      <c r="N642" s="5"/>
      <c r="O642" s="5"/>
      <c r="P642" s="5"/>
      <c r="Q642" s="5"/>
      <c r="R642" s="5"/>
      <c r="S642" s="70"/>
      <c r="T642" s="70"/>
      <c r="U642" s="70"/>
      <c r="V642" s="18"/>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1"/>
      <c r="BA642" s="1"/>
    </row>
    <row r="643" spans="2:53">
      <c r="B643" s="1"/>
      <c r="C643" s="1"/>
      <c r="D643" s="1"/>
      <c r="E643" s="1"/>
      <c r="F643" s="1"/>
      <c r="G643" s="5"/>
      <c r="H643" s="1"/>
      <c r="I643" s="1"/>
      <c r="J643" s="5"/>
      <c r="K643" s="1"/>
      <c r="L643" s="1"/>
      <c r="M643" s="5"/>
      <c r="N643" s="5"/>
      <c r="O643" s="5"/>
      <c r="P643" s="5"/>
      <c r="Q643" s="5"/>
      <c r="R643" s="5"/>
      <c r="S643" s="70"/>
      <c r="T643" s="70"/>
      <c r="U643" s="70"/>
      <c r="V643" s="18"/>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1"/>
      <c r="BA643" s="1"/>
    </row>
    <row r="644" spans="2:53">
      <c r="B644" s="1"/>
      <c r="C644" s="1"/>
      <c r="D644" s="1"/>
      <c r="E644" s="1"/>
      <c r="F644" s="1"/>
      <c r="G644" s="5"/>
      <c r="H644" s="1"/>
      <c r="I644" s="1"/>
      <c r="J644" s="5"/>
      <c r="K644" s="1"/>
      <c r="L644" s="1"/>
      <c r="M644" s="5"/>
      <c r="N644" s="5"/>
      <c r="O644" s="5"/>
      <c r="P644" s="5"/>
      <c r="Q644" s="5"/>
      <c r="R644" s="5"/>
      <c r="S644" s="70"/>
      <c r="T644" s="70"/>
      <c r="U644" s="70"/>
      <c r="V644" s="18"/>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1"/>
      <c r="BA644" s="1"/>
    </row>
    <row r="645" spans="2:53">
      <c r="B645" s="1"/>
      <c r="C645" s="1"/>
      <c r="D645" s="1"/>
      <c r="E645" s="1"/>
      <c r="F645" s="1"/>
      <c r="G645" s="5"/>
      <c r="H645" s="1"/>
      <c r="I645" s="1"/>
      <c r="J645" s="5"/>
      <c r="K645" s="1"/>
      <c r="L645" s="1"/>
      <c r="M645" s="5"/>
      <c r="N645" s="5"/>
      <c r="O645" s="5"/>
      <c r="P645" s="5"/>
      <c r="Q645" s="5"/>
      <c r="R645" s="5"/>
      <c r="S645" s="70"/>
      <c r="T645" s="70"/>
      <c r="U645" s="70"/>
      <c r="V645" s="18"/>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1"/>
      <c r="BA645" s="1"/>
    </row>
    <row r="646" spans="2:53">
      <c r="B646" s="1"/>
      <c r="C646" s="1"/>
      <c r="D646" s="1"/>
      <c r="E646" s="1"/>
      <c r="F646" s="1"/>
      <c r="G646" s="5"/>
      <c r="H646" s="1"/>
      <c r="I646" s="1"/>
      <c r="J646" s="5"/>
      <c r="K646" s="1"/>
      <c r="L646" s="1"/>
      <c r="M646" s="5"/>
      <c r="N646" s="5"/>
      <c r="O646" s="5"/>
      <c r="P646" s="5"/>
      <c r="Q646" s="5"/>
      <c r="R646" s="5"/>
      <c r="S646" s="70"/>
      <c r="T646" s="70"/>
      <c r="U646" s="70"/>
      <c r="V646" s="18"/>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1"/>
      <c r="BA646" s="1"/>
    </row>
    <row r="647" spans="2:53">
      <c r="B647" s="1"/>
      <c r="C647" s="1"/>
      <c r="D647" s="1"/>
      <c r="E647" s="1"/>
      <c r="F647" s="1"/>
      <c r="G647" s="5"/>
      <c r="H647" s="1"/>
      <c r="I647" s="1"/>
      <c r="J647" s="5"/>
      <c r="K647" s="1"/>
      <c r="L647" s="1"/>
      <c r="M647" s="5"/>
      <c r="N647" s="5"/>
      <c r="O647" s="5"/>
      <c r="P647" s="5"/>
      <c r="Q647" s="5"/>
      <c r="R647" s="5"/>
      <c r="S647" s="70"/>
      <c r="T647" s="70"/>
      <c r="U647" s="70"/>
      <c r="V647" s="18"/>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1"/>
      <c r="BA647" s="1"/>
    </row>
    <row r="648" spans="2:53">
      <c r="B648" s="1"/>
      <c r="C648" s="1"/>
      <c r="D648" s="1"/>
      <c r="E648" s="1"/>
      <c r="F648" s="1"/>
      <c r="G648" s="5"/>
      <c r="H648" s="1"/>
      <c r="I648" s="1"/>
      <c r="J648" s="5"/>
      <c r="K648" s="1"/>
      <c r="L648" s="1"/>
      <c r="M648" s="5"/>
      <c r="N648" s="5"/>
      <c r="O648" s="5"/>
      <c r="P648" s="5"/>
      <c r="Q648" s="5"/>
      <c r="R648" s="5"/>
      <c r="S648" s="70"/>
      <c r="T648" s="70"/>
      <c r="U648" s="70"/>
      <c r="V648" s="18"/>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1"/>
      <c r="BA648" s="1"/>
    </row>
    <row r="649" spans="2:53">
      <c r="B649" s="1"/>
      <c r="C649" s="1"/>
      <c r="D649" s="1"/>
      <c r="E649" s="1"/>
      <c r="F649" s="1"/>
      <c r="G649" s="5"/>
      <c r="H649" s="1"/>
      <c r="I649" s="1"/>
      <c r="J649" s="5"/>
      <c r="K649" s="1"/>
      <c r="L649" s="1"/>
      <c r="M649" s="5"/>
      <c r="N649" s="5"/>
      <c r="O649" s="5"/>
      <c r="P649" s="5"/>
      <c r="Q649" s="5"/>
      <c r="R649" s="5"/>
      <c r="S649" s="70"/>
      <c r="T649" s="70"/>
      <c r="U649" s="70"/>
      <c r="V649" s="18"/>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1"/>
      <c r="BA649" s="1"/>
    </row>
    <row r="650" spans="2:53">
      <c r="B650" s="1"/>
      <c r="C650" s="1"/>
      <c r="D650" s="1"/>
      <c r="E650" s="1"/>
      <c r="F650" s="1"/>
      <c r="G650" s="5"/>
      <c r="H650" s="1"/>
      <c r="I650" s="1"/>
      <c r="J650" s="5"/>
      <c r="K650" s="1"/>
      <c r="L650" s="1"/>
      <c r="M650" s="5"/>
      <c r="N650" s="5"/>
      <c r="O650" s="5"/>
      <c r="P650" s="5"/>
      <c r="Q650" s="5"/>
      <c r="R650" s="5"/>
      <c r="S650" s="70"/>
      <c r="T650" s="70"/>
      <c r="U650" s="70"/>
      <c r="V650" s="18"/>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1"/>
      <c r="BA650" s="1"/>
    </row>
    <row r="651" spans="2:53">
      <c r="B651" s="1"/>
      <c r="C651" s="1"/>
      <c r="D651" s="1"/>
      <c r="E651" s="1"/>
      <c r="F651" s="1"/>
      <c r="G651" s="5"/>
      <c r="H651" s="1"/>
      <c r="I651" s="1"/>
      <c r="J651" s="5"/>
      <c r="K651" s="1"/>
      <c r="L651" s="1"/>
      <c r="M651" s="5"/>
      <c r="N651" s="5"/>
      <c r="O651" s="5"/>
      <c r="P651" s="5"/>
      <c r="Q651" s="5"/>
      <c r="R651" s="5"/>
      <c r="S651" s="70"/>
      <c r="T651" s="70"/>
      <c r="U651" s="70"/>
      <c r="V651" s="18"/>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1"/>
      <c r="BA651" s="1"/>
    </row>
    <row r="652" spans="2:53">
      <c r="B652" s="1"/>
      <c r="C652" s="1"/>
      <c r="D652" s="1"/>
      <c r="E652" s="1"/>
      <c r="F652" s="1"/>
      <c r="G652" s="5"/>
      <c r="H652" s="1"/>
      <c r="I652" s="1"/>
      <c r="J652" s="5"/>
      <c r="K652" s="1"/>
      <c r="L652" s="1"/>
      <c r="M652" s="5"/>
      <c r="N652" s="5"/>
      <c r="O652" s="5"/>
      <c r="P652" s="5"/>
      <c r="Q652" s="5"/>
      <c r="R652" s="5"/>
      <c r="S652" s="70"/>
      <c r="T652" s="70"/>
      <c r="U652" s="70"/>
      <c r="V652" s="18"/>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1"/>
      <c r="BA652" s="1"/>
    </row>
    <row r="653" spans="2:53">
      <c r="B653" s="1"/>
      <c r="C653" s="1"/>
      <c r="D653" s="1"/>
      <c r="E653" s="1"/>
      <c r="F653" s="1"/>
      <c r="G653" s="5"/>
      <c r="H653" s="1"/>
      <c r="I653" s="1"/>
      <c r="J653" s="5"/>
      <c r="K653" s="1"/>
      <c r="L653" s="1"/>
      <c r="M653" s="5"/>
      <c r="N653" s="5"/>
      <c r="O653" s="5"/>
      <c r="P653" s="5"/>
      <c r="Q653" s="5"/>
      <c r="R653" s="5"/>
      <c r="S653" s="70"/>
      <c r="T653" s="70"/>
      <c r="U653" s="70"/>
      <c r="V653" s="18"/>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1"/>
      <c r="BA653" s="1"/>
    </row>
    <row r="654" spans="2:53">
      <c r="B654" s="1"/>
      <c r="C654" s="1"/>
      <c r="D654" s="1"/>
      <c r="E654" s="1"/>
      <c r="F654" s="1"/>
      <c r="G654" s="5"/>
      <c r="H654" s="1"/>
      <c r="I654" s="1"/>
      <c r="J654" s="5"/>
      <c r="K654" s="1"/>
      <c r="L654" s="1"/>
      <c r="M654" s="5"/>
      <c r="N654" s="5"/>
      <c r="O654" s="5"/>
      <c r="P654" s="5"/>
      <c r="Q654" s="5"/>
      <c r="R654" s="5"/>
      <c r="S654" s="70"/>
      <c r="T654" s="70"/>
      <c r="U654" s="70"/>
      <c r="V654" s="18"/>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1"/>
      <c r="BA654" s="1"/>
    </row>
    <row r="655" spans="2:53">
      <c r="B655" s="1"/>
      <c r="C655" s="1"/>
      <c r="D655" s="1"/>
      <c r="E655" s="1"/>
      <c r="F655" s="1"/>
      <c r="G655" s="5"/>
      <c r="H655" s="1"/>
      <c r="I655" s="1"/>
      <c r="J655" s="5"/>
      <c r="K655" s="1"/>
      <c r="L655" s="1"/>
      <c r="M655" s="5"/>
      <c r="N655" s="5"/>
      <c r="O655" s="5"/>
      <c r="P655" s="5"/>
      <c r="Q655" s="5"/>
      <c r="R655" s="5"/>
      <c r="S655" s="70"/>
      <c r="T655" s="70"/>
      <c r="U655" s="70"/>
      <c r="V655" s="18"/>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1"/>
      <c r="BA655" s="1"/>
    </row>
    <row r="656" spans="2:53">
      <c r="B656" s="1"/>
      <c r="C656" s="1"/>
      <c r="D656" s="1"/>
      <c r="E656" s="1"/>
      <c r="F656" s="1"/>
      <c r="G656" s="5"/>
      <c r="H656" s="1"/>
      <c r="I656" s="1"/>
      <c r="J656" s="5"/>
      <c r="K656" s="1"/>
      <c r="L656" s="1"/>
      <c r="M656" s="5"/>
      <c r="N656" s="5"/>
      <c r="O656" s="5"/>
      <c r="P656" s="5"/>
      <c r="Q656" s="5"/>
      <c r="R656" s="5"/>
      <c r="S656" s="70"/>
      <c r="T656" s="70"/>
      <c r="U656" s="70"/>
      <c r="V656" s="18"/>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1"/>
      <c r="BA656" s="1"/>
    </row>
    <row r="657" spans="2:53">
      <c r="B657" s="1"/>
      <c r="C657" s="1"/>
      <c r="D657" s="1"/>
      <c r="E657" s="1"/>
      <c r="F657" s="1"/>
      <c r="G657" s="5"/>
      <c r="H657" s="1"/>
      <c r="I657" s="1"/>
      <c r="J657" s="5"/>
      <c r="K657" s="1"/>
      <c r="L657" s="1"/>
      <c r="M657" s="5"/>
      <c r="N657" s="5"/>
      <c r="O657" s="5"/>
      <c r="P657" s="5"/>
      <c r="Q657" s="5"/>
      <c r="R657" s="5"/>
      <c r="S657" s="70"/>
      <c r="T657" s="70"/>
      <c r="U657" s="70"/>
      <c r="V657" s="18"/>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1"/>
      <c r="BA657" s="1"/>
    </row>
    <row r="658" spans="2:53">
      <c r="B658" s="1"/>
      <c r="C658" s="1"/>
      <c r="D658" s="1"/>
      <c r="E658" s="1"/>
      <c r="F658" s="1"/>
      <c r="G658" s="5"/>
      <c r="H658" s="1"/>
      <c r="I658" s="1"/>
      <c r="J658" s="5"/>
      <c r="K658" s="1"/>
      <c r="L658" s="1"/>
      <c r="M658" s="5"/>
      <c r="N658" s="5"/>
      <c r="O658" s="5"/>
      <c r="P658" s="5"/>
      <c r="Q658" s="5"/>
      <c r="R658" s="5"/>
      <c r="S658" s="70"/>
      <c r="T658" s="70"/>
      <c r="U658" s="70"/>
      <c r="V658" s="18"/>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1"/>
      <c r="BA658" s="1"/>
    </row>
    <row r="659" spans="2:53">
      <c r="B659" s="1"/>
      <c r="C659" s="1"/>
      <c r="D659" s="1"/>
      <c r="E659" s="1"/>
      <c r="F659" s="1"/>
      <c r="G659" s="5"/>
      <c r="H659" s="1"/>
      <c r="I659" s="1"/>
      <c r="J659" s="5"/>
      <c r="K659" s="1"/>
      <c r="L659" s="1"/>
      <c r="M659" s="5"/>
      <c r="N659" s="5"/>
      <c r="O659" s="5"/>
      <c r="P659" s="5"/>
      <c r="Q659" s="5"/>
      <c r="R659" s="5"/>
      <c r="S659" s="70"/>
      <c r="T659" s="70"/>
      <c r="U659" s="70"/>
      <c r="V659" s="18"/>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1"/>
      <c r="BA659" s="1"/>
    </row>
    <row r="660" spans="2:53">
      <c r="B660" s="1"/>
      <c r="C660" s="1"/>
      <c r="D660" s="1"/>
      <c r="E660" s="1"/>
      <c r="F660" s="1"/>
      <c r="G660" s="5"/>
      <c r="H660" s="1"/>
      <c r="I660" s="1"/>
      <c r="J660" s="5"/>
      <c r="K660" s="1"/>
      <c r="L660" s="1"/>
      <c r="M660" s="5"/>
      <c r="N660" s="5"/>
      <c r="O660" s="5"/>
      <c r="P660" s="5"/>
      <c r="Q660" s="5"/>
      <c r="R660" s="5"/>
      <c r="S660" s="70"/>
      <c r="T660" s="70"/>
      <c r="U660" s="70"/>
      <c r="V660" s="18"/>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1"/>
      <c r="BA660" s="1"/>
    </row>
    <row r="661" spans="2:53">
      <c r="B661" s="1"/>
      <c r="C661" s="1"/>
      <c r="D661" s="1"/>
      <c r="E661" s="1"/>
      <c r="F661" s="1"/>
      <c r="G661" s="5"/>
      <c r="H661" s="1"/>
      <c r="I661" s="1"/>
      <c r="J661" s="5"/>
      <c r="K661" s="1"/>
      <c r="L661" s="1"/>
      <c r="M661" s="5"/>
      <c r="N661" s="5"/>
      <c r="O661" s="5"/>
      <c r="P661" s="5"/>
      <c r="Q661" s="5"/>
      <c r="R661" s="5"/>
      <c r="S661" s="70"/>
      <c r="T661" s="70"/>
      <c r="U661" s="70"/>
      <c r="V661" s="18"/>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1"/>
      <c r="BA661" s="1"/>
    </row>
    <row r="662" spans="2:53">
      <c r="B662" s="1"/>
      <c r="C662" s="1"/>
      <c r="D662" s="1"/>
      <c r="E662" s="1"/>
      <c r="F662" s="1"/>
      <c r="G662" s="5"/>
      <c r="H662" s="1"/>
      <c r="I662" s="1"/>
      <c r="J662" s="5"/>
      <c r="K662" s="1"/>
      <c r="L662" s="1"/>
      <c r="M662" s="5"/>
      <c r="N662" s="5"/>
      <c r="O662" s="5"/>
      <c r="P662" s="5"/>
      <c r="Q662" s="5"/>
      <c r="R662" s="5"/>
      <c r="S662" s="70"/>
      <c r="T662" s="70"/>
      <c r="U662" s="70"/>
      <c r="V662" s="18"/>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1"/>
      <c r="BA662" s="1"/>
    </row>
    <row r="663" spans="2:53">
      <c r="B663" s="1"/>
      <c r="C663" s="1"/>
      <c r="D663" s="1"/>
      <c r="E663" s="1"/>
      <c r="F663" s="1"/>
      <c r="G663" s="5"/>
      <c r="H663" s="1"/>
      <c r="I663" s="1"/>
      <c r="J663" s="5"/>
      <c r="K663" s="1"/>
      <c r="L663" s="1"/>
      <c r="M663" s="5"/>
      <c r="N663" s="5"/>
      <c r="O663" s="5"/>
      <c r="P663" s="5"/>
      <c r="Q663" s="5"/>
      <c r="R663" s="5"/>
      <c r="S663" s="70"/>
      <c r="T663" s="70"/>
      <c r="U663" s="70"/>
      <c r="V663" s="18"/>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1"/>
      <c r="BA663" s="1"/>
    </row>
    <row r="664" spans="2:53">
      <c r="B664" s="1"/>
      <c r="C664" s="1"/>
      <c r="D664" s="1"/>
      <c r="E664" s="1"/>
      <c r="F664" s="1"/>
      <c r="G664" s="5"/>
      <c r="H664" s="1"/>
      <c r="I664" s="1"/>
      <c r="J664" s="5"/>
      <c r="K664" s="1"/>
      <c r="L664" s="1"/>
      <c r="M664" s="5"/>
      <c r="N664" s="5"/>
      <c r="O664" s="5"/>
      <c r="P664" s="5"/>
      <c r="Q664" s="5"/>
      <c r="R664" s="5"/>
      <c r="S664" s="70"/>
      <c r="T664" s="70"/>
      <c r="U664" s="70"/>
      <c r="V664" s="18"/>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1"/>
      <c r="BA664" s="1"/>
    </row>
    <row r="665" spans="2:53">
      <c r="B665" s="1"/>
      <c r="C665" s="1"/>
      <c r="D665" s="1"/>
      <c r="E665" s="1"/>
      <c r="F665" s="1"/>
      <c r="G665" s="5"/>
      <c r="H665" s="1"/>
      <c r="I665" s="1"/>
      <c r="J665" s="5"/>
      <c r="K665" s="1"/>
      <c r="L665" s="1"/>
      <c r="M665" s="5"/>
      <c r="N665" s="5"/>
      <c r="O665" s="5"/>
      <c r="P665" s="5"/>
      <c r="Q665" s="5"/>
      <c r="R665" s="5"/>
      <c r="S665" s="70"/>
      <c r="T665" s="70"/>
      <c r="U665" s="70"/>
      <c r="V665" s="18"/>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1"/>
      <c r="BA665" s="1"/>
    </row>
    <row r="666" spans="2:53">
      <c r="B666" s="1"/>
      <c r="C666" s="1"/>
      <c r="D666" s="1"/>
      <c r="E666" s="1"/>
      <c r="F666" s="1"/>
      <c r="G666" s="5"/>
      <c r="H666" s="1"/>
      <c r="I666" s="1"/>
      <c r="J666" s="5"/>
      <c r="K666" s="1"/>
      <c r="L666" s="1"/>
      <c r="M666" s="5"/>
      <c r="N666" s="5"/>
      <c r="O666" s="5"/>
      <c r="P666" s="5"/>
      <c r="Q666" s="5"/>
      <c r="R666" s="5"/>
      <c r="S666" s="70"/>
      <c r="T666" s="70"/>
      <c r="U666" s="70"/>
      <c r="V666" s="18"/>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1"/>
      <c r="BA666" s="1"/>
    </row>
    <row r="667" spans="2:53">
      <c r="B667" s="1"/>
      <c r="C667" s="1"/>
      <c r="D667" s="1"/>
      <c r="E667" s="1"/>
      <c r="F667" s="1"/>
      <c r="G667" s="5"/>
      <c r="H667" s="1"/>
      <c r="I667" s="1"/>
      <c r="J667" s="5"/>
      <c r="K667" s="1"/>
      <c r="L667" s="1"/>
      <c r="M667" s="5"/>
      <c r="N667" s="5"/>
      <c r="O667" s="5"/>
      <c r="P667" s="5"/>
      <c r="Q667" s="5"/>
      <c r="R667" s="5"/>
      <c r="S667" s="70"/>
      <c r="T667" s="70"/>
      <c r="U667" s="70"/>
      <c r="V667" s="18"/>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1"/>
      <c r="BA667" s="1"/>
    </row>
    <row r="668" spans="2:53">
      <c r="B668" s="1"/>
      <c r="C668" s="1"/>
      <c r="D668" s="1"/>
      <c r="E668" s="1"/>
      <c r="F668" s="1"/>
      <c r="G668" s="5"/>
      <c r="H668" s="1"/>
      <c r="I668" s="1"/>
      <c r="J668" s="5"/>
      <c r="K668" s="1"/>
      <c r="L668" s="1"/>
      <c r="M668" s="5"/>
      <c r="N668" s="5"/>
      <c r="O668" s="5"/>
      <c r="P668" s="5"/>
      <c r="Q668" s="5"/>
      <c r="R668" s="5"/>
      <c r="S668" s="70"/>
      <c r="T668" s="70"/>
      <c r="U668" s="70"/>
      <c r="V668" s="18"/>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1"/>
      <c r="BA668" s="1"/>
    </row>
    <row r="669" spans="2:53">
      <c r="B669" s="1"/>
      <c r="C669" s="1"/>
      <c r="D669" s="1"/>
      <c r="E669" s="1"/>
      <c r="F669" s="1"/>
      <c r="G669" s="5"/>
      <c r="H669" s="1"/>
      <c r="I669" s="1"/>
      <c r="J669" s="5"/>
      <c r="K669" s="1"/>
      <c r="L669" s="1"/>
      <c r="M669" s="5"/>
      <c r="N669" s="5"/>
      <c r="O669" s="5"/>
      <c r="P669" s="5"/>
      <c r="Q669" s="5"/>
      <c r="R669" s="5"/>
      <c r="S669" s="70"/>
      <c r="T669" s="70"/>
      <c r="U669" s="70"/>
      <c r="V669" s="18"/>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1"/>
      <c r="BA669" s="1"/>
    </row>
    <row r="670" spans="2:53">
      <c r="B670" s="1"/>
      <c r="C670" s="1"/>
      <c r="D670" s="1"/>
      <c r="E670" s="1"/>
      <c r="F670" s="1"/>
      <c r="G670" s="5"/>
      <c r="H670" s="1"/>
      <c r="I670" s="1"/>
      <c r="J670" s="5"/>
      <c r="K670" s="1"/>
      <c r="L670" s="1"/>
      <c r="M670" s="5"/>
      <c r="N670" s="5"/>
      <c r="O670" s="5"/>
      <c r="P670" s="5"/>
      <c r="Q670" s="5"/>
      <c r="R670" s="5"/>
      <c r="S670" s="70"/>
      <c r="T670" s="70"/>
      <c r="U670" s="70"/>
      <c r="V670" s="18"/>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1"/>
      <c r="BA670" s="1"/>
    </row>
    <row r="671" spans="2:53">
      <c r="B671" s="1"/>
      <c r="C671" s="1"/>
      <c r="D671" s="1"/>
      <c r="E671" s="1"/>
      <c r="F671" s="1"/>
      <c r="G671" s="5"/>
      <c r="H671" s="1"/>
      <c r="I671" s="1"/>
      <c r="J671" s="5"/>
      <c r="K671" s="1"/>
      <c r="L671" s="1"/>
      <c r="M671" s="5"/>
      <c r="N671" s="5"/>
      <c r="O671" s="5"/>
      <c r="P671" s="5"/>
      <c r="Q671" s="5"/>
      <c r="R671" s="5"/>
      <c r="S671" s="70"/>
      <c r="T671" s="70"/>
      <c r="U671" s="70"/>
      <c r="V671" s="18"/>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1"/>
      <c r="BA671" s="1"/>
    </row>
    <row r="672" spans="2:53">
      <c r="B672" s="1"/>
      <c r="C672" s="1"/>
      <c r="D672" s="1"/>
      <c r="E672" s="1"/>
      <c r="F672" s="1"/>
      <c r="G672" s="5"/>
      <c r="H672" s="1"/>
      <c r="I672" s="1"/>
      <c r="J672" s="5"/>
      <c r="K672" s="1"/>
      <c r="L672" s="1"/>
      <c r="M672" s="5"/>
      <c r="N672" s="5"/>
      <c r="O672" s="5"/>
      <c r="P672" s="5"/>
      <c r="Q672" s="5"/>
      <c r="R672" s="5"/>
      <c r="S672" s="70"/>
      <c r="T672" s="70"/>
      <c r="U672" s="70"/>
      <c r="V672" s="18"/>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1"/>
      <c r="BA672" s="1"/>
    </row>
    <row r="673" spans="2:53">
      <c r="B673" s="1"/>
      <c r="C673" s="1"/>
      <c r="D673" s="1"/>
      <c r="E673" s="1"/>
      <c r="F673" s="1"/>
      <c r="G673" s="5"/>
      <c r="H673" s="1"/>
      <c r="I673" s="1"/>
      <c r="J673" s="5"/>
      <c r="K673" s="1"/>
      <c r="L673" s="1"/>
      <c r="M673" s="5"/>
      <c r="N673" s="5"/>
      <c r="O673" s="5"/>
      <c r="P673" s="5"/>
      <c r="Q673" s="5"/>
      <c r="R673" s="5"/>
      <c r="S673" s="70"/>
      <c r="T673" s="70"/>
      <c r="U673" s="70"/>
      <c r="V673" s="18"/>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1"/>
      <c r="BA673" s="1"/>
    </row>
    <row r="674" spans="2:53">
      <c r="B674" s="1"/>
      <c r="C674" s="1"/>
      <c r="D674" s="1"/>
      <c r="E674" s="1"/>
      <c r="F674" s="1"/>
      <c r="G674" s="5"/>
      <c r="H674" s="1"/>
      <c r="I674" s="1"/>
      <c r="J674" s="5"/>
      <c r="K674" s="1"/>
      <c r="L674" s="1"/>
      <c r="M674" s="5"/>
      <c r="N674" s="5"/>
      <c r="O674" s="5"/>
      <c r="P674" s="5"/>
      <c r="Q674" s="5"/>
      <c r="R674" s="5"/>
      <c r="S674" s="70"/>
      <c r="T674" s="70"/>
      <c r="U674" s="70"/>
      <c r="V674" s="18"/>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1"/>
      <c r="BA674" s="1"/>
    </row>
    <row r="675" spans="2:53">
      <c r="B675" s="1"/>
      <c r="C675" s="1"/>
      <c r="D675" s="1"/>
      <c r="E675" s="1"/>
      <c r="F675" s="1"/>
      <c r="G675" s="5"/>
      <c r="H675" s="1"/>
      <c r="I675" s="1"/>
      <c r="J675" s="5"/>
      <c r="K675" s="1"/>
      <c r="L675" s="1"/>
      <c r="M675" s="5"/>
      <c r="N675" s="5"/>
      <c r="O675" s="5"/>
      <c r="P675" s="5"/>
      <c r="Q675" s="5"/>
      <c r="R675" s="5"/>
      <c r="S675" s="70"/>
      <c r="T675" s="70"/>
      <c r="U675" s="70"/>
      <c r="V675" s="18"/>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1"/>
      <c r="BA675" s="1"/>
    </row>
    <row r="676" spans="2:53">
      <c r="B676" s="1"/>
      <c r="C676" s="1"/>
      <c r="D676" s="1"/>
      <c r="E676" s="1"/>
      <c r="F676" s="1"/>
      <c r="G676" s="5"/>
      <c r="H676" s="1"/>
      <c r="I676" s="1"/>
      <c r="J676" s="5"/>
      <c r="K676" s="1"/>
      <c r="L676" s="1"/>
      <c r="M676" s="5"/>
      <c r="N676" s="5"/>
      <c r="O676" s="5"/>
      <c r="P676" s="5"/>
      <c r="Q676" s="5"/>
      <c r="R676" s="5"/>
      <c r="S676" s="70"/>
      <c r="T676" s="70"/>
      <c r="U676" s="70"/>
      <c r="V676" s="18"/>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1"/>
      <c r="BA676" s="1"/>
    </row>
    <row r="677" spans="2:53">
      <c r="B677" s="1"/>
      <c r="C677" s="1"/>
      <c r="D677" s="1"/>
      <c r="E677" s="1"/>
      <c r="F677" s="1"/>
      <c r="G677" s="5"/>
      <c r="H677" s="1"/>
      <c r="I677" s="1"/>
      <c r="J677" s="5"/>
      <c r="K677" s="1"/>
      <c r="L677" s="1"/>
      <c r="M677" s="5"/>
      <c r="N677" s="5"/>
      <c r="O677" s="5"/>
      <c r="P677" s="5"/>
      <c r="Q677" s="5"/>
      <c r="R677" s="5"/>
      <c r="S677" s="70"/>
      <c r="T677" s="70"/>
      <c r="U677" s="70"/>
      <c r="V677" s="18"/>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1"/>
      <c r="BA677" s="1"/>
    </row>
    <row r="678" spans="2:53">
      <c r="B678" s="1"/>
      <c r="C678" s="1"/>
      <c r="D678" s="1"/>
      <c r="E678" s="1"/>
      <c r="F678" s="1"/>
      <c r="G678" s="5"/>
      <c r="H678" s="1"/>
      <c r="I678" s="1"/>
      <c r="J678" s="5"/>
      <c r="K678" s="1"/>
      <c r="L678" s="1"/>
      <c r="M678" s="5"/>
      <c r="N678" s="5"/>
      <c r="O678" s="5"/>
      <c r="P678" s="5"/>
      <c r="Q678" s="5"/>
      <c r="R678" s="5"/>
      <c r="S678" s="70"/>
      <c r="T678" s="70"/>
      <c r="U678" s="70"/>
      <c r="V678" s="18"/>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1"/>
      <c r="BA678" s="1"/>
    </row>
    <row r="679" spans="2:53">
      <c r="B679" s="1"/>
      <c r="C679" s="1"/>
      <c r="D679" s="1"/>
      <c r="E679" s="1"/>
      <c r="F679" s="1"/>
      <c r="G679" s="5"/>
      <c r="H679" s="1"/>
      <c r="I679" s="1"/>
      <c r="J679" s="5"/>
      <c r="K679" s="1"/>
      <c r="L679" s="1"/>
      <c r="M679" s="5"/>
      <c r="N679" s="5"/>
      <c r="O679" s="5"/>
      <c r="P679" s="5"/>
      <c r="Q679" s="5"/>
      <c r="R679" s="5"/>
      <c r="S679" s="70"/>
      <c r="T679" s="70"/>
      <c r="U679" s="70"/>
      <c r="V679" s="18"/>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1"/>
      <c r="BA679" s="1"/>
    </row>
    <row r="680" spans="2:53">
      <c r="B680" s="1"/>
      <c r="C680" s="1"/>
      <c r="D680" s="1"/>
      <c r="E680" s="1"/>
      <c r="F680" s="1"/>
      <c r="G680" s="5"/>
      <c r="H680" s="1"/>
      <c r="I680" s="1"/>
      <c r="J680" s="5"/>
      <c r="K680" s="1"/>
      <c r="L680" s="1"/>
      <c r="M680" s="5"/>
      <c r="N680" s="5"/>
      <c r="O680" s="5"/>
      <c r="P680" s="5"/>
      <c r="Q680" s="5"/>
      <c r="R680" s="5"/>
      <c r="S680" s="70"/>
      <c r="T680" s="70"/>
      <c r="U680" s="70"/>
      <c r="V680" s="18"/>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1"/>
      <c r="BA680" s="1"/>
    </row>
    <row r="681" spans="2:53">
      <c r="B681" s="1"/>
      <c r="C681" s="1"/>
      <c r="D681" s="1"/>
      <c r="E681" s="1"/>
      <c r="F681" s="1"/>
      <c r="G681" s="5"/>
      <c r="H681" s="1"/>
      <c r="I681" s="1"/>
      <c r="J681" s="5"/>
      <c r="K681" s="1"/>
      <c r="L681" s="1"/>
      <c r="M681" s="5"/>
      <c r="N681" s="5"/>
      <c r="O681" s="5"/>
      <c r="P681" s="5"/>
      <c r="Q681" s="5"/>
      <c r="R681" s="5"/>
      <c r="S681" s="70"/>
      <c r="T681" s="70"/>
      <c r="U681" s="70"/>
      <c r="V681" s="18"/>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1"/>
      <c r="BA681" s="1"/>
    </row>
    <row r="682" spans="2:53">
      <c r="B682" s="1"/>
      <c r="C682" s="1"/>
      <c r="D682" s="1"/>
      <c r="E682" s="1"/>
      <c r="F682" s="1"/>
      <c r="G682" s="5"/>
      <c r="H682" s="1"/>
      <c r="I682" s="1"/>
      <c r="J682" s="5"/>
      <c r="K682" s="1"/>
      <c r="L682" s="1"/>
      <c r="M682" s="5"/>
      <c r="N682" s="5"/>
      <c r="O682" s="5"/>
      <c r="P682" s="5"/>
      <c r="Q682" s="5"/>
      <c r="R682" s="5"/>
      <c r="S682" s="70"/>
      <c r="T682" s="70"/>
      <c r="U682" s="70"/>
      <c r="V682" s="18"/>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1"/>
      <c r="BA682" s="1"/>
    </row>
    <row r="683" spans="2:53">
      <c r="B683" s="1"/>
      <c r="C683" s="1"/>
      <c r="D683" s="1"/>
      <c r="E683" s="1"/>
      <c r="F683" s="1"/>
      <c r="G683" s="5"/>
      <c r="H683" s="1"/>
      <c r="I683" s="1"/>
      <c r="J683" s="5"/>
      <c r="K683" s="1"/>
      <c r="L683" s="1"/>
      <c r="M683" s="5"/>
      <c r="N683" s="5"/>
      <c r="O683" s="5"/>
      <c r="P683" s="5"/>
      <c r="Q683" s="5"/>
      <c r="R683" s="5"/>
      <c r="S683" s="70"/>
      <c r="T683" s="70"/>
      <c r="U683" s="70"/>
      <c r="V683" s="18"/>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1"/>
      <c r="BA683" s="1"/>
    </row>
    <row r="684" spans="2:53">
      <c r="B684" s="1"/>
      <c r="C684" s="1"/>
      <c r="D684" s="1"/>
      <c r="E684" s="1"/>
      <c r="F684" s="1"/>
      <c r="G684" s="5"/>
      <c r="H684" s="1"/>
      <c r="I684" s="1"/>
      <c r="J684" s="5"/>
      <c r="K684" s="1"/>
      <c r="L684" s="1"/>
      <c r="M684" s="5"/>
      <c r="N684" s="5"/>
      <c r="O684" s="5"/>
      <c r="P684" s="5"/>
      <c r="Q684" s="5"/>
      <c r="R684" s="5"/>
      <c r="S684" s="70"/>
      <c r="T684" s="70"/>
      <c r="U684" s="70"/>
      <c r="V684" s="18"/>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1"/>
      <c r="BA684" s="1"/>
    </row>
    <row r="685" spans="2:53">
      <c r="B685" s="1"/>
      <c r="C685" s="1"/>
      <c r="D685" s="1"/>
      <c r="E685" s="1"/>
      <c r="F685" s="1"/>
      <c r="G685" s="5"/>
      <c r="H685" s="1"/>
      <c r="I685" s="1"/>
      <c r="J685" s="5"/>
      <c r="K685" s="1"/>
      <c r="L685" s="1"/>
      <c r="M685" s="5"/>
      <c r="N685" s="5"/>
      <c r="O685" s="5"/>
      <c r="P685" s="5"/>
      <c r="Q685" s="5"/>
      <c r="R685" s="5"/>
      <c r="S685" s="70"/>
      <c r="T685" s="70"/>
      <c r="U685" s="70"/>
      <c r="V685" s="18"/>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1"/>
      <c r="BA685" s="1"/>
    </row>
    <row r="686" spans="2:53">
      <c r="B686" s="1"/>
      <c r="C686" s="1"/>
      <c r="D686" s="1"/>
      <c r="E686" s="1"/>
      <c r="F686" s="1"/>
      <c r="G686" s="5"/>
      <c r="H686" s="1"/>
      <c r="I686" s="1"/>
      <c r="J686" s="5"/>
      <c r="K686" s="1"/>
      <c r="L686" s="1"/>
      <c r="M686" s="5"/>
      <c r="N686" s="5"/>
      <c r="O686" s="5"/>
      <c r="P686" s="5"/>
      <c r="Q686" s="5"/>
      <c r="R686" s="5"/>
      <c r="S686" s="70"/>
      <c r="T686" s="70"/>
      <c r="U686" s="70"/>
      <c r="V686" s="18"/>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1"/>
      <c r="BA686" s="1"/>
    </row>
    <row r="687" spans="2:53">
      <c r="B687" s="1"/>
      <c r="C687" s="1"/>
      <c r="D687" s="1"/>
      <c r="E687" s="1"/>
      <c r="F687" s="1"/>
      <c r="G687" s="5"/>
      <c r="H687" s="1"/>
      <c r="I687" s="1"/>
      <c r="J687" s="5"/>
      <c r="K687" s="1"/>
      <c r="L687" s="1"/>
      <c r="M687" s="5"/>
      <c r="N687" s="5"/>
      <c r="O687" s="5"/>
      <c r="P687" s="5"/>
      <c r="Q687" s="5"/>
      <c r="R687" s="5"/>
      <c r="S687" s="70"/>
      <c r="T687" s="70"/>
      <c r="U687" s="70"/>
      <c r="V687" s="18"/>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1"/>
      <c r="BA687" s="1"/>
    </row>
    <row r="688" spans="2:53">
      <c r="B688" s="1"/>
      <c r="C688" s="1"/>
      <c r="D688" s="1"/>
      <c r="E688" s="1"/>
      <c r="F688" s="1"/>
      <c r="G688" s="5"/>
      <c r="H688" s="1"/>
      <c r="I688" s="1"/>
      <c r="J688" s="5"/>
      <c r="K688" s="1"/>
      <c r="L688" s="1"/>
      <c r="M688" s="5"/>
      <c r="N688" s="5"/>
      <c r="O688" s="5"/>
      <c r="P688" s="5"/>
      <c r="Q688" s="5"/>
      <c r="R688" s="5"/>
      <c r="S688" s="70"/>
      <c r="T688" s="70"/>
      <c r="U688" s="70"/>
      <c r="V688" s="18"/>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1"/>
      <c r="BA688" s="1"/>
    </row>
    <row r="689" spans="2:53">
      <c r="B689" s="1"/>
      <c r="C689" s="1"/>
      <c r="D689" s="1"/>
      <c r="E689" s="1"/>
      <c r="F689" s="1"/>
      <c r="G689" s="5"/>
      <c r="H689" s="1"/>
      <c r="I689" s="1"/>
      <c r="J689" s="5"/>
      <c r="K689" s="1"/>
      <c r="L689" s="1"/>
      <c r="M689" s="5"/>
      <c r="N689" s="5"/>
      <c r="O689" s="5"/>
      <c r="P689" s="5"/>
      <c r="Q689" s="5"/>
      <c r="R689" s="5"/>
      <c r="S689" s="70"/>
      <c r="T689" s="70"/>
      <c r="U689" s="70"/>
      <c r="V689" s="18"/>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1"/>
      <c r="BA689" s="1"/>
    </row>
    <row r="690" spans="2:53">
      <c r="B690" s="1"/>
      <c r="C690" s="1"/>
      <c r="D690" s="1"/>
      <c r="E690" s="1"/>
      <c r="F690" s="1"/>
      <c r="G690" s="5"/>
      <c r="H690" s="1"/>
      <c r="I690" s="1"/>
      <c r="J690" s="5"/>
      <c r="K690" s="1"/>
      <c r="L690" s="1"/>
      <c r="M690" s="5"/>
      <c r="N690" s="5"/>
      <c r="O690" s="5"/>
      <c r="P690" s="5"/>
      <c r="Q690" s="5"/>
      <c r="R690" s="5"/>
      <c r="S690" s="70"/>
      <c r="T690" s="70"/>
      <c r="U690" s="70"/>
      <c r="V690" s="18"/>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1"/>
      <c r="BA690" s="1"/>
    </row>
    <row r="691" spans="2:53">
      <c r="B691" s="1"/>
      <c r="C691" s="1"/>
      <c r="D691" s="1"/>
      <c r="E691" s="1"/>
      <c r="F691" s="1"/>
      <c r="G691" s="5"/>
      <c r="H691" s="1"/>
      <c r="I691" s="1"/>
      <c r="J691" s="5"/>
      <c r="K691" s="1"/>
      <c r="L691" s="1"/>
      <c r="M691" s="5"/>
      <c r="N691" s="5"/>
      <c r="O691" s="5"/>
      <c r="P691" s="5"/>
      <c r="Q691" s="5"/>
      <c r="R691" s="5"/>
      <c r="S691" s="70"/>
      <c r="T691" s="70"/>
      <c r="U691" s="70"/>
      <c r="V691" s="18"/>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1"/>
      <c r="BA691" s="1"/>
    </row>
    <row r="692" spans="2:53">
      <c r="B692" s="1"/>
      <c r="C692" s="1"/>
      <c r="D692" s="1"/>
      <c r="E692" s="1"/>
      <c r="F692" s="1"/>
      <c r="G692" s="5"/>
      <c r="H692" s="1"/>
      <c r="I692" s="1"/>
      <c r="J692" s="5"/>
      <c r="K692" s="1"/>
      <c r="L692" s="1"/>
      <c r="M692" s="5"/>
      <c r="N692" s="5"/>
      <c r="O692" s="5"/>
      <c r="P692" s="5"/>
      <c r="Q692" s="5"/>
      <c r="R692" s="5"/>
      <c r="S692" s="70"/>
      <c r="T692" s="70"/>
      <c r="U692" s="70"/>
      <c r="V692" s="18"/>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1"/>
      <c r="BA692" s="1"/>
    </row>
    <row r="693" spans="2:53">
      <c r="B693" s="1"/>
      <c r="C693" s="1"/>
      <c r="D693" s="1"/>
      <c r="E693" s="1"/>
      <c r="F693" s="1"/>
      <c r="G693" s="5"/>
      <c r="H693" s="1"/>
      <c r="I693" s="1"/>
      <c r="J693" s="5"/>
      <c r="K693" s="1"/>
      <c r="L693" s="1"/>
      <c r="M693" s="5"/>
      <c r="N693" s="5"/>
      <c r="O693" s="5"/>
      <c r="P693" s="5"/>
      <c r="Q693" s="5"/>
      <c r="R693" s="5"/>
      <c r="S693" s="70"/>
      <c r="T693" s="70"/>
      <c r="U693" s="70"/>
      <c r="V693" s="18"/>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1"/>
      <c r="BA693" s="1"/>
    </row>
    <row r="694" spans="2:53">
      <c r="B694" s="1"/>
      <c r="C694" s="1"/>
      <c r="D694" s="1"/>
      <c r="E694" s="1"/>
      <c r="F694" s="1"/>
      <c r="G694" s="5"/>
      <c r="H694" s="1"/>
      <c r="I694" s="1"/>
      <c r="J694" s="5"/>
      <c r="K694" s="1"/>
      <c r="L694" s="1"/>
      <c r="M694" s="5"/>
      <c r="N694" s="5"/>
      <c r="O694" s="5"/>
      <c r="P694" s="5"/>
      <c r="Q694" s="5"/>
      <c r="R694" s="5"/>
      <c r="S694" s="70"/>
      <c r="T694" s="70"/>
      <c r="U694" s="70"/>
      <c r="V694" s="18"/>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1"/>
      <c r="BA694" s="1"/>
    </row>
    <row r="695" spans="2:53">
      <c r="B695" s="1"/>
      <c r="C695" s="1"/>
      <c r="D695" s="1"/>
      <c r="E695" s="1"/>
      <c r="F695" s="1"/>
      <c r="G695" s="5"/>
      <c r="H695" s="1"/>
      <c r="I695" s="1"/>
      <c r="J695" s="5"/>
      <c r="K695" s="1"/>
      <c r="L695" s="1"/>
      <c r="M695" s="5"/>
      <c r="N695" s="5"/>
      <c r="O695" s="5"/>
      <c r="P695" s="5"/>
      <c r="Q695" s="5"/>
      <c r="R695" s="5"/>
      <c r="S695" s="70"/>
      <c r="T695" s="70"/>
      <c r="U695" s="70"/>
      <c r="V695" s="18"/>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1"/>
      <c r="BA695" s="1"/>
    </row>
    <row r="696" spans="2:53">
      <c r="B696" s="1"/>
      <c r="C696" s="1"/>
      <c r="D696" s="1"/>
      <c r="E696" s="1"/>
      <c r="F696" s="1"/>
      <c r="G696" s="5"/>
      <c r="H696" s="1"/>
      <c r="I696" s="1"/>
      <c r="J696" s="5"/>
      <c r="K696" s="1"/>
      <c r="L696" s="1"/>
      <c r="M696" s="5"/>
      <c r="N696" s="5"/>
      <c r="O696" s="5"/>
      <c r="P696" s="5"/>
      <c r="Q696" s="5"/>
      <c r="R696" s="5"/>
      <c r="S696" s="70"/>
      <c r="T696" s="70"/>
      <c r="U696" s="70"/>
      <c r="V696" s="18"/>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1"/>
      <c r="BA696" s="1"/>
    </row>
    <row r="697" spans="2:53">
      <c r="B697" s="1"/>
      <c r="C697" s="1"/>
      <c r="D697" s="1"/>
      <c r="E697" s="1"/>
      <c r="F697" s="1"/>
      <c r="G697" s="5"/>
      <c r="H697" s="1"/>
      <c r="I697" s="1"/>
      <c r="J697" s="5"/>
      <c r="K697" s="1"/>
      <c r="L697" s="1"/>
      <c r="M697" s="5"/>
      <c r="N697" s="5"/>
      <c r="O697" s="5"/>
      <c r="P697" s="5"/>
      <c r="Q697" s="5"/>
      <c r="R697" s="5"/>
      <c r="S697" s="70"/>
      <c r="T697" s="70"/>
      <c r="U697" s="70"/>
      <c r="V697" s="18"/>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1"/>
      <c r="BA697" s="1"/>
    </row>
    <row r="698" spans="2:53">
      <c r="B698" s="1"/>
      <c r="C698" s="1"/>
      <c r="D698" s="1"/>
      <c r="E698" s="1"/>
      <c r="F698" s="1"/>
      <c r="G698" s="5"/>
      <c r="H698" s="1"/>
      <c r="I698" s="1"/>
      <c r="J698" s="5"/>
      <c r="K698" s="1"/>
      <c r="L698" s="1"/>
      <c r="M698" s="5"/>
      <c r="N698" s="5"/>
      <c r="O698" s="5"/>
      <c r="P698" s="5"/>
      <c r="Q698" s="5"/>
      <c r="R698" s="5"/>
      <c r="S698" s="70"/>
      <c r="T698" s="70"/>
      <c r="U698" s="70"/>
      <c r="V698" s="18"/>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1"/>
      <c r="BA698" s="1"/>
    </row>
    <row r="699" spans="2:53">
      <c r="B699" s="1"/>
      <c r="C699" s="1"/>
      <c r="D699" s="1"/>
      <c r="E699" s="1"/>
      <c r="F699" s="1"/>
      <c r="G699" s="5"/>
      <c r="H699" s="1"/>
      <c r="I699" s="1"/>
      <c r="J699" s="5"/>
      <c r="K699" s="1"/>
      <c r="L699" s="1"/>
      <c r="M699" s="5"/>
      <c r="N699" s="5"/>
      <c r="O699" s="5"/>
      <c r="P699" s="5"/>
      <c r="Q699" s="5"/>
      <c r="R699" s="5"/>
      <c r="S699" s="70"/>
      <c r="T699" s="70"/>
      <c r="U699" s="70"/>
      <c r="V699" s="18"/>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1"/>
      <c r="BA699" s="1"/>
    </row>
    <row r="700" spans="2:53">
      <c r="B700" s="1"/>
      <c r="C700" s="1"/>
      <c r="D700" s="1"/>
      <c r="E700" s="1"/>
      <c r="F700" s="1"/>
      <c r="G700" s="5"/>
      <c r="H700" s="1"/>
      <c r="I700" s="1"/>
      <c r="J700" s="5"/>
      <c r="K700" s="1"/>
      <c r="L700" s="1"/>
      <c r="M700" s="5"/>
      <c r="N700" s="5"/>
      <c r="O700" s="5"/>
      <c r="P700" s="5"/>
      <c r="Q700" s="5"/>
      <c r="R700" s="5"/>
      <c r="S700" s="70"/>
      <c r="T700" s="70"/>
      <c r="U700" s="70"/>
      <c r="V700" s="18"/>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1"/>
      <c r="BA700" s="1"/>
    </row>
    <row r="701" spans="2:53">
      <c r="B701" s="1"/>
      <c r="C701" s="1"/>
      <c r="D701" s="1"/>
      <c r="E701" s="1"/>
      <c r="F701" s="1"/>
      <c r="G701" s="5"/>
      <c r="H701" s="1"/>
      <c r="I701" s="1"/>
      <c r="J701" s="5"/>
      <c r="K701" s="1"/>
      <c r="L701" s="1"/>
      <c r="M701" s="5"/>
      <c r="N701" s="5"/>
      <c r="O701" s="5"/>
      <c r="P701" s="5"/>
      <c r="Q701" s="5"/>
      <c r="R701" s="5"/>
      <c r="S701" s="70"/>
      <c r="T701" s="70"/>
      <c r="U701" s="70"/>
      <c r="V701" s="18"/>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1"/>
      <c r="BA701" s="1"/>
    </row>
    <row r="702" spans="2:53">
      <c r="B702" s="1"/>
      <c r="C702" s="1"/>
      <c r="D702" s="1"/>
      <c r="E702" s="1"/>
      <c r="F702" s="1"/>
      <c r="G702" s="5"/>
      <c r="H702" s="1"/>
      <c r="I702" s="1"/>
      <c r="J702" s="5"/>
      <c r="K702" s="1"/>
      <c r="L702" s="1"/>
      <c r="M702" s="5"/>
      <c r="N702" s="5"/>
      <c r="O702" s="5"/>
      <c r="P702" s="5"/>
      <c r="Q702" s="5"/>
      <c r="R702" s="5"/>
      <c r="S702" s="70"/>
      <c r="T702" s="70"/>
      <c r="U702" s="70"/>
      <c r="V702" s="18"/>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1"/>
      <c r="BA702" s="1"/>
    </row>
    <row r="703" spans="2:53">
      <c r="B703" s="1"/>
      <c r="C703" s="1"/>
      <c r="D703" s="1"/>
      <c r="E703" s="1"/>
      <c r="F703" s="1"/>
      <c r="G703" s="5"/>
      <c r="H703" s="1"/>
      <c r="I703" s="1"/>
      <c r="J703" s="5"/>
      <c r="K703" s="1"/>
      <c r="L703" s="1"/>
      <c r="M703" s="5"/>
      <c r="N703" s="5"/>
      <c r="O703" s="5"/>
      <c r="P703" s="5"/>
      <c r="Q703" s="5"/>
      <c r="R703" s="5"/>
      <c r="S703" s="70"/>
      <c r="T703" s="70"/>
      <c r="U703" s="70"/>
      <c r="V703" s="18"/>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1"/>
      <c r="BA703" s="1"/>
    </row>
    <row r="704" spans="2:53">
      <c r="B704" s="1"/>
      <c r="C704" s="1"/>
      <c r="D704" s="1"/>
      <c r="E704" s="1"/>
      <c r="F704" s="1"/>
      <c r="G704" s="5"/>
      <c r="H704" s="1"/>
      <c r="I704" s="1"/>
      <c r="J704" s="5"/>
      <c r="K704" s="1"/>
      <c r="L704" s="1"/>
      <c r="M704" s="5"/>
      <c r="N704" s="5"/>
      <c r="O704" s="5"/>
      <c r="P704" s="5"/>
      <c r="Q704" s="5"/>
      <c r="R704" s="5"/>
      <c r="S704" s="70"/>
      <c r="T704" s="70"/>
      <c r="U704" s="70"/>
      <c r="V704" s="18"/>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1"/>
      <c r="BA704" s="1"/>
    </row>
    <row r="705" spans="2:53">
      <c r="B705" s="1"/>
      <c r="C705" s="1"/>
      <c r="D705" s="1"/>
      <c r="E705" s="1"/>
      <c r="F705" s="1"/>
      <c r="G705" s="5"/>
      <c r="H705" s="1"/>
      <c r="I705" s="1"/>
      <c r="J705" s="5"/>
      <c r="K705" s="1"/>
      <c r="L705" s="1"/>
      <c r="M705" s="5"/>
      <c r="N705" s="5"/>
      <c r="O705" s="5"/>
      <c r="P705" s="5"/>
      <c r="Q705" s="5"/>
      <c r="R705" s="5"/>
      <c r="S705" s="70"/>
      <c r="T705" s="70"/>
      <c r="U705" s="70"/>
      <c r="V705" s="18"/>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1"/>
      <c r="BA705" s="1"/>
    </row>
    <row r="706" spans="2:53">
      <c r="B706" s="1"/>
      <c r="C706" s="1"/>
      <c r="D706" s="1"/>
      <c r="E706" s="1"/>
      <c r="F706" s="1"/>
      <c r="G706" s="5"/>
      <c r="H706" s="1"/>
      <c r="I706" s="1"/>
      <c r="J706" s="5"/>
      <c r="K706" s="1"/>
      <c r="L706" s="1"/>
      <c r="M706" s="5"/>
      <c r="N706" s="5"/>
      <c r="O706" s="5"/>
      <c r="P706" s="5"/>
      <c r="Q706" s="5"/>
      <c r="R706" s="5"/>
      <c r="S706" s="70"/>
      <c r="T706" s="70"/>
      <c r="U706" s="70"/>
      <c r="V706" s="18"/>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1"/>
      <c r="BA706" s="1"/>
    </row>
    <row r="707" spans="2:53">
      <c r="B707" s="1"/>
      <c r="C707" s="1"/>
      <c r="D707" s="1"/>
      <c r="E707" s="1"/>
      <c r="F707" s="1"/>
      <c r="G707" s="5"/>
      <c r="H707" s="1"/>
      <c r="I707" s="1"/>
      <c r="J707" s="5"/>
      <c r="K707" s="1"/>
      <c r="L707" s="1"/>
      <c r="M707" s="5"/>
      <c r="N707" s="5"/>
      <c r="O707" s="5"/>
      <c r="P707" s="5"/>
      <c r="Q707" s="5"/>
      <c r="R707" s="5"/>
      <c r="S707" s="70"/>
      <c r="T707" s="70"/>
      <c r="U707" s="70"/>
      <c r="V707" s="18"/>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1"/>
      <c r="BA707" s="1"/>
    </row>
    <row r="708" spans="2:53">
      <c r="B708" s="1"/>
      <c r="C708" s="1"/>
      <c r="D708" s="1"/>
      <c r="E708" s="1"/>
      <c r="F708" s="1"/>
      <c r="G708" s="5"/>
      <c r="H708" s="1"/>
      <c r="I708" s="1"/>
      <c r="J708" s="5"/>
      <c r="K708" s="1"/>
      <c r="L708" s="1"/>
      <c r="M708" s="5"/>
      <c r="N708" s="5"/>
      <c r="O708" s="5"/>
      <c r="P708" s="5"/>
      <c r="Q708" s="5"/>
      <c r="R708" s="5"/>
      <c r="S708" s="70"/>
      <c r="T708" s="70"/>
      <c r="U708" s="70"/>
      <c r="V708" s="18"/>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1"/>
      <c r="BA708" s="1"/>
    </row>
    <row r="709" spans="2:53">
      <c r="B709" s="1"/>
      <c r="C709" s="1"/>
      <c r="D709" s="1"/>
      <c r="E709" s="1"/>
      <c r="F709" s="1"/>
      <c r="G709" s="5"/>
      <c r="H709" s="1"/>
      <c r="I709" s="1"/>
      <c r="J709" s="5"/>
      <c r="K709" s="1"/>
      <c r="L709" s="1"/>
      <c r="M709" s="5"/>
      <c r="N709" s="5"/>
      <c r="O709" s="5"/>
      <c r="P709" s="5"/>
      <c r="Q709" s="5"/>
      <c r="R709" s="5"/>
      <c r="S709" s="70"/>
      <c r="T709" s="70"/>
      <c r="U709" s="70"/>
      <c r="V709" s="18"/>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1"/>
      <c r="BA709" s="1"/>
    </row>
    <row r="710" spans="2:53">
      <c r="B710" s="1"/>
      <c r="C710" s="1"/>
      <c r="D710" s="1"/>
      <c r="E710" s="1"/>
      <c r="F710" s="1"/>
      <c r="G710" s="5"/>
      <c r="H710" s="1"/>
      <c r="I710" s="1"/>
      <c r="J710" s="5"/>
      <c r="K710" s="1"/>
      <c r="L710" s="1"/>
      <c r="M710" s="5"/>
      <c r="N710" s="5"/>
      <c r="O710" s="5"/>
      <c r="P710" s="5"/>
      <c r="Q710" s="5"/>
      <c r="R710" s="5"/>
      <c r="S710" s="70"/>
      <c r="T710" s="70"/>
      <c r="U710" s="70"/>
      <c r="V710" s="18"/>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1"/>
      <c r="BA710" s="1"/>
    </row>
    <row r="711" spans="2:53">
      <c r="B711" s="1"/>
      <c r="C711" s="1"/>
      <c r="D711" s="1"/>
      <c r="E711" s="1"/>
      <c r="F711" s="1"/>
      <c r="G711" s="5"/>
      <c r="H711" s="1"/>
      <c r="I711" s="1"/>
      <c r="J711" s="5"/>
      <c r="K711" s="1"/>
      <c r="L711" s="1"/>
      <c r="M711" s="5"/>
      <c r="N711" s="5"/>
      <c r="O711" s="5"/>
      <c r="P711" s="5"/>
      <c r="Q711" s="5"/>
      <c r="R711" s="5"/>
      <c r="S711" s="70"/>
      <c r="T711" s="70"/>
      <c r="U711" s="70"/>
      <c r="V711" s="18"/>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1"/>
      <c r="BA711" s="1"/>
    </row>
    <row r="712" spans="2:53">
      <c r="B712" s="1"/>
      <c r="C712" s="1"/>
      <c r="D712" s="1"/>
      <c r="E712" s="1"/>
      <c r="F712" s="1"/>
      <c r="G712" s="5"/>
      <c r="H712" s="1"/>
      <c r="I712" s="1"/>
      <c r="J712" s="5"/>
      <c r="K712" s="1"/>
      <c r="L712" s="1"/>
      <c r="M712" s="5"/>
      <c r="N712" s="5"/>
      <c r="O712" s="5"/>
      <c r="P712" s="5"/>
      <c r="Q712" s="5"/>
      <c r="R712" s="5"/>
      <c r="S712" s="70"/>
      <c r="T712" s="70"/>
      <c r="U712" s="70"/>
      <c r="V712" s="18"/>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1"/>
      <c r="BA712" s="1"/>
    </row>
    <row r="713" spans="2:53">
      <c r="B713" s="1"/>
      <c r="C713" s="1"/>
      <c r="D713" s="1"/>
      <c r="E713" s="1"/>
      <c r="F713" s="1"/>
      <c r="G713" s="5"/>
      <c r="H713" s="1"/>
      <c r="I713" s="1"/>
      <c r="J713" s="5"/>
      <c r="K713" s="1"/>
      <c r="L713" s="1"/>
      <c r="M713" s="5"/>
      <c r="N713" s="5"/>
      <c r="O713" s="5"/>
      <c r="P713" s="5"/>
      <c r="Q713" s="5"/>
      <c r="R713" s="5"/>
      <c r="S713" s="70"/>
      <c r="T713" s="70"/>
      <c r="U713" s="70"/>
      <c r="V713" s="18"/>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1"/>
      <c r="BA713" s="1"/>
    </row>
    <row r="714" spans="2:53">
      <c r="B714" s="1"/>
      <c r="C714" s="1"/>
      <c r="D714" s="1"/>
      <c r="E714" s="1"/>
      <c r="F714" s="1"/>
      <c r="G714" s="5"/>
      <c r="H714" s="1"/>
      <c r="I714" s="1"/>
      <c r="J714" s="5"/>
      <c r="K714" s="1"/>
      <c r="L714" s="1"/>
      <c r="M714" s="5"/>
      <c r="N714" s="5"/>
      <c r="O714" s="5"/>
      <c r="P714" s="5"/>
      <c r="Q714" s="5"/>
      <c r="R714" s="5"/>
      <c r="S714" s="70"/>
      <c r="T714" s="70"/>
      <c r="U714" s="70"/>
      <c r="V714" s="18"/>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1"/>
      <c r="BA714" s="1"/>
    </row>
    <row r="715" spans="2:53">
      <c r="B715" s="1"/>
      <c r="C715" s="1"/>
      <c r="D715" s="1"/>
      <c r="E715" s="1"/>
      <c r="F715" s="1"/>
      <c r="G715" s="5"/>
      <c r="H715" s="1"/>
      <c r="I715" s="1"/>
      <c r="J715" s="5"/>
      <c r="K715" s="1"/>
      <c r="L715" s="1"/>
      <c r="M715" s="5"/>
      <c r="N715" s="5"/>
      <c r="O715" s="5"/>
      <c r="P715" s="5"/>
      <c r="Q715" s="5"/>
      <c r="R715" s="5"/>
      <c r="S715" s="70"/>
      <c r="T715" s="70"/>
      <c r="U715" s="70"/>
      <c r="V715" s="18"/>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1"/>
      <c r="BA715" s="1"/>
    </row>
    <row r="716" spans="2:53">
      <c r="B716" s="1"/>
      <c r="C716" s="1"/>
      <c r="D716" s="1"/>
      <c r="E716" s="1"/>
      <c r="F716" s="1"/>
      <c r="G716" s="5"/>
      <c r="H716" s="1"/>
      <c r="I716" s="1"/>
      <c r="J716" s="5"/>
      <c r="K716" s="1"/>
      <c r="L716" s="1"/>
      <c r="M716" s="5"/>
      <c r="N716" s="5"/>
      <c r="O716" s="5"/>
      <c r="P716" s="5"/>
      <c r="Q716" s="5"/>
      <c r="R716" s="5"/>
      <c r="S716" s="70"/>
      <c r="T716" s="70"/>
      <c r="U716" s="70"/>
      <c r="V716" s="18"/>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1"/>
      <c r="BA716" s="1"/>
    </row>
    <row r="717" spans="2:53">
      <c r="B717" s="1"/>
      <c r="C717" s="1"/>
      <c r="D717" s="1"/>
      <c r="E717" s="1"/>
      <c r="F717" s="1"/>
      <c r="G717" s="5"/>
      <c r="H717" s="1"/>
      <c r="I717" s="1"/>
      <c r="J717" s="5"/>
      <c r="K717" s="1"/>
      <c r="L717" s="1"/>
      <c r="M717" s="5"/>
      <c r="N717" s="5"/>
      <c r="O717" s="5"/>
      <c r="P717" s="5"/>
      <c r="Q717" s="5"/>
      <c r="R717" s="5"/>
      <c r="S717" s="70"/>
      <c r="T717" s="70"/>
      <c r="U717" s="70"/>
      <c r="V717" s="18"/>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1"/>
      <c r="BA717" s="1"/>
    </row>
    <row r="718" spans="2:53">
      <c r="B718" s="1"/>
      <c r="C718" s="1"/>
      <c r="D718" s="1"/>
      <c r="E718" s="1"/>
      <c r="F718" s="1"/>
      <c r="G718" s="5"/>
      <c r="H718" s="1"/>
      <c r="I718" s="1"/>
      <c r="J718" s="5"/>
      <c r="K718" s="1"/>
      <c r="L718" s="1"/>
      <c r="M718" s="5"/>
      <c r="N718" s="5"/>
      <c r="O718" s="5"/>
      <c r="P718" s="5"/>
      <c r="Q718" s="5"/>
      <c r="R718" s="5"/>
      <c r="S718" s="70"/>
      <c r="T718" s="70"/>
      <c r="U718" s="70"/>
      <c r="V718" s="18"/>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1"/>
      <c r="BA718" s="1"/>
    </row>
    <row r="719" spans="2:53">
      <c r="B719" s="1"/>
      <c r="C719" s="1"/>
      <c r="D719" s="1"/>
      <c r="E719" s="1"/>
      <c r="F719" s="1"/>
      <c r="G719" s="5"/>
      <c r="H719" s="1"/>
      <c r="I719" s="1"/>
      <c r="J719" s="5"/>
      <c r="K719" s="1"/>
      <c r="L719" s="1"/>
      <c r="M719" s="5"/>
      <c r="N719" s="5"/>
      <c r="O719" s="5"/>
      <c r="P719" s="5"/>
      <c r="Q719" s="5"/>
      <c r="R719" s="5"/>
      <c r="S719" s="70"/>
      <c r="T719" s="70"/>
      <c r="U719" s="70"/>
      <c r="V719" s="18"/>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1"/>
      <c r="BA719" s="1"/>
    </row>
    <row r="720" spans="2:53">
      <c r="B720" s="1"/>
      <c r="C720" s="1"/>
      <c r="D720" s="1"/>
      <c r="E720" s="1"/>
      <c r="F720" s="1"/>
      <c r="G720" s="5"/>
      <c r="H720" s="1"/>
      <c r="I720" s="1"/>
      <c r="J720" s="5"/>
      <c r="K720" s="1"/>
      <c r="L720" s="1"/>
      <c r="M720" s="5"/>
      <c r="N720" s="5"/>
      <c r="O720" s="5"/>
      <c r="P720" s="5"/>
      <c r="Q720" s="5"/>
      <c r="R720" s="5"/>
      <c r="S720" s="70"/>
      <c r="T720" s="70"/>
      <c r="U720" s="70"/>
      <c r="V720" s="18"/>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1"/>
      <c r="BA720" s="1"/>
    </row>
    <row r="721" spans="2:53">
      <c r="B721" s="1"/>
      <c r="C721" s="1"/>
      <c r="D721" s="1"/>
      <c r="E721" s="1"/>
      <c r="F721" s="1"/>
      <c r="G721" s="5"/>
      <c r="H721" s="1"/>
      <c r="I721" s="1"/>
      <c r="J721" s="5"/>
      <c r="K721" s="1"/>
      <c r="L721" s="1"/>
      <c r="M721" s="5"/>
      <c r="N721" s="5"/>
      <c r="O721" s="5"/>
      <c r="P721" s="5"/>
      <c r="Q721" s="5"/>
      <c r="R721" s="5"/>
      <c r="S721" s="70"/>
      <c r="T721" s="70"/>
      <c r="U721" s="70"/>
      <c r="V721" s="18"/>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1"/>
      <c r="BA721" s="1"/>
    </row>
    <row r="722" spans="2:53">
      <c r="B722" s="1"/>
      <c r="C722" s="1"/>
      <c r="D722" s="1"/>
      <c r="E722" s="1"/>
      <c r="F722" s="1"/>
      <c r="G722" s="5"/>
      <c r="H722" s="1"/>
      <c r="I722" s="1"/>
      <c r="J722" s="5"/>
      <c r="K722" s="1"/>
      <c r="L722" s="1"/>
      <c r="M722" s="5"/>
      <c r="N722" s="5"/>
      <c r="O722" s="5"/>
      <c r="P722" s="5"/>
      <c r="Q722" s="5"/>
      <c r="R722" s="5"/>
      <c r="S722" s="70"/>
      <c r="T722" s="70"/>
      <c r="U722" s="70"/>
      <c r="V722" s="18"/>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1"/>
      <c r="BA722" s="1"/>
    </row>
    <row r="723" spans="2:53">
      <c r="B723" s="1"/>
      <c r="C723" s="1"/>
      <c r="D723" s="1"/>
      <c r="E723" s="1"/>
      <c r="F723" s="1"/>
      <c r="G723" s="5"/>
      <c r="H723" s="1"/>
      <c r="I723" s="1"/>
      <c r="J723" s="5"/>
      <c r="K723" s="1"/>
      <c r="L723" s="1"/>
      <c r="M723" s="5"/>
      <c r="N723" s="5"/>
      <c r="O723" s="5"/>
      <c r="P723" s="5"/>
      <c r="Q723" s="5"/>
      <c r="R723" s="5"/>
      <c r="S723" s="70"/>
      <c r="T723" s="70"/>
      <c r="U723" s="70"/>
      <c r="V723" s="18"/>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1"/>
      <c r="BA723" s="1"/>
    </row>
    <row r="724" spans="2:53">
      <c r="B724" s="1"/>
      <c r="C724" s="1"/>
      <c r="D724" s="1"/>
      <c r="E724" s="1"/>
      <c r="F724" s="1"/>
      <c r="G724" s="5"/>
      <c r="H724" s="1"/>
      <c r="I724" s="1"/>
      <c r="J724" s="5"/>
      <c r="K724" s="1"/>
      <c r="L724" s="1"/>
      <c r="M724" s="5"/>
      <c r="N724" s="5"/>
      <c r="O724" s="5"/>
      <c r="P724" s="5"/>
      <c r="Q724" s="5"/>
      <c r="R724" s="5"/>
      <c r="S724" s="70"/>
      <c r="T724" s="70"/>
      <c r="U724" s="70"/>
      <c r="V724" s="18"/>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1"/>
      <c r="BA724" s="1"/>
    </row>
    <row r="725" spans="2:53">
      <c r="B725" s="1"/>
      <c r="C725" s="1"/>
      <c r="D725" s="1"/>
      <c r="E725" s="1"/>
      <c r="F725" s="1"/>
      <c r="G725" s="5"/>
      <c r="H725" s="1"/>
      <c r="I725" s="1"/>
      <c r="J725" s="5"/>
      <c r="K725" s="1"/>
      <c r="L725" s="1"/>
      <c r="M725" s="5"/>
      <c r="N725" s="5"/>
      <c r="O725" s="5"/>
      <c r="P725" s="5"/>
      <c r="Q725" s="5"/>
      <c r="R725" s="5"/>
      <c r="S725" s="70"/>
      <c r="T725" s="70"/>
      <c r="U725" s="70"/>
      <c r="V725" s="18"/>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1"/>
      <c r="BA725" s="1"/>
    </row>
    <row r="726" spans="2:53">
      <c r="B726" s="1"/>
      <c r="C726" s="1"/>
      <c r="D726" s="1"/>
      <c r="E726" s="1"/>
      <c r="F726" s="1"/>
      <c r="G726" s="5"/>
      <c r="H726" s="1"/>
      <c r="I726" s="1"/>
      <c r="J726" s="5"/>
      <c r="K726" s="1"/>
      <c r="L726" s="1"/>
      <c r="M726" s="5"/>
      <c r="N726" s="5"/>
      <c r="O726" s="5"/>
      <c r="P726" s="5"/>
      <c r="Q726" s="5"/>
      <c r="R726" s="5"/>
      <c r="S726" s="70"/>
      <c r="T726" s="70"/>
      <c r="U726" s="70"/>
      <c r="V726" s="18"/>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1"/>
      <c r="BA726" s="1"/>
    </row>
    <row r="727" spans="2:53">
      <c r="B727" s="1"/>
      <c r="C727" s="1"/>
      <c r="D727" s="1"/>
      <c r="E727" s="1"/>
      <c r="F727" s="1"/>
      <c r="G727" s="5"/>
      <c r="H727" s="1"/>
      <c r="I727" s="1"/>
      <c r="J727" s="5"/>
      <c r="K727" s="1"/>
      <c r="L727" s="1"/>
      <c r="M727" s="5"/>
      <c r="N727" s="5"/>
      <c r="O727" s="5"/>
      <c r="P727" s="5"/>
      <c r="Q727" s="5"/>
      <c r="R727" s="5"/>
      <c r="S727" s="70"/>
      <c r="T727" s="70"/>
      <c r="U727" s="70"/>
      <c r="V727" s="18"/>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1"/>
      <c r="BA727" s="1"/>
    </row>
    <row r="728" spans="2:53">
      <c r="B728" s="1"/>
      <c r="C728" s="1"/>
      <c r="D728" s="1"/>
      <c r="E728" s="1"/>
      <c r="F728" s="1"/>
      <c r="G728" s="5"/>
      <c r="H728" s="1"/>
      <c r="I728" s="1"/>
      <c r="J728" s="5"/>
      <c r="K728" s="1"/>
      <c r="L728" s="1"/>
      <c r="M728" s="5"/>
      <c r="N728" s="5"/>
      <c r="O728" s="5"/>
      <c r="P728" s="5"/>
      <c r="Q728" s="5"/>
      <c r="R728" s="5"/>
      <c r="S728" s="70"/>
      <c r="T728" s="70"/>
      <c r="U728" s="70"/>
      <c r="V728" s="18"/>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1"/>
      <c r="BA728" s="1"/>
    </row>
    <row r="729" spans="2:53">
      <c r="B729" s="1"/>
      <c r="C729" s="1"/>
      <c r="D729" s="1"/>
      <c r="E729" s="1"/>
      <c r="F729" s="1"/>
      <c r="G729" s="5"/>
      <c r="H729" s="1"/>
      <c r="I729" s="1"/>
      <c r="J729" s="5"/>
      <c r="K729" s="1"/>
      <c r="L729" s="1"/>
      <c r="M729" s="5"/>
      <c r="N729" s="5"/>
      <c r="O729" s="5"/>
      <c r="P729" s="5"/>
      <c r="Q729" s="5"/>
      <c r="R729" s="5"/>
      <c r="S729" s="70"/>
      <c r="T729" s="70"/>
      <c r="U729" s="70"/>
      <c r="V729" s="18"/>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1"/>
      <c r="BA729" s="1"/>
    </row>
    <row r="730" spans="2:53">
      <c r="B730" s="1"/>
      <c r="C730" s="1"/>
      <c r="D730" s="1"/>
      <c r="E730" s="1"/>
      <c r="F730" s="1"/>
      <c r="G730" s="5"/>
      <c r="H730" s="1"/>
      <c r="I730" s="1"/>
      <c r="J730" s="5"/>
      <c r="K730" s="1"/>
      <c r="L730" s="1"/>
      <c r="M730" s="5"/>
      <c r="N730" s="5"/>
      <c r="O730" s="5"/>
      <c r="P730" s="5"/>
      <c r="Q730" s="5"/>
      <c r="R730" s="5"/>
      <c r="S730" s="70"/>
      <c r="T730" s="70"/>
      <c r="U730" s="70"/>
      <c r="V730" s="18"/>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1"/>
      <c r="BA730" s="1"/>
    </row>
    <row r="731" spans="2:53">
      <c r="B731" s="1"/>
      <c r="C731" s="1"/>
      <c r="D731" s="1"/>
      <c r="E731" s="1"/>
      <c r="F731" s="1"/>
      <c r="G731" s="5"/>
      <c r="H731" s="1"/>
      <c r="I731" s="1"/>
      <c r="J731" s="5"/>
      <c r="K731" s="1"/>
      <c r="L731" s="1"/>
      <c r="M731" s="5"/>
      <c r="N731" s="5"/>
      <c r="O731" s="5"/>
      <c r="P731" s="5"/>
      <c r="Q731" s="5"/>
      <c r="R731" s="5"/>
      <c r="S731" s="70"/>
      <c r="T731" s="70"/>
      <c r="U731" s="70"/>
      <c r="V731" s="18"/>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1"/>
      <c r="BA731" s="1"/>
    </row>
    <row r="732" spans="2:53">
      <c r="B732" s="1"/>
      <c r="C732" s="1"/>
      <c r="D732" s="1"/>
      <c r="E732" s="1"/>
      <c r="F732" s="1"/>
      <c r="G732" s="5"/>
      <c r="H732" s="1"/>
      <c r="I732" s="1"/>
      <c r="J732" s="5"/>
      <c r="K732" s="1"/>
      <c r="L732" s="1"/>
      <c r="M732" s="5"/>
      <c r="N732" s="5"/>
      <c r="O732" s="5"/>
      <c r="P732" s="5"/>
      <c r="Q732" s="5"/>
      <c r="R732" s="5"/>
      <c r="S732" s="70"/>
      <c r="T732" s="70"/>
      <c r="U732" s="70"/>
      <c r="V732" s="18"/>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1"/>
      <c r="BA732" s="1"/>
    </row>
    <row r="733" spans="2:53">
      <c r="B733" s="1"/>
      <c r="C733" s="1"/>
      <c r="D733" s="1"/>
      <c r="E733" s="1"/>
      <c r="F733" s="1"/>
      <c r="G733" s="5"/>
      <c r="H733" s="1"/>
      <c r="I733" s="1"/>
      <c r="J733" s="5"/>
      <c r="K733" s="1"/>
      <c r="L733" s="1"/>
      <c r="M733" s="5"/>
      <c r="N733" s="5"/>
      <c r="O733" s="5"/>
      <c r="P733" s="5"/>
      <c r="Q733" s="5"/>
      <c r="R733" s="5"/>
      <c r="S733" s="70"/>
      <c r="T733" s="70"/>
      <c r="U733" s="70"/>
      <c r="V733" s="18"/>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1"/>
      <c r="BA733" s="1"/>
    </row>
    <row r="734" spans="2:53">
      <c r="B734" s="1"/>
      <c r="C734" s="1"/>
      <c r="D734" s="1"/>
      <c r="E734" s="1"/>
      <c r="F734" s="1"/>
      <c r="G734" s="5"/>
      <c r="H734" s="1"/>
      <c r="I734" s="1"/>
      <c r="J734" s="5"/>
      <c r="K734" s="1"/>
      <c r="L734" s="1"/>
      <c r="M734" s="5"/>
      <c r="N734" s="5"/>
      <c r="O734" s="5"/>
      <c r="P734" s="5"/>
      <c r="Q734" s="5"/>
      <c r="R734" s="5"/>
      <c r="S734" s="70"/>
      <c r="T734" s="70"/>
      <c r="U734" s="70"/>
      <c r="V734" s="18"/>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1"/>
      <c r="BA734" s="1"/>
    </row>
    <row r="735" spans="2:53">
      <c r="B735" s="1"/>
      <c r="C735" s="1"/>
      <c r="D735" s="1"/>
      <c r="E735" s="1"/>
      <c r="F735" s="1"/>
      <c r="G735" s="5"/>
      <c r="H735" s="1"/>
      <c r="I735" s="1"/>
      <c r="J735" s="5"/>
      <c r="K735" s="1"/>
      <c r="L735" s="1"/>
      <c r="M735" s="5"/>
      <c r="N735" s="5"/>
      <c r="O735" s="5"/>
      <c r="P735" s="5"/>
      <c r="Q735" s="5"/>
      <c r="R735" s="5"/>
      <c r="S735" s="70"/>
      <c r="T735" s="70"/>
      <c r="U735" s="70"/>
      <c r="V735" s="18"/>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1"/>
      <c r="BA735" s="1"/>
    </row>
    <row r="736" spans="2:53">
      <c r="B736" s="1"/>
      <c r="C736" s="1"/>
      <c r="D736" s="1"/>
      <c r="E736" s="1"/>
      <c r="F736" s="1"/>
      <c r="G736" s="5"/>
      <c r="H736" s="1"/>
      <c r="I736" s="1"/>
      <c r="J736" s="5"/>
      <c r="K736" s="1"/>
      <c r="L736" s="1"/>
      <c r="M736" s="5"/>
      <c r="N736" s="5"/>
      <c r="O736" s="5"/>
      <c r="P736" s="5"/>
      <c r="Q736" s="5"/>
      <c r="R736" s="5"/>
      <c r="S736" s="70"/>
      <c r="T736" s="70"/>
      <c r="U736" s="70"/>
      <c r="V736" s="18"/>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1"/>
      <c r="BA736" s="1"/>
    </row>
    <row r="737" spans="2:53">
      <c r="B737" s="1"/>
      <c r="C737" s="1"/>
      <c r="D737" s="1"/>
      <c r="E737" s="1"/>
      <c r="F737" s="1"/>
      <c r="G737" s="5"/>
      <c r="H737" s="1"/>
      <c r="I737" s="1"/>
      <c r="J737" s="5"/>
      <c r="K737" s="1"/>
      <c r="L737" s="1"/>
      <c r="M737" s="5"/>
      <c r="N737" s="5"/>
      <c r="O737" s="5"/>
      <c r="P737" s="5"/>
      <c r="Q737" s="5"/>
      <c r="R737" s="5"/>
      <c r="S737" s="70"/>
      <c r="T737" s="70"/>
      <c r="U737" s="70"/>
      <c r="V737" s="18"/>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1"/>
      <c r="BA737" s="1"/>
    </row>
    <row r="738" spans="2:53">
      <c r="B738" s="1"/>
      <c r="C738" s="1"/>
      <c r="D738" s="1"/>
      <c r="E738" s="1"/>
      <c r="F738" s="1"/>
      <c r="G738" s="5"/>
      <c r="H738" s="1"/>
      <c r="I738" s="1"/>
      <c r="J738" s="5"/>
      <c r="K738" s="1"/>
      <c r="L738" s="1"/>
      <c r="M738" s="5"/>
      <c r="N738" s="5"/>
      <c r="O738" s="5"/>
      <c r="P738" s="5"/>
      <c r="Q738" s="5"/>
      <c r="R738" s="5"/>
      <c r="S738" s="70"/>
      <c r="T738" s="70"/>
      <c r="U738" s="70"/>
      <c r="V738" s="18"/>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1"/>
      <c r="BA738" s="1"/>
    </row>
    <row r="739" spans="2:53">
      <c r="B739" s="1"/>
      <c r="C739" s="1"/>
      <c r="D739" s="1"/>
      <c r="E739" s="1"/>
      <c r="F739" s="1"/>
      <c r="G739" s="5"/>
      <c r="H739" s="1"/>
      <c r="I739" s="1"/>
      <c r="J739" s="5"/>
      <c r="K739" s="1"/>
      <c r="L739" s="1"/>
      <c r="M739" s="5"/>
      <c r="N739" s="5"/>
      <c r="O739" s="5"/>
      <c r="P739" s="5"/>
      <c r="Q739" s="5"/>
      <c r="R739" s="5"/>
      <c r="S739" s="70"/>
      <c r="T739" s="70"/>
      <c r="U739" s="70"/>
      <c r="V739" s="18"/>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1"/>
      <c r="BA739" s="1"/>
    </row>
    <row r="740" spans="2:53">
      <c r="B740" s="1"/>
      <c r="C740" s="1"/>
      <c r="D740" s="1"/>
      <c r="E740" s="1"/>
      <c r="F740" s="1"/>
      <c r="G740" s="5"/>
      <c r="H740" s="1"/>
      <c r="I740" s="1"/>
      <c r="J740" s="5"/>
      <c r="K740" s="1"/>
      <c r="L740" s="1"/>
      <c r="M740" s="5"/>
      <c r="N740" s="5"/>
      <c r="O740" s="5"/>
      <c r="P740" s="5"/>
      <c r="Q740" s="5"/>
      <c r="R740" s="5"/>
      <c r="S740" s="70"/>
      <c r="T740" s="70"/>
      <c r="U740" s="70"/>
      <c r="V740" s="18"/>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1"/>
      <c r="BA740" s="1"/>
    </row>
    <row r="741" spans="2:53">
      <c r="B741" s="1"/>
      <c r="C741" s="1"/>
      <c r="D741" s="1"/>
      <c r="E741" s="1"/>
      <c r="F741" s="1"/>
      <c r="G741" s="5"/>
      <c r="H741" s="1"/>
      <c r="I741" s="1"/>
      <c r="J741" s="5"/>
      <c r="K741" s="1"/>
      <c r="L741" s="1"/>
      <c r="M741" s="5"/>
      <c r="N741" s="5"/>
      <c r="O741" s="5"/>
      <c r="P741" s="5"/>
      <c r="Q741" s="5"/>
      <c r="R741" s="5"/>
      <c r="S741" s="70"/>
      <c r="T741" s="70"/>
      <c r="U741" s="70"/>
      <c r="V741" s="18"/>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1"/>
      <c r="BA741" s="1"/>
    </row>
    <row r="742" spans="2:53">
      <c r="B742" s="1"/>
      <c r="C742" s="1"/>
      <c r="D742" s="1"/>
      <c r="E742" s="1"/>
      <c r="F742" s="1"/>
      <c r="G742" s="5"/>
      <c r="H742" s="1"/>
      <c r="I742" s="1"/>
      <c r="J742" s="5"/>
      <c r="K742" s="1"/>
      <c r="L742" s="1"/>
      <c r="M742" s="5"/>
      <c r="N742" s="5"/>
      <c r="O742" s="5"/>
      <c r="P742" s="5"/>
      <c r="Q742" s="5"/>
      <c r="R742" s="5"/>
      <c r="S742" s="70"/>
      <c r="T742" s="70"/>
      <c r="U742" s="70"/>
      <c r="V742" s="18"/>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1"/>
      <c r="BA742" s="1"/>
    </row>
    <row r="743" spans="2:53">
      <c r="B743" s="1"/>
      <c r="C743" s="1"/>
      <c r="D743" s="1"/>
      <c r="E743" s="1"/>
      <c r="F743" s="1"/>
      <c r="G743" s="5"/>
      <c r="H743" s="1"/>
      <c r="I743" s="1"/>
      <c r="J743" s="5"/>
      <c r="K743" s="1"/>
      <c r="L743" s="1"/>
      <c r="M743" s="5"/>
      <c r="N743" s="5"/>
      <c r="O743" s="5"/>
      <c r="P743" s="5"/>
      <c r="Q743" s="5"/>
      <c r="R743" s="5"/>
      <c r="S743" s="70"/>
      <c r="T743" s="70"/>
      <c r="U743" s="70"/>
      <c r="V743" s="18"/>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1"/>
      <c r="BA743" s="1"/>
    </row>
    <row r="744" spans="2:53">
      <c r="B744" s="1"/>
      <c r="C744" s="1"/>
      <c r="D744" s="1"/>
      <c r="E744" s="1"/>
      <c r="F744" s="1"/>
      <c r="G744" s="5"/>
      <c r="H744" s="1"/>
      <c r="I744" s="1"/>
      <c r="J744" s="5"/>
      <c r="K744" s="1"/>
      <c r="L744" s="1"/>
      <c r="M744" s="5"/>
      <c r="N744" s="5"/>
      <c r="O744" s="5"/>
      <c r="P744" s="5"/>
      <c r="Q744" s="5"/>
      <c r="R744" s="5"/>
      <c r="S744" s="70"/>
      <c r="T744" s="70"/>
      <c r="U744" s="70"/>
      <c r="V744" s="18"/>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1"/>
      <c r="BA744" s="1"/>
    </row>
    <row r="745" spans="2:53">
      <c r="B745" s="1"/>
      <c r="C745" s="1"/>
      <c r="D745" s="1"/>
      <c r="E745" s="1"/>
      <c r="F745" s="1"/>
      <c r="G745" s="5"/>
      <c r="H745" s="1"/>
      <c r="I745" s="1"/>
      <c r="J745" s="5"/>
      <c r="K745" s="1"/>
      <c r="L745" s="1"/>
      <c r="M745" s="5"/>
      <c r="N745" s="5"/>
      <c r="O745" s="5"/>
      <c r="P745" s="5"/>
      <c r="Q745" s="5"/>
      <c r="R745" s="5"/>
      <c r="S745" s="70"/>
      <c r="T745" s="70"/>
      <c r="U745" s="70"/>
      <c r="V745" s="18"/>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1"/>
      <c r="BA745" s="1"/>
    </row>
    <row r="746" spans="2:53">
      <c r="B746" s="1"/>
      <c r="C746" s="1"/>
      <c r="D746" s="1"/>
      <c r="E746" s="1"/>
      <c r="F746" s="1"/>
      <c r="G746" s="5"/>
      <c r="H746" s="1"/>
      <c r="I746" s="1"/>
      <c r="J746" s="5"/>
      <c r="K746" s="1"/>
      <c r="L746" s="1"/>
      <c r="M746" s="5"/>
      <c r="N746" s="5"/>
      <c r="O746" s="5"/>
      <c r="P746" s="5"/>
      <c r="Q746" s="5"/>
      <c r="R746" s="5"/>
      <c r="S746" s="70"/>
      <c r="T746" s="70"/>
      <c r="U746" s="70"/>
      <c r="V746" s="18"/>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1"/>
      <c r="BA746" s="1"/>
    </row>
    <row r="747" spans="2:53">
      <c r="B747" s="1"/>
      <c r="C747" s="1"/>
      <c r="D747" s="1"/>
      <c r="E747" s="1"/>
      <c r="F747" s="1"/>
      <c r="G747" s="5"/>
      <c r="H747" s="1"/>
      <c r="I747" s="1"/>
      <c r="J747" s="5"/>
      <c r="K747" s="1"/>
      <c r="L747" s="1"/>
      <c r="M747" s="5"/>
      <c r="N747" s="5"/>
      <c r="O747" s="5"/>
      <c r="P747" s="5"/>
      <c r="Q747" s="5"/>
      <c r="R747" s="5"/>
      <c r="S747" s="70"/>
      <c r="T747" s="70"/>
      <c r="U747" s="70"/>
      <c r="V747" s="18"/>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1"/>
      <c r="BA747" s="1"/>
    </row>
    <row r="748" spans="2:53">
      <c r="B748" s="1"/>
      <c r="C748" s="1"/>
      <c r="D748" s="1"/>
      <c r="E748" s="1"/>
      <c r="F748" s="1"/>
      <c r="G748" s="5"/>
      <c r="H748" s="1"/>
      <c r="I748" s="1"/>
      <c r="J748" s="5"/>
      <c r="K748" s="1"/>
      <c r="L748" s="1"/>
      <c r="M748" s="5"/>
      <c r="N748" s="5"/>
      <c r="O748" s="5"/>
      <c r="P748" s="5"/>
      <c r="Q748" s="5"/>
      <c r="R748" s="5"/>
      <c r="S748" s="70"/>
      <c r="T748" s="70"/>
      <c r="U748" s="70"/>
      <c r="V748" s="18"/>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1"/>
      <c r="BA748" s="1"/>
    </row>
    <row r="749" spans="2:53">
      <c r="B749" s="1"/>
      <c r="C749" s="1"/>
      <c r="D749" s="1"/>
      <c r="E749" s="1"/>
      <c r="F749" s="1"/>
      <c r="G749" s="5"/>
      <c r="H749" s="1"/>
      <c r="I749" s="1"/>
      <c r="J749" s="5"/>
      <c r="K749" s="1"/>
      <c r="L749" s="1"/>
      <c r="M749" s="5"/>
      <c r="N749" s="5"/>
      <c r="O749" s="5"/>
      <c r="P749" s="5"/>
      <c r="Q749" s="5"/>
      <c r="R749" s="5"/>
      <c r="S749" s="70"/>
      <c r="T749" s="70"/>
      <c r="U749" s="70"/>
      <c r="V749" s="18"/>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1"/>
      <c r="BA749" s="1"/>
    </row>
    <row r="750" spans="2:53">
      <c r="B750" s="1"/>
      <c r="C750" s="1"/>
      <c r="D750" s="1"/>
      <c r="E750" s="1"/>
      <c r="F750" s="1"/>
      <c r="G750" s="5"/>
      <c r="H750" s="1"/>
      <c r="I750" s="1"/>
      <c r="J750" s="5"/>
      <c r="K750" s="1"/>
      <c r="L750" s="1"/>
      <c r="M750" s="5"/>
      <c r="N750" s="5"/>
      <c r="O750" s="5"/>
      <c r="P750" s="5"/>
      <c r="Q750" s="5"/>
      <c r="R750" s="5"/>
      <c r="S750" s="70"/>
      <c r="T750" s="70"/>
      <c r="U750" s="70"/>
      <c r="V750" s="18"/>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1"/>
      <c r="BA750" s="1"/>
    </row>
    <row r="751" spans="2:53">
      <c r="B751" s="1"/>
      <c r="C751" s="1"/>
      <c r="D751" s="1"/>
      <c r="E751" s="1"/>
      <c r="F751" s="1"/>
      <c r="G751" s="5"/>
      <c r="H751" s="1"/>
      <c r="I751" s="1"/>
      <c r="J751" s="5"/>
      <c r="K751" s="1"/>
      <c r="L751" s="1"/>
      <c r="M751" s="5"/>
      <c r="N751" s="5"/>
      <c r="O751" s="5"/>
      <c r="P751" s="5"/>
      <c r="Q751" s="5"/>
      <c r="R751" s="5"/>
      <c r="S751" s="70"/>
      <c r="T751" s="70"/>
      <c r="U751" s="70"/>
      <c r="V751" s="18"/>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1"/>
      <c r="BA751" s="1"/>
    </row>
    <row r="752" spans="2:53">
      <c r="B752" s="1"/>
      <c r="C752" s="1"/>
      <c r="D752" s="1"/>
      <c r="E752" s="1"/>
      <c r="F752" s="1"/>
      <c r="G752" s="5"/>
      <c r="H752" s="1"/>
      <c r="I752" s="1"/>
      <c r="J752" s="5"/>
      <c r="K752" s="1"/>
      <c r="L752" s="1"/>
      <c r="M752" s="5"/>
      <c r="N752" s="5"/>
      <c r="O752" s="5"/>
      <c r="P752" s="5"/>
      <c r="Q752" s="5"/>
      <c r="R752" s="5"/>
      <c r="S752" s="70"/>
      <c r="T752" s="70"/>
      <c r="U752" s="70"/>
      <c r="V752" s="18"/>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1"/>
      <c r="BA752" s="1"/>
    </row>
    <row r="753" spans="2:53">
      <c r="B753" s="1"/>
      <c r="C753" s="1"/>
      <c r="D753" s="1"/>
      <c r="E753" s="1"/>
      <c r="F753" s="1"/>
      <c r="G753" s="5"/>
      <c r="H753" s="1"/>
      <c r="I753" s="1"/>
      <c r="J753" s="5"/>
      <c r="K753" s="1"/>
      <c r="L753" s="1"/>
      <c r="M753" s="5"/>
      <c r="N753" s="5"/>
      <c r="O753" s="5"/>
      <c r="P753" s="5"/>
      <c r="Q753" s="5"/>
      <c r="R753" s="5"/>
      <c r="S753" s="70"/>
      <c r="T753" s="70"/>
      <c r="U753" s="70"/>
      <c r="V753" s="18"/>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1"/>
      <c r="BA753" s="1"/>
    </row>
    <row r="754" spans="2:53">
      <c r="B754" s="1"/>
      <c r="C754" s="1"/>
      <c r="D754" s="1"/>
      <c r="E754" s="1"/>
      <c r="F754" s="1"/>
      <c r="G754" s="5"/>
      <c r="H754" s="1"/>
      <c r="I754" s="1"/>
      <c r="J754" s="5"/>
      <c r="K754" s="1"/>
      <c r="L754" s="1"/>
      <c r="M754" s="5"/>
      <c r="N754" s="5"/>
      <c r="O754" s="5"/>
      <c r="P754" s="5"/>
      <c r="Q754" s="5"/>
      <c r="R754" s="5"/>
      <c r="S754" s="70"/>
      <c r="T754" s="70"/>
      <c r="U754" s="70"/>
      <c r="V754" s="18"/>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1"/>
      <c r="BA754" s="1"/>
    </row>
    <row r="755" spans="2:53">
      <c r="B755" s="1"/>
      <c r="C755" s="1"/>
      <c r="D755" s="1"/>
      <c r="E755" s="1"/>
      <c r="F755" s="1"/>
      <c r="G755" s="5"/>
      <c r="H755" s="1"/>
      <c r="I755" s="1"/>
      <c r="J755" s="5"/>
      <c r="K755" s="1"/>
      <c r="L755" s="1"/>
      <c r="M755" s="5"/>
      <c r="N755" s="5"/>
      <c r="O755" s="5"/>
      <c r="P755" s="5"/>
      <c r="Q755" s="5"/>
      <c r="R755" s="5"/>
      <c r="S755" s="70"/>
      <c r="T755" s="70"/>
      <c r="U755" s="70"/>
      <c r="V755" s="18"/>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1"/>
      <c r="BA755" s="1"/>
    </row>
    <row r="756" spans="2:53">
      <c r="B756" s="1"/>
      <c r="C756" s="1"/>
      <c r="D756" s="1"/>
      <c r="E756" s="1"/>
      <c r="F756" s="1"/>
      <c r="G756" s="5"/>
      <c r="H756" s="1"/>
      <c r="I756" s="1"/>
      <c r="J756" s="5"/>
      <c r="K756" s="1"/>
      <c r="L756" s="1"/>
      <c r="M756" s="5"/>
      <c r="N756" s="5"/>
      <c r="O756" s="5"/>
      <c r="P756" s="5"/>
      <c r="Q756" s="5"/>
      <c r="R756" s="5"/>
      <c r="S756" s="70"/>
      <c r="T756" s="70"/>
      <c r="U756" s="70"/>
      <c r="V756" s="18"/>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1"/>
      <c r="BA756" s="1"/>
    </row>
    <row r="757" spans="2:53">
      <c r="B757" s="1"/>
      <c r="C757" s="1"/>
      <c r="D757" s="1"/>
      <c r="E757" s="1"/>
      <c r="F757" s="1"/>
      <c r="G757" s="5"/>
      <c r="H757" s="1"/>
      <c r="I757" s="1"/>
      <c r="J757" s="5"/>
      <c r="K757" s="1"/>
      <c r="L757" s="1"/>
      <c r="M757" s="5"/>
      <c r="N757" s="5"/>
      <c r="O757" s="5"/>
      <c r="P757" s="5"/>
      <c r="Q757" s="5"/>
      <c r="R757" s="5"/>
      <c r="S757" s="70"/>
      <c r="T757" s="70"/>
      <c r="U757" s="70"/>
      <c r="V757" s="18"/>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1"/>
      <c r="BA757" s="1"/>
    </row>
    <row r="758" spans="2:53">
      <c r="B758" s="1"/>
      <c r="C758" s="1"/>
      <c r="D758" s="1"/>
      <c r="E758" s="1"/>
      <c r="F758" s="1"/>
      <c r="G758" s="5"/>
      <c r="H758" s="1"/>
      <c r="I758" s="1"/>
      <c r="J758" s="5"/>
      <c r="K758" s="1"/>
      <c r="L758" s="1"/>
      <c r="M758" s="5"/>
      <c r="N758" s="5"/>
      <c r="O758" s="5"/>
      <c r="P758" s="5"/>
      <c r="Q758" s="5"/>
      <c r="R758" s="5"/>
      <c r="S758" s="70"/>
      <c r="T758" s="70"/>
      <c r="U758" s="70"/>
      <c r="V758" s="18"/>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1"/>
      <c r="BA758" s="1"/>
    </row>
    <row r="759" spans="2:53">
      <c r="B759" s="1"/>
      <c r="C759" s="1"/>
      <c r="D759" s="1"/>
      <c r="E759" s="1"/>
      <c r="F759" s="1"/>
      <c r="G759" s="5"/>
      <c r="H759" s="1"/>
      <c r="I759" s="1"/>
      <c r="J759" s="5"/>
      <c r="K759" s="1"/>
      <c r="L759" s="1"/>
      <c r="M759" s="5"/>
      <c r="N759" s="5"/>
      <c r="O759" s="5"/>
      <c r="P759" s="5"/>
      <c r="Q759" s="5"/>
      <c r="R759" s="5"/>
      <c r="S759" s="70"/>
      <c r="T759" s="70"/>
      <c r="U759" s="70"/>
      <c r="V759" s="18"/>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1"/>
      <c r="BA759" s="1"/>
    </row>
    <row r="760" spans="2:53">
      <c r="B760" s="1"/>
      <c r="C760" s="1"/>
      <c r="D760" s="1"/>
      <c r="E760" s="1"/>
      <c r="F760" s="1"/>
      <c r="G760" s="5"/>
      <c r="H760" s="1"/>
      <c r="I760" s="1"/>
      <c r="J760" s="5"/>
      <c r="K760" s="1"/>
      <c r="L760" s="1"/>
      <c r="M760" s="5"/>
      <c r="N760" s="5"/>
      <c r="O760" s="5"/>
      <c r="P760" s="5"/>
      <c r="Q760" s="5"/>
      <c r="R760" s="5"/>
      <c r="S760" s="70"/>
      <c r="T760" s="70"/>
      <c r="U760" s="70"/>
      <c r="V760" s="18"/>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1"/>
      <c r="BA760" s="1"/>
    </row>
    <row r="761" spans="2:53">
      <c r="B761" s="1"/>
      <c r="C761" s="1"/>
      <c r="D761" s="1"/>
      <c r="E761" s="1"/>
      <c r="F761" s="1"/>
      <c r="G761" s="5"/>
      <c r="H761" s="1"/>
      <c r="I761" s="1"/>
      <c r="J761" s="5"/>
      <c r="K761" s="1"/>
      <c r="L761" s="1"/>
      <c r="M761" s="5"/>
      <c r="N761" s="5"/>
      <c r="O761" s="5"/>
      <c r="P761" s="5"/>
      <c r="Q761" s="5"/>
      <c r="R761" s="5"/>
      <c r="S761" s="70"/>
      <c r="T761" s="70"/>
      <c r="U761" s="70"/>
      <c r="V761" s="18"/>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1"/>
      <c r="BA761" s="1"/>
    </row>
    <row r="762" spans="2:53">
      <c r="B762" s="1"/>
      <c r="C762" s="1"/>
      <c r="D762" s="1"/>
      <c r="E762" s="1"/>
      <c r="F762" s="1"/>
      <c r="G762" s="5"/>
      <c r="H762" s="1"/>
      <c r="I762" s="1"/>
      <c r="J762" s="5"/>
      <c r="K762" s="1"/>
      <c r="L762" s="1"/>
      <c r="M762" s="5"/>
      <c r="N762" s="5"/>
      <c r="O762" s="5"/>
      <c r="P762" s="5"/>
      <c r="Q762" s="5"/>
      <c r="R762" s="5"/>
      <c r="S762" s="70"/>
      <c r="T762" s="70"/>
      <c r="U762" s="70"/>
      <c r="V762" s="18"/>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1"/>
      <c r="BA762" s="1"/>
    </row>
    <row r="763" spans="2:53">
      <c r="B763" s="1"/>
      <c r="C763" s="1"/>
      <c r="D763" s="1"/>
      <c r="E763" s="1"/>
      <c r="F763" s="1"/>
      <c r="G763" s="5"/>
      <c r="H763" s="1"/>
      <c r="I763" s="1"/>
      <c r="J763" s="5"/>
      <c r="K763" s="1"/>
      <c r="L763" s="1"/>
      <c r="M763" s="5"/>
      <c r="N763" s="5"/>
      <c r="O763" s="5"/>
      <c r="P763" s="5"/>
      <c r="Q763" s="5"/>
      <c r="R763" s="5"/>
      <c r="S763" s="70"/>
      <c r="T763" s="70"/>
      <c r="U763" s="70"/>
      <c r="V763" s="18"/>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1"/>
      <c r="BA763" s="1"/>
    </row>
    <row r="764" spans="2:53">
      <c r="B764" s="1"/>
      <c r="C764" s="1"/>
      <c r="D764" s="1"/>
      <c r="E764" s="1"/>
      <c r="F764" s="1"/>
      <c r="G764" s="5"/>
      <c r="H764" s="1"/>
      <c r="I764" s="1"/>
      <c r="J764" s="5"/>
      <c r="K764" s="1"/>
      <c r="L764" s="1"/>
      <c r="M764" s="5"/>
      <c r="N764" s="5"/>
      <c r="O764" s="5"/>
      <c r="P764" s="5"/>
      <c r="Q764" s="5"/>
      <c r="R764" s="5"/>
      <c r="S764" s="70"/>
      <c r="T764" s="70"/>
      <c r="U764" s="70"/>
      <c r="V764" s="18"/>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1"/>
      <c r="BA764" s="1"/>
    </row>
    <row r="765" spans="2:53">
      <c r="B765" s="1"/>
      <c r="C765" s="1"/>
      <c r="D765" s="1"/>
      <c r="E765" s="1"/>
      <c r="F765" s="1"/>
      <c r="G765" s="5"/>
      <c r="H765" s="1"/>
      <c r="I765" s="1"/>
      <c r="J765" s="5"/>
      <c r="K765" s="1"/>
      <c r="L765" s="1"/>
      <c r="M765" s="5"/>
      <c r="N765" s="5"/>
      <c r="O765" s="5"/>
      <c r="P765" s="5"/>
      <c r="Q765" s="5"/>
      <c r="R765" s="5"/>
      <c r="S765" s="70"/>
      <c r="T765" s="70"/>
      <c r="U765" s="70"/>
      <c r="V765" s="18"/>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1"/>
      <c r="BA765" s="1"/>
    </row>
    <row r="766" spans="2:53">
      <c r="B766" s="1"/>
      <c r="C766" s="1"/>
      <c r="D766" s="1"/>
      <c r="E766" s="1"/>
      <c r="F766" s="1"/>
      <c r="G766" s="5"/>
      <c r="H766" s="1"/>
      <c r="I766" s="1"/>
      <c r="J766" s="5"/>
      <c r="K766" s="1"/>
      <c r="L766" s="1"/>
      <c r="M766" s="5"/>
      <c r="N766" s="5"/>
      <c r="O766" s="5"/>
      <c r="P766" s="5"/>
      <c r="Q766" s="5"/>
      <c r="R766" s="5"/>
      <c r="S766" s="70"/>
      <c r="T766" s="70"/>
      <c r="U766" s="70"/>
      <c r="V766" s="18"/>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1"/>
      <c r="BA766" s="1"/>
    </row>
    <row r="767" spans="2:53">
      <c r="B767" s="1"/>
      <c r="C767" s="1"/>
      <c r="D767" s="1"/>
      <c r="E767" s="1"/>
      <c r="F767" s="1"/>
      <c r="G767" s="5"/>
      <c r="H767" s="1"/>
      <c r="I767" s="1"/>
      <c r="J767" s="5"/>
      <c r="K767" s="1"/>
      <c r="L767" s="1"/>
      <c r="M767" s="5"/>
      <c r="N767" s="5"/>
      <c r="O767" s="5"/>
      <c r="P767" s="5"/>
      <c r="Q767" s="5"/>
      <c r="R767" s="5"/>
      <c r="S767" s="70"/>
      <c r="T767" s="70"/>
      <c r="U767" s="70"/>
      <c r="V767" s="18"/>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1"/>
      <c r="BA767" s="1"/>
    </row>
    <row r="768" spans="2:53">
      <c r="B768" s="1"/>
      <c r="C768" s="1"/>
      <c r="D768" s="1"/>
      <c r="E768" s="1"/>
      <c r="F768" s="1"/>
      <c r="G768" s="5"/>
      <c r="H768" s="1"/>
      <c r="I768" s="1"/>
      <c r="J768" s="5"/>
      <c r="K768" s="1"/>
      <c r="L768" s="1"/>
      <c r="M768" s="5"/>
      <c r="N768" s="5"/>
      <c r="O768" s="5"/>
      <c r="P768" s="5"/>
      <c r="Q768" s="5"/>
      <c r="R768" s="5"/>
      <c r="S768" s="70"/>
      <c r="T768" s="70"/>
      <c r="U768" s="70"/>
      <c r="V768" s="18"/>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1"/>
      <c r="BA768" s="1"/>
    </row>
    <row r="769" spans="2:53">
      <c r="B769" s="1"/>
      <c r="C769" s="1"/>
      <c r="D769" s="1"/>
      <c r="E769" s="1"/>
      <c r="F769" s="1"/>
      <c r="G769" s="5"/>
      <c r="H769" s="1"/>
      <c r="I769" s="1"/>
      <c r="J769" s="5"/>
      <c r="K769" s="1"/>
      <c r="L769" s="1"/>
      <c r="M769" s="5"/>
      <c r="N769" s="5"/>
      <c r="O769" s="5"/>
      <c r="P769" s="5"/>
      <c r="Q769" s="5"/>
      <c r="R769" s="5"/>
      <c r="S769" s="70"/>
      <c r="T769" s="70"/>
      <c r="U769" s="70"/>
      <c r="V769" s="18"/>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1"/>
      <c r="BA769" s="1"/>
    </row>
    <row r="770" spans="2:53">
      <c r="B770" s="1"/>
      <c r="C770" s="1"/>
      <c r="D770" s="1"/>
      <c r="E770" s="1"/>
      <c r="F770" s="1"/>
      <c r="G770" s="5"/>
      <c r="H770" s="1"/>
      <c r="I770" s="1"/>
      <c r="J770" s="5"/>
      <c r="K770" s="1"/>
      <c r="L770" s="1"/>
      <c r="M770" s="5"/>
      <c r="N770" s="5"/>
      <c r="O770" s="5"/>
      <c r="P770" s="5"/>
      <c r="Q770" s="5"/>
      <c r="R770" s="5"/>
      <c r="S770" s="70"/>
      <c r="T770" s="70"/>
      <c r="U770" s="70"/>
      <c r="V770" s="18"/>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1"/>
      <c r="BA770" s="1"/>
    </row>
    <row r="771" spans="2:53">
      <c r="B771" s="1"/>
      <c r="C771" s="1"/>
      <c r="D771" s="1"/>
      <c r="E771" s="1"/>
      <c r="F771" s="1"/>
      <c r="G771" s="5"/>
      <c r="H771" s="1"/>
      <c r="I771" s="1"/>
      <c r="J771" s="5"/>
      <c r="K771" s="1"/>
      <c r="L771" s="1"/>
      <c r="M771" s="5"/>
      <c r="N771" s="5"/>
      <c r="O771" s="5"/>
      <c r="P771" s="5"/>
      <c r="Q771" s="5"/>
      <c r="R771" s="5"/>
      <c r="S771" s="70"/>
      <c r="T771" s="70"/>
      <c r="U771" s="70"/>
      <c r="V771" s="18"/>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1"/>
      <c r="BA771" s="1"/>
    </row>
    <row r="772" spans="2:53">
      <c r="B772" s="1"/>
      <c r="C772" s="1"/>
      <c r="D772" s="1"/>
      <c r="E772" s="1"/>
      <c r="F772" s="1"/>
      <c r="G772" s="5"/>
      <c r="H772" s="1"/>
      <c r="I772" s="1"/>
      <c r="J772" s="5"/>
      <c r="K772" s="1"/>
      <c r="L772" s="1"/>
      <c r="M772" s="5"/>
      <c r="N772" s="5"/>
      <c r="O772" s="5"/>
      <c r="P772" s="5"/>
      <c r="Q772" s="5"/>
      <c r="R772" s="5"/>
      <c r="S772" s="70"/>
      <c r="T772" s="70"/>
      <c r="U772" s="70"/>
      <c r="V772" s="18"/>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1"/>
      <c r="BA772" s="1"/>
    </row>
    <row r="773" spans="2:53">
      <c r="B773" s="1"/>
      <c r="C773" s="1"/>
      <c r="D773" s="1"/>
      <c r="E773" s="1"/>
      <c r="F773" s="1"/>
      <c r="G773" s="5"/>
      <c r="H773" s="1"/>
      <c r="I773" s="1"/>
      <c r="J773" s="5"/>
      <c r="K773" s="1"/>
      <c r="L773" s="1"/>
      <c r="M773" s="5"/>
      <c r="N773" s="5"/>
      <c r="O773" s="5"/>
      <c r="P773" s="5"/>
      <c r="Q773" s="5"/>
      <c r="R773" s="5"/>
      <c r="S773" s="70"/>
      <c r="T773" s="70"/>
      <c r="U773" s="70"/>
      <c r="V773" s="18"/>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1"/>
      <c r="BA773" s="1"/>
    </row>
    <row r="774" spans="2:53">
      <c r="B774" s="1"/>
      <c r="C774" s="1"/>
      <c r="D774" s="1"/>
      <c r="E774" s="1"/>
      <c r="F774" s="1"/>
      <c r="G774" s="5"/>
      <c r="H774" s="1"/>
      <c r="I774" s="1"/>
      <c r="J774" s="5"/>
      <c r="K774" s="1"/>
      <c r="L774" s="1"/>
      <c r="M774" s="5"/>
      <c r="N774" s="5"/>
      <c r="O774" s="5"/>
      <c r="P774" s="5"/>
      <c r="Q774" s="5"/>
      <c r="R774" s="5"/>
      <c r="S774" s="70"/>
      <c r="T774" s="70"/>
      <c r="U774" s="70"/>
      <c r="V774" s="18"/>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1"/>
      <c r="BA774" s="1"/>
    </row>
    <row r="775" spans="2:53">
      <c r="B775" s="1"/>
      <c r="C775" s="1"/>
      <c r="D775" s="1"/>
      <c r="E775" s="1"/>
      <c r="F775" s="1"/>
      <c r="G775" s="5"/>
      <c r="H775" s="1"/>
      <c r="I775" s="1"/>
      <c r="J775" s="5"/>
      <c r="K775" s="1"/>
      <c r="L775" s="1"/>
      <c r="M775" s="5"/>
      <c r="N775" s="5"/>
      <c r="O775" s="5"/>
      <c r="P775" s="5"/>
      <c r="Q775" s="5"/>
      <c r="R775" s="5"/>
      <c r="S775" s="70"/>
      <c r="T775" s="70"/>
      <c r="U775" s="70"/>
      <c r="V775" s="18"/>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1"/>
      <c r="BA775" s="1"/>
    </row>
    <row r="776" spans="2:53">
      <c r="B776" s="1"/>
      <c r="C776" s="1"/>
      <c r="D776" s="1"/>
      <c r="E776" s="1"/>
      <c r="F776" s="1"/>
      <c r="G776" s="5"/>
      <c r="H776" s="1"/>
      <c r="I776" s="1"/>
      <c r="J776" s="5"/>
      <c r="K776" s="1"/>
      <c r="L776" s="1"/>
      <c r="M776" s="5"/>
      <c r="N776" s="5"/>
      <c r="O776" s="5"/>
      <c r="P776" s="5"/>
      <c r="Q776" s="5"/>
      <c r="R776" s="5"/>
      <c r="S776" s="70"/>
      <c r="T776" s="70"/>
      <c r="U776" s="70"/>
      <c r="V776" s="18"/>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1"/>
      <c r="BA776" s="1"/>
    </row>
    <row r="777" spans="2:53">
      <c r="B777" s="1"/>
      <c r="C777" s="1"/>
      <c r="D777" s="1"/>
      <c r="E777" s="1"/>
      <c r="F777" s="1"/>
      <c r="G777" s="5"/>
      <c r="H777" s="1"/>
      <c r="I777" s="1"/>
      <c r="J777" s="5"/>
      <c r="K777" s="1"/>
      <c r="L777" s="1"/>
      <c r="M777" s="5"/>
      <c r="N777" s="5"/>
      <c r="O777" s="5"/>
      <c r="P777" s="5"/>
      <c r="Q777" s="5"/>
      <c r="R777" s="5"/>
      <c r="S777" s="70"/>
      <c r="T777" s="70"/>
      <c r="U777" s="70"/>
      <c r="V777" s="18"/>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1"/>
      <c r="BA777" s="1"/>
    </row>
    <row r="778" spans="2:53">
      <c r="B778" s="1"/>
      <c r="C778" s="1"/>
      <c r="D778" s="1"/>
      <c r="E778" s="1"/>
      <c r="F778" s="1"/>
      <c r="G778" s="5"/>
      <c r="H778" s="1"/>
      <c r="I778" s="1"/>
      <c r="J778" s="5"/>
      <c r="K778" s="1"/>
      <c r="L778" s="1"/>
      <c r="M778" s="5"/>
      <c r="N778" s="5"/>
      <c r="O778" s="5"/>
      <c r="P778" s="5"/>
      <c r="Q778" s="5"/>
      <c r="R778" s="5"/>
      <c r="S778" s="70"/>
      <c r="T778" s="70"/>
      <c r="U778" s="70"/>
      <c r="V778" s="18"/>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1"/>
      <c r="BA778" s="1"/>
    </row>
    <row r="779" spans="2:53">
      <c r="B779" s="1"/>
      <c r="C779" s="1"/>
      <c r="D779" s="1"/>
      <c r="E779" s="1"/>
      <c r="F779" s="1"/>
      <c r="G779" s="5"/>
      <c r="H779" s="1"/>
      <c r="I779" s="1"/>
      <c r="J779" s="5"/>
      <c r="K779" s="1"/>
      <c r="L779" s="1"/>
      <c r="M779" s="5"/>
      <c r="N779" s="5"/>
      <c r="O779" s="5"/>
      <c r="P779" s="5"/>
      <c r="Q779" s="5"/>
      <c r="R779" s="5"/>
      <c r="S779" s="70"/>
      <c r="T779" s="70"/>
      <c r="U779" s="70"/>
      <c r="V779" s="18"/>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1"/>
      <c r="BA779" s="1"/>
    </row>
    <row r="780" spans="2:53">
      <c r="B780" s="1"/>
      <c r="C780" s="1"/>
      <c r="D780" s="1"/>
      <c r="E780" s="1"/>
      <c r="F780" s="1"/>
      <c r="G780" s="5"/>
      <c r="H780" s="1"/>
      <c r="I780" s="1"/>
      <c r="J780" s="5"/>
      <c r="K780" s="1"/>
      <c r="L780" s="1"/>
      <c r="M780" s="5"/>
      <c r="N780" s="5"/>
      <c r="O780" s="5"/>
      <c r="P780" s="5"/>
      <c r="Q780" s="5"/>
      <c r="R780" s="5"/>
      <c r="S780" s="70"/>
      <c r="T780" s="70"/>
      <c r="U780" s="70"/>
      <c r="V780" s="18"/>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1"/>
      <c r="BA780" s="1"/>
    </row>
    <row r="781" spans="2:53">
      <c r="B781" s="1"/>
      <c r="C781" s="1"/>
      <c r="D781" s="1"/>
      <c r="E781" s="1"/>
      <c r="F781" s="1"/>
      <c r="G781" s="5"/>
      <c r="H781" s="1"/>
      <c r="I781" s="1"/>
      <c r="J781" s="5"/>
      <c r="K781" s="1"/>
      <c r="L781" s="1"/>
      <c r="M781" s="5"/>
      <c r="N781" s="5"/>
      <c r="O781" s="5"/>
      <c r="P781" s="5"/>
      <c r="Q781" s="5"/>
      <c r="R781" s="5"/>
      <c r="S781" s="70"/>
      <c r="T781" s="70"/>
      <c r="U781" s="70"/>
      <c r="V781" s="18"/>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1"/>
      <c r="BA781" s="1"/>
    </row>
    <row r="782" spans="2:53">
      <c r="B782" s="1"/>
      <c r="C782" s="1"/>
      <c r="D782" s="1"/>
      <c r="E782" s="1"/>
      <c r="F782" s="1"/>
      <c r="G782" s="5"/>
      <c r="H782" s="1"/>
      <c r="I782" s="1"/>
      <c r="J782" s="5"/>
      <c r="K782" s="1"/>
      <c r="L782" s="1"/>
      <c r="M782" s="5"/>
      <c r="N782" s="5"/>
      <c r="O782" s="5"/>
      <c r="P782" s="5"/>
      <c r="Q782" s="5"/>
      <c r="R782" s="5"/>
      <c r="S782" s="70"/>
      <c r="T782" s="70"/>
      <c r="U782" s="70"/>
      <c r="V782" s="18"/>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1"/>
      <c r="BA782" s="1"/>
    </row>
    <row r="783" spans="2:53">
      <c r="B783" s="1"/>
      <c r="C783" s="1"/>
      <c r="D783" s="1"/>
      <c r="E783" s="1"/>
      <c r="F783" s="1"/>
      <c r="G783" s="5"/>
      <c r="H783" s="1"/>
      <c r="I783" s="1"/>
      <c r="J783" s="5"/>
      <c r="K783" s="1"/>
      <c r="L783" s="1"/>
      <c r="M783" s="5"/>
      <c r="N783" s="5"/>
      <c r="O783" s="5"/>
      <c r="P783" s="5"/>
      <c r="Q783" s="5"/>
      <c r="R783" s="5"/>
      <c r="S783" s="70"/>
      <c r="T783" s="70"/>
      <c r="U783" s="70"/>
      <c r="V783" s="18"/>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1"/>
      <c r="BA783" s="1"/>
    </row>
    <row r="784" spans="2:53">
      <c r="B784" s="1"/>
      <c r="C784" s="1"/>
      <c r="D784" s="1"/>
      <c r="E784" s="1"/>
      <c r="F784" s="1"/>
      <c r="G784" s="5"/>
      <c r="H784" s="1"/>
      <c r="I784" s="1"/>
      <c r="J784" s="5"/>
      <c r="K784" s="1"/>
      <c r="L784" s="1"/>
      <c r="M784" s="5"/>
      <c r="N784" s="5"/>
      <c r="O784" s="5"/>
      <c r="P784" s="5"/>
      <c r="Q784" s="5"/>
      <c r="R784" s="5"/>
      <c r="S784" s="70"/>
      <c r="T784" s="70"/>
      <c r="U784" s="70"/>
      <c r="V784" s="18"/>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1"/>
      <c r="BA784" s="1"/>
    </row>
    <row r="785" spans="2:53">
      <c r="B785" s="1"/>
      <c r="C785" s="1"/>
      <c r="D785" s="1"/>
      <c r="E785" s="1"/>
      <c r="F785" s="1"/>
      <c r="G785" s="5"/>
      <c r="H785" s="1"/>
      <c r="I785" s="1"/>
      <c r="J785" s="5"/>
      <c r="K785" s="1"/>
      <c r="L785" s="1"/>
      <c r="M785" s="5"/>
      <c r="N785" s="5"/>
      <c r="O785" s="5"/>
      <c r="P785" s="5"/>
      <c r="Q785" s="5"/>
      <c r="R785" s="5"/>
      <c r="S785" s="70"/>
      <c r="T785" s="70"/>
      <c r="U785" s="70"/>
      <c r="V785" s="18"/>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1"/>
      <c r="BA785" s="1"/>
    </row>
    <row r="786" spans="2:53">
      <c r="B786" s="1"/>
      <c r="C786" s="1"/>
      <c r="D786" s="1"/>
      <c r="E786" s="1"/>
      <c r="F786" s="1"/>
      <c r="G786" s="5"/>
      <c r="H786" s="1"/>
      <c r="I786" s="1"/>
      <c r="J786" s="5"/>
      <c r="K786" s="1"/>
      <c r="L786" s="1"/>
      <c r="M786" s="5"/>
      <c r="N786" s="5"/>
      <c r="O786" s="5"/>
      <c r="P786" s="5"/>
      <c r="Q786" s="5"/>
      <c r="R786" s="5"/>
      <c r="S786" s="70"/>
      <c r="T786" s="70"/>
      <c r="U786" s="70"/>
      <c r="V786" s="18"/>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1"/>
      <c r="BA786" s="1"/>
    </row>
    <row r="787" spans="2:53">
      <c r="B787" s="1"/>
      <c r="C787" s="1"/>
      <c r="D787" s="1"/>
      <c r="E787" s="1"/>
      <c r="F787" s="1"/>
      <c r="G787" s="5"/>
      <c r="H787" s="1"/>
      <c r="I787" s="1"/>
      <c r="J787" s="5"/>
      <c r="K787" s="1"/>
      <c r="L787" s="1"/>
      <c r="M787" s="5"/>
      <c r="N787" s="5"/>
      <c r="O787" s="5"/>
      <c r="P787" s="5"/>
      <c r="Q787" s="5"/>
      <c r="R787" s="5"/>
      <c r="S787" s="70"/>
      <c r="T787" s="70"/>
      <c r="U787" s="70"/>
      <c r="V787" s="18"/>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1"/>
      <c r="BA787" s="1"/>
    </row>
    <row r="788" spans="2:53">
      <c r="B788" s="1"/>
      <c r="C788" s="1"/>
      <c r="D788" s="1"/>
      <c r="E788" s="1"/>
      <c r="F788" s="1"/>
      <c r="G788" s="5"/>
      <c r="H788" s="1"/>
      <c r="I788" s="1"/>
      <c r="J788" s="5"/>
      <c r="K788" s="1"/>
      <c r="L788" s="1"/>
      <c r="M788" s="5"/>
      <c r="N788" s="5"/>
      <c r="O788" s="5"/>
      <c r="P788" s="5"/>
      <c r="Q788" s="5"/>
      <c r="R788" s="5"/>
      <c r="S788" s="70"/>
      <c r="T788" s="70"/>
      <c r="U788" s="70"/>
      <c r="V788" s="18"/>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1"/>
      <c r="BA788" s="1"/>
    </row>
    <row r="789" spans="2:53">
      <c r="B789" s="1"/>
      <c r="C789" s="1"/>
      <c r="D789" s="1"/>
      <c r="E789" s="1"/>
      <c r="F789" s="1"/>
      <c r="G789" s="5"/>
      <c r="H789" s="1"/>
      <c r="I789" s="1"/>
      <c r="J789" s="5"/>
      <c r="K789" s="1"/>
      <c r="L789" s="1"/>
      <c r="M789" s="5"/>
      <c r="N789" s="5"/>
      <c r="O789" s="5"/>
      <c r="P789" s="5"/>
      <c r="Q789" s="5"/>
      <c r="R789" s="5"/>
      <c r="S789" s="70"/>
      <c r="T789" s="70"/>
      <c r="U789" s="70"/>
      <c r="V789" s="18"/>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1"/>
      <c r="BA789" s="1"/>
    </row>
    <row r="790" spans="2:53">
      <c r="B790" s="1"/>
      <c r="C790" s="1"/>
      <c r="D790" s="1"/>
      <c r="E790" s="1"/>
      <c r="F790" s="1"/>
      <c r="G790" s="5"/>
      <c r="H790" s="1"/>
      <c r="I790" s="1"/>
      <c r="J790" s="5"/>
      <c r="K790" s="1"/>
      <c r="L790" s="1"/>
      <c r="M790" s="5"/>
      <c r="N790" s="5"/>
      <c r="O790" s="5"/>
      <c r="P790" s="5"/>
      <c r="Q790" s="5"/>
      <c r="R790" s="5"/>
      <c r="S790" s="70"/>
      <c r="T790" s="70"/>
      <c r="U790" s="70"/>
      <c r="V790" s="18"/>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1"/>
      <c r="BA790" s="1"/>
    </row>
    <row r="791" spans="2:53">
      <c r="B791" s="1"/>
      <c r="C791" s="1"/>
      <c r="D791" s="1"/>
      <c r="E791" s="1"/>
      <c r="F791" s="1"/>
      <c r="G791" s="5"/>
      <c r="H791" s="1"/>
      <c r="I791" s="1"/>
      <c r="J791" s="5"/>
      <c r="K791" s="1"/>
      <c r="L791" s="1"/>
      <c r="M791" s="5"/>
      <c r="N791" s="5"/>
      <c r="O791" s="5"/>
      <c r="P791" s="5"/>
      <c r="Q791" s="5"/>
      <c r="R791" s="5"/>
      <c r="S791" s="70"/>
      <c r="T791" s="70"/>
      <c r="U791" s="70"/>
      <c r="V791" s="18"/>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1"/>
      <c r="BA791" s="1"/>
    </row>
    <row r="792" spans="2:53">
      <c r="B792" s="1"/>
      <c r="C792" s="1"/>
      <c r="D792" s="1"/>
      <c r="E792" s="1"/>
      <c r="F792" s="1"/>
      <c r="G792" s="5"/>
      <c r="H792" s="1"/>
      <c r="I792" s="1"/>
      <c r="J792" s="5"/>
      <c r="K792" s="1"/>
      <c r="L792" s="1"/>
      <c r="M792" s="5"/>
      <c r="N792" s="5"/>
      <c r="O792" s="5"/>
      <c r="P792" s="5"/>
      <c r="Q792" s="5"/>
      <c r="R792" s="5"/>
      <c r="S792" s="70"/>
      <c r="T792" s="70"/>
      <c r="U792" s="70"/>
      <c r="V792" s="18"/>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1"/>
      <c r="BA792" s="1"/>
    </row>
    <row r="793" spans="2:53">
      <c r="B793" s="1"/>
      <c r="C793" s="1"/>
      <c r="D793" s="1"/>
      <c r="E793" s="1"/>
      <c r="F793" s="1"/>
      <c r="G793" s="5"/>
      <c r="H793" s="1"/>
      <c r="I793" s="1"/>
      <c r="J793" s="5"/>
      <c r="K793" s="1"/>
      <c r="L793" s="1"/>
      <c r="M793" s="5"/>
      <c r="N793" s="5"/>
      <c r="O793" s="5"/>
      <c r="P793" s="5"/>
      <c r="Q793" s="5"/>
      <c r="R793" s="5"/>
      <c r="S793" s="70"/>
      <c r="T793" s="70"/>
      <c r="U793" s="70"/>
      <c r="V793" s="18"/>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1"/>
      <c r="BA793" s="1"/>
    </row>
    <row r="794" spans="2:53">
      <c r="B794" s="1"/>
      <c r="C794" s="1"/>
      <c r="D794" s="1"/>
      <c r="E794" s="1"/>
      <c r="F794" s="1"/>
      <c r="G794" s="5"/>
      <c r="H794" s="1"/>
      <c r="I794" s="1"/>
      <c r="J794" s="5"/>
      <c r="K794" s="1"/>
      <c r="L794" s="1"/>
      <c r="M794" s="5"/>
      <c r="N794" s="5"/>
      <c r="O794" s="5"/>
      <c r="P794" s="5"/>
      <c r="Q794" s="5"/>
      <c r="R794" s="5"/>
      <c r="S794" s="70"/>
      <c r="T794" s="70"/>
      <c r="U794" s="70"/>
      <c r="V794" s="18"/>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1"/>
      <c r="BA794" s="1"/>
    </row>
    <row r="795" spans="2:53">
      <c r="B795" s="1"/>
      <c r="C795" s="1"/>
      <c r="D795" s="1"/>
      <c r="E795" s="1"/>
      <c r="F795" s="1"/>
      <c r="G795" s="5"/>
      <c r="H795" s="1"/>
      <c r="I795" s="1"/>
      <c r="J795" s="5"/>
      <c r="K795" s="1"/>
      <c r="L795" s="1"/>
      <c r="M795" s="5"/>
      <c r="N795" s="5"/>
      <c r="O795" s="5"/>
      <c r="P795" s="5"/>
      <c r="Q795" s="5"/>
      <c r="R795" s="5"/>
      <c r="S795" s="70"/>
      <c r="T795" s="70"/>
      <c r="U795" s="70"/>
      <c r="V795" s="18"/>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1"/>
      <c r="BA795" s="1"/>
    </row>
    <row r="796" spans="2:53">
      <c r="B796" s="1"/>
      <c r="C796" s="1"/>
      <c r="D796" s="1"/>
      <c r="E796" s="1"/>
      <c r="F796" s="1"/>
      <c r="G796" s="5"/>
      <c r="H796" s="1"/>
      <c r="I796" s="1"/>
      <c r="J796" s="5"/>
      <c r="K796" s="1"/>
      <c r="L796" s="1"/>
      <c r="M796" s="5"/>
      <c r="N796" s="5"/>
      <c r="O796" s="5"/>
      <c r="P796" s="5"/>
      <c r="Q796" s="5"/>
      <c r="R796" s="5"/>
      <c r="S796" s="70"/>
      <c r="T796" s="70"/>
      <c r="U796" s="70"/>
      <c r="V796" s="18"/>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1"/>
      <c r="BA796" s="1"/>
    </row>
    <row r="797" spans="2:53">
      <c r="B797" s="1"/>
      <c r="C797" s="1"/>
      <c r="D797" s="1"/>
      <c r="E797" s="1"/>
      <c r="F797" s="1"/>
      <c r="G797" s="5"/>
      <c r="H797" s="1"/>
      <c r="I797" s="1"/>
      <c r="J797" s="5"/>
      <c r="K797" s="1"/>
      <c r="L797" s="1"/>
      <c r="M797" s="5"/>
      <c r="N797" s="5"/>
      <c r="O797" s="5"/>
      <c r="P797" s="5"/>
      <c r="Q797" s="5"/>
      <c r="R797" s="5"/>
      <c r="S797" s="70"/>
      <c r="T797" s="70"/>
      <c r="U797" s="70"/>
      <c r="V797" s="18"/>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1"/>
      <c r="BA797" s="1"/>
    </row>
    <row r="798" spans="2:53">
      <c r="B798" s="1"/>
      <c r="C798" s="1"/>
      <c r="D798" s="1"/>
      <c r="E798" s="1"/>
      <c r="F798" s="1"/>
      <c r="G798" s="5"/>
      <c r="H798" s="1"/>
      <c r="I798" s="1"/>
      <c r="J798" s="5"/>
      <c r="K798" s="1"/>
      <c r="L798" s="1"/>
      <c r="M798" s="5"/>
      <c r="N798" s="5"/>
      <c r="O798" s="5"/>
      <c r="P798" s="5"/>
      <c r="Q798" s="5"/>
      <c r="R798" s="5"/>
      <c r="S798" s="70"/>
      <c r="T798" s="70"/>
      <c r="U798" s="70"/>
      <c r="V798" s="18"/>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1"/>
      <c r="BA798" s="1"/>
    </row>
    <row r="799" spans="2:53">
      <c r="B799" s="1"/>
      <c r="C799" s="1"/>
      <c r="D799" s="1"/>
      <c r="E799" s="1"/>
      <c r="F799" s="1"/>
      <c r="G799" s="5"/>
      <c r="H799" s="1"/>
      <c r="I799" s="1"/>
      <c r="J799" s="5"/>
      <c r="K799" s="1"/>
      <c r="L799" s="1"/>
      <c r="M799" s="5"/>
      <c r="N799" s="5"/>
      <c r="O799" s="5"/>
      <c r="P799" s="5"/>
      <c r="Q799" s="5"/>
      <c r="R799" s="5"/>
      <c r="S799" s="70"/>
      <c r="T799" s="70"/>
      <c r="U799" s="70"/>
      <c r="V799" s="18"/>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1"/>
      <c r="BA799" s="1"/>
    </row>
    <row r="800" spans="2:53">
      <c r="B800" s="1"/>
      <c r="C800" s="1"/>
      <c r="D800" s="1"/>
      <c r="E800" s="1"/>
      <c r="F800" s="1"/>
      <c r="G800" s="5"/>
      <c r="H800" s="1"/>
      <c r="I800" s="1"/>
      <c r="J800" s="5"/>
      <c r="K800" s="1"/>
      <c r="L800" s="1"/>
      <c r="M800" s="5"/>
      <c r="N800" s="5"/>
      <c r="O800" s="5"/>
      <c r="P800" s="5"/>
      <c r="Q800" s="5"/>
      <c r="R800" s="5"/>
      <c r="S800" s="70"/>
      <c r="T800" s="70"/>
      <c r="U800" s="70"/>
      <c r="V800" s="18"/>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1"/>
      <c r="BA800" s="1"/>
    </row>
    <row r="801" spans="2:53">
      <c r="B801" s="1"/>
      <c r="C801" s="1"/>
      <c r="D801" s="1"/>
      <c r="E801" s="1"/>
      <c r="F801" s="1"/>
      <c r="G801" s="5"/>
      <c r="H801" s="1"/>
      <c r="I801" s="1"/>
      <c r="J801" s="5"/>
      <c r="K801" s="1"/>
      <c r="L801" s="1"/>
      <c r="M801" s="5"/>
      <c r="N801" s="5"/>
      <c r="O801" s="5"/>
      <c r="P801" s="5"/>
      <c r="Q801" s="5"/>
      <c r="R801" s="5"/>
      <c r="S801" s="70"/>
      <c r="T801" s="70"/>
      <c r="U801" s="70"/>
      <c r="V801" s="18"/>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1"/>
      <c r="BA801" s="1"/>
    </row>
    <row r="802" spans="2:53">
      <c r="B802" s="1"/>
      <c r="C802" s="1"/>
      <c r="D802" s="1"/>
      <c r="E802" s="1"/>
      <c r="F802" s="1"/>
      <c r="G802" s="5"/>
      <c r="H802" s="1"/>
      <c r="I802" s="1"/>
      <c r="J802" s="5"/>
      <c r="K802" s="1"/>
      <c r="L802" s="1"/>
      <c r="M802" s="5"/>
      <c r="N802" s="5"/>
      <c r="O802" s="5"/>
      <c r="P802" s="5"/>
      <c r="Q802" s="5"/>
      <c r="R802" s="5"/>
      <c r="S802" s="70"/>
      <c r="T802" s="70"/>
      <c r="U802" s="70"/>
      <c r="V802" s="18"/>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1"/>
      <c r="BA802" s="1"/>
    </row>
    <row r="803" spans="2:53">
      <c r="B803" s="1"/>
      <c r="C803" s="1"/>
      <c r="D803" s="1"/>
      <c r="E803" s="1"/>
      <c r="F803" s="1"/>
      <c r="G803" s="5"/>
      <c r="H803" s="1"/>
      <c r="I803" s="1"/>
      <c r="J803" s="5"/>
      <c r="K803" s="1"/>
      <c r="L803" s="1"/>
      <c r="M803" s="5"/>
      <c r="N803" s="5"/>
      <c r="O803" s="5"/>
      <c r="P803" s="5"/>
      <c r="Q803" s="5"/>
      <c r="R803" s="5"/>
      <c r="S803" s="70"/>
      <c r="T803" s="70"/>
      <c r="U803" s="70"/>
      <c r="V803" s="18"/>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1"/>
      <c r="BA803" s="1"/>
    </row>
    <row r="804" spans="2:53">
      <c r="B804" s="1"/>
      <c r="C804" s="1"/>
      <c r="D804" s="1"/>
      <c r="E804" s="1"/>
      <c r="F804" s="1"/>
      <c r="G804" s="5"/>
      <c r="H804" s="1"/>
      <c r="I804" s="1"/>
      <c r="J804" s="5"/>
      <c r="K804" s="1"/>
      <c r="L804" s="1"/>
      <c r="M804" s="5"/>
      <c r="N804" s="5"/>
      <c r="O804" s="5"/>
      <c r="P804" s="5"/>
      <c r="Q804" s="5"/>
      <c r="R804" s="5"/>
      <c r="S804" s="70"/>
      <c r="T804" s="70"/>
      <c r="U804" s="70"/>
      <c r="V804" s="18"/>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1"/>
      <c r="BA804" s="1"/>
    </row>
    <row r="805" spans="2:53">
      <c r="B805" s="1"/>
      <c r="C805" s="1"/>
      <c r="D805" s="1"/>
      <c r="E805" s="1"/>
      <c r="F805" s="1"/>
      <c r="G805" s="5"/>
      <c r="H805" s="1"/>
      <c r="I805" s="1"/>
      <c r="J805" s="5"/>
      <c r="K805" s="1"/>
      <c r="L805" s="1"/>
      <c r="M805" s="5"/>
      <c r="N805" s="5"/>
      <c r="O805" s="5"/>
      <c r="P805" s="5"/>
      <c r="Q805" s="5"/>
      <c r="R805" s="5"/>
      <c r="S805" s="70"/>
      <c r="T805" s="70"/>
      <c r="U805" s="70"/>
      <c r="V805" s="18"/>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1"/>
      <c r="BA805" s="1"/>
    </row>
    <row r="806" spans="2:53">
      <c r="B806" s="1"/>
      <c r="C806" s="1"/>
      <c r="D806" s="1"/>
      <c r="E806" s="1"/>
      <c r="F806" s="1"/>
      <c r="G806" s="5"/>
      <c r="H806" s="1"/>
      <c r="I806" s="1"/>
      <c r="J806" s="5"/>
      <c r="K806" s="1"/>
      <c r="L806" s="1"/>
      <c r="M806" s="5"/>
      <c r="N806" s="5"/>
      <c r="O806" s="5"/>
      <c r="P806" s="5"/>
      <c r="Q806" s="5"/>
      <c r="R806" s="5"/>
      <c r="S806" s="70"/>
      <c r="T806" s="70"/>
      <c r="U806" s="70"/>
      <c r="V806" s="18"/>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1"/>
      <c r="BA806" s="1"/>
    </row>
    <row r="807" spans="2:53">
      <c r="B807" s="1"/>
      <c r="C807" s="1"/>
      <c r="D807" s="1"/>
      <c r="E807" s="1"/>
      <c r="F807" s="1"/>
      <c r="G807" s="5"/>
      <c r="H807" s="1"/>
      <c r="I807" s="1"/>
      <c r="J807" s="5"/>
      <c r="K807" s="1"/>
      <c r="L807" s="1"/>
      <c r="M807" s="5"/>
      <c r="N807" s="5"/>
      <c r="O807" s="5"/>
      <c r="P807" s="5"/>
      <c r="Q807" s="5"/>
      <c r="R807" s="5"/>
      <c r="S807" s="70"/>
      <c r="T807" s="70"/>
      <c r="U807" s="70"/>
      <c r="V807" s="18"/>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1"/>
      <c r="BA807" s="1"/>
    </row>
    <row r="808" spans="2:53">
      <c r="B808" s="1"/>
      <c r="C808" s="1"/>
      <c r="D808" s="1"/>
      <c r="E808" s="1"/>
      <c r="F808" s="1"/>
      <c r="G808" s="5"/>
      <c r="H808" s="1"/>
      <c r="I808" s="1"/>
      <c r="J808" s="5"/>
      <c r="K808" s="1"/>
      <c r="L808" s="1"/>
      <c r="M808" s="5"/>
      <c r="N808" s="5"/>
      <c r="O808" s="5"/>
      <c r="P808" s="5"/>
      <c r="Q808" s="5"/>
      <c r="R808" s="5"/>
      <c r="S808" s="70"/>
      <c r="T808" s="70"/>
      <c r="U808" s="70"/>
      <c r="V808" s="18"/>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1"/>
      <c r="BA808" s="1"/>
    </row>
    <row r="809" spans="2:53">
      <c r="B809" s="1"/>
      <c r="C809" s="1"/>
      <c r="D809" s="1"/>
      <c r="E809" s="1"/>
      <c r="F809" s="1"/>
      <c r="G809" s="5"/>
      <c r="H809" s="1"/>
      <c r="I809" s="1"/>
      <c r="J809" s="5"/>
      <c r="K809" s="1"/>
      <c r="L809" s="1"/>
      <c r="M809" s="5"/>
      <c r="N809" s="5"/>
      <c r="O809" s="5"/>
      <c r="P809" s="5"/>
      <c r="Q809" s="5"/>
      <c r="R809" s="5"/>
      <c r="S809" s="70"/>
      <c r="T809" s="70"/>
      <c r="U809" s="70"/>
      <c r="V809" s="18"/>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1"/>
      <c r="BA809" s="1"/>
    </row>
    <row r="810" spans="2:53">
      <c r="B810" s="1"/>
      <c r="C810" s="1"/>
      <c r="D810" s="1"/>
      <c r="E810" s="1"/>
      <c r="F810" s="1"/>
      <c r="G810" s="5"/>
      <c r="H810" s="1"/>
      <c r="I810" s="1"/>
      <c r="J810" s="5"/>
      <c r="K810" s="1"/>
      <c r="L810" s="1"/>
      <c r="M810" s="5"/>
      <c r="N810" s="5"/>
      <c r="O810" s="5"/>
      <c r="P810" s="5"/>
      <c r="Q810" s="5"/>
      <c r="R810" s="5"/>
      <c r="S810" s="70"/>
      <c r="T810" s="70"/>
      <c r="U810" s="70"/>
      <c r="V810" s="18"/>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1"/>
      <c r="BA810" s="1"/>
    </row>
    <row r="811" spans="2:53">
      <c r="B811" s="1"/>
      <c r="C811" s="1"/>
      <c r="D811" s="1"/>
      <c r="E811" s="1"/>
      <c r="F811" s="1"/>
      <c r="G811" s="5"/>
      <c r="H811" s="1"/>
      <c r="I811" s="1"/>
      <c r="J811" s="5"/>
      <c r="K811" s="1"/>
      <c r="L811" s="1"/>
      <c r="M811" s="5"/>
      <c r="N811" s="5"/>
      <c r="O811" s="5"/>
      <c r="P811" s="5"/>
      <c r="Q811" s="5"/>
      <c r="R811" s="5"/>
      <c r="S811" s="70"/>
      <c r="T811" s="70"/>
      <c r="U811" s="70"/>
      <c r="V811" s="18"/>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1"/>
      <c r="BA811" s="1"/>
    </row>
    <row r="812" spans="2:53">
      <c r="B812" s="1"/>
      <c r="C812" s="1"/>
      <c r="D812" s="1"/>
      <c r="E812" s="1"/>
      <c r="F812" s="1"/>
      <c r="G812" s="5"/>
      <c r="H812" s="1"/>
      <c r="I812" s="1"/>
      <c r="J812" s="5"/>
      <c r="K812" s="1"/>
      <c r="L812" s="1"/>
      <c r="M812" s="5"/>
      <c r="N812" s="5"/>
      <c r="O812" s="5"/>
      <c r="P812" s="5"/>
      <c r="Q812" s="5"/>
      <c r="R812" s="5"/>
      <c r="S812" s="70"/>
      <c r="T812" s="70"/>
      <c r="U812" s="70"/>
      <c r="V812" s="18"/>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1"/>
      <c r="BA812" s="1"/>
    </row>
    <row r="813" spans="2:53">
      <c r="B813" s="1"/>
      <c r="C813" s="1"/>
      <c r="D813" s="1"/>
      <c r="E813" s="1"/>
      <c r="F813" s="1"/>
      <c r="G813" s="5"/>
      <c r="H813" s="1"/>
      <c r="I813" s="1"/>
      <c r="J813" s="5"/>
      <c r="K813" s="1"/>
      <c r="L813" s="1"/>
      <c r="M813" s="5"/>
      <c r="N813" s="5"/>
      <c r="O813" s="5"/>
      <c r="P813" s="5"/>
      <c r="Q813" s="5"/>
      <c r="R813" s="5"/>
      <c r="S813" s="70"/>
      <c r="T813" s="70"/>
      <c r="U813" s="70"/>
      <c r="V813" s="18"/>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1"/>
      <c r="BA813" s="1"/>
    </row>
    <row r="814" spans="2:53">
      <c r="B814" s="1"/>
      <c r="C814" s="1"/>
      <c r="D814" s="1"/>
      <c r="E814" s="1"/>
      <c r="F814" s="1"/>
      <c r="G814" s="5"/>
      <c r="H814" s="1"/>
      <c r="I814" s="1"/>
      <c r="J814" s="5"/>
      <c r="K814" s="1"/>
      <c r="L814" s="1"/>
      <c r="M814" s="5"/>
      <c r="N814" s="5"/>
      <c r="O814" s="5"/>
      <c r="P814" s="5"/>
      <c r="Q814" s="5"/>
      <c r="R814" s="5"/>
      <c r="S814" s="70"/>
      <c r="T814" s="70"/>
      <c r="U814" s="70"/>
      <c r="V814" s="18"/>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1"/>
      <c r="BA814" s="1"/>
    </row>
    <row r="815" spans="2:53">
      <c r="B815" s="1"/>
      <c r="C815" s="1"/>
      <c r="D815" s="1"/>
      <c r="E815" s="1"/>
      <c r="F815" s="1"/>
      <c r="G815" s="5"/>
      <c r="H815" s="1"/>
      <c r="I815" s="1"/>
      <c r="J815" s="5"/>
      <c r="K815" s="1"/>
      <c r="L815" s="1"/>
      <c r="M815" s="5"/>
      <c r="N815" s="5"/>
      <c r="O815" s="5"/>
      <c r="P815" s="5"/>
      <c r="Q815" s="5"/>
      <c r="R815" s="5"/>
      <c r="S815" s="70"/>
      <c r="T815" s="70"/>
      <c r="U815" s="70"/>
      <c r="V815" s="18"/>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1"/>
      <c r="BA815" s="1"/>
    </row>
    <row r="816" spans="2:53">
      <c r="B816" s="1"/>
      <c r="C816" s="1"/>
      <c r="D816" s="1"/>
      <c r="E816" s="1"/>
      <c r="F816" s="1"/>
      <c r="G816" s="5"/>
      <c r="H816" s="1"/>
      <c r="I816" s="1"/>
      <c r="J816" s="5"/>
      <c r="K816" s="1"/>
      <c r="L816" s="1"/>
      <c r="M816" s="5"/>
      <c r="N816" s="5"/>
      <c r="O816" s="5"/>
      <c r="P816" s="5"/>
      <c r="Q816" s="5"/>
      <c r="R816" s="5"/>
      <c r="S816" s="70"/>
      <c r="T816" s="70"/>
      <c r="U816" s="70"/>
      <c r="V816" s="18"/>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1"/>
      <c r="BA816" s="1"/>
    </row>
    <row r="817" spans="2:53">
      <c r="B817" s="1"/>
      <c r="C817" s="1"/>
      <c r="D817" s="1"/>
      <c r="E817" s="1"/>
      <c r="F817" s="1"/>
      <c r="G817" s="5"/>
      <c r="H817" s="1"/>
      <c r="I817" s="1"/>
      <c r="J817" s="5"/>
      <c r="K817" s="1"/>
      <c r="L817" s="1"/>
      <c r="M817" s="5"/>
      <c r="N817" s="5"/>
      <c r="O817" s="5"/>
      <c r="P817" s="5"/>
      <c r="Q817" s="5"/>
      <c r="R817" s="5"/>
      <c r="S817" s="70"/>
      <c r="T817" s="70"/>
      <c r="U817" s="70"/>
      <c r="V817" s="18"/>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1"/>
      <c r="BA817" s="1"/>
    </row>
    <row r="818" spans="2:53">
      <c r="B818" s="1"/>
      <c r="C818" s="1"/>
      <c r="D818" s="1"/>
      <c r="E818" s="1"/>
      <c r="F818" s="1"/>
      <c r="G818" s="5"/>
      <c r="H818" s="1"/>
      <c r="I818" s="1"/>
      <c r="J818" s="5"/>
      <c r="K818" s="1"/>
      <c r="L818" s="1"/>
      <c r="M818" s="5"/>
      <c r="N818" s="5"/>
      <c r="O818" s="5"/>
      <c r="P818" s="5"/>
      <c r="Q818" s="5"/>
      <c r="R818" s="5"/>
      <c r="S818" s="70"/>
      <c r="T818" s="70"/>
      <c r="U818" s="70"/>
      <c r="V818" s="18"/>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1"/>
      <c r="BA818" s="1"/>
    </row>
    <row r="819" spans="2:53">
      <c r="B819" s="1"/>
      <c r="C819" s="1"/>
      <c r="D819" s="1"/>
      <c r="E819" s="1"/>
      <c r="F819" s="1"/>
      <c r="G819" s="5"/>
      <c r="H819" s="1"/>
      <c r="I819" s="1"/>
      <c r="J819" s="5"/>
      <c r="K819" s="1"/>
      <c r="L819" s="1"/>
      <c r="M819" s="5"/>
      <c r="N819" s="5"/>
      <c r="O819" s="5"/>
      <c r="P819" s="5"/>
      <c r="Q819" s="5"/>
      <c r="R819" s="5"/>
      <c r="S819" s="70"/>
      <c r="T819" s="70"/>
      <c r="U819" s="70"/>
      <c r="V819" s="18"/>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1"/>
      <c r="BA819" s="1"/>
    </row>
    <row r="820" spans="2:53">
      <c r="B820" s="1"/>
      <c r="C820" s="1"/>
      <c r="D820" s="1"/>
      <c r="E820" s="1"/>
      <c r="F820" s="1"/>
      <c r="G820" s="5"/>
      <c r="H820" s="1"/>
      <c r="I820" s="1"/>
      <c r="J820" s="5"/>
      <c r="K820" s="1"/>
      <c r="L820" s="1"/>
      <c r="M820" s="5"/>
      <c r="N820" s="5"/>
      <c r="O820" s="5"/>
      <c r="P820" s="5"/>
      <c r="Q820" s="5"/>
      <c r="R820" s="5"/>
      <c r="S820" s="70"/>
      <c r="T820" s="70"/>
      <c r="U820" s="70"/>
      <c r="V820" s="18"/>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1"/>
      <c r="BA820" s="1"/>
    </row>
    <row r="821" spans="2:53">
      <c r="B821" s="1"/>
      <c r="C821" s="1"/>
      <c r="D821" s="1"/>
      <c r="E821" s="1"/>
      <c r="F821" s="1"/>
      <c r="G821" s="5"/>
      <c r="H821" s="1"/>
      <c r="I821" s="1"/>
      <c r="J821" s="5"/>
      <c r="K821" s="1"/>
      <c r="L821" s="1"/>
      <c r="M821" s="5"/>
      <c r="N821" s="5"/>
      <c r="O821" s="5"/>
      <c r="P821" s="5"/>
      <c r="Q821" s="5"/>
      <c r="R821" s="5"/>
      <c r="S821" s="70"/>
      <c r="T821" s="70"/>
      <c r="U821" s="70"/>
      <c r="V821" s="18"/>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1"/>
      <c r="BA821" s="1"/>
    </row>
    <row r="822" spans="2:53">
      <c r="B822" s="1"/>
      <c r="C822" s="1"/>
      <c r="D822" s="1"/>
      <c r="E822" s="1"/>
      <c r="F822" s="1"/>
      <c r="G822" s="5"/>
      <c r="H822" s="1"/>
      <c r="I822" s="1"/>
      <c r="J822" s="5"/>
      <c r="K822" s="1"/>
      <c r="L822" s="1"/>
      <c r="M822" s="5"/>
      <c r="N822" s="5"/>
      <c r="O822" s="5"/>
      <c r="P822" s="5"/>
      <c r="Q822" s="5"/>
      <c r="R822" s="5"/>
      <c r="S822" s="70"/>
      <c r="T822" s="70"/>
      <c r="U822" s="70"/>
      <c r="V822" s="18"/>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1"/>
      <c r="BA822" s="1"/>
    </row>
    <row r="823" spans="2:53">
      <c r="B823" s="1"/>
      <c r="C823" s="1"/>
      <c r="D823" s="1"/>
      <c r="E823" s="1"/>
      <c r="F823" s="1"/>
      <c r="G823" s="5"/>
      <c r="H823" s="1"/>
      <c r="I823" s="1"/>
      <c r="J823" s="5"/>
      <c r="K823" s="1"/>
      <c r="L823" s="1"/>
      <c r="M823" s="5"/>
      <c r="N823" s="5"/>
      <c r="O823" s="5"/>
      <c r="P823" s="5"/>
      <c r="Q823" s="5"/>
      <c r="R823" s="5"/>
      <c r="S823" s="70"/>
      <c r="T823" s="70"/>
      <c r="U823" s="70"/>
      <c r="V823" s="18"/>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1"/>
      <c r="BA823" s="1"/>
    </row>
    <row r="824" spans="2:53">
      <c r="B824" s="1"/>
      <c r="C824" s="1"/>
      <c r="D824" s="1"/>
      <c r="E824" s="1"/>
      <c r="F824" s="1"/>
      <c r="G824" s="5"/>
      <c r="H824" s="1"/>
      <c r="I824" s="1"/>
      <c r="J824" s="5"/>
      <c r="K824" s="1"/>
      <c r="L824" s="1"/>
      <c r="M824" s="5"/>
      <c r="N824" s="5"/>
      <c r="O824" s="5"/>
      <c r="P824" s="5"/>
      <c r="Q824" s="5"/>
      <c r="R824" s="5"/>
      <c r="S824" s="70"/>
      <c r="T824" s="70"/>
      <c r="U824" s="70"/>
      <c r="V824" s="18"/>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1"/>
      <c r="BA824" s="1"/>
    </row>
    <row r="825" spans="2:53">
      <c r="B825" s="1"/>
      <c r="C825" s="1"/>
      <c r="D825" s="1"/>
      <c r="E825" s="1"/>
      <c r="F825" s="1"/>
      <c r="G825" s="5"/>
      <c r="H825" s="1"/>
      <c r="I825" s="1"/>
      <c r="J825" s="5"/>
      <c r="K825" s="1"/>
      <c r="L825" s="1"/>
      <c r="M825" s="5"/>
      <c r="N825" s="5"/>
      <c r="O825" s="5"/>
      <c r="P825" s="5"/>
      <c r="Q825" s="5"/>
      <c r="R825" s="5"/>
      <c r="S825" s="70"/>
      <c r="T825" s="70"/>
      <c r="U825" s="70"/>
      <c r="V825" s="18"/>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1"/>
      <c r="BA825" s="1"/>
    </row>
    <row r="826" spans="2:53">
      <c r="B826" s="1"/>
      <c r="C826" s="1"/>
      <c r="D826" s="1"/>
      <c r="E826" s="1"/>
      <c r="F826" s="1"/>
      <c r="G826" s="5"/>
      <c r="H826" s="1"/>
      <c r="I826" s="1"/>
      <c r="J826" s="5"/>
      <c r="K826" s="1"/>
      <c r="L826" s="1"/>
      <c r="M826" s="5"/>
      <c r="N826" s="5"/>
      <c r="O826" s="5"/>
      <c r="P826" s="5"/>
      <c r="Q826" s="5"/>
      <c r="R826" s="5"/>
      <c r="S826" s="70"/>
      <c r="T826" s="70"/>
      <c r="U826" s="70"/>
      <c r="V826" s="18"/>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1"/>
      <c r="BA826" s="1"/>
    </row>
    <row r="827" spans="2:53">
      <c r="B827" s="1"/>
      <c r="C827" s="1"/>
      <c r="D827" s="1"/>
      <c r="E827" s="1"/>
      <c r="F827" s="1"/>
      <c r="G827" s="5"/>
      <c r="H827" s="1"/>
      <c r="I827" s="1"/>
      <c r="J827" s="5"/>
      <c r="K827" s="1"/>
      <c r="L827" s="1"/>
      <c r="M827" s="5"/>
      <c r="N827" s="5"/>
      <c r="O827" s="5"/>
      <c r="P827" s="5"/>
      <c r="Q827" s="5"/>
      <c r="R827" s="5"/>
      <c r="S827" s="70"/>
      <c r="T827" s="70"/>
      <c r="U827" s="70"/>
      <c r="V827" s="18"/>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1"/>
      <c r="BA827" s="1"/>
    </row>
    <row r="828" spans="2:53">
      <c r="B828" s="1"/>
      <c r="C828" s="1"/>
      <c r="D828" s="1"/>
      <c r="E828" s="1"/>
      <c r="F828" s="1"/>
      <c r="G828" s="5"/>
      <c r="H828" s="1"/>
      <c r="I828" s="1"/>
      <c r="J828" s="5"/>
      <c r="K828" s="1"/>
      <c r="L828" s="1"/>
      <c r="M828" s="5"/>
      <c r="N828" s="5"/>
      <c r="O828" s="5"/>
      <c r="P828" s="5"/>
      <c r="Q828" s="5"/>
      <c r="R828" s="5"/>
      <c r="S828" s="70"/>
      <c r="T828" s="70"/>
      <c r="U828" s="70"/>
      <c r="V828" s="18"/>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1"/>
      <c r="BA828" s="1"/>
    </row>
    <row r="829" spans="2:53">
      <c r="B829" s="1"/>
      <c r="C829" s="1"/>
      <c r="D829" s="1"/>
      <c r="E829" s="1"/>
      <c r="F829" s="1"/>
      <c r="G829" s="5"/>
      <c r="H829" s="1"/>
      <c r="I829" s="1"/>
      <c r="J829" s="5"/>
      <c r="K829" s="1"/>
      <c r="L829" s="1"/>
      <c r="M829" s="5"/>
      <c r="N829" s="5"/>
      <c r="O829" s="5"/>
      <c r="P829" s="5"/>
      <c r="Q829" s="5"/>
      <c r="R829" s="5"/>
      <c r="S829" s="70"/>
      <c r="T829" s="70"/>
      <c r="U829" s="70"/>
      <c r="V829" s="18"/>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1"/>
      <c r="BA829" s="1"/>
    </row>
    <row r="830" spans="2:53">
      <c r="B830" s="1"/>
      <c r="C830" s="1"/>
      <c r="D830" s="1"/>
      <c r="E830" s="1"/>
      <c r="F830" s="1"/>
      <c r="G830" s="5"/>
      <c r="H830" s="1"/>
      <c r="I830" s="1"/>
      <c r="J830" s="5"/>
      <c r="K830" s="1"/>
      <c r="L830" s="1"/>
      <c r="M830" s="5"/>
      <c r="N830" s="5"/>
      <c r="O830" s="5"/>
      <c r="P830" s="5"/>
      <c r="Q830" s="5"/>
      <c r="R830" s="5"/>
      <c r="S830" s="70"/>
      <c r="T830" s="70"/>
      <c r="U830" s="70"/>
      <c r="V830" s="18"/>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1"/>
      <c r="BA830" s="1"/>
    </row>
    <row r="831" spans="2:53">
      <c r="B831" s="1"/>
      <c r="C831" s="1"/>
      <c r="D831" s="1"/>
      <c r="E831" s="1"/>
      <c r="F831" s="1"/>
      <c r="G831" s="5"/>
      <c r="H831" s="1"/>
      <c r="I831" s="1"/>
      <c r="J831" s="5"/>
      <c r="K831" s="1"/>
      <c r="L831" s="1"/>
      <c r="M831" s="5"/>
      <c r="N831" s="5"/>
      <c r="O831" s="5"/>
      <c r="P831" s="5"/>
      <c r="Q831" s="5"/>
      <c r="R831" s="5"/>
      <c r="S831" s="70"/>
      <c r="T831" s="70"/>
      <c r="U831" s="70"/>
      <c r="V831" s="18"/>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1"/>
      <c r="BA831" s="1"/>
    </row>
    <row r="832" spans="2:53">
      <c r="B832" s="1"/>
      <c r="C832" s="1"/>
      <c r="D832" s="1"/>
      <c r="E832" s="1"/>
      <c r="F832" s="1"/>
      <c r="G832" s="5"/>
      <c r="H832" s="1"/>
      <c r="I832" s="1"/>
      <c r="J832" s="5"/>
      <c r="K832" s="1"/>
      <c r="L832" s="1"/>
      <c r="M832" s="5"/>
      <c r="N832" s="5"/>
      <c r="O832" s="5"/>
      <c r="P832" s="5"/>
      <c r="Q832" s="5"/>
      <c r="R832" s="5"/>
      <c r="S832" s="70"/>
      <c r="T832" s="70"/>
      <c r="U832" s="70"/>
      <c r="V832" s="18"/>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1"/>
      <c r="BA832" s="1"/>
    </row>
    <row r="833" spans="2:53">
      <c r="B833" s="1"/>
      <c r="C833" s="1"/>
      <c r="D833" s="1"/>
      <c r="E833" s="1"/>
      <c r="F833" s="1"/>
      <c r="G833" s="5"/>
      <c r="H833" s="1"/>
      <c r="I833" s="1"/>
      <c r="J833" s="5"/>
      <c r="K833" s="1"/>
      <c r="L833" s="1"/>
      <c r="M833" s="5"/>
      <c r="N833" s="5"/>
      <c r="O833" s="5"/>
      <c r="P833" s="5"/>
      <c r="Q833" s="5"/>
      <c r="R833" s="5"/>
      <c r="S833" s="70"/>
      <c r="T833" s="70"/>
      <c r="U833" s="70"/>
      <c r="V833" s="18"/>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1"/>
      <c r="BA833" s="1"/>
    </row>
    <row r="834" spans="2:53">
      <c r="B834" s="1"/>
      <c r="C834" s="1"/>
      <c r="D834" s="1"/>
      <c r="E834" s="1"/>
      <c r="F834" s="1"/>
      <c r="G834" s="5"/>
      <c r="H834" s="1"/>
      <c r="I834" s="1"/>
      <c r="J834" s="5"/>
      <c r="K834" s="1"/>
      <c r="L834" s="1"/>
      <c r="M834" s="5"/>
      <c r="N834" s="5"/>
      <c r="O834" s="5"/>
      <c r="P834" s="5"/>
      <c r="Q834" s="5"/>
      <c r="R834" s="5"/>
      <c r="S834" s="70"/>
      <c r="T834" s="70"/>
      <c r="U834" s="70"/>
      <c r="V834" s="18"/>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1"/>
      <c r="BA834" s="1"/>
    </row>
    <row r="835" spans="2:53">
      <c r="B835" s="1"/>
      <c r="C835" s="1"/>
      <c r="D835" s="1"/>
      <c r="E835" s="1"/>
      <c r="F835" s="1"/>
      <c r="G835" s="5"/>
      <c r="H835" s="1"/>
      <c r="I835" s="1"/>
      <c r="J835" s="5"/>
      <c r="K835" s="1"/>
      <c r="L835" s="1"/>
      <c r="M835" s="5"/>
      <c r="N835" s="5"/>
      <c r="O835" s="5"/>
      <c r="P835" s="5"/>
      <c r="Q835" s="5"/>
      <c r="R835" s="5"/>
      <c r="S835" s="70"/>
      <c r="T835" s="70"/>
      <c r="U835" s="70"/>
      <c r="V835" s="18"/>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1"/>
      <c r="BA835" s="1"/>
    </row>
    <row r="836" spans="2:53">
      <c r="B836" s="1"/>
      <c r="C836" s="1"/>
      <c r="D836" s="1"/>
      <c r="E836" s="1"/>
      <c r="F836" s="1"/>
      <c r="G836" s="5"/>
      <c r="H836" s="1"/>
      <c r="I836" s="1"/>
      <c r="J836" s="5"/>
      <c r="K836" s="1"/>
      <c r="L836" s="1"/>
      <c r="M836" s="5"/>
      <c r="N836" s="5"/>
      <c r="O836" s="5"/>
      <c r="P836" s="5"/>
      <c r="Q836" s="5"/>
      <c r="R836" s="5"/>
      <c r="S836" s="70"/>
      <c r="T836" s="70"/>
      <c r="U836" s="70"/>
      <c r="V836" s="18"/>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1"/>
      <c r="BA836" s="1"/>
    </row>
    <row r="837" spans="2:53">
      <c r="B837" s="1"/>
      <c r="C837" s="1"/>
      <c r="D837" s="1"/>
      <c r="E837" s="1"/>
      <c r="F837" s="1"/>
      <c r="G837" s="5"/>
      <c r="H837" s="1"/>
      <c r="I837" s="1"/>
      <c r="J837" s="5"/>
      <c r="K837" s="1"/>
      <c r="L837" s="1"/>
      <c r="M837" s="5"/>
      <c r="N837" s="5"/>
      <c r="O837" s="5"/>
      <c r="P837" s="5"/>
      <c r="Q837" s="5"/>
      <c r="R837" s="5"/>
      <c r="S837" s="70"/>
      <c r="T837" s="70"/>
      <c r="U837" s="70"/>
      <c r="V837" s="18"/>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1"/>
      <c r="BA837" s="1"/>
    </row>
    <row r="838" spans="2:53">
      <c r="B838" s="1"/>
      <c r="C838" s="1"/>
      <c r="D838" s="1"/>
      <c r="E838" s="1"/>
      <c r="F838" s="1"/>
      <c r="G838" s="5"/>
      <c r="H838" s="1"/>
      <c r="I838" s="1"/>
      <c r="J838" s="5"/>
      <c r="K838" s="1"/>
      <c r="L838" s="1"/>
      <c r="M838" s="5"/>
      <c r="N838" s="5"/>
      <c r="O838" s="5"/>
      <c r="P838" s="5"/>
      <c r="Q838" s="5"/>
      <c r="R838" s="5"/>
      <c r="S838" s="70"/>
      <c r="T838" s="70"/>
      <c r="U838" s="70"/>
      <c r="V838" s="18"/>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1"/>
      <c r="BA838" s="1"/>
    </row>
    <row r="839" spans="2:53">
      <c r="B839" s="1"/>
      <c r="C839" s="1"/>
      <c r="D839" s="1"/>
      <c r="E839" s="1"/>
      <c r="F839" s="1"/>
      <c r="G839" s="5"/>
      <c r="H839" s="1"/>
      <c r="I839" s="1"/>
      <c r="J839" s="5"/>
      <c r="K839" s="1"/>
      <c r="L839" s="1"/>
      <c r="M839" s="5"/>
      <c r="N839" s="5"/>
      <c r="O839" s="5"/>
      <c r="P839" s="5"/>
      <c r="Q839" s="5"/>
      <c r="R839" s="5"/>
      <c r="S839" s="70"/>
      <c r="T839" s="70"/>
      <c r="U839" s="70"/>
      <c r="V839" s="18"/>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1"/>
      <c r="BA839" s="1"/>
    </row>
    <row r="840" spans="2:53">
      <c r="B840" s="1"/>
      <c r="C840" s="1"/>
      <c r="D840" s="1"/>
      <c r="E840" s="1"/>
      <c r="F840" s="1"/>
      <c r="G840" s="5"/>
      <c r="H840" s="1"/>
      <c r="I840" s="1"/>
      <c r="J840" s="5"/>
      <c r="K840" s="1"/>
      <c r="L840" s="1"/>
      <c r="M840" s="5"/>
      <c r="N840" s="5"/>
      <c r="O840" s="5"/>
      <c r="P840" s="5"/>
      <c r="Q840" s="5"/>
      <c r="R840" s="5"/>
      <c r="S840" s="70"/>
      <c r="T840" s="70"/>
      <c r="U840" s="70"/>
      <c r="V840" s="18"/>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1"/>
      <c r="BA840" s="1"/>
    </row>
    <row r="841" spans="2:53">
      <c r="B841" s="1"/>
      <c r="C841" s="1"/>
      <c r="D841" s="1"/>
      <c r="E841" s="1"/>
      <c r="F841" s="1"/>
      <c r="G841" s="5"/>
      <c r="H841" s="1"/>
      <c r="I841" s="1"/>
      <c r="J841" s="5"/>
      <c r="K841" s="1"/>
      <c r="L841" s="1"/>
      <c r="M841" s="5"/>
      <c r="N841" s="5"/>
      <c r="O841" s="5"/>
      <c r="P841" s="5"/>
      <c r="Q841" s="5"/>
      <c r="R841" s="5"/>
      <c r="S841" s="70"/>
      <c r="T841" s="70"/>
      <c r="U841" s="70"/>
      <c r="V841" s="18"/>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1"/>
      <c r="BA841" s="1"/>
    </row>
    <row r="842" spans="2:53">
      <c r="B842" s="1"/>
      <c r="C842" s="1"/>
      <c r="D842" s="1"/>
      <c r="E842" s="1"/>
      <c r="F842" s="1"/>
      <c r="G842" s="5"/>
      <c r="H842" s="1"/>
      <c r="I842" s="1"/>
      <c r="J842" s="5"/>
      <c r="K842" s="1"/>
      <c r="L842" s="1"/>
      <c r="M842" s="5"/>
      <c r="N842" s="5"/>
      <c r="O842" s="5"/>
      <c r="P842" s="5"/>
      <c r="Q842" s="5"/>
      <c r="R842" s="5"/>
      <c r="S842" s="70"/>
      <c r="T842" s="70"/>
      <c r="U842" s="70"/>
      <c r="V842" s="18"/>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1"/>
      <c r="BA842" s="1"/>
    </row>
    <row r="843" spans="2:53">
      <c r="B843" s="1"/>
      <c r="C843" s="1"/>
      <c r="D843" s="1"/>
      <c r="E843" s="1"/>
      <c r="F843" s="1"/>
      <c r="G843" s="5"/>
      <c r="H843" s="1"/>
      <c r="I843" s="1"/>
      <c r="J843" s="5"/>
      <c r="K843" s="1"/>
      <c r="L843" s="1"/>
      <c r="M843" s="5"/>
      <c r="N843" s="5"/>
      <c r="O843" s="5"/>
      <c r="P843" s="5"/>
      <c r="Q843" s="5"/>
      <c r="R843" s="5"/>
      <c r="S843" s="70"/>
      <c r="T843" s="70"/>
      <c r="U843" s="70"/>
      <c r="V843" s="18"/>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1"/>
      <c r="BA843" s="1"/>
    </row>
    <row r="844" spans="2:53">
      <c r="B844" s="1"/>
      <c r="C844" s="1"/>
      <c r="D844" s="1"/>
      <c r="E844" s="1"/>
      <c r="F844" s="1"/>
      <c r="G844" s="5"/>
      <c r="H844" s="1"/>
      <c r="I844" s="1"/>
      <c r="J844" s="5"/>
      <c r="K844" s="1"/>
      <c r="L844" s="1"/>
      <c r="M844" s="5"/>
      <c r="N844" s="5"/>
      <c r="O844" s="5"/>
      <c r="P844" s="5"/>
      <c r="Q844" s="5"/>
      <c r="R844" s="5"/>
      <c r="S844" s="70"/>
      <c r="T844" s="70"/>
      <c r="U844" s="70"/>
      <c r="V844" s="18"/>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1"/>
      <c r="BA844" s="1"/>
    </row>
    <row r="845" spans="2:53">
      <c r="B845" s="1"/>
      <c r="C845" s="1"/>
      <c r="D845" s="1"/>
      <c r="E845" s="1"/>
      <c r="F845" s="1"/>
      <c r="G845" s="5"/>
      <c r="H845" s="1"/>
      <c r="I845" s="1"/>
      <c r="J845" s="5"/>
      <c r="K845" s="1"/>
      <c r="L845" s="1"/>
      <c r="M845" s="5"/>
      <c r="N845" s="5"/>
      <c r="O845" s="5"/>
      <c r="P845" s="5"/>
      <c r="Q845" s="5"/>
      <c r="R845" s="5"/>
      <c r="S845" s="70"/>
      <c r="T845" s="70"/>
      <c r="U845" s="70"/>
      <c r="V845" s="18"/>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1"/>
      <c r="BA845" s="1"/>
    </row>
    <row r="846" spans="2:53">
      <c r="B846" s="1"/>
      <c r="C846" s="1"/>
      <c r="D846" s="1"/>
      <c r="E846" s="1"/>
      <c r="F846" s="1"/>
      <c r="G846" s="5"/>
      <c r="H846" s="1"/>
      <c r="I846" s="1"/>
      <c r="J846" s="5"/>
      <c r="K846" s="1"/>
      <c r="L846" s="1"/>
      <c r="M846" s="5"/>
      <c r="N846" s="5"/>
      <c r="O846" s="5"/>
      <c r="P846" s="5"/>
      <c r="Q846" s="5"/>
      <c r="R846" s="5"/>
      <c r="S846" s="70"/>
      <c r="T846" s="70"/>
      <c r="U846" s="70"/>
      <c r="V846" s="18"/>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1"/>
      <c r="BA846" s="1"/>
    </row>
    <row r="847" spans="2:53">
      <c r="B847" s="1"/>
      <c r="C847" s="1"/>
      <c r="D847" s="1"/>
      <c r="E847" s="1"/>
      <c r="F847" s="1"/>
      <c r="G847" s="5"/>
      <c r="H847" s="1"/>
      <c r="I847" s="1"/>
      <c r="J847" s="5"/>
      <c r="K847" s="1"/>
      <c r="L847" s="1"/>
      <c r="M847" s="5"/>
      <c r="N847" s="5"/>
      <c r="O847" s="5"/>
      <c r="P847" s="5"/>
      <c r="Q847" s="5"/>
      <c r="R847" s="5"/>
      <c r="S847" s="70"/>
      <c r="T847" s="70"/>
      <c r="U847" s="70"/>
      <c r="V847" s="18"/>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1"/>
      <c r="BA847" s="1"/>
    </row>
    <row r="848" spans="2:53">
      <c r="B848" s="1"/>
      <c r="C848" s="1"/>
      <c r="D848" s="1"/>
      <c r="E848" s="1"/>
      <c r="F848" s="1"/>
      <c r="G848" s="5"/>
      <c r="H848" s="1"/>
      <c r="I848" s="1"/>
      <c r="J848" s="5"/>
      <c r="K848" s="1"/>
      <c r="L848" s="1"/>
      <c r="M848" s="5"/>
      <c r="N848" s="5"/>
      <c r="O848" s="5"/>
      <c r="P848" s="5"/>
      <c r="Q848" s="5"/>
      <c r="R848" s="5"/>
      <c r="S848" s="70"/>
      <c r="T848" s="70"/>
      <c r="U848" s="70"/>
      <c r="V848" s="18"/>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1"/>
      <c r="BA848" s="1"/>
    </row>
    <row r="849" spans="2:53">
      <c r="B849" s="1"/>
      <c r="C849" s="1"/>
      <c r="D849" s="1"/>
      <c r="E849" s="1"/>
      <c r="F849" s="1"/>
      <c r="G849" s="5"/>
      <c r="H849" s="1"/>
      <c r="I849" s="1"/>
      <c r="J849" s="5"/>
      <c r="K849" s="1"/>
      <c r="L849" s="1"/>
      <c r="M849" s="5"/>
      <c r="N849" s="5"/>
      <c r="O849" s="5"/>
      <c r="P849" s="5"/>
      <c r="Q849" s="5"/>
      <c r="R849" s="5"/>
      <c r="S849" s="70"/>
      <c r="T849" s="70"/>
      <c r="U849" s="70"/>
      <c r="V849" s="18"/>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1"/>
      <c r="BA849" s="1"/>
    </row>
    <row r="850" spans="2:53">
      <c r="B850" s="1"/>
      <c r="C850" s="1"/>
      <c r="D850" s="1"/>
      <c r="E850" s="1"/>
      <c r="F850" s="1"/>
      <c r="G850" s="5"/>
      <c r="H850" s="1"/>
      <c r="I850" s="1"/>
      <c r="J850" s="5"/>
      <c r="K850" s="1"/>
      <c r="L850" s="1"/>
      <c r="M850" s="5"/>
      <c r="N850" s="5"/>
      <c r="O850" s="5"/>
      <c r="P850" s="5"/>
      <c r="Q850" s="5"/>
      <c r="R850" s="5"/>
      <c r="S850" s="70"/>
      <c r="T850" s="70"/>
      <c r="U850" s="70"/>
      <c r="V850" s="18"/>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1"/>
      <c r="BA850" s="1"/>
    </row>
    <row r="851" spans="2:53">
      <c r="B851" s="1"/>
      <c r="C851" s="1"/>
      <c r="D851" s="1"/>
      <c r="E851" s="1"/>
      <c r="F851" s="1"/>
      <c r="G851" s="5"/>
      <c r="H851" s="1"/>
      <c r="I851" s="1"/>
      <c r="J851" s="5"/>
      <c r="K851" s="1"/>
      <c r="L851" s="1"/>
      <c r="M851" s="5"/>
      <c r="N851" s="5"/>
      <c r="O851" s="5"/>
      <c r="P851" s="5"/>
      <c r="Q851" s="5"/>
      <c r="R851" s="5"/>
      <c r="S851" s="70"/>
      <c r="T851" s="70"/>
      <c r="U851" s="70"/>
      <c r="V851" s="18"/>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1"/>
      <c r="BA851" s="1"/>
    </row>
    <row r="852" spans="2:53">
      <c r="B852" s="1"/>
      <c r="C852" s="1"/>
      <c r="D852" s="1"/>
      <c r="E852" s="1"/>
      <c r="F852" s="1"/>
      <c r="G852" s="5"/>
      <c r="H852" s="1"/>
      <c r="I852" s="1"/>
      <c r="J852" s="5"/>
      <c r="K852" s="1"/>
      <c r="L852" s="1"/>
      <c r="M852" s="5"/>
      <c r="N852" s="5"/>
      <c r="O852" s="5"/>
      <c r="P852" s="5"/>
      <c r="Q852" s="5"/>
      <c r="R852" s="5"/>
      <c r="S852" s="70"/>
      <c r="T852" s="70"/>
      <c r="U852" s="70"/>
      <c r="V852" s="18"/>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1"/>
      <c r="BA852" s="1"/>
    </row>
    <row r="853" spans="2:53">
      <c r="B853" s="1"/>
      <c r="C853" s="1"/>
      <c r="D853" s="1"/>
      <c r="E853" s="1"/>
      <c r="F853" s="1"/>
      <c r="G853" s="5"/>
      <c r="H853" s="1"/>
      <c r="I853" s="1"/>
      <c r="J853" s="5"/>
      <c r="K853" s="1"/>
      <c r="L853" s="1"/>
      <c r="M853" s="5"/>
      <c r="N853" s="5"/>
      <c r="O853" s="5"/>
      <c r="P853" s="5"/>
      <c r="Q853" s="5"/>
      <c r="R853" s="5"/>
      <c r="S853" s="70"/>
      <c r="T853" s="70"/>
      <c r="U853" s="70"/>
      <c r="V853" s="18"/>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1"/>
      <c r="BA853" s="1"/>
    </row>
    <row r="854" spans="2:53">
      <c r="B854" s="1"/>
      <c r="C854" s="1"/>
      <c r="D854" s="1"/>
      <c r="E854" s="1"/>
      <c r="F854" s="1"/>
      <c r="G854" s="5"/>
      <c r="H854" s="1"/>
      <c r="I854" s="1"/>
      <c r="J854" s="5"/>
      <c r="K854" s="1"/>
      <c r="L854" s="1"/>
      <c r="M854" s="5"/>
      <c r="N854" s="5"/>
      <c r="O854" s="5"/>
      <c r="P854" s="5"/>
      <c r="Q854" s="5"/>
      <c r="R854" s="5"/>
      <c r="S854" s="70"/>
      <c r="T854" s="70"/>
      <c r="U854" s="70"/>
      <c r="V854" s="18"/>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1"/>
      <c r="BA854" s="1"/>
    </row>
    <row r="855" spans="2:53">
      <c r="B855" s="1"/>
      <c r="C855" s="1"/>
      <c r="D855" s="1"/>
      <c r="E855" s="1"/>
      <c r="F855" s="1"/>
      <c r="G855" s="5"/>
      <c r="H855" s="1"/>
      <c r="I855" s="1"/>
      <c r="J855" s="5"/>
      <c r="K855" s="1"/>
      <c r="L855" s="1"/>
      <c r="M855" s="5"/>
      <c r="N855" s="5"/>
      <c r="O855" s="5"/>
      <c r="P855" s="5"/>
      <c r="Q855" s="5"/>
      <c r="R855" s="5"/>
      <c r="S855" s="70"/>
      <c r="T855" s="70"/>
      <c r="U855" s="70"/>
      <c r="V855" s="18"/>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1"/>
      <c r="BA855" s="1"/>
    </row>
    <row r="856" spans="2:53">
      <c r="B856" s="1"/>
      <c r="C856" s="1"/>
      <c r="D856" s="1"/>
      <c r="E856" s="1"/>
      <c r="F856" s="1"/>
      <c r="G856" s="5"/>
      <c r="H856" s="1"/>
      <c r="I856" s="1"/>
      <c r="J856" s="5"/>
      <c r="K856" s="1"/>
      <c r="L856" s="1"/>
      <c r="M856" s="5"/>
      <c r="N856" s="5"/>
      <c r="O856" s="5"/>
      <c r="P856" s="5"/>
      <c r="Q856" s="5"/>
      <c r="R856" s="5"/>
      <c r="S856" s="70"/>
      <c r="T856" s="70"/>
      <c r="U856" s="70"/>
      <c r="V856" s="18"/>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1"/>
      <c r="BA856" s="1"/>
    </row>
    <row r="857" spans="2:53">
      <c r="B857" s="1"/>
      <c r="C857" s="1"/>
      <c r="D857" s="1"/>
      <c r="E857" s="1"/>
      <c r="F857" s="1"/>
      <c r="G857" s="5"/>
      <c r="H857" s="1"/>
      <c r="I857" s="1"/>
      <c r="J857" s="5"/>
      <c r="K857" s="1"/>
      <c r="L857" s="1"/>
      <c r="M857" s="5"/>
      <c r="N857" s="5"/>
      <c r="O857" s="5"/>
      <c r="P857" s="5"/>
      <c r="Q857" s="5"/>
      <c r="R857" s="5"/>
      <c r="S857" s="70"/>
      <c r="T857" s="70"/>
      <c r="U857" s="70"/>
      <c r="V857" s="18"/>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1"/>
      <c r="BA857" s="1"/>
    </row>
    <row r="858" spans="2:53">
      <c r="B858" s="1"/>
      <c r="C858" s="1"/>
      <c r="D858" s="1"/>
      <c r="E858" s="1"/>
      <c r="F858" s="1"/>
      <c r="G858" s="5"/>
      <c r="H858" s="1"/>
      <c r="I858" s="1"/>
      <c r="J858" s="5"/>
      <c r="K858" s="1"/>
      <c r="L858" s="1"/>
      <c r="M858" s="5"/>
      <c r="N858" s="5"/>
      <c r="O858" s="5"/>
      <c r="P858" s="5"/>
      <c r="Q858" s="5"/>
      <c r="R858" s="5"/>
      <c r="S858" s="70"/>
      <c r="T858" s="70"/>
      <c r="U858" s="70"/>
      <c r="V858" s="18"/>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1"/>
      <c r="BA858" s="1"/>
    </row>
    <row r="859" spans="2:53">
      <c r="B859" s="1"/>
      <c r="C859" s="1"/>
      <c r="D859" s="1"/>
      <c r="E859" s="1"/>
      <c r="F859" s="1"/>
      <c r="G859" s="5"/>
      <c r="H859" s="1"/>
      <c r="I859" s="1"/>
      <c r="J859" s="5"/>
      <c r="K859" s="1"/>
      <c r="L859" s="1"/>
      <c r="M859" s="5"/>
      <c r="N859" s="5"/>
      <c r="O859" s="5"/>
      <c r="P859" s="5"/>
      <c r="Q859" s="5"/>
      <c r="R859" s="5"/>
      <c r="S859" s="70"/>
      <c r="T859" s="70"/>
      <c r="U859" s="70"/>
      <c r="V859" s="18"/>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1"/>
      <c r="BA859" s="1"/>
    </row>
    <row r="860" spans="2:53">
      <c r="B860" s="1"/>
      <c r="C860" s="1"/>
      <c r="D860" s="1"/>
      <c r="E860" s="1"/>
      <c r="F860" s="1"/>
      <c r="G860" s="5"/>
      <c r="H860" s="1"/>
      <c r="I860" s="1"/>
      <c r="J860" s="5"/>
      <c r="K860" s="1"/>
      <c r="L860" s="1"/>
      <c r="M860" s="5"/>
      <c r="N860" s="5"/>
      <c r="O860" s="5"/>
      <c r="P860" s="5"/>
      <c r="Q860" s="5"/>
      <c r="R860" s="5"/>
      <c r="S860" s="70"/>
      <c r="T860" s="70"/>
      <c r="U860" s="70"/>
      <c r="V860" s="18"/>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1"/>
      <c r="BA860" s="1"/>
    </row>
    <row r="861" spans="2:53">
      <c r="B861" s="1"/>
      <c r="C861" s="1"/>
      <c r="D861" s="1"/>
      <c r="E861" s="1"/>
      <c r="F861" s="1"/>
      <c r="G861" s="5"/>
      <c r="H861" s="1"/>
      <c r="I861" s="1"/>
      <c r="J861" s="5"/>
      <c r="K861" s="1"/>
      <c r="L861" s="1"/>
      <c r="M861" s="5"/>
      <c r="N861" s="5"/>
      <c r="O861" s="5"/>
      <c r="P861" s="5"/>
      <c r="Q861" s="5"/>
      <c r="R861" s="5"/>
      <c r="S861" s="70"/>
      <c r="T861" s="70"/>
      <c r="U861" s="70"/>
      <c r="V861" s="18"/>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1"/>
      <c r="BA861" s="1"/>
    </row>
    <row r="862" spans="2:53">
      <c r="B862" s="1"/>
      <c r="C862" s="1"/>
      <c r="D862" s="1"/>
      <c r="E862" s="1"/>
      <c r="F862" s="1"/>
      <c r="G862" s="5"/>
      <c r="H862" s="1"/>
      <c r="I862" s="1"/>
      <c r="J862" s="5"/>
      <c r="K862" s="1"/>
      <c r="L862" s="1"/>
      <c r="M862" s="5"/>
      <c r="N862" s="5"/>
      <c r="O862" s="5"/>
      <c r="P862" s="5"/>
      <c r="Q862" s="5"/>
      <c r="R862" s="5"/>
      <c r="S862" s="70"/>
      <c r="T862" s="70"/>
      <c r="U862" s="70"/>
      <c r="V862" s="18"/>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1"/>
      <c r="BA862" s="1"/>
    </row>
    <row r="863" spans="2:53">
      <c r="B863" s="1"/>
      <c r="C863" s="1"/>
      <c r="D863" s="1"/>
      <c r="E863" s="1"/>
      <c r="F863" s="1"/>
      <c r="G863" s="5"/>
      <c r="H863" s="1"/>
      <c r="I863" s="1"/>
      <c r="J863" s="5"/>
      <c r="K863" s="1"/>
      <c r="L863" s="1"/>
      <c r="M863" s="5"/>
      <c r="N863" s="5"/>
      <c r="O863" s="5"/>
      <c r="P863" s="5"/>
      <c r="Q863" s="5"/>
      <c r="R863" s="5"/>
      <c r="S863" s="70"/>
      <c r="T863" s="70"/>
      <c r="U863" s="70"/>
      <c r="V863" s="18"/>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1"/>
      <c r="BA863" s="1"/>
    </row>
    <row r="864" spans="2:53">
      <c r="B864" s="1"/>
      <c r="C864" s="1"/>
      <c r="D864" s="1"/>
      <c r="E864" s="1"/>
      <c r="F864" s="1"/>
      <c r="G864" s="5"/>
      <c r="H864" s="1"/>
      <c r="I864" s="1"/>
      <c r="J864" s="5"/>
      <c r="K864" s="1"/>
      <c r="L864" s="1"/>
      <c r="M864" s="5"/>
      <c r="N864" s="5"/>
      <c r="O864" s="5"/>
      <c r="P864" s="5"/>
      <c r="Q864" s="5"/>
      <c r="R864" s="5"/>
      <c r="S864" s="70"/>
      <c r="T864" s="70"/>
      <c r="U864" s="70"/>
      <c r="V864" s="18"/>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1"/>
      <c r="BA864" s="1"/>
    </row>
    <row r="865" spans="2:53">
      <c r="B865" s="1"/>
      <c r="C865" s="1"/>
      <c r="D865" s="1"/>
      <c r="E865" s="1"/>
      <c r="F865" s="1"/>
      <c r="G865" s="5"/>
      <c r="H865" s="1"/>
      <c r="I865" s="1"/>
      <c r="J865" s="5"/>
      <c r="K865" s="1"/>
      <c r="L865" s="1"/>
      <c r="M865" s="5"/>
      <c r="N865" s="5"/>
      <c r="O865" s="5"/>
      <c r="P865" s="5"/>
      <c r="Q865" s="5"/>
      <c r="R865" s="5"/>
      <c r="S865" s="70"/>
      <c r="T865" s="70"/>
      <c r="U865" s="70"/>
      <c r="V865" s="18"/>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1"/>
      <c r="BA865" s="1"/>
    </row>
    <row r="866" spans="2:53">
      <c r="B866" s="1"/>
      <c r="C866" s="1"/>
      <c r="D866" s="1"/>
      <c r="E866" s="1"/>
      <c r="F866" s="1"/>
      <c r="G866" s="5"/>
      <c r="H866" s="1"/>
      <c r="I866" s="1"/>
      <c r="J866" s="5"/>
      <c r="K866" s="1"/>
      <c r="L866" s="1"/>
      <c r="M866" s="5"/>
      <c r="N866" s="5"/>
      <c r="O866" s="5"/>
      <c r="P866" s="5"/>
      <c r="Q866" s="5"/>
      <c r="R866" s="5"/>
      <c r="S866" s="70"/>
      <c r="T866" s="70"/>
      <c r="U866" s="70"/>
      <c r="V866" s="18"/>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1"/>
      <c r="BA866" s="1"/>
    </row>
    <row r="867" spans="2:53">
      <c r="B867" s="1"/>
      <c r="C867" s="1"/>
      <c r="D867" s="1"/>
      <c r="E867" s="1"/>
      <c r="F867" s="1"/>
      <c r="G867" s="5"/>
      <c r="H867" s="1"/>
      <c r="I867" s="1"/>
      <c r="J867" s="5"/>
      <c r="K867" s="1"/>
      <c r="L867" s="1"/>
      <c r="M867" s="5"/>
      <c r="N867" s="5"/>
      <c r="O867" s="5"/>
      <c r="P867" s="5"/>
      <c r="Q867" s="5"/>
      <c r="R867" s="5"/>
      <c r="S867" s="70"/>
      <c r="T867" s="70"/>
      <c r="U867" s="70"/>
      <c r="V867" s="18"/>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1"/>
      <c r="BA867" s="1"/>
    </row>
    <row r="868" spans="2:53">
      <c r="B868" s="1"/>
      <c r="C868" s="1"/>
      <c r="D868" s="1"/>
      <c r="E868" s="1"/>
      <c r="F868" s="1"/>
      <c r="G868" s="5"/>
      <c r="H868" s="1"/>
      <c r="I868" s="1"/>
      <c r="J868" s="5"/>
      <c r="K868" s="1"/>
      <c r="L868" s="1"/>
      <c r="M868" s="5"/>
      <c r="N868" s="5"/>
      <c r="O868" s="5"/>
      <c r="P868" s="5"/>
      <c r="Q868" s="5"/>
      <c r="R868" s="5"/>
      <c r="S868" s="70"/>
      <c r="T868" s="70"/>
      <c r="U868" s="70"/>
      <c r="V868" s="18"/>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1"/>
      <c r="BA868" s="1"/>
    </row>
    <row r="869" spans="2:53">
      <c r="B869" s="1"/>
      <c r="C869" s="1"/>
      <c r="D869" s="1"/>
      <c r="E869" s="1"/>
      <c r="F869" s="1"/>
      <c r="G869" s="5"/>
      <c r="H869" s="1"/>
      <c r="I869" s="1"/>
      <c r="J869" s="5"/>
      <c r="K869" s="1"/>
      <c r="L869" s="1"/>
      <c r="M869" s="5"/>
      <c r="N869" s="5"/>
      <c r="O869" s="5"/>
      <c r="P869" s="5"/>
      <c r="Q869" s="5"/>
      <c r="R869" s="5"/>
      <c r="S869" s="70"/>
      <c r="T869" s="70"/>
      <c r="U869" s="70"/>
      <c r="V869" s="18"/>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1"/>
      <c r="BA869" s="1"/>
    </row>
    <row r="870" spans="2:53">
      <c r="B870" s="1"/>
      <c r="C870" s="1"/>
      <c r="D870" s="1"/>
      <c r="E870" s="1"/>
      <c r="F870" s="1"/>
      <c r="G870" s="5"/>
      <c r="H870" s="1"/>
      <c r="I870" s="1"/>
      <c r="J870" s="5"/>
      <c r="K870" s="1"/>
      <c r="L870" s="1"/>
      <c r="M870" s="5"/>
      <c r="N870" s="5"/>
      <c r="O870" s="5"/>
      <c r="P870" s="5"/>
      <c r="Q870" s="5"/>
      <c r="R870" s="5"/>
      <c r="S870" s="70"/>
      <c r="T870" s="70"/>
      <c r="U870" s="70"/>
      <c r="V870" s="18"/>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1"/>
      <c r="BA870" s="1"/>
    </row>
    <row r="871" spans="2:53">
      <c r="B871" s="1"/>
      <c r="C871" s="1"/>
      <c r="D871" s="1"/>
      <c r="E871" s="1"/>
      <c r="F871" s="1"/>
      <c r="G871" s="5"/>
      <c r="H871" s="1"/>
      <c r="I871" s="1"/>
      <c r="J871" s="5"/>
      <c r="K871" s="1"/>
      <c r="L871" s="1"/>
      <c r="M871" s="5"/>
      <c r="N871" s="5"/>
      <c r="O871" s="5"/>
      <c r="P871" s="5"/>
      <c r="Q871" s="5"/>
      <c r="R871" s="5"/>
      <c r="S871" s="70"/>
      <c r="T871" s="70"/>
      <c r="U871" s="70"/>
      <c r="V871" s="18"/>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1"/>
      <c r="BA871" s="1"/>
    </row>
    <row r="872" spans="2:53">
      <c r="B872" s="1"/>
      <c r="C872" s="1"/>
      <c r="D872" s="1"/>
      <c r="E872" s="1"/>
      <c r="F872" s="1"/>
      <c r="G872" s="5"/>
      <c r="H872" s="1"/>
      <c r="I872" s="1"/>
      <c r="J872" s="5"/>
      <c r="K872" s="1"/>
      <c r="L872" s="1"/>
      <c r="M872" s="5"/>
      <c r="N872" s="5"/>
      <c r="O872" s="5"/>
      <c r="P872" s="5"/>
      <c r="Q872" s="5"/>
      <c r="R872" s="5"/>
      <c r="S872" s="70"/>
      <c r="T872" s="70"/>
      <c r="U872" s="70"/>
      <c r="V872" s="18"/>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1"/>
      <c r="BA872" s="1"/>
    </row>
    <row r="873" spans="2:53">
      <c r="B873" s="1"/>
      <c r="C873" s="1"/>
      <c r="D873" s="1"/>
      <c r="E873" s="1"/>
      <c r="F873" s="1"/>
      <c r="G873" s="5"/>
      <c r="H873" s="1"/>
      <c r="I873" s="1"/>
      <c r="J873" s="5"/>
      <c r="K873" s="1"/>
      <c r="L873" s="1"/>
      <c r="M873" s="5"/>
      <c r="N873" s="5"/>
      <c r="O873" s="5"/>
      <c r="P873" s="5"/>
      <c r="Q873" s="5"/>
      <c r="R873" s="5"/>
      <c r="S873" s="70"/>
      <c r="T873" s="70"/>
      <c r="U873" s="70"/>
      <c r="V873" s="18"/>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1"/>
      <c r="BA873" s="1"/>
    </row>
    <row r="874" spans="2:53">
      <c r="B874" s="1"/>
      <c r="C874" s="1"/>
      <c r="D874" s="1"/>
      <c r="E874" s="1"/>
      <c r="F874" s="1"/>
      <c r="G874" s="5"/>
      <c r="H874" s="1"/>
      <c r="I874" s="1"/>
      <c r="J874" s="5"/>
      <c r="K874" s="1"/>
      <c r="L874" s="1"/>
      <c r="M874" s="5"/>
      <c r="N874" s="5"/>
      <c r="O874" s="5"/>
      <c r="P874" s="5"/>
      <c r="Q874" s="5"/>
      <c r="R874" s="5"/>
      <c r="S874" s="70"/>
      <c r="T874" s="70"/>
      <c r="U874" s="70"/>
      <c r="V874" s="18"/>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1"/>
      <c r="BA874" s="1"/>
    </row>
    <row r="875" spans="2:53">
      <c r="B875" s="1"/>
      <c r="C875" s="1"/>
      <c r="D875" s="1"/>
      <c r="E875" s="1"/>
      <c r="F875" s="1"/>
      <c r="G875" s="5"/>
      <c r="H875" s="1"/>
      <c r="I875" s="1"/>
      <c r="J875" s="5"/>
      <c r="K875" s="1"/>
      <c r="L875" s="1"/>
      <c r="M875" s="5"/>
      <c r="N875" s="5"/>
      <c r="O875" s="5"/>
      <c r="P875" s="5"/>
      <c r="Q875" s="5"/>
      <c r="R875" s="5"/>
      <c r="S875" s="70"/>
      <c r="T875" s="70"/>
      <c r="U875" s="70"/>
      <c r="V875" s="18"/>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1"/>
      <c r="BA875" s="1"/>
    </row>
    <row r="876" spans="2:53">
      <c r="B876" s="1"/>
      <c r="C876" s="1"/>
      <c r="D876" s="1"/>
      <c r="E876" s="1"/>
      <c r="F876" s="1"/>
      <c r="G876" s="5"/>
      <c r="H876" s="1"/>
      <c r="I876" s="1"/>
      <c r="J876" s="5"/>
      <c r="K876" s="1"/>
      <c r="L876" s="1"/>
      <c r="M876" s="5"/>
      <c r="N876" s="5"/>
      <c r="O876" s="5"/>
      <c r="P876" s="5"/>
      <c r="Q876" s="5"/>
      <c r="R876" s="5"/>
      <c r="S876" s="70"/>
      <c r="T876" s="70"/>
      <c r="U876" s="70"/>
      <c r="V876" s="18"/>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1"/>
      <c r="BA876" s="1"/>
    </row>
    <row r="877" spans="2:53">
      <c r="B877" s="1"/>
      <c r="C877" s="1"/>
      <c r="D877" s="1"/>
      <c r="E877" s="1"/>
      <c r="F877" s="1"/>
      <c r="G877" s="5"/>
      <c r="H877" s="1"/>
      <c r="I877" s="1"/>
      <c r="J877" s="5"/>
      <c r="K877" s="1"/>
      <c r="L877" s="1"/>
      <c r="M877" s="5"/>
      <c r="N877" s="5"/>
      <c r="O877" s="5"/>
      <c r="P877" s="5"/>
      <c r="Q877" s="5"/>
      <c r="R877" s="5"/>
      <c r="S877" s="70"/>
      <c r="T877" s="70"/>
      <c r="U877" s="70"/>
      <c r="V877" s="18"/>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1"/>
      <c r="BA877" s="1"/>
    </row>
    <row r="878" spans="2:53">
      <c r="B878" s="1"/>
      <c r="C878" s="1"/>
      <c r="D878" s="1"/>
      <c r="E878" s="1"/>
      <c r="F878" s="1"/>
      <c r="G878" s="5"/>
      <c r="H878" s="1"/>
      <c r="I878" s="1"/>
      <c r="J878" s="5"/>
      <c r="K878" s="1"/>
      <c r="L878" s="1"/>
      <c r="M878" s="5"/>
      <c r="N878" s="5"/>
      <c r="O878" s="5"/>
      <c r="P878" s="5"/>
      <c r="Q878" s="5"/>
      <c r="R878" s="5"/>
      <c r="S878" s="70"/>
      <c r="T878" s="70"/>
      <c r="U878" s="70"/>
      <c r="V878" s="18"/>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1"/>
      <c r="BA878" s="1"/>
    </row>
    <row r="879" spans="2:53">
      <c r="B879" s="1"/>
      <c r="C879" s="1"/>
      <c r="D879" s="1"/>
      <c r="E879" s="1"/>
      <c r="F879" s="1"/>
      <c r="G879" s="5"/>
      <c r="H879" s="1"/>
      <c r="I879" s="1"/>
      <c r="J879" s="5"/>
      <c r="K879" s="1"/>
      <c r="L879" s="1"/>
      <c r="M879" s="5"/>
      <c r="N879" s="5"/>
      <c r="O879" s="5"/>
      <c r="P879" s="5"/>
      <c r="Q879" s="5"/>
      <c r="R879" s="5"/>
      <c r="S879" s="70"/>
      <c r="T879" s="70"/>
      <c r="U879" s="70"/>
      <c r="V879" s="18"/>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1"/>
      <c r="BA879" s="1"/>
    </row>
    <row r="880" spans="2:53">
      <c r="B880" s="1"/>
      <c r="C880" s="1"/>
      <c r="D880" s="1"/>
      <c r="E880" s="1"/>
      <c r="F880" s="1"/>
      <c r="G880" s="5"/>
      <c r="H880" s="1"/>
      <c r="I880" s="1"/>
      <c r="J880" s="5"/>
      <c r="K880" s="1"/>
      <c r="L880" s="1"/>
      <c r="M880" s="5"/>
      <c r="N880" s="5"/>
      <c r="O880" s="5"/>
      <c r="P880" s="5"/>
      <c r="Q880" s="5"/>
      <c r="R880" s="5"/>
      <c r="S880" s="70"/>
      <c r="T880" s="70"/>
      <c r="U880" s="70"/>
      <c r="V880" s="18"/>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1"/>
      <c r="BA880" s="1"/>
    </row>
    <row r="881" spans="2:53">
      <c r="B881" s="1"/>
      <c r="C881" s="1"/>
      <c r="D881" s="1"/>
      <c r="E881" s="1"/>
      <c r="F881" s="1"/>
      <c r="G881" s="5"/>
      <c r="H881" s="1"/>
      <c r="I881" s="1"/>
      <c r="J881" s="5"/>
      <c r="K881" s="1"/>
      <c r="L881" s="1"/>
      <c r="M881" s="5"/>
      <c r="N881" s="5"/>
      <c r="O881" s="5"/>
      <c r="P881" s="5"/>
      <c r="Q881" s="5"/>
      <c r="R881" s="5"/>
      <c r="S881" s="70"/>
      <c r="T881" s="70"/>
      <c r="U881" s="70"/>
      <c r="V881" s="18"/>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1"/>
      <c r="BA881" s="1"/>
    </row>
    <row r="882" spans="2:53">
      <c r="B882" s="1"/>
      <c r="C882" s="1"/>
      <c r="D882" s="1"/>
      <c r="E882" s="1"/>
      <c r="F882" s="1"/>
      <c r="G882" s="5"/>
      <c r="H882" s="1"/>
      <c r="I882" s="1"/>
      <c r="J882" s="5"/>
      <c r="K882" s="1"/>
      <c r="L882" s="1"/>
      <c r="M882" s="5"/>
      <c r="N882" s="5"/>
      <c r="O882" s="5"/>
      <c r="P882" s="5"/>
      <c r="Q882" s="5"/>
      <c r="R882" s="5"/>
      <c r="S882" s="70"/>
      <c r="T882" s="70"/>
      <c r="U882" s="70"/>
      <c r="V882" s="18"/>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1"/>
      <c r="BA882" s="1"/>
    </row>
    <row r="883" spans="2:53">
      <c r="B883" s="1"/>
      <c r="C883" s="1"/>
      <c r="D883" s="1"/>
      <c r="E883" s="1"/>
      <c r="F883" s="1"/>
      <c r="G883" s="5"/>
      <c r="H883" s="1"/>
      <c r="I883" s="1"/>
      <c r="J883" s="5"/>
      <c r="K883" s="1"/>
      <c r="L883" s="1"/>
      <c r="M883" s="5"/>
      <c r="N883" s="5"/>
      <c r="O883" s="5"/>
      <c r="P883" s="5"/>
      <c r="Q883" s="5"/>
      <c r="R883" s="5"/>
      <c r="S883" s="70"/>
      <c r="T883" s="70"/>
      <c r="U883" s="70"/>
      <c r="V883" s="18"/>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1"/>
      <c r="BA883" s="1"/>
    </row>
    <row r="884" spans="2:53">
      <c r="B884" s="1"/>
      <c r="C884" s="1"/>
      <c r="D884" s="1"/>
      <c r="E884" s="1"/>
      <c r="F884" s="1"/>
      <c r="G884" s="5"/>
      <c r="H884" s="1"/>
      <c r="I884" s="1"/>
      <c r="J884" s="5"/>
      <c r="K884" s="1"/>
      <c r="L884" s="1"/>
      <c r="M884" s="5"/>
      <c r="N884" s="5"/>
      <c r="O884" s="5"/>
      <c r="P884" s="5"/>
      <c r="Q884" s="5"/>
      <c r="R884" s="5"/>
      <c r="S884" s="70"/>
      <c r="T884" s="70"/>
      <c r="U884" s="70"/>
      <c r="V884" s="18"/>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1"/>
      <c r="BA884" s="1"/>
    </row>
    <row r="885" spans="2:53">
      <c r="B885" s="1"/>
      <c r="C885" s="1"/>
      <c r="D885" s="1"/>
      <c r="E885" s="1"/>
      <c r="F885" s="1"/>
      <c r="G885" s="5"/>
      <c r="H885" s="1"/>
      <c r="I885" s="1"/>
      <c r="J885" s="5"/>
      <c r="K885" s="1"/>
      <c r="L885" s="1"/>
      <c r="M885" s="5"/>
      <c r="N885" s="5"/>
      <c r="O885" s="5"/>
      <c r="P885" s="5"/>
      <c r="Q885" s="5"/>
      <c r="R885" s="5"/>
      <c r="S885" s="70"/>
      <c r="T885" s="70"/>
      <c r="U885" s="70"/>
      <c r="V885" s="18"/>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1"/>
      <c r="BA885" s="1"/>
    </row>
    <row r="886" spans="2:53">
      <c r="B886" s="1"/>
      <c r="C886" s="1"/>
      <c r="D886" s="1"/>
      <c r="E886" s="1"/>
      <c r="F886" s="1"/>
      <c r="G886" s="5"/>
      <c r="H886" s="1"/>
      <c r="I886" s="1"/>
      <c r="J886" s="5"/>
      <c r="K886" s="1"/>
      <c r="L886" s="1"/>
      <c r="M886" s="5"/>
      <c r="N886" s="5"/>
      <c r="O886" s="5"/>
      <c r="P886" s="5"/>
      <c r="Q886" s="5"/>
      <c r="R886" s="5"/>
      <c r="S886" s="70"/>
      <c r="T886" s="70"/>
      <c r="U886" s="70"/>
      <c r="V886" s="18"/>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1"/>
      <c r="BA886" s="1"/>
    </row>
    <row r="887" spans="2:53">
      <c r="B887" s="1"/>
      <c r="C887" s="1"/>
      <c r="D887" s="1"/>
      <c r="E887" s="1"/>
      <c r="F887" s="1"/>
      <c r="G887" s="5"/>
      <c r="H887" s="1"/>
      <c r="I887" s="1"/>
      <c r="J887" s="5"/>
      <c r="K887" s="1"/>
      <c r="L887" s="1"/>
      <c r="M887" s="5"/>
      <c r="N887" s="5"/>
      <c r="O887" s="5"/>
      <c r="P887" s="5"/>
      <c r="Q887" s="5"/>
      <c r="R887" s="5"/>
      <c r="S887" s="70"/>
      <c r="T887" s="70"/>
      <c r="U887" s="70"/>
      <c r="V887" s="18"/>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1"/>
      <c r="BA887" s="1"/>
    </row>
    <row r="888" spans="2:53">
      <c r="B888" s="1"/>
      <c r="C888" s="1"/>
      <c r="D888" s="1"/>
      <c r="E888" s="1"/>
      <c r="F888" s="1"/>
      <c r="G888" s="5"/>
      <c r="H888" s="1"/>
      <c r="I888" s="1"/>
      <c r="J888" s="5"/>
      <c r="K888" s="1"/>
      <c r="L888" s="1"/>
      <c r="M888" s="5"/>
      <c r="N888" s="5"/>
      <c r="O888" s="5"/>
      <c r="P888" s="5"/>
      <c r="Q888" s="5"/>
      <c r="R888" s="5"/>
      <c r="S888" s="70"/>
      <c r="T888" s="70"/>
      <c r="U888" s="70"/>
      <c r="V888" s="18"/>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1"/>
      <c r="BA888" s="1"/>
    </row>
    <row r="889" spans="2:53">
      <c r="B889" s="1"/>
      <c r="C889" s="1"/>
      <c r="D889" s="1"/>
      <c r="E889" s="1"/>
      <c r="F889" s="1"/>
      <c r="G889" s="5"/>
      <c r="H889" s="1"/>
      <c r="I889" s="1"/>
      <c r="J889" s="5"/>
      <c r="K889" s="1"/>
      <c r="L889" s="1"/>
      <c r="M889" s="5"/>
      <c r="N889" s="5"/>
      <c r="O889" s="5"/>
      <c r="P889" s="5"/>
      <c r="Q889" s="5"/>
      <c r="R889" s="5"/>
      <c r="S889" s="70"/>
      <c r="T889" s="70"/>
      <c r="U889" s="70"/>
      <c r="V889" s="18"/>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1"/>
      <c r="BA889" s="1"/>
    </row>
    <row r="890" spans="2:53">
      <c r="B890" s="1"/>
      <c r="C890" s="1"/>
      <c r="D890" s="1"/>
      <c r="E890" s="1"/>
      <c r="F890" s="1"/>
      <c r="G890" s="5"/>
      <c r="H890" s="1"/>
      <c r="I890" s="1"/>
      <c r="J890" s="5"/>
      <c r="K890" s="1"/>
      <c r="L890" s="1"/>
      <c r="M890" s="5"/>
      <c r="N890" s="5"/>
      <c r="O890" s="5"/>
      <c r="P890" s="5"/>
      <c r="Q890" s="5"/>
      <c r="R890" s="5"/>
      <c r="S890" s="70"/>
      <c r="T890" s="70"/>
      <c r="U890" s="70"/>
      <c r="V890" s="18"/>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1"/>
      <c r="BA890" s="1"/>
    </row>
    <row r="891" spans="2:53">
      <c r="B891" s="1"/>
      <c r="C891" s="1"/>
      <c r="D891" s="1"/>
      <c r="E891" s="1"/>
      <c r="F891" s="1"/>
      <c r="G891" s="5"/>
      <c r="H891" s="1"/>
      <c r="I891" s="1"/>
      <c r="J891" s="5"/>
      <c r="K891" s="1"/>
      <c r="L891" s="1"/>
      <c r="M891" s="5"/>
      <c r="N891" s="5"/>
      <c r="O891" s="5"/>
      <c r="P891" s="5"/>
      <c r="Q891" s="5"/>
      <c r="R891" s="5"/>
      <c r="S891" s="70"/>
      <c r="T891" s="70"/>
      <c r="U891" s="70"/>
      <c r="V891" s="18"/>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1"/>
      <c r="BA891" s="1"/>
    </row>
    <row r="892" spans="2:53">
      <c r="B892" s="1"/>
      <c r="C892" s="1"/>
      <c r="D892" s="1"/>
      <c r="E892" s="1"/>
      <c r="F892" s="1"/>
      <c r="G892" s="5"/>
      <c r="H892" s="1"/>
      <c r="I892" s="1"/>
      <c r="J892" s="5"/>
      <c r="K892" s="1"/>
      <c r="L892" s="1"/>
      <c r="M892" s="5"/>
      <c r="N892" s="5"/>
      <c r="O892" s="5"/>
      <c r="P892" s="5"/>
      <c r="Q892" s="5"/>
      <c r="R892" s="5"/>
      <c r="S892" s="70"/>
      <c r="T892" s="70"/>
      <c r="U892" s="70"/>
      <c r="V892" s="18"/>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1"/>
      <c r="BA892" s="1"/>
    </row>
    <row r="893" spans="2:53">
      <c r="B893" s="1"/>
      <c r="C893" s="1"/>
      <c r="D893" s="1"/>
      <c r="E893" s="1"/>
      <c r="F893" s="1"/>
      <c r="G893" s="5"/>
      <c r="H893" s="1"/>
      <c r="I893" s="1"/>
      <c r="J893" s="5"/>
      <c r="K893" s="1"/>
      <c r="L893" s="1"/>
      <c r="M893" s="5"/>
      <c r="N893" s="5"/>
      <c r="O893" s="5"/>
      <c r="P893" s="5"/>
      <c r="Q893" s="5"/>
      <c r="R893" s="5"/>
      <c r="S893" s="70"/>
      <c r="T893" s="70"/>
      <c r="U893" s="70"/>
      <c r="V893" s="18"/>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1"/>
      <c r="BA893" s="1"/>
    </row>
    <row r="894" spans="2:53">
      <c r="B894" s="1"/>
      <c r="C894" s="1"/>
      <c r="D894" s="1"/>
      <c r="E894" s="1"/>
      <c r="F894" s="1"/>
      <c r="G894" s="5"/>
      <c r="H894" s="1"/>
      <c r="I894" s="1"/>
      <c r="J894" s="5"/>
      <c r="K894" s="1"/>
      <c r="L894" s="1"/>
      <c r="M894" s="5"/>
      <c r="N894" s="5"/>
      <c r="O894" s="5"/>
      <c r="P894" s="5"/>
      <c r="Q894" s="5"/>
      <c r="R894" s="5"/>
      <c r="S894" s="70"/>
      <c r="T894" s="70"/>
      <c r="U894" s="70"/>
      <c r="V894" s="18"/>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1"/>
      <c r="BA894" s="1"/>
    </row>
    <row r="895" spans="2:53">
      <c r="B895" s="1"/>
      <c r="C895" s="1"/>
      <c r="D895" s="1"/>
      <c r="E895" s="1"/>
      <c r="F895" s="1"/>
      <c r="G895" s="5"/>
      <c r="H895" s="1"/>
      <c r="I895" s="1"/>
      <c r="J895" s="5"/>
      <c r="K895" s="1"/>
      <c r="L895" s="1"/>
      <c r="M895" s="5"/>
      <c r="N895" s="5"/>
      <c r="O895" s="5"/>
      <c r="P895" s="5"/>
      <c r="Q895" s="5"/>
      <c r="R895" s="5"/>
      <c r="S895" s="70"/>
      <c r="T895" s="70"/>
      <c r="U895" s="70"/>
      <c r="V895" s="18"/>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1"/>
      <c r="BA895" s="1"/>
    </row>
    <row r="896" spans="2:53">
      <c r="B896" s="1"/>
      <c r="C896" s="1"/>
      <c r="D896" s="1"/>
      <c r="E896" s="1"/>
      <c r="F896" s="1"/>
      <c r="G896" s="5"/>
      <c r="H896" s="1"/>
      <c r="I896" s="1"/>
      <c r="J896" s="5"/>
      <c r="K896" s="1"/>
      <c r="L896" s="1"/>
      <c r="M896" s="5"/>
      <c r="N896" s="5"/>
      <c r="O896" s="5"/>
      <c r="P896" s="5"/>
      <c r="Q896" s="5"/>
      <c r="R896" s="5"/>
      <c r="S896" s="70"/>
      <c r="T896" s="70"/>
      <c r="U896" s="70"/>
      <c r="V896" s="18"/>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1"/>
      <c r="BA896" s="1"/>
    </row>
    <row r="897" spans="2:53">
      <c r="B897" s="1"/>
      <c r="C897" s="1"/>
      <c r="D897" s="1"/>
      <c r="E897" s="1"/>
      <c r="F897" s="1"/>
      <c r="G897" s="5"/>
      <c r="H897" s="1"/>
      <c r="I897" s="1"/>
      <c r="J897" s="5"/>
      <c r="K897" s="1"/>
      <c r="L897" s="1"/>
      <c r="M897" s="5"/>
      <c r="N897" s="5"/>
      <c r="O897" s="5"/>
      <c r="P897" s="5"/>
      <c r="Q897" s="5"/>
      <c r="R897" s="5"/>
      <c r="S897" s="70"/>
      <c r="T897" s="70"/>
      <c r="U897" s="70"/>
      <c r="V897" s="18"/>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1"/>
      <c r="BA897" s="1"/>
    </row>
    <row r="898" spans="2:53">
      <c r="B898" s="1"/>
      <c r="C898" s="1"/>
      <c r="D898" s="1"/>
      <c r="E898" s="1"/>
      <c r="F898" s="1"/>
      <c r="G898" s="5"/>
      <c r="H898" s="1"/>
      <c r="I898" s="1"/>
      <c r="J898" s="5"/>
      <c r="K898" s="1"/>
      <c r="L898" s="1"/>
      <c r="M898" s="5"/>
      <c r="N898" s="5"/>
      <c r="O898" s="5"/>
      <c r="P898" s="5"/>
      <c r="Q898" s="5"/>
      <c r="R898" s="5"/>
      <c r="S898" s="70"/>
      <c r="T898" s="70"/>
      <c r="U898" s="70"/>
      <c r="V898" s="18"/>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1"/>
      <c r="BA898" s="1"/>
    </row>
    <row r="899" spans="2:53">
      <c r="B899" s="1"/>
      <c r="C899" s="1"/>
      <c r="D899" s="1"/>
      <c r="E899" s="1"/>
      <c r="F899" s="1"/>
      <c r="G899" s="5"/>
      <c r="H899" s="1"/>
      <c r="I899" s="1"/>
      <c r="J899" s="5"/>
      <c r="K899" s="1"/>
      <c r="L899" s="1"/>
      <c r="M899" s="5"/>
      <c r="N899" s="5"/>
      <c r="O899" s="5"/>
      <c r="P899" s="5"/>
      <c r="Q899" s="5"/>
      <c r="R899" s="5"/>
      <c r="S899" s="70"/>
      <c r="T899" s="70"/>
      <c r="U899" s="70"/>
      <c r="V899" s="18"/>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1"/>
      <c r="BA899" s="1"/>
    </row>
    <row r="900" spans="2:53">
      <c r="B900" s="1"/>
      <c r="C900" s="1"/>
      <c r="D900" s="1"/>
      <c r="E900" s="1"/>
      <c r="F900" s="1"/>
      <c r="G900" s="5"/>
      <c r="H900" s="1"/>
      <c r="I900" s="1"/>
      <c r="J900" s="5"/>
      <c r="K900" s="1"/>
      <c r="L900" s="1"/>
      <c r="M900" s="5"/>
      <c r="N900" s="5"/>
      <c r="O900" s="5"/>
      <c r="P900" s="5"/>
      <c r="Q900" s="5"/>
      <c r="R900" s="5"/>
      <c r="S900" s="70"/>
      <c r="T900" s="70"/>
      <c r="U900" s="70"/>
      <c r="V900" s="18"/>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1"/>
      <c r="BA900" s="1"/>
    </row>
    <row r="901" spans="2:53">
      <c r="B901" s="1"/>
      <c r="C901" s="1"/>
      <c r="D901" s="1"/>
      <c r="E901" s="1"/>
      <c r="F901" s="1"/>
      <c r="G901" s="5"/>
      <c r="H901" s="1"/>
      <c r="I901" s="1"/>
      <c r="J901" s="5"/>
      <c r="K901" s="1"/>
      <c r="L901" s="1"/>
      <c r="M901" s="5"/>
      <c r="N901" s="5"/>
      <c r="O901" s="5"/>
      <c r="P901" s="5"/>
      <c r="Q901" s="5"/>
      <c r="R901" s="5"/>
      <c r="S901" s="70"/>
      <c r="T901" s="70"/>
      <c r="U901" s="70"/>
      <c r="V901" s="18"/>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1"/>
      <c r="BA901" s="1"/>
    </row>
    <row r="902" spans="2:53">
      <c r="B902" s="1"/>
      <c r="C902" s="1"/>
      <c r="D902" s="1"/>
      <c r="E902" s="1"/>
      <c r="F902" s="1"/>
      <c r="G902" s="5"/>
      <c r="H902" s="1"/>
      <c r="I902" s="1"/>
      <c r="J902" s="5"/>
      <c r="K902" s="1"/>
      <c r="L902" s="1"/>
      <c r="M902" s="5"/>
      <c r="N902" s="5"/>
      <c r="O902" s="5"/>
      <c r="P902" s="5"/>
      <c r="Q902" s="5"/>
      <c r="R902" s="5"/>
      <c r="S902" s="70"/>
      <c r="T902" s="70"/>
      <c r="U902" s="70"/>
      <c r="V902" s="18"/>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1"/>
      <c r="BA902" s="1"/>
    </row>
    <row r="903" spans="2:53">
      <c r="B903" s="1"/>
      <c r="C903" s="1"/>
      <c r="D903" s="1"/>
      <c r="E903" s="1"/>
      <c r="F903" s="1"/>
      <c r="G903" s="5"/>
      <c r="H903" s="1"/>
      <c r="I903" s="1"/>
      <c r="J903" s="5"/>
      <c r="K903" s="1"/>
      <c r="L903" s="1"/>
      <c r="M903" s="5"/>
      <c r="N903" s="5"/>
      <c r="O903" s="5"/>
      <c r="P903" s="5"/>
      <c r="Q903" s="5"/>
      <c r="R903" s="5"/>
      <c r="S903" s="70"/>
      <c r="T903" s="70"/>
      <c r="U903" s="70"/>
      <c r="V903" s="18"/>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1"/>
      <c r="BA903" s="1"/>
    </row>
    <row r="904" spans="2:53">
      <c r="B904" s="1"/>
      <c r="C904" s="1"/>
      <c r="D904" s="1"/>
      <c r="E904" s="1"/>
      <c r="F904" s="1"/>
      <c r="G904" s="5"/>
      <c r="H904" s="1"/>
      <c r="I904" s="1"/>
      <c r="J904" s="5"/>
      <c r="K904" s="1"/>
      <c r="L904" s="1"/>
      <c r="M904" s="5"/>
      <c r="N904" s="5"/>
      <c r="O904" s="5"/>
      <c r="P904" s="5"/>
      <c r="Q904" s="5"/>
      <c r="R904" s="5"/>
      <c r="S904" s="70"/>
      <c r="T904" s="70"/>
      <c r="U904" s="70"/>
      <c r="V904" s="18"/>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1"/>
      <c r="BA904" s="1"/>
    </row>
    <row r="905" spans="2:53">
      <c r="B905" s="1"/>
      <c r="C905" s="1"/>
      <c r="D905" s="1"/>
      <c r="E905" s="1"/>
      <c r="F905" s="1"/>
      <c r="G905" s="5"/>
      <c r="H905" s="1"/>
      <c r="I905" s="1"/>
      <c r="J905" s="5"/>
      <c r="K905" s="1"/>
      <c r="L905" s="1"/>
      <c r="M905" s="5"/>
      <c r="N905" s="5"/>
      <c r="O905" s="5"/>
      <c r="P905" s="5"/>
      <c r="Q905" s="5"/>
      <c r="R905" s="5"/>
      <c r="S905" s="70"/>
      <c r="T905" s="70"/>
      <c r="U905" s="70"/>
      <c r="V905" s="18"/>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1"/>
      <c r="BA905" s="1"/>
    </row>
    <row r="906" spans="2:53">
      <c r="B906" s="1"/>
      <c r="C906" s="1"/>
      <c r="D906" s="1"/>
      <c r="E906" s="1"/>
      <c r="F906" s="1"/>
      <c r="G906" s="5"/>
      <c r="H906" s="1"/>
      <c r="I906" s="1"/>
      <c r="J906" s="5"/>
      <c r="K906" s="1"/>
      <c r="L906" s="1"/>
      <c r="M906" s="5"/>
      <c r="N906" s="5"/>
      <c r="O906" s="5"/>
      <c r="P906" s="5"/>
      <c r="Q906" s="5"/>
      <c r="R906" s="5"/>
      <c r="S906" s="70"/>
      <c r="T906" s="70"/>
      <c r="U906" s="70"/>
      <c r="V906" s="18"/>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1"/>
      <c r="BA906" s="1"/>
    </row>
    <row r="907" spans="2:53">
      <c r="B907" s="1"/>
      <c r="C907" s="1"/>
      <c r="D907" s="1"/>
      <c r="E907" s="1"/>
      <c r="F907" s="1"/>
      <c r="G907" s="5"/>
      <c r="H907" s="1"/>
      <c r="I907" s="1"/>
      <c r="J907" s="5"/>
      <c r="K907" s="1"/>
      <c r="L907" s="1"/>
      <c r="M907" s="5"/>
      <c r="N907" s="5"/>
      <c r="O907" s="5"/>
      <c r="P907" s="5"/>
      <c r="Q907" s="5"/>
      <c r="R907" s="5"/>
      <c r="S907" s="70"/>
      <c r="T907" s="70"/>
      <c r="U907" s="70"/>
      <c r="V907" s="18"/>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1"/>
      <c r="BA907" s="1"/>
    </row>
    <row r="908" spans="2:53">
      <c r="B908" s="1"/>
      <c r="C908" s="1"/>
      <c r="D908" s="1"/>
      <c r="E908" s="1"/>
      <c r="F908" s="1"/>
      <c r="G908" s="5"/>
      <c r="H908" s="1"/>
      <c r="I908" s="1"/>
      <c r="J908" s="5"/>
      <c r="K908" s="1"/>
      <c r="L908" s="1"/>
      <c r="M908" s="5"/>
      <c r="N908" s="5"/>
      <c r="O908" s="5"/>
      <c r="P908" s="5"/>
      <c r="Q908" s="5"/>
      <c r="R908" s="5"/>
      <c r="S908" s="70"/>
      <c r="T908" s="70"/>
      <c r="U908" s="70"/>
      <c r="V908" s="18"/>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1"/>
      <c r="BA908" s="1"/>
    </row>
    <row r="909" spans="2:53">
      <c r="B909" s="1"/>
      <c r="C909" s="1"/>
      <c r="D909" s="1"/>
      <c r="E909" s="1"/>
      <c r="F909" s="1"/>
      <c r="G909" s="5"/>
      <c r="H909" s="1"/>
      <c r="I909" s="1"/>
      <c r="J909" s="5"/>
      <c r="K909" s="1"/>
      <c r="L909" s="1"/>
      <c r="M909" s="5"/>
      <c r="N909" s="5"/>
      <c r="O909" s="5"/>
      <c r="P909" s="5"/>
      <c r="Q909" s="5"/>
      <c r="R909" s="5"/>
      <c r="S909" s="70"/>
      <c r="T909" s="70"/>
      <c r="U909" s="70"/>
      <c r="V909" s="18"/>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1"/>
      <c r="BA909" s="1"/>
    </row>
    <row r="910" spans="2:53">
      <c r="B910" s="1"/>
      <c r="C910" s="1"/>
      <c r="D910" s="1"/>
      <c r="E910" s="1"/>
      <c r="F910" s="1"/>
      <c r="G910" s="5"/>
      <c r="H910" s="1"/>
      <c r="I910" s="1"/>
      <c r="J910" s="5"/>
      <c r="K910" s="1"/>
      <c r="L910" s="1"/>
      <c r="M910" s="5"/>
      <c r="N910" s="5"/>
      <c r="O910" s="5"/>
      <c r="P910" s="5"/>
      <c r="Q910" s="5"/>
      <c r="R910" s="5"/>
      <c r="S910" s="70"/>
      <c r="T910" s="70"/>
      <c r="U910" s="70"/>
      <c r="V910" s="18"/>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1"/>
      <c r="BA910" s="1"/>
    </row>
    <row r="911" spans="2:53">
      <c r="B911" s="1"/>
      <c r="C911" s="1"/>
      <c r="D911" s="1"/>
      <c r="E911" s="1"/>
      <c r="F911" s="1"/>
      <c r="G911" s="5"/>
      <c r="H911" s="1"/>
      <c r="I911" s="1"/>
      <c r="J911" s="5"/>
      <c r="K911" s="1"/>
      <c r="L911" s="1"/>
      <c r="M911" s="5"/>
      <c r="N911" s="5"/>
      <c r="O911" s="5"/>
      <c r="P911" s="5"/>
      <c r="Q911" s="5"/>
      <c r="R911" s="5"/>
      <c r="S911" s="70"/>
      <c r="T911" s="70"/>
      <c r="U911" s="70"/>
      <c r="V911" s="18"/>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1"/>
      <c r="BA911" s="1"/>
    </row>
    <row r="912" spans="2:53">
      <c r="B912" s="1"/>
      <c r="C912" s="1"/>
      <c r="D912" s="1"/>
      <c r="E912" s="1"/>
      <c r="F912" s="1"/>
      <c r="G912" s="5"/>
      <c r="H912" s="1"/>
      <c r="I912" s="1"/>
      <c r="J912" s="5"/>
      <c r="K912" s="1"/>
      <c r="L912" s="1"/>
      <c r="M912" s="5"/>
      <c r="N912" s="5"/>
      <c r="O912" s="5"/>
      <c r="P912" s="5"/>
      <c r="Q912" s="5"/>
      <c r="R912" s="5"/>
      <c r="S912" s="70"/>
      <c r="T912" s="70"/>
      <c r="U912" s="70"/>
      <c r="V912" s="18"/>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1"/>
      <c r="BA912" s="1"/>
    </row>
    <row r="913" spans="2:53">
      <c r="B913" s="1"/>
      <c r="C913" s="1"/>
      <c r="D913" s="1"/>
      <c r="E913" s="1"/>
      <c r="F913" s="1"/>
      <c r="G913" s="5"/>
      <c r="H913" s="1"/>
      <c r="I913" s="1"/>
      <c r="J913" s="5"/>
      <c r="K913" s="1"/>
      <c r="L913" s="1"/>
      <c r="M913" s="5"/>
      <c r="N913" s="5"/>
      <c r="O913" s="5"/>
      <c r="P913" s="5"/>
      <c r="Q913" s="5"/>
      <c r="R913" s="5"/>
      <c r="S913" s="70"/>
      <c r="T913" s="70"/>
      <c r="U913" s="70"/>
      <c r="V913" s="18"/>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1"/>
      <c r="BA913" s="1"/>
    </row>
    <row r="914" spans="2:53">
      <c r="B914" s="1"/>
      <c r="C914" s="1"/>
      <c r="D914" s="1"/>
      <c r="E914" s="1"/>
      <c r="F914" s="1"/>
      <c r="G914" s="5"/>
      <c r="H914" s="1"/>
      <c r="I914" s="1"/>
      <c r="J914" s="5"/>
      <c r="K914" s="1"/>
      <c r="L914" s="1"/>
      <c r="M914" s="5"/>
      <c r="N914" s="5"/>
      <c r="O914" s="5"/>
      <c r="P914" s="5"/>
      <c r="Q914" s="5"/>
      <c r="R914" s="5"/>
      <c r="S914" s="70"/>
      <c r="T914" s="70"/>
      <c r="U914" s="70"/>
      <c r="V914" s="18"/>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1"/>
      <c r="BA914" s="1"/>
    </row>
    <row r="915" spans="2:53">
      <c r="B915" s="1"/>
      <c r="C915" s="1"/>
      <c r="D915" s="1"/>
      <c r="E915" s="1"/>
      <c r="F915" s="1"/>
      <c r="G915" s="5"/>
      <c r="H915" s="1"/>
      <c r="I915" s="1"/>
      <c r="J915" s="5"/>
      <c r="K915" s="1"/>
      <c r="L915" s="1"/>
      <c r="M915" s="5"/>
      <c r="N915" s="5"/>
      <c r="O915" s="5"/>
      <c r="P915" s="5"/>
      <c r="Q915" s="5"/>
      <c r="R915" s="5"/>
      <c r="S915" s="70"/>
      <c r="T915" s="70"/>
      <c r="U915" s="70"/>
      <c r="V915" s="18"/>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1"/>
      <c r="BA915" s="1"/>
    </row>
    <row r="916" spans="2:53">
      <c r="B916" s="1"/>
      <c r="C916" s="1"/>
      <c r="D916" s="1"/>
      <c r="E916" s="1"/>
      <c r="F916" s="1"/>
      <c r="G916" s="5"/>
      <c r="H916" s="1"/>
      <c r="I916" s="1"/>
      <c r="J916" s="5"/>
      <c r="K916" s="1"/>
      <c r="L916" s="1"/>
      <c r="M916" s="5"/>
      <c r="N916" s="5"/>
      <c r="O916" s="5"/>
      <c r="P916" s="5"/>
      <c r="Q916" s="5"/>
      <c r="R916" s="5"/>
      <c r="S916" s="70"/>
      <c r="T916" s="70"/>
      <c r="U916" s="70"/>
      <c r="V916" s="18"/>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1"/>
      <c r="BA916" s="1"/>
    </row>
    <row r="917" spans="2:53">
      <c r="B917" s="1"/>
      <c r="C917" s="1"/>
      <c r="D917" s="1"/>
      <c r="E917" s="1"/>
      <c r="F917" s="1"/>
      <c r="G917" s="5"/>
      <c r="H917" s="1"/>
      <c r="I917" s="1"/>
      <c r="J917" s="5"/>
      <c r="K917" s="1"/>
      <c r="L917" s="1"/>
      <c r="M917" s="5"/>
      <c r="N917" s="5"/>
      <c r="O917" s="5"/>
      <c r="P917" s="5"/>
      <c r="Q917" s="5"/>
      <c r="R917" s="5"/>
      <c r="S917" s="70"/>
      <c r="T917" s="70"/>
      <c r="U917" s="70"/>
      <c r="V917" s="18"/>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1"/>
      <c r="BA917" s="1"/>
    </row>
    <row r="918" spans="2:53">
      <c r="B918" s="1"/>
      <c r="C918" s="1"/>
      <c r="D918" s="1"/>
      <c r="E918" s="1"/>
      <c r="F918" s="1"/>
      <c r="G918" s="5"/>
      <c r="H918" s="1"/>
      <c r="I918" s="1"/>
      <c r="J918" s="5"/>
      <c r="K918" s="1"/>
      <c r="L918" s="1"/>
      <c r="M918" s="5"/>
      <c r="N918" s="5"/>
      <c r="O918" s="5"/>
      <c r="P918" s="5"/>
      <c r="Q918" s="5"/>
      <c r="R918" s="5"/>
      <c r="S918" s="70"/>
      <c r="T918" s="70"/>
      <c r="U918" s="70"/>
      <c r="V918" s="18"/>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1"/>
      <c r="BA918" s="1"/>
    </row>
    <row r="919" spans="2:53">
      <c r="B919" s="1"/>
      <c r="C919" s="1"/>
      <c r="D919" s="1"/>
      <c r="E919" s="1"/>
      <c r="F919" s="1"/>
      <c r="G919" s="5"/>
      <c r="H919" s="1"/>
      <c r="I919" s="1"/>
      <c r="J919" s="5"/>
      <c r="K919" s="1"/>
      <c r="L919" s="1"/>
      <c r="M919" s="5"/>
      <c r="N919" s="5"/>
      <c r="O919" s="5"/>
      <c r="P919" s="5"/>
      <c r="Q919" s="5"/>
      <c r="R919" s="5"/>
      <c r="S919" s="70"/>
      <c r="T919" s="70"/>
      <c r="U919" s="70"/>
      <c r="V919" s="18"/>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1"/>
      <c r="BA919" s="1"/>
    </row>
    <row r="920" spans="2:53">
      <c r="B920" s="1"/>
      <c r="C920" s="1"/>
      <c r="D920" s="1"/>
      <c r="E920" s="1"/>
      <c r="F920" s="1"/>
      <c r="G920" s="5"/>
      <c r="H920" s="1"/>
      <c r="I920" s="1"/>
      <c r="J920" s="5"/>
      <c r="K920" s="1"/>
      <c r="L920" s="1"/>
      <c r="M920" s="5"/>
      <c r="N920" s="5"/>
      <c r="O920" s="5"/>
      <c r="P920" s="5"/>
      <c r="Q920" s="5"/>
      <c r="R920" s="5"/>
      <c r="S920" s="70"/>
      <c r="T920" s="70"/>
      <c r="U920" s="70"/>
      <c r="V920" s="18"/>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1"/>
      <c r="BA920" s="1"/>
    </row>
    <row r="921" spans="2:53">
      <c r="B921" s="1"/>
      <c r="C921" s="1"/>
      <c r="D921" s="1"/>
      <c r="E921" s="1"/>
      <c r="F921" s="1"/>
      <c r="G921" s="5"/>
      <c r="H921" s="1"/>
      <c r="I921" s="1"/>
      <c r="J921" s="5"/>
      <c r="K921" s="1"/>
      <c r="L921" s="1"/>
      <c r="M921" s="5"/>
      <c r="N921" s="5"/>
      <c r="O921" s="5"/>
      <c r="P921" s="5"/>
      <c r="Q921" s="5"/>
      <c r="R921" s="5"/>
      <c r="S921" s="70"/>
      <c r="T921" s="70"/>
      <c r="U921" s="70"/>
      <c r="V921" s="18"/>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1"/>
      <c r="BA921" s="1"/>
    </row>
    <row r="922" spans="2:53">
      <c r="B922" s="1"/>
      <c r="C922" s="1"/>
      <c r="D922" s="1"/>
      <c r="E922" s="1"/>
      <c r="F922" s="1"/>
      <c r="G922" s="5"/>
      <c r="H922" s="1"/>
      <c r="I922" s="1"/>
      <c r="J922" s="5"/>
      <c r="K922" s="1"/>
      <c r="L922" s="1"/>
      <c r="M922" s="5"/>
      <c r="N922" s="5"/>
      <c r="O922" s="5"/>
      <c r="P922" s="5"/>
      <c r="Q922" s="5"/>
      <c r="R922" s="5"/>
      <c r="S922" s="70"/>
      <c r="T922" s="70"/>
      <c r="U922" s="70"/>
      <c r="V922" s="18"/>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1"/>
      <c r="BA922" s="1"/>
    </row>
    <row r="923" spans="2:53">
      <c r="B923" s="1"/>
      <c r="C923" s="1"/>
      <c r="D923" s="1"/>
      <c r="E923" s="1"/>
      <c r="F923" s="1"/>
      <c r="G923" s="5"/>
      <c r="H923" s="1"/>
      <c r="I923" s="1"/>
      <c r="J923" s="5"/>
      <c r="K923" s="1"/>
      <c r="L923" s="1"/>
      <c r="M923" s="5"/>
      <c r="N923" s="5"/>
      <c r="O923" s="5"/>
      <c r="P923" s="5"/>
      <c r="Q923" s="5"/>
      <c r="R923" s="5"/>
      <c r="S923" s="70"/>
      <c r="T923" s="70"/>
      <c r="U923" s="70"/>
      <c r="V923" s="18"/>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1"/>
      <c r="BA923" s="1"/>
    </row>
    <row r="924" spans="2:53">
      <c r="B924" s="1"/>
      <c r="C924" s="1"/>
      <c r="D924" s="1"/>
      <c r="E924" s="1"/>
      <c r="F924" s="1"/>
      <c r="G924" s="5"/>
      <c r="H924" s="1"/>
      <c r="I924" s="1"/>
      <c r="J924" s="5"/>
      <c r="K924" s="1"/>
      <c r="L924" s="1"/>
      <c r="M924" s="5"/>
      <c r="N924" s="5"/>
      <c r="O924" s="5"/>
      <c r="P924" s="5"/>
      <c r="Q924" s="5"/>
      <c r="R924" s="5"/>
      <c r="S924" s="70"/>
      <c r="T924" s="70"/>
      <c r="U924" s="70"/>
      <c r="V924" s="18"/>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1"/>
      <c r="BA924" s="1"/>
    </row>
    <row r="925" spans="2:53">
      <c r="B925" s="1"/>
      <c r="C925" s="1"/>
      <c r="D925" s="1"/>
      <c r="E925" s="1"/>
      <c r="F925" s="1"/>
      <c r="G925" s="5"/>
      <c r="H925" s="1"/>
      <c r="I925" s="1"/>
      <c r="J925" s="5"/>
      <c r="K925" s="1"/>
      <c r="L925" s="1"/>
      <c r="M925" s="5"/>
      <c r="N925" s="5"/>
      <c r="O925" s="5"/>
      <c r="P925" s="5"/>
      <c r="Q925" s="5"/>
      <c r="R925" s="5"/>
      <c r="S925" s="70"/>
      <c r="T925" s="70"/>
      <c r="U925" s="70"/>
      <c r="V925" s="18"/>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1"/>
      <c r="BA925" s="1"/>
    </row>
    <row r="926" spans="2:53">
      <c r="B926" s="1"/>
      <c r="C926" s="1"/>
      <c r="D926" s="1"/>
      <c r="E926" s="1"/>
      <c r="F926" s="1"/>
      <c r="G926" s="5"/>
      <c r="H926" s="1"/>
      <c r="I926" s="1"/>
      <c r="J926" s="5"/>
      <c r="K926" s="1"/>
      <c r="L926" s="1"/>
      <c r="M926" s="5"/>
      <c r="N926" s="5"/>
      <c r="O926" s="5"/>
      <c r="P926" s="5"/>
      <c r="Q926" s="5"/>
      <c r="R926" s="5"/>
      <c r="S926" s="70"/>
      <c r="T926" s="70"/>
      <c r="U926" s="70"/>
      <c r="V926" s="18"/>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1"/>
      <c r="BA926" s="1"/>
    </row>
    <row r="927" spans="2:53">
      <c r="B927" s="1"/>
      <c r="C927" s="1"/>
      <c r="D927" s="1"/>
      <c r="E927" s="1"/>
      <c r="F927" s="1"/>
      <c r="G927" s="5"/>
      <c r="H927" s="1"/>
      <c r="I927" s="1"/>
      <c r="J927" s="5"/>
      <c r="K927" s="1"/>
      <c r="L927" s="1"/>
      <c r="M927" s="5"/>
      <c r="N927" s="5"/>
      <c r="O927" s="5"/>
      <c r="P927" s="5"/>
      <c r="Q927" s="5"/>
      <c r="R927" s="5"/>
      <c r="S927" s="70"/>
      <c r="T927" s="70"/>
      <c r="U927" s="70"/>
      <c r="V927" s="18"/>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1"/>
      <c r="BA927" s="1"/>
    </row>
    <row r="928" spans="2:53">
      <c r="B928" s="1"/>
      <c r="C928" s="1"/>
      <c r="D928" s="1"/>
      <c r="E928" s="1"/>
      <c r="F928" s="1"/>
      <c r="G928" s="5"/>
      <c r="H928" s="1"/>
      <c r="I928" s="1"/>
      <c r="J928" s="5"/>
      <c r="K928" s="1"/>
      <c r="L928" s="1"/>
      <c r="M928" s="5"/>
      <c r="N928" s="5"/>
      <c r="O928" s="5"/>
      <c r="P928" s="5"/>
      <c r="Q928" s="5"/>
      <c r="R928" s="5"/>
      <c r="S928" s="70"/>
      <c r="T928" s="70"/>
      <c r="U928" s="70"/>
      <c r="V928" s="18"/>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1"/>
      <c r="BA928" s="1"/>
    </row>
    <row r="929" spans="2:53">
      <c r="B929" s="1"/>
      <c r="C929" s="1"/>
      <c r="D929" s="1"/>
      <c r="E929" s="1"/>
      <c r="F929" s="1"/>
      <c r="G929" s="5"/>
      <c r="H929" s="1"/>
      <c r="I929" s="1"/>
      <c r="J929" s="5"/>
      <c r="K929" s="1"/>
      <c r="L929" s="1"/>
      <c r="M929" s="5"/>
      <c r="N929" s="5"/>
      <c r="O929" s="5"/>
      <c r="P929" s="5"/>
      <c r="Q929" s="5"/>
      <c r="R929" s="5"/>
      <c r="S929" s="70"/>
      <c r="T929" s="70"/>
      <c r="U929" s="70"/>
      <c r="V929" s="18"/>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1"/>
      <c r="BA929" s="1"/>
    </row>
    <row r="930" spans="2:53">
      <c r="B930" s="1"/>
      <c r="C930" s="1"/>
      <c r="D930" s="1"/>
      <c r="E930" s="1"/>
      <c r="F930" s="1"/>
      <c r="G930" s="5"/>
      <c r="H930" s="1"/>
      <c r="I930" s="1"/>
      <c r="J930" s="5"/>
      <c r="K930" s="1"/>
      <c r="L930" s="1"/>
      <c r="M930" s="5"/>
      <c r="N930" s="5"/>
      <c r="O930" s="5"/>
      <c r="P930" s="5"/>
      <c r="Q930" s="5"/>
      <c r="R930" s="5"/>
      <c r="S930" s="70"/>
      <c r="T930" s="70"/>
      <c r="U930" s="70"/>
      <c r="V930" s="18"/>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1"/>
      <c r="BA930" s="1"/>
    </row>
    <row r="931" spans="2:53">
      <c r="B931" s="1"/>
      <c r="C931" s="1"/>
      <c r="D931" s="1"/>
      <c r="E931" s="1"/>
      <c r="F931" s="1"/>
      <c r="G931" s="5"/>
      <c r="H931" s="1"/>
      <c r="I931" s="1"/>
      <c r="J931" s="5"/>
      <c r="K931" s="1"/>
      <c r="L931" s="1"/>
      <c r="M931" s="5"/>
      <c r="N931" s="5"/>
      <c r="O931" s="5"/>
      <c r="P931" s="5"/>
      <c r="Q931" s="5"/>
      <c r="R931" s="5"/>
      <c r="S931" s="70"/>
      <c r="T931" s="70"/>
      <c r="U931" s="70"/>
      <c r="V931" s="18"/>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1"/>
      <c r="BA931" s="1"/>
    </row>
    <row r="932" spans="2:53">
      <c r="B932" s="1"/>
      <c r="C932" s="1"/>
      <c r="D932" s="1"/>
      <c r="E932" s="1"/>
      <c r="F932" s="1"/>
      <c r="G932" s="5"/>
      <c r="H932" s="1"/>
      <c r="I932" s="1"/>
      <c r="J932" s="5"/>
      <c r="K932" s="1"/>
      <c r="L932" s="1"/>
      <c r="M932" s="5"/>
      <c r="N932" s="5"/>
      <c r="O932" s="5"/>
      <c r="P932" s="5"/>
      <c r="Q932" s="5"/>
      <c r="R932" s="5"/>
      <c r="S932" s="70"/>
      <c r="T932" s="70"/>
      <c r="U932" s="70"/>
      <c r="V932" s="18"/>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1"/>
      <c r="BA932" s="1"/>
    </row>
    <row r="933" spans="2:53">
      <c r="B933" s="1"/>
      <c r="C933" s="1"/>
      <c r="D933" s="1"/>
      <c r="E933" s="1"/>
      <c r="F933" s="1"/>
      <c r="G933" s="5"/>
      <c r="H933" s="1"/>
      <c r="I933" s="1"/>
      <c r="J933" s="5"/>
      <c r="K933" s="1"/>
      <c r="L933" s="1"/>
      <c r="M933" s="5"/>
      <c r="N933" s="5"/>
      <c r="O933" s="5"/>
      <c r="P933" s="5"/>
      <c r="Q933" s="5"/>
      <c r="R933" s="5"/>
      <c r="S933" s="70"/>
      <c r="T933" s="70"/>
      <c r="U933" s="70"/>
      <c r="V933" s="18"/>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1"/>
      <c r="BA933" s="1"/>
    </row>
    <row r="934" spans="2:53">
      <c r="B934" s="1"/>
      <c r="C934" s="1"/>
      <c r="D934" s="1"/>
      <c r="E934" s="1"/>
      <c r="F934" s="1"/>
      <c r="G934" s="5"/>
      <c r="H934" s="1"/>
      <c r="I934" s="1"/>
      <c r="J934" s="5"/>
      <c r="K934" s="1"/>
      <c r="L934" s="1"/>
      <c r="M934" s="5"/>
      <c r="N934" s="5"/>
      <c r="O934" s="5"/>
      <c r="P934" s="5"/>
      <c r="Q934" s="5"/>
      <c r="R934" s="5"/>
      <c r="S934" s="70"/>
      <c r="T934" s="70"/>
      <c r="U934" s="70"/>
      <c r="V934" s="18"/>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1"/>
      <c r="BA934" s="1"/>
    </row>
    <row r="935" spans="2:53">
      <c r="B935" s="1"/>
      <c r="C935" s="1"/>
      <c r="D935" s="1"/>
      <c r="E935" s="1"/>
      <c r="F935" s="1"/>
      <c r="G935" s="5"/>
      <c r="H935" s="1"/>
      <c r="I935" s="1"/>
      <c r="J935" s="5"/>
      <c r="K935" s="1"/>
      <c r="L935" s="1"/>
      <c r="M935" s="5"/>
      <c r="N935" s="5"/>
      <c r="O935" s="5"/>
      <c r="P935" s="5"/>
      <c r="Q935" s="5"/>
      <c r="R935" s="5"/>
      <c r="S935" s="70"/>
      <c r="T935" s="70"/>
      <c r="U935" s="70"/>
      <c r="V935" s="18"/>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1"/>
      <c r="BA935" s="1"/>
    </row>
    <row r="936" spans="2:53">
      <c r="B936" s="1"/>
      <c r="C936" s="1"/>
      <c r="D936" s="1"/>
      <c r="E936" s="1"/>
      <c r="F936" s="1"/>
      <c r="G936" s="5"/>
      <c r="H936" s="1"/>
      <c r="I936" s="1"/>
      <c r="J936" s="5"/>
      <c r="K936" s="1"/>
      <c r="L936" s="1"/>
      <c r="M936" s="5"/>
      <c r="N936" s="5"/>
      <c r="O936" s="5"/>
      <c r="P936" s="5"/>
      <c r="Q936" s="5"/>
      <c r="R936" s="5"/>
      <c r="S936" s="70"/>
      <c r="T936" s="70"/>
      <c r="U936" s="70"/>
      <c r="V936" s="18"/>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1"/>
      <c r="BA936" s="1"/>
    </row>
    <row r="937" spans="2:53">
      <c r="B937" s="1"/>
      <c r="C937" s="1"/>
      <c r="D937" s="1"/>
      <c r="E937" s="1"/>
      <c r="F937" s="1"/>
      <c r="G937" s="5"/>
      <c r="H937" s="1"/>
      <c r="I937" s="1"/>
      <c r="J937" s="5"/>
      <c r="K937" s="1"/>
      <c r="L937" s="1"/>
      <c r="M937" s="5"/>
      <c r="N937" s="5"/>
      <c r="O937" s="5"/>
      <c r="P937" s="5"/>
      <c r="Q937" s="5"/>
      <c r="R937" s="5"/>
      <c r="S937" s="70"/>
      <c r="T937" s="70"/>
      <c r="U937" s="70"/>
      <c r="V937" s="18"/>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1"/>
      <c r="BA937" s="1"/>
    </row>
    <row r="938" spans="2:53">
      <c r="B938" s="1"/>
      <c r="C938" s="1"/>
      <c r="D938" s="1"/>
      <c r="E938" s="1"/>
      <c r="F938" s="1"/>
      <c r="G938" s="5"/>
      <c r="H938" s="1"/>
      <c r="I938" s="1"/>
      <c r="J938" s="5"/>
      <c r="K938" s="1"/>
      <c r="L938" s="1"/>
      <c r="M938" s="5"/>
      <c r="N938" s="5"/>
      <c r="O938" s="5"/>
      <c r="P938" s="5"/>
      <c r="Q938" s="5"/>
      <c r="R938" s="5"/>
      <c r="S938" s="70"/>
      <c r="T938" s="70"/>
      <c r="U938" s="70"/>
      <c r="V938" s="18"/>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1"/>
      <c r="BA938" s="1"/>
    </row>
    <row r="939" spans="2:53">
      <c r="B939" s="1"/>
      <c r="C939" s="1"/>
      <c r="D939" s="1"/>
      <c r="E939" s="1"/>
      <c r="F939" s="1"/>
      <c r="G939" s="5"/>
      <c r="H939" s="1"/>
      <c r="I939" s="1"/>
      <c r="J939" s="5"/>
      <c r="K939" s="1"/>
      <c r="L939" s="1"/>
      <c r="M939" s="5"/>
      <c r="N939" s="5"/>
      <c r="O939" s="5"/>
      <c r="P939" s="5"/>
      <c r="Q939" s="5"/>
      <c r="R939" s="5"/>
      <c r="S939" s="70"/>
      <c r="T939" s="70"/>
      <c r="U939" s="70"/>
      <c r="V939" s="18"/>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1"/>
      <c r="BA939" s="1"/>
    </row>
    <row r="940" spans="2:53">
      <c r="B940" s="1"/>
      <c r="C940" s="1"/>
      <c r="D940" s="1"/>
      <c r="E940" s="1"/>
      <c r="F940" s="1"/>
      <c r="G940" s="5"/>
      <c r="H940" s="1"/>
      <c r="I940" s="1"/>
      <c r="J940" s="5"/>
      <c r="K940" s="1"/>
      <c r="L940" s="1"/>
      <c r="M940" s="5"/>
      <c r="N940" s="5"/>
      <c r="O940" s="5"/>
      <c r="P940" s="5"/>
      <c r="Q940" s="5"/>
      <c r="R940" s="5"/>
      <c r="S940" s="70"/>
      <c r="T940" s="70"/>
      <c r="U940" s="70"/>
      <c r="V940" s="18"/>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1"/>
      <c r="BA940" s="1"/>
    </row>
    <row r="941" spans="2:53">
      <c r="B941" s="1"/>
      <c r="C941" s="1"/>
      <c r="D941" s="1"/>
      <c r="E941" s="1"/>
      <c r="F941" s="1"/>
      <c r="G941" s="5"/>
      <c r="H941" s="1"/>
      <c r="I941" s="1"/>
      <c r="J941" s="5"/>
      <c r="K941" s="1"/>
      <c r="L941" s="1"/>
      <c r="M941" s="5"/>
      <c r="N941" s="5"/>
      <c r="O941" s="5"/>
      <c r="P941" s="5"/>
      <c r="Q941" s="5"/>
      <c r="R941" s="5"/>
      <c r="S941" s="70"/>
      <c r="T941" s="70"/>
      <c r="U941" s="70"/>
      <c r="V941" s="18"/>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1"/>
      <c r="BA941" s="1"/>
    </row>
    <row r="942" spans="2:53">
      <c r="B942" s="1"/>
      <c r="C942" s="1"/>
      <c r="D942" s="1"/>
      <c r="E942" s="1"/>
      <c r="F942" s="1"/>
      <c r="G942" s="5"/>
      <c r="H942" s="1"/>
      <c r="I942" s="1"/>
      <c r="J942" s="5"/>
      <c r="K942" s="1"/>
      <c r="L942" s="1"/>
      <c r="M942" s="5"/>
      <c r="N942" s="5"/>
      <c r="O942" s="5"/>
      <c r="P942" s="5"/>
      <c r="Q942" s="5"/>
      <c r="R942" s="5"/>
      <c r="S942" s="70"/>
      <c r="T942" s="70"/>
      <c r="U942" s="70"/>
      <c r="V942" s="18"/>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1"/>
      <c r="BA942" s="1"/>
    </row>
    <row r="943" spans="2:53">
      <c r="B943" s="1"/>
      <c r="C943" s="1"/>
      <c r="D943" s="1"/>
      <c r="E943" s="1"/>
      <c r="F943" s="1"/>
      <c r="G943" s="5"/>
      <c r="H943" s="1"/>
      <c r="I943" s="1"/>
      <c r="J943" s="5"/>
      <c r="K943" s="1"/>
      <c r="L943" s="1"/>
      <c r="M943" s="5"/>
      <c r="N943" s="5"/>
      <c r="O943" s="5"/>
      <c r="P943" s="5"/>
      <c r="Q943" s="5"/>
      <c r="R943" s="5"/>
      <c r="S943" s="70"/>
      <c r="T943" s="70"/>
      <c r="U943" s="70"/>
      <c r="V943" s="18"/>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1"/>
      <c r="BA943" s="1"/>
    </row>
    <row r="944" spans="2:53">
      <c r="B944" s="1"/>
      <c r="C944" s="1"/>
      <c r="D944" s="1"/>
      <c r="E944" s="1"/>
      <c r="F944" s="1"/>
      <c r="G944" s="5"/>
      <c r="H944" s="1"/>
      <c r="I944" s="1"/>
      <c r="J944" s="5"/>
      <c r="K944" s="1"/>
      <c r="L944" s="1"/>
      <c r="M944" s="5"/>
      <c r="N944" s="5"/>
      <c r="O944" s="5"/>
      <c r="P944" s="5"/>
      <c r="Q944" s="5"/>
      <c r="R944" s="5"/>
      <c r="S944" s="70"/>
      <c r="T944" s="70"/>
      <c r="U944" s="70"/>
      <c r="V944" s="18"/>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1"/>
      <c r="BA944" s="1"/>
    </row>
    <row r="945" spans="2:53">
      <c r="B945" s="1"/>
      <c r="C945" s="1"/>
      <c r="D945" s="1"/>
      <c r="E945" s="1"/>
      <c r="F945" s="1"/>
      <c r="G945" s="5"/>
      <c r="H945" s="1"/>
      <c r="I945" s="1"/>
      <c r="J945" s="5"/>
      <c r="K945" s="1"/>
      <c r="L945" s="1"/>
      <c r="M945" s="5"/>
      <c r="N945" s="5"/>
      <c r="O945" s="5"/>
      <c r="P945" s="5"/>
      <c r="Q945" s="5"/>
      <c r="R945" s="5"/>
      <c r="S945" s="70"/>
      <c r="T945" s="70"/>
      <c r="U945" s="70"/>
      <c r="V945" s="18"/>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1"/>
      <c r="BA945" s="1"/>
    </row>
    <row r="946" spans="2:53">
      <c r="B946" s="1"/>
      <c r="C946" s="1"/>
      <c r="D946" s="1"/>
      <c r="E946" s="1"/>
      <c r="F946" s="1"/>
      <c r="G946" s="5"/>
      <c r="H946" s="1"/>
      <c r="I946" s="1"/>
      <c r="J946" s="5"/>
      <c r="K946" s="1"/>
      <c r="L946" s="1"/>
      <c r="M946" s="5"/>
      <c r="N946" s="5"/>
      <c r="O946" s="5"/>
      <c r="P946" s="5"/>
      <c r="Q946" s="5"/>
      <c r="R946" s="5"/>
      <c r="S946" s="70"/>
      <c r="T946" s="70"/>
      <c r="U946" s="70"/>
      <c r="V946" s="18"/>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1"/>
      <c r="BA946" s="1"/>
    </row>
    <row r="947" spans="2:53">
      <c r="B947" s="1"/>
      <c r="C947" s="1"/>
      <c r="D947" s="1"/>
      <c r="E947" s="1"/>
      <c r="F947" s="1"/>
      <c r="G947" s="5"/>
      <c r="H947" s="1"/>
      <c r="I947" s="1"/>
      <c r="J947" s="5"/>
      <c r="K947" s="1"/>
      <c r="L947" s="1"/>
      <c r="M947" s="5"/>
      <c r="N947" s="5"/>
      <c r="O947" s="5"/>
      <c r="P947" s="5"/>
      <c r="Q947" s="5"/>
      <c r="R947" s="5"/>
      <c r="S947" s="70"/>
      <c r="T947" s="70"/>
      <c r="U947" s="70"/>
      <c r="V947" s="18"/>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1"/>
      <c r="BA947" s="1"/>
    </row>
    <row r="948" spans="2:53">
      <c r="B948" s="1"/>
      <c r="C948" s="1"/>
      <c r="D948" s="1"/>
      <c r="E948" s="1"/>
      <c r="F948" s="1"/>
      <c r="G948" s="5"/>
      <c r="H948" s="1"/>
      <c r="I948" s="1"/>
      <c r="J948" s="5"/>
      <c r="K948" s="1"/>
      <c r="L948" s="1"/>
      <c r="M948" s="5"/>
      <c r="N948" s="5"/>
      <c r="O948" s="5"/>
      <c r="P948" s="5"/>
      <c r="Q948" s="5"/>
      <c r="R948" s="5"/>
      <c r="S948" s="70"/>
      <c r="T948" s="70"/>
      <c r="U948" s="70"/>
      <c r="V948" s="18"/>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1"/>
      <c r="BA948" s="1"/>
    </row>
    <row r="949" spans="2:53">
      <c r="B949" s="1"/>
      <c r="C949" s="1"/>
      <c r="D949" s="1"/>
      <c r="E949" s="1"/>
      <c r="F949" s="1"/>
      <c r="G949" s="5"/>
      <c r="H949" s="1"/>
      <c r="I949" s="1"/>
      <c r="J949" s="5"/>
      <c r="K949" s="1"/>
      <c r="L949" s="1"/>
      <c r="M949" s="5"/>
      <c r="N949" s="5"/>
      <c r="O949" s="5"/>
      <c r="P949" s="5"/>
      <c r="Q949" s="5"/>
      <c r="R949" s="5"/>
      <c r="S949" s="70"/>
      <c r="T949" s="70"/>
      <c r="U949" s="70"/>
      <c r="V949" s="18"/>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1"/>
      <c r="BA949" s="1"/>
    </row>
    <row r="950" spans="2:53">
      <c r="B950" s="1"/>
      <c r="C950" s="1"/>
      <c r="D950" s="1"/>
      <c r="E950" s="1"/>
      <c r="F950" s="1"/>
      <c r="G950" s="5"/>
      <c r="H950" s="1"/>
      <c r="I950" s="1"/>
      <c r="J950" s="5"/>
      <c r="K950" s="1"/>
      <c r="L950" s="1"/>
      <c r="M950" s="5"/>
      <c r="N950" s="5"/>
      <c r="O950" s="5"/>
      <c r="P950" s="5"/>
      <c r="Q950" s="5"/>
      <c r="R950" s="5"/>
      <c r="S950" s="70"/>
      <c r="T950" s="70"/>
      <c r="U950" s="70"/>
      <c r="V950" s="18"/>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1"/>
      <c r="BA950" s="1"/>
    </row>
    <row r="951" spans="2:53">
      <c r="B951" s="1"/>
      <c r="C951" s="1"/>
      <c r="D951" s="1"/>
      <c r="E951" s="1"/>
      <c r="F951" s="1"/>
      <c r="G951" s="5"/>
      <c r="H951" s="1"/>
      <c r="I951" s="1"/>
      <c r="J951" s="5"/>
      <c r="K951" s="1"/>
      <c r="L951" s="1"/>
      <c r="M951" s="5"/>
      <c r="N951" s="5"/>
      <c r="O951" s="5"/>
      <c r="P951" s="5"/>
      <c r="Q951" s="5"/>
      <c r="R951" s="5"/>
      <c r="S951" s="70"/>
      <c r="T951" s="70"/>
      <c r="U951" s="70"/>
      <c r="V951" s="18"/>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1"/>
      <c r="BA951" s="1"/>
    </row>
    <row r="952" spans="2:53">
      <c r="B952" s="1"/>
      <c r="C952" s="1"/>
      <c r="D952" s="1"/>
      <c r="E952" s="1"/>
      <c r="F952" s="1"/>
      <c r="G952" s="5"/>
      <c r="H952" s="1"/>
      <c r="I952" s="1"/>
      <c r="J952" s="5"/>
      <c r="K952" s="1"/>
      <c r="L952" s="1"/>
      <c r="M952" s="5"/>
      <c r="N952" s="5"/>
      <c r="O952" s="5"/>
      <c r="P952" s="5"/>
      <c r="Q952" s="5"/>
      <c r="R952" s="5"/>
      <c r="S952" s="70"/>
      <c r="T952" s="70"/>
      <c r="U952" s="70"/>
      <c r="V952" s="18"/>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1"/>
      <c r="BA952" s="1"/>
    </row>
    <row r="953" spans="2:53">
      <c r="B953" s="1"/>
      <c r="C953" s="1"/>
      <c r="D953" s="1"/>
      <c r="E953" s="1"/>
      <c r="F953" s="1"/>
      <c r="G953" s="5"/>
      <c r="H953" s="1"/>
      <c r="I953" s="1"/>
      <c r="J953" s="5"/>
      <c r="K953" s="1"/>
      <c r="L953" s="1"/>
      <c r="M953" s="5"/>
      <c r="N953" s="5"/>
      <c r="O953" s="5"/>
      <c r="P953" s="5"/>
      <c r="Q953" s="5"/>
      <c r="R953" s="5"/>
      <c r="S953" s="70"/>
      <c r="T953" s="70"/>
      <c r="U953" s="70"/>
      <c r="V953" s="18"/>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1"/>
      <c r="BA953" s="1"/>
    </row>
    <row r="954" spans="2:53">
      <c r="B954" s="1"/>
      <c r="C954" s="1"/>
      <c r="D954" s="1"/>
      <c r="E954" s="1"/>
      <c r="F954" s="1"/>
      <c r="G954" s="5"/>
      <c r="H954" s="1"/>
      <c r="I954" s="1"/>
      <c r="J954" s="5"/>
      <c r="K954" s="1"/>
      <c r="L954" s="1"/>
      <c r="M954" s="5"/>
      <c r="N954" s="5"/>
      <c r="O954" s="5"/>
      <c r="P954" s="5"/>
      <c r="Q954" s="5"/>
      <c r="R954" s="5"/>
      <c r="S954" s="70"/>
      <c r="T954" s="70"/>
      <c r="U954" s="70"/>
      <c r="V954" s="18"/>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1"/>
      <c r="BA954" s="1"/>
    </row>
    <row r="955" spans="2:53">
      <c r="B955" s="1"/>
      <c r="C955" s="1"/>
      <c r="D955" s="1"/>
      <c r="E955" s="1"/>
      <c r="F955" s="1"/>
      <c r="G955" s="5"/>
      <c r="H955" s="1"/>
      <c r="I955" s="1"/>
      <c r="J955" s="5"/>
      <c r="K955" s="1"/>
      <c r="L955" s="1"/>
      <c r="M955" s="5"/>
      <c r="N955" s="5"/>
      <c r="O955" s="5"/>
      <c r="P955" s="5"/>
      <c r="Q955" s="5"/>
      <c r="R955" s="5"/>
      <c r="S955" s="70"/>
      <c r="T955" s="70"/>
      <c r="U955" s="70"/>
      <c r="V955" s="18"/>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1"/>
      <c r="BA955" s="1"/>
    </row>
    <row r="956" spans="2:53">
      <c r="B956" s="1"/>
      <c r="C956" s="1"/>
      <c r="D956" s="1"/>
      <c r="E956" s="1"/>
      <c r="F956" s="1"/>
      <c r="G956" s="5"/>
      <c r="H956" s="1"/>
      <c r="I956" s="1"/>
      <c r="J956" s="5"/>
      <c r="K956" s="1"/>
      <c r="L956" s="1"/>
      <c r="M956" s="5"/>
      <c r="N956" s="5"/>
      <c r="O956" s="5"/>
      <c r="P956" s="5"/>
      <c r="Q956" s="5"/>
      <c r="R956" s="5"/>
      <c r="S956" s="70"/>
      <c r="T956" s="70"/>
      <c r="U956" s="70"/>
      <c r="V956" s="18"/>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1"/>
      <c r="BA956" s="1"/>
    </row>
    <row r="957" spans="2:53">
      <c r="B957" s="1"/>
      <c r="C957" s="1"/>
      <c r="D957" s="1"/>
      <c r="E957" s="1"/>
      <c r="F957" s="1"/>
      <c r="G957" s="5"/>
      <c r="H957" s="1"/>
      <c r="I957" s="1"/>
      <c r="J957" s="5"/>
      <c r="K957" s="1"/>
      <c r="L957" s="1"/>
      <c r="M957" s="5"/>
      <c r="N957" s="5"/>
      <c r="O957" s="5"/>
      <c r="P957" s="5"/>
      <c r="Q957" s="5"/>
      <c r="R957" s="5"/>
      <c r="S957" s="70"/>
      <c r="T957" s="70"/>
      <c r="U957" s="70"/>
      <c r="V957" s="18"/>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1"/>
      <c r="BA957" s="1"/>
    </row>
    <row r="958" spans="2:53">
      <c r="B958" s="1"/>
      <c r="C958" s="1"/>
      <c r="D958" s="1"/>
      <c r="E958" s="1"/>
      <c r="F958" s="1"/>
      <c r="G958" s="5"/>
      <c r="H958" s="1"/>
      <c r="I958" s="1"/>
      <c r="J958" s="5"/>
      <c r="K958" s="1"/>
      <c r="L958" s="1"/>
      <c r="M958" s="5"/>
      <c r="N958" s="5"/>
      <c r="O958" s="5"/>
      <c r="P958" s="5"/>
      <c r="Q958" s="5"/>
      <c r="R958" s="5"/>
      <c r="S958" s="70"/>
      <c r="T958" s="70"/>
      <c r="U958" s="70"/>
      <c r="V958" s="18"/>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1"/>
      <c r="BA958" s="1"/>
    </row>
    <row r="959" spans="2:53">
      <c r="B959" s="1"/>
      <c r="C959" s="1"/>
      <c r="D959" s="1"/>
      <c r="E959" s="1"/>
      <c r="F959" s="1"/>
      <c r="G959" s="5"/>
      <c r="H959" s="1"/>
      <c r="I959" s="1"/>
      <c r="J959" s="5"/>
      <c r="K959" s="1"/>
      <c r="L959" s="1"/>
      <c r="M959" s="5"/>
      <c r="N959" s="5"/>
      <c r="O959" s="5"/>
      <c r="P959" s="5"/>
      <c r="Q959" s="5"/>
      <c r="R959" s="5"/>
      <c r="S959" s="70"/>
      <c r="T959" s="70"/>
      <c r="U959" s="70"/>
      <c r="V959" s="18"/>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1"/>
      <c r="BA959" s="1"/>
    </row>
    <row r="960" spans="2:53">
      <c r="B960" s="1"/>
      <c r="C960" s="1"/>
      <c r="D960" s="1"/>
      <c r="E960" s="1"/>
      <c r="F960" s="1"/>
      <c r="G960" s="5"/>
      <c r="H960" s="1"/>
      <c r="I960" s="1"/>
      <c r="J960" s="5"/>
      <c r="K960" s="1"/>
      <c r="L960" s="1"/>
      <c r="M960" s="5"/>
      <c r="N960" s="5"/>
      <c r="O960" s="5"/>
      <c r="P960" s="5"/>
      <c r="Q960" s="5"/>
      <c r="R960" s="5"/>
      <c r="S960" s="70"/>
      <c r="T960" s="70"/>
      <c r="U960" s="70"/>
      <c r="V960" s="18"/>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1"/>
      <c r="BA960" s="1"/>
    </row>
    <row r="961" spans="2:53">
      <c r="B961" s="1"/>
      <c r="C961" s="1"/>
      <c r="D961" s="1"/>
      <c r="E961" s="1"/>
      <c r="F961" s="1"/>
      <c r="G961" s="5"/>
      <c r="H961" s="1"/>
      <c r="I961" s="1"/>
      <c r="J961" s="5"/>
      <c r="K961" s="1"/>
      <c r="L961" s="1"/>
      <c r="M961" s="5"/>
      <c r="N961" s="5"/>
      <c r="O961" s="5"/>
      <c r="P961" s="5"/>
      <c r="Q961" s="5"/>
      <c r="R961" s="5"/>
      <c r="S961" s="70"/>
      <c r="T961" s="70"/>
      <c r="U961" s="70"/>
      <c r="V961" s="18"/>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1"/>
      <c r="BA961" s="1"/>
    </row>
    <row r="962" spans="2:53">
      <c r="B962" s="1"/>
      <c r="C962" s="1"/>
      <c r="D962" s="1"/>
      <c r="E962" s="1"/>
      <c r="F962" s="1"/>
      <c r="G962" s="5"/>
      <c r="H962" s="1"/>
      <c r="I962" s="1"/>
      <c r="J962" s="5"/>
      <c r="K962" s="1"/>
      <c r="L962" s="1"/>
      <c r="M962" s="5"/>
      <c r="N962" s="5"/>
      <c r="O962" s="5"/>
      <c r="P962" s="5"/>
      <c r="Q962" s="5"/>
      <c r="R962" s="5"/>
      <c r="S962" s="70"/>
      <c r="T962" s="70"/>
      <c r="U962" s="70"/>
      <c r="V962" s="18"/>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1"/>
      <c r="BA962" s="1"/>
    </row>
    <row r="963" spans="2:53">
      <c r="B963" s="1"/>
      <c r="C963" s="1"/>
      <c r="D963" s="1"/>
      <c r="E963" s="1"/>
      <c r="F963" s="1"/>
      <c r="G963" s="5"/>
      <c r="H963" s="1"/>
      <c r="I963" s="1"/>
      <c r="J963" s="5"/>
      <c r="K963" s="1"/>
      <c r="L963" s="1"/>
      <c r="M963" s="5"/>
      <c r="N963" s="5"/>
      <c r="O963" s="5"/>
      <c r="P963" s="5"/>
      <c r="Q963" s="5"/>
      <c r="R963" s="5"/>
      <c r="S963" s="70"/>
      <c r="T963" s="70"/>
      <c r="U963" s="70"/>
      <c r="V963" s="18"/>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1"/>
      <c r="BA963" s="1"/>
    </row>
    <row r="964" spans="2:53">
      <c r="B964" s="1"/>
      <c r="C964" s="1"/>
      <c r="D964" s="1"/>
      <c r="E964" s="1"/>
      <c r="F964" s="1"/>
      <c r="G964" s="5"/>
      <c r="H964" s="1"/>
      <c r="I964" s="1"/>
      <c r="J964" s="5"/>
      <c r="K964" s="1"/>
      <c r="L964" s="1"/>
      <c r="M964" s="5"/>
      <c r="N964" s="5"/>
      <c r="O964" s="5"/>
      <c r="P964" s="5"/>
      <c r="Q964" s="5"/>
      <c r="R964" s="5"/>
      <c r="S964" s="70"/>
      <c r="T964" s="70"/>
      <c r="U964" s="70"/>
      <c r="V964" s="18"/>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1"/>
      <c r="BA964" s="1"/>
    </row>
    <row r="965" spans="2:53">
      <c r="B965" s="1"/>
      <c r="C965" s="1"/>
      <c r="D965" s="1"/>
      <c r="E965" s="1"/>
      <c r="F965" s="1"/>
      <c r="G965" s="5"/>
      <c r="H965" s="1"/>
      <c r="I965" s="1"/>
      <c r="J965" s="5"/>
      <c r="K965" s="1"/>
      <c r="L965" s="1"/>
      <c r="M965" s="5"/>
      <c r="N965" s="5"/>
      <c r="O965" s="5"/>
      <c r="P965" s="5"/>
      <c r="Q965" s="5"/>
      <c r="R965" s="5"/>
      <c r="S965" s="70"/>
      <c r="T965" s="70"/>
      <c r="U965" s="70"/>
      <c r="V965" s="18"/>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1"/>
      <c r="BA965" s="1"/>
    </row>
    <row r="966" spans="2:53">
      <c r="B966" s="1"/>
      <c r="C966" s="1"/>
      <c r="D966" s="1"/>
      <c r="E966" s="1"/>
      <c r="F966" s="1"/>
      <c r="G966" s="5"/>
      <c r="H966" s="1"/>
      <c r="I966" s="1"/>
      <c r="J966" s="5"/>
      <c r="K966" s="1"/>
      <c r="L966" s="1"/>
      <c r="M966" s="5"/>
      <c r="N966" s="5"/>
      <c r="O966" s="5"/>
      <c r="P966" s="5"/>
      <c r="Q966" s="5"/>
      <c r="R966" s="5"/>
      <c r="S966" s="70"/>
      <c r="T966" s="70"/>
      <c r="U966" s="70"/>
      <c r="V966" s="18"/>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1"/>
      <c r="BA966" s="1"/>
    </row>
    <row r="967" spans="2:53">
      <c r="B967" s="1"/>
      <c r="C967" s="1"/>
      <c r="D967" s="1"/>
      <c r="E967" s="1"/>
      <c r="F967" s="1"/>
      <c r="G967" s="5"/>
      <c r="H967" s="1"/>
      <c r="I967" s="1"/>
      <c r="J967" s="5"/>
      <c r="K967" s="1"/>
      <c r="L967" s="1"/>
      <c r="M967" s="5"/>
      <c r="N967" s="5"/>
      <c r="O967" s="5"/>
      <c r="P967" s="5"/>
      <c r="Q967" s="5"/>
      <c r="R967" s="5"/>
      <c r="S967" s="70"/>
      <c r="T967" s="70"/>
      <c r="U967" s="70"/>
      <c r="V967" s="18"/>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1"/>
      <c r="BA967" s="1"/>
    </row>
    <row r="968" spans="2:53">
      <c r="B968" s="1"/>
      <c r="C968" s="1"/>
      <c r="D968" s="1"/>
      <c r="E968" s="1"/>
      <c r="F968" s="1"/>
      <c r="G968" s="5"/>
      <c r="H968" s="1"/>
      <c r="I968" s="1"/>
      <c r="J968" s="5"/>
      <c r="K968" s="1"/>
      <c r="L968" s="1"/>
      <c r="M968" s="5"/>
      <c r="N968" s="5"/>
      <c r="O968" s="5"/>
      <c r="P968" s="5"/>
      <c r="Q968" s="5"/>
      <c r="R968" s="5"/>
      <c r="S968" s="70"/>
      <c r="T968" s="70"/>
      <c r="U968" s="70"/>
      <c r="V968" s="18"/>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1"/>
      <c r="BA968" s="1"/>
    </row>
    <row r="969" spans="2:53">
      <c r="B969" s="1"/>
      <c r="C969" s="1"/>
      <c r="D969" s="1"/>
      <c r="E969" s="1"/>
      <c r="F969" s="1"/>
      <c r="G969" s="5"/>
      <c r="H969" s="1"/>
      <c r="I969" s="1"/>
      <c r="J969" s="5"/>
      <c r="K969" s="1"/>
      <c r="L969" s="1"/>
      <c r="M969" s="5"/>
      <c r="N969" s="5"/>
      <c r="O969" s="5"/>
      <c r="P969" s="5"/>
      <c r="Q969" s="5"/>
      <c r="R969" s="5"/>
      <c r="S969" s="70"/>
      <c r="T969" s="70"/>
      <c r="U969" s="70"/>
      <c r="V969" s="18"/>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1"/>
      <c r="BA969" s="1"/>
    </row>
    <row r="970" spans="2:53">
      <c r="B970" s="1"/>
      <c r="C970" s="1"/>
      <c r="D970" s="1"/>
      <c r="E970" s="1"/>
      <c r="F970" s="1"/>
      <c r="G970" s="5"/>
      <c r="H970" s="1"/>
      <c r="I970" s="1"/>
      <c r="J970" s="5"/>
      <c r="K970" s="1"/>
      <c r="L970" s="1"/>
      <c r="M970" s="5"/>
      <c r="N970" s="5"/>
      <c r="O970" s="5"/>
      <c r="P970" s="5"/>
      <c r="Q970" s="5"/>
      <c r="R970" s="5"/>
      <c r="S970" s="70"/>
      <c r="T970" s="70"/>
      <c r="U970" s="70"/>
      <c r="V970" s="18"/>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1"/>
      <c r="BA970" s="1"/>
    </row>
    <row r="971" spans="2:53">
      <c r="B971" s="1"/>
      <c r="C971" s="1"/>
      <c r="D971" s="1"/>
      <c r="E971" s="1"/>
      <c r="F971" s="1"/>
      <c r="G971" s="5"/>
      <c r="H971" s="1"/>
      <c r="I971" s="1"/>
      <c r="J971" s="5"/>
      <c r="K971" s="1"/>
      <c r="L971" s="1"/>
      <c r="M971" s="5"/>
      <c r="N971" s="5"/>
      <c r="O971" s="5"/>
      <c r="P971" s="5"/>
      <c r="Q971" s="5"/>
      <c r="R971" s="5"/>
      <c r="S971" s="70"/>
      <c r="T971" s="70"/>
      <c r="U971" s="70"/>
      <c r="V971" s="18"/>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1"/>
      <c r="BA971" s="1"/>
    </row>
    <row r="972" spans="2:53">
      <c r="B972" s="1"/>
      <c r="C972" s="1"/>
      <c r="D972" s="1"/>
      <c r="E972" s="1"/>
      <c r="F972" s="1"/>
      <c r="G972" s="5"/>
      <c r="H972" s="1"/>
      <c r="I972" s="1"/>
      <c r="J972" s="5"/>
      <c r="K972" s="1"/>
      <c r="L972" s="1"/>
      <c r="M972" s="5"/>
      <c r="N972" s="5"/>
      <c r="O972" s="5"/>
      <c r="P972" s="5"/>
      <c r="Q972" s="5"/>
      <c r="R972" s="5"/>
      <c r="S972" s="70"/>
      <c r="T972" s="70"/>
      <c r="U972" s="70"/>
      <c r="V972" s="18"/>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1"/>
      <c r="BA972" s="1"/>
    </row>
    <row r="973" spans="2:53">
      <c r="B973" s="1"/>
      <c r="C973" s="1"/>
      <c r="D973" s="1"/>
      <c r="E973" s="1"/>
      <c r="F973" s="1"/>
      <c r="G973" s="5"/>
      <c r="H973" s="1"/>
      <c r="I973" s="1"/>
      <c r="J973" s="5"/>
      <c r="K973" s="1"/>
      <c r="L973" s="1"/>
      <c r="M973" s="5"/>
      <c r="N973" s="5"/>
      <c r="O973" s="5"/>
      <c r="P973" s="5"/>
      <c r="Q973" s="5"/>
      <c r="R973" s="5"/>
      <c r="S973" s="70"/>
      <c r="T973" s="70"/>
      <c r="U973" s="70"/>
      <c r="V973" s="18"/>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1"/>
      <c r="BA973" s="1"/>
    </row>
    <row r="974" spans="2:53">
      <c r="B974" s="1"/>
      <c r="C974" s="1"/>
      <c r="D974" s="1"/>
      <c r="E974" s="1"/>
      <c r="F974" s="1"/>
      <c r="G974" s="5"/>
      <c r="H974" s="1"/>
      <c r="I974" s="1"/>
      <c r="J974" s="5"/>
      <c r="K974" s="1"/>
      <c r="L974" s="1"/>
      <c r="M974" s="5"/>
      <c r="N974" s="5"/>
      <c r="O974" s="5"/>
      <c r="P974" s="5"/>
      <c r="Q974" s="5"/>
      <c r="R974" s="5"/>
      <c r="S974" s="70"/>
      <c r="T974" s="70"/>
      <c r="U974" s="70"/>
      <c r="V974" s="18"/>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1"/>
      <c r="BA974" s="1"/>
    </row>
    <row r="975" spans="2:53">
      <c r="B975" s="1"/>
      <c r="C975" s="1"/>
      <c r="D975" s="1"/>
      <c r="E975" s="1"/>
      <c r="F975" s="1"/>
      <c r="G975" s="5"/>
      <c r="H975" s="1"/>
      <c r="I975" s="1"/>
      <c r="J975" s="5"/>
      <c r="K975" s="1"/>
      <c r="L975" s="1"/>
      <c r="M975" s="5"/>
      <c r="N975" s="5"/>
      <c r="O975" s="5"/>
      <c r="P975" s="5"/>
      <c r="Q975" s="5"/>
      <c r="R975" s="5"/>
      <c r="S975" s="70"/>
      <c r="T975" s="70"/>
      <c r="U975" s="70"/>
      <c r="V975" s="18"/>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1"/>
      <c r="BA975" s="1"/>
    </row>
    <row r="976" spans="2:53">
      <c r="B976" s="1"/>
      <c r="C976" s="1"/>
      <c r="D976" s="1"/>
      <c r="E976" s="1"/>
      <c r="F976" s="1"/>
      <c r="G976" s="5"/>
      <c r="H976" s="1"/>
      <c r="I976" s="1"/>
      <c r="J976" s="5"/>
      <c r="K976" s="1"/>
      <c r="L976" s="1"/>
      <c r="M976" s="5"/>
      <c r="N976" s="5"/>
      <c r="O976" s="5"/>
      <c r="P976" s="5"/>
      <c r="Q976" s="5"/>
      <c r="R976" s="5"/>
      <c r="S976" s="70"/>
      <c r="T976" s="70"/>
      <c r="U976" s="70"/>
      <c r="V976" s="18"/>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1"/>
      <c r="BA976" s="1"/>
    </row>
    <row r="977" spans="2:53">
      <c r="B977" s="1"/>
      <c r="C977" s="1"/>
      <c r="D977" s="1"/>
      <c r="E977" s="1"/>
      <c r="F977" s="1"/>
      <c r="G977" s="5"/>
      <c r="H977" s="1"/>
      <c r="I977" s="1"/>
      <c r="J977" s="5"/>
      <c r="K977" s="1"/>
      <c r="L977" s="1"/>
      <c r="M977" s="5"/>
      <c r="N977" s="5"/>
      <c r="O977" s="5"/>
      <c r="P977" s="5"/>
      <c r="Q977" s="5"/>
      <c r="R977" s="5"/>
      <c r="S977" s="70"/>
      <c r="T977" s="70"/>
      <c r="U977" s="70"/>
      <c r="V977" s="18"/>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1"/>
      <c r="BA977" s="1"/>
    </row>
    <row r="978" spans="2:53">
      <c r="B978" s="1"/>
      <c r="C978" s="1"/>
      <c r="D978" s="1"/>
      <c r="E978" s="1"/>
      <c r="F978" s="1"/>
      <c r="G978" s="5"/>
      <c r="H978" s="1"/>
      <c r="I978" s="1"/>
      <c r="J978" s="5"/>
      <c r="K978" s="1"/>
      <c r="L978" s="1"/>
      <c r="M978" s="5"/>
      <c r="N978" s="5"/>
      <c r="O978" s="5"/>
      <c r="P978" s="5"/>
      <c r="Q978" s="5"/>
      <c r="R978" s="5"/>
      <c r="S978" s="70"/>
      <c r="T978" s="70"/>
      <c r="U978" s="70"/>
      <c r="V978" s="18"/>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1"/>
      <c r="BA978" s="1"/>
    </row>
    <row r="979" spans="2:53">
      <c r="B979" s="1"/>
      <c r="C979" s="1"/>
      <c r="D979" s="1"/>
      <c r="E979" s="1"/>
      <c r="F979" s="1"/>
      <c r="G979" s="5"/>
      <c r="H979" s="1"/>
      <c r="I979" s="1"/>
      <c r="J979" s="5"/>
      <c r="K979" s="1"/>
      <c r="L979" s="1"/>
      <c r="M979" s="5"/>
      <c r="N979" s="5"/>
      <c r="O979" s="5"/>
      <c r="P979" s="5"/>
      <c r="Q979" s="5"/>
      <c r="R979" s="5"/>
      <c r="S979" s="70"/>
      <c r="T979" s="70"/>
      <c r="U979" s="70"/>
      <c r="V979" s="18"/>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1"/>
      <c r="BA979" s="1"/>
    </row>
    <row r="980" spans="2:53">
      <c r="B980" s="1"/>
      <c r="C980" s="1"/>
      <c r="D980" s="1"/>
      <c r="E980" s="1"/>
      <c r="F980" s="1"/>
      <c r="G980" s="5"/>
      <c r="H980" s="1"/>
      <c r="I980" s="1"/>
      <c r="J980" s="5"/>
      <c r="K980" s="1"/>
      <c r="L980" s="1"/>
      <c r="M980" s="5"/>
      <c r="N980" s="5"/>
      <c r="O980" s="5"/>
      <c r="P980" s="5"/>
      <c r="Q980" s="5"/>
      <c r="R980" s="5"/>
      <c r="S980" s="70"/>
      <c r="T980" s="70"/>
      <c r="U980" s="70"/>
      <c r="V980" s="18"/>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1"/>
      <c r="BA980" s="1"/>
    </row>
    <row r="981" spans="2:53">
      <c r="B981" s="1"/>
      <c r="C981" s="1"/>
      <c r="D981" s="1"/>
      <c r="E981" s="1"/>
      <c r="F981" s="1"/>
      <c r="G981" s="5"/>
      <c r="H981" s="1"/>
      <c r="I981" s="1"/>
      <c r="J981" s="5"/>
      <c r="K981" s="1"/>
      <c r="L981" s="1"/>
      <c r="M981" s="5"/>
      <c r="N981" s="5"/>
      <c r="O981" s="5"/>
      <c r="P981" s="5"/>
      <c r="Q981" s="5"/>
      <c r="R981" s="5"/>
      <c r="S981" s="70"/>
      <c r="T981" s="70"/>
      <c r="U981" s="70"/>
      <c r="V981" s="18"/>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1"/>
      <c r="BA981" s="1"/>
    </row>
    <row r="982" spans="2:53">
      <c r="B982" s="1"/>
      <c r="C982" s="1"/>
      <c r="D982" s="1"/>
      <c r="E982" s="1"/>
      <c r="F982" s="1"/>
      <c r="G982" s="5"/>
      <c r="H982" s="1"/>
      <c r="I982" s="1"/>
      <c r="J982" s="5"/>
      <c r="K982" s="1"/>
      <c r="L982" s="1"/>
      <c r="M982" s="5"/>
      <c r="N982" s="5"/>
      <c r="O982" s="5"/>
      <c r="P982" s="5"/>
      <c r="Q982" s="5"/>
      <c r="R982" s="5"/>
      <c r="S982" s="70"/>
      <c r="T982" s="70"/>
      <c r="U982" s="70"/>
      <c r="V982" s="18"/>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1"/>
      <c r="BA982" s="1"/>
    </row>
    <row r="983" spans="2:53">
      <c r="B983" s="1"/>
      <c r="C983" s="1"/>
      <c r="D983" s="1"/>
      <c r="E983" s="1"/>
      <c r="F983" s="1"/>
      <c r="G983" s="5"/>
      <c r="H983" s="1"/>
      <c r="I983" s="1"/>
      <c r="J983" s="5"/>
      <c r="K983" s="1"/>
      <c r="L983" s="1"/>
      <c r="M983" s="5"/>
      <c r="N983" s="5"/>
      <c r="O983" s="5"/>
      <c r="P983" s="5"/>
      <c r="Q983" s="5"/>
      <c r="R983" s="5"/>
      <c r="S983" s="70"/>
      <c r="T983" s="70"/>
      <c r="U983" s="70"/>
      <c r="V983" s="18"/>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1"/>
      <c r="BA983" s="1"/>
    </row>
    <row r="984" spans="2:53">
      <c r="B984" s="1"/>
      <c r="C984" s="1"/>
      <c r="D984" s="1"/>
      <c r="E984" s="1"/>
      <c r="F984" s="1"/>
      <c r="G984" s="5"/>
      <c r="H984" s="1"/>
      <c r="I984" s="1"/>
      <c r="J984" s="5"/>
      <c r="K984" s="1"/>
      <c r="L984" s="1"/>
      <c r="M984" s="5"/>
      <c r="N984" s="5"/>
      <c r="O984" s="5"/>
      <c r="P984" s="5"/>
      <c r="Q984" s="5"/>
      <c r="R984" s="5"/>
      <c r="S984" s="70"/>
      <c r="T984" s="70"/>
      <c r="U984" s="70"/>
      <c r="V984" s="18"/>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1"/>
      <c r="BA984" s="1"/>
    </row>
    <row r="985" spans="2:53">
      <c r="B985" s="1"/>
      <c r="C985" s="1"/>
      <c r="D985" s="1"/>
      <c r="E985" s="1"/>
      <c r="F985" s="1"/>
      <c r="G985" s="5"/>
      <c r="H985" s="1"/>
      <c r="I985" s="1"/>
      <c r="J985" s="5"/>
      <c r="K985" s="1"/>
      <c r="L985" s="1"/>
      <c r="M985" s="5"/>
      <c r="N985" s="5"/>
      <c r="O985" s="5"/>
      <c r="P985" s="5"/>
      <c r="Q985" s="5"/>
      <c r="R985" s="5"/>
      <c r="S985" s="70"/>
      <c r="T985" s="70"/>
      <c r="U985" s="70"/>
      <c r="V985" s="18"/>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1"/>
      <c r="BA985" s="1"/>
    </row>
    <row r="986" spans="2:53">
      <c r="B986" s="1"/>
      <c r="C986" s="1"/>
      <c r="D986" s="1"/>
      <c r="E986" s="1"/>
      <c r="F986" s="1"/>
      <c r="G986" s="5"/>
      <c r="H986" s="1"/>
      <c r="I986" s="1"/>
      <c r="J986" s="5"/>
      <c r="K986" s="1"/>
      <c r="L986" s="1"/>
      <c r="M986" s="5"/>
      <c r="N986" s="5"/>
      <c r="O986" s="5"/>
      <c r="P986" s="5"/>
      <c r="Q986" s="5"/>
      <c r="R986" s="5"/>
      <c r="S986" s="70"/>
      <c r="T986" s="70"/>
      <c r="U986" s="70"/>
      <c r="V986" s="18"/>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1"/>
      <c r="BA986" s="1"/>
    </row>
    <row r="987" spans="2:53">
      <c r="B987" s="1"/>
      <c r="C987" s="1"/>
      <c r="D987" s="1"/>
      <c r="E987" s="1"/>
      <c r="F987" s="1"/>
      <c r="G987" s="5"/>
      <c r="H987" s="1"/>
      <c r="I987" s="1"/>
      <c r="J987" s="5"/>
      <c r="K987" s="1"/>
      <c r="L987" s="1"/>
      <c r="M987" s="5"/>
      <c r="N987" s="5"/>
      <c r="O987" s="5"/>
      <c r="P987" s="5"/>
      <c r="Q987" s="5"/>
      <c r="R987" s="5"/>
      <c r="S987" s="70"/>
      <c r="T987" s="70"/>
      <c r="U987" s="70"/>
      <c r="V987" s="18"/>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1"/>
      <c r="BA987" s="1"/>
    </row>
    <row r="988" spans="2:53">
      <c r="B988" s="1"/>
      <c r="C988" s="1"/>
      <c r="D988" s="1"/>
      <c r="E988" s="1"/>
      <c r="F988" s="1"/>
      <c r="G988" s="5"/>
      <c r="H988" s="1"/>
      <c r="I988" s="1"/>
      <c r="J988" s="5"/>
      <c r="K988" s="1"/>
      <c r="L988" s="1"/>
      <c r="M988" s="5"/>
      <c r="N988" s="5"/>
      <c r="O988" s="5"/>
      <c r="P988" s="5"/>
      <c r="Q988" s="5"/>
      <c r="R988" s="5"/>
      <c r="S988" s="70"/>
      <c r="T988" s="70"/>
      <c r="U988" s="70"/>
      <c r="V988" s="18"/>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1"/>
      <c r="BA988" s="1"/>
    </row>
    <row r="989" spans="2:53">
      <c r="B989" s="1"/>
      <c r="C989" s="1"/>
      <c r="D989" s="1"/>
      <c r="E989" s="1"/>
      <c r="F989" s="1"/>
      <c r="G989" s="5"/>
      <c r="H989" s="1"/>
      <c r="I989" s="1"/>
      <c r="J989" s="5"/>
      <c r="K989" s="1"/>
      <c r="L989" s="1"/>
      <c r="M989" s="5"/>
      <c r="N989" s="5"/>
      <c r="O989" s="5"/>
      <c r="P989" s="5"/>
      <c r="Q989" s="5"/>
      <c r="R989" s="5"/>
      <c r="S989" s="70"/>
      <c r="T989" s="70"/>
      <c r="U989" s="70"/>
      <c r="V989" s="18"/>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1"/>
      <c r="BA989" s="1"/>
    </row>
    <row r="990" spans="2:53">
      <c r="B990" s="1"/>
      <c r="C990" s="1"/>
      <c r="D990" s="1"/>
      <c r="E990" s="1"/>
      <c r="F990" s="1"/>
      <c r="G990" s="5"/>
      <c r="H990" s="1"/>
      <c r="I990" s="1"/>
      <c r="J990" s="5"/>
      <c r="K990" s="1"/>
      <c r="L990" s="1"/>
      <c r="M990" s="5"/>
      <c r="N990" s="5"/>
      <c r="O990" s="5"/>
      <c r="P990" s="5"/>
      <c r="Q990" s="5"/>
      <c r="R990" s="5"/>
      <c r="S990" s="70"/>
      <c r="T990" s="70"/>
      <c r="U990" s="70"/>
      <c r="V990" s="18"/>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1"/>
      <c r="BA990" s="1"/>
    </row>
    <row r="991" spans="2:53">
      <c r="B991" s="1"/>
      <c r="C991" s="1"/>
      <c r="D991" s="1"/>
      <c r="E991" s="1"/>
      <c r="F991" s="1"/>
      <c r="G991" s="5"/>
      <c r="H991" s="1"/>
      <c r="I991" s="1"/>
      <c r="J991" s="5"/>
      <c r="K991" s="1"/>
      <c r="L991" s="1"/>
      <c r="M991" s="5"/>
      <c r="N991" s="5"/>
      <c r="O991" s="5"/>
      <c r="P991" s="5"/>
      <c r="Q991" s="5"/>
      <c r="R991" s="5"/>
      <c r="S991" s="70"/>
      <c r="T991" s="70"/>
      <c r="U991" s="70"/>
      <c r="V991" s="18"/>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1"/>
      <c r="BA991" s="1"/>
    </row>
    <row r="992" spans="2:53">
      <c r="B992" s="1"/>
      <c r="C992" s="1"/>
      <c r="D992" s="1"/>
      <c r="E992" s="1"/>
      <c r="F992" s="1"/>
      <c r="G992" s="5"/>
      <c r="H992" s="1"/>
      <c r="I992" s="1"/>
      <c r="J992" s="5"/>
      <c r="K992" s="1"/>
      <c r="L992" s="1"/>
      <c r="M992" s="5"/>
      <c r="N992" s="5"/>
      <c r="O992" s="5"/>
      <c r="P992" s="5"/>
      <c r="Q992" s="5"/>
      <c r="R992" s="5"/>
      <c r="S992" s="70"/>
      <c r="T992" s="70"/>
      <c r="U992" s="70"/>
      <c r="V992" s="18"/>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1"/>
      <c r="BA992" s="1"/>
    </row>
    <row r="993" spans="2:53">
      <c r="B993" s="1"/>
      <c r="C993" s="1"/>
      <c r="D993" s="1"/>
      <c r="E993" s="1"/>
      <c r="F993" s="1"/>
      <c r="G993" s="5"/>
      <c r="H993" s="1"/>
      <c r="I993" s="1"/>
      <c r="J993" s="5"/>
      <c r="K993" s="1"/>
      <c r="L993" s="1"/>
      <c r="M993" s="5"/>
      <c r="N993" s="5"/>
      <c r="O993" s="5"/>
      <c r="P993" s="5"/>
      <c r="Q993" s="5"/>
      <c r="R993" s="5"/>
      <c r="S993" s="70"/>
      <c r="T993" s="70"/>
      <c r="U993" s="70"/>
      <c r="V993" s="18"/>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1"/>
      <c r="BA993" s="1"/>
    </row>
    <row r="994" spans="2:53">
      <c r="B994" s="1"/>
      <c r="C994" s="1"/>
      <c r="D994" s="1"/>
      <c r="E994" s="1"/>
      <c r="F994" s="1"/>
      <c r="G994" s="5"/>
      <c r="H994" s="1"/>
      <c r="I994" s="1"/>
      <c r="J994" s="5"/>
      <c r="K994" s="1"/>
      <c r="L994" s="1"/>
      <c r="M994" s="5"/>
      <c r="N994" s="5"/>
      <c r="O994" s="5"/>
      <c r="P994" s="5"/>
      <c r="Q994" s="5"/>
      <c r="R994" s="5"/>
      <c r="S994" s="70"/>
      <c r="T994" s="70"/>
      <c r="U994" s="70"/>
      <c r="V994" s="18"/>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1"/>
      <c r="BA994" s="1"/>
    </row>
    <row r="995" spans="2:53">
      <c r="B995" s="1"/>
      <c r="C995" s="1"/>
      <c r="D995" s="1"/>
      <c r="E995" s="1"/>
      <c r="F995" s="1"/>
      <c r="G995" s="5"/>
      <c r="H995" s="1"/>
      <c r="I995" s="1"/>
      <c r="J995" s="5"/>
      <c r="K995" s="1"/>
      <c r="L995" s="1"/>
      <c r="M995" s="5"/>
      <c r="N995" s="5"/>
      <c r="O995" s="5"/>
      <c r="P995" s="5"/>
      <c r="Q995" s="5"/>
      <c r="R995" s="5"/>
      <c r="S995" s="70"/>
      <c r="T995" s="70"/>
      <c r="U995" s="70"/>
      <c r="V995" s="18"/>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1"/>
      <c r="BA995" s="1"/>
    </row>
    <row r="996" spans="2:53">
      <c r="B996" s="1"/>
      <c r="C996" s="1"/>
      <c r="D996" s="1"/>
      <c r="E996" s="1"/>
      <c r="F996" s="1"/>
      <c r="G996" s="5"/>
      <c r="H996" s="1"/>
      <c r="I996" s="1"/>
      <c r="J996" s="5"/>
      <c r="K996" s="1"/>
      <c r="L996" s="1"/>
      <c r="M996" s="5"/>
      <c r="N996" s="5"/>
      <c r="O996" s="5"/>
      <c r="P996" s="5"/>
      <c r="Q996" s="5"/>
      <c r="R996" s="5"/>
      <c r="S996" s="70"/>
      <c r="T996" s="70"/>
      <c r="U996" s="70"/>
      <c r="V996" s="18"/>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1"/>
      <c r="BA996" s="1"/>
    </row>
    <row r="997" spans="2:53">
      <c r="B997" s="1"/>
      <c r="C997" s="1"/>
      <c r="D997" s="1"/>
      <c r="E997" s="1"/>
      <c r="F997" s="1"/>
      <c r="G997" s="5"/>
      <c r="H997" s="1"/>
      <c r="I997" s="1"/>
      <c r="J997" s="5"/>
      <c r="K997" s="1"/>
      <c r="L997" s="1"/>
      <c r="M997" s="5"/>
      <c r="N997" s="5"/>
      <c r="O997" s="5"/>
      <c r="P997" s="5"/>
      <c r="Q997" s="5"/>
      <c r="R997" s="5"/>
      <c r="S997" s="70"/>
      <c r="T997" s="70"/>
      <c r="U997" s="70"/>
      <c r="V997" s="18"/>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1"/>
      <c r="BA997" s="1"/>
    </row>
    <row r="998" spans="2:53">
      <c r="B998" s="1"/>
      <c r="C998" s="1"/>
      <c r="D998" s="1"/>
      <c r="E998" s="1"/>
      <c r="F998" s="1"/>
      <c r="G998" s="5"/>
      <c r="H998" s="1"/>
      <c r="I998" s="1"/>
      <c r="J998" s="5"/>
      <c r="K998" s="1"/>
      <c r="L998" s="1"/>
      <c r="M998" s="5"/>
      <c r="N998" s="5"/>
      <c r="O998" s="5"/>
      <c r="P998" s="5"/>
      <c r="Q998" s="5"/>
      <c r="R998" s="5"/>
      <c r="S998" s="70"/>
      <c r="T998" s="70"/>
      <c r="U998" s="70"/>
      <c r="V998" s="18"/>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1"/>
      <c r="BA998" s="1"/>
    </row>
    <row r="999" spans="2:53">
      <c r="B999" s="1"/>
      <c r="C999" s="1"/>
      <c r="D999" s="1"/>
      <c r="E999" s="1"/>
      <c r="F999" s="1"/>
      <c r="G999" s="5"/>
      <c r="H999" s="1"/>
      <c r="I999" s="1"/>
      <c r="J999" s="5"/>
      <c r="K999" s="1"/>
      <c r="L999" s="1"/>
      <c r="M999" s="5"/>
      <c r="N999" s="5"/>
      <c r="O999" s="5"/>
      <c r="P999" s="5"/>
      <c r="Q999" s="5"/>
      <c r="R999" s="5"/>
      <c r="S999" s="70"/>
      <c r="T999" s="70"/>
      <c r="U999" s="70"/>
      <c r="V999" s="18"/>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1"/>
      <c r="BA999" s="1"/>
    </row>
    <row r="1000" spans="2:53">
      <c r="B1000" s="1"/>
      <c r="C1000" s="1"/>
      <c r="D1000" s="1"/>
      <c r="E1000" s="1"/>
      <c r="F1000" s="1"/>
      <c r="G1000" s="5"/>
      <c r="H1000" s="1"/>
      <c r="I1000" s="1"/>
      <c r="J1000" s="5"/>
      <c r="K1000" s="1"/>
      <c r="L1000" s="1"/>
      <c r="M1000" s="5"/>
      <c r="N1000" s="5"/>
      <c r="O1000" s="5"/>
      <c r="P1000" s="5"/>
      <c r="Q1000" s="5"/>
      <c r="R1000" s="5"/>
      <c r="S1000" s="70"/>
      <c r="T1000" s="70"/>
      <c r="U1000" s="70"/>
      <c r="V1000" s="18"/>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1"/>
      <c r="BA1000" s="1"/>
    </row>
    <row r="1001" spans="2:53">
      <c r="B1001" s="1"/>
      <c r="C1001" s="1"/>
      <c r="D1001" s="1"/>
      <c r="E1001" s="1"/>
      <c r="F1001" s="1"/>
      <c r="G1001" s="5"/>
      <c r="H1001" s="1"/>
      <c r="I1001" s="1"/>
      <c r="J1001" s="5"/>
      <c r="K1001" s="1"/>
      <c r="L1001" s="1"/>
      <c r="M1001" s="5"/>
      <c r="N1001" s="5"/>
      <c r="O1001" s="5"/>
      <c r="P1001" s="5"/>
      <c r="Q1001" s="5"/>
      <c r="R1001" s="5"/>
      <c r="S1001" s="70"/>
      <c r="T1001" s="70"/>
      <c r="U1001" s="70"/>
      <c r="V1001" s="18"/>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1"/>
      <c r="BA1001" s="1"/>
    </row>
    <row r="1002" spans="2:53">
      <c r="B1002" s="1"/>
      <c r="C1002" s="1"/>
      <c r="D1002" s="1"/>
      <c r="E1002" s="1"/>
      <c r="F1002" s="1"/>
      <c r="G1002" s="5"/>
      <c r="H1002" s="1"/>
      <c r="I1002" s="1"/>
      <c r="J1002" s="5"/>
      <c r="K1002" s="1"/>
      <c r="L1002" s="1"/>
      <c r="M1002" s="5"/>
      <c r="N1002" s="5"/>
      <c r="O1002" s="5"/>
      <c r="P1002" s="5"/>
      <c r="Q1002" s="5"/>
      <c r="R1002" s="5"/>
      <c r="S1002" s="70"/>
      <c r="T1002" s="70"/>
      <c r="U1002" s="70"/>
      <c r="V1002" s="18"/>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1"/>
      <c r="BA1002" s="1"/>
    </row>
    <row r="1003" spans="2:53">
      <c r="B1003" s="1"/>
      <c r="C1003" s="1"/>
      <c r="D1003" s="1"/>
      <c r="E1003" s="1"/>
      <c r="F1003" s="1"/>
      <c r="G1003" s="5"/>
      <c r="H1003" s="1"/>
      <c r="I1003" s="1"/>
      <c r="J1003" s="5"/>
      <c r="K1003" s="1"/>
      <c r="L1003" s="1"/>
      <c r="M1003" s="5"/>
      <c r="N1003" s="5"/>
      <c r="O1003" s="5"/>
      <c r="P1003" s="5"/>
      <c r="Q1003" s="5"/>
      <c r="R1003" s="5"/>
      <c r="S1003" s="70"/>
      <c r="T1003" s="70"/>
      <c r="U1003" s="70"/>
      <c r="V1003" s="18"/>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1"/>
      <c r="BA1003" s="1"/>
    </row>
    <row r="1004" spans="2:53">
      <c r="B1004" s="1"/>
      <c r="C1004" s="1"/>
      <c r="D1004" s="1"/>
      <c r="E1004" s="1"/>
      <c r="F1004" s="1"/>
      <c r="G1004" s="5"/>
      <c r="H1004" s="1"/>
      <c r="I1004" s="1"/>
      <c r="J1004" s="5"/>
      <c r="K1004" s="1"/>
      <c r="L1004" s="1"/>
      <c r="M1004" s="5"/>
      <c r="N1004" s="5"/>
      <c r="O1004" s="5"/>
      <c r="P1004" s="5"/>
      <c r="Q1004" s="5"/>
      <c r="R1004" s="5"/>
      <c r="S1004" s="70"/>
      <c r="T1004" s="70"/>
      <c r="U1004" s="70"/>
      <c r="V1004" s="18"/>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1"/>
      <c r="BA1004" s="1"/>
    </row>
    <row r="1005" spans="2:53">
      <c r="B1005" s="1"/>
      <c r="C1005" s="1"/>
      <c r="D1005" s="1"/>
      <c r="E1005" s="1"/>
      <c r="F1005" s="1"/>
      <c r="G1005" s="5"/>
      <c r="H1005" s="1"/>
      <c r="I1005" s="1"/>
      <c r="J1005" s="5"/>
      <c r="K1005" s="1"/>
      <c r="L1005" s="1"/>
      <c r="M1005" s="5"/>
      <c r="N1005" s="5"/>
      <c r="O1005" s="5"/>
      <c r="P1005" s="5"/>
      <c r="Q1005" s="5"/>
      <c r="R1005" s="5"/>
      <c r="S1005" s="70"/>
      <c r="T1005" s="70"/>
      <c r="U1005" s="70"/>
      <c r="V1005" s="18"/>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1"/>
      <c r="BA1005" s="1"/>
    </row>
    <row r="1006" spans="2:53">
      <c r="B1006" s="1"/>
      <c r="C1006" s="1"/>
      <c r="D1006" s="1"/>
      <c r="E1006" s="1"/>
      <c r="F1006" s="1"/>
      <c r="G1006" s="5"/>
      <c r="H1006" s="1"/>
      <c r="I1006" s="1"/>
      <c r="J1006" s="5"/>
      <c r="K1006" s="1"/>
      <c r="L1006" s="1"/>
      <c r="M1006" s="5"/>
      <c r="N1006" s="5"/>
      <c r="O1006" s="5"/>
      <c r="P1006" s="5"/>
      <c r="Q1006" s="5"/>
      <c r="R1006" s="5"/>
      <c r="S1006" s="70"/>
      <c r="T1006" s="70"/>
      <c r="U1006" s="70"/>
      <c r="V1006" s="18"/>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1"/>
      <c r="BA1006" s="1"/>
    </row>
    <row r="1007" spans="2:53">
      <c r="B1007" s="1"/>
      <c r="C1007" s="1"/>
      <c r="D1007" s="1"/>
      <c r="E1007" s="1"/>
      <c r="F1007" s="1"/>
      <c r="G1007" s="5"/>
      <c r="H1007" s="1"/>
      <c r="I1007" s="1"/>
      <c r="J1007" s="5"/>
      <c r="K1007" s="1"/>
      <c r="L1007" s="1"/>
      <c r="M1007" s="5"/>
      <c r="N1007" s="5"/>
      <c r="O1007" s="5"/>
      <c r="P1007" s="5"/>
      <c r="Q1007" s="5"/>
      <c r="R1007" s="5"/>
      <c r="S1007" s="70"/>
      <c r="T1007" s="70"/>
      <c r="U1007" s="70"/>
      <c r="V1007" s="18"/>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1"/>
      <c r="BA1007" s="1"/>
    </row>
    <row r="1008" spans="2:53">
      <c r="B1008" s="1"/>
      <c r="C1008" s="1"/>
      <c r="D1008" s="1"/>
      <c r="E1008" s="1"/>
      <c r="F1008" s="1"/>
      <c r="G1008" s="5"/>
      <c r="H1008" s="1"/>
      <c r="I1008" s="1"/>
      <c r="J1008" s="5"/>
      <c r="K1008" s="1"/>
      <c r="L1008" s="1"/>
      <c r="M1008" s="5"/>
      <c r="N1008" s="5"/>
      <c r="O1008" s="5"/>
      <c r="P1008" s="5"/>
      <c r="Q1008" s="5"/>
      <c r="R1008" s="5"/>
      <c r="S1008" s="70"/>
      <c r="T1008" s="70"/>
      <c r="U1008" s="70"/>
      <c r="V1008" s="18"/>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1"/>
      <c r="BA1008" s="1"/>
    </row>
    <row r="1009" spans="2:53">
      <c r="B1009" s="1"/>
      <c r="C1009" s="1"/>
      <c r="D1009" s="1"/>
      <c r="E1009" s="1"/>
      <c r="F1009" s="1"/>
      <c r="G1009" s="5"/>
      <c r="H1009" s="1"/>
      <c r="I1009" s="1"/>
      <c r="J1009" s="5"/>
      <c r="K1009" s="1"/>
      <c r="L1009" s="1"/>
      <c r="M1009" s="5"/>
      <c r="N1009" s="5"/>
      <c r="O1009" s="5"/>
      <c r="P1009" s="5"/>
      <c r="Q1009" s="5"/>
      <c r="R1009" s="5"/>
      <c r="S1009" s="70"/>
      <c r="T1009" s="70"/>
      <c r="U1009" s="70"/>
      <c r="V1009" s="18"/>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1"/>
      <c r="BA1009" s="1"/>
    </row>
    <row r="1010" spans="2:53">
      <c r="B1010" s="1"/>
      <c r="C1010" s="1"/>
      <c r="D1010" s="1"/>
      <c r="E1010" s="1"/>
      <c r="F1010" s="1"/>
      <c r="G1010" s="5"/>
      <c r="H1010" s="1"/>
      <c r="I1010" s="1"/>
      <c r="J1010" s="5"/>
      <c r="K1010" s="1"/>
      <c r="L1010" s="1"/>
      <c r="M1010" s="5"/>
      <c r="N1010" s="5"/>
      <c r="O1010" s="5"/>
      <c r="P1010" s="5"/>
      <c r="Q1010" s="5"/>
      <c r="R1010" s="5"/>
      <c r="S1010" s="70"/>
      <c r="T1010" s="70"/>
      <c r="U1010" s="70"/>
      <c r="V1010" s="18"/>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1"/>
      <c r="BA1010" s="1"/>
    </row>
    <row r="1011" spans="2:53">
      <c r="B1011" s="1"/>
      <c r="C1011" s="1"/>
      <c r="D1011" s="1"/>
      <c r="E1011" s="1"/>
      <c r="F1011" s="1"/>
      <c r="G1011" s="5"/>
      <c r="H1011" s="1"/>
      <c r="I1011" s="1"/>
      <c r="J1011" s="5"/>
      <c r="K1011" s="1"/>
      <c r="L1011" s="1"/>
      <c r="M1011" s="5"/>
      <c r="N1011" s="5"/>
      <c r="O1011" s="5"/>
      <c r="P1011" s="5"/>
      <c r="Q1011" s="5"/>
      <c r="R1011" s="5"/>
      <c r="S1011" s="70"/>
      <c r="T1011" s="70"/>
      <c r="U1011" s="70"/>
      <c r="V1011" s="18"/>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1"/>
      <c r="BA1011" s="1"/>
    </row>
    <row r="1012" spans="2:53">
      <c r="B1012" s="1"/>
      <c r="C1012" s="1"/>
      <c r="D1012" s="1"/>
      <c r="E1012" s="1"/>
      <c r="F1012" s="1"/>
      <c r="G1012" s="5"/>
      <c r="H1012" s="1"/>
      <c r="I1012" s="1"/>
      <c r="J1012" s="5"/>
      <c r="K1012" s="1"/>
      <c r="L1012" s="1"/>
      <c r="M1012" s="5"/>
      <c r="N1012" s="5"/>
      <c r="O1012" s="5"/>
      <c r="P1012" s="5"/>
      <c r="Q1012" s="5"/>
      <c r="R1012" s="5"/>
      <c r="S1012" s="70"/>
      <c r="T1012" s="70"/>
      <c r="U1012" s="70"/>
      <c r="V1012" s="18"/>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1"/>
      <c r="BA1012" s="1"/>
    </row>
    <row r="1013" spans="2:53">
      <c r="B1013" s="1"/>
      <c r="C1013" s="1"/>
      <c r="D1013" s="1"/>
      <c r="E1013" s="1"/>
      <c r="F1013" s="1"/>
      <c r="G1013" s="5"/>
      <c r="H1013" s="1"/>
      <c r="I1013" s="1"/>
      <c r="J1013" s="5"/>
      <c r="K1013" s="1"/>
      <c r="L1013" s="1"/>
      <c r="M1013" s="5"/>
      <c r="N1013" s="5"/>
      <c r="O1013" s="5"/>
      <c r="P1013" s="5"/>
      <c r="Q1013" s="5"/>
      <c r="R1013" s="5"/>
      <c r="S1013" s="70"/>
      <c r="T1013" s="70"/>
      <c r="U1013" s="70"/>
      <c r="V1013" s="18"/>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1"/>
      <c r="BA1013" s="1"/>
    </row>
    <row r="1014" spans="2:53">
      <c r="B1014" s="1"/>
      <c r="C1014" s="1"/>
      <c r="D1014" s="1"/>
      <c r="E1014" s="1"/>
      <c r="F1014" s="1"/>
      <c r="G1014" s="5"/>
      <c r="H1014" s="1"/>
      <c r="I1014" s="1"/>
      <c r="J1014" s="5"/>
      <c r="K1014" s="1"/>
      <c r="L1014" s="1"/>
      <c r="M1014" s="5"/>
      <c r="N1014" s="5"/>
      <c r="O1014" s="5"/>
      <c r="P1014" s="5"/>
      <c r="Q1014" s="5"/>
      <c r="R1014" s="5"/>
      <c r="S1014" s="70"/>
      <c r="T1014" s="70"/>
      <c r="U1014" s="70"/>
      <c r="V1014" s="18"/>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1"/>
      <c r="BA1014" s="1"/>
    </row>
    <row r="1015" spans="2:53">
      <c r="B1015" s="1"/>
      <c r="C1015" s="1"/>
      <c r="D1015" s="1"/>
      <c r="E1015" s="1"/>
      <c r="F1015" s="1"/>
      <c r="G1015" s="5"/>
      <c r="H1015" s="1"/>
      <c r="I1015" s="1"/>
      <c r="J1015" s="5"/>
      <c r="K1015" s="1"/>
      <c r="L1015" s="1"/>
      <c r="M1015" s="5"/>
      <c r="N1015" s="5"/>
      <c r="O1015" s="5"/>
      <c r="P1015" s="5"/>
      <c r="Q1015" s="5"/>
      <c r="R1015" s="5"/>
      <c r="S1015" s="70"/>
      <c r="T1015" s="70"/>
      <c r="U1015" s="70"/>
      <c r="V1015" s="18"/>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1"/>
      <c r="BA1015" s="1"/>
    </row>
    <row r="1016" spans="2:53">
      <c r="B1016" s="1"/>
      <c r="C1016" s="1"/>
      <c r="D1016" s="1"/>
      <c r="E1016" s="1"/>
      <c r="F1016" s="1"/>
      <c r="G1016" s="5"/>
      <c r="H1016" s="1"/>
      <c r="I1016" s="1"/>
      <c r="J1016" s="5"/>
      <c r="K1016" s="1"/>
      <c r="L1016" s="1"/>
      <c r="M1016" s="5"/>
      <c r="N1016" s="5"/>
      <c r="O1016" s="5"/>
      <c r="P1016" s="5"/>
      <c r="Q1016" s="5"/>
      <c r="R1016" s="5"/>
      <c r="S1016" s="70"/>
      <c r="T1016" s="70"/>
      <c r="U1016" s="70"/>
      <c r="V1016" s="18"/>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1"/>
      <c r="BA1016" s="1"/>
    </row>
    <row r="1017" spans="2:53">
      <c r="B1017" s="1"/>
      <c r="C1017" s="1"/>
      <c r="D1017" s="1"/>
      <c r="E1017" s="1"/>
      <c r="F1017" s="1"/>
      <c r="G1017" s="5"/>
      <c r="H1017" s="1"/>
      <c r="I1017" s="1"/>
      <c r="J1017" s="5"/>
      <c r="K1017" s="1"/>
      <c r="L1017" s="1"/>
      <c r="M1017" s="5"/>
      <c r="N1017" s="5"/>
      <c r="O1017" s="5"/>
      <c r="P1017" s="5"/>
      <c r="Q1017" s="5"/>
      <c r="R1017" s="5"/>
      <c r="S1017" s="70"/>
      <c r="T1017" s="70"/>
      <c r="U1017" s="70"/>
      <c r="V1017" s="18"/>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1"/>
      <c r="BA1017" s="1"/>
    </row>
    <row r="1018" spans="2:53">
      <c r="B1018" s="1"/>
      <c r="C1018" s="1"/>
      <c r="D1018" s="1"/>
      <c r="E1018" s="1"/>
      <c r="F1018" s="1"/>
      <c r="G1018" s="5"/>
      <c r="H1018" s="1"/>
      <c r="I1018" s="1"/>
      <c r="J1018" s="5"/>
      <c r="K1018" s="1"/>
      <c r="L1018" s="1"/>
      <c r="M1018" s="5"/>
      <c r="N1018" s="5"/>
      <c r="O1018" s="5"/>
      <c r="P1018" s="5"/>
      <c r="Q1018" s="5"/>
      <c r="R1018" s="5"/>
      <c r="S1018" s="70"/>
      <c r="T1018" s="70"/>
      <c r="U1018" s="70"/>
      <c r="V1018" s="18"/>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1"/>
      <c r="BA1018" s="1"/>
    </row>
    <row r="1019" spans="2:53">
      <c r="B1019" s="1"/>
      <c r="C1019" s="1"/>
      <c r="D1019" s="1"/>
      <c r="E1019" s="1"/>
      <c r="F1019" s="1"/>
      <c r="G1019" s="5"/>
      <c r="H1019" s="1"/>
      <c r="I1019" s="1"/>
      <c r="J1019" s="5"/>
      <c r="K1019" s="1"/>
      <c r="L1019" s="1"/>
      <c r="M1019" s="5"/>
      <c r="N1019" s="5"/>
      <c r="O1019" s="5"/>
      <c r="P1019" s="5"/>
      <c r="Q1019" s="5"/>
      <c r="R1019" s="5"/>
      <c r="S1019" s="70"/>
      <c r="T1019" s="70"/>
      <c r="U1019" s="70"/>
      <c r="V1019" s="18"/>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1"/>
      <c r="BA1019" s="1"/>
    </row>
    <row r="1020" spans="2:53">
      <c r="B1020" s="1"/>
      <c r="C1020" s="1"/>
      <c r="D1020" s="1"/>
      <c r="E1020" s="1"/>
      <c r="F1020" s="1"/>
      <c r="G1020" s="5"/>
      <c r="H1020" s="1"/>
      <c r="I1020" s="1"/>
      <c r="J1020" s="5"/>
      <c r="K1020" s="1"/>
      <c r="L1020" s="1"/>
      <c r="M1020" s="5"/>
      <c r="N1020" s="5"/>
      <c r="O1020" s="5"/>
      <c r="P1020" s="5"/>
      <c r="Q1020" s="5"/>
      <c r="R1020" s="5"/>
      <c r="S1020" s="70"/>
      <c r="T1020" s="70"/>
      <c r="U1020" s="70"/>
      <c r="V1020" s="18"/>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1"/>
      <c r="BA1020" s="1"/>
    </row>
    <row r="1021" spans="2:53">
      <c r="B1021" s="1"/>
      <c r="C1021" s="1"/>
      <c r="D1021" s="1"/>
      <c r="E1021" s="1"/>
      <c r="F1021" s="1"/>
      <c r="G1021" s="5"/>
      <c r="H1021" s="1"/>
      <c r="I1021" s="1"/>
      <c r="J1021" s="5"/>
      <c r="K1021" s="1"/>
      <c r="L1021" s="1"/>
      <c r="M1021" s="5"/>
      <c r="N1021" s="5"/>
      <c r="O1021" s="5"/>
      <c r="P1021" s="5"/>
      <c r="Q1021" s="5"/>
      <c r="R1021" s="5"/>
      <c r="S1021" s="70"/>
      <c r="T1021" s="70"/>
      <c r="U1021" s="70"/>
      <c r="V1021" s="18"/>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1"/>
      <c r="BA1021" s="1"/>
    </row>
    <row r="1022" spans="2:53">
      <c r="B1022" s="1"/>
      <c r="C1022" s="1"/>
      <c r="D1022" s="1"/>
      <c r="E1022" s="1"/>
      <c r="F1022" s="1"/>
      <c r="G1022" s="5"/>
      <c r="H1022" s="1"/>
      <c r="I1022" s="1"/>
      <c r="J1022" s="5"/>
      <c r="K1022" s="1"/>
      <c r="L1022" s="1"/>
      <c r="M1022" s="5"/>
      <c r="N1022" s="5"/>
      <c r="O1022" s="5"/>
      <c r="P1022" s="5"/>
      <c r="Q1022" s="5"/>
      <c r="R1022" s="5"/>
      <c r="S1022" s="70"/>
      <c r="T1022" s="70"/>
      <c r="U1022" s="70"/>
      <c r="V1022" s="18"/>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1"/>
      <c r="BA1022" s="1"/>
    </row>
    <row r="1023" spans="2:53">
      <c r="B1023" s="1"/>
      <c r="C1023" s="1"/>
      <c r="D1023" s="1"/>
      <c r="E1023" s="1"/>
      <c r="F1023" s="1"/>
      <c r="G1023" s="5"/>
      <c r="H1023" s="1"/>
      <c r="I1023" s="1"/>
      <c r="J1023" s="5"/>
      <c r="K1023" s="1"/>
      <c r="L1023" s="1"/>
      <c r="M1023" s="5"/>
      <c r="N1023" s="5"/>
      <c r="O1023" s="5"/>
      <c r="P1023" s="5"/>
      <c r="Q1023" s="5"/>
      <c r="R1023" s="5"/>
      <c r="S1023" s="70"/>
      <c r="T1023" s="70"/>
      <c r="U1023" s="70"/>
      <c r="V1023" s="18"/>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1"/>
      <c r="BA1023" s="1"/>
    </row>
    <row r="1024" spans="2:53">
      <c r="B1024" s="1"/>
      <c r="C1024" s="1"/>
      <c r="D1024" s="1"/>
      <c r="E1024" s="1"/>
      <c r="F1024" s="1"/>
      <c r="G1024" s="5"/>
      <c r="H1024" s="1"/>
      <c r="I1024" s="1"/>
      <c r="J1024" s="5"/>
      <c r="K1024" s="1"/>
      <c r="L1024" s="1"/>
      <c r="M1024" s="5"/>
      <c r="N1024" s="5"/>
      <c r="O1024" s="5"/>
      <c r="P1024" s="5"/>
      <c r="Q1024" s="5"/>
      <c r="R1024" s="5"/>
      <c r="S1024" s="70"/>
      <c r="T1024" s="70"/>
      <c r="U1024" s="70"/>
      <c r="V1024" s="18"/>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1"/>
      <c r="BA1024" s="1"/>
    </row>
    <row r="1025" spans="2:53">
      <c r="B1025" s="1"/>
      <c r="C1025" s="1"/>
      <c r="D1025" s="1"/>
      <c r="E1025" s="1"/>
      <c r="F1025" s="1"/>
      <c r="G1025" s="5"/>
      <c r="H1025" s="1"/>
      <c r="I1025" s="1"/>
      <c r="J1025" s="5"/>
      <c r="K1025" s="1"/>
      <c r="L1025" s="1"/>
      <c r="M1025" s="5"/>
      <c r="N1025" s="5"/>
      <c r="O1025" s="5"/>
      <c r="P1025" s="5"/>
      <c r="Q1025" s="5"/>
      <c r="R1025" s="5"/>
      <c r="S1025" s="70"/>
      <c r="T1025" s="70"/>
      <c r="U1025" s="70"/>
      <c r="V1025" s="18"/>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1"/>
      <c r="BA1025" s="1"/>
    </row>
    <row r="1026" spans="2:53">
      <c r="B1026" s="1"/>
      <c r="C1026" s="1"/>
      <c r="D1026" s="1"/>
      <c r="E1026" s="1"/>
      <c r="F1026" s="1"/>
      <c r="G1026" s="5"/>
      <c r="H1026" s="1"/>
      <c r="I1026" s="1"/>
      <c r="J1026" s="5"/>
      <c r="K1026" s="1"/>
      <c r="L1026" s="1"/>
      <c r="M1026" s="5"/>
      <c r="N1026" s="5"/>
      <c r="O1026" s="5"/>
      <c r="P1026" s="5"/>
      <c r="Q1026" s="5"/>
      <c r="R1026" s="5"/>
      <c r="S1026" s="70"/>
      <c r="T1026" s="70"/>
      <c r="U1026" s="70"/>
      <c r="V1026" s="18"/>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1"/>
      <c r="BA1026" s="1"/>
    </row>
    <row r="1027" spans="2:53">
      <c r="B1027" s="1"/>
      <c r="C1027" s="1"/>
      <c r="D1027" s="1"/>
      <c r="E1027" s="1"/>
      <c r="F1027" s="1"/>
      <c r="G1027" s="5"/>
      <c r="H1027" s="1"/>
      <c r="I1027" s="1"/>
      <c r="J1027" s="5"/>
      <c r="K1027" s="1"/>
      <c r="L1027" s="1"/>
      <c r="M1027" s="5"/>
      <c r="N1027" s="5"/>
      <c r="O1027" s="5"/>
      <c r="P1027" s="5"/>
      <c r="Q1027" s="5"/>
      <c r="R1027" s="5"/>
      <c r="S1027" s="70"/>
      <c r="T1027" s="70"/>
      <c r="U1027" s="70"/>
      <c r="V1027" s="18"/>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1"/>
      <c r="BA1027" s="1"/>
    </row>
    <row r="1028" spans="2:53">
      <c r="B1028" s="1"/>
      <c r="C1028" s="1"/>
      <c r="D1028" s="1"/>
      <c r="E1028" s="1"/>
      <c r="F1028" s="1"/>
      <c r="G1028" s="5"/>
      <c r="H1028" s="1"/>
      <c r="I1028" s="1"/>
      <c r="J1028" s="5"/>
      <c r="K1028" s="1"/>
      <c r="L1028" s="1"/>
      <c r="M1028" s="5"/>
      <c r="N1028" s="5"/>
      <c r="O1028" s="5"/>
      <c r="P1028" s="5"/>
      <c r="Q1028" s="5"/>
      <c r="R1028" s="5"/>
      <c r="S1028" s="70"/>
      <c r="T1028" s="70"/>
      <c r="U1028" s="70"/>
      <c r="V1028" s="18"/>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1"/>
      <c r="BA1028" s="1"/>
    </row>
    <row r="1029" spans="2:53">
      <c r="B1029" s="1"/>
      <c r="C1029" s="1"/>
      <c r="D1029" s="1"/>
      <c r="E1029" s="1"/>
      <c r="F1029" s="1"/>
      <c r="G1029" s="5"/>
      <c r="H1029" s="1"/>
      <c r="I1029" s="1"/>
      <c r="J1029" s="5"/>
      <c r="K1029" s="1"/>
      <c r="L1029" s="1"/>
      <c r="M1029" s="5"/>
      <c r="N1029" s="5"/>
      <c r="O1029" s="5"/>
      <c r="P1029" s="5"/>
      <c r="Q1029" s="5"/>
      <c r="R1029" s="5"/>
      <c r="S1029" s="70"/>
      <c r="T1029" s="70"/>
      <c r="U1029" s="70"/>
      <c r="V1029" s="18"/>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1"/>
      <c r="BA1029" s="1"/>
    </row>
    <row r="1030" spans="2:53">
      <c r="B1030" s="1"/>
      <c r="C1030" s="1"/>
      <c r="D1030" s="1"/>
      <c r="E1030" s="1"/>
      <c r="F1030" s="1"/>
      <c r="G1030" s="5"/>
      <c r="H1030" s="1"/>
      <c r="I1030" s="1"/>
      <c r="J1030" s="5"/>
      <c r="K1030" s="1"/>
      <c r="L1030" s="1"/>
      <c r="M1030" s="5"/>
      <c r="N1030" s="5"/>
      <c r="O1030" s="5"/>
      <c r="P1030" s="5"/>
      <c r="Q1030" s="5"/>
      <c r="R1030" s="5"/>
      <c r="S1030" s="70"/>
      <c r="T1030" s="70"/>
      <c r="U1030" s="70"/>
      <c r="V1030" s="18"/>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1"/>
      <c r="BA1030" s="1"/>
    </row>
    <row r="1031" spans="2:53">
      <c r="B1031" s="1"/>
      <c r="C1031" s="1"/>
      <c r="D1031" s="1"/>
      <c r="E1031" s="1"/>
      <c r="F1031" s="1"/>
      <c r="G1031" s="5"/>
      <c r="H1031" s="1"/>
      <c r="I1031" s="1"/>
      <c r="J1031" s="5"/>
      <c r="K1031" s="1"/>
      <c r="L1031" s="1"/>
      <c r="M1031" s="5"/>
      <c r="N1031" s="5"/>
      <c r="O1031" s="5"/>
      <c r="P1031" s="5"/>
      <c r="Q1031" s="5"/>
      <c r="R1031" s="5"/>
      <c r="S1031" s="70"/>
      <c r="T1031" s="70"/>
      <c r="U1031" s="70"/>
      <c r="V1031" s="18"/>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1"/>
      <c r="BA1031" s="1"/>
    </row>
    <row r="1032" spans="2:53">
      <c r="B1032" s="1"/>
      <c r="C1032" s="1"/>
      <c r="D1032" s="1"/>
      <c r="E1032" s="1"/>
      <c r="F1032" s="1"/>
      <c r="G1032" s="5"/>
      <c r="H1032" s="1"/>
      <c r="I1032" s="1"/>
      <c r="J1032" s="5"/>
      <c r="K1032" s="1"/>
      <c r="L1032" s="1"/>
      <c r="M1032" s="5"/>
      <c r="N1032" s="5"/>
      <c r="O1032" s="5"/>
      <c r="P1032" s="5"/>
      <c r="Q1032" s="5"/>
      <c r="R1032" s="5"/>
      <c r="S1032" s="70"/>
      <c r="T1032" s="70"/>
      <c r="U1032" s="70"/>
      <c r="V1032" s="18"/>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1"/>
      <c r="BA1032" s="1"/>
    </row>
    <row r="1033" spans="2:53">
      <c r="B1033" s="1"/>
      <c r="C1033" s="1"/>
      <c r="D1033" s="1"/>
      <c r="E1033" s="1"/>
      <c r="F1033" s="1"/>
      <c r="G1033" s="5"/>
      <c r="H1033" s="1"/>
      <c r="I1033" s="1"/>
      <c r="J1033" s="5"/>
      <c r="K1033" s="1"/>
      <c r="L1033" s="1"/>
      <c r="M1033" s="5"/>
      <c r="N1033" s="5"/>
      <c r="O1033" s="5"/>
      <c r="P1033" s="5"/>
      <c r="Q1033" s="5"/>
      <c r="R1033" s="5"/>
      <c r="S1033" s="70"/>
      <c r="T1033" s="70"/>
      <c r="U1033" s="70"/>
      <c r="V1033" s="18"/>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1"/>
      <c r="BA1033" s="1"/>
    </row>
    <row r="1034" spans="2:53">
      <c r="B1034" s="1"/>
      <c r="C1034" s="1"/>
      <c r="D1034" s="1"/>
      <c r="E1034" s="1"/>
      <c r="F1034" s="1"/>
      <c r="G1034" s="5"/>
      <c r="H1034" s="1"/>
      <c r="I1034" s="1"/>
      <c r="J1034" s="5"/>
      <c r="K1034" s="1"/>
      <c r="L1034" s="1"/>
      <c r="M1034" s="5"/>
      <c r="N1034" s="5"/>
      <c r="O1034" s="5"/>
      <c r="P1034" s="5"/>
      <c r="Q1034" s="5"/>
      <c r="R1034" s="5"/>
      <c r="S1034" s="70"/>
      <c r="T1034" s="70"/>
      <c r="U1034" s="70"/>
      <c r="V1034" s="18"/>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1"/>
      <c r="BA1034" s="1"/>
    </row>
    <row r="1035" spans="2:53">
      <c r="B1035" s="1"/>
      <c r="C1035" s="1"/>
      <c r="D1035" s="1"/>
      <c r="E1035" s="1"/>
      <c r="F1035" s="1"/>
      <c r="G1035" s="5"/>
      <c r="H1035" s="1"/>
      <c r="I1035" s="1"/>
      <c r="J1035" s="5"/>
      <c r="K1035" s="1"/>
      <c r="L1035" s="1"/>
      <c r="M1035" s="5"/>
      <c r="N1035" s="5"/>
      <c r="O1035" s="5"/>
      <c r="P1035" s="5"/>
      <c r="Q1035" s="5"/>
      <c r="R1035" s="5"/>
      <c r="S1035" s="70"/>
      <c r="T1035" s="70"/>
      <c r="U1035" s="70"/>
      <c r="V1035" s="18"/>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1"/>
      <c r="BA1035" s="1"/>
    </row>
    <row r="1036" spans="2:53">
      <c r="B1036" s="1"/>
      <c r="C1036" s="1"/>
      <c r="D1036" s="1"/>
      <c r="E1036" s="1"/>
      <c r="F1036" s="1"/>
      <c r="G1036" s="5"/>
      <c r="H1036" s="1"/>
      <c r="I1036" s="1"/>
      <c r="J1036" s="5"/>
      <c r="K1036" s="1"/>
      <c r="L1036" s="1"/>
      <c r="M1036" s="5"/>
      <c r="N1036" s="5"/>
      <c r="O1036" s="5"/>
      <c r="P1036" s="5"/>
      <c r="Q1036" s="5"/>
      <c r="R1036" s="5"/>
      <c r="S1036" s="70"/>
      <c r="T1036" s="70"/>
      <c r="U1036" s="70"/>
      <c r="V1036" s="18"/>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1"/>
      <c r="BA1036" s="1"/>
    </row>
    <row r="1037" spans="2:53">
      <c r="B1037" s="1"/>
      <c r="C1037" s="1"/>
      <c r="D1037" s="1"/>
      <c r="E1037" s="1"/>
      <c r="F1037" s="1"/>
      <c r="G1037" s="5"/>
      <c r="H1037" s="1"/>
      <c r="I1037" s="1"/>
      <c r="J1037" s="5"/>
      <c r="K1037" s="1"/>
      <c r="L1037" s="1"/>
      <c r="M1037" s="5"/>
      <c r="N1037" s="5"/>
      <c r="O1037" s="5"/>
      <c r="P1037" s="5"/>
      <c r="Q1037" s="5"/>
      <c r="R1037" s="5"/>
      <c r="S1037" s="70"/>
      <c r="T1037" s="70"/>
      <c r="U1037" s="70"/>
      <c r="V1037" s="18"/>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1"/>
      <c r="BA1037" s="1"/>
    </row>
    <row r="1038" spans="2:53">
      <c r="B1038" s="1"/>
      <c r="C1038" s="1"/>
      <c r="D1038" s="1"/>
      <c r="E1038" s="1"/>
      <c r="F1038" s="1"/>
      <c r="G1038" s="5"/>
      <c r="H1038" s="1"/>
      <c r="I1038" s="1"/>
      <c r="J1038" s="5"/>
      <c r="K1038" s="1"/>
      <c r="L1038" s="1"/>
      <c r="M1038" s="5"/>
      <c r="N1038" s="5"/>
      <c r="O1038" s="5"/>
      <c r="P1038" s="5"/>
      <c r="Q1038" s="5"/>
      <c r="R1038" s="5"/>
      <c r="S1038" s="70"/>
      <c r="T1038" s="70"/>
      <c r="U1038" s="70"/>
      <c r="V1038" s="18"/>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1"/>
      <c r="BA1038" s="1"/>
    </row>
    <row r="1039" spans="2:53">
      <c r="B1039" s="1"/>
      <c r="C1039" s="1"/>
      <c r="D1039" s="1"/>
      <c r="E1039" s="1"/>
      <c r="F1039" s="1"/>
      <c r="G1039" s="5"/>
      <c r="H1039" s="1"/>
      <c r="I1039" s="1"/>
      <c r="J1039" s="5"/>
      <c r="K1039" s="1"/>
      <c r="L1039" s="1"/>
      <c r="M1039" s="5"/>
      <c r="N1039" s="5"/>
      <c r="O1039" s="5"/>
      <c r="P1039" s="5"/>
      <c r="Q1039" s="5"/>
      <c r="R1039" s="5"/>
      <c r="S1039" s="70"/>
      <c r="T1039" s="70"/>
      <c r="U1039" s="70"/>
      <c r="V1039" s="18"/>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1"/>
      <c r="BA1039" s="1"/>
    </row>
    <row r="1040" spans="2:53">
      <c r="B1040" s="1"/>
      <c r="C1040" s="1"/>
      <c r="D1040" s="1"/>
      <c r="E1040" s="1"/>
      <c r="F1040" s="1"/>
      <c r="G1040" s="5"/>
      <c r="H1040" s="1"/>
      <c r="I1040" s="1"/>
      <c r="J1040" s="5"/>
      <c r="K1040" s="1"/>
      <c r="L1040" s="1"/>
      <c r="M1040" s="5"/>
      <c r="N1040" s="5"/>
      <c r="O1040" s="5"/>
      <c r="P1040" s="5"/>
      <c r="Q1040" s="5"/>
      <c r="R1040" s="5"/>
      <c r="S1040" s="70"/>
      <c r="T1040" s="70"/>
      <c r="U1040" s="70"/>
      <c r="V1040" s="18"/>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1"/>
      <c r="BA1040" s="1"/>
    </row>
    <row r="1041" spans="2:53">
      <c r="B1041" s="1"/>
      <c r="C1041" s="1"/>
      <c r="D1041" s="1"/>
      <c r="E1041" s="1"/>
      <c r="F1041" s="1"/>
      <c r="G1041" s="5"/>
      <c r="H1041" s="1"/>
      <c r="I1041" s="1"/>
      <c r="J1041" s="5"/>
      <c r="K1041" s="1"/>
      <c r="L1041" s="1"/>
      <c r="M1041" s="5"/>
      <c r="N1041" s="5"/>
      <c r="O1041" s="5"/>
      <c r="P1041" s="5"/>
      <c r="Q1041" s="5"/>
      <c r="R1041" s="5"/>
      <c r="S1041" s="70"/>
      <c r="T1041" s="70"/>
      <c r="U1041" s="70"/>
      <c r="V1041" s="18"/>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1"/>
      <c r="BA1041" s="1"/>
    </row>
    <row r="1042" spans="2:53">
      <c r="B1042" s="1"/>
      <c r="C1042" s="1"/>
      <c r="D1042" s="1"/>
      <c r="E1042" s="1"/>
      <c r="F1042" s="1"/>
      <c r="G1042" s="5"/>
      <c r="H1042" s="1"/>
      <c r="I1042" s="1"/>
      <c r="J1042" s="5"/>
      <c r="K1042" s="1"/>
      <c r="L1042" s="1"/>
      <c r="M1042" s="5"/>
      <c r="N1042" s="5"/>
      <c r="O1042" s="5"/>
      <c r="P1042" s="5"/>
      <c r="Q1042" s="5"/>
      <c r="R1042" s="5"/>
      <c r="S1042" s="70"/>
      <c r="T1042" s="70"/>
      <c r="U1042" s="70"/>
      <c r="V1042" s="18"/>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1"/>
      <c r="BA1042" s="1"/>
    </row>
    <row r="1043" spans="2:53">
      <c r="B1043" s="1"/>
      <c r="C1043" s="1"/>
      <c r="D1043" s="1"/>
      <c r="E1043" s="1"/>
      <c r="F1043" s="1"/>
      <c r="G1043" s="5"/>
      <c r="H1043" s="1"/>
      <c r="I1043" s="1"/>
      <c r="J1043" s="5"/>
      <c r="K1043" s="1"/>
      <c r="L1043" s="1"/>
      <c r="M1043" s="5"/>
      <c r="N1043" s="5"/>
      <c r="O1043" s="5"/>
      <c r="P1043" s="5"/>
      <c r="Q1043" s="5"/>
      <c r="R1043" s="5"/>
      <c r="S1043" s="70"/>
      <c r="T1043" s="70"/>
      <c r="U1043" s="70"/>
      <c r="V1043" s="18"/>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1"/>
      <c r="BA1043" s="1"/>
    </row>
    <row r="1044" spans="2:53">
      <c r="B1044" s="1"/>
      <c r="C1044" s="1"/>
      <c r="D1044" s="1"/>
      <c r="E1044" s="1"/>
      <c r="F1044" s="1"/>
      <c r="G1044" s="5"/>
      <c r="H1044" s="1"/>
      <c r="I1044" s="1"/>
      <c r="J1044" s="5"/>
      <c r="K1044" s="1"/>
      <c r="L1044" s="1"/>
      <c r="M1044" s="5"/>
      <c r="N1044" s="5"/>
      <c r="O1044" s="5"/>
      <c r="P1044" s="5"/>
      <c r="Q1044" s="5"/>
      <c r="R1044" s="5"/>
      <c r="S1044" s="70"/>
      <c r="T1044" s="70"/>
      <c r="U1044" s="70"/>
      <c r="V1044" s="18"/>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1"/>
      <c r="BA1044" s="1"/>
    </row>
    <row r="1045" spans="2:53">
      <c r="B1045" s="1"/>
      <c r="C1045" s="1"/>
      <c r="D1045" s="1"/>
      <c r="E1045" s="1"/>
      <c r="F1045" s="1"/>
      <c r="G1045" s="5"/>
      <c r="H1045" s="1"/>
      <c r="I1045" s="1"/>
      <c r="J1045" s="5"/>
      <c r="K1045" s="1"/>
      <c r="L1045" s="1"/>
      <c r="M1045" s="5"/>
      <c r="N1045" s="5"/>
      <c r="O1045" s="5"/>
      <c r="P1045" s="5"/>
      <c r="Q1045" s="5"/>
      <c r="R1045" s="5"/>
      <c r="S1045" s="70"/>
      <c r="T1045" s="70"/>
      <c r="U1045" s="70"/>
      <c r="V1045" s="18"/>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1"/>
      <c r="BA1045" s="1"/>
    </row>
    <row r="1046" spans="2:53">
      <c r="B1046" s="1"/>
      <c r="C1046" s="1"/>
      <c r="D1046" s="1"/>
      <c r="E1046" s="1"/>
      <c r="F1046" s="1"/>
      <c r="G1046" s="5"/>
      <c r="H1046" s="1"/>
      <c r="I1046" s="1"/>
      <c r="J1046" s="5"/>
      <c r="K1046" s="1"/>
      <c r="L1046" s="1"/>
      <c r="M1046" s="5"/>
      <c r="N1046" s="5"/>
      <c r="O1046" s="5"/>
      <c r="P1046" s="5"/>
      <c r="Q1046" s="5"/>
      <c r="R1046" s="5"/>
      <c r="S1046" s="70"/>
      <c r="T1046" s="70"/>
      <c r="U1046" s="70"/>
      <c r="V1046" s="18"/>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1"/>
      <c r="BA1046" s="1"/>
    </row>
    <row r="1047" spans="2:53">
      <c r="B1047" s="1"/>
      <c r="C1047" s="1"/>
      <c r="D1047" s="1"/>
      <c r="E1047" s="1"/>
      <c r="F1047" s="1"/>
      <c r="G1047" s="5"/>
      <c r="H1047" s="1"/>
      <c r="I1047" s="1"/>
      <c r="J1047" s="5"/>
      <c r="K1047" s="1"/>
      <c r="L1047" s="1"/>
      <c r="M1047" s="5"/>
      <c r="N1047" s="5"/>
      <c r="O1047" s="5"/>
      <c r="P1047" s="5"/>
      <c r="Q1047" s="5"/>
      <c r="R1047" s="5"/>
      <c r="S1047" s="70"/>
      <c r="T1047" s="70"/>
      <c r="U1047" s="70"/>
      <c r="V1047" s="18"/>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1"/>
      <c r="BA1047" s="1"/>
    </row>
    <row r="1048" spans="2:53">
      <c r="B1048" s="1"/>
      <c r="C1048" s="1"/>
      <c r="D1048" s="1"/>
      <c r="E1048" s="1"/>
      <c r="F1048" s="1"/>
      <c r="G1048" s="5"/>
      <c r="H1048" s="1"/>
      <c r="I1048" s="1"/>
      <c r="J1048" s="5"/>
      <c r="K1048" s="1"/>
      <c r="L1048" s="1"/>
      <c r="M1048" s="5"/>
      <c r="N1048" s="5"/>
      <c r="O1048" s="5"/>
      <c r="P1048" s="5"/>
      <c r="Q1048" s="5"/>
      <c r="R1048" s="5"/>
      <c r="S1048" s="70"/>
      <c r="T1048" s="70"/>
      <c r="U1048" s="70"/>
      <c r="V1048" s="18"/>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1"/>
      <c r="BA1048" s="1"/>
    </row>
    <row r="1049" spans="2:53">
      <c r="B1049" s="1"/>
      <c r="C1049" s="1"/>
      <c r="D1049" s="1"/>
      <c r="E1049" s="1"/>
      <c r="F1049" s="1"/>
      <c r="G1049" s="5"/>
      <c r="H1049" s="1"/>
      <c r="I1049" s="1"/>
      <c r="J1049" s="5"/>
      <c r="K1049" s="1"/>
      <c r="L1049" s="1"/>
      <c r="M1049" s="5"/>
      <c r="N1049" s="5"/>
      <c r="O1049" s="5"/>
      <c r="P1049" s="5"/>
      <c r="Q1049" s="5"/>
      <c r="R1049" s="5"/>
      <c r="S1049" s="70"/>
      <c r="T1049" s="70"/>
      <c r="U1049" s="70"/>
      <c r="V1049" s="18"/>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1"/>
      <c r="BA1049" s="1"/>
    </row>
    <row r="1050" spans="2:53">
      <c r="B1050" s="1"/>
      <c r="C1050" s="1"/>
      <c r="D1050" s="1"/>
      <c r="E1050" s="1"/>
      <c r="F1050" s="1"/>
      <c r="G1050" s="5"/>
      <c r="H1050" s="1"/>
      <c r="I1050" s="1"/>
      <c r="J1050" s="5"/>
      <c r="K1050" s="1"/>
      <c r="L1050" s="1"/>
      <c r="M1050" s="5"/>
      <c r="N1050" s="5"/>
      <c r="O1050" s="5"/>
      <c r="P1050" s="5"/>
      <c r="Q1050" s="5"/>
      <c r="R1050" s="5"/>
      <c r="S1050" s="70"/>
      <c r="T1050" s="70"/>
      <c r="U1050" s="70"/>
      <c r="V1050" s="18"/>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1"/>
      <c r="BA1050" s="1"/>
    </row>
    <row r="1051" spans="2:53">
      <c r="B1051" s="1"/>
      <c r="C1051" s="1"/>
      <c r="D1051" s="1"/>
      <c r="E1051" s="1"/>
      <c r="F1051" s="1"/>
      <c r="G1051" s="5"/>
      <c r="H1051" s="1"/>
      <c r="I1051" s="1"/>
      <c r="J1051" s="5"/>
      <c r="K1051" s="1"/>
      <c r="L1051" s="1"/>
      <c r="M1051" s="5"/>
      <c r="N1051" s="5"/>
      <c r="O1051" s="5"/>
      <c r="P1051" s="5"/>
      <c r="Q1051" s="5"/>
      <c r="R1051" s="5"/>
      <c r="S1051" s="70"/>
      <c r="T1051" s="70"/>
      <c r="U1051" s="70"/>
      <c r="V1051" s="18"/>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1"/>
      <c r="BA1051" s="1"/>
    </row>
    <row r="1052" spans="2:53">
      <c r="B1052" s="1"/>
      <c r="C1052" s="1"/>
      <c r="D1052" s="1"/>
      <c r="E1052" s="1"/>
      <c r="F1052" s="1"/>
      <c r="G1052" s="5"/>
      <c r="H1052" s="1"/>
      <c r="I1052" s="1"/>
      <c r="J1052" s="5"/>
      <c r="K1052" s="1"/>
      <c r="L1052" s="1"/>
      <c r="M1052" s="5"/>
      <c r="N1052" s="5"/>
      <c r="O1052" s="5"/>
      <c r="P1052" s="5"/>
      <c r="Q1052" s="5"/>
      <c r="R1052" s="5"/>
      <c r="S1052" s="70"/>
      <c r="T1052" s="70"/>
      <c r="U1052" s="70"/>
      <c r="V1052" s="18"/>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1"/>
      <c r="BA1052" s="1"/>
    </row>
    <row r="1053" spans="2:53">
      <c r="B1053" s="1"/>
      <c r="C1053" s="1"/>
      <c r="D1053" s="1"/>
      <c r="E1053" s="1"/>
      <c r="F1053" s="1"/>
      <c r="G1053" s="5"/>
      <c r="H1053" s="1"/>
      <c r="I1053" s="1"/>
      <c r="J1053" s="5"/>
      <c r="K1053" s="1"/>
      <c r="L1053" s="1"/>
      <c r="M1053" s="5"/>
      <c r="N1053" s="5"/>
      <c r="O1053" s="5"/>
      <c r="P1053" s="5"/>
      <c r="Q1053" s="5"/>
      <c r="R1053" s="5"/>
      <c r="S1053" s="70"/>
      <c r="T1053" s="70"/>
      <c r="U1053" s="70"/>
      <c r="V1053" s="18"/>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1"/>
      <c r="BA1053" s="1"/>
    </row>
    <row r="1054" spans="2:53">
      <c r="B1054" s="1"/>
      <c r="C1054" s="1"/>
      <c r="D1054" s="1"/>
      <c r="E1054" s="1"/>
      <c r="F1054" s="1"/>
      <c r="G1054" s="5"/>
      <c r="H1054" s="1"/>
      <c r="I1054" s="1"/>
      <c r="J1054" s="5"/>
      <c r="K1054" s="1"/>
      <c r="L1054" s="1"/>
      <c r="M1054" s="5"/>
      <c r="N1054" s="5"/>
      <c r="O1054" s="5"/>
      <c r="P1054" s="5"/>
      <c r="Q1054" s="5"/>
      <c r="R1054" s="5"/>
      <c r="S1054" s="70"/>
      <c r="T1054" s="70"/>
      <c r="U1054" s="70"/>
      <c r="V1054" s="18"/>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1"/>
      <c r="BA1054" s="1"/>
    </row>
    <row r="1055" spans="2:53">
      <c r="B1055" s="1"/>
      <c r="C1055" s="1"/>
      <c r="D1055" s="1"/>
      <c r="E1055" s="1"/>
      <c r="F1055" s="1"/>
      <c r="G1055" s="5"/>
      <c r="H1055" s="1"/>
      <c r="I1055" s="1"/>
      <c r="J1055" s="5"/>
      <c r="K1055" s="1"/>
      <c r="L1055" s="1"/>
      <c r="M1055" s="5"/>
      <c r="N1055" s="5"/>
      <c r="O1055" s="5"/>
      <c r="P1055" s="5"/>
      <c r="Q1055" s="5"/>
      <c r="R1055" s="5"/>
      <c r="S1055" s="70"/>
      <c r="T1055" s="70"/>
      <c r="U1055" s="70"/>
      <c r="V1055" s="18"/>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1"/>
      <c r="BA1055" s="1"/>
    </row>
    <row r="1056" spans="2:53">
      <c r="B1056" s="1"/>
      <c r="C1056" s="1"/>
      <c r="D1056" s="1"/>
      <c r="E1056" s="1"/>
      <c r="F1056" s="1"/>
      <c r="G1056" s="5"/>
      <c r="H1056" s="1"/>
      <c r="I1056" s="1"/>
      <c r="J1056" s="5"/>
      <c r="K1056" s="1"/>
      <c r="L1056" s="1"/>
      <c r="M1056" s="5"/>
      <c r="N1056" s="5"/>
      <c r="O1056" s="5"/>
      <c r="P1056" s="5"/>
      <c r="Q1056" s="5"/>
      <c r="R1056" s="5"/>
      <c r="S1056" s="70"/>
      <c r="T1056" s="70"/>
      <c r="U1056" s="70"/>
      <c r="V1056" s="18"/>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1"/>
      <c r="BA1056" s="1"/>
    </row>
    <row r="1057" spans="2:53">
      <c r="B1057" s="1"/>
      <c r="C1057" s="1"/>
      <c r="D1057" s="1"/>
      <c r="E1057" s="1"/>
      <c r="F1057" s="1"/>
      <c r="G1057" s="5"/>
      <c r="H1057" s="1"/>
      <c r="I1057" s="1"/>
      <c r="J1057" s="5"/>
      <c r="K1057" s="1"/>
      <c r="L1057" s="1"/>
      <c r="M1057" s="5"/>
      <c r="N1057" s="5"/>
      <c r="O1057" s="5"/>
      <c r="P1057" s="5"/>
      <c r="Q1057" s="5"/>
      <c r="R1057" s="5"/>
      <c r="S1057" s="70"/>
      <c r="T1057" s="70"/>
      <c r="U1057" s="70"/>
      <c r="V1057" s="18"/>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1"/>
      <c r="BA1057" s="1"/>
    </row>
    <row r="1058" spans="2:53">
      <c r="B1058" s="1"/>
      <c r="C1058" s="1"/>
      <c r="D1058" s="1"/>
      <c r="E1058" s="1"/>
      <c r="F1058" s="1"/>
      <c r="G1058" s="5"/>
      <c r="H1058" s="1"/>
      <c r="I1058" s="1"/>
      <c r="J1058" s="5"/>
      <c r="K1058" s="1"/>
      <c r="L1058" s="1"/>
      <c r="M1058" s="5"/>
      <c r="N1058" s="5"/>
      <c r="O1058" s="5"/>
      <c r="P1058" s="5"/>
      <c r="Q1058" s="5"/>
      <c r="R1058" s="5"/>
      <c r="S1058" s="70"/>
      <c r="T1058" s="70"/>
      <c r="U1058" s="70"/>
      <c r="V1058" s="18"/>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1"/>
      <c r="BA1058" s="1"/>
    </row>
    <row r="1059" spans="2:53">
      <c r="B1059" s="1"/>
      <c r="C1059" s="1"/>
      <c r="D1059" s="1"/>
      <c r="E1059" s="1"/>
      <c r="F1059" s="1"/>
      <c r="G1059" s="5"/>
      <c r="H1059" s="1"/>
      <c r="I1059" s="1"/>
      <c r="J1059" s="5"/>
      <c r="K1059" s="1"/>
      <c r="L1059" s="1"/>
      <c r="M1059" s="5"/>
      <c r="N1059" s="5"/>
      <c r="O1059" s="5"/>
      <c r="P1059" s="5"/>
      <c r="Q1059" s="5"/>
      <c r="R1059" s="5"/>
      <c r="S1059" s="70"/>
      <c r="T1059" s="70"/>
      <c r="U1059" s="70"/>
      <c r="V1059" s="18"/>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1"/>
      <c r="BA1059" s="1"/>
    </row>
    <row r="1060" spans="2:53">
      <c r="B1060" s="1"/>
      <c r="C1060" s="1"/>
      <c r="D1060" s="1"/>
      <c r="E1060" s="1"/>
      <c r="F1060" s="1"/>
      <c r="G1060" s="5"/>
      <c r="H1060" s="1"/>
      <c r="I1060" s="1"/>
      <c r="J1060" s="5"/>
      <c r="K1060" s="1"/>
      <c r="L1060" s="1"/>
      <c r="M1060" s="5"/>
      <c r="N1060" s="5"/>
      <c r="O1060" s="5"/>
      <c r="P1060" s="5"/>
      <c r="Q1060" s="5"/>
      <c r="R1060" s="5"/>
      <c r="S1060" s="70"/>
      <c r="T1060" s="70"/>
      <c r="U1060" s="70"/>
      <c r="V1060" s="18"/>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1"/>
      <c r="BA1060" s="1"/>
    </row>
    <row r="1061" spans="2:53">
      <c r="B1061" s="1"/>
      <c r="C1061" s="1"/>
      <c r="D1061" s="1"/>
      <c r="E1061" s="1"/>
      <c r="F1061" s="1"/>
      <c r="G1061" s="5"/>
      <c r="H1061" s="1"/>
      <c r="I1061" s="1"/>
      <c r="J1061" s="5"/>
      <c r="K1061" s="1"/>
      <c r="L1061" s="1"/>
      <c r="M1061" s="5"/>
      <c r="N1061" s="5"/>
      <c r="O1061" s="5"/>
      <c r="P1061" s="5"/>
      <c r="Q1061" s="5"/>
      <c r="R1061" s="5"/>
      <c r="S1061" s="70"/>
      <c r="T1061" s="70"/>
      <c r="U1061" s="70"/>
      <c r="V1061" s="18"/>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1"/>
      <c r="BA1061" s="1"/>
    </row>
    <row r="1062" spans="2:53">
      <c r="B1062" s="1"/>
      <c r="C1062" s="1"/>
      <c r="D1062" s="1"/>
      <c r="E1062" s="1"/>
      <c r="F1062" s="1"/>
      <c r="G1062" s="5"/>
      <c r="H1062" s="1"/>
      <c r="I1062" s="1"/>
      <c r="J1062" s="5"/>
      <c r="K1062" s="1"/>
      <c r="L1062" s="1"/>
      <c r="M1062" s="5"/>
      <c r="N1062" s="5"/>
      <c r="O1062" s="5"/>
      <c r="P1062" s="5"/>
      <c r="Q1062" s="5"/>
      <c r="R1062" s="5"/>
      <c r="S1062" s="70"/>
      <c r="T1062" s="70"/>
      <c r="U1062" s="70"/>
      <c r="V1062" s="18"/>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1"/>
      <c r="BA1062" s="1"/>
    </row>
    <row r="1063" spans="2:53">
      <c r="B1063" s="1"/>
      <c r="C1063" s="1"/>
      <c r="D1063" s="1"/>
      <c r="E1063" s="1"/>
      <c r="F1063" s="1"/>
      <c r="G1063" s="5"/>
      <c r="H1063" s="1"/>
      <c r="I1063" s="1"/>
      <c r="J1063" s="5"/>
      <c r="K1063" s="1"/>
      <c r="L1063" s="1"/>
      <c r="M1063" s="5"/>
      <c r="N1063" s="5"/>
      <c r="O1063" s="5"/>
      <c r="P1063" s="5"/>
      <c r="Q1063" s="5"/>
      <c r="R1063" s="5"/>
      <c r="S1063" s="70"/>
      <c r="T1063" s="70"/>
      <c r="U1063" s="70"/>
      <c r="V1063" s="18"/>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1"/>
      <c r="BA1063" s="1"/>
    </row>
    <row r="1064" spans="2:53">
      <c r="B1064" s="1"/>
      <c r="C1064" s="1"/>
      <c r="D1064" s="1"/>
      <c r="E1064" s="1"/>
      <c r="F1064" s="1"/>
      <c r="G1064" s="5"/>
      <c r="H1064" s="1"/>
      <c r="I1064" s="1"/>
      <c r="J1064" s="5"/>
      <c r="K1064" s="1"/>
      <c r="L1064" s="1"/>
      <c r="M1064" s="5"/>
      <c r="N1064" s="5"/>
      <c r="O1064" s="5"/>
      <c r="P1064" s="5"/>
      <c r="Q1064" s="5"/>
      <c r="R1064" s="5"/>
      <c r="S1064" s="70"/>
      <c r="T1064" s="70"/>
      <c r="U1064" s="70"/>
      <c r="V1064" s="18"/>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1"/>
      <c r="BA1064" s="1"/>
    </row>
    <row r="1065" spans="2:53">
      <c r="B1065" s="1"/>
      <c r="C1065" s="1"/>
      <c r="D1065" s="1"/>
      <c r="E1065" s="1"/>
      <c r="F1065" s="1"/>
      <c r="G1065" s="5"/>
      <c r="H1065" s="1"/>
      <c r="I1065" s="1"/>
      <c r="J1065" s="5"/>
      <c r="K1065" s="1"/>
      <c r="L1065" s="1"/>
      <c r="M1065" s="5"/>
      <c r="N1065" s="5"/>
      <c r="O1065" s="5"/>
      <c r="P1065" s="5"/>
      <c r="Q1065" s="5"/>
      <c r="R1065" s="5"/>
      <c r="S1065" s="70"/>
      <c r="T1065" s="70"/>
      <c r="U1065" s="70"/>
      <c r="V1065" s="18"/>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1"/>
      <c r="BA1065" s="1"/>
    </row>
    <row r="1066" spans="2:53">
      <c r="B1066" s="1"/>
      <c r="C1066" s="1"/>
      <c r="D1066" s="1"/>
      <c r="E1066" s="1"/>
      <c r="F1066" s="1"/>
      <c r="G1066" s="5"/>
      <c r="H1066" s="1"/>
      <c r="I1066" s="1"/>
      <c r="J1066" s="5"/>
      <c r="K1066" s="1"/>
      <c r="L1066" s="1"/>
      <c r="M1066" s="5"/>
      <c r="N1066" s="5"/>
      <c r="O1066" s="5"/>
      <c r="P1066" s="5"/>
      <c r="Q1066" s="5"/>
      <c r="R1066" s="5"/>
      <c r="S1066" s="70"/>
      <c r="T1066" s="70"/>
      <c r="U1066" s="70"/>
      <c r="V1066" s="18"/>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1"/>
      <c r="BA1066" s="1"/>
    </row>
    <row r="1067" spans="2:53">
      <c r="B1067" s="1"/>
      <c r="C1067" s="1"/>
      <c r="D1067" s="1"/>
      <c r="E1067" s="1"/>
      <c r="F1067" s="1"/>
      <c r="G1067" s="5"/>
      <c r="H1067" s="1"/>
      <c r="I1067" s="1"/>
      <c r="J1067" s="5"/>
      <c r="K1067" s="1"/>
      <c r="L1067" s="1"/>
      <c r="M1067" s="5"/>
      <c r="N1067" s="5"/>
      <c r="O1067" s="5"/>
      <c r="P1067" s="5"/>
      <c r="Q1067" s="5"/>
      <c r="R1067" s="5"/>
      <c r="S1067" s="70"/>
      <c r="T1067" s="70"/>
      <c r="U1067" s="70"/>
      <c r="V1067" s="18"/>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1"/>
      <c r="BA1067" s="1"/>
    </row>
    <row r="1068" spans="2:53">
      <c r="B1068" s="1"/>
      <c r="C1068" s="1"/>
      <c r="D1068" s="1"/>
      <c r="E1068" s="1"/>
      <c r="F1068" s="1"/>
      <c r="G1068" s="5"/>
      <c r="H1068" s="1"/>
      <c r="I1068" s="1"/>
      <c r="J1068" s="5"/>
      <c r="K1068" s="1"/>
      <c r="L1068" s="1"/>
      <c r="M1068" s="5"/>
      <c r="N1068" s="5"/>
      <c r="O1068" s="5"/>
      <c r="P1068" s="5"/>
      <c r="Q1068" s="5"/>
      <c r="R1068" s="5"/>
      <c r="S1068" s="70"/>
      <c r="T1068" s="70"/>
      <c r="U1068" s="70"/>
      <c r="V1068" s="18"/>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1"/>
      <c r="BA1068" s="1"/>
    </row>
    <row r="1069" spans="2:53">
      <c r="B1069" s="1"/>
      <c r="C1069" s="1"/>
      <c r="D1069" s="1"/>
      <c r="E1069" s="1"/>
      <c r="F1069" s="1"/>
      <c r="G1069" s="5"/>
      <c r="H1069" s="1"/>
      <c r="I1069" s="1"/>
      <c r="J1069" s="5"/>
      <c r="K1069" s="1"/>
      <c r="L1069" s="1"/>
      <c r="M1069" s="5"/>
      <c r="N1069" s="5"/>
      <c r="O1069" s="5"/>
      <c r="P1069" s="5"/>
      <c r="Q1069" s="5"/>
      <c r="R1069" s="5"/>
      <c r="S1069" s="70"/>
      <c r="T1069" s="70"/>
      <c r="U1069" s="70"/>
      <c r="V1069" s="18"/>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1"/>
      <c r="BA1069" s="1"/>
    </row>
    <row r="1070" spans="2:53">
      <c r="B1070" s="1"/>
      <c r="C1070" s="1"/>
      <c r="D1070" s="1"/>
      <c r="E1070" s="1"/>
      <c r="F1070" s="1"/>
      <c r="G1070" s="5"/>
      <c r="H1070" s="1"/>
      <c r="I1070" s="1"/>
      <c r="J1070" s="5"/>
      <c r="K1070" s="1"/>
      <c r="L1070" s="1"/>
      <c r="M1070" s="5"/>
      <c r="N1070" s="5"/>
      <c r="O1070" s="5"/>
      <c r="P1070" s="5"/>
      <c r="Q1070" s="5"/>
      <c r="R1070" s="5"/>
      <c r="S1070" s="70"/>
      <c r="T1070" s="70"/>
      <c r="U1070" s="70"/>
      <c r="V1070" s="18"/>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1"/>
      <c r="BA1070" s="1"/>
    </row>
    <row r="1071" spans="2:53">
      <c r="B1071" s="1"/>
      <c r="C1071" s="1"/>
      <c r="D1071" s="1"/>
      <c r="E1071" s="1"/>
      <c r="F1071" s="1"/>
      <c r="G1071" s="5"/>
      <c r="H1071" s="1"/>
      <c r="I1071" s="1"/>
      <c r="J1071" s="5"/>
      <c r="K1071" s="1"/>
      <c r="L1071" s="1"/>
      <c r="M1071" s="5"/>
      <c r="N1071" s="5"/>
      <c r="O1071" s="5"/>
      <c r="P1071" s="5"/>
      <c r="Q1071" s="5"/>
      <c r="R1071" s="5"/>
      <c r="S1071" s="70"/>
      <c r="T1071" s="70"/>
      <c r="U1071" s="70"/>
      <c r="V1071" s="18"/>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1"/>
      <c r="BA1071" s="1"/>
    </row>
    <row r="1072" spans="2:53">
      <c r="B1072" s="1"/>
      <c r="C1072" s="1"/>
      <c r="D1072" s="1"/>
      <c r="E1072" s="1"/>
      <c r="F1072" s="1"/>
      <c r="G1072" s="5"/>
      <c r="H1072" s="1"/>
      <c r="I1072" s="1"/>
      <c r="J1072" s="5"/>
      <c r="K1072" s="1"/>
      <c r="L1072" s="1"/>
      <c r="M1072" s="5"/>
      <c r="N1072" s="5"/>
      <c r="O1072" s="5"/>
      <c r="P1072" s="5"/>
      <c r="Q1072" s="5"/>
      <c r="R1072" s="5"/>
      <c r="S1072" s="70"/>
      <c r="T1072" s="70"/>
      <c r="U1072" s="70"/>
      <c r="V1072" s="18"/>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1"/>
      <c r="BA1072" s="1"/>
    </row>
    <row r="1073" spans="2:53">
      <c r="B1073" s="1"/>
      <c r="C1073" s="1"/>
      <c r="D1073" s="1"/>
      <c r="E1073" s="1"/>
      <c r="F1073" s="1"/>
      <c r="G1073" s="5"/>
      <c r="H1073" s="1"/>
      <c r="I1073" s="1"/>
      <c r="J1073" s="5"/>
      <c r="K1073" s="1"/>
      <c r="L1073" s="1"/>
      <c r="M1073" s="5"/>
      <c r="N1073" s="5"/>
      <c r="O1073" s="5"/>
      <c r="P1073" s="5"/>
      <c r="Q1073" s="5"/>
      <c r="R1073" s="5"/>
      <c r="S1073" s="70"/>
      <c r="T1073" s="70"/>
      <c r="U1073" s="70"/>
      <c r="V1073" s="18"/>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1"/>
      <c r="BA1073" s="1"/>
    </row>
    <row r="1074" spans="2:53">
      <c r="B1074" s="1"/>
      <c r="C1074" s="1"/>
      <c r="D1074" s="1"/>
      <c r="E1074" s="1"/>
      <c r="F1074" s="1"/>
      <c r="G1074" s="5"/>
      <c r="H1074" s="1"/>
      <c r="I1074" s="1"/>
      <c r="J1074" s="5"/>
      <c r="K1074" s="1"/>
      <c r="L1074" s="1"/>
      <c r="M1074" s="5"/>
      <c r="N1074" s="5"/>
      <c r="O1074" s="5"/>
      <c r="P1074" s="5"/>
      <c r="Q1074" s="5"/>
      <c r="R1074" s="5"/>
      <c r="S1074" s="70"/>
      <c r="T1074" s="70"/>
      <c r="U1074" s="70"/>
      <c r="V1074" s="18"/>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1"/>
      <c r="BA1074" s="1"/>
    </row>
    <row r="1075" spans="2:53">
      <c r="B1075" s="1"/>
      <c r="C1075" s="1"/>
      <c r="D1075" s="1"/>
      <c r="E1075" s="1"/>
      <c r="F1075" s="1"/>
      <c r="G1075" s="5"/>
      <c r="H1075" s="1"/>
      <c r="I1075" s="1"/>
      <c r="J1075" s="5"/>
      <c r="K1075" s="1"/>
      <c r="L1075" s="1"/>
      <c r="M1075" s="5"/>
      <c r="N1075" s="5"/>
      <c r="O1075" s="5"/>
      <c r="P1075" s="5"/>
      <c r="Q1075" s="5"/>
      <c r="R1075" s="5"/>
      <c r="S1075" s="70"/>
      <c r="T1075" s="70"/>
      <c r="U1075" s="70"/>
      <c r="V1075" s="18"/>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1"/>
      <c r="BA1075" s="1"/>
    </row>
    <row r="1076" spans="2:53">
      <c r="B1076" s="1"/>
      <c r="C1076" s="1"/>
      <c r="D1076" s="1"/>
      <c r="E1076" s="1"/>
      <c r="F1076" s="1"/>
      <c r="G1076" s="5"/>
      <c r="H1076" s="1"/>
      <c r="I1076" s="1"/>
      <c r="J1076" s="5"/>
      <c r="K1076" s="1"/>
      <c r="L1076" s="1"/>
      <c r="M1076" s="5"/>
      <c r="N1076" s="5"/>
      <c r="O1076" s="5"/>
      <c r="P1076" s="5"/>
      <c r="Q1076" s="5"/>
      <c r="R1076" s="5"/>
      <c r="S1076" s="70"/>
      <c r="T1076" s="70"/>
      <c r="U1076" s="70"/>
      <c r="V1076" s="18"/>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1"/>
      <c r="BA1076" s="1"/>
    </row>
    <row r="1077" spans="2:53">
      <c r="B1077" s="1"/>
      <c r="C1077" s="1"/>
      <c r="D1077" s="1"/>
      <c r="E1077" s="1"/>
      <c r="F1077" s="1"/>
      <c r="G1077" s="5"/>
      <c r="H1077" s="1"/>
      <c r="I1077" s="1"/>
      <c r="J1077" s="5"/>
      <c r="K1077" s="1"/>
      <c r="L1077" s="1"/>
      <c r="M1077" s="5"/>
      <c r="N1077" s="5"/>
      <c r="O1077" s="5"/>
      <c r="P1077" s="5"/>
      <c r="Q1077" s="5"/>
      <c r="R1077" s="5"/>
      <c r="S1077" s="70"/>
      <c r="T1077" s="70"/>
      <c r="U1077" s="70"/>
      <c r="V1077" s="18"/>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1"/>
      <c r="BA1077" s="1"/>
    </row>
    <row r="1078" spans="2:53">
      <c r="B1078" s="1"/>
      <c r="C1078" s="1"/>
      <c r="D1078" s="1"/>
      <c r="E1078" s="1"/>
      <c r="F1078" s="1"/>
      <c r="G1078" s="5"/>
      <c r="H1078" s="1"/>
      <c r="I1078" s="1"/>
      <c r="J1078" s="5"/>
      <c r="K1078" s="1"/>
      <c r="L1078" s="1"/>
      <c r="M1078" s="5"/>
      <c r="N1078" s="5"/>
      <c r="O1078" s="5"/>
      <c r="P1078" s="5"/>
      <c r="Q1078" s="5"/>
      <c r="R1078" s="5"/>
      <c r="S1078" s="70"/>
      <c r="T1078" s="70"/>
      <c r="U1078" s="70"/>
      <c r="V1078" s="18"/>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1"/>
      <c r="BA1078" s="1"/>
    </row>
    <row r="1079" spans="2:53">
      <c r="B1079" s="1"/>
      <c r="C1079" s="1"/>
      <c r="D1079" s="1"/>
      <c r="E1079" s="1"/>
      <c r="F1079" s="1"/>
      <c r="G1079" s="5"/>
      <c r="H1079" s="1"/>
      <c r="I1079" s="1"/>
      <c r="J1079" s="5"/>
      <c r="K1079" s="1"/>
      <c r="L1079" s="1"/>
      <c r="M1079" s="5"/>
      <c r="N1079" s="5"/>
      <c r="O1079" s="5"/>
      <c r="P1079" s="5"/>
      <c r="Q1079" s="5"/>
      <c r="R1079" s="5"/>
      <c r="S1079" s="70"/>
      <c r="T1079" s="70"/>
      <c r="U1079" s="70"/>
      <c r="V1079" s="18"/>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1"/>
      <c r="BA1079" s="1"/>
    </row>
    <row r="1080" spans="2:53">
      <c r="B1080" s="1"/>
      <c r="C1080" s="1"/>
      <c r="D1080" s="1"/>
      <c r="E1080" s="1"/>
      <c r="F1080" s="1"/>
      <c r="G1080" s="5"/>
      <c r="H1080" s="1"/>
      <c r="I1080" s="1"/>
      <c r="J1080" s="5"/>
      <c r="K1080" s="1"/>
      <c r="L1080" s="1"/>
      <c r="M1080" s="5"/>
      <c r="N1080" s="5"/>
      <c r="O1080" s="5"/>
      <c r="P1080" s="5"/>
      <c r="Q1080" s="5"/>
      <c r="R1080" s="5"/>
      <c r="S1080" s="70"/>
      <c r="T1080" s="70"/>
      <c r="U1080" s="70"/>
      <c r="V1080" s="18"/>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1"/>
      <c r="BA1080" s="1"/>
    </row>
    <row r="1081" spans="2:53">
      <c r="B1081" s="1"/>
      <c r="C1081" s="1"/>
      <c r="D1081" s="1"/>
      <c r="E1081" s="1"/>
      <c r="F1081" s="1"/>
      <c r="G1081" s="5"/>
      <c r="H1081" s="1"/>
      <c r="I1081" s="1"/>
      <c r="J1081" s="5"/>
      <c r="K1081" s="1"/>
      <c r="L1081" s="1"/>
      <c r="M1081" s="5"/>
      <c r="N1081" s="5"/>
      <c r="O1081" s="5"/>
      <c r="P1081" s="5"/>
      <c r="Q1081" s="5"/>
      <c r="R1081" s="5"/>
      <c r="S1081" s="70"/>
      <c r="T1081" s="70"/>
      <c r="U1081" s="70"/>
      <c r="V1081" s="18"/>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1"/>
      <c r="BA1081" s="1"/>
    </row>
    <row r="1082" spans="2:53">
      <c r="B1082" s="1"/>
      <c r="C1082" s="1"/>
      <c r="D1082" s="1"/>
      <c r="E1082" s="1"/>
      <c r="F1082" s="1"/>
      <c r="G1082" s="5"/>
      <c r="H1082" s="1"/>
      <c r="I1082" s="1"/>
      <c r="J1082" s="5"/>
      <c r="K1082" s="1"/>
      <c r="L1082" s="1"/>
      <c r="M1082" s="5"/>
      <c r="N1082" s="5"/>
      <c r="O1082" s="5"/>
      <c r="P1082" s="5"/>
      <c r="Q1082" s="5"/>
      <c r="R1082" s="5"/>
      <c r="S1082" s="70"/>
      <c r="T1082" s="70"/>
      <c r="U1082" s="70"/>
      <c r="V1082" s="18"/>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1"/>
      <c r="BA1082" s="1"/>
    </row>
    <row r="1083" spans="2:53">
      <c r="B1083" s="1"/>
      <c r="C1083" s="1"/>
      <c r="D1083" s="1"/>
      <c r="E1083" s="1"/>
      <c r="F1083" s="1"/>
      <c r="G1083" s="5"/>
      <c r="H1083" s="1"/>
      <c r="I1083" s="1"/>
      <c r="J1083" s="5"/>
      <c r="K1083" s="1"/>
      <c r="L1083" s="1"/>
      <c r="M1083" s="5"/>
      <c r="N1083" s="5"/>
      <c r="O1083" s="5"/>
      <c r="P1083" s="5"/>
      <c r="Q1083" s="5"/>
      <c r="R1083" s="5"/>
      <c r="S1083" s="70"/>
      <c r="T1083" s="70"/>
      <c r="U1083" s="70"/>
      <c r="V1083" s="18"/>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1"/>
      <c r="BA1083" s="1"/>
    </row>
    <row r="1084" spans="2:53">
      <c r="B1084" s="1"/>
      <c r="C1084" s="1"/>
      <c r="D1084" s="1"/>
      <c r="E1084" s="1"/>
      <c r="F1084" s="1"/>
      <c r="G1084" s="5"/>
      <c r="H1084" s="1"/>
      <c r="I1084" s="1"/>
      <c r="J1084" s="5"/>
      <c r="K1084" s="1"/>
      <c r="L1084" s="1"/>
      <c r="M1084" s="5"/>
      <c r="N1084" s="5"/>
      <c r="O1084" s="5"/>
      <c r="P1084" s="5"/>
      <c r="Q1084" s="5"/>
      <c r="R1084" s="5"/>
      <c r="S1084" s="70"/>
      <c r="T1084" s="70"/>
      <c r="U1084" s="70"/>
      <c r="V1084" s="18"/>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1"/>
      <c r="BA1084" s="1"/>
    </row>
    <row r="1085" spans="2:53">
      <c r="B1085" s="1"/>
      <c r="C1085" s="1"/>
      <c r="D1085" s="1"/>
      <c r="E1085" s="1"/>
      <c r="F1085" s="1"/>
      <c r="G1085" s="5"/>
      <c r="H1085" s="1"/>
      <c r="I1085" s="1"/>
      <c r="J1085" s="5"/>
      <c r="K1085" s="1"/>
      <c r="L1085" s="1"/>
      <c r="M1085" s="5"/>
      <c r="N1085" s="5"/>
      <c r="O1085" s="5"/>
      <c r="P1085" s="5"/>
      <c r="Q1085" s="5"/>
      <c r="R1085" s="5"/>
      <c r="S1085" s="70"/>
      <c r="T1085" s="70"/>
      <c r="U1085" s="70"/>
      <c r="V1085" s="18"/>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1"/>
      <c r="BA1085" s="1"/>
    </row>
    <row r="1086" spans="2:53">
      <c r="B1086" s="1"/>
      <c r="C1086" s="1"/>
      <c r="D1086" s="1"/>
      <c r="E1086" s="1"/>
      <c r="F1086" s="1"/>
      <c r="G1086" s="5"/>
      <c r="H1086" s="1"/>
      <c r="I1086" s="1"/>
      <c r="J1086" s="5"/>
      <c r="K1086" s="1"/>
      <c r="L1086" s="1"/>
      <c r="M1086" s="5"/>
      <c r="N1086" s="5"/>
      <c r="O1086" s="5"/>
      <c r="P1086" s="5"/>
      <c r="Q1086" s="5"/>
      <c r="R1086" s="5"/>
      <c r="S1086" s="70"/>
      <c r="T1086" s="70"/>
      <c r="U1086" s="70"/>
      <c r="V1086" s="18"/>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1"/>
      <c r="BA1086" s="1"/>
    </row>
    <row r="1087" spans="2:53">
      <c r="B1087" s="1"/>
      <c r="C1087" s="1"/>
      <c r="D1087" s="1"/>
      <c r="E1087" s="1"/>
      <c r="F1087" s="1"/>
      <c r="G1087" s="5"/>
      <c r="H1087" s="1"/>
      <c r="I1087" s="1"/>
      <c r="J1087" s="5"/>
      <c r="K1087" s="1"/>
      <c r="L1087" s="1"/>
      <c r="M1087" s="5"/>
      <c r="N1087" s="5"/>
      <c r="O1087" s="5"/>
      <c r="P1087" s="5"/>
      <c r="Q1087" s="5"/>
      <c r="R1087" s="5"/>
      <c r="S1087" s="70"/>
      <c r="T1087" s="70"/>
      <c r="U1087" s="70"/>
      <c r="V1087" s="18"/>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1"/>
      <c r="BA1087" s="1"/>
    </row>
    <row r="1088" spans="2:53">
      <c r="B1088" s="1"/>
      <c r="C1088" s="1"/>
      <c r="D1088" s="1"/>
      <c r="E1088" s="1"/>
      <c r="F1088" s="1"/>
      <c r="G1088" s="5"/>
      <c r="H1088" s="1"/>
      <c r="I1088" s="1"/>
      <c r="J1088" s="5"/>
      <c r="K1088" s="1"/>
      <c r="L1088" s="1"/>
      <c r="M1088" s="5"/>
      <c r="N1088" s="5"/>
      <c r="O1088" s="5"/>
      <c r="P1088" s="5"/>
      <c r="Q1088" s="5"/>
      <c r="R1088" s="5"/>
      <c r="S1088" s="70"/>
      <c r="T1088" s="70"/>
      <c r="U1088" s="70"/>
      <c r="V1088" s="18"/>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1"/>
      <c r="BA1088" s="1"/>
    </row>
    <row r="1089" spans="2:53">
      <c r="B1089" s="1"/>
      <c r="C1089" s="1"/>
      <c r="D1089" s="1"/>
      <c r="E1089" s="1"/>
      <c r="F1089" s="1"/>
      <c r="G1089" s="5"/>
      <c r="H1089" s="1"/>
      <c r="I1089" s="1"/>
      <c r="J1089" s="5"/>
      <c r="K1089" s="1"/>
      <c r="L1089" s="1"/>
      <c r="M1089" s="5"/>
      <c r="N1089" s="5"/>
      <c r="O1089" s="5"/>
      <c r="P1089" s="5"/>
      <c r="Q1089" s="5"/>
      <c r="R1089" s="5"/>
      <c r="S1089" s="70"/>
      <c r="T1089" s="70"/>
      <c r="U1089" s="70"/>
      <c r="V1089" s="18"/>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1"/>
      <c r="BA1089" s="1"/>
    </row>
    <row r="1090" spans="2:53">
      <c r="B1090" s="1"/>
      <c r="C1090" s="1"/>
      <c r="D1090" s="1"/>
      <c r="E1090" s="1"/>
      <c r="F1090" s="1"/>
      <c r="G1090" s="5"/>
      <c r="H1090" s="1"/>
      <c r="I1090" s="1"/>
      <c r="J1090" s="5"/>
      <c r="K1090" s="1"/>
      <c r="L1090" s="1"/>
      <c r="M1090" s="5"/>
      <c r="N1090" s="5"/>
      <c r="O1090" s="5"/>
      <c r="P1090" s="5"/>
      <c r="Q1090" s="5"/>
      <c r="R1090" s="5"/>
      <c r="S1090" s="70"/>
      <c r="T1090" s="70"/>
      <c r="U1090" s="70"/>
      <c r="V1090" s="18"/>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1"/>
      <c r="BA1090" s="1"/>
    </row>
    <row r="1091" spans="2:53">
      <c r="B1091" s="1"/>
      <c r="C1091" s="1"/>
      <c r="D1091" s="1"/>
      <c r="E1091" s="1"/>
      <c r="F1091" s="1"/>
      <c r="G1091" s="5"/>
      <c r="H1091" s="1"/>
      <c r="I1091" s="1"/>
      <c r="J1091" s="5"/>
      <c r="K1091" s="1"/>
      <c r="L1091" s="1"/>
      <c r="M1091" s="5"/>
      <c r="N1091" s="5"/>
      <c r="O1091" s="5"/>
      <c r="P1091" s="5"/>
      <c r="Q1091" s="5"/>
      <c r="R1091" s="5"/>
      <c r="S1091" s="70"/>
      <c r="T1091" s="70"/>
      <c r="U1091" s="70"/>
      <c r="V1091" s="18"/>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1"/>
      <c r="BA1091" s="1"/>
    </row>
    <row r="1092" spans="2:53">
      <c r="B1092" s="1"/>
      <c r="C1092" s="1"/>
      <c r="D1092" s="1"/>
      <c r="E1092" s="1"/>
      <c r="F1092" s="1"/>
      <c r="G1092" s="5"/>
      <c r="H1092" s="1"/>
      <c r="I1092" s="1"/>
      <c r="J1092" s="5"/>
      <c r="K1092" s="1"/>
      <c r="L1092" s="1"/>
      <c r="M1092" s="5"/>
      <c r="N1092" s="5"/>
      <c r="O1092" s="5"/>
      <c r="P1092" s="5"/>
      <c r="Q1092" s="5"/>
      <c r="R1092" s="5"/>
      <c r="S1092" s="70"/>
      <c r="T1092" s="70"/>
      <c r="U1092" s="70"/>
      <c r="V1092" s="18"/>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1"/>
      <c r="BA1092" s="1"/>
    </row>
    <row r="1093" spans="2:53">
      <c r="B1093" s="1"/>
      <c r="C1093" s="1"/>
      <c r="D1093" s="1"/>
      <c r="E1093" s="1"/>
      <c r="F1093" s="1"/>
      <c r="G1093" s="5"/>
      <c r="H1093" s="1"/>
      <c r="I1093" s="1"/>
      <c r="J1093" s="5"/>
      <c r="K1093" s="1"/>
      <c r="L1093" s="1"/>
      <c r="M1093" s="5"/>
      <c r="N1093" s="5"/>
      <c r="O1093" s="5"/>
      <c r="P1093" s="5"/>
      <c r="Q1093" s="5"/>
      <c r="R1093" s="5"/>
      <c r="S1093" s="70"/>
      <c r="T1093" s="70"/>
      <c r="U1093" s="70"/>
      <c r="V1093" s="18"/>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1"/>
      <c r="BA1093" s="1"/>
    </row>
    <row r="1094" spans="2:53">
      <c r="B1094" s="1"/>
      <c r="C1094" s="1"/>
      <c r="D1094" s="1"/>
      <c r="E1094" s="1"/>
      <c r="F1094" s="1"/>
      <c r="G1094" s="5"/>
      <c r="H1094" s="1"/>
      <c r="I1094" s="1"/>
      <c r="J1094" s="5"/>
      <c r="K1094" s="1"/>
      <c r="L1094" s="1"/>
      <c r="M1094" s="5"/>
      <c r="N1094" s="5"/>
      <c r="O1094" s="5"/>
      <c r="P1094" s="5"/>
      <c r="Q1094" s="5"/>
      <c r="R1094" s="5"/>
      <c r="S1094" s="70"/>
      <c r="T1094" s="70"/>
      <c r="U1094" s="70"/>
      <c r="V1094" s="18"/>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1"/>
      <c r="BA1094" s="1"/>
    </row>
    <row r="1095" spans="2:53">
      <c r="B1095" s="1"/>
      <c r="C1095" s="1"/>
      <c r="D1095" s="1"/>
      <c r="E1095" s="1"/>
      <c r="F1095" s="1"/>
      <c r="G1095" s="5"/>
      <c r="H1095" s="1"/>
      <c r="I1095" s="1"/>
      <c r="J1095" s="5"/>
      <c r="K1095" s="1"/>
      <c r="L1095" s="1"/>
      <c r="M1095" s="5"/>
      <c r="N1095" s="5"/>
      <c r="O1095" s="5"/>
      <c r="P1095" s="5"/>
      <c r="Q1095" s="5"/>
      <c r="R1095" s="5"/>
      <c r="S1095" s="70"/>
      <c r="T1095" s="70"/>
      <c r="U1095" s="70"/>
      <c r="V1095" s="18"/>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1"/>
      <c r="BA1095" s="1"/>
    </row>
    <row r="1096" spans="2:53">
      <c r="B1096" s="1"/>
      <c r="C1096" s="1"/>
      <c r="D1096" s="1"/>
      <c r="E1096" s="1"/>
      <c r="F1096" s="1"/>
      <c r="G1096" s="5"/>
      <c r="H1096" s="1"/>
      <c r="I1096" s="1"/>
      <c r="J1096" s="5"/>
      <c r="K1096" s="1"/>
      <c r="L1096" s="1"/>
      <c r="M1096" s="5"/>
      <c r="N1096" s="5"/>
      <c r="O1096" s="5"/>
      <c r="P1096" s="5"/>
      <c r="Q1096" s="5"/>
      <c r="R1096" s="5"/>
      <c r="S1096" s="70"/>
      <c r="T1096" s="70"/>
      <c r="U1096" s="70"/>
      <c r="V1096" s="18"/>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1"/>
      <c r="BA1096" s="1"/>
    </row>
    <row r="1097" spans="2:53">
      <c r="B1097" s="1"/>
      <c r="C1097" s="1"/>
      <c r="D1097" s="1"/>
      <c r="E1097" s="1"/>
      <c r="F1097" s="1"/>
      <c r="G1097" s="5"/>
      <c r="H1097" s="1"/>
      <c r="I1097" s="1"/>
      <c r="J1097" s="5"/>
      <c r="K1097" s="1"/>
      <c r="L1097" s="1"/>
      <c r="M1097" s="5"/>
      <c r="N1097" s="5"/>
      <c r="O1097" s="5"/>
      <c r="P1097" s="5"/>
      <c r="Q1097" s="5"/>
      <c r="R1097" s="5"/>
      <c r="S1097" s="70"/>
      <c r="T1097" s="70"/>
      <c r="U1097" s="70"/>
      <c r="V1097" s="18"/>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1"/>
      <c r="BA1097" s="1"/>
    </row>
    <row r="1098" spans="2:53">
      <c r="B1098" s="1"/>
      <c r="C1098" s="1"/>
      <c r="D1098" s="1"/>
      <c r="E1098" s="1"/>
      <c r="F1098" s="1"/>
      <c r="G1098" s="5"/>
      <c r="H1098" s="1"/>
      <c r="I1098" s="1"/>
      <c r="J1098" s="5"/>
      <c r="K1098" s="1"/>
      <c r="L1098" s="1"/>
      <c r="M1098" s="5"/>
      <c r="N1098" s="5"/>
      <c r="O1098" s="5"/>
      <c r="P1098" s="5"/>
      <c r="Q1098" s="5"/>
      <c r="R1098" s="5"/>
      <c r="S1098" s="70"/>
      <c r="T1098" s="70"/>
      <c r="U1098" s="70"/>
      <c r="V1098" s="18"/>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1"/>
      <c r="BA1098" s="1"/>
    </row>
    <row r="1099" spans="2:53">
      <c r="B1099" s="1"/>
      <c r="C1099" s="1"/>
      <c r="D1099" s="1"/>
      <c r="E1099" s="1"/>
      <c r="F1099" s="1"/>
      <c r="G1099" s="5"/>
      <c r="H1099" s="1"/>
      <c r="I1099" s="1"/>
      <c r="J1099" s="5"/>
      <c r="K1099" s="1"/>
      <c r="L1099" s="1"/>
      <c r="M1099" s="5"/>
      <c r="N1099" s="5"/>
      <c r="O1099" s="5"/>
      <c r="P1099" s="5"/>
      <c r="Q1099" s="5"/>
      <c r="R1099" s="5"/>
      <c r="S1099" s="70"/>
      <c r="T1099" s="70"/>
      <c r="U1099" s="70"/>
      <c r="V1099" s="18"/>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1"/>
      <c r="BA1099" s="1"/>
    </row>
    <row r="1100" spans="2:53">
      <c r="B1100" s="1"/>
      <c r="C1100" s="1"/>
      <c r="D1100" s="1"/>
      <c r="E1100" s="1"/>
      <c r="F1100" s="1"/>
      <c r="G1100" s="5"/>
      <c r="H1100" s="1"/>
      <c r="I1100" s="1"/>
      <c r="J1100" s="5"/>
      <c r="K1100" s="1"/>
      <c r="L1100" s="1"/>
      <c r="M1100" s="5"/>
      <c r="N1100" s="5"/>
      <c r="O1100" s="5"/>
      <c r="P1100" s="5"/>
      <c r="Q1100" s="5"/>
      <c r="R1100" s="5"/>
      <c r="S1100" s="70"/>
      <c r="T1100" s="70"/>
      <c r="U1100" s="70"/>
      <c r="V1100" s="18"/>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1"/>
      <c r="BA1100" s="1"/>
    </row>
    <row r="1101" spans="2:53">
      <c r="B1101" s="1"/>
      <c r="C1101" s="1"/>
      <c r="D1101" s="1"/>
      <c r="E1101" s="1"/>
      <c r="F1101" s="1"/>
      <c r="G1101" s="5"/>
      <c r="H1101" s="1"/>
      <c r="I1101" s="1"/>
      <c r="J1101" s="5"/>
      <c r="K1101" s="1"/>
      <c r="L1101" s="1"/>
      <c r="M1101" s="5"/>
      <c r="N1101" s="5"/>
      <c r="O1101" s="5"/>
      <c r="P1101" s="5"/>
      <c r="Q1101" s="5"/>
      <c r="R1101" s="5"/>
      <c r="S1101" s="70"/>
      <c r="T1101" s="70"/>
      <c r="U1101" s="70"/>
      <c r="V1101" s="18"/>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1"/>
      <c r="BA1101" s="1"/>
    </row>
    <row r="1102" spans="2:53">
      <c r="B1102" s="1"/>
      <c r="C1102" s="1"/>
      <c r="D1102" s="1"/>
      <c r="E1102" s="1"/>
      <c r="F1102" s="1"/>
      <c r="G1102" s="5"/>
      <c r="H1102" s="1"/>
      <c r="I1102" s="1"/>
      <c r="J1102" s="5"/>
      <c r="K1102" s="1"/>
      <c r="L1102" s="1"/>
      <c r="M1102" s="5"/>
      <c r="N1102" s="5"/>
      <c r="O1102" s="5"/>
      <c r="P1102" s="5"/>
      <c r="Q1102" s="5"/>
      <c r="R1102" s="5"/>
      <c r="S1102" s="70"/>
      <c r="T1102" s="70"/>
      <c r="U1102" s="70"/>
      <c r="V1102" s="18"/>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1"/>
      <c r="BA1102" s="1"/>
    </row>
    <row r="1103" spans="2:53">
      <c r="B1103" s="1"/>
      <c r="C1103" s="1"/>
      <c r="D1103" s="1"/>
      <c r="E1103" s="1"/>
      <c r="F1103" s="1"/>
      <c r="G1103" s="5"/>
      <c r="H1103" s="1"/>
      <c r="I1103" s="1"/>
      <c r="J1103" s="5"/>
      <c r="K1103" s="1"/>
      <c r="L1103" s="1"/>
      <c r="M1103" s="5"/>
      <c r="N1103" s="5"/>
      <c r="O1103" s="5"/>
      <c r="P1103" s="5"/>
      <c r="Q1103" s="5"/>
      <c r="R1103" s="5"/>
      <c r="S1103" s="70"/>
      <c r="T1103" s="70"/>
      <c r="U1103" s="70"/>
      <c r="V1103" s="18"/>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1"/>
      <c r="BA1103" s="1"/>
    </row>
    <row r="1104" spans="2:53">
      <c r="B1104" s="1"/>
      <c r="C1104" s="1"/>
      <c r="D1104" s="1"/>
      <c r="E1104" s="1"/>
      <c r="F1104" s="1"/>
      <c r="G1104" s="5"/>
      <c r="H1104" s="1"/>
      <c r="I1104" s="1"/>
      <c r="J1104" s="5"/>
      <c r="K1104" s="1"/>
      <c r="L1104" s="1"/>
      <c r="M1104" s="5"/>
      <c r="N1104" s="5"/>
      <c r="O1104" s="5"/>
      <c r="P1104" s="5"/>
      <c r="Q1104" s="5"/>
      <c r="R1104" s="5"/>
      <c r="S1104" s="70"/>
      <c r="T1104" s="70"/>
      <c r="U1104" s="70"/>
      <c r="V1104" s="18"/>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1"/>
      <c r="BA1104" s="1"/>
    </row>
    <row r="1105" spans="2:53">
      <c r="B1105" s="1"/>
      <c r="C1105" s="1"/>
      <c r="D1105" s="1"/>
      <c r="E1105" s="1"/>
      <c r="F1105" s="1"/>
      <c r="G1105" s="5"/>
      <c r="H1105" s="1"/>
      <c r="I1105" s="1"/>
      <c r="J1105" s="5"/>
      <c r="K1105" s="1"/>
      <c r="L1105" s="1"/>
      <c r="M1105" s="5"/>
      <c r="N1105" s="5"/>
      <c r="O1105" s="5"/>
      <c r="P1105" s="5"/>
      <c r="Q1105" s="5"/>
      <c r="R1105" s="5"/>
      <c r="S1105" s="70"/>
      <c r="T1105" s="70"/>
      <c r="U1105" s="70"/>
      <c r="V1105" s="18"/>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1"/>
      <c r="BA1105" s="1"/>
    </row>
    <row r="1106" spans="2:53">
      <c r="B1106" s="1"/>
      <c r="C1106" s="1"/>
      <c r="D1106" s="1"/>
      <c r="E1106" s="1"/>
      <c r="F1106" s="1"/>
      <c r="G1106" s="5"/>
      <c r="H1106" s="1"/>
      <c r="I1106" s="1"/>
      <c r="J1106" s="5"/>
      <c r="K1106" s="1"/>
      <c r="L1106" s="1"/>
      <c r="M1106" s="5"/>
      <c r="N1106" s="5"/>
      <c r="O1106" s="5"/>
      <c r="P1106" s="5"/>
      <c r="Q1106" s="5"/>
      <c r="R1106" s="5"/>
      <c r="S1106" s="70"/>
      <c r="T1106" s="70"/>
      <c r="U1106" s="70"/>
      <c r="V1106" s="18"/>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1"/>
      <c r="BA1106" s="1"/>
    </row>
    <row r="1107" spans="2:53">
      <c r="B1107" s="1"/>
      <c r="C1107" s="1"/>
      <c r="D1107" s="1"/>
      <c r="E1107" s="1"/>
      <c r="F1107" s="1"/>
      <c r="G1107" s="5"/>
      <c r="H1107" s="1"/>
      <c r="I1107" s="1"/>
      <c r="J1107" s="5"/>
      <c r="K1107" s="1"/>
      <c r="L1107" s="1"/>
      <c r="M1107" s="5"/>
      <c r="N1107" s="5"/>
      <c r="O1107" s="5"/>
      <c r="P1107" s="5"/>
      <c r="Q1107" s="5"/>
      <c r="R1107" s="5"/>
      <c r="S1107" s="70"/>
      <c r="T1107" s="70"/>
      <c r="U1107" s="70"/>
      <c r="V1107" s="18"/>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1"/>
      <c r="BA1107" s="1"/>
    </row>
    <row r="1108" spans="2:53">
      <c r="B1108" s="1"/>
      <c r="C1108" s="1"/>
      <c r="D1108" s="1"/>
      <c r="E1108" s="1"/>
      <c r="F1108" s="1"/>
      <c r="G1108" s="5"/>
      <c r="H1108" s="1"/>
      <c r="I1108" s="1"/>
      <c r="J1108" s="5"/>
      <c r="K1108" s="1"/>
      <c r="L1108" s="1"/>
      <c r="M1108" s="5"/>
      <c r="N1108" s="5"/>
      <c r="O1108" s="5"/>
      <c r="P1108" s="5"/>
      <c r="Q1108" s="5"/>
      <c r="R1108" s="5"/>
      <c r="S1108" s="70"/>
      <c r="T1108" s="70"/>
      <c r="U1108" s="70"/>
      <c r="V1108" s="18"/>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1"/>
      <c r="BA1108" s="1"/>
    </row>
    <row r="1109" spans="2:53">
      <c r="B1109" s="1"/>
      <c r="C1109" s="1"/>
      <c r="D1109" s="1"/>
      <c r="E1109" s="1"/>
      <c r="F1109" s="1"/>
      <c r="G1109" s="5"/>
      <c r="H1109" s="1"/>
      <c r="I1109" s="1"/>
      <c r="J1109" s="5"/>
      <c r="K1109" s="1"/>
      <c r="L1109" s="1"/>
      <c r="M1109" s="5"/>
      <c r="N1109" s="5"/>
      <c r="O1109" s="5"/>
      <c r="P1109" s="5"/>
      <c r="Q1109" s="5"/>
      <c r="R1109" s="5"/>
      <c r="S1109" s="70"/>
      <c r="T1109" s="70"/>
      <c r="U1109" s="70"/>
      <c r="V1109" s="18"/>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1"/>
      <c r="BA1109" s="1"/>
    </row>
    <row r="1110" spans="2:53">
      <c r="B1110" s="1"/>
      <c r="C1110" s="1"/>
      <c r="D1110" s="1"/>
      <c r="E1110" s="1"/>
      <c r="F1110" s="1"/>
      <c r="G1110" s="5"/>
      <c r="H1110" s="1"/>
      <c r="I1110" s="1"/>
      <c r="J1110" s="5"/>
      <c r="K1110" s="1"/>
      <c r="L1110" s="1"/>
      <c r="M1110" s="5"/>
      <c r="N1110" s="5"/>
      <c r="O1110" s="5"/>
      <c r="P1110" s="5"/>
      <c r="Q1110" s="5"/>
      <c r="R1110" s="5"/>
      <c r="S1110" s="70"/>
      <c r="T1110" s="70"/>
      <c r="U1110" s="70"/>
      <c r="V1110" s="18"/>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1"/>
      <c r="BA1110" s="1"/>
    </row>
    <row r="1111" spans="2:53">
      <c r="B1111" s="1"/>
      <c r="C1111" s="1"/>
      <c r="D1111" s="1"/>
      <c r="E1111" s="1"/>
      <c r="F1111" s="1"/>
      <c r="G1111" s="5"/>
      <c r="H1111" s="1"/>
      <c r="I1111" s="1"/>
      <c r="J1111" s="5"/>
      <c r="K1111" s="1"/>
      <c r="L1111" s="1"/>
      <c r="M1111" s="5"/>
      <c r="N1111" s="5"/>
      <c r="O1111" s="5"/>
      <c r="P1111" s="5"/>
      <c r="Q1111" s="5"/>
      <c r="R1111" s="5"/>
      <c r="S1111" s="70"/>
      <c r="T1111" s="70"/>
      <c r="U1111" s="70"/>
      <c r="V1111" s="18"/>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1"/>
      <c r="BA1111" s="1"/>
    </row>
    <row r="1112" spans="2:53">
      <c r="B1112" s="1"/>
      <c r="C1112" s="1"/>
      <c r="D1112" s="1"/>
      <c r="E1112" s="1"/>
      <c r="F1112" s="1"/>
      <c r="G1112" s="5"/>
      <c r="H1112" s="1"/>
      <c r="I1112" s="1"/>
      <c r="J1112" s="5"/>
      <c r="K1112" s="1"/>
      <c r="L1112" s="1"/>
      <c r="M1112" s="5"/>
      <c r="N1112" s="5"/>
      <c r="O1112" s="5"/>
      <c r="P1112" s="5"/>
      <c r="Q1112" s="5"/>
      <c r="R1112" s="5"/>
      <c r="S1112" s="70"/>
      <c r="T1112" s="70"/>
      <c r="U1112" s="70"/>
      <c r="V1112" s="18"/>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1"/>
      <c r="BA1112" s="1"/>
    </row>
    <row r="1113" spans="2:53">
      <c r="B1113" s="1"/>
      <c r="C1113" s="1"/>
      <c r="D1113" s="1"/>
      <c r="E1113" s="1"/>
      <c r="F1113" s="1"/>
      <c r="G1113" s="5"/>
      <c r="H1113" s="1"/>
      <c r="I1113" s="1"/>
      <c r="J1113" s="5"/>
      <c r="K1113" s="1"/>
      <c r="L1113" s="1"/>
      <c r="M1113" s="5"/>
      <c r="N1113" s="5"/>
      <c r="O1113" s="5"/>
      <c r="P1113" s="5"/>
      <c r="Q1113" s="5"/>
      <c r="R1113" s="5"/>
      <c r="S1113" s="70"/>
      <c r="T1113" s="70"/>
      <c r="U1113" s="70"/>
      <c r="V1113" s="18"/>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1"/>
      <c r="BA1113" s="1"/>
    </row>
    <row r="1114" spans="2:53">
      <c r="B1114" s="1"/>
      <c r="C1114" s="1"/>
      <c r="D1114" s="1"/>
      <c r="E1114" s="1"/>
      <c r="F1114" s="1"/>
      <c r="G1114" s="5"/>
      <c r="H1114" s="1"/>
      <c r="I1114" s="1"/>
      <c r="J1114" s="5"/>
      <c r="K1114" s="1"/>
      <c r="L1114" s="1"/>
      <c r="M1114" s="5"/>
      <c r="N1114" s="5"/>
      <c r="O1114" s="5"/>
      <c r="P1114" s="5"/>
      <c r="Q1114" s="5"/>
      <c r="R1114" s="5"/>
      <c r="S1114" s="70"/>
      <c r="T1114" s="70"/>
      <c r="U1114" s="70"/>
      <c r="V1114" s="18"/>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1"/>
      <c r="BA1114" s="1"/>
    </row>
    <row r="1115" spans="2:53">
      <c r="B1115" s="1"/>
      <c r="C1115" s="1"/>
      <c r="D1115" s="1"/>
      <c r="E1115" s="1"/>
      <c r="F1115" s="1"/>
      <c r="G1115" s="5"/>
      <c r="H1115" s="1"/>
      <c r="I1115" s="1"/>
      <c r="J1115" s="5"/>
      <c r="K1115" s="1"/>
      <c r="L1115" s="1"/>
      <c r="M1115" s="5"/>
      <c r="N1115" s="5"/>
      <c r="O1115" s="5"/>
      <c r="P1115" s="5"/>
      <c r="Q1115" s="5"/>
      <c r="R1115" s="5"/>
      <c r="S1115" s="70"/>
      <c r="T1115" s="70"/>
      <c r="U1115" s="70"/>
      <c r="V1115" s="18"/>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1"/>
      <c r="BA1115" s="1"/>
    </row>
    <row r="1116" spans="2:53">
      <c r="B1116" s="1"/>
      <c r="C1116" s="1"/>
      <c r="D1116" s="1"/>
      <c r="E1116" s="1"/>
      <c r="F1116" s="1"/>
      <c r="G1116" s="5"/>
      <c r="H1116" s="1"/>
      <c r="I1116" s="1"/>
      <c r="J1116" s="5"/>
      <c r="K1116" s="1"/>
      <c r="L1116" s="1"/>
      <c r="M1116" s="5"/>
      <c r="N1116" s="5"/>
      <c r="O1116" s="5"/>
      <c r="P1116" s="5"/>
      <c r="Q1116" s="5"/>
      <c r="R1116" s="5"/>
      <c r="S1116" s="70"/>
      <c r="T1116" s="70"/>
      <c r="U1116" s="70"/>
      <c r="V1116" s="18"/>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1"/>
      <c r="BA1116" s="1"/>
    </row>
    <row r="1117" spans="2:53">
      <c r="B1117" s="1"/>
      <c r="C1117" s="1"/>
      <c r="D1117" s="1"/>
      <c r="E1117" s="1"/>
      <c r="F1117" s="1"/>
      <c r="G1117" s="5"/>
      <c r="H1117" s="1"/>
      <c r="I1117" s="1"/>
      <c r="J1117" s="5"/>
      <c r="K1117" s="1"/>
      <c r="L1117" s="1"/>
      <c r="M1117" s="5"/>
      <c r="N1117" s="5"/>
      <c r="O1117" s="5"/>
      <c r="P1117" s="5"/>
      <c r="Q1117" s="5"/>
      <c r="R1117" s="5"/>
      <c r="S1117" s="70"/>
      <c r="T1117" s="70"/>
      <c r="U1117" s="70"/>
      <c r="V1117" s="18"/>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1"/>
      <c r="BA1117" s="1"/>
    </row>
    <row r="1118" spans="2:53">
      <c r="B1118" s="1"/>
      <c r="C1118" s="1"/>
      <c r="D1118" s="1"/>
      <c r="E1118" s="1"/>
      <c r="F1118" s="1"/>
      <c r="G1118" s="5"/>
      <c r="H1118" s="1"/>
      <c r="I1118" s="1"/>
      <c r="J1118" s="5"/>
      <c r="K1118" s="1"/>
      <c r="L1118" s="1"/>
      <c r="M1118" s="5"/>
      <c r="N1118" s="5"/>
      <c r="O1118" s="5"/>
      <c r="P1118" s="5"/>
      <c r="Q1118" s="5"/>
      <c r="R1118" s="5"/>
      <c r="S1118" s="70"/>
      <c r="T1118" s="70"/>
      <c r="U1118" s="70"/>
      <c r="V1118" s="18"/>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1"/>
      <c r="BA1118" s="1"/>
    </row>
    <row r="1119" spans="2:53">
      <c r="B1119" s="1"/>
      <c r="C1119" s="1"/>
      <c r="D1119" s="1"/>
      <c r="E1119" s="1"/>
      <c r="F1119" s="1"/>
      <c r="G1119" s="5"/>
      <c r="H1119" s="1"/>
      <c r="I1119" s="1"/>
      <c r="J1119" s="5"/>
      <c r="K1119" s="1"/>
      <c r="L1119" s="1"/>
      <c r="M1119" s="5"/>
      <c r="N1119" s="5"/>
      <c r="O1119" s="5"/>
      <c r="P1119" s="5"/>
      <c r="Q1119" s="5"/>
      <c r="R1119" s="5"/>
      <c r="S1119" s="70"/>
      <c r="T1119" s="70"/>
      <c r="U1119" s="70"/>
      <c r="V1119" s="18"/>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1"/>
      <c r="BA1119" s="1"/>
    </row>
    <row r="1120" spans="2:53">
      <c r="B1120" s="1"/>
      <c r="C1120" s="1"/>
      <c r="D1120" s="1"/>
      <c r="E1120" s="1"/>
      <c r="F1120" s="1"/>
      <c r="G1120" s="5"/>
      <c r="H1120" s="1"/>
      <c r="I1120" s="1"/>
      <c r="J1120" s="5"/>
      <c r="K1120" s="1"/>
      <c r="L1120" s="1"/>
      <c r="M1120" s="5"/>
      <c r="N1120" s="5"/>
      <c r="O1120" s="5"/>
      <c r="P1120" s="5"/>
      <c r="Q1120" s="5"/>
      <c r="R1120" s="5"/>
      <c r="S1120" s="70"/>
      <c r="T1120" s="70"/>
      <c r="U1120" s="70"/>
      <c r="V1120" s="18"/>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1"/>
      <c r="BA1120" s="1"/>
    </row>
    <row r="1121" spans="2:53">
      <c r="B1121" s="1"/>
      <c r="C1121" s="1"/>
      <c r="D1121" s="1"/>
      <c r="E1121" s="1"/>
      <c r="F1121" s="1"/>
      <c r="G1121" s="5"/>
      <c r="H1121" s="1"/>
      <c r="I1121" s="1"/>
      <c r="J1121" s="5"/>
      <c r="K1121" s="1"/>
      <c r="L1121" s="1"/>
      <c r="M1121" s="5"/>
      <c r="N1121" s="5"/>
      <c r="O1121" s="5"/>
      <c r="P1121" s="5"/>
      <c r="Q1121" s="5"/>
      <c r="R1121" s="5"/>
      <c r="S1121" s="70"/>
      <c r="T1121" s="70"/>
      <c r="U1121" s="70"/>
      <c r="V1121" s="18"/>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1"/>
      <c r="BA1121" s="1"/>
    </row>
    <row r="1122" spans="2:53">
      <c r="B1122" s="1"/>
      <c r="C1122" s="1"/>
      <c r="D1122" s="1"/>
      <c r="E1122" s="1"/>
      <c r="F1122" s="1"/>
      <c r="G1122" s="5"/>
      <c r="H1122" s="1"/>
      <c r="I1122" s="1"/>
      <c r="J1122" s="5"/>
      <c r="K1122" s="1"/>
      <c r="L1122" s="1"/>
      <c r="M1122" s="5"/>
      <c r="N1122" s="5"/>
      <c r="O1122" s="5"/>
      <c r="P1122" s="5"/>
      <c r="Q1122" s="5"/>
      <c r="R1122" s="5"/>
      <c r="S1122" s="70"/>
      <c r="T1122" s="70"/>
      <c r="U1122" s="70"/>
      <c r="V1122" s="18"/>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1"/>
      <c r="BA1122" s="1"/>
    </row>
    <row r="1123" spans="2:53">
      <c r="B1123" s="1"/>
      <c r="C1123" s="1"/>
      <c r="D1123" s="1"/>
      <c r="E1123" s="1"/>
      <c r="F1123" s="1"/>
      <c r="G1123" s="5"/>
      <c r="H1123" s="1"/>
      <c r="I1123" s="1"/>
      <c r="J1123" s="5"/>
      <c r="K1123" s="1"/>
      <c r="L1123" s="1"/>
      <c r="M1123" s="5"/>
      <c r="N1123" s="5"/>
      <c r="O1123" s="5"/>
      <c r="P1123" s="5"/>
      <c r="Q1123" s="5"/>
      <c r="R1123" s="5"/>
      <c r="S1123" s="70"/>
      <c r="T1123" s="70"/>
      <c r="U1123" s="70"/>
      <c r="V1123" s="18"/>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1"/>
      <c r="BA1123" s="1"/>
    </row>
    <row r="1124" spans="2:53">
      <c r="B1124" s="1"/>
      <c r="C1124" s="1"/>
      <c r="D1124" s="1"/>
      <c r="E1124" s="1"/>
      <c r="F1124" s="1"/>
      <c r="G1124" s="5"/>
      <c r="H1124" s="1"/>
      <c r="I1124" s="1"/>
      <c r="J1124" s="5"/>
      <c r="K1124" s="1"/>
      <c r="L1124" s="1"/>
      <c r="M1124" s="5"/>
      <c r="N1124" s="5"/>
      <c r="O1124" s="5"/>
      <c r="P1124" s="5"/>
      <c r="Q1124" s="5"/>
      <c r="R1124" s="5"/>
      <c r="S1124" s="70"/>
      <c r="T1124" s="70"/>
      <c r="U1124" s="70"/>
      <c r="V1124" s="18"/>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1"/>
      <c r="BA1124" s="1"/>
    </row>
    <row r="1125" spans="2:53">
      <c r="B1125" s="1"/>
      <c r="C1125" s="1"/>
      <c r="D1125" s="1"/>
      <c r="E1125" s="1"/>
      <c r="F1125" s="1"/>
      <c r="G1125" s="5"/>
      <c r="H1125" s="1"/>
      <c r="I1125" s="1"/>
      <c r="J1125" s="5"/>
      <c r="K1125" s="1"/>
      <c r="L1125" s="1"/>
      <c r="M1125" s="5"/>
      <c r="N1125" s="5"/>
      <c r="O1125" s="5"/>
      <c r="P1125" s="5"/>
      <c r="Q1125" s="5"/>
      <c r="R1125" s="5"/>
      <c r="S1125" s="70"/>
      <c r="T1125" s="70"/>
      <c r="U1125" s="70"/>
      <c r="V1125" s="18"/>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1"/>
      <c r="BA1125" s="1"/>
    </row>
    <row r="1126" spans="2:53">
      <c r="B1126" s="1"/>
      <c r="C1126" s="1"/>
      <c r="D1126" s="1"/>
      <c r="E1126" s="1"/>
      <c r="F1126" s="1"/>
      <c r="G1126" s="5"/>
      <c r="H1126" s="1"/>
      <c r="I1126" s="1"/>
      <c r="J1126" s="5"/>
      <c r="K1126" s="1"/>
      <c r="L1126" s="1"/>
      <c r="M1126" s="5"/>
      <c r="N1126" s="5"/>
      <c r="O1126" s="5"/>
      <c r="P1126" s="5"/>
      <c r="Q1126" s="5"/>
      <c r="R1126" s="5"/>
      <c r="S1126" s="70"/>
      <c r="T1126" s="70"/>
      <c r="U1126" s="70"/>
      <c r="V1126" s="18"/>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1"/>
      <c r="BA1126" s="1"/>
    </row>
    <row r="1127" spans="2:53">
      <c r="B1127" s="1"/>
      <c r="C1127" s="1"/>
      <c r="D1127" s="1"/>
      <c r="E1127" s="1"/>
      <c r="F1127" s="1"/>
      <c r="G1127" s="5"/>
      <c r="H1127" s="1"/>
      <c r="I1127" s="1"/>
      <c r="J1127" s="5"/>
      <c r="K1127" s="1"/>
      <c r="L1127" s="1"/>
      <c r="M1127" s="5"/>
      <c r="N1127" s="5"/>
      <c r="O1127" s="5"/>
      <c r="P1127" s="5"/>
      <c r="Q1127" s="5"/>
      <c r="R1127" s="5"/>
      <c r="S1127" s="70"/>
      <c r="T1127" s="70"/>
      <c r="U1127" s="70"/>
      <c r="V1127" s="18"/>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1"/>
      <c r="BA1127" s="1"/>
    </row>
    <row r="1128" spans="2:53">
      <c r="B1128" s="1"/>
      <c r="C1128" s="1"/>
      <c r="D1128" s="1"/>
      <c r="E1128" s="1"/>
      <c r="F1128" s="1"/>
      <c r="G1128" s="5"/>
      <c r="H1128" s="1"/>
      <c r="I1128" s="1"/>
      <c r="J1128" s="5"/>
      <c r="K1128" s="1"/>
      <c r="L1128" s="1"/>
      <c r="M1128" s="5"/>
      <c r="N1128" s="5"/>
      <c r="O1128" s="5"/>
      <c r="P1128" s="5"/>
      <c r="Q1128" s="5"/>
      <c r="R1128" s="5"/>
      <c r="S1128" s="70"/>
      <c r="T1128" s="70"/>
      <c r="U1128" s="70"/>
      <c r="V1128" s="18"/>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1"/>
      <c r="BA1128" s="1"/>
    </row>
    <row r="1129" spans="2:53">
      <c r="B1129" s="1"/>
      <c r="C1129" s="1"/>
      <c r="D1129" s="1"/>
      <c r="E1129" s="1"/>
      <c r="F1129" s="1"/>
      <c r="G1129" s="5"/>
      <c r="H1129" s="1"/>
      <c r="I1129" s="1"/>
      <c r="J1129" s="5"/>
      <c r="K1129" s="1"/>
      <c r="L1129" s="1"/>
      <c r="M1129" s="5"/>
      <c r="N1129" s="5"/>
      <c r="O1129" s="5"/>
      <c r="P1129" s="5"/>
      <c r="Q1129" s="5"/>
      <c r="R1129" s="5"/>
      <c r="S1129" s="70"/>
      <c r="T1129" s="70"/>
      <c r="U1129" s="70"/>
      <c r="V1129" s="18"/>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1"/>
      <c r="BA1129" s="1"/>
    </row>
    <row r="1130" spans="2:53">
      <c r="B1130" s="1"/>
      <c r="C1130" s="1"/>
      <c r="D1130" s="1"/>
      <c r="E1130" s="1"/>
      <c r="F1130" s="1"/>
      <c r="G1130" s="5"/>
      <c r="H1130" s="1"/>
      <c r="I1130" s="1"/>
      <c r="J1130" s="5"/>
      <c r="K1130" s="1"/>
      <c r="L1130" s="1"/>
      <c r="M1130" s="5"/>
      <c r="N1130" s="5"/>
      <c r="O1130" s="5"/>
      <c r="P1130" s="5"/>
      <c r="Q1130" s="5"/>
      <c r="R1130" s="5"/>
      <c r="S1130" s="70"/>
      <c r="T1130" s="70"/>
      <c r="U1130" s="70"/>
      <c r="V1130" s="18"/>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1"/>
      <c r="BA1130" s="1"/>
    </row>
    <row r="1131" spans="2:53">
      <c r="B1131" s="1"/>
      <c r="C1131" s="1"/>
      <c r="D1131" s="1"/>
      <c r="E1131" s="1"/>
      <c r="F1131" s="1"/>
      <c r="G1131" s="5"/>
      <c r="H1131" s="1"/>
      <c r="I1131" s="1"/>
      <c r="J1131" s="5"/>
      <c r="K1131" s="1"/>
      <c r="L1131" s="1"/>
      <c r="M1131" s="5"/>
      <c r="N1131" s="5"/>
      <c r="O1131" s="5"/>
      <c r="P1131" s="5"/>
      <c r="Q1131" s="5"/>
      <c r="R1131" s="5"/>
      <c r="S1131" s="70"/>
      <c r="T1131" s="70"/>
      <c r="U1131" s="70"/>
      <c r="V1131" s="18"/>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1"/>
      <c r="BA1131" s="1"/>
    </row>
    <row r="1132" spans="2:53">
      <c r="B1132" s="1"/>
      <c r="C1132" s="1"/>
      <c r="D1132" s="1"/>
      <c r="E1132" s="1"/>
      <c r="F1132" s="1"/>
      <c r="G1132" s="5"/>
      <c r="H1132" s="1"/>
      <c r="I1132" s="1"/>
      <c r="J1132" s="5"/>
      <c r="K1132" s="1"/>
      <c r="L1132" s="1"/>
      <c r="M1132" s="5"/>
      <c r="N1132" s="5"/>
      <c r="O1132" s="5"/>
      <c r="P1132" s="5"/>
      <c r="Q1132" s="5"/>
      <c r="R1132" s="5"/>
      <c r="S1132" s="70"/>
      <c r="T1132" s="70"/>
      <c r="U1132" s="70"/>
      <c r="V1132" s="18"/>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1"/>
      <c r="BA1132" s="1"/>
    </row>
    <row r="1133" spans="2:53">
      <c r="B1133" s="1"/>
      <c r="C1133" s="1"/>
      <c r="D1133" s="1"/>
      <c r="E1133" s="1"/>
      <c r="F1133" s="1"/>
      <c r="G1133" s="5"/>
      <c r="H1133" s="1"/>
      <c r="I1133" s="1"/>
      <c r="J1133" s="5"/>
      <c r="K1133" s="1"/>
      <c r="L1133" s="1"/>
      <c r="M1133" s="5"/>
      <c r="N1133" s="5"/>
      <c r="O1133" s="5"/>
      <c r="P1133" s="5"/>
      <c r="Q1133" s="5"/>
      <c r="R1133" s="5"/>
      <c r="S1133" s="70"/>
      <c r="T1133" s="70"/>
      <c r="U1133" s="70"/>
      <c r="V1133" s="18"/>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1"/>
      <c r="BA1133" s="1"/>
    </row>
    <row r="1134" spans="2:53">
      <c r="B1134" s="1"/>
      <c r="C1134" s="1"/>
      <c r="D1134" s="1"/>
      <c r="E1134" s="1"/>
      <c r="F1134" s="1"/>
      <c r="G1134" s="5"/>
      <c r="H1134" s="1"/>
      <c r="I1134" s="1"/>
      <c r="J1134" s="5"/>
      <c r="K1134" s="1"/>
      <c r="L1134" s="1"/>
      <c r="M1134" s="5"/>
      <c r="N1134" s="5"/>
      <c r="O1134" s="5"/>
      <c r="P1134" s="5"/>
      <c r="Q1134" s="5"/>
      <c r="R1134" s="5"/>
      <c r="S1134" s="70"/>
      <c r="T1134" s="70"/>
      <c r="U1134" s="70"/>
      <c r="V1134" s="18"/>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1"/>
      <c r="BA1134" s="1"/>
    </row>
    <row r="1135" spans="2:53">
      <c r="B1135" s="1"/>
      <c r="C1135" s="1"/>
      <c r="D1135" s="1"/>
      <c r="E1135" s="1"/>
      <c r="F1135" s="1"/>
      <c r="G1135" s="5"/>
      <c r="H1135" s="1"/>
      <c r="I1135" s="1"/>
      <c r="J1135" s="5"/>
      <c r="K1135" s="1"/>
      <c r="L1135" s="1"/>
      <c r="M1135" s="5"/>
      <c r="N1135" s="5"/>
      <c r="O1135" s="5"/>
      <c r="P1135" s="5"/>
      <c r="Q1135" s="5"/>
      <c r="R1135" s="5"/>
      <c r="S1135" s="70"/>
      <c r="T1135" s="70"/>
      <c r="U1135" s="70"/>
      <c r="V1135" s="18"/>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1"/>
      <c r="BA1135" s="1"/>
    </row>
    <row r="1136" spans="2:53">
      <c r="B1136" s="1"/>
      <c r="C1136" s="1"/>
      <c r="D1136" s="1"/>
      <c r="E1136" s="1"/>
      <c r="F1136" s="1"/>
      <c r="G1136" s="5"/>
      <c r="H1136" s="1"/>
      <c r="I1136" s="1"/>
      <c r="J1136" s="5"/>
      <c r="K1136" s="1"/>
      <c r="L1136" s="1"/>
      <c r="M1136" s="5"/>
      <c r="N1136" s="5"/>
      <c r="O1136" s="5"/>
      <c r="P1136" s="5"/>
      <c r="Q1136" s="5"/>
      <c r="R1136" s="5"/>
      <c r="S1136" s="70"/>
      <c r="T1136" s="70"/>
      <c r="U1136" s="70"/>
      <c r="V1136" s="18"/>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1"/>
      <c r="BA1136" s="1"/>
    </row>
    <row r="1137" spans="2:53">
      <c r="B1137" s="1"/>
      <c r="C1137" s="1"/>
      <c r="D1137" s="1"/>
      <c r="E1137" s="1"/>
      <c r="F1137" s="1"/>
      <c r="G1137" s="5"/>
      <c r="H1137" s="1"/>
      <c r="I1137" s="1"/>
      <c r="J1137" s="5"/>
      <c r="K1137" s="1"/>
      <c r="L1137" s="1"/>
      <c r="M1137" s="5"/>
      <c r="N1137" s="5"/>
      <c r="O1137" s="5"/>
      <c r="P1137" s="5"/>
      <c r="Q1137" s="5"/>
      <c r="R1137" s="5"/>
      <c r="S1137" s="70"/>
      <c r="T1137" s="70"/>
      <c r="U1137" s="70"/>
      <c r="V1137" s="18"/>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1"/>
      <c r="BA1137" s="1"/>
    </row>
    <row r="1138" spans="2:53">
      <c r="B1138" s="1"/>
      <c r="C1138" s="1"/>
      <c r="D1138" s="1"/>
      <c r="E1138" s="1"/>
      <c r="F1138" s="1"/>
      <c r="G1138" s="5"/>
      <c r="H1138" s="1"/>
      <c r="I1138" s="1"/>
      <c r="J1138" s="5"/>
      <c r="K1138" s="1"/>
      <c r="L1138" s="1"/>
      <c r="M1138" s="5"/>
      <c r="N1138" s="5"/>
      <c r="O1138" s="5"/>
      <c r="P1138" s="5"/>
      <c r="Q1138" s="5"/>
      <c r="R1138" s="5"/>
      <c r="S1138" s="70"/>
      <c r="T1138" s="70"/>
      <c r="U1138" s="70"/>
      <c r="V1138" s="18"/>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1"/>
      <c r="BA1138" s="1"/>
    </row>
    <row r="1139" spans="2:53">
      <c r="B1139" s="1"/>
      <c r="C1139" s="1"/>
      <c r="D1139" s="1"/>
      <c r="E1139" s="1"/>
      <c r="F1139" s="1"/>
      <c r="G1139" s="5"/>
      <c r="H1139" s="1"/>
      <c r="I1139" s="1"/>
      <c r="J1139" s="5"/>
      <c r="K1139" s="1"/>
      <c r="L1139" s="1"/>
      <c r="M1139" s="5"/>
      <c r="N1139" s="5"/>
      <c r="O1139" s="5"/>
      <c r="P1139" s="5"/>
      <c r="Q1139" s="5"/>
      <c r="R1139" s="5"/>
      <c r="S1139" s="70"/>
      <c r="T1139" s="70"/>
      <c r="U1139" s="70"/>
      <c r="V1139" s="18"/>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1"/>
      <c r="BA1139" s="1"/>
    </row>
    <row r="1140" spans="2:53">
      <c r="B1140" s="1"/>
      <c r="C1140" s="1"/>
      <c r="D1140" s="1"/>
      <c r="E1140" s="1"/>
      <c r="F1140" s="1"/>
      <c r="G1140" s="5"/>
      <c r="H1140" s="1"/>
      <c r="I1140" s="1"/>
      <c r="J1140" s="5"/>
      <c r="K1140" s="1"/>
      <c r="L1140" s="1"/>
      <c r="M1140" s="5"/>
      <c r="N1140" s="5"/>
      <c r="O1140" s="5"/>
      <c r="P1140" s="5"/>
      <c r="Q1140" s="5"/>
      <c r="R1140" s="5"/>
      <c r="S1140" s="70"/>
      <c r="T1140" s="70"/>
      <c r="U1140" s="70"/>
      <c r="V1140" s="18"/>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1"/>
      <c r="BA1140" s="1"/>
    </row>
    <row r="1141" spans="2:53">
      <c r="B1141" s="1"/>
      <c r="C1141" s="1"/>
      <c r="D1141" s="1"/>
      <c r="E1141" s="1"/>
      <c r="F1141" s="1"/>
      <c r="G1141" s="5"/>
      <c r="H1141" s="1"/>
      <c r="I1141" s="1"/>
      <c r="J1141" s="5"/>
      <c r="K1141" s="1"/>
      <c r="L1141" s="1"/>
      <c r="M1141" s="5"/>
      <c r="N1141" s="5"/>
      <c r="O1141" s="5"/>
      <c r="P1141" s="5"/>
      <c r="Q1141" s="5"/>
      <c r="R1141" s="5"/>
      <c r="S1141" s="70"/>
      <c r="T1141" s="70"/>
      <c r="U1141" s="70"/>
      <c r="V1141" s="18"/>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1"/>
      <c r="BA1141" s="1"/>
    </row>
    <row r="1142" spans="2:53">
      <c r="B1142" s="1"/>
      <c r="C1142" s="1"/>
      <c r="D1142" s="1"/>
      <c r="E1142" s="1"/>
      <c r="F1142" s="1"/>
      <c r="G1142" s="5"/>
      <c r="H1142" s="1"/>
      <c r="I1142" s="1"/>
      <c r="J1142" s="5"/>
      <c r="K1142" s="1"/>
      <c r="L1142" s="1"/>
      <c r="M1142" s="5"/>
      <c r="N1142" s="5"/>
      <c r="O1142" s="5"/>
      <c r="P1142" s="5"/>
      <c r="Q1142" s="5"/>
      <c r="R1142" s="5"/>
      <c r="S1142" s="70"/>
      <c r="T1142" s="70"/>
      <c r="U1142" s="70"/>
      <c r="V1142" s="18"/>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1"/>
      <c r="BA1142" s="1"/>
    </row>
    <row r="1143" spans="2:53">
      <c r="B1143" s="1"/>
      <c r="C1143" s="1"/>
      <c r="D1143" s="1"/>
      <c r="E1143" s="1"/>
      <c r="F1143" s="1"/>
      <c r="G1143" s="5"/>
      <c r="H1143" s="1"/>
      <c r="I1143" s="1"/>
      <c r="J1143" s="5"/>
      <c r="K1143" s="1"/>
      <c r="L1143" s="1"/>
      <c r="M1143" s="5"/>
      <c r="N1143" s="5"/>
      <c r="O1143" s="5"/>
      <c r="P1143" s="5"/>
      <c r="Q1143" s="5"/>
      <c r="R1143" s="5"/>
      <c r="S1143" s="70"/>
      <c r="T1143" s="70"/>
      <c r="U1143" s="70"/>
      <c r="V1143" s="18"/>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1"/>
      <c r="BA1143" s="1"/>
    </row>
    <row r="1144" spans="2:53">
      <c r="B1144" s="1"/>
      <c r="C1144" s="1"/>
      <c r="D1144" s="1"/>
      <c r="E1144" s="1"/>
      <c r="F1144" s="1"/>
      <c r="G1144" s="5"/>
      <c r="H1144" s="1"/>
      <c r="I1144" s="1"/>
      <c r="J1144" s="5"/>
      <c r="K1144" s="1"/>
      <c r="L1144" s="1"/>
      <c r="M1144" s="5"/>
      <c r="N1144" s="5"/>
      <c r="O1144" s="5"/>
      <c r="P1144" s="5"/>
      <c r="Q1144" s="5"/>
      <c r="R1144" s="5"/>
      <c r="S1144" s="70"/>
      <c r="T1144" s="70"/>
      <c r="U1144" s="70"/>
      <c r="V1144" s="18"/>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1"/>
      <c r="BA1144" s="1"/>
    </row>
    <row r="1145" spans="2:53">
      <c r="B1145" s="1"/>
      <c r="C1145" s="1"/>
      <c r="D1145" s="1"/>
      <c r="E1145" s="1"/>
      <c r="F1145" s="1"/>
      <c r="G1145" s="5"/>
      <c r="H1145" s="1"/>
      <c r="I1145" s="1"/>
      <c r="J1145" s="5"/>
      <c r="K1145" s="1"/>
      <c r="L1145" s="1"/>
      <c r="M1145" s="5"/>
      <c r="N1145" s="5"/>
      <c r="O1145" s="5"/>
      <c r="P1145" s="5"/>
      <c r="Q1145" s="5"/>
      <c r="R1145" s="5"/>
      <c r="S1145" s="70"/>
      <c r="T1145" s="70"/>
      <c r="U1145" s="70"/>
      <c r="V1145" s="18"/>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1"/>
      <c r="BA1145" s="1"/>
    </row>
    <row r="1146" spans="2:53">
      <c r="B1146" s="1"/>
      <c r="C1146" s="1"/>
      <c r="D1146" s="1"/>
      <c r="E1146" s="1"/>
      <c r="F1146" s="1"/>
      <c r="G1146" s="5"/>
      <c r="H1146" s="1"/>
      <c r="I1146" s="1"/>
      <c r="J1146" s="5"/>
      <c r="K1146" s="1"/>
      <c r="L1146" s="1"/>
      <c r="M1146" s="5"/>
      <c r="N1146" s="5"/>
      <c r="O1146" s="5"/>
      <c r="P1146" s="5"/>
      <c r="Q1146" s="5"/>
      <c r="R1146" s="5"/>
      <c r="S1146" s="70"/>
      <c r="T1146" s="70"/>
      <c r="U1146" s="70"/>
      <c r="V1146" s="18"/>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1"/>
      <c r="BA1146" s="1"/>
    </row>
    <row r="1147" spans="2:53">
      <c r="B1147" s="1"/>
      <c r="C1147" s="1"/>
      <c r="D1147" s="1"/>
      <c r="E1147" s="1"/>
      <c r="F1147" s="1"/>
      <c r="G1147" s="5"/>
      <c r="H1147" s="1"/>
      <c r="I1147" s="1"/>
      <c r="J1147" s="5"/>
      <c r="K1147" s="1"/>
      <c r="L1147" s="1"/>
      <c r="M1147" s="5"/>
      <c r="N1147" s="5"/>
      <c r="O1147" s="5"/>
      <c r="P1147" s="5"/>
      <c r="Q1147" s="5"/>
      <c r="R1147" s="5"/>
      <c r="S1147" s="70"/>
      <c r="T1147" s="70"/>
      <c r="U1147" s="70"/>
      <c r="V1147" s="18"/>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1"/>
      <c r="BA1147" s="1"/>
    </row>
    <row r="1148" spans="2:53">
      <c r="B1148" s="1"/>
      <c r="C1148" s="1"/>
      <c r="D1148" s="1"/>
      <c r="E1148" s="1"/>
      <c r="F1148" s="1"/>
      <c r="G1148" s="5"/>
      <c r="H1148" s="1"/>
      <c r="I1148" s="1"/>
      <c r="J1148" s="5"/>
      <c r="K1148" s="1"/>
      <c r="L1148" s="1"/>
      <c r="M1148" s="5"/>
      <c r="N1148" s="5"/>
      <c r="O1148" s="5"/>
      <c r="P1148" s="5"/>
      <c r="Q1148" s="5"/>
      <c r="R1148" s="5"/>
      <c r="S1148" s="70"/>
      <c r="T1148" s="70"/>
      <c r="U1148" s="70"/>
      <c r="V1148" s="18"/>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1"/>
      <c r="BA1148" s="1"/>
    </row>
    <row r="1149" spans="2:53">
      <c r="B1149" s="1"/>
      <c r="C1149" s="1"/>
      <c r="D1149" s="1"/>
      <c r="E1149" s="1"/>
      <c r="F1149" s="1"/>
      <c r="G1149" s="5"/>
      <c r="H1149" s="1"/>
      <c r="I1149" s="1"/>
      <c r="J1149" s="5"/>
      <c r="K1149" s="1"/>
      <c r="L1149" s="1"/>
      <c r="M1149" s="5"/>
      <c r="N1149" s="5"/>
      <c r="O1149" s="5"/>
      <c r="P1149" s="5"/>
      <c r="Q1149" s="5"/>
      <c r="R1149" s="5"/>
      <c r="S1149" s="70"/>
      <c r="T1149" s="70"/>
      <c r="U1149" s="70"/>
      <c r="V1149" s="18"/>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1"/>
      <c r="BA1149" s="1"/>
    </row>
    <row r="1150" spans="2:53">
      <c r="B1150" s="1"/>
      <c r="C1150" s="1"/>
      <c r="D1150" s="1"/>
      <c r="E1150" s="1"/>
      <c r="F1150" s="1"/>
      <c r="G1150" s="5"/>
      <c r="H1150" s="1"/>
      <c r="I1150" s="1"/>
      <c r="J1150" s="5"/>
      <c r="K1150" s="1"/>
      <c r="L1150" s="1"/>
      <c r="M1150" s="5"/>
      <c r="N1150" s="5"/>
      <c r="O1150" s="5"/>
      <c r="P1150" s="5"/>
      <c r="Q1150" s="5"/>
      <c r="R1150" s="5"/>
      <c r="S1150" s="70"/>
      <c r="T1150" s="70"/>
      <c r="U1150" s="70"/>
      <c r="V1150" s="18"/>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1"/>
      <c r="BA1150" s="1"/>
    </row>
    <row r="1151" spans="2:53">
      <c r="B1151" s="1"/>
      <c r="C1151" s="1"/>
      <c r="D1151" s="1"/>
      <c r="E1151" s="1"/>
      <c r="F1151" s="1"/>
      <c r="G1151" s="5"/>
      <c r="H1151" s="1"/>
      <c r="I1151" s="1"/>
      <c r="J1151" s="5"/>
      <c r="K1151" s="1"/>
      <c r="L1151" s="1"/>
      <c r="M1151" s="5"/>
      <c r="N1151" s="5"/>
      <c r="O1151" s="5"/>
      <c r="P1151" s="5"/>
      <c r="Q1151" s="5"/>
      <c r="R1151" s="5"/>
      <c r="S1151" s="70"/>
      <c r="T1151" s="70"/>
      <c r="U1151" s="70"/>
      <c r="V1151" s="18"/>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1"/>
      <c r="BA1151" s="1"/>
    </row>
    <row r="1152" spans="2:53">
      <c r="B1152" s="1"/>
      <c r="C1152" s="1"/>
      <c r="D1152" s="1"/>
      <c r="E1152" s="1"/>
      <c r="F1152" s="1"/>
      <c r="G1152" s="5"/>
      <c r="H1152" s="1"/>
      <c r="I1152" s="1"/>
      <c r="J1152" s="5"/>
      <c r="K1152" s="1"/>
      <c r="L1152" s="1"/>
      <c r="M1152" s="5"/>
      <c r="N1152" s="5"/>
      <c r="O1152" s="5"/>
      <c r="P1152" s="5"/>
      <c r="Q1152" s="5"/>
      <c r="R1152" s="5"/>
      <c r="S1152" s="70"/>
      <c r="T1152" s="70"/>
      <c r="U1152" s="70"/>
      <c r="V1152" s="18"/>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1"/>
      <c r="BA1152" s="1"/>
    </row>
    <row r="1153" spans="2:53">
      <c r="B1153" s="1"/>
      <c r="C1153" s="1"/>
      <c r="D1153" s="1"/>
      <c r="E1153" s="1"/>
      <c r="F1153" s="1"/>
      <c r="G1153" s="5"/>
      <c r="H1153" s="1"/>
      <c r="I1153" s="1"/>
      <c r="J1153" s="5"/>
      <c r="K1153" s="1"/>
      <c r="L1153" s="1"/>
      <c r="M1153" s="5"/>
      <c r="N1153" s="5"/>
      <c r="O1153" s="5"/>
      <c r="P1153" s="5"/>
      <c r="Q1153" s="5"/>
      <c r="R1153" s="5"/>
      <c r="S1153" s="70"/>
      <c r="T1153" s="70"/>
      <c r="U1153" s="70"/>
      <c r="V1153" s="18"/>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1"/>
      <c r="BA1153" s="1"/>
    </row>
    <row r="1154" spans="2:53">
      <c r="B1154" s="1"/>
      <c r="C1154" s="1"/>
      <c r="D1154" s="1"/>
      <c r="E1154" s="1"/>
      <c r="F1154" s="1"/>
      <c r="G1154" s="5"/>
      <c r="H1154" s="1"/>
      <c r="I1154" s="1"/>
      <c r="J1154" s="5"/>
      <c r="K1154" s="1"/>
      <c r="L1154" s="1"/>
      <c r="M1154" s="5"/>
      <c r="N1154" s="5"/>
      <c r="O1154" s="5"/>
      <c r="P1154" s="5"/>
      <c r="Q1154" s="5"/>
      <c r="R1154" s="5"/>
      <c r="S1154" s="70"/>
      <c r="T1154" s="70"/>
      <c r="U1154" s="70"/>
      <c r="V1154" s="18"/>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1"/>
      <c r="BA1154" s="1"/>
    </row>
    <row r="1155" spans="2:53">
      <c r="B1155" s="1"/>
      <c r="C1155" s="1"/>
      <c r="D1155" s="1"/>
      <c r="E1155" s="1"/>
      <c r="F1155" s="1"/>
      <c r="G1155" s="5"/>
      <c r="H1155" s="1"/>
      <c r="I1155" s="1"/>
      <c r="J1155" s="5"/>
      <c r="K1155" s="1"/>
      <c r="L1155" s="1"/>
      <c r="M1155" s="5"/>
      <c r="N1155" s="5"/>
      <c r="O1155" s="5"/>
      <c r="P1155" s="5"/>
      <c r="Q1155" s="5"/>
      <c r="R1155" s="5"/>
      <c r="S1155" s="70"/>
      <c r="T1155" s="70"/>
      <c r="U1155" s="70"/>
      <c r="V1155" s="18"/>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1"/>
      <c r="BA1155" s="1"/>
    </row>
    <row r="1156" spans="2:53">
      <c r="B1156" s="1"/>
      <c r="C1156" s="1"/>
      <c r="D1156" s="1"/>
      <c r="E1156" s="1"/>
      <c r="F1156" s="1"/>
      <c r="G1156" s="5"/>
      <c r="H1156" s="1"/>
      <c r="I1156" s="1"/>
      <c r="J1156" s="5"/>
      <c r="K1156" s="1"/>
      <c r="L1156" s="1"/>
      <c r="M1156" s="5"/>
      <c r="N1156" s="5"/>
      <c r="O1156" s="5"/>
      <c r="P1156" s="5"/>
      <c r="Q1156" s="5"/>
      <c r="R1156" s="5"/>
      <c r="S1156" s="70"/>
      <c r="T1156" s="70"/>
      <c r="U1156" s="70"/>
      <c r="V1156" s="18"/>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1"/>
      <c r="BA1156" s="1"/>
    </row>
    <row r="1157" spans="2:53">
      <c r="B1157" s="1"/>
      <c r="C1157" s="1"/>
      <c r="D1157" s="1"/>
      <c r="E1157" s="1"/>
      <c r="F1157" s="1"/>
      <c r="G1157" s="5"/>
      <c r="H1157" s="1"/>
      <c r="I1157" s="1"/>
      <c r="J1157" s="5"/>
      <c r="K1157" s="1"/>
      <c r="L1157" s="1"/>
      <c r="M1157" s="5"/>
      <c r="N1157" s="5"/>
      <c r="O1157" s="5"/>
      <c r="P1157" s="5"/>
      <c r="Q1157" s="5"/>
      <c r="R1157" s="5"/>
      <c r="S1157" s="70"/>
      <c r="T1157" s="70"/>
      <c r="U1157" s="70"/>
      <c r="V1157" s="18"/>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1"/>
      <c r="BA1157" s="1"/>
    </row>
    <row r="1158" spans="2:53">
      <c r="B1158" s="1"/>
      <c r="C1158" s="1"/>
      <c r="D1158" s="1"/>
      <c r="E1158" s="1"/>
      <c r="F1158" s="1"/>
      <c r="G1158" s="5"/>
      <c r="H1158" s="1"/>
      <c r="I1158" s="1"/>
      <c r="J1158" s="5"/>
      <c r="K1158" s="1"/>
      <c r="L1158" s="1"/>
      <c r="M1158" s="5"/>
      <c r="N1158" s="5"/>
      <c r="O1158" s="5"/>
      <c r="P1158" s="5"/>
      <c r="Q1158" s="5"/>
      <c r="R1158" s="5"/>
      <c r="S1158" s="70"/>
      <c r="T1158" s="70"/>
      <c r="U1158" s="70"/>
      <c r="V1158" s="18"/>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1"/>
      <c r="BA1158" s="1"/>
    </row>
    <row r="1159" spans="2:53">
      <c r="B1159" s="1"/>
      <c r="C1159" s="1"/>
      <c r="D1159" s="1"/>
      <c r="E1159" s="1"/>
      <c r="F1159" s="1"/>
      <c r="G1159" s="5"/>
      <c r="H1159" s="1"/>
      <c r="I1159" s="1"/>
      <c r="J1159" s="5"/>
      <c r="K1159" s="1"/>
      <c r="L1159" s="1"/>
      <c r="M1159" s="5"/>
      <c r="N1159" s="5"/>
      <c r="O1159" s="5"/>
      <c r="P1159" s="5"/>
      <c r="Q1159" s="5"/>
      <c r="R1159" s="5"/>
      <c r="S1159" s="70"/>
      <c r="T1159" s="70"/>
      <c r="U1159" s="70"/>
      <c r="V1159" s="18"/>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1"/>
      <c r="BA1159" s="1"/>
    </row>
    <row r="1160" spans="2:53">
      <c r="B1160" s="1"/>
      <c r="C1160" s="1"/>
      <c r="D1160" s="1"/>
      <c r="E1160" s="1"/>
      <c r="F1160" s="1"/>
      <c r="G1160" s="5"/>
      <c r="H1160" s="1"/>
      <c r="I1160" s="1"/>
      <c r="J1160" s="5"/>
      <c r="K1160" s="1"/>
      <c r="L1160" s="1"/>
      <c r="M1160" s="5"/>
      <c r="N1160" s="5"/>
      <c r="O1160" s="5"/>
      <c r="P1160" s="5"/>
      <c r="Q1160" s="5"/>
      <c r="R1160" s="5"/>
      <c r="S1160" s="70"/>
      <c r="T1160" s="70"/>
      <c r="U1160" s="70"/>
      <c r="V1160" s="18"/>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1"/>
      <c r="BA1160" s="1"/>
    </row>
    <row r="1161" spans="2:53">
      <c r="B1161" s="1"/>
      <c r="C1161" s="1"/>
      <c r="D1161" s="1"/>
      <c r="E1161" s="1"/>
      <c r="F1161" s="1"/>
      <c r="G1161" s="5"/>
      <c r="H1161" s="1"/>
      <c r="I1161" s="1"/>
      <c r="J1161" s="5"/>
      <c r="K1161" s="1"/>
      <c r="L1161" s="1"/>
      <c r="M1161" s="5"/>
      <c r="N1161" s="5"/>
      <c r="O1161" s="5"/>
      <c r="P1161" s="5"/>
      <c r="Q1161" s="5"/>
      <c r="R1161" s="5"/>
      <c r="S1161" s="70"/>
      <c r="T1161" s="70"/>
      <c r="U1161" s="70"/>
      <c r="V1161" s="18"/>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1"/>
      <c r="BA1161" s="1"/>
    </row>
    <row r="1162" spans="2:53">
      <c r="B1162" s="1"/>
      <c r="C1162" s="1"/>
      <c r="D1162" s="1"/>
      <c r="E1162" s="1"/>
      <c r="F1162" s="1"/>
      <c r="G1162" s="5"/>
      <c r="H1162" s="1"/>
      <c r="I1162" s="1"/>
      <c r="J1162" s="5"/>
      <c r="K1162" s="1"/>
      <c r="L1162" s="1"/>
      <c r="M1162" s="5"/>
      <c r="N1162" s="5"/>
      <c r="O1162" s="5"/>
      <c r="P1162" s="5"/>
      <c r="Q1162" s="5"/>
      <c r="R1162" s="5"/>
      <c r="S1162" s="70"/>
      <c r="T1162" s="70"/>
      <c r="U1162" s="70"/>
      <c r="V1162" s="18"/>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1"/>
      <c r="BA1162" s="1"/>
    </row>
    <row r="1163" spans="2:53">
      <c r="B1163" s="1"/>
      <c r="C1163" s="1"/>
      <c r="D1163" s="1"/>
      <c r="E1163" s="1"/>
      <c r="F1163" s="1"/>
      <c r="G1163" s="5"/>
      <c r="H1163" s="1"/>
      <c r="I1163" s="1"/>
      <c r="J1163" s="5"/>
      <c r="K1163" s="1"/>
      <c r="L1163" s="1"/>
      <c r="M1163" s="5"/>
      <c r="N1163" s="5"/>
      <c r="O1163" s="5"/>
      <c r="P1163" s="5"/>
      <c r="Q1163" s="5"/>
      <c r="R1163" s="5"/>
      <c r="S1163" s="70"/>
      <c r="T1163" s="70"/>
      <c r="U1163" s="70"/>
      <c r="V1163" s="18"/>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1"/>
      <c r="BA1163" s="1"/>
    </row>
    <row r="1164" spans="2:53">
      <c r="B1164" s="1"/>
      <c r="C1164" s="1"/>
      <c r="D1164" s="1"/>
      <c r="E1164" s="1"/>
      <c r="F1164" s="1"/>
      <c r="G1164" s="5"/>
      <c r="H1164" s="1"/>
      <c r="I1164" s="1"/>
      <c r="J1164" s="5"/>
      <c r="K1164" s="1"/>
      <c r="L1164" s="1"/>
      <c r="M1164" s="5"/>
      <c r="N1164" s="5"/>
      <c r="O1164" s="5"/>
      <c r="P1164" s="5"/>
      <c r="Q1164" s="5"/>
      <c r="R1164" s="5"/>
      <c r="S1164" s="70"/>
      <c r="T1164" s="70"/>
      <c r="U1164" s="70"/>
      <c r="V1164" s="18"/>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1"/>
      <c r="BA1164" s="1"/>
    </row>
    <row r="1165" spans="2:53">
      <c r="B1165" s="1"/>
      <c r="C1165" s="1"/>
      <c r="D1165" s="1"/>
      <c r="E1165" s="1"/>
      <c r="F1165" s="1"/>
      <c r="G1165" s="5"/>
      <c r="H1165" s="1"/>
      <c r="I1165" s="1"/>
      <c r="J1165" s="5"/>
      <c r="K1165" s="1"/>
      <c r="L1165" s="1"/>
      <c r="M1165" s="5"/>
      <c r="N1165" s="5"/>
      <c r="O1165" s="5"/>
      <c r="P1165" s="5"/>
      <c r="Q1165" s="5"/>
      <c r="R1165" s="5"/>
      <c r="S1165" s="70"/>
      <c r="T1165" s="70"/>
      <c r="U1165" s="70"/>
      <c r="V1165" s="18"/>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1"/>
      <c r="BA1165" s="1"/>
    </row>
    <row r="1166" spans="2:53">
      <c r="B1166" s="1"/>
      <c r="C1166" s="1"/>
      <c r="D1166" s="1"/>
      <c r="E1166" s="1"/>
      <c r="F1166" s="1"/>
      <c r="G1166" s="5"/>
      <c r="H1166" s="1"/>
      <c r="I1166" s="1"/>
      <c r="J1166" s="5"/>
      <c r="K1166" s="1"/>
      <c r="L1166" s="1"/>
      <c r="M1166" s="5"/>
      <c r="N1166" s="5"/>
      <c r="O1166" s="5"/>
      <c r="P1166" s="5"/>
      <c r="Q1166" s="5"/>
      <c r="R1166" s="5"/>
      <c r="S1166" s="70"/>
      <c r="T1166" s="70"/>
      <c r="U1166" s="70"/>
      <c r="V1166" s="18"/>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1"/>
      <c r="BA1166" s="1"/>
    </row>
    <row r="1167" spans="2:53">
      <c r="B1167" s="1"/>
      <c r="C1167" s="1"/>
      <c r="D1167" s="1"/>
      <c r="E1167" s="1"/>
      <c r="F1167" s="1"/>
      <c r="G1167" s="5"/>
      <c r="H1167" s="1"/>
      <c r="I1167" s="1"/>
      <c r="J1167" s="5"/>
      <c r="K1167" s="1"/>
      <c r="L1167" s="1"/>
      <c r="M1167" s="5"/>
      <c r="N1167" s="5"/>
      <c r="O1167" s="5"/>
      <c r="P1167" s="5"/>
      <c r="Q1167" s="5"/>
      <c r="R1167" s="5"/>
      <c r="S1167" s="70"/>
      <c r="T1167" s="70"/>
      <c r="U1167" s="70"/>
      <c r="V1167" s="18"/>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1"/>
      <c r="BA1167" s="1"/>
    </row>
    <row r="1168" spans="2:53">
      <c r="B1168" s="1"/>
      <c r="C1168" s="1"/>
      <c r="D1168" s="1"/>
      <c r="E1168" s="1"/>
      <c r="F1168" s="1"/>
      <c r="G1168" s="5"/>
      <c r="H1168" s="1"/>
      <c r="I1168" s="1"/>
      <c r="J1168" s="5"/>
      <c r="K1168" s="1"/>
      <c r="L1168" s="1"/>
      <c r="M1168" s="5"/>
      <c r="N1168" s="5"/>
      <c r="O1168" s="5"/>
      <c r="P1168" s="5"/>
      <c r="Q1168" s="5"/>
      <c r="R1168" s="5"/>
      <c r="S1168" s="70"/>
      <c r="T1168" s="70"/>
      <c r="U1168" s="70"/>
      <c r="V1168" s="18"/>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1"/>
      <c r="BA1168" s="1"/>
    </row>
    <row r="1169" spans="2:53">
      <c r="B1169" s="1"/>
      <c r="C1169" s="1"/>
      <c r="D1169" s="1"/>
      <c r="E1169" s="1"/>
      <c r="F1169" s="1"/>
      <c r="G1169" s="5"/>
      <c r="H1169" s="1"/>
      <c r="I1169" s="1"/>
      <c r="J1169" s="5"/>
      <c r="K1169" s="1"/>
      <c r="L1169" s="1"/>
      <c r="M1169" s="5"/>
      <c r="N1169" s="5"/>
      <c r="O1169" s="5"/>
      <c r="P1169" s="5"/>
      <c r="Q1169" s="5"/>
      <c r="R1169" s="5"/>
      <c r="S1169" s="70"/>
      <c r="T1169" s="70"/>
      <c r="U1169" s="70"/>
      <c r="V1169" s="18"/>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1"/>
      <c r="BA1169" s="1"/>
    </row>
    <row r="1170" spans="2:53">
      <c r="B1170" s="1"/>
      <c r="C1170" s="1"/>
      <c r="D1170" s="1"/>
      <c r="E1170" s="1"/>
      <c r="F1170" s="1"/>
      <c r="G1170" s="5"/>
      <c r="H1170" s="1"/>
      <c r="I1170" s="1"/>
      <c r="J1170" s="5"/>
      <c r="K1170" s="1"/>
      <c r="L1170" s="1"/>
      <c r="M1170" s="5"/>
      <c r="N1170" s="5"/>
      <c r="O1170" s="5"/>
      <c r="P1170" s="5"/>
      <c r="Q1170" s="5"/>
      <c r="R1170" s="5"/>
      <c r="S1170" s="70"/>
      <c r="T1170" s="70"/>
      <c r="U1170" s="70"/>
      <c r="V1170" s="18"/>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1"/>
      <c r="BA1170" s="1"/>
    </row>
    <row r="1171" spans="2:53">
      <c r="B1171" s="1"/>
      <c r="C1171" s="1"/>
      <c r="D1171" s="1"/>
      <c r="E1171" s="1"/>
      <c r="F1171" s="1"/>
      <c r="G1171" s="5"/>
      <c r="H1171" s="1"/>
      <c r="I1171" s="1"/>
      <c r="J1171" s="5"/>
      <c r="K1171" s="1"/>
      <c r="L1171" s="1"/>
      <c r="M1171" s="5"/>
      <c r="N1171" s="5"/>
      <c r="O1171" s="5"/>
      <c r="P1171" s="5"/>
      <c r="Q1171" s="5"/>
      <c r="R1171" s="5"/>
      <c r="S1171" s="70"/>
      <c r="T1171" s="70"/>
      <c r="U1171" s="70"/>
      <c r="V1171" s="18"/>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1"/>
      <c r="BA1171" s="1"/>
    </row>
    <row r="1172" spans="2:53">
      <c r="B1172" s="1"/>
      <c r="C1172" s="1"/>
      <c r="D1172" s="1"/>
      <c r="E1172" s="1"/>
      <c r="F1172" s="1"/>
      <c r="G1172" s="5"/>
      <c r="H1172" s="1"/>
      <c r="I1172" s="1"/>
      <c r="J1172" s="5"/>
      <c r="K1172" s="1"/>
      <c r="L1172" s="1"/>
      <c r="M1172" s="5"/>
      <c r="N1172" s="5"/>
      <c r="O1172" s="5"/>
      <c r="P1172" s="5"/>
      <c r="Q1172" s="5"/>
      <c r="R1172" s="5"/>
      <c r="S1172" s="70"/>
      <c r="T1172" s="70"/>
      <c r="U1172" s="70"/>
      <c r="V1172" s="18"/>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1"/>
      <c r="BA1172" s="1"/>
    </row>
    <row r="1173" spans="2:53">
      <c r="B1173" s="1"/>
      <c r="C1173" s="1"/>
      <c r="D1173" s="1"/>
      <c r="E1173" s="1"/>
      <c r="F1173" s="1"/>
      <c r="G1173" s="5"/>
      <c r="H1173" s="1"/>
      <c r="I1173" s="1"/>
      <c r="J1173" s="5"/>
      <c r="K1173" s="1"/>
      <c r="L1173" s="1"/>
      <c r="M1173" s="5"/>
      <c r="N1173" s="5"/>
      <c r="O1173" s="5"/>
      <c r="P1173" s="5"/>
      <c r="Q1173" s="5"/>
      <c r="R1173" s="5"/>
      <c r="S1173" s="70"/>
      <c r="T1173" s="70"/>
      <c r="U1173" s="70"/>
      <c r="V1173" s="18"/>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1"/>
      <c r="BA1173" s="1"/>
    </row>
    <row r="1174" spans="2:53">
      <c r="B1174" s="1"/>
      <c r="C1174" s="1"/>
      <c r="D1174" s="1"/>
      <c r="E1174" s="1"/>
      <c r="F1174" s="1"/>
      <c r="G1174" s="5"/>
      <c r="H1174" s="1"/>
      <c r="I1174" s="1"/>
      <c r="J1174" s="5"/>
      <c r="K1174" s="1"/>
      <c r="L1174" s="1"/>
      <c r="M1174" s="5"/>
      <c r="N1174" s="5"/>
      <c r="O1174" s="5"/>
      <c r="P1174" s="5"/>
      <c r="Q1174" s="5"/>
      <c r="R1174" s="5"/>
      <c r="S1174" s="70"/>
      <c r="T1174" s="70"/>
      <c r="U1174" s="70"/>
      <c r="V1174" s="18"/>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1"/>
      <c r="BA1174" s="1"/>
    </row>
    <row r="1175" spans="2:53">
      <c r="B1175" s="1"/>
      <c r="C1175" s="1"/>
      <c r="D1175" s="1"/>
      <c r="E1175" s="1"/>
      <c r="F1175" s="1"/>
      <c r="G1175" s="5"/>
      <c r="H1175" s="1"/>
      <c r="I1175" s="1"/>
      <c r="J1175" s="5"/>
      <c r="K1175" s="1"/>
      <c r="L1175" s="1"/>
      <c r="M1175" s="5"/>
      <c r="N1175" s="5"/>
      <c r="O1175" s="5"/>
      <c r="P1175" s="5"/>
      <c r="Q1175" s="5"/>
      <c r="R1175" s="5"/>
      <c r="S1175" s="70"/>
      <c r="T1175" s="70"/>
      <c r="U1175" s="70"/>
      <c r="V1175" s="18"/>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1"/>
      <c r="BA1175" s="1"/>
    </row>
    <row r="1176" spans="2:53">
      <c r="B1176" s="1"/>
      <c r="C1176" s="1"/>
      <c r="D1176" s="1"/>
      <c r="E1176" s="1"/>
      <c r="F1176" s="1"/>
      <c r="G1176" s="5"/>
      <c r="H1176" s="1"/>
      <c r="I1176" s="1"/>
      <c r="J1176" s="5"/>
      <c r="K1176" s="1"/>
      <c r="L1176" s="1"/>
      <c r="M1176" s="5"/>
      <c r="N1176" s="5"/>
      <c r="O1176" s="5"/>
      <c r="P1176" s="5"/>
      <c r="Q1176" s="5"/>
      <c r="R1176" s="5"/>
      <c r="S1176" s="70"/>
      <c r="T1176" s="70"/>
      <c r="U1176" s="70"/>
      <c r="V1176" s="18"/>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1"/>
      <c r="BA1176" s="1"/>
    </row>
    <row r="1177" spans="2:53">
      <c r="B1177" s="1"/>
      <c r="C1177" s="1"/>
      <c r="D1177" s="1"/>
      <c r="E1177" s="1"/>
      <c r="F1177" s="1"/>
      <c r="G1177" s="5"/>
      <c r="H1177" s="1"/>
      <c r="I1177" s="1"/>
      <c r="J1177" s="5"/>
      <c r="K1177" s="1"/>
      <c r="L1177" s="1"/>
      <c r="M1177" s="5"/>
      <c r="N1177" s="5"/>
      <c r="O1177" s="5"/>
      <c r="P1177" s="5"/>
      <c r="Q1177" s="5"/>
      <c r="R1177" s="5"/>
      <c r="S1177" s="70"/>
      <c r="T1177" s="70"/>
      <c r="U1177" s="70"/>
      <c r="V1177" s="18"/>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1"/>
      <c r="BA1177" s="1"/>
    </row>
    <row r="1178" spans="2:53">
      <c r="B1178" s="1"/>
      <c r="C1178" s="1"/>
      <c r="D1178" s="1"/>
      <c r="E1178" s="1"/>
      <c r="F1178" s="1"/>
      <c r="G1178" s="5"/>
      <c r="H1178" s="1"/>
      <c r="I1178" s="1"/>
      <c r="J1178" s="5"/>
      <c r="K1178" s="1"/>
      <c r="L1178" s="1"/>
      <c r="M1178" s="5"/>
      <c r="N1178" s="5"/>
      <c r="O1178" s="5"/>
      <c r="P1178" s="5"/>
      <c r="Q1178" s="5"/>
      <c r="R1178" s="5"/>
      <c r="S1178" s="70"/>
      <c r="T1178" s="70"/>
      <c r="U1178" s="70"/>
      <c r="V1178" s="18"/>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1"/>
      <c r="BA1178" s="1"/>
    </row>
    <row r="1179" spans="2:53">
      <c r="B1179" s="1"/>
      <c r="C1179" s="1"/>
      <c r="D1179" s="1"/>
      <c r="E1179" s="1"/>
      <c r="F1179" s="1"/>
      <c r="G1179" s="5"/>
      <c r="H1179" s="1"/>
      <c r="I1179" s="1"/>
      <c r="J1179" s="5"/>
      <c r="K1179" s="1"/>
      <c r="L1179" s="1"/>
      <c r="M1179" s="5"/>
      <c r="N1179" s="5"/>
      <c r="O1179" s="5"/>
      <c r="P1179" s="5"/>
      <c r="Q1179" s="5"/>
      <c r="R1179" s="5"/>
      <c r="S1179" s="70"/>
      <c r="T1179" s="70"/>
      <c r="U1179" s="70"/>
      <c r="V1179" s="18"/>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1"/>
      <c r="BA1179" s="1"/>
    </row>
    <row r="1180" spans="2:53">
      <c r="B1180" s="1"/>
      <c r="C1180" s="1"/>
      <c r="D1180" s="1"/>
      <c r="E1180" s="1"/>
      <c r="F1180" s="1"/>
      <c r="G1180" s="5"/>
      <c r="H1180" s="1"/>
      <c r="I1180" s="1"/>
      <c r="J1180" s="5"/>
      <c r="K1180" s="1"/>
      <c r="L1180" s="1"/>
      <c r="M1180" s="5"/>
      <c r="N1180" s="5"/>
      <c r="O1180" s="5"/>
      <c r="P1180" s="5"/>
      <c r="Q1180" s="5"/>
      <c r="R1180" s="5"/>
      <c r="S1180" s="70"/>
      <c r="T1180" s="70"/>
      <c r="U1180" s="70"/>
      <c r="V1180" s="18"/>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1"/>
      <c r="BA1180" s="1"/>
    </row>
    <row r="1181" spans="2:53">
      <c r="B1181" s="1"/>
      <c r="C1181" s="1"/>
      <c r="D1181" s="1"/>
      <c r="E1181" s="1"/>
      <c r="F1181" s="1"/>
      <c r="G1181" s="5"/>
      <c r="H1181" s="1"/>
      <c r="I1181" s="1"/>
      <c r="J1181" s="5"/>
      <c r="K1181" s="1"/>
      <c r="L1181" s="1"/>
      <c r="M1181" s="5"/>
      <c r="N1181" s="5"/>
      <c r="O1181" s="5"/>
      <c r="P1181" s="5"/>
      <c r="Q1181" s="5"/>
      <c r="R1181" s="5"/>
      <c r="S1181" s="70"/>
      <c r="T1181" s="70"/>
      <c r="U1181" s="70"/>
      <c r="V1181" s="18"/>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1"/>
      <c r="BA1181" s="1"/>
    </row>
    <row r="1182" spans="2:53">
      <c r="B1182" s="1"/>
      <c r="C1182" s="1"/>
      <c r="D1182" s="1"/>
      <c r="E1182" s="1"/>
      <c r="F1182" s="1"/>
      <c r="G1182" s="5"/>
      <c r="H1182" s="1"/>
      <c r="I1182" s="1"/>
      <c r="J1182" s="5"/>
      <c r="K1182" s="1"/>
      <c r="L1182" s="1"/>
      <c r="M1182" s="5"/>
      <c r="N1182" s="5"/>
      <c r="O1182" s="5"/>
      <c r="P1182" s="5"/>
      <c r="Q1182" s="5"/>
      <c r="R1182" s="5"/>
      <c r="S1182" s="70"/>
      <c r="T1182" s="70"/>
      <c r="U1182" s="70"/>
      <c r="V1182" s="18"/>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1"/>
      <c r="BA1182" s="1"/>
    </row>
    <row r="1183" spans="2:53">
      <c r="B1183" s="1"/>
      <c r="C1183" s="1"/>
      <c r="D1183" s="1"/>
      <c r="E1183" s="1"/>
      <c r="F1183" s="1"/>
      <c r="G1183" s="5"/>
      <c r="H1183" s="1"/>
      <c r="I1183" s="1"/>
      <c r="J1183" s="5"/>
      <c r="K1183" s="1"/>
      <c r="L1183" s="1"/>
      <c r="M1183" s="5"/>
      <c r="N1183" s="5"/>
      <c r="O1183" s="5"/>
      <c r="P1183" s="5"/>
      <c r="Q1183" s="5"/>
      <c r="R1183" s="5"/>
      <c r="S1183" s="70"/>
      <c r="T1183" s="70"/>
      <c r="U1183" s="70"/>
      <c r="V1183" s="18"/>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1"/>
      <c r="BA1183" s="1"/>
    </row>
    <row r="1184" spans="2:53">
      <c r="B1184" s="1"/>
      <c r="C1184" s="1"/>
      <c r="D1184" s="1"/>
      <c r="E1184" s="1"/>
      <c r="F1184" s="1"/>
      <c r="G1184" s="5"/>
      <c r="H1184" s="1"/>
      <c r="I1184" s="1"/>
      <c r="J1184" s="5"/>
      <c r="K1184" s="1"/>
      <c r="L1184" s="1"/>
      <c r="M1184" s="5"/>
      <c r="N1184" s="5"/>
      <c r="O1184" s="5"/>
      <c r="P1184" s="5"/>
      <c r="Q1184" s="5"/>
      <c r="R1184" s="5"/>
      <c r="S1184" s="70"/>
      <c r="T1184" s="70"/>
      <c r="U1184" s="70"/>
      <c r="V1184" s="18"/>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1"/>
      <c r="BA1184" s="1"/>
    </row>
    <row r="1185" spans="2:53">
      <c r="B1185" s="1"/>
      <c r="C1185" s="1"/>
      <c r="D1185" s="1"/>
      <c r="E1185" s="1"/>
      <c r="F1185" s="1"/>
      <c r="G1185" s="5"/>
      <c r="H1185" s="1"/>
      <c r="I1185" s="1"/>
      <c r="J1185" s="5"/>
      <c r="K1185" s="1"/>
      <c r="L1185" s="1"/>
      <c r="M1185" s="5"/>
      <c r="N1185" s="5"/>
      <c r="O1185" s="5"/>
      <c r="P1185" s="5"/>
      <c r="Q1185" s="5"/>
      <c r="R1185" s="5"/>
      <c r="S1185" s="70"/>
      <c r="T1185" s="70"/>
      <c r="U1185" s="70"/>
      <c r="V1185" s="18"/>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1"/>
      <c r="BA1185" s="1"/>
    </row>
    <row r="1186" spans="2:53">
      <c r="B1186" s="1"/>
      <c r="C1186" s="1"/>
      <c r="D1186" s="1"/>
      <c r="E1186" s="1"/>
      <c r="F1186" s="1"/>
      <c r="G1186" s="5"/>
      <c r="H1186" s="1"/>
      <c r="I1186" s="1"/>
      <c r="J1186" s="5"/>
      <c r="K1186" s="1"/>
      <c r="L1186" s="1"/>
      <c r="M1186" s="5"/>
      <c r="N1186" s="5"/>
      <c r="O1186" s="5"/>
      <c r="P1186" s="5"/>
      <c r="Q1186" s="5"/>
      <c r="R1186" s="5"/>
      <c r="S1186" s="70"/>
      <c r="T1186" s="70"/>
      <c r="U1186" s="70"/>
      <c r="V1186" s="18"/>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1"/>
      <c r="BA1186" s="1"/>
    </row>
    <row r="1187" spans="2:53">
      <c r="B1187" s="1"/>
      <c r="C1187" s="1"/>
      <c r="D1187" s="1"/>
      <c r="E1187" s="1"/>
      <c r="F1187" s="1"/>
      <c r="G1187" s="5"/>
      <c r="H1187" s="1"/>
      <c r="I1187" s="1"/>
      <c r="J1187" s="5"/>
      <c r="K1187" s="1"/>
      <c r="L1187" s="1"/>
      <c r="M1187" s="5"/>
      <c r="N1187" s="5"/>
      <c r="O1187" s="5"/>
      <c r="P1187" s="5"/>
      <c r="Q1187" s="5"/>
      <c r="R1187" s="5"/>
      <c r="S1187" s="70"/>
      <c r="T1187" s="70"/>
      <c r="U1187" s="70"/>
      <c r="V1187" s="18"/>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1"/>
      <c r="BA1187" s="1"/>
    </row>
    <row r="1188" spans="2:53">
      <c r="B1188" s="1"/>
      <c r="C1188" s="1"/>
      <c r="D1188" s="1"/>
      <c r="E1188" s="1"/>
      <c r="F1188" s="1"/>
      <c r="G1188" s="5"/>
      <c r="H1188" s="1"/>
      <c r="I1188" s="1"/>
      <c r="J1188" s="5"/>
      <c r="K1188" s="1"/>
      <c r="L1188" s="1"/>
      <c r="M1188" s="5"/>
      <c r="N1188" s="5"/>
      <c r="O1188" s="5"/>
      <c r="P1188" s="5"/>
      <c r="Q1188" s="5"/>
      <c r="R1188" s="5"/>
      <c r="S1188" s="70"/>
      <c r="T1188" s="70"/>
      <c r="U1188" s="70"/>
      <c r="V1188" s="18"/>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1"/>
      <c r="BA1188" s="1"/>
    </row>
    <row r="1189" spans="2:53">
      <c r="B1189" s="1"/>
      <c r="C1189" s="1"/>
      <c r="D1189" s="1"/>
      <c r="E1189" s="1"/>
      <c r="F1189" s="1"/>
      <c r="G1189" s="5"/>
      <c r="H1189" s="1"/>
      <c r="I1189" s="1"/>
      <c r="J1189" s="5"/>
      <c r="K1189" s="1"/>
      <c r="L1189" s="1"/>
      <c r="M1189" s="5"/>
      <c r="N1189" s="5"/>
      <c r="O1189" s="5"/>
      <c r="P1189" s="5"/>
      <c r="Q1189" s="5"/>
      <c r="R1189" s="5"/>
      <c r="S1189" s="70"/>
      <c r="T1189" s="70"/>
      <c r="U1189" s="70"/>
      <c r="V1189" s="18"/>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1"/>
      <c r="BA1189" s="1"/>
    </row>
    <row r="1190" spans="2:53">
      <c r="B1190" s="1"/>
      <c r="C1190" s="1"/>
      <c r="D1190" s="1"/>
      <c r="E1190" s="1"/>
      <c r="F1190" s="1"/>
      <c r="G1190" s="5"/>
      <c r="H1190" s="1"/>
      <c r="I1190" s="1"/>
      <c r="J1190" s="5"/>
      <c r="K1190" s="1"/>
      <c r="L1190" s="1"/>
      <c r="M1190" s="5"/>
      <c r="N1190" s="5"/>
      <c r="O1190" s="5"/>
      <c r="P1190" s="5"/>
      <c r="Q1190" s="5"/>
      <c r="R1190" s="5"/>
      <c r="S1190" s="70"/>
      <c r="T1190" s="70"/>
      <c r="U1190" s="70"/>
      <c r="V1190" s="18"/>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1"/>
      <c r="BA1190" s="1"/>
    </row>
    <row r="1191" spans="2:53">
      <c r="B1191" s="1"/>
      <c r="C1191" s="1"/>
      <c r="D1191" s="1"/>
      <c r="E1191" s="1"/>
      <c r="F1191" s="1"/>
      <c r="G1191" s="5"/>
      <c r="H1191" s="1"/>
      <c r="I1191" s="1"/>
      <c r="J1191" s="5"/>
      <c r="K1191" s="1"/>
      <c r="L1191" s="1"/>
      <c r="M1191" s="5"/>
      <c r="N1191" s="5"/>
      <c r="O1191" s="5"/>
      <c r="P1191" s="5"/>
      <c r="Q1191" s="5"/>
      <c r="R1191" s="5"/>
      <c r="S1191" s="70"/>
      <c r="T1191" s="70"/>
      <c r="U1191" s="70"/>
      <c r="V1191" s="18"/>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1"/>
      <c r="BA1191" s="1"/>
    </row>
    <row r="1192" spans="2:53">
      <c r="B1192" s="1"/>
      <c r="C1192" s="1"/>
      <c r="D1192" s="1"/>
      <c r="E1192" s="1"/>
      <c r="F1192" s="1"/>
      <c r="G1192" s="5"/>
      <c r="H1192" s="1"/>
      <c r="I1192" s="1"/>
      <c r="J1192" s="5"/>
      <c r="K1192" s="1"/>
      <c r="L1192" s="1"/>
      <c r="M1192" s="5"/>
      <c r="N1192" s="5"/>
      <c r="O1192" s="5"/>
      <c r="P1192" s="5"/>
      <c r="Q1192" s="5"/>
      <c r="R1192" s="5"/>
      <c r="S1192" s="70"/>
      <c r="T1192" s="70"/>
      <c r="U1192" s="70"/>
      <c r="V1192" s="18"/>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1"/>
      <c r="BA1192" s="1"/>
    </row>
    <row r="1193" spans="2:53">
      <c r="B1193" s="1"/>
      <c r="C1193" s="1"/>
      <c r="D1193" s="1"/>
      <c r="E1193" s="1"/>
      <c r="F1193" s="1"/>
      <c r="G1193" s="5"/>
      <c r="H1193" s="1"/>
      <c r="I1193" s="1"/>
      <c r="J1193" s="5"/>
      <c r="K1193" s="1"/>
      <c r="L1193" s="1"/>
      <c r="M1193" s="5"/>
      <c r="N1193" s="5"/>
      <c r="O1193" s="5"/>
      <c r="P1193" s="5"/>
      <c r="Q1193" s="5"/>
      <c r="R1193" s="5"/>
      <c r="S1193" s="70"/>
      <c r="T1193" s="70"/>
      <c r="U1193" s="70"/>
      <c r="V1193" s="18"/>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1"/>
      <c r="BA1193" s="1"/>
    </row>
    <row r="1194" spans="2:53">
      <c r="B1194" s="1"/>
      <c r="C1194" s="1"/>
      <c r="D1194" s="1"/>
      <c r="E1194" s="1"/>
      <c r="F1194" s="1"/>
      <c r="G1194" s="5"/>
      <c r="H1194" s="1"/>
      <c r="I1194" s="1"/>
      <c r="J1194" s="5"/>
      <c r="K1194" s="1"/>
      <c r="L1194" s="1"/>
      <c r="M1194" s="5"/>
      <c r="N1194" s="5"/>
      <c r="O1194" s="5"/>
      <c r="P1194" s="5"/>
      <c r="Q1194" s="5"/>
      <c r="R1194" s="5"/>
      <c r="S1194" s="70"/>
      <c r="T1194" s="70"/>
      <c r="U1194" s="70"/>
      <c r="V1194" s="18"/>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1"/>
      <c r="BA1194" s="1"/>
    </row>
    <row r="1195" spans="2:53">
      <c r="B1195" s="1"/>
      <c r="C1195" s="1"/>
      <c r="D1195" s="1"/>
      <c r="E1195" s="1"/>
      <c r="F1195" s="1"/>
      <c r="G1195" s="5"/>
      <c r="H1195" s="1"/>
      <c r="I1195" s="1"/>
      <c r="J1195" s="5"/>
      <c r="K1195" s="1"/>
      <c r="L1195" s="1"/>
      <c r="M1195" s="5"/>
      <c r="N1195" s="5"/>
      <c r="O1195" s="5"/>
      <c r="P1195" s="5"/>
      <c r="Q1195" s="5"/>
      <c r="R1195" s="5"/>
      <c r="S1195" s="70"/>
      <c r="T1195" s="70"/>
      <c r="U1195" s="70"/>
      <c r="V1195" s="18"/>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1"/>
      <c r="BA1195" s="1"/>
    </row>
    <row r="1196" spans="2:53">
      <c r="B1196" s="1"/>
      <c r="C1196" s="1"/>
      <c r="D1196" s="1"/>
      <c r="E1196" s="1"/>
      <c r="F1196" s="1"/>
      <c r="G1196" s="5"/>
      <c r="H1196" s="1"/>
      <c r="I1196" s="1"/>
      <c r="J1196" s="5"/>
      <c r="K1196" s="1"/>
      <c r="L1196" s="1"/>
      <c r="M1196" s="5"/>
      <c r="N1196" s="5"/>
      <c r="O1196" s="5"/>
      <c r="P1196" s="5"/>
      <c r="Q1196" s="5"/>
      <c r="R1196" s="5"/>
      <c r="S1196" s="70"/>
      <c r="T1196" s="70"/>
      <c r="U1196" s="70"/>
      <c r="V1196" s="18"/>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1"/>
      <c r="BA1196" s="1"/>
    </row>
    <row r="1197" spans="2:53">
      <c r="B1197" s="1"/>
      <c r="C1197" s="1"/>
      <c r="D1197" s="1"/>
      <c r="E1197" s="1"/>
      <c r="F1197" s="1"/>
      <c r="G1197" s="5"/>
      <c r="H1197" s="1"/>
      <c r="I1197" s="1"/>
      <c r="J1197" s="5"/>
      <c r="K1197" s="1"/>
      <c r="L1197" s="1"/>
      <c r="M1197" s="5"/>
      <c r="N1197" s="5"/>
      <c r="O1197" s="5"/>
      <c r="P1197" s="5"/>
      <c r="Q1197" s="5"/>
      <c r="R1197" s="5"/>
      <c r="S1197" s="70"/>
      <c r="T1197" s="70"/>
      <c r="U1197" s="70"/>
      <c r="V1197" s="18"/>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1"/>
      <c r="BA1197" s="1"/>
    </row>
    <row r="1198" spans="2:53">
      <c r="B1198" s="1"/>
      <c r="C1198" s="1"/>
      <c r="D1198" s="1"/>
      <c r="E1198" s="1"/>
      <c r="F1198" s="1"/>
      <c r="G1198" s="5"/>
      <c r="H1198" s="1"/>
      <c r="I1198" s="1"/>
      <c r="J1198" s="5"/>
      <c r="K1198" s="1"/>
      <c r="L1198" s="1"/>
      <c r="M1198" s="5"/>
      <c r="N1198" s="5"/>
      <c r="O1198" s="5"/>
      <c r="P1198" s="5"/>
      <c r="Q1198" s="5"/>
      <c r="R1198" s="5"/>
      <c r="S1198" s="70"/>
      <c r="T1198" s="70"/>
      <c r="U1198" s="70"/>
      <c r="V1198" s="18"/>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1"/>
      <c r="BA1198" s="1"/>
    </row>
    <row r="1199" spans="2:53">
      <c r="B1199" s="1"/>
      <c r="C1199" s="1"/>
      <c r="D1199" s="1"/>
      <c r="E1199" s="1"/>
      <c r="F1199" s="1"/>
      <c r="G1199" s="5"/>
      <c r="H1199" s="1"/>
      <c r="I1199" s="1"/>
      <c r="J1199" s="5"/>
      <c r="K1199" s="1"/>
      <c r="L1199" s="1"/>
      <c r="M1199" s="5"/>
      <c r="N1199" s="5"/>
      <c r="O1199" s="5"/>
      <c r="P1199" s="5"/>
      <c r="Q1199" s="5"/>
      <c r="R1199" s="5"/>
      <c r="S1199" s="70"/>
      <c r="T1199" s="70"/>
      <c r="U1199" s="70"/>
      <c r="V1199" s="18"/>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1"/>
      <c r="BA1199" s="1"/>
    </row>
    <row r="1200" spans="2:53">
      <c r="B1200" s="1"/>
      <c r="C1200" s="1"/>
      <c r="D1200" s="1"/>
      <c r="E1200" s="1"/>
      <c r="F1200" s="1"/>
      <c r="G1200" s="5"/>
      <c r="H1200" s="1"/>
      <c r="I1200" s="1"/>
      <c r="J1200" s="5"/>
      <c r="K1200" s="1"/>
      <c r="L1200" s="1"/>
      <c r="M1200" s="5"/>
      <c r="N1200" s="5"/>
      <c r="O1200" s="5"/>
      <c r="P1200" s="5"/>
      <c r="Q1200" s="5"/>
      <c r="R1200" s="5"/>
      <c r="S1200" s="70"/>
      <c r="T1200" s="70"/>
      <c r="U1200" s="70"/>
      <c r="V1200" s="18"/>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1"/>
      <c r="BA1200" s="1"/>
    </row>
    <row r="1201" spans="2:53">
      <c r="B1201" s="1"/>
      <c r="C1201" s="1"/>
      <c r="D1201" s="1"/>
      <c r="E1201" s="1"/>
      <c r="F1201" s="1"/>
      <c r="G1201" s="5"/>
      <c r="H1201" s="1"/>
      <c r="I1201" s="1"/>
      <c r="J1201" s="5"/>
      <c r="K1201" s="1"/>
      <c r="L1201" s="1"/>
      <c r="M1201" s="5"/>
      <c r="N1201" s="5"/>
      <c r="O1201" s="5"/>
      <c r="P1201" s="5"/>
      <c r="Q1201" s="5"/>
      <c r="R1201" s="5"/>
      <c r="S1201" s="70"/>
      <c r="T1201" s="70"/>
      <c r="U1201" s="70"/>
      <c r="V1201" s="18"/>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1"/>
      <c r="BA1201" s="1"/>
    </row>
    <row r="1202" spans="2:53">
      <c r="B1202" s="1"/>
      <c r="C1202" s="1"/>
      <c r="D1202" s="1"/>
      <c r="E1202" s="1"/>
      <c r="F1202" s="1"/>
      <c r="G1202" s="5"/>
      <c r="H1202" s="1"/>
      <c r="I1202" s="1"/>
      <c r="J1202" s="5"/>
      <c r="K1202" s="1"/>
      <c r="L1202" s="1"/>
      <c r="M1202" s="5"/>
      <c r="N1202" s="5"/>
      <c r="O1202" s="5"/>
      <c r="P1202" s="5"/>
      <c r="Q1202" s="5"/>
      <c r="R1202" s="5"/>
      <c r="S1202" s="70"/>
      <c r="T1202" s="70"/>
      <c r="U1202" s="70"/>
      <c r="V1202" s="18"/>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1"/>
      <c r="BA1202" s="1"/>
    </row>
    <row r="1203" spans="2:53">
      <c r="B1203" s="1"/>
      <c r="C1203" s="1"/>
      <c r="D1203" s="1"/>
      <c r="E1203" s="1"/>
      <c r="F1203" s="1"/>
      <c r="G1203" s="5"/>
      <c r="H1203" s="1"/>
      <c r="I1203" s="1"/>
      <c r="J1203" s="5"/>
      <c r="K1203" s="1"/>
      <c r="L1203" s="1"/>
      <c r="M1203" s="5"/>
      <c r="N1203" s="5"/>
      <c r="O1203" s="5"/>
      <c r="P1203" s="5"/>
      <c r="Q1203" s="5"/>
      <c r="R1203" s="5"/>
      <c r="S1203" s="70"/>
      <c r="T1203" s="70"/>
      <c r="U1203" s="70"/>
      <c r="V1203" s="18"/>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1"/>
      <c r="BA1203" s="1"/>
    </row>
    <row r="1204" spans="2:53">
      <c r="B1204" s="1"/>
      <c r="C1204" s="1"/>
      <c r="D1204" s="1"/>
      <c r="E1204" s="1"/>
      <c r="F1204" s="1"/>
      <c r="G1204" s="5"/>
      <c r="H1204" s="1"/>
      <c r="I1204" s="1"/>
      <c r="J1204" s="5"/>
      <c r="K1204" s="1"/>
      <c r="L1204" s="1"/>
      <c r="M1204" s="5"/>
      <c r="N1204" s="5"/>
      <c r="O1204" s="5"/>
      <c r="P1204" s="5"/>
      <c r="Q1204" s="5"/>
      <c r="R1204" s="5"/>
      <c r="S1204" s="70"/>
      <c r="T1204" s="70"/>
      <c r="U1204" s="70"/>
      <c r="V1204" s="18"/>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1"/>
      <c r="BA1204" s="1"/>
    </row>
    <row r="1205" spans="2:53">
      <c r="B1205" s="1"/>
      <c r="C1205" s="1"/>
      <c r="D1205" s="1"/>
      <c r="E1205" s="1"/>
      <c r="F1205" s="1"/>
      <c r="G1205" s="5"/>
      <c r="H1205" s="1"/>
      <c r="I1205" s="1"/>
      <c r="J1205" s="5"/>
      <c r="K1205" s="1"/>
      <c r="L1205" s="1"/>
      <c r="M1205" s="5"/>
      <c r="N1205" s="5"/>
      <c r="O1205" s="5"/>
      <c r="P1205" s="5"/>
      <c r="Q1205" s="5"/>
      <c r="R1205" s="5"/>
      <c r="S1205" s="70"/>
      <c r="T1205" s="70"/>
      <c r="U1205" s="70"/>
      <c r="V1205" s="18"/>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1"/>
      <c r="BA1205" s="1"/>
    </row>
    <row r="1206" spans="2:53">
      <c r="B1206" s="1"/>
      <c r="C1206" s="1"/>
      <c r="D1206" s="1"/>
      <c r="E1206" s="1"/>
      <c r="F1206" s="1"/>
      <c r="G1206" s="5"/>
      <c r="H1206" s="1"/>
      <c r="I1206" s="1"/>
      <c r="J1206" s="5"/>
      <c r="K1206" s="1"/>
      <c r="L1206" s="1"/>
      <c r="M1206" s="5"/>
      <c r="N1206" s="5"/>
      <c r="O1206" s="5"/>
      <c r="P1206" s="5"/>
      <c r="Q1206" s="5"/>
      <c r="R1206" s="5"/>
      <c r="S1206" s="70"/>
      <c r="T1206" s="70"/>
      <c r="U1206" s="70"/>
      <c r="V1206" s="18"/>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1"/>
      <c r="BA1206" s="1"/>
    </row>
    <row r="1207" spans="2:53">
      <c r="B1207" s="1"/>
      <c r="C1207" s="1"/>
      <c r="D1207" s="1"/>
      <c r="E1207" s="1"/>
      <c r="F1207" s="1"/>
      <c r="G1207" s="5"/>
      <c r="H1207" s="1"/>
      <c r="I1207" s="1"/>
      <c r="J1207" s="5"/>
      <c r="K1207" s="1"/>
      <c r="L1207" s="1"/>
      <c r="M1207" s="5"/>
      <c r="N1207" s="5"/>
      <c r="O1207" s="5"/>
      <c r="P1207" s="5"/>
      <c r="Q1207" s="5"/>
      <c r="R1207" s="5"/>
      <c r="S1207" s="70"/>
      <c r="T1207" s="70"/>
      <c r="U1207" s="70"/>
      <c r="V1207" s="18"/>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1"/>
      <c r="BA1207" s="1"/>
    </row>
    <row r="1208" spans="2:53">
      <c r="B1208" s="1"/>
      <c r="C1208" s="1"/>
      <c r="D1208" s="1"/>
      <c r="E1208" s="1"/>
      <c r="F1208" s="1"/>
      <c r="G1208" s="5"/>
      <c r="H1208" s="1"/>
      <c r="I1208" s="1"/>
      <c r="J1208" s="5"/>
      <c r="K1208" s="1"/>
      <c r="L1208" s="1"/>
      <c r="M1208" s="5"/>
      <c r="N1208" s="5"/>
      <c r="O1208" s="5"/>
      <c r="P1208" s="5"/>
      <c r="Q1208" s="5"/>
      <c r="R1208" s="5"/>
      <c r="S1208" s="70"/>
      <c r="T1208" s="70"/>
      <c r="U1208" s="70"/>
      <c r="V1208" s="18"/>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1"/>
      <c r="BA1208" s="1"/>
    </row>
    <row r="1209" spans="2:53">
      <c r="B1209" s="1"/>
      <c r="C1209" s="1"/>
      <c r="D1209" s="1"/>
      <c r="E1209" s="1"/>
      <c r="F1209" s="1"/>
      <c r="G1209" s="5"/>
      <c r="H1209" s="1"/>
      <c r="I1209" s="1"/>
      <c r="J1209" s="5"/>
      <c r="K1209" s="1"/>
      <c r="L1209" s="1"/>
      <c r="M1209" s="5"/>
      <c r="N1209" s="5"/>
      <c r="O1209" s="5"/>
      <c r="P1209" s="5"/>
      <c r="Q1209" s="5"/>
      <c r="R1209" s="5"/>
      <c r="S1209" s="70"/>
      <c r="T1209" s="70"/>
      <c r="U1209" s="70"/>
      <c r="V1209" s="18"/>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1"/>
      <c r="BA1209" s="1"/>
    </row>
    <row r="1210" spans="2:53">
      <c r="B1210" s="1"/>
      <c r="C1210" s="1"/>
      <c r="D1210" s="1"/>
      <c r="E1210" s="1"/>
      <c r="F1210" s="1"/>
      <c r="G1210" s="5"/>
      <c r="H1210" s="1"/>
      <c r="I1210" s="1"/>
      <c r="J1210" s="5"/>
      <c r="K1210" s="1"/>
      <c r="L1210" s="1"/>
      <c r="M1210" s="5"/>
      <c r="N1210" s="5"/>
      <c r="O1210" s="5"/>
      <c r="P1210" s="5"/>
      <c r="Q1210" s="5"/>
      <c r="R1210" s="5"/>
      <c r="S1210" s="70"/>
      <c r="T1210" s="70"/>
      <c r="U1210" s="70"/>
      <c r="V1210" s="18"/>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1"/>
      <c r="BA1210" s="1"/>
    </row>
    <row r="1211" spans="2:53">
      <c r="B1211" s="1"/>
      <c r="C1211" s="1"/>
      <c r="D1211" s="1"/>
      <c r="E1211" s="1"/>
      <c r="F1211" s="1"/>
      <c r="G1211" s="5"/>
      <c r="H1211" s="1"/>
      <c r="I1211" s="1"/>
      <c r="J1211" s="5"/>
      <c r="K1211" s="1"/>
      <c r="L1211" s="1"/>
      <c r="M1211" s="5"/>
      <c r="N1211" s="5"/>
      <c r="O1211" s="5"/>
      <c r="P1211" s="5"/>
      <c r="Q1211" s="5"/>
      <c r="R1211" s="5"/>
      <c r="S1211" s="70"/>
      <c r="T1211" s="70"/>
      <c r="U1211" s="70"/>
      <c r="V1211" s="18"/>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1"/>
      <c r="BA1211" s="1"/>
    </row>
    <row r="1212" spans="2:53">
      <c r="B1212" s="1"/>
      <c r="C1212" s="1"/>
      <c r="D1212" s="1"/>
      <c r="E1212" s="1"/>
      <c r="F1212" s="1"/>
      <c r="G1212" s="5"/>
      <c r="H1212" s="1"/>
      <c r="I1212" s="1"/>
      <c r="J1212" s="5"/>
      <c r="K1212" s="1"/>
      <c r="L1212" s="1"/>
      <c r="M1212" s="5"/>
      <c r="N1212" s="5"/>
      <c r="O1212" s="5"/>
      <c r="P1212" s="5"/>
      <c r="Q1212" s="5"/>
      <c r="R1212" s="5"/>
      <c r="S1212" s="70"/>
      <c r="T1212" s="70"/>
      <c r="U1212" s="70"/>
      <c r="V1212" s="18"/>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1"/>
      <c r="BA1212" s="1"/>
    </row>
    <row r="1213" spans="2:53">
      <c r="B1213" s="1"/>
      <c r="C1213" s="1"/>
      <c r="D1213" s="1"/>
      <c r="E1213" s="1"/>
      <c r="F1213" s="1"/>
      <c r="G1213" s="5"/>
      <c r="H1213" s="1"/>
      <c r="I1213" s="1"/>
      <c r="J1213" s="5"/>
      <c r="K1213" s="1"/>
      <c r="L1213" s="1"/>
      <c r="M1213" s="5"/>
      <c r="N1213" s="5"/>
      <c r="O1213" s="5"/>
      <c r="P1213" s="5"/>
      <c r="Q1213" s="5"/>
      <c r="R1213" s="5"/>
      <c r="S1213" s="70"/>
      <c r="T1213" s="70"/>
      <c r="U1213" s="70"/>
      <c r="V1213" s="18"/>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1"/>
      <c r="BA1213" s="1"/>
    </row>
    <row r="1214" spans="2:53">
      <c r="B1214" s="1"/>
      <c r="C1214" s="1"/>
      <c r="D1214" s="1"/>
      <c r="E1214" s="1"/>
      <c r="F1214" s="1"/>
      <c r="G1214" s="5"/>
      <c r="H1214" s="1"/>
      <c r="I1214" s="1"/>
      <c r="J1214" s="5"/>
      <c r="K1214" s="1"/>
      <c r="L1214" s="1"/>
      <c r="M1214" s="5"/>
      <c r="N1214" s="5"/>
      <c r="O1214" s="5"/>
      <c r="P1214" s="5"/>
      <c r="Q1214" s="5"/>
      <c r="R1214" s="5"/>
      <c r="S1214" s="70"/>
      <c r="T1214" s="70"/>
      <c r="U1214" s="70"/>
      <c r="V1214" s="18"/>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1"/>
      <c r="BA1214" s="1"/>
    </row>
    <row r="1215" spans="2:53">
      <c r="B1215" s="1"/>
      <c r="C1215" s="1"/>
      <c r="D1215" s="1"/>
      <c r="E1215" s="1"/>
      <c r="F1215" s="1"/>
      <c r="G1215" s="5"/>
      <c r="H1215" s="1"/>
      <c r="I1215" s="1"/>
      <c r="J1215" s="5"/>
      <c r="K1215" s="1"/>
      <c r="L1215" s="1"/>
      <c r="M1215" s="5"/>
      <c r="N1215" s="5"/>
      <c r="O1215" s="5"/>
      <c r="P1215" s="5"/>
      <c r="Q1215" s="5"/>
      <c r="R1215" s="5"/>
      <c r="S1215" s="70"/>
      <c r="T1215" s="70"/>
      <c r="U1215" s="70"/>
      <c r="V1215" s="18"/>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1"/>
      <c r="BA1215" s="1"/>
    </row>
    <row r="1216" spans="2:53">
      <c r="B1216" s="1"/>
      <c r="C1216" s="1"/>
      <c r="D1216" s="1"/>
      <c r="E1216" s="1"/>
      <c r="F1216" s="1"/>
      <c r="G1216" s="5"/>
      <c r="H1216" s="1"/>
      <c r="I1216" s="1"/>
      <c r="J1216" s="5"/>
      <c r="K1216" s="1"/>
      <c r="L1216" s="1"/>
      <c r="M1216" s="5"/>
      <c r="N1216" s="5"/>
      <c r="O1216" s="5"/>
      <c r="P1216" s="5"/>
      <c r="Q1216" s="5"/>
      <c r="R1216" s="5"/>
      <c r="S1216" s="70"/>
      <c r="T1216" s="70"/>
      <c r="U1216" s="70"/>
      <c r="V1216" s="18"/>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1"/>
      <c r="BA1216" s="1"/>
    </row>
    <row r="1217" spans="2:53">
      <c r="B1217" s="1"/>
      <c r="C1217" s="1"/>
      <c r="D1217" s="1"/>
      <c r="E1217" s="1"/>
      <c r="F1217" s="1"/>
      <c r="G1217" s="5"/>
      <c r="H1217" s="1"/>
      <c r="I1217" s="1"/>
      <c r="J1217" s="5"/>
      <c r="K1217" s="1"/>
      <c r="L1217" s="1"/>
      <c r="M1217" s="5"/>
      <c r="N1217" s="5"/>
      <c r="O1217" s="5"/>
      <c r="P1217" s="5"/>
      <c r="Q1217" s="5"/>
      <c r="R1217" s="5"/>
      <c r="S1217" s="70"/>
      <c r="T1217" s="70"/>
      <c r="U1217" s="70"/>
      <c r="V1217" s="18"/>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1"/>
      <c r="BA1217" s="1"/>
    </row>
    <row r="1218" spans="2:53">
      <c r="B1218" s="1"/>
      <c r="C1218" s="1"/>
      <c r="D1218" s="1"/>
      <c r="E1218" s="1"/>
      <c r="F1218" s="1"/>
      <c r="G1218" s="5"/>
      <c r="H1218" s="1"/>
      <c r="I1218" s="1"/>
      <c r="J1218" s="5"/>
      <c r="K1218" s="1"/>
      <c r="L1218" s="1"/>
      <c r="M1218" s="5"/>
      <c r="N1218" s="5"/>
      <c r="O1218" s="5"/>
      <c r="P1218" s="5"/>
      <c r="Q1218" s="5"/>
      <c r="R1218" s="5"/>
      <c r="S1218" s="70"/>
      <c r="T1218" s="70"/>
      <c r="U1218" s="70"/>
      <c r="V1218" s="18"/>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1"/>
      <c r="BA1218" s="1"/>
    </row>
    <row r="1219" spans="2:53">
      <c r="B1219" s="1"/>
      <c r="C1219" s="1"/>
      <c r="D1219" s="1"/>
      <c r="E1219" s="1"/>
      <c r="F1219" s="1"/>
      <c r="G1219" s="5"/>
      <c r="H1219" s="1"/>
      <c r="I1219" s="1"/>
      <c r="J1219" s="5"/>
      <c r="K1219" s="1"/>
      <c r="L1219" s="1"/>
      <c r="M1219" s="5"/>
      <c r="N1219" s="5"/>
      <c r="O1219" s="5"/>
      <c r="P1219" s="5"/>
      <c r="Q1219" s="5"/>
      <c r="R1219" s="5"/>
      <c r="S1219" s="70"/>
      <c r="T1219" s="70"/>
      <c r="U1219" s="70"/>
      <c r="V1219" s="18"/>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1"/>
      <c r="BA1219" s="1"/>
    </row>
    <row r="1220" spans="2:53">
      <c r="B1220" s="1"/>
      <c r="C1220" s="1"/>
      <c r="D1220" s="1"/>
      <c r="E1220" s="1"/>
      <c r="F1220" s="1"/>
      <c r="G1220" s="5"/>
      <c r="H1220" s="1"/>
      <c r="I1220" s="1"/>
      <c r="J1220" s="5"/>
      <c r="K1220" s="1"/>
      <c r="L1220" s="1"/>
      <c r="M1220" s="5"/>
      <c r="N1220" s="5"/>
      <c r="O1220" s="5"/>
      <c r="P1220" s="5"/>
      <c r="Q1220" s="5"/>
      <c r="R1220" s="5"/>
      <c r="S1220" s="70"/>
      <c r="T1220" s="70"/>
      <c r="U1220" s="70"/>
      <c r="V1220" s="18"/>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1"/>
      <c r="BA1220" s="1"/>
    </row>
    <row r="1221" spans="2:53">
      <c r="B1221" s="1"/>
      <c r="C1221" s="1"/>
      <c r="D1221" s="1"/>
      <c r="E1221" s="1"/>
      <c r="F1221" s="1"/>
      <c r="G1221" s="5"/>
      <c r="H1221" s="1"/>
      <c r="I1221" s="1"/>
      <c r="J1221" s="5"/>
      <c r="K1221" s="1"/>
      <c r="L1221" s="1"/>
      <c r="M1221" s="5"/>
      <c r="N1221" s="5"/>
      <c r="O1221" s="5"/>
      <c r="P1221" s="5"/>
      <c r="Q1221" s="5"/>
      <c r="R1221" s="5"/>
      <c r="S1221" s="70"/>
      <c r="T1221" s="70"/>
      <c r="U1221" s="70"/>
      <c r="V1221" s="18"/>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1"/>
      <c r="BA1221" s="1"/>
    </row>
    <row r="1222" spans="2:53">
      <c r="B1222" s="1"/>
      <c r="C1222" s="1"/>
      <c r="D1222" s="1"/>
      <c r="E1222" s="1"/>
      <c r="F1222" s="1"/>
      <c r="G1222" s="5"/>
      <c r="H1222" s="1"/>
      <c r="I1222" s="1"/>
      <c r="J1222" s="5"/>
      <c r="K1222" s="1"/>
      <c r="L1222" s="1"/>
      <c r="M1222" s="5"/>
      <c r="N1222" s="5"/>
      <c r="O1222" s="5"/>
      <c r="P1222" s="5"/>
      <c r="Q1222" s="5"/>
      <c r="R1222" s="5"/>
      <c r="S1222" s="70"/>
      <c r="T1222" s="70"/>
      <c r="U1222" s="70"/>
      <c r="V1222" s="18"/>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1"/>
      <c r="BA1222" s="1"/>
    </row>
    <row r="1223" spans="2:53">
      <c r="B1223" s="1"/>
      <c r="C1223" s="1"/>
      <c r="D1223" s="1"/>
      <c r="E1223" s="1"/>
      <c r="F1223" s="1"/>
      <c r="G1223" s="5"/>
      <c r="H1223" s="1"/>
      <c r="I1223" s="1"/>
      <c r="J1223" s="5"/>
      <c r="K1223" s="1"/>
      <c r="L1223" s="1"/>
      <c r="M1223" s="5"/>
      <c r="N1223" s="5"/>
      <c r="O1223" s="5"/>
      <c r="P1223" s="5"/>
      <c r="Q1223" s="5"/>
      <c r="R1223" s="5"/>
      <c r="S1223" s="70"/>
      <c r="T1223" s="70"/>
      <c r="U1223" s="70"/>
      <c r="V1223" s="18"/>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1"/>
      <c r="BA1223" s="1"/>
    </row>
    <row r="1224" spans="2:53">
      <c r="B1224" s="1"/>
      <c r="C1224" s="1"/>
      <c r="D1224" s="1"/>
      <c r="E1224" s="1"/>
      <c r="F1224" s="1"/>
      <c r="G1224" s="5"/>
      <c r="H1224" s="1"/>
      <c r="I1224" s="1"/>
      <c r="J1224" s="5"/>
      <c r="K1224" s="1"/>
      <c r="L1224" s="1"/>
      <c r="M1224" s="5"/>
      <c r="N1224" s="5"/>
      <c r="O1224" s="5"/>
      <c r="P1224" s="5"/>
      <c r="Q1224" s="5"/>
      <c r="R1224" s="5"/>
      <c r="S1224" s="70"/>
      <c r="T1224" s="70"/>
      <c r="U1224" s="70"/>
      <c r="V1224" s="18"/>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1"/>
      <c r="BA1224" s="1"/>
    </row>
    <row r="1225" spans="2:53">
      <c r="B1225" s="1"/>
      <c r="C1225" s="1"/>
      <c r="D1225" s="1"/>
      <c r="E1225" s="1"/>
      <c r="F1225" s="1"/>
      <c r="G1225" s="5"/>
      <c r="H1225" s="1"/>
      <c r="I1225" s="1"/>
      <c r="J1225" s="5"/>
      <c r="K1225" s="1"/>
      <c r="L1225" s="1"/>
      <c r="M1225" s="5"/>
      <c r="N1225" s="5"/>
      <c r="O1225" s="5"/>
      <c r="P1225" s="5"/>
      <c r="Q1225" s="5"/>
      <c r="R1225" s="5"/>
      <c r="S1225" s="70"/>
      <c r="T1225" s="70"/>
      <c r="U1225" s="70"/>
      <c r="V1225" s="18"/>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1"/>
      <c r="BA1225" s="1"/>
    </row>
    <row r="1226" spans="2:53">
      <c r="B1226" s="1"/>
      <c r="C1226" s="1"/>
      <c r="D1226" s="1"/>
      <c r="E1226" s="1"/>
      <c r="F1226" s="1"/>
      <c r="G1226" s="5"/>
      <c r="H1226" s="1"/>
      <c r="I1226" s="1"/>
      <c r="J1226" s="5"/>
      <c r="K1226" s="1"/>
      <c r="L1226" s="1"/>
      <c r="M1226" s="5"/>
      <c r="N1226" s="5"/>
      <c r="O1226" s="5"/>
      <c r="P1226" s="5"/>
      <c r="Q1226" s="5"/>
      <c r="R1226" s="5"/>
      <c r="S1226" s="70"/>
      <c r="T1226" s="70"/>
      <c r="U1226" s="70"/>
      <c r="V1226" s="18"/>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1"/>
      <c r="BA1226" s="1"/>
    </row>
    <row r="1227" spans="2:53">
      <c r="B1227" s="1"/>
      <c r="C1227" s="1"/>
      <c r="D1227" s="1"/>
      <c r="E1227" s="1"/>
      <c r="F1227" s="1"/>
      <c r="G1227" s="5"/>
      <c r="H1227" s="1"/>
      <c r="I1227" s="1"/>
      <c r="J1227" s="5"/>
      <c r="K1227" s="1"/>
      <c r="L1227" s="1"/>
      <c r="M1227" s="5"/>
      <c r="N1227" s="5"/>
      <c r="O1227" s="5"/>
      <c r="P1227" s="5"/>
      <c r="Q1227" s="5"/>
      <c r="R1227" s="5"/>
      <c r="S1227" s="70"/>
      <c r="T1227" s="70"/>
      <c r="U1227" s="70"/>
      <c r="V1227" s="18"/>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1"/>
      <c r="BA1227" s="1"/>
    </row>
    <row r="1228" spans="2:53">
      <c r="B1228" s="1"/>
      <c r="C1228" s="1"/>
      <c r="D1228" s="1"/>
      <c r="E1228" s="1"/>
      <c r="F1228" s="1"/>
      <c r="G1228" s="5"/>
      <c r="H1228" s="1"/>
      <c r="I1228" s="1"/>
      <c r="J1228" s="5"/>
      <c r="K1228" s="1"/>
      <c r="L1228" s="1"/>
      <c r="M1228" s="5"/>
      <c r="N1228" s="5"/>
      <c r="O1228" s="5"/>
      <c r="P1228" s="5"/>
      <c r="Q1228" s="5"/>
      <c r="R1228" s="5"/>
      <c r="S1228" s="70"/>
      <c r="T1228" s="70"/>
      <c r="U1228" s="70"/>
      <c r="V1228" s="18"/>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1"/>
      <c r="BA1228" s="1"/>
    </row>
    <row r="1229" spans="2:53">
      <c r="B1229" s="1"/>
      <c r="C1229" s="1"/>
      <c r="D1229" s="1"/>
      <c r="E1229" s="1"/>
      <c r="F1229" s="1"/>
      <c r="G1229" s="5"/>
      <c r="H1229" s="1"/>
      <c r="I1229" s="1"/>
      <c r="J1229" s="5"/>
      <c r="K1229" s="1"/>
      <c r="L1229" s="1"/>
      <c r="M1229" s="5"/>
      <c r="N1229" s="5"/>
      <c r="O1229" s="5"/>
      <c r="P1229" s="5"/>
      <c r="Q1229" s="5"/>
      <c r="R1229" s="5"/>
      <c r="S1229" s="70"/>
      <c r="T1229" s="70"/>
      <c r="U1229" s="70"/>
      <c r="V1229" s="18"/>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1"/>
      <c r="BA1229" s="1"/>
    </row>
    <row r="1230" spans="2:53">
      <c r="B1230" s="1"/>
      <c r="C1230" s="1"/>
      <c r="D1230" s="1"/>
      <c r="E1230" s="1"/>
      <c r="F1230" s="1"/>
      <c r="G1230" s="5"/>
      <c r="H1230" s="1"/>
      <c r="I1230" s="1"/>
      <c r="J1230" s="5"/>
      <c r="K1230" s="1"/>
      <c r="L1230" s="1"/>
      <c r="M1230" s="5"/>
      <c r="N1230" s="5"/>
      <c r="O1230" s="5"/>
      <c r="P1230" s="5"/>
      <c r="Q1230" s="5"/>
      <c r="R1230" s="5"/>
      <c r="S1230" s="70"/>
      <c r="T1230" s="70"/>
      <c r="U1230" s="70"/>
      <c r="V1230" s="18"/>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1"/>
      <c r="BA1230" s="1"/>
    </row>
    <row r="1231" spans="2:53">
      <c r="B1231" s="1"/>
      <c r="C1231" s="1"/>
      <c r="D1231" s="1"/>
      <c r="E1231" s="1"/>
      <c r="F1231" s="1"/>
      <c r="G1231" s="5"/>
      <c r="H1231" s="1"/>
      <c r="I1231" s="1"/>
      <c r="J1231" s="5"/>
      <c r="K1231" s="1"/>
      <c r="L1231" s="1"/>
      <c r="M1231" s="5"/>
      <c r="N1231" s="5"/>
      <c r="O1231" s="5"/>
      <c r="P1231" s="5"/>
      <c r="Q1231" s="5"/>
      <c r="R1231" s="5"/>
      <c r="S1231" s="70"/>
      <c r="T1231" s="70"/>
      <c r="U1231" s="70"/>
      <c r="V1231" s="18"/>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1"/>
      <c r="BA1231" s="1"/>
    </row>
    <row r="1232" spans="2:53">
      <c r="B1232" s="1"/>
      <c r="C1232" s="1"/>
      <c r="D1232" s="1"/>
      <c r="E1232" s="1"/>
      <c r="F1232" s="1"/>
      <c r="G1232" s="5"/>
      <c r="H1232" s="1"/>
      <c r="I1232" s="1"/>
      <c r="J1232" s="5"/>
      <c r="K1232" s="1"/>
      <c r="L1232" s="1"/>
      <c r="M1232" s="5"/>
      <c r="N1232" s="5"/>
      <c r="O1232" s="5"/>
      <c r="P1232" s="5"/>
      <c r="Q1232" s="5"/>
      <c r="R1232" s="5"/>
      <c r="S1232" s="70"/>
      <c r="T1232" s="70"/>
      <c r="U1232" s="70"/>
      <c r="V1232" s="18"/>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1"/>
      <c r="BA1232" s="1"/>
    </row>
    <row r="1233" spans="2:53">
      <c r="B1233" s="1"/>
      <c r="C1233" s="1"/>
      <c r="D1233" s="1"/>
      <c r="E1233" s="1"/>
      <c r="F1233" s="1"/>
      <c r="G1233" s="5"/>
      <c r="H1233" s="1"/>
      <c r="I1233" s="1"/>
      <c r="J1233" s="5"/>
      <c r="K1233" s="1"/>
      <c r="L1233" s="1"/>
      <c r="M1233" s="5"/>
      <c r="N1233" s="5"/>
      <c r="O1233" s="5"/>
      <c r="P1233" s="5"/>
      <c r="Q1233" s="5"/>
      <c r="R1233" s="5"/>
      <c r="S1233" s="70"/>
      <c r="T1233" s="70"/>
      <c r="U1233" s="70"/>
      <c r="V1233" s="18"/>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1"/>
      <c r="BA1233" s="1"/>
    </row>
    <row r="1234" spans="2:53">
      <c r="B1234" s="1"/>
      <c r="C1234" s="1"/>
      <c r="D1234" s="1"/>
      <c r="E1234" s="1"/>
      <c r="F1234" s="1"/>
      <c r="G1234" s="5"/>
      <c r="H1234" s="1"/>
      <c r="I1234" s="1"/>
      <c r="J1234" s="5"/>
      <c r="K1234" s="1"/>
      <c r="L1234" s="1"/>
      <c r="M1234" s="5"/>
      <c r="N1234" s="5"/>
      <c r="O1234" s="5"/>
      <c r="P1234" s="5"/>
      <c r="Q1234" s="5"/>
      <c r="R1234" s="5"/>
      <c r="S1234" s="70"/>
      <c r="T1234" s="70"/>
      <c r="U1234" s="70"/>
      <c r="V1234" s="18"/>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1"/>
      <c r="BA1234" s="1"/>
    </row>
    <row r="1235" spans="2:53">
      <c r="B1235" s="1"/>
      <c r="C1235" s="1"/>
      <c r="D1235" s="1"/>
      <c r="E1235" s="1"/>
      <c r="F1235" s="1"/>
      <c r="G1235" s="5"/>
      <c r="H1235" s="1"/>
      <c r="I1235" s="1"/>
      <c r="J1235" s="5"/>
      <c r="K1235" s="1"/>
      <c r="L1235" s="1"/>
      <c r="M1235" s="5"/>
      <c r="N1235" s="5"/>
      <c r="O1235" s="5"/>
      <c r="P1235" s="5"/>
      <c r="Q1235" s="5"/>
      <c r="R1235" s="5"/>
      <c r="S1235" s="70"/>
      <c r="T1235" s="70"/>
      <c r="U1235" s="70"/>
      <c r="V1235" s="18"/>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1"/>
      <c r="BA1235" s="1"/>
    </row>
    <row r="1236" spans="2:53">
      <c r="B1236" s="1"/>
      <c r="C1236" s="1"/>
      <c r="D1236" s="1"/>
      <c r="E1236" s="1"/>
      <c r="F1236" s="1"/>
      <c r="G1236" s="5"/>
      <c r="H1236" s="1"/>
      <c r="I1236" s="1"/>
      <c r="J1236" s="5"/>
      <c r="K1236" s="1"/>
      <c r="L1236" s="1"/>
      <c r="M1236" s="5"/>
      <c r="N1236" s="5"/>
      <c r="O1236" s="5"/>
      <c r="P1236" s="5"/>
      <c r="Q1236" s="5"/>
      <c r="R1236" s="5"/>
      <c r="S1236" s="70"/>
      <c r="T1236" s="70"/>
      <c r="U1236" s="70"/>
      <c r="V1236" s="18"/>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1"/>
      <c r="BA1236" s="1"/>
    </row>
    <row r="1237" spans="2:53">
      <c r="B1237" s="1"/>
      <c r="C1237" s="1"/>
      <c r="D1237" s="1"/>
      <c r="E1237" s="1"/>
      <c r="F1237" s="1"/>
      <c r="G1237" s="5"/>
      <c r="H1237" s="1"/>
      <c r="I1237" s="1"/>
      <c r="J1237" s="5"/>
      <c r="K1237" s="1"/>
      <c r="L1237" s="1"/>
      <c r="M1237" s="5"/>
      <c r="N1237" s="5"/>
      <c r="O1237" s="5"/>
      <c r="P1237" s="5"/>
      <c r="Q1237" s="5"/>
      <c r="R1237" s="5"/>
      <c r="S1237" s="70"/>
      <c r="T1237" s="70"/>
      <c r="U1237" s="70"/>
      <c r="V1237" s="18"/>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1"/>
      <c r="BA1237" s="1"/>
    </row>
    <row r="1238" spans="2:53">
      <c r="B1238" s="1"/>
      <c r="C1238" s="1"/>
      <c r="D1238" s="1"/>
      <c r="E1238" s="1"/>
      <c r="F1238" s="1"/>
      <c r="G1238" s="5"/>
      <c r="H1238" s="1"/>
      <c r="I1238" s="1"/>
      <c r="J1238" s="5"/>
      <c r="K1238" s="1"/>
      <c r="L1238" s="1"/>
      <c r="M1238" s="5"/>
      <c r="N1238" s="5"/>
      <c r="O1238" s="5"/>
      <c r="P1238" s="5"/>
      <c r="Q1238" s="5"/>
      <c r="R1238" s="5"/>
      <c r="S1238" s="70"/>
      <c r="T1238" s="70"/>
      <c r="U1238" s="70"/>
      <c r="V1238" s="18"/>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1"/>
      <c r="BA1238" s="1"/>
    </row>
    <row r="1239" spans="2:53">
      <c r="B1239" s="1"/>
      <c r="C1239" s="1"/>
      <c r="D1239" s="1"/>
      <c r="E1239" s="1"/>
      <c r="F1239" s="1"/>
      <c r="G1239" s="5"/>
      <c r="H1239" s="1"/>
      <c r="I1239" s="1"/>
      <c r="J1239" s="5"/>
      <c r="K1239" s="1"/>
      <c r="L1239" s="1"/>
      <c r="M1239" s="5"/>
      <c r="N1239" s="5"/>
      <c r="O1239" s="5"/>
      <c r="P1239" s="5"/>
      <c r="Q1239" s="5"/>
      <c r="R1239" s="5"/>
      <c r="S1239" s="70"/>
      <c r="T1239" s="70"/>
      <c r="U1239" s="70"/>
      <c r="V1239" s="18"/>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1"/>
      <c r="BA1239" s="1"/>
    </row>
    <row r="1240" spans="2:53">
      <c r="B1240" s="1"/>
      <c r="C1240" s="1"/>
      <c r="D1240" s="1"/>
      <c r="E1240" s="1"/>
      <c r="F1240" s="1"/>
      <c r="G1240" s="5"/>
      <c r="H1240" s="1"/>
      <c r="I1240" s="1"/>
      <c r="J1240" s="5"/>
      <c r="K1240" s="1"/>
      <c r="L1240" s="1"/>
      <c r="M1240" s="5"/>
      <c r="N1240" s="5"/>
      <c r="O1240" s="5"/>
      <c r="P1240" s="5"/>
      <c r="Q1240" s="5"/>
      <c r="R1240" s="5"/>
      <c r="S1240" s="70"/>
      <c r="T1240" s="70"/>
      <c r="U1240" s="70"/>
      <c r="V1240" s="18"/>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1"/>
      <c r="BA1240" s="1"/>
    </row>
    <row r="1241" spans="2:53">
      <c r="B1241" s="1"/>
      <c r="C1241" s="1"/>
      <c r="D1241" s="1"/>
      <c r="E1241" s="1"/>
      <c r="F1241" s="1"/>
      <c r="G1241" s="5"/>
      <c r="H1241" s="1"/>
      <c r="I1241" s="1"/>
      <c r="J1241" s="5"/>
      <c r="K1241" s="1"/>
      <c r="L1241" s="1"/>
      <c r="M1241" s="5"/>
      <c r="N1241" s="5"/>
      <c r="O1241" s="5"/>
      <c r="P1241" s="5"/>
      <c r="Q1241" s="5"/>
      <c r="R1241" s="5"/>
      <c r="S1241" s="70"/>
      <c r="T1241" s="70"/>
      <c r="U1241" s="70"/>
      <c r="V1241" s="18"/>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1"/>
      <c r="BA1241" s="1"/>
    </row>
    <row r="1242" spans="2:53">
      <c r="B1242" s="1"/>
      <c r="C1242" s="1"/>
      <c r="D1242" s="1"/>
      <c r="E1242" s="1"/>
      <c r="F1242" s="1"/>
      <c r="G1242" s="5"/>
      <c r="H1242" s="1"/>
      <c r="I1242" s="1"/>
      <c r="J1242" s="5"/>
      <c r="K1242" s="1"/>
      <c r="L1242" s="1"/>
      <c r="M1242" s="5"/>
      <c r="N1242" s="5"/>
      <c r="O1242" s="5"/>
      <c r="P1242" s="5"/>
      <c r="Q1242" s="5"/>
      <c r="R1242" s="5"/>
      <c r="S1242" s="70"/>
      <c r="T1242" s="70"/>
      <c r="U1242" s="70"/>
      <c r="V1242" s="18"/>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1"/>
      <c r="BA1242" s="1"/>
    </row>
    <row r="1243" spans="2:53">
      <c r="B1243" s="1"/>
      <c r="C1243" s="1"/>
      <c r="D1243" s="1"/>
      <c r="E1243" s="1"/>
      <c r="F1243" s="1"/>
      <c r="G1243" s="5"/>
      <c r="H1243" s="1"/>
      <c r="I1243" s="1"/>
      <c r="J1243" s="5"/>
      <c r="K1243" s="1"/>
      <c r="L1243" s="1"/>
      <c r="M1243" s="5"/>
      <c r="N1243" s="5"/>
      <c r="O1243" s="5"/>
      <c r="P1243" s="5"/>
      <c r="Q1243" s="5"/>
      <c r="R1243" s="5"/>
      <c r="S1243" s="70"/>
      <c r="T1243" s="70"/>
      <c r="U1243" s="70"/>
      <c r="V1243" s="18"/>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1"/>
      <c r="BA1243" s="1"/>
    </row>
    <row r="1244" spans="2:53">
      <c r="B1244" s="1"/>
      <c r="C1244" s="1"/>
      <c r="D1244" s="1"/>
      <c r="E1244" s="1"/>
      <c r="F1244" s="1"/>
      <c r="G1244" s="5"/>
      <c r="H1244" s="1"/>
      <c r="I1244" s="1"/>
      <c r="J1244" s="5"/>
      <c r="K1244" s="1"/>
      <c r="L1244" s="1"/>
      <c r="M1244" s="5"/>
      <c r="N1244" s="5"/>
      <c r="O1244" s="5"/>
      <c r="P1244" s="5"/>
      <c r="Q1244" s="5"/>
      <c r="R1244" s="5"/>
      <c r="S1244" s="70"/>
      <c r="T1244" s="70"/>
      <c r="U1244" s="70"/>
      <c r="V1244" s="18"/>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1"/>
      <c r="BA1244" s="1"/>
    </row>
    <row r="1245" spans="2:53">
      <c r="B1245" s="1"/>
      <c r="C1245" s="1"/>
      <c r="D1245" s="1"/>
      <c r="E1245" s="1"/>
      <c r="F1245" s="1"/>
      <c r="G1245" s="5"/>
      <c r="H1245" s="1"/>
      <c r="I1245" s="1"/>
      <c r="J1245" s="5"/>
      <c r="K1245" s="1"/>
      <c r="L1245" s="1"/>
      <c r="M1245" s="5"/>
      <c r="N1245" s="5"/>
      <c r="O1245" s="5"/>
      <c r="P1245" s="5"/>
      <c r="Q1245" s="5"/>
      <c r="R1245" s="5"/>
      <c r="S1245" s="70"/>
      <c r="T1245" s="70"/>
      <c r="U1245" s="70"/>
      <c r="V1245" s="18"/>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1"/>
      <c r="BA1245" s="1"/>
    </row>
    <row r="1246" spans="2:53">
      <c r="B1246" s="1"/>
      <c r="C1246" s="1"/>
      <c r="D1246" s="1"/>
      <c r="E1246" s="1"/>
      <c r="F1246" s="1"/>
      <c r="G1246" s="5"/>
      <c r="H1246" s="1"/>
      <c r="I1246" s="1"/>
      <c r="J1246" s="5"/>
      <c r="K1246" s="1"/>
      <c r="L1246" s="1"/>
      <c r="M1246" s="5"/>
      <c r="N1246" s="5"/>
      <c r="O1246" s="5"/>
      <c r="P1246" s="5"/>
      <c r="Q1246" s="5"/>
      <c r="R1246" s="5"/>
      <c r="S1246" s="70"/>
      <c r="T1246" s="70"/>
      <c r="U1246" s="70"/>
      <c r="V1246" s="18"/>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1"/>
      <c r="BA1246" s="1"/>
    </row>
    <row r="1247" spans="2:53">
      <c r="B1247" s="1"/>
      <c r="C1247" s="1"/>
      <c r="D1247" s="1"/>
      <c r="E1247" s="1"/>
      <c r="F1247" s="1"/>
      <c r="G1247" s="5"/>
      <c r="H1247" s="1"/>
      <c r="I1247" s="1"/>
      <c r="J1247" s="5"/>
      <c r="K1247" s="1"/>
      <c r="L1247" s="1"/>
      <c r="M1247" s="5"/>
      <c r="N1247" s="5"/>
      <c r="O1247" s="5"/>
      <c r="P1247" s="5"/>
      <c r="Q1247" s="5"/>
      <c r="R1247" s="5"/>
      <c r="S1247" s="70"/>
      <c r="T1247" s="70"/>
      <c r="U1247" s="70"/>
      <c r="V1247" s="18"/>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1"/>
      <c r="BA1247" s="1"/>
    </row>
    <row r="1248" spans="2:53">
      <c r="B1248" s="1"/>
      <c r="C1248" s="1"/>
      <c r="D1248" s="1"/>
      <c r="E1248" s="1"/>
      <c r="F1248" s="1"/>
      <c r="G1248" s="5"/>
      <c r="H1248" s="1"/>
      <c r="I1248" s="1"/>
      <c r="J1248" s="5"/>
      <c r="K1248" s="1"/>
      <c r="L1248" s="1"/>
      <c r="M1248" s="5"/>
      <c r="N1248" s="5"/>
      <c r="O1248" s="5"/>
      <c r="P1248" s="5"/>
      <c r="Q1248" s="5"/>
      <c r="R1248" s="5"/>
      <c r="S1248" s="70"/>
      <c r="T1248" s="70"/>
      <c r="U1248" s="70"/>
      <c r="V1248" s="18"/>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1"/>
      <c r="BA1248" s="1"/>
    </row>
    <row r="1249" spans="2:53">
      <c r="B1249" s="1"/>
      <c r="C1249" s="1"/>
      <c r="D1249" s="1"/>
      <c r="E1249" s="1"/>
      <c r="F1249" s="1"/>
      <c r="G1249" s="5"/>
      <c r="H1249" s="1"/>
      <c r="I1249" s="1"/>
      <c r="J1249" s="5"/>
      <c r="K1249" s="1"/>
      <c r="L1249" s="1"/>
      <c r="M1249" s="5"/>
      <c r="N1249" s="5"/>
      <c r="O1249" s="5"/>
      <c r="P1249" s="5"/>
      <c r="Q1249" s="5"/>
      <c r="R1249" s="5"/>
      <c r="S1249" s="70"/>
      <c r="T1249" s="70"/>
      <c r="U1249" s="70"/>
      <c r="V1249" s="18"/>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1"/>
      <c r="BA1249" s="1"/>
    </row>
    <row r="1250" spans="2:53">
      <c r="B1250" s="1"/>
      <c r="C1250" s="1"/>
      <c r="D1250" s="1"/>
      <c r="E1250" s="1"/>
      <c r="F1250" s="1"/>
      <c r="G1250" s="5"/>
      <c r="H1250" s="1"/>
      <c r="I1250" s="1"/>
      <c r="J1250" s="5"/>
      <c r="K1250" s="1"/>
      <c r="L1250" s="1"/>
      <c r="M1250" s="5"/>
      <c r="N1250" s="5"/>
      <c r="O1250" s="5"/>
      <c r="P1250" s="5"/>
      <c r="Q1250" s="5"/>
      <c r="R1250" s="5"/>
      <c r="S1250" s="70"/>
      <c r="T1250" s="70"/>
      <c r="U1250" s="70"/>
      <c r="V1250" s="18"/>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1"/>
      <c r="BA1250" s="1"/>
    </row>
    <row r="1251" spans="2:53">
      <c r="B1251" s="1"/>
      <c r="C1251" s="1"/>
      <c r="D1251" s="1"/>
      <c r="E1251" s="1"/>
      <c r="F1251" s="1"/>
      <c r="G1251" s="5"/>
      <c r="H1251" s="1"/>
      <c r="I1251" s="1"/>
      <c r="J1251" s="5"/>
      <c r="K1251" s="1"/>
      <c r="L1251" s="1"/>
      <c r="M1251" s="5"/>
      <c r="N1251" s="5"/>
      <c r="O1251" s="5"/>
      <c r="P1251" s="5"/>
      <c r="Q1251" s="5"/>
      <c r="R1251" s="5"/>
      <c r="S1251" s="70"/>
      <c r="T1251" s="70"/>
      <c r="U1251" s="70"/>
      <c r="V1251" s="18"/>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1"/>
      <c r="BA1251" s="1"/>
    </row>
    <row r="1252" spans="2:53">
      <c r="B1252" s="1"/>
      <c r="C1252" s="1"/>
      <c r="D1252" s="1"/>
      <c r="E1252" s="1"/>
      <c r="F1252" s="1"/>
      <c r="G1252" s="5"/>
      <c r="H1252" s="1"/>
      <c r="I1252" s="1"/>
      <c r="J1252" s="5"/>
      <c r="K1252" s="1"/>
      <c r="L1252" s="1"/>
      <c r="M1252" s="5"/>
      <c r="N1252" s="5"/>
      <c r="O1252" s="5"/>
      <c r="P1252" s="5"/>
      <c r="Q1252" s="5"/>
      <c r="R1252" s="5"/>
      <c r="S1252" s="70"/>
      <c r="T1252" s="70"/>
      <c r="U1252" s="70"/>
      <c r="V1252" s="18"/>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1"/>
      <c r="BA1252" s="1"/>
    </row>
    <row r="1253" spans="2:53">
      <c r="B1253" s="1"/>
      <c r="C1253" s="1"/>
      <c r="D1253" s="1"/>
      <c r="E1253" s="1"/>
      <c r="F1253" s="1"/>
      <c r="G1253" s="5"/>
      <c r="H1253" s="1"/>
      <c r="I1253" s="1"/>
      <c r="J1253" s="5"/>
      <c r="K1253" s="1"/>
      <c r="L1253" s="1"/>
      <c r="M1253" s="5"/>
      <c r="N1253" s="5"/>
      <c r="O1253" s="5"/>
      <c r="P1253" s="5"/>
      <c r="Q1253" s="5"/>
      <c r="R1253" s="5"/>
      <c r="S1253" s="70"/>
      <c r="T1253" s="70"/>
      <c r="U1253" s="70"/>
      <c r="V1253" s="18"/>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1"/>
      <c r="BA1253" s="1"/>
    </row>
    <row r="1254" spans="2:53">
      <c r="B1254" s="1"/>
      <c r="C1254" s="1"/>
      <c r="D1254" s="1"/>
      <c r="E1254" s="1"/>
      <c r="F1254" s="1"/>
      <c r="G1254" s="5"/>
      <c r="H1254" s="1"/>
      <c r="I1254" s="1"/>
      <c r="J1254" s="5"/>
      <c r="K1254" s="1"/>
      <c r="L1254" s="1"/>
      <c r="M1254" s="5"/>
      <c r="N1254" s="5"/>
      <c r="O1254" s="5"/>
      <c r="P1254" s="5"/>
      <c r="Q1254" s="5"/>
      <c r="R1254" s="5"/>
      <c r="S1254" s="70"/>
      <c r="T1254" s="70"/>
      <c r="U1254" s="70"/>
      <c r="V1254" s="18"/>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1"/>
      <c r="BA1254" s="1"/>
    </row>
    <row r="1255" spans="2:53">
      <c r="B1255" s="1"/>
      <c r="C1255" s="1"/>
      <c r="D1255" s="1"/>
      <c r="E1255" s="1"/>
      <c r="F1255" s="1"/>
      <c r="G1255" s="5"/>
      <c r="H1255" s="1"/>
      <c r="I1255" s="1"/>
      <c r="J1255" s="5"/>
      <c r="K1255" s="1"/>
      <c r="L1255" s="1"/>
      <c r="M1255" s="5"/>
      <c r="N1255" s="5"/>
      <c r="O1255" s="5"/>
      <c r="P1255" s="5"/>
      <c r="Q1255" s="5"/>
      <c r="R1255" s="5"/>
      <c r="S1255" s="70"/>
      <c r="T1255" s="70"/>
      <c r="U1255" s="70"/>
      <c r="V1255" s="18"/>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1"/>
      <c r="BA1255" s="1"/>
    </row>
    <row r="1256" spans="2:53">
      <c r="B1256" s="1"/>
      <c r="C1256" s="1"/>
      <c r="D1256" s="1"/>
      <c r="E1256" s="1"/>
      <c r="F1256" s="1"/>
      <c r="G1256" s="5"/>
      <c r="H1256" s="1"/>
      <c r="I1256" s="1"/>
      <c r="J1256" s="5"/>
      <c r="K1256" s="1"/>
      <c r="L1256" s="1"/>
      <c r="M1256" s="5"/>
      <c r="N1256" s="5"/>
      <c r="O1256" s="5"/>
      <c r="P1256" s="5"/>
      <c r="Q1256" s="5"/>
      <c r="R1256" s="5"/>
      <c r="S1256" s="70"/>
      <c r="T1256" s="70"/>
      <c r="U1256" s="70"/>
      <c r="V1256" s="18"/>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1"/>
      <c r="BA1256" s="1"/>
    </row>
    <row r="1257" spans="2:53">
      <c r="B1257" s="1"/>
      <c r="C1257" s="1"/>
      <c r="D1257" s="1"/>
      <c r="E1257" s="1"/>
      <c r="F1257" s="1"/>
      <c r="G1257" s="5"/>
      <c r="H1257" s="1"/>
      <c r="I1257" s="1"/>
      <c r="J1257" s="5"/>
      <c r="K1257" s="1"/>
      <c r="L1257" s="1"/>
      <c r="M1257" s="5"/>
      <c r="N1257" s="5"/>
      <c r="O1257" s="5"/>
      <c r="P1257" s="5"/>
      <c r="Q1257" s="5"/>
      <c r="R1257" s="5"/>
      <c r="S1257" s="70"/>
      <c r="T1257" s="70"/>
      <c r="U1257" s="70"/>
      <c r="V1257" s="18"/>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1"/>
      <c r="BA1257" s="1"/>
    </row>
    <row r="1258" spans="2:53">
      <c r="B1258" s="1"/>
      <c r="C1258" s="1"/>
      <c r="D1258" s="1"/>
      <c r="E1258" s="1"/>
      <c r="F1258" s="1"/>
      <c r="G1258" s="5"/>
      <c r="H1258" s="1"/>
      <c r="I1258" s="1"/>
      <c r="J1258" s="5"/>
      <c r="K1258" s="1"/>
      <c r="L1258" s="1"/>
      <c r="M1258" s="5"/>
      <c r="N1258" s="5"/>
      <c r="O1258" s="5"/>
      <c r="P1258" s="5"/>
      <c r="Q1258" s="5"/>
      <c r="R1258" s="5"/>
      <c r="S1258" s="70"/>
      <c r="T1258" s="70"/>
      <c r="U1258" s="70"/>
      <c r="V1258" s="18"/>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1"/>
      <c r="BA1258" s="1"/>
    </row>
    <row r="1259" spans="2:53">
      <c r="B1259" s="1"/>
      <c r="C1259" s="1"/>
      <c r="D1259" s="1"/>
      <c r="E1259" s="1"/>
      <c r="F1259" s="1"/>
      <c r="G1259" s="5"/>
      <c r="H1259" s="1"/>
      <c r="I1259" s="1"/>
      <c r="J1259" s="5"/>
      <c r="K1259" s="1"/>
      <c r="L1259" s="1"/>
      <c r="M1259" s="5"/>
      <c r="N1259" s="5"/>
      <c r="O1259" s="5"/>
      <c r="P1259" s="5"/>
      <c r="Q1259" s="5"/>
      <c r="R1259" s="5"/>
      <c r="S1259" s="70"/>
      <c r="T1259" s="70"/>
      <c r="U1259" s="70"/>
      <c r="V1259" s="18"/>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1"/>
      <c r="BA1259" s="1"/>
    </row>
    <row r="1260" spans="2:53">
      <c r="B1260" s="1"/>
      <c r="C1260" s="1"/>
      <c r="D1260" s="1"/>
      <c r="E1260" s="1"/>
      <c r="F1260" s="1"/>
      <c r="G1260" s="5"/>
      <c r="H1260" s="1"/>
      <c r="I1260" s="1"/>
      <c r="J1260" s="5"/>
      <c r="K1260" s="1"/>
      <c r="L1260" s="1"/>
      <c r="M1260" s="5"/>
      <c r="N1260" s="5"/>
      <c r="O1260" s="5"/>
      <c r="P1260" s="5"/>
      <c r="Q1260" s="5"/>
      <c r="R1260" s="5"/>
      <c r="S1260" s="70"/>
      <c r="T1260" s="70"/>
      <c r="U1260" s="70"/>
      <c r="V1260" s="18"/>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1"/>
      <c r="BA1260" s="1"/>
    </row>
    <row r="1261" spans="2:53">
      <c r="B1261" s="1"/>
      <c r="C1261" s="1"/>
      <c r="D1261" s="1"/>
      <c r="E1261" s="1"/>
      <c r="F1261" s="1"/>
      <c r="G1261" s="5"/>
      <c r="H1261" s="1"/>
      <c r="I1261" s="1"/>
      <c r="J1261" s="5"/>
      <c r="K1261" s="1"/>
      <c r="L1261" s="1"/>
      <c r="M1261" s="5"/>
      <c r="N1261" s="5"/>
      <c r="O1261" s="5"/>
      <c r="P1261" s="5"/>
      <c r="Q1261" s="5"/>
      <c r="R1261" s="5"/>
      <c r="S1261" s="70"/>
      <c r="T1261" s="70"/>
      <c r="U1261" s="70"/>
      <c r="V1261" s="18"/>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1"/>
      <c r="BA1261" s="1"/>
    </row>
    <row r="1262" spans="2:53">
      <c r="B1262" s="1"/>
      <c r="C1262" s="1"/>
      <c r="D1262" s="1"/>
      <c r="E1262" s="1"/>
      <c r="F1262" s="1"/>
      <c r="G1262" s="5"/>
      <c r="H1262" s="1"/>
      <c r="I1262" s="1"/>
      <c r="J1262" s="5"/>
      <c r="K1262" s="1"/>
      <c r="L1262" s="1"/>
      <c r="M1262" s="5"/>
      <c r="N1262" s="5"/>
      <c r="O1262" s="5"/>
      <c r="P1262" s="5"/>
      <c r="Q1262" s="5"/>
      <c r="R1262" s="5"/>
      <c r="S1262" s="70"/>
      <c r="T1262" s="70"/>
      <c r="U1262" s="70"/>
      <c r="V1262" s="18"/>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1"/>
      <c r="BA1262" s="1"/>
    </row>
    <row r="1263" spans="2:53">
      <c r="B1263" s="1"/>
      <c r="C1263" s="1"/>
      <c r="D1263" s="1"/>
      <c r="E1263" s="1"/>
      <c r="F1263" s="1"/>
      <c r="G1263" s="5"/>
      <c r="H1263" s="1"/>
      <c r="I1263" s="1"/>
      <c r="J1263" s="5"/>
      <c r="K1263" s="1"/>
      <c r="L1263" s="1"/>
      <c r="M1263" s="5"/>
      <c r="N1263" s="5"/>
      <c r="O1263" s="5"/>
      <c r="P1263" s="5"/>
      <c r="Q1263" s="5"/>
      <c r="R1263" s="5"/>
      <c r="S1263" s="70"/>
      <c r="T1263" s="70"/>
      <c r="U1263" s="70"/>
      <c r="V1263" s="18"/>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1"/>
      <c r="BA1263" s="1"/>
    </row>
    <row r="1264" spans="2:53">
      <c r="B1264" s="1"/>
      <c r="C1264" s="1"/>
      <c r="D1264" s="1"/>
      <c r="E1264" s="1"/>
      <c r="F1264" s="1"/>
      <c r="G1264" s="5"/>
      <c r="H1264" s="1"/>
      <c r="I1264" s="1"/>
      <c r="J1264" s="5"/>
      <c r="K1264" s="1"/>
      <c r="L1264" s="1"/>
      <c r="M1264" s="5"/>
      <c r="N1264" s="5"/>
      <c r="O1264" s="5"/>
      <c r="P1264" s="5"/>
      <c r="Q1264" s="5"/>
      <c r="R1264" s="5"/>
      <c r="S1264" s="70"/>
      <c r="T1264" s="70"/>
      <c r="U1264" s="70"/>
      <c r="V1264" s="18"/>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1"/>
      <c r="BA1264" s="1"/>
    </row>
    <row r="1265" spans="2:53">
      <c r="B1265" s="1"/>
      <c r="C1265" s="1"/>
      <c r="D1265" s="1"/>
      <c r="E1265" s="1"/>
      <c r="F1265" s="1"/>
      <c r="G1265" s="5"/>
      <c r="H1265" s="1"/>
      <c r="I1265" s="1"/>
      <c r="J1265" s="5"/>
      <c r="K1265" s="1"/>
      <c r="L1265" s="1"/>
      <c r="M1265" s="5"/>
      <c r="N1265" s="5"/>
      <c r="O1265" s="5"/>
      <c r="P1265" s="5"/>
      <c r="Q1265" s="5"/>
      <c r="R1265" s="5"/>
      <c r="S1265" s="70"/>
      <c r="T1265" s="70"/>
      <c r="U1265" s="70"/>
      <c r="V1265" s="18"/>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1"/>
      <c r="BA1265" s="1"/>
    </row>
    <row r="1266" spans="2:53">
      <c r="B1266" s="1"/>
      <c r="C1266" s="1"/>
      <c r="D1266" s="1"/>
      <c r="E1266" s="1"/>
      <c r="F1266" s="1"/>
      <c r="G1266" s="5"/>
      <c r="H1266" s="1"/>
      <c r="I1266" s="1"/>
      <c r="J1266" s="5"/>
      <c r="K1266" s="1"/>
      <c r="L1266" s="1"/>
      <c r="M1266" s="5"/>
      <c r="N1266" s="5"/>
      <c r="O1266" s="5"/>
      <c r="P1266" s="5"/>
      <c r="Q1266" s="5"/>
      <c r="R1266" s="5"/>
      <c r="S1266" s="70"/>
      <c r="T1266" s="70"/>
      <c r="U1266" s="70"/>
      <c r="V1266" s="18"/>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1"/>
      <c r="BA1266" s="1"/>
    </row>
    <row r="1267" spans="2:53">
      <c r="B1267" s="1"/>
      <c r="C1267" s="1"/>
      <c r="D1267" s="1"/>
      <c r="E1267" s="1"/>
      <c r="F1267" s="1"/>
      <c r="G1267" s="5"/>
      <c r="H1267" s="1"/>
      <c r="I1267" s="1"/>
      <c r="J1267" s="5"/>
      <c r="K1267" s="1"/>
      <c r="L1267" s="1"/>
      <c r="M1267" s="5"/>
      <c r="N1267" s="5"/>
      <c r="O1267" s="5"/>
      <c r="P1267" s="5"/>
      <c r="Q1267" s="5"/>
      <c r="R1267" s="5"/>
      <c r="S1267" s="70"/>
      <c r="T1267" s="70"/>
      <c r="U1267" s="70"/>
      <c r="V1267" s="18"/>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1"/>
      <c r="BA1267" s="1"/>
    </row>
    <row r="1268" spans="2:53">
      <c r="B1268" s="1"/>
      <c r="C1268" s="1"/>
      <c r="D1268" s="1"/>
      <c r="E1268" s="1"/>
      <c r="F1268" s="1"/>
      <c r="G1268" s="5"/>
      <c r="H1268" s="1"/>
      <c r="I1268" s="1"/>
      <c r="J1268" s="5"/>
      <c r="K1268" s="1"/>
      <c r="L1268" s="1"/>
      <c r="M1268" s="5"/>
      <c r="N1268" s="5"/>
      <c r="O1268" s="5"/>
      <c r="P1268" s="5"/>
      <c r="Q1268" s="5"/>
      <c r="R1268" s="5"/>
      <c r="S1268" s="70"/>
      <c r="T1268" s="70"/>
      <c r="U1268" s="70"/>
      <c r="V1268" s="18"/>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1"/>
      <c r="BA1268" s="1"/>
    </row>
    <row r="1269" spans="2:53">
      <c r="B1269" s="1"/>
      <c r="C1269" s="1"/>
      <c r="D1269" s="1"/>
      <c r="E1269" s="1"/>
      <c r="F1269" s="1"/>
      <c r="G1269" s="5"/>
      <c r="H1269" s="1"/>
      <c r="I1269" s="1"/>
      <c r="J1269" s="5"/>
      <c r="K1269" s="1"/>
      <c r="L1269" s="1"/>
      <c r="M1269" s="5"/>
      <c r="N1269" s="5"/>
      <c r="O1269" s="5"/>
      <c r="P1269" s="5"/>
      <c r="Q1269" s="5"/>
      <c r="R1269" s="5"/>
      <c r="S1269" s="70"/>
      <c r="T1269" s="70"/>
      <c r="U1269" s="70"/>
      <c r="V1269" s="18"/>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1"/>
      <c r="BA1269" s="1"/>
    </row>
    <row r="1270" spans="2:53">
      <c r="B1270" s="1"/>
      <c r="C1270" s="1"/>
      <c r="D1270" s="1"/>
      <c r="E1270" s="1"/>
      <c r="F1270" s="1"/>
      <c r="G1270" s="5"/>
      <c r="H1270" s="1"/>
      <c r="I1270" s="1"/>
      <c r="J1270" s="5"/>
      <c r="K1270" s="1"/>
      <c r="L1270" s="1"/>
      <c r="M1270" s="5"/>
      <c r="N1270" s="5"/>
      <c r="O1270" s="5"/>
      <c r="P1270" s="5"/>
      <c r="Q1270" s="5"/>
      <c r="R1270" s="5"/>
      <c r="S1270" s="70"/>
      <c r="T1270" s="70"/>
      <c r="U1270" s="70"/>
      <c r="V1270" s="18"/>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1"/>
      <c r="BA1270" s="1"/>
    </row>
    <row r="1271" spans="2:53">
      <c r="B1271" s="1"/>
      <c r="C1271" s="1"/>
      <c r="D1271" s="1"/>
      <c r="E1271" s="1"/>
      <c r="F1271" s="1"/>
      <c r="G1271" s="5"/>
      <c r="H1271" s="1"/>
      <c r="I1271" s="1"/>
      <c r="J1271" s="5"/>
      <c r="K1271" s="1"/>
      <c r="L1271" s="1"/>
      <c r="M1271" s="5"/>
      <c r="N1271" s="5"/>
      <c r="O1271" s="5"/>
      <c r="P1271" s="5"/>
      <c r="Q1271" s="5"/>
      <c r="R1271" s="5"/>
      <c r="S1271" s="70"/>
      <c r="T1271" s="70"/>
      <c r="U1271" s="70"/>
      <c r="V1271" s="18"/>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1"/>
      <c r="BA1271" s="1"/>
    </row>
    <row r="1272" spans="2:53">
      <c r="B1272" s="1"/>
      <c r="C1272" s="1"/>
      <c r="D1272" s="1"/>
      <c r="E1272" s="1"/>
      <c r="F1272" s="1"/>
      <c r="G1272" s="5"/>
      <c r="H1272" s="1"/>
      <c r="I1272" s="1"/>
      <c r="J1272" s="5"/>
      <c r="K1272" s="1"/>
      <c r="L1272" s="1"/>
      <c r="M1272" s="5"/>
      <c r="N1272" s="5"/>
      <c r="O1272" s="5"/>
      <c r="P1272" s="5"/>
      <c r="Q1272" s="5"/>
      <c r="R1272" s="5"/>
      <c r="S1272" s="70"/>
      <c r="T1272" s="70"/>
      <c r="U1272" s="70"/>
      <c r="V1272" s="18"/>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1"/>
      <c r="BA1272" s="1"/>
    </row>
    <row r="1273" spans="2:53">
      <c r="B1273" s="1"/>
      <c r="C1273" s="1"/>
      <c r="D1273" s="1"/>
      <c r="E1273" s="1"/>
      <c r="F1273" s="1"/>
      <c r="G1273" s="5"/>
      <c r="H1273" s="1"/>
      <c r="I1273" s="1"/>
      <c r="J1273" s="5"/>
      <c r="K1273" s="1"/>
      <c r="L1273" s="1"/>
      <c r="M1273" s="5"/>
      <c r="N1273" s="5"/>
      <c r="O1273" s="5"/>
      <c r="P1273" s="5"/>
      <c r="Q1273" s="5"/>
      <c r="R1273" s="5"/>
      <c r="S1273" s="70"/>
      <c r="T1273" s="70"/>
      <c r="U1273" s="70"/>
      <c r="V1273" s="18"/>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1"/>
      <c r="BA1273" s="1"/>
    </row>
    <row r="1274" spans="2:53">
      <c r="B1274" s="1"/>
      <c r="C1274" s="1"/>
      <c r="D1274" s="1"/>
      <c r="E1274" s="1"/>
      <c r="F1274" s="1"/>
      <c r="G1274" s="5"/>
      <c r="H1274" s="1"/>
      <c r="I1274" s="1"/>
      <c r="J1274" s="5"/>
      <c r="K1274" s="1"/>
      <c r="L1274" s="1"/>
      <c r="M1274" s="5"/>
      <c r="N1274" s="5"/>
      <c r="O1274" s="5"/>
      <c r="P1274" s="5"/>
      <c r="Q1274" s="5"/>
      <c r="R1274" s="5"/>
      <c r="S1274" s="70"/>
      <c r="T1274" s="70"/>
      <c r="U1274" s="70"/>
      <c r="V1274" s="18"/>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1"/>
      <c r="BA1274" s="1"/>
    </row>
    <row r="1275" spans="2:53">
      <c r="B1275" s="1"/>
      <c r="C1275" s="1"/>
      <c r="D1275" s="1"/>
      <c r="E1275" s="1"/>
      <c r="F1275" s="1"/>
      <c r="G1275" s="5"/>
      <c r="H1275" s="1"/>
      <c r="I1275" s="1"/>
      <c r="J1275" s="5"/>
      <c r="K1275" s="1"/>
      <c r="L1275" s="1"/>
      <c r="M1275" s="5"/>
      <c r="N1275" s="5"/>
      <c r="O1275" s="5"/>
      <c r="P1275" s="5"/>
      <c r="Q1275" s="5"/>
      <c r="R1275" s="5"/>
      <c r="S1275" s="70"/>
      <c r="T1275" s="70"/>
      <c r="U1275" s="70"/>
      <c r="V1275" s="18"/>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1"/>
      <c r="BA1275" s="1"/>
    </row>
    <row r="1276" spans="2:53">
      <c r="B1276" s="1"/>
      <c r="C1276" s="1"/>
      <c r="D1276" s="1"/>
      <c r="E1276" s="1"/>
      <c r="F1276" s="1"/>
      <c r="G1276" s="5"/>
      <c r="H1276" s="1"/>
      <c r="I1276" s="1"/>
      <c r="J1276" s="5"/>
      <c r="K1276" s="1"/>
      <c r="L1276" s="1"/>
      <c r="M1276" s="5"/>
      <c r="N1276" s="5"/>
      <c r="O1276" s="5"/>
      <c r="P1276" s="5"/>
      <c r="Q1276" s="5"/>
      <c r="R1276" s="5"/>
      <c r="S1276" s="70"/>
      <c r="T1276" s="70"/>
      <c r="U1276" s="70"/>
      <c r="V1276" s="18"/>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1"/>
      <c r="BA1276" s="1"/>
    </row>
    <row r="1277" spans="2:53">
      <c r="B1277" s="1"/>
      <c r="C1277" s="1"/>
      <c r="D1277" s="1"/>
      <c r="E1277" s="1"/>
      <c r="F1277" s="1"/>
      <c r="G1277" s="5"/>
      <c r="H1277" s="1"/>
      <c r="I1277" s="1"/>
      <c r="J1277" s="5"/>
      <c r="K1277" s="1"/>
      <c r="L1277" s="1"/>
      <c r="M1277" s="5"/>
      <c r="N1277" s="5"/>
      <c r="O1277" s="5"/>
      <c r="P1277" s="5"/>
      <c r="Q1277" s="5"/>
      <c r="R1277" s="5"/>
      <c r="S1277" s="70"/>
      <c r="T1277" s="70"/>
      <c r="U1277" s="70"/>
      <c r="V1277" s="18"/>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1"/>
      <c r="BA1277" s="1"/>
    </row>
    <row r="1278" spans="2:53">
      <c r="B1278" s="1"/>
      <c r="C1278" s="1"/>
      <c r="D1278" s="1"/>
      <c r="E1278" s="1"/>
      <c r="F1278" s="1"/>
      <c r="G1278" s="5"/>
      <c r="H1278" s="1"/>
      <c r="I1278" s="1"/>
      <c r="J1278" s="5"/>
      <c r="K1278" s="1"/>
      <c r="L1278" s="1"/>
      <c r="M1278" s="5"/>
      <c r="N1278" s="5"/>
      <c r="O1278" s="5"/>
      <c r="P1278" s="5"/>
      <c r="Q1278" s="5"/>
      <c r="R1278" s="5"/>
      <c r="S1278" s="70"/>
      <c r="T1278" s="70"/>
      <c r="U1278" s="70"/>
      <c r="V1278" s="18"/>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1"/>
      <c r="BA1278" s="1"/>
    </row>
    <row r="1279" spans="2:53">
      <c r="B1279" s="1"/>
      <c r="C1279" s="1"/>
      <c r="D1279" s="1"/>
      <c r="E1279" s="1"/>
      <c r="F1279" s="1"/>
      <c r="G1279" s="5"/>
      <c r="H1279" s="1"/>
      <c r="I1279" s="1"/>
      <c r="J1279" s="5"/>
      <c r="K1279" s="1"/>
      <c r="L1279" s="1"/>
      <c r="M1279" s="5"/>
      <c r="N1279" s="5"/>
      <c r="O1279" s="5"/>
      <c r="P1279" s="5"/>
      <c r="Q1279" s="5"/>
      <c r="R1279" s="5"/>
      <c r="S1279" s="70"/>
      <c r="T1279" s="70"/>
      <c r="U1279" s="70"/>
      <c r="V1279" s="18"/>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1"/>
      <c r="BA1279" s="1"/>
    </row>
    <row r="1280" spans="2:53">
      <c r="B1280" s="1"/>
      <c r="C1280" s="1"/>
      <c r="D1280" s="1"/>
      <c r="E1280" s="1"/>
      <c r="F1280" s="1"/>
      <c r="G1280" s="5"/>
      <c r="H1280" s="1"/>
      <c r="I1280" s="1"/>
      <c r="J1280" s="5"/>
      <c r="K1280" s="1"/>
      <c r="L1280" s="1"/>
      <c r="M1280" s="5"/>
      <c r="N1280" s="5"/>
      <c r="O1280" s="5"/>
      <c r="P1280" s="5"/>
      <c r="Q1280" s="5"/>
      <c r="R1280" s="5"/>
      <c r="S1280" s="70"/>
      <c r="T1280" s="70"/>
      <c r="U1280" s="70"/>
      <c r="V1280" s="18"/>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1"/>
      <c r="BA1280" s="1"/>
    </row>
    <row r="1281" spans="2:53">
      <c r="B1281" s="1"/>
      <c r="C1281" s="1"/>
      <c r="D1281" s="1"/>
      <c r="E1281" s="1"/>
      <c r="F1281" s="1"/>
      <c r="G1281" s="5"/>
      <c r="H1281" s="1"/>
      <c r="I1281" s="1"/>
      <c r="J1281" s="5"/>
      <c r="K1281" s="1"/>
      <c r="L1281" s="1"/>
      <c r="M1281" s="5"/>
      <c r="N1281" s="5"/>
      <c r="O1281" s="5"/>
      <c r="P1281" s="5"/>
      <c r="Q1281" s="5"/>
      <c r="R1281" s="5"/>
      <c r="S1281" s="70"/>
      <c r="T1281" s="70"/>
      <c r="U1281" s="70"/>
      <c r="V1281" s="18"/>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1"/>
      <c r="BA1281" s="1"/>
    </row>
    <row r="1282" spans="2:53">
      <c r="B1282" s="1"/>
      <c r="C1282" s="1"/>
      <c r="D1282" s="1"/>
      <c r="E1282" s="1"/>
      <c r="F1282" s="1"/>
      <c r="G1282" s="5"/>
      <c r="H1282" s="1"/>
      <c r="I1282" s="1"/>
      <c r="J1282" s="5"/>
      <c r="K1282" s="1"/>
      <c r="L1282" s="1"/>
      <c r="M1282" s="5"/>
      <c r="N1282" s="5"/>
      <c r="O1282" s="5"/>
      <c r="P1282" s="5"/>
      <c r="Q1282" s="5"/>
      <c r="R1282" s="5"/>
      <c r="S1282" s="70"/>
      <c r="T1282" s="70"/>
      <c r="U1282" s="70"/>
      <c r="V1282" s="18"/>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1"/>
      <c r="BA1282" s="1"/>
    </row>
    <row r="1283" spans="2:53">
      <c r="B1283" s="1"/>
      <c r="C1283" s="1"/>
      <c r="D1283" s="1"/>
      <c r="E1283" s="1"/>
      <c r="F1283" s="1"/>
      <c r="G1283" s="5"/>
      <c r="H1283" s="1"/>
      <c r="I1283" s="1"/>
      <c r="J1283" s="5"/>
      <c r="K1283" s="1"/>
      <c r="L1283" s="1"/>
      <c r="M1283" s="5"/>
      <c r="N1283" s="5"/>
      <c r="O1283" s="5"/>
      <c r="P1283" s="5"/>
      <c r="Q1283" s="5"/>
      <c r="R1283" s="5"/>
      <c r="S1283" s="70"/>
      <c r="T1283" s="70"/>
      <c r="U1283" s="70"/>
      <c r="V1283" s="18"/>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1"/>
      <c r="BA1283" s="1"/>
    </row>
    <row r="1284" spans="2:53">
      <c r="B1284" s="1"/>
      <c r="C1284" s="1"/>
      <c r="D1284" s="1"/>
      <c r="E1284" s="1"/>
      <c r="F1284" s="1"/>
      <c r="G1284" s="5"/>
      <c r="H1284" s="1"/>
      <c r="I1284" s="1"/>
      <c r="J1284" s="5"/>
      <c r="K1284" s="1"/>
      <c r="L1284" s="1"/>
      <c r="M1284" s="5"/>
      <c r="N1284" s="5"/>
      <c r="O1284" s="5"/>
      <c r="P1284" s="5"/>
      <c r="Q1284" s="5"/>
      <c r="R1284" s="5"/>
      <c r="S1284" s="70"/>
      <c r="T1284" s="70"/>
      <c r="U1284" s="70"/>
      <c r="V1284" s="18"/>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1"/>
      <c r="BA1284" s="1"/>
    </row>
    <row r="1285" spans="2:53">
      <c r="B1285" s="1"/>
      <c r="C1285" s="1"/>
      <c r="D1285" s="1"/>
      <c r="E1285" s="1"/>
      <c r="F1285" s="1"/>
      <c r="G1285" s="5"/>
      <c r="H1285" s="1"/>
      <c r="I1285" s="1"/>
      <c r="J1285" s="5"/>
      <c r="K1285" s="1"/>
      <c r="L1285" s="1"/>
      <c r="M1285" s="5"/>
      <c r="N1285" s="5"/>
      <c r="O1285" s="5"/>
      <c r="P1285" s="5"/>
      <c r="Q1285" s="5"/>
      <c r="R1285" s="5"/>
      <c r="S1285" s="70"/>
      <c r="T1285" s="70"/>
      <c r="U1285" s="70"/>
      <c r="V1285" s="18"/>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1"/>
      <c r="BA1285" s="1"/>
    </row>
    <row r="1286" spans="2:53">
      <c r="B1286" s="1"/>
      <c r="C1286" s="1"/>
      <c r="D1286" s="1"/>
      <c r="E1286" s="1"/>
      <c r="F1286" s="1"/>
      <c r="G1286" s="5"/>
      <c r="H1286" s="1"/>
      <c r="I1286" s="1"/>
      <c r="J1286" s="5"/>
      <c r="K1286" s="1"/>
      <c r="L1286" s="1"/>
      <c r="M1286" s="5"/>
      <c r="N1286" s="5"/>
      <c r="O1286" s="5"/>
      <c r="P1286" s="5"/>
      <c r="Q1286" s="5"/>
      <c r="R1286" s="5"/>
      <c r="S1286" s="70"/>
      <c r="T1286" s="70"/>
      <c r="U1286" s="70"/>
      <c r="V1286" s="18"/>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1"/>
      <c r="BA1286" s="1"/>
    </row>
    <row r="1287" spans="2:53">
      <c r="B1287" s="1"/>
      <c r="C1287" s="1"/>
      <c r="D1287" s="1"/>
      <c r="E1287" s="1"/>
      <c r="F1287" s="1"/>
      <c r="G1287" s="5"/>
      <c r="H1287" s="1"/>
      <c r="I1287" s="1"/>
      <c r="J1287" s="5"/>
      <c r="K1287" s="1"/>
      <c r="L1287" s="1"/>
      <c r="M1287" s="5"/>
      <c r="N1287" s="5"/>
      <c r="O1287" s="5"/>
      <c r="P1287" s="5"/>
      <c r="Q1287" s="5"/>
      <c r="R1287" s="5"/>
      <c r="S1287" s="70"/>
      <c r="T1287" s="70"/>
      <c r="U1287" s="70"/>
      <c r="V1287" s="18"/>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1"/>
      <c r="BA1287" s="1"/>
    </row>
    <row r="1288" spans="2:53">
      <c r="B1288" s="1"/>
      <c r="C1288" s="1"/>
      <c r="D1288" s="1"/>
      <c r="E1288" s="1"/>
      <c r="F1288" s="1"/>
      <c r="G1288" s="5"/>
      <c r="H1288" s="1"/>
      <c r="I1288" s="1"/>
      <c r="J1288" s="5"/>
      <c r="K1288" s="1"/>
      <c r="L1288" s="1"/>
      <c r="M1288" s="5"/>
      <c r="N1288" s="5"/>
      <c r="O1288" s="5"/>
      <c r="P1288" s="5"/>
      <c r="Q1288" s="5"/>
      <c r="R1288" s="5"/>
      <c r="S1288" s="70"/>
      <c r="T1288" s="70"/>
      <c r="U1288" s="70"/>
      <c r="V1288" s="18"/>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1"/>
      <c r="BA1288" s="1"/>
    </row>
    <row r="1289" spans="2:53">
      <c r="B1289" s="1"/>
      <c r="C1289" s="1"/>
      <c r="D1289" s="1"/>
      <c r="E1289" s="1"/>
      <c r="F1289" s="1"/>
      <c r="G1289" s="5"/>
      <c r="H1289" s="1"/>
      <c r="I1289" s="1"/>
      <c r="J1289" s="5"/>
      <c r="K1289" s="1"/>
      <c r="L1289" s="1"/>
      <c r="M1289" s="5"/>
      <c r="N1289" s="5"/>
      <c r="O1289" s="5"/>
      <c r="P1289" s="5"/>
      <c r="Q1289" s="5"/>
      <c r="R1289" s="5"/>
      <c r="S1289" s="70"/>
      <c r="T1289" s="70"/>
      <c r="U1289" s="70"/>
      <c r="V1289" s="18"/>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1"/>
      <c r="BA1289" s="1"/>
    </row>
    <row r="1290" spans="2:53">
      <c r="B1290" s="1"/>
      <c r="C1290" s="1"/>
      <c r="D1290" s="1"/>
      <c r="E1290" s="1"/>
      <c r="F1290" s="1"/>
      <c r="G1290" s="5"/>
      <c r="H1290" s="1"/>
      <c r="I1290" s="1"/>
      <c r="J1290" s="5"/>
      <c r="K1290" s="1"/>
      <c r="L1290" s="1"/>
      <c r="M1290" s="5"/>
      <c r="N1290" s="5"/>
      <c r="O1290" s="5"/>
      <c r="P1290" s="5"/>
      <c r="Q1290" s="5"/>
      <c r="R1290" s="5"/>
      <c r="S1290" s="70"/>
      <c r="T1290" s="70"/>
      <c r="U1290" s="70"/>
      <c r="V1290" s="18"/>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1"/>
      <c r="BA1290" s="1"/>
    </row>
    <row r="1291" spans="2:53">
      <c r="B1291" s="1"/>
      <c r="C1291" s="1"/>
      <c r="D1291" s="1"/>
      <c r="E1291" s="1"/>
      <c r="F1291" s="1"/>
      <c r="G1291" s="5"/>
      <c r="H1291" s="1"/>
      <c r="I1291" s="1"/>
      <c r="J1291" s="5"/>
      <c r="K1291" s="1"/>
      <c r="L1291" s="1"/>
      <c r="M1291" s="5"/>
      <c r="N1291" s="5"/>
      <c r="O1291" s="5"/>
      <c r="P1291" s="5"/>
      <c r="Q1291" s="5"/>
      <c r="R1291" s="5"/>
      <c r="S1291" s="70"/>
      <c r="T1291" s="70"/>
      <c r="U1291" s="70"/>
      <c r="V1291" s="18"/>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1"/>
      <c r="BA1291" s="1"/>
    </row>
    <row r="1292" spans="2:53">
      <c r="B1292" s="1"/>
      <c r="C1292" s="1"/>
      <c r="D1292" s="1"/>
      <c r="E1292" s="1"/>
      <c r="F1292" s="1"/>
      <c r="G1292" s="5"/>
      <c r="H1292" s="1"/>
      <c r="I1292" s="1"/>
      <c r="J1292" s="5"/>
      <c r="K1292" s="1"/>
      <c r="L1292" s="1"/>
      <c r="M1292" s="5"/>
      <c r="N1292" s="5"/>
      <c r="O1292" s="5"/>
      <c r="P1292" s="5"/>
      <c r="Q1292" s="5"/>
      <c r="R1292" s="5"/>
      <c r="S1292" s="70"/>
      <c r="T1292" s="70"/>
      <c r="U1292" s="70"/>
      <c r="V1292" s="18"/>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1"/>
      <c r="BA1292" s="1"/>
    </row>
    <row r="1293" spans="2:53">
      <c r="B1293" s="1"/>
      <c r="C1293" s="1"/>
      <c r="D1293" s="1"/>
      <c r="E1293" s="1"/>
      <c r="F1293" s="1"/>
      <c r="G1293" s="5"/>
      <c r="H1293" s="1"/>
      <c r="I1293" s="1"/>
      <c r="J1293" s="5"/>
      <c r="K1293" s="1"/>
      <c r="L1293" s="1"/>
      <c r="M1293" s="5"/>
      <c r="N1293" s="5"/>
      <c r="O1293" s="5"/>
      <c r="P1293" s="5"/>
      <c r="Q1293" s="5"/>
      <c r="R1293" s="5"/>
      <c r="S1293" s="70"/>
      <c r="T1293" s="70"/>
      <c r="U1293" s="70"/>
      <c r="V1293" s="18"/>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1"/>
      <c r="BA1293" s="1"/>
    </row>
    <row r="1294" spans="2:53">
      <c r="B1294" s="1"/>
      <c r="C1294" s="1"/>
      <c r="D1294" s="1"/>
      <c r="E1294" s="1"/>
      <c r="F1294" s="1"/>
      <c r="G1294" s="5"/>
      <c r="H1294" s="1"/>
      <c r="I1294" s="1"/>
      <c r="J1294" s="5"/>
      <c r="K1294" s="1"/>
      <c r="L1294" s="1"/>
      <c r="M1294" s="5"/>
      <c r="N1294" s="5"/>
      <c r="O1294" s="5"/>
      <c r="P1294" s="5"/>
      <c r="Q1294" s="5"/>
      <c r="R1294" s="5"/>
      <c r="S1294" s="70"/>
      <c r="T1294" s="70"/>
      <c r="U1294" s="70"/>
      <c r="V1294" s="18"/>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1"/>
      <c r="BA1294" s="1"/>
    </row>
    <row r="1295" spans="2:53">
      <c r="B1295" s="1"/>
      <c r="C1295" s="1"/>
      <c r="D1295" s="1"/>
      <c r="E1295" s="1"/>
      <c r="F1295" s="1"/>
      <c r="G1295" s="5"/>
      <c r="H1295" s="1"/>
      <c r="I1295" s="1"/>
      <c r="J1295" s="5"/>
      <c r="K1295" s="1"/>
      <c r="L1295" s="1"/>
      <c r="M1295" s="5"/>
      <c r="N1295" s="5"/>
      <c r="O1295" s="5"/>
      <c r="P1295" s="5"/>
      <c r="Q1295" s="5"/>
      <c r="R1295" s="5"/>
      <c r="S1295" s="70"/>
      <c r="T1295" s="70"/>
      <c r="U1295" s="70"/>
      <c r="V1295" s="18"/>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1"/>
      <c r="BA1295" s="1"/>
    </row>
    <row r="1296" spans="2:53">
      <c r="B1296" s="1"/>
      <c r="C1296" s="1"/>
      <c r="D1296" s="1"/>
      <c r="E1296" s="1"/>
      <c r="F1296" s="1"/>
      <c r="G1296" s="5"/>
      <c r="H1296" s="1"/>
      <c r="I1296" s="1"/>
      <c r="J1296" s="5"/>
      <c r="K1296" s="1"/>
      <c r="L1296" s="1"/>
      <c r="M1296" s="5"/>
      <c r="N1296" s="5"/>
      <c r="O1296" s="5"/>
      <c r="P1296" s="5"/>
      <c r="Q1296" s="5"/>
      <c r="R1296" s="5"/>
      <c r="S1296" s="70"/>
      <c r="T1296" s="70"/>
      <c r="U1296" s="70"/>
      <c r="V1296" s="18"/>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1"/>
      <c r="BA1296" s="1"/>
    </row>
    <row r="1297" spans="2:53">
      <c r="B1297" s="1"/>
      <c r="C1297" s="1"/>
      <c r="D1297" s="1"/>
      <c r="E1297" s="1"/>
      <c r="F1297" s="1"/>
      <c r="G1297" s="5"/>
      <c r="H1297" s="1"/>
      <c r="I1297" s="1"/>
      <c r="J1297" s="5"/>
      <c r="K1297" s="1"/>
      <c r="L1297" s="1"/>
      <c r="M1297" s="5"/>
      <c r="N1297" s="5"/>
      <c r="O1297" s="5"/>
      <c r="P1297" s="5"/>
      <c r="Q1297" s="5"/>
      <c r="R1297" s="5"/>
      <c r="S1297" s="70"/>
      <c r="T1297" s="70"/>
      <c r="U1297" s="70"/>
      <c r="V1297" s="18"/>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1"/>
      <c r="BA1297" s="1"/>
    </row>
    <row r="1298" spans="2:53">
      <c r="B1298" s="1"/>
      <c r="C1298" s="1"/>
      <c r="D1298" s="1"/>
      <c r="E1298" s="1"/>
      <c r="F1298" s="1"/>
      <c r="G1298" s="5"/>
      <c r="H1298" s="1"/>
      <c r="I1298" s="1"/>
      <c r="J1298" s="5"/>
      <c r="K1298" s="1"/>
      <c r="L1298" s="1"/>
      <c r="M1298" s="5"/>
      <c r="N1298" s="5"/>
      <c r="O1298" s="5"/>
      <c r="P1298" s="5"/>
      <c r="Q1298" s="5"/>
      <c r="R1298" s="5"/>
      <c r="S1298" s="70"/>
      <c r="T1298" s="70"/>
      <c r="U1298" s="70"/>
      <c r="V1298" s="18"/>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1"/>
      <c r="BA1298" s="1"/>
    </row>
    <row r="1299" spans="2:53">
      <c r="B1299" s="1"/>
      <c r="C1299" s="1"/>
      <c r="D1299" s="1"/>
      <c r="E1299" s="1"/>
      <c r="F1299" s="1"/>
      <c r="G1299" s="5"/>
      <c r="H1299" s="1"/>
      <c r="I1299" s="1"/>
      <c r="J1299" s="5"/>
      <c r="K1299" s="1"/>
      <c r="L1299" s="1"/>
      <c r="M1299" s="5"/>
      <c r="N1299" s="5"/>
      <c r="O1299" s="5"/>
      <c r="P1299" s="5"/>
      <c r="Q1299" s="5"/>
      <c r="R1299" s="5"/>
      <c r="S1299" s="70"/>
      <c r="T1299" s="70"/>
      <c r="U1299" s="70"/>
      <c r="V1299" s="18"/>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1"/>
      <c r="BA1299" s="1"/>
    </row>
    <row r="1300" spans="2:53">
      <c r="B1300" s="1"/>
      <c r="C1300" s="1"/>
      <c r="D1300" s="1"/>
      <c r="E1300" s="1"/>
      <c r="F1300" s="1"/>
      <c r="G1300" s="5"/>
      <c r="H1300" s="1"/>
      <c r="I1300" s="1"/>
      <c r="J1300" s="5"/>
      <c r="K1300" s="1"/>
      <c r="L1300" s="1"/>
      <c r="M1300" s="5"/>
      <c r="N1300" s="5"/>
      <c r="O1300" s="5"/>
      <c r="P1300" s="5"/>
      <c r="Q1300" s="5"/>
      <c r="R1300" s="5"/>
      <c r="S1300" s="70"/>
      <c r="T1300" s="70"/>
      <c r="U1300" s="70"/>
      <c r="V1300" s="18"/>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1"/>
      <c r="BA1300" s="1"/>
    </row>
    <row r="1301" spans="2:53">
      <c r="B1301" s="1"/>
      <c r="C1301" s="1"/>
      <c r="D1301" s="1"/>
      <c r="E1301" s="1"/>
      <c r="F1301" s="1"/>
      <c r="G1301" s="5"/>
      <c r="H1301" s="1"/>
      <c r="I1301" s="1"/>
      <c r="J1301" s="5"/>
      <c r="K1301" s="1"/>
      <c r="L1301" s="1"/>
      <c r="M1301" s="5"/>
      <c r="N1301" s="5"/>
      <c r="O1301" s="5"/>
      <c r="P1301" s="5"/>
      <c r="Q1301" s="5"/>
      <c r="R1301" s="5"/>
      <c r="S1301" s="70"/>
      <c r="T1301" s="70"/>
      <c r="U1301" s="70"/>
      <c r="V1301" s="18"/>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1"/>
      <c r="BA1301" s="1"/>
    </row>
    <row r="1302" spans="2:53">
      <c r="B1302" s="1"/>
      <c r="C1302" s="1"/>
      <c r="D1302" s="1"/>
      <c r="E1302" s="1"/>
      <c r="F1302" s="1"/>
      <c r="G1302" s="5"/>
      <c r="H1302" s="1"/>
      <c r="I1302" s="1"/>
      <c r="J1302" s="5"/>
      <c r="K1302" s="1"/>
      <c r="L1302" s="1"/>
      <c r="M1302" s="5"/>
      <c r="N1302" s="5"/>
      <c r="O1302" s="5"/>
      <c r="P1302" s="5"/>
      <c r="Q1302" s="5"/>
      <c r="R1302" s="5"/>
      <c r="S1302" s="70"/>
      <c r="T1302" s="70"/>
      <c r="U1302" s="70"/>
      <c r="V1302" s="18"/>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1"/>
      <c r="BA1302" s="1"/>
    </row>
    <row r="1303" spans="2:53">
      <c r="B1303" s="1"/>
      <c r="C1303" s="1"/>
      <c r="D1303" s="1"/>
      <c r="E1303" s="1"/>
      <c r="F1303" s="1"/>
      <c r="G1303" s="5"/>
      <c r="H1303" s="1"/>
      <c r="I1303" s="1"/>
      <c r="J1303" s="5"/>
      <c r="K1303" s="1"/>
      <c r="L1303" s="1"/>
      <c r="M1303" s="5"/>
      <c r="N1303" s="5"/>
      <c r="O1303" s="5"/>
      <c r="P1303" s="5"/>
      <c r="Q1303" s="5"/>
      <c r="R1303" s="5"/>
      <c r="S1303" s="70"/>
      <c r="T1303" s="70"/>
      <c r="U1303" s="70"/>
      <c r="V1303" s="18"/>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1"/>
      <c r="BA1303" s="1"/>
    </row>
    <row r="1304" spans="2:53">
      <c r="B1304" s="1"/>
      <c r="C1304" s="1"/>
      <c r="D1304" s="1"/>
      <c r="E1304" s="1"/>
      <c r="F1304" s="1"/>
      <c r="G1304" s="5"/>
      <c r="H1304" s="1"/>
      <c r="I1304" s="1"/>
      <c r="J1304" s="5"/>
      <c r="K1304" s="1"/>
      <c r="L1304" s="1"/>
      <c r="M1304" s="5"/>
      <c r="N1304" s="5"/>
      <c r="O1304" s="5"/>
      <c r="P1304" s="5"/>
      <c r="Q1304" s="5"/>
      <c r="R1304" s="5"/>
      <c r="S1304" s="70"/>
      <c r="T1304" s="70"/>
      <c r="U1304" s="70"/>
      <c r="V1304" s="18"/>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1"/>
      <c r="BA1304" s="1"/>
    </row>
    <row r="1305" spans="2:53">
      <c r="B1305" s="1"/>
      <c r="C1305" s="1"/>
      <c r="D1305" s="1"/>
      <c r="E1305" s="1"/>
      <c r="F1305" s="1"/>
      <c r="G1305" s="5"/>
      <c r="H1305" s="1"/>
      <c r="I1305" s="1"/>
      <c r="J1305" s="5"/>
      <c r="K1305" s="1"/>
      <c r="L1305" s="1"/>
      <c r="M1305" s="5"/>
      <c r="N1305" s="5"/>
      <c r="O1305" s="5"/>
      <c r="P1305" s="5"/>
      <c r="Q1305" s="5"/>
      <c r="R1305" s="5"/>
      <c r="S1305" s="70"/>
      <c r="T1305" s="70"/>
      <c r="U1305" s="70"/>
      <c r="V1305" s="18"/>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1"/>
      <c r="BA1305" s="1"/>
    </row>
    <row r="1306" spans="2:53">
      <c r="B1306" s="1"/>
      <c r="C1306" s="1"/>
      <c r="D1306" s="1"/>
      <c r="E1306" s="1"/>
      <c r="F1306" s="1"/>
      <c r="G1306" s="5"/>
      <c r="H1306" s="1"/>
      <c r="I1306" s="1"/>
      <c r="J1306" s="5"/>
      <c r="K1306" s="1"/>
      <c r="L1306" s="1"/>
      <c r="M1306" s="5"/>
      <c r="N1306" s="5"/>
      <c r="O1306" s="5"/>
      <c r="P1306" s="5"/>
      <c r="Q1306" s="5"/>
      <c r="R1306" s="5"/>
      <c r="S1306" s="70"/>
      <c r="T1306" s="70"/>
      <c r="U1306" s="70"/>
      <c r="V1306" s="18"/>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1"/>
      <c r="BA1306" s="1"/>
    </row>
    <row r="1307" spans="2:53">
      <c r="B1307" s="1"/>
      <c r="C1307" s="1"/>
      <c r="D1307" s="1"/>
      <c r="E1307" s="1"/>
      <c r="F1307" s="1"/>
      <c r="G1307" s="5"/>
      <c r="H1307" s="1"/>
      <c r="I1307" s="1"/>
      <c r="J1307" s="5"/>
      <c r="K1307" s="1"/>
      <c r="L1307" s="1"/>
      <c r="M1307" s="5"/>
      <c r="N1307" s="5"/>
      <c r="O1307" s="5"/>
      <c r="P1307" s="5"/>
      <c r="Q1307" s="5"/>
      <c r="R1307" s="5"/>
      <c r="S1307" s="70"/>
      <c r="T1307" s="70"/>
      <c r="U1307" s="70"/>
      <c r="V1307" s="18"/>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1"/>
      <c r="BA1307" s="1"/>
    </row>
    <row r="1308" spans="2:53">
      <c r="B1308" s="1"/>
      <c r="C1308" s="1"/>
      <c r="D1308" s="1"/>
      <c r="E1308" s="1"/>
      <c r="F1308" s="1"/>
      <c r="G1308" s="5"/>
      <c r="H1308" s="1"/>
      <c r="I1308" s="1"/>
      <c r="J1308" s="5"/>
      <c r="K1308" s="1"/>
      <c r="L1308" s="1"/>
      <c r="M1308" s="5"/>
      <c r="N1308" s="5"/>
      <c r="O1308" s="5"/>
      <c r="P1308" s="5"/>
      <c r="Q1308" s="5"/>
      <c r="R1308" s="5"/>
      <c r="S1308" s="70"/>
      <c r="T1308" s="70"/>
      <c r="U1308" s="70"/>
      <c r="V1308" s="18"/>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1"/>
      <c r="BA1308" s="1"/>
    </row>
    <row r="1309" spans="2:53">
      <c r="B1309" s="1"/>
      <c r="C1309" s="1"/>
      <c r="D1309" s="1"/>
      <c r="E1309" s="1"/>
      <c r="F1309" s="1"/>
      <c r="G1309" s="5"/>
      <c r="H1309" s="1"/>
      <c r="I1309" s="1"/>
      <c r="J1309" s="5"/>
      <c r="K1309" s="1"/>
      <c r="L1309" s="1"/>
      <c r="M1309" s="5"/>
      <c r="N1309" s="5"/>
      <c r="O1309" s="5"/>
      <c r="P1309" s="5"/>
      <c r="Q1309" s="5"/>
      <c r="R1309" s="5"/>
      <c r="S1309" s="70"/>
      <c r="T1309" s="70"/>
      <c r="U1309" s="70"/>
      <c r="V1309" s="18"/>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1"/>
      <c r="BA1309" s="1"/>
    </row>
    <row r="1310" spans="2:53">
      <c r="B1310" s="1"/>
      <c r="C1310" s="1"/>
      <c r="D1310" s="1"/>
      <c r="E1310" s="1"/>
      <c r="F1310" s="1"/>
      <c r="G1310" s="5"/>
      <c r="H1310" s="1"/>
      <c r="I1310" s="1"/>
      <c r="J1310" s="5"/>
      <c r="K1310" s="1"/>
      <c r="L1310" s="1"/>
      <c r="M1310" s="5"/>
      <c r="N1310" s="5"/>
      <c r="O1310" s="5"/>
      <c r="P1310" s="5"/>
      <c r="Q1310" s="5"/>
      <c r="R1310" s="5"/>
      <c r="S1310" s="70"/>
      <c r="T1310" s="70"/>
      <c r="U1310" s="70"/>
      <c r="V1310" s="18"/>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1"/>
      <c r="BA1310" s="1"/>
    </row>
    <row r="1311" spans="2:53">
      <c r="B1311" s="1"/>
      <c r="C1311" s="1"/>
      <c r="D1311" s="1"/>
      <c r="E1311" s="1"/>
      <c r="F1311" s="1"/>
      <c r="G1311" s="5"/>
      <c r="H1311" s="1"/>
      <c r="I1311" s="1"/>
      <c r="J1311" s="5"/>
      <c r="K1311" s="1"/>
      <c r="L1311" s="1"/>
      <c r="M1311" s="5"/>
      <c r="N1311" s="5"/>
      <c r="O1311" s="5"/>
      <c r="P1311" s="5"/>
      <c r="Q1311" s="5"/>
      <c r="R1311" s="5"/>
      <c r="S1311" s="70"/>
      <c r="T1311" s="70"/>
      <c r="U1311" s="70"/>
      <c r="V1311" s="18"/>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1"/>
      <c r="BA1311" s="1"/>
    </row>
    <row r="1312" spans="2:53">
      <c r="B1312" s="1"/>
      <c r="C1312" s="1"/>
      <c r="D1312" s="1"/>
      <c r="E1312" s="1"/>
      <c r="F1312" s="1"/>
      <c r="G1312" s="5"/>
      <c r="H1312" s="1"/>
      <c r="I1312" s="1"/>
      <c r="J1312" s="5"/>
      <c r="K1312" s="1"/>
      <c r="L1312" s="1"/>
      <c r="M1312" s="5"/>
      <c r="N1312" s="5"/>
      <c r="O1312" s="5"/>
      <c r="P1312" s="5"/>
      <c r="Q1312" s="5"/>
      <c r="R1312" s="5"/>
      <c r="S1312" s="70"/>
      <c r="T1312" s="70"/>
      <c r="U1312" s="70"/>
      <c r="V1312" s="18"/>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1"/>
      <c r="BA1312" s="1"/>
    </row>
    <row r="1313" spans="2:53">
      <c r="B1313" s="1"/>
      <c r="C1313" s="1"/>
      <c r="D1313" s="1"/>
      <c r="E1313" s="1"/>
      <c r="F1313" s="1"/>
      <c r="G1313" s="5"/>
      <c r="H1313" s="1"/>
      <c r="I1313" s="1"/>
      <c r="J1313" s="5"/>
      <c r="K1313" s="1"/>
      <c r="L1313" s="1"/>
      <c r="M1313" s="5"/>
      <c r="N1313" s="5"/>
      <c r="O1313" s="5"/>
      <c r="P1313" s="5"/>
      <c r="Q1313" s="5"/>
      <c r="R1313" s="5"/>
      <c r="S1313" s="70"/>
      <c r="T1313" s="70"/>
      <c r="U1313" s="70"/>
      <c r="V1313" s="18"/>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1"/>
      <c r="BA1313" s="1"/>
    </row>
    <row r="1314" spans="2:53">
      <c r="B1314" s="1"/>
      <c r="C1314" s="1"/>
      <c r="D1314" s="1"/>
      <c r="E1314" s="1"/>
      <c r="F1314" s="1"/>
      <c r="G1314" s="5"/>
      <c r="H1314" s="1"/>
      <c r="I1314" s="1"/>
      <c r="J1314" s="5"/>
      <c r="K1314" s="1"/>
      <c r="L1314" s="1"/>
      <c r="M1314" s="5"/>
      <c r="N1314" s="5"/>
      <c r="O1314" s="5"/>
      <c r="P1314" s="5"/>
      <c r="Q1314" s="5"/>
      <c r="R1314" s="5"/>
      <c r="S1314" s="70"/>
      <c r="T1314" s="70"/>
      <c r="U1314" s="70"/>
      <c r="V1314" s="18"/>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1"/>
      <c r="BA1314" s="1"/>
    </row>
    <row r="1315" spans="2:53">
      <c r="B1315" s="1"/>
      <c r="C1315" s="1"/>
      <c r="D1315" s="1"/>
      <c r="E1315" s="1"/>
      <c r="F1315" s="1"/>
      <c r="G1315" s="5"/>
      <c r="H1315" s="1"/>
      <c r="I1315" s="1"/>
      <c r="J1315" s="5"/>
      <c r="K1315" s="1"/>
      <c r="L1315" s="1"/>
      <c r="M1315" s="5"/>
      <c r="N1315" s="5"/>
      <c r="O1315" s="5"/>
      <c r="P1315" s="5"/>
      <c r="Q1315" s="5"/>
      <c r="R1315" s="5"/>
      <c r="S1315" s="70"/>
      <c r="T1315" s="70"/>
      <c r="U1315" s="70"/>
      <c r="V1315" s="18"/>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1"/>
      <c r="BA1315" s="1"/>
    </row>
    <row r="1316" spans="2:53">
      <c r="B1316" s="1"/>
      <c r="C1316" s="1"/>
      <c r="D1316" s="1"/>
      <c r="E1316" s="1"/>
      <c r="F1316" s="1"/>
      <c r="G1316" s="5"/>
      <c r="H1316" s="1"/>
      <c r="I1316" s="1"/>
      <c r="J1316" s="5"/>
      <c r="K1316" s="1"/>
      <c r="L1316" s="1"/>
      <c r="M1316" s="5"/>
      <c r="N1316" s="5"/>
      <c r="O1316" s="5"/>
      <c r="P1316" s="5"/>
      <c r="Q1316" s="5"/>
      <c r="R1316" s="5"/>
      <c r="S1316" s="70"/>
      <c r="T1316" s="70"/>
      <c r="U1316" s="70"/>
      <c r="V1316" s="18"/>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1"/>
      <c r="BA1316" s="1"/>
    </row>
    <row r="1317" spans="2:53">
      <c r="B1317" s="1"/>
      <c r="C1317" s="1"/>
      <c r="D1317" s="1"/>
      <c r="E1317" s="1"/>
      <c r="F1317" s="1"/>
      <c r="G1317" s="5"/>
      <c r="H1317" s="1"/>
      <c r="I1317" s="1"/>
      <c r="J1317" s="5"/>
      <c r="K1317" s="1"/>
      <c r="L1317" s="1"/>
      <c r="M1317" s="5"/>
      <c r="N1317" s="5"/>
      <c r="O1317" s="5"/>
      <c r="P1317" s="5"/>
      <c r="Q1317" s="5"/>
      <c r="R1317" s="5"/>
      <c r="S1317" s="70"/>
      <c r="T1317" s="70"/>
      <c r="U1317" s="70"/>
      <c r="V1317" s="18"/>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1"/>
      <c r="BA1317" s="1"/>
    </row>
    <row r="1318" spans="2:53">
      <c r="B1318" s="1"/>
      <c r="C1318" s="1"/>
      <c r="D1318" s="1"/>
      <c r="E1318" s="1"/>
      <c r="F1318" s="1"/>
      <c r="G1318" s="5"/>
      <c r="H1318" s="1"/>
      <c r="I1318" s="1"/>
      <c r="J1318" s="5"/>
      <c r="K1318" s="1"/>
      <c r="L1318" s="1"/>
      <c r="M1318" s="5"/>
      <c r="N1318" s="5"/>
      <c r="O1318" s="5"/>
      <c r="P1318" s="5"/>
      <c r="Q1318" s="5"/>
      <c r="R1318" s="5"/>
      <c r="S1318" s="70"/>
      <c r="T1318" s="70"/>
      <c r="U1318" s="70"/>
      <c r="V1318" s="18"/>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1"/>
      <c r="BA1318" s="1"/>
    </row>
    <row r="1319" spans="2:53">
      <c r="B1319" s="1"/>
      <c r="C1319" s="1"/>
      <c r="D1319" s="1"/>
      <c r="E1319" s="1"/>
      <c r="F1319" s="1"/>
      <c r="G1319" s="5"/>
      <c r="H1319" s="1"/>
      <c r="I1319" s="1"/>
      <c r="J1319" s="5"/>
      <c r="K1319" s="1"/>
      <c r="L1319" s="1"/>
      <c r="M1319" s="5"/>
      <c r="N1319" s="5"/>
      <c r="O1319" s="5"/>
      <c r="P1319" s="5"/>
      <c r="Q1319" s="5"/>
      <c r="R1319" s="5"/>
      <c r="S1319" s="70"/>
      <c r="T1319" s="70"/>
      <c r="U1319" s="70"/>
      <c r="V1319" s="18"/>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1"/>
      <c r="BA1319" s="1"/>
    </row>
    <row r="1320" spans="2:53">
      <c r="B1320" s="1"/>
      <c r="C1320" s="1"/>
      <c r="D1320" s="1"/>
      <c r="E1320" s="1"/>
      <c r="F1320" s="1"/>
      <c r="G1320" s="5"/>
      <c r="H1320" s="1"/>
      <c r="I1320" s="1"/>
      <c r="J1320" s="5"/>
      <c r="K1320" s="1"/>
      <c r="L1320" s="1"/>
      <c r="M1320" s="5"/>
      <c r="N1320" s="5"/>
      <c r="O1320" s="5"/>
      <c r="P1320" s="5"/>
      <c r="Q1320" s="5"/>
      <c r="R1320" s="5"/>
      <c r="S1320" s="70"/>
      <c r="T1320" s="70"/>
      <c r="U1320" s="70"/>
      <c r="V1320" s="18"/>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1"/>
      <c r="BA1320" s="1"/>
    </row>
    <row r="1321" spans="2:53">
      <c r="B1321" s="1"/>
      <c r="C1321" s="1"/>
      <c r="D1321" s="1"/>
      <c r="E1321" s="1"/>
      <c r="F1321" s="1"/>
      <c r="G1321" s="5"/>
      <c r="H1321" s="1"/>
      <c r="I1321" s="1"/>
      <c r="J1321" s="5"/>
      <c r="K1321" s="1"/>
      <c r="L1321" s="1"/>
      <c r="M1321" s="5"/>
      <c r="N1321" s="5"/>
      <c r="O1321" s="5"/>
      <c r="P1321" s="5"/>
      <c r="Q1321" s="5"/>
      <c r="R1321" s="5"/>
      <c r="S1321" s="70"/>
      <c r="T1321" s="70"/>
      <c r="U1321" s="70"/>
      <c r="V1321" s="18"/>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1"/>
      <c r="BA1321" s="1"/>
    </row>
    <row r="1322" spans="2:53">
      <c r="B1322" s="1"/>
      <c r="C1322" s="1"/>
      <c r="D1322" s="1"/>
      <c r="E1322" s="1"/>
      <c r="F1322" s="1"/>
      <c r="G1322" s="5"/>
      <c r="H1322" s="1"/>
      <c r="I1322" s="1"/>
      <c r="J1322" s="5"/>
      <c r="K1322" s="1"/>
      <c r="L1322" s="1"/>
      <c r="M1322" s="5"/>
      <c r="N1322" s="5"/>
      <c r="O1322" s="5"/>
      <c r="P1322" s="5"/>
      <c r="Q1322" s="5"/>
      <c r="R1322" s="5"/>
      <c r="S1322" s="70"/>
      <c r="T1322" s="70"/>
      <c r="U1322" s="70"/>
      <c r="V1322" s="18"/>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1"/>
      <c r="BA1322" s="1"/>
    </row>
    <row r="1323" spans="2:53">
      <c r="B1323" s="1"/>
      <c r="C1323" s="1"/>
      <c r="D1323" s="1"/>
      <c r="E1323" s="1"/>
      <c r="F1323" s="1"/>
      <c r="G1323" s="5"/>
      <c r="H1323" s="1"/>
      <c r="I1323" s="1"/>
      <c r="J1323" s="5"/>
      <c r="K1323" s="1"/>
      <c r="L1323" s="1"/>
      <c r="M1323" s="5"/>
      <c r="N1323" s="5"/>
      <c r="O1323" s="5"/>
      <c r="P1323" s="5"/>
      <c r="Q1323" s="5"/>
      <c r="R1323" s="5"/>
      <c r="S1323" s="70"/>
      <c r="T1323" s="70"/>
      <c r="U1323" s="70"/>
      <c r="V1323" s="18"/>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1"/>
      <c r="BA1323" s="1"/>
    </row>
    <row r="1324" spans="2:53">
      <c r="B1324" s="1"/>
      <c r="C1324" s="1"/>
      <c r="D1324" s="1"/>
      <c r="E1324" s="1"/>
      <c r="F1324" s="1"/>
      <c r="G1324" s="5"/>
      <c r="H1324" s="1"/>
      <c r="I1324" s="1"/>
      <c r="J1324" s="5"/>
      <c r="K1324" s="1"/>
      <c r="L1324" s="1"/>
      <c r="M1324" s="5"/>
      <c r="N1324" s="5"/>
      <c r="O1324" s="5"/>
      <c r="P1324" s="5"/>
      <c r="Q1324" s="5"/>
      <c r="R1324" s="5"/>
      <c r="S1324" s="70"/>
      <c r="T1324" s="70"/>
      <c r="U1324" s="70"/>
      <c r="V1324" s="18"/>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1"/>
      <c r="BA1324" s="1"/>
    </row>
    <row r="1325" spans="2:53">
      <c r="B1325" s="1"/>
      <c r="C1325" s="1"/>
      <c r="D1325" s="1"/>
      <c r="E1325" s="1"/>
      <c r="F1325" s="1"/>
      <c r="G1325" s="5"/>
      <c r="H1325" s="1"/>
      <c r="I1325" s="1"/>
      <c r="J1325" s="5"/>
      <c r="K1325" s="1"/>
      <c r="L1325" s="1"/>
      <c r="M1325" s="5"/>
      <c r="N1325" s="5"/>
      <c r="O1325" s="5"/>
      <c r="P1325" s="5"/>
      <c r="Q1325" s="5"/>
      <c r="R1325" s="5"/>
      <c r="S1325" s="70"/>
      <c r="T1325" s="70"/>
      <c r="U1325" s="70"/>
      <c r="V1325" s="18"/>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1"/>
      <c r="BA1325" s="1"/>
    </row>
    <row r="1326" spans="2:53">
      <c r="B1326" s="1"/>
      <c r="C1326" s="1"/>
      <c r="D1326" s="1"/>
      <c r="E1326" s="1"/>
      <c r="F1326" s="1"/>
      <c r="G1326" s="5"/>
      <c r="H1326" s="1"/>
      <c r="I1326" s="1"/>
      <c r="J1326" s="5"/>
      <c r="K1326" s="1"/>
      <c r="L1326" s="1"/>
      <c r="M1326" s="5"/>
      <c r="N1326" s="5"/>
      <c r="O1326" s="5"/>
      <c r="P1326" s="5"/>
      <c r="Q1326" s="5"/>
      <c r="R1326" s="5"/>
      <c r="S1326" s="70"/>
      <c r="T1326" s="70"/>
      <c r="U1326" s="70"/>
      <c r="V1326" s="18"/>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1"/>
      <c r="BA1326" s="1"/>
    </row>
    <row r="1327" spans="2:53">
      <c r="B1327" s="1"/>
      <c r="C1327" s="1"/>
      <c r="D1327" s="1"/>
      <c r="E1327" s="1"/>
      <c r="F1327" s="1"/>
      <c r="G1327" s="5"/>
      <c r="H1327" s="1"/>
      <c r="I1327" s="1"/>
      <c r="J1327" s="5"/>
      <c r="K1327" s="1"/>
      <c r="L1327" s="1"/>
      <c r="M1327" s="5"/>
      <c r="N1327" s="5"/>
      <c r="O1327" s="5"/>
      <c r="P1327" s="5"/>
      <c r="Q1327" s="5"/>
      <c r="R1327" s="5"/>
      <c r="S1327" s="70"/>
      <c r="T1327" s="70"/>
      <c r="U1327" s="70"/>
      <c r="V1327" s="18"/>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1"/>
      <c r="BA1327" s="1"/>
    </row>
    <row r="1328" spans="2:53">
      <c r="B1328" s="1"/>
      <c r="C1328" s="1"/>
      <c r="D1328" s="1"/>
      <c r="E1328" s="1"/>
      <c r="F1328" s="1"/>
      <c r="G1328" s="5"/>
      <c r="H1328" s="1"/>
      <c r="I1328" s="1"/>
      <c r="J1328" s="5"/>
      <c r="K1328" s="1"/>
      <c r="L1328" s="1"/>
      <c r="M1328" s="5"/>
      <c r="N1328" s="5"/>
      <c r="O1328" s="5"/>
      <c r="P1328" s="5"/>
      <c r="Q1328" s="5"/>
      <c r="R1328" s="5"/>
      <c r="S1328" s="70"/>
      <c r="T1328" s="70"/>
      <c r="U1328" s="70"/>
      <c r="V1328" s="18"/>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1"/>
      <c r="BA1328" s="1"/>
    </row>
    <row r="1329" spans="2:53">
      <c r="B1329" s="1"/>
      <c r="C1329" s="1"/>
      <c r="D1329" s="1"/>
      <c r="E1329" s="1"/>
      <c r="F1329" s="1"/>
      <c r="G1329" s="5"/>
      <c r="H1329" s="1"/>
      <c r="I1329" s="1"/>
      <c r="J1329" s="5"/>
      <c r="K1329" s="1"/>
      <c r="L1329" s="1"/>
      <c r="M1329" s="5"/>
      <c r="N1329" s="5"/>
      <c r="O1329" s="5"/>
      <c r="P1329" s="5"/>
      <c r="Q1329" s="5"/>
      <c r="R1329" s="5"/>
      <c r="S1329" s="70"/>
      <c r="T1329" s="70"/>
      <c r="U1329" s="70"/>
      <c r="V1329" s="18"/>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1"/>
      <c r="BA1329" s="1"/>
    </row>
    <row r="1330" spans="2:53">
      <c r="B1330" s="1"/>
      <c r="C1330" s="1"/>
      <c r="D1330" s="1"/>
      <c r="E1330" s="1"/>
      <c r="F1330" s="1"/>
      <c r="G1330" s="5"/>
      <c r="H1330" s="1"/>
      <c r="I1330" s="1"/>
      <c r="J1330" s="5"/>
      <c r="K1330" s="1"/>
      <c r="L1330" s="1"/>
      <c r="M1330" s="5"/>
      <c r="N1330" s="5"/>
      <c r="O1330" s="5"/>
      <c r="P1330" s="5"/>
      <c r="Q1330" s="5"/>
      <c r="R1330" s="5"/>
      <c r="S1330" s="70"/>
      <c r="T1330" s="70"/>
      <c r="U1330" s="70"/>
      <c r="V1330" s="18"/>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1"/>
      <c r="BA1330" s="1"/>
    </row>
    <row r="1331" spans="2:53">
      <c r="B1331" s="1"/>
      <c r="C1331" s="1"/>
      <c r="D1331" s="1"/>
      <c r="E1331" s="1"/>
      <c r="F1331" s="1"/>
      <c r="G1331" s="5"/>
      <c r="H1331" s="1"/>
      <c r="I1331" s="1"/>
      <c r="J1331" s="5"/>
      <c r="K1331" s="1"/>
      <c r="L1331" s="1"/>
      <c r="M1331" s="5"/>
      <c r="N1331" s="5"/>
      <c r="O1331" s="5"/>
      <c r="P1331" s="5"/>
      <c r="Q1331" s="5"/>
      <c r="R1331" s="5"/>
      <c r="S1331" s="70"/>
      <c r="T1331" s="70"/>
      <c r="U1331" s="70"/>
      <c r="V1331" s="18"/>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1"/>
      <c r="BA1331" s="1"/>
    </row>
    <row r="1332" spans="2:53">
      <c r="B1332" s="1"/>
      <c r="C1332" s="1"/>
      <c r="D1332" s="1"/>
      <c r="E1332" s="1"/>
      <c r="F1332" s="1"/>
      <c r="G1332" s="5"/>
      <c r="H1332" s="1"/>
      <c r="I1332" s="1"/>
      <c r="J1332" s="5"/>
      <c r="K1332" s="1"/>
      <c r="L1332" s="1"/>
      <c r="M1332" s="5"/>
      <c r="N1332" s="5"/>
      <c r="O1332" s="5"/>
      <c r="P1332" s="5"/>
      <c r="Q1332" s="5"/>
      <c r="R1332" s="5"/>
      <c r="S1332" s="70"/>
      <c r="T1332" s="70"/>
      <c r="U1332" s="70"/>
      <c r="V1332" s="18"/>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1"/>
      <c r="BA1332" s="1"/>
    </row>
    <row r="1333" spans="2:53">
      <c r="B1333" s="1"/>
      <c r="C1333" s="1"/>
      <c r="D1333" s="1"/>
      <c r="E1333" s="1"/>
      <c r="F1333" s="1"/>
      <c r="G1333" s="5"/>
      <c r="H1333" s="1"/>
      <c r="I1333" s="1"/>
      <c r="J1333" s="5"/>
      <c r="K1333" s="1"/>
      <c r="L1333" s="1"/>
      <c r="M1333" s="5"/>
      <c r="N1333" s="5"/>
      <c r="O1333" s="5"/>
      <c r="P1333" s="5"/>
      <c r="Q1333" s="5"/>
      <c r="R1333" s="5"/>
      <c r="S1333" s="70"/>
      <c r="T1333" s="70"/>
      <c r="U1333" s="70"/>
      <c r="V1333" s="18"/>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1"/>
      <c r="BA1333" s="1"/>
    </row>
    <row r="1334" spans="2:53">
      <c r="B1334" s="1"/>
      <c r="C1334" s="1"/>
      <c r="D1334" s="1"/>
      <c r="E1334" s="1"/>
      <c r="F1334" s="1"/>
      <c r="G1334" s="5"/>
      <c r="H1334" s="1"/>
      <c r="I1334" s="1"/>
      <c r="J1334" s="5"/>
      <c r="K1334" s="1"/>
      <c r="L1334" s="1"/>
      <c r="M1334" s="5"/>
      <c r="N1334" s="5"/>
      <c r="O1334" s="5"/>
      <c r="P1334" s="5"/>
      <c r="Q1334" s="5"/>
      <c r="R1334" s="5"/>
      <c r="S1334" s="70"/>
      <c r="T1334" s="70"/>
      <c r="U1334" s="70"/>
      <c r="V1334" s="18"/>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1"/>
      <c r="BA1334" s="1"/>
    </row>
    <row r="1335" spans="2:53">
      <c r="B1335" s="1"/>
      <c r="C1335" s="1"/>
      <c r="D1335" s="1"/>
      <c r="E1335" s="1"/>
      <c r="F1335" s="1"/>
      <c r="G1335" s="5"/>
      <c r="H1335" s="1"/>
      <c r="I1335" s="1"/>
      <c r="J1335" s="5"/>
      <c r="K1335" s="1"/>
      <c r="L1335" s="1"/>
      <c r="M1335" s="5"/>
      <c r="N1335" s="5"/>
      <c r="O1335" s="5"/>
      <c r="P1335" s="5"/>
      <c r="Q1335" s="5"/>
      <c r="R1335" s="5"/>
      <c r="S1335" s="70"/>
      <c r="T1335" s="70"/>
      <c r="U1335" s="70"/>
      <c r="V1335" s="18"/>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1"/>
      <c r="BA1335" s="1"/>
    </row>
    <row r="1336" spans="2:53">
      <c r="B1336" s="1"/>
      <c r="C1336" s="1"/>
      <c r="D1336" s="1"/>
      <c r="E1336" s="1"/>
      <c r="F1336" s="1"/>
      <c r="G1336" s="5"/>
      <c r="H1336" s="1"/>
      <c r="I1336" s="1"/>
      <c r="J1336" s="5"/>
      <c r="K1336" s="1"/>
      <c r="L1336" s="1"/>
      <c r="M1336" s="5"/>
      <c r="N1336" s="5"/>
      <c r="O1336" s="5"/>
      <c r="P1336" s="5"/>
      <c r="Q1336" s="5"/>
      <c r="R1336" s="5"/>
      <c r="S1336" s="70"/>
      <c r="T1336" s="70"/>
      <c r="U1336" s="70"/>
      <c r="V1336" s="18"/>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1"/>
      <c r="BA1336" s="1"/>
    </row>
    <row r="1337" spans="2:53">
      <c r="B1337" s="1"/>
      <c r="C1337" s="1"/>
      <c r="D1337" s="1"/>
      <c r="E1337" s="1"/>
      <c r="F1337" s="1"/>
      <c r="G1337" s="5"/>
      <c r="H1337" s="1"/>
      <c r="I1337" s="1"/>
      <c r="J1337" s="5"/>
      <c r="K1337" s="1"/>
      <c r="L1337" s="1"/>
      <c r="M1337" s="5"/>
      <c r="N1337" s="5"/>
      <c r="O1337" s="5"/>
      <c r="P1337" s="5"/>
      <c r="Q1337" s="5"/>
      <c r="R1337" s="5"/>
      <c r="S1337" s="70"/>
      <c r="T1337" s="70"/>
      <c r="U1337" s="70"/>
      <c r="V1337" s="18"/>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1"/>
      <c r="BA1337" s="1"/>
    </row>
    <row r="1338" spans="2:53">
      <c r="B1338" s="1"/>
      <c r="C1338" s="1"/>
      <c r="D1338" s="1"/>
      <c r="E1338" s="1"/>
      <c r="F1338" s="1"/>
      <c r="G1338" s="5"/>
      <c r="H1338" s="1"/>
      <c r="I1338" s="1"/>
      <c r="J1338" s="5"/>
      <c r="K1338" s="1"/>
      <c r="L1338" s="1"/>
      <c r="M1338" s="5"/>
      <c r="N1338" s="5"/>
      <c r="O1338" s="5"/>
      <c r="P1338" s="5"/>
      <c r="Q1338" s="5"/>
      <c r="R1338" s="5"/>
      <c r="S1338" s="70"/>
      <c r="T1338" s="70"/>
      <c r="U1338" s="70"/>
      <c r="V1338" s="18"/>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1"/>
      <c r="BA1338" s="1"/>
    </row>
    <row r="1339" spans="2:53">
      <c r="B1339" s="1"/>
      <c r="C1339" s="1"/>
      <c r="D1339" s="1"/>
      <c r="E1339" s="1"/>
      <c r="F1339" s="1"/>
      <c r="G1339" s="5"/>
      <c r="H1339" s="1"/>
      <c r="I1339" s="1"/>
      <c r="J1339" s="5"/>
      <c r="K1339" s="1"/>
      <c r="L1339" s="1"/>
      <c r="M1339" s="5"/>
      <c r="N1339" s="5"/>
      <c r="O1339" s="5"/>
      <c r="P1339" s="5"/>
      <c r="Q1339" s="5"/>
      <c r="R1339" s="5"/>
      <c r="S1339" s="70"/>
      <c r="T1339" s="70"/>
      <c r="U1339" s="70"/>
      <c r="V1339" s="18"/>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1"/>
      <c r="BA1339" s="1"/>
    </row>
    <row r="1340" spans="2:53">
      <c r="B1340" s="1"/>
      <c r="C1340" s="1"/>
      <c r="D1340" s="1"/>
      <c r="E1340" s="1"/>
      <c r="F1340" s="1"/>
      <c r="G1340" s="5"/>
      <c r="H1340" s="1"/>
      <c r="I1340" s="1"/>
      <c r="J1340" s="5"/>
      <c r="K1340" s="1"/>
      <c r="L1340" s="1"/>
      <c r="M1340" s="5"/>
      <c r="N1340" s="5"/>
      <c r="O1340" s="5"/>
      <c r="P1340" s="5"/>
      <c r="Q1340" s="5"/>
      <c r="R1340" s="5"/>
      <c r="S1340" s="70"/>
      <c r="T1340" s="70"/>
      <c r="U1340" s="70"/>
      <c r="V1340" s="18"/>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1"/>
      <c r="BA1340" s="1"/>
    </row>
    <row r="1341" spans="2:53">
      <c r="B1341" s="1"/>
      <c r="C1341" s="1"/>
      <c r="D1341" s="1"/>
      <c r="E1341" s="1"/>
      <c r="F1341" s="1"/>
      <c r="G1341" s="5"/>
      <c r="H1341" s="1"/>
      <c r="I1341" s="1"/>
      <c r="J1341" s="5"/>
      <c r="K1341" s="1"/>
      <c r="L1341" s="1"/>
      <c r="M1341" s="5"/>
      <c r="N1341" s="5"/>
      <c r="O1341" s="5"/>
      <c r="P1341" s="5"/>
      <c r="Q1341" s="5"/>
      <c r="R1341" s="5"/>
      <c r="S1341" s="70"/>
      <c r="T1341" s="70"/>
      <c r="U1341" s="70"/>
      <c r="V1341" s="18"/>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1"/>
      <c r="BA1341" s="1"/>
    </row>
    <row r="1342" spans="2:53">
      <c r="B1342" s="1"/>
      <c r="C1342" s="1"/>
      <c r="D1342" s="1"/>
      <c r="E1342" s="1"/>
      <c r="F1342" s="1"/>
      <c r="G1342" s="5"/>
      <c r="H1342" s="1"/>
      <c r="I1342" s="1"/>
      <c r="J1342" s="5"/>
      <c r="K1342" s="1"/>
      <c r="L1342" s="1"/>
      <c r="M1342" s="5"/>
      <c r="N1342" s="5"/>
      <c r="O1342" s="5"/>
      <c r="P1342" s="5"/>
      <c r="Q1342" s="5"/>
      <c r="R1342" s="5"/>
      <c r="S1342" s="70"/>
      <c r="T1342" s="70"/>
      <c r="U1342" s="70"/>
      <c r="V1342" s="18"/>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1"/>
      <c r="BA1342" s="1"/>
    </row>
    <row r="1343" spans="2:53">
      <c r="B1343" s="1"/>
      <c r="C1343" s="1"/>
      <c r="D1343" s="1"/>
      <c r="E1343" s="1"/>
      <c r="F1343" s="1"/>
      <c r="G1343" s="5"/>
      <c r="H1343" s="1"/>
      <c r="I1343" s="1"/>
      <c r="J1343" s="5"/>
      <c r="K1343" s="1"/>
      <c r="L1343" s="1"/>
      <c r="M1343" s="5"/>
      <c r="N1343" s="5"/>
      <c r="O1343" s="5"/>
      <c r="P1343" s="5"/>
      <c r="Q1343" s="5"/>
      <c r="R1343" s="5"/>
      <c r="S1343" s="70"/>
      <c r="T1343" s="70"/>
      <c r="U1343" s="70"/>
      <c r="V1343" s="18"/>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1"/>
      <c r="BA1343" s="1"/>
    </row>
    <row r="1344" spans="2:53">
      <c r="B1344" s="1"/>
      <c r="C1344" s="1"/>
      <c r="D1344" s="1"/>
      <c r="E1344" s="1"/>
      <c r="F1344" s="1"/>
      <c r="G1344" s="5"/>
      <c r="H1344" s="1"/>
      <c r="I1344" s="1"/>
      <c r="J1344" s="5"/>
      <c r="K1344" s="1"/>
      <c r="L1344" s="1"/>
      <c r="M1344" s="5"/>
      <c r="N1344" s="5"/>
      <c r="O1344" s="5"/>
      <c r="P1344" s="5"/>
      <c r="Q1344" s="5"/>
      <c r="R1344" s="5"/>
      <c r="S1344" s="70"/>
      <c r="T1344" s="70"/>
      <c r="U1344" s="70"/>
      <c r="V1344" s="18"/>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1"/>
      <c r="BA1344" s="1"/>
    </row>
    <row r="1345" spans="2:53">
      <c r="B1345" s="1"/>
      <c r="C1345" s="1"/>
      <c r="D1345" s="1"/>
      <c r="E1345" s="1"/>
      <c r="F1345" s="1"/>
      <c r="G1345" s="5"/>
      <c r="H1345" s="1"/>
      <c r="I1345" s="1"/>
      <c r="J1345" s="5"/>
      <c r="K1345" s="1"/>
      <c r="L1345" s="1"/>
      <c r="M1345" s="5"/>
      <c r="N1345" s="5"/>
      <c r="O1345" s="5"/>
      <c r="P1345" s="5"/>
      <c r="Q1345" s="5"/>
      <c r="R1345" s="5"/>
      <c r="S1345" s="70"/>
      <c r="T1345" s="70"/>
      <c r="U1345" s="70"/>
      <c r="V1345" s="18"/>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1"/>
      <c r="BA1345" s="1"/>
    </row>
    <row r="1346" spans="2:53">
      <c r="B1346" s="1"/>
      <c r="C1346" s="1"/>
      <c r="D1346" s="1"/>
      <c r="E1346" s="1"/>
      <c r="F1346" s="1"/>
      <c r="G1346" s="5"/>
      <c r="H1346" s="1"/>
      <c r="I1346" s="1"/>
      <c r="J1346" s="5"/>
      <c r="K1346" s="1"/>
      <c r="L1346" s="1"/>
      <c r="M1346" s="5"/>
      <c r="N1346" s="5"/>
      <c r="O1346" s="5"/>
      <c r="P1346" s="5"/>
      <c r="Q1346" s="5"/>
      <c r="R1346" s="5"/>
      <c r="S1346" s="70"/>
      <c r="T1346" s="70"/>
      <c r="U1346" s="70"/>
      <c r="V1346" s="18"/>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1"/>
      <c r="BA1346" s="1"/>
    </row>
    <row r="1347" spans="2:53">
      <c r="B1347" s="1"/>
      <c r="C1347" s="1"/>
      <c r="D1347" s="1"/>
      <c r="E1347" s="1"/>
      <c r="F1347" s="1"/>
      <c r="G1347" s="5"/>
      <c r="H1347" s="1"/>
      <c r="I1347" s="1"/>
      <c r="J1347" s="5"/>
      <c r="K1347" s="1"/>
      <c r="L1347" s="1"/>
      <c r="M1347" s="5"/>
      <c r="N1347" s="5"/>
      <c r="O1347" s="5"/>
      <c r="P1347" s="5"/>
      <c r="Q1347" s="5"/>
      <c r="R1347" s="5"/>
      <c r="S1347" s="70"/>
      <c r="T1347" s="70"/>
      <c r="U1347" s="70"/>
      <c r="V1347" s="18"/>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1"/>
      <c r="BA1347" s="1"/>
    </row>
    <row r="1348" spans="2:53">
      <c r="B1348" s="1"/>
      <c r="C1348" s="1"/>
      <c r="D1348" s="1"/>
      <c r="E1348" s="1"/>
      <c r="F1348" s="1"/>
      <c r="G1348" s="5"/>
      <c r="H1348" s="1"/>
      <c r="I1348" s="1"/>
      <c r="J1348" s="5"/>
      <c r="K1348" s="1"/>
      <c r="L1348" s="1"/>
      <c r="M1348" s="5"/>
      <c r="N1348" s="5"/>
      <c r="O1348" s="5"/>
      <c r="P1348" s="5"/>
      <c r="Q1348" s="5"/>
      <c r="R1348" s="5"/>
      <c r="S1348" s="70"/>
      <c r="T1348" s="70"/>
      <c r="U1348" s="70"/>
      <c r="V1348" s="18"/>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1"/>
      <c r="BA1348" s="1"/>
    </row>
    <row r="1349" spans="2:53">
      <c r="B1349" s="1"/>
      <c r="C1349" s="1"/>
      <c r="D1349" s="1"/>
      <c r="E1349" s="1"/>
      <c r="F1349" s="1"/>
      <c r="G1349" s="5"/>
      <c r="H1349" s="1"/>
      <c r="I1349" s="1"/>
      <c r="J1349" s="5"/>
      <c r="K1349" s="1"/>
      <c r="L1349" s="1"/>
      <c r="M1349" s="5"/>
      <c r="N1349" s="5"/>
      <c r="O1349" s="5"/>
      <c r="P1349" s="5"/>
      <c r="Q1349" s="5"/>
      <c r="R1349" s="5"/>
      <c r="S1349" s="70"/>
      <c r="T1349" s="70"/>
      <c r="U1349" s="70"/>
      <c r="V1349" s="18"/>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1"/>
      <c r="BA1349" s="1"/>
    </row>
    <row r="1350" spans="2:53">
      <c r="B1350" s="1"/>
      <c r="C1350" s="1"/>
      <c r="D1350" s="1"/>
      <c r="E1350" s="1"/>
      <c r="F1350" s="1"/>
      <c r="G1350" s="5"/>
      <c r="H1350" s="1"/>
      <c r="I1350" s="1"/>
      <c r="J1350" s="5"/>
      <c r="K1350" s="1"/>
      <c r="L1350" s="1"/>
      <c r="M1350" s="5"/>
      <c r="N1350" s="5"/>
      <c r="O1350" s="5"/>
      <c r="P1350" s="5"/>
      <c r="Q1350" s="5"/>
      <c r="R1350" s="5"/>
      <c r="S1350" s="70"/>
      <c r="T1350" s="70"/>
      <c r="U1350" s="70"/>
      <c r="V1350" s="18"/>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1"/>
      <c r="BA1350" s="1"/>
    </row>
    <row r="1351" spans="2:53">
      <c r="B1351" s="1"/>
      <c r="C1351" s="1"/>
      <c r="D1351" s="1"/>
      <c r="E1351" s="1"/>
      <c r="F1351" s="1"/>
      <c r="G1351" s="5"/>
      <c r="H1351" s="1"/>
      <c r="I1351" s="1"/>
      <c r="J1351" s="5"/>
      <c r="K1351" s="1"/>
      <c r="L1351" s="1"/>
      <c r="M1351" s="5"/>
      <c r="N1351" s="5"/>
      <c r="O1351" s="5"/>
      <c r="P1351" s="5"/>
      <c r="Q1351" s="5"/>
      <c r="R1351" s="5"/>
      <c r="S1351" s="70"/>
      <c r="T1351" s="70"/>
      <c r="U1351" s="70"/>
      <c r="V1351" s="18"/>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1"/>
      <c r="BA1351" s="1"/>
    </row>
    <row r="1352" spans="2:53">
      <c r="B1352" s="1"/>
      <c r="C1352" s="1"/>
      <c r="D1352" s="1"/>
      <c r="E1352" s="1"/>
      <c r="F1352" s="1"/>
      <c r="G1352" s="5"/>
      <c r="H1352" s="1"/>
      <c r="I1352" s="1"/>
      <c r="J1352" s="5"/>
      <c r="K1352" s="1"/>
      <c r="L1352" s="1"/>
      <c r="M1352" s="5"/>
      <c r="N1352" s="5"/>
      <c r="O1352" s="5"/>
      <c r="P1352" s="5"/>
      <c r="Q1352" s="5"/>
      <c r="R1352" s="5"/>
      <c r="S1352" s="70"/>
      <c r="T1352" s="70"/>
      <c r="U1352" s="70"/>
      <c r="V1352" s="18"/>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1"/>
      <c r="BA1352" s="1"/>
    </row>
    <row r="1353" spans="2:53">
      <c r="B1353" s="1"/>
      <c r="C1353" s="1"/>
      <c r="D1353" s="1"/>
      <c r="E1353" s="1"/>
      <c r="F1353" s="1"/>
      <c r="G1353" s="5"/>
      <c r="H1353" s="1"/>
      <c r="I1353" s="1"/>
      <c r="J1353" s="5"/>
      <c r="K1353" s="1"/>
      <c r="L1353" s="1"/>
      <c r="M1353" s="5"/>
      <c r="N1353" s="5"/>
      <c r="O1353" s="5"/>
      <c r="P1353" s="5"/>
      <c r="Q1353" s="5"/>
      <c r="R1353" s="5"/>
      <c r="S1353" s="70"/>
      <c r="T1353" s="70"/>
      <c r="U1353" s="70"/>
      <c r="V1353" s="18"/>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1"/>
      <c r="BA1353" s="1"/>
    </row>
    <row r="1354" spans="2:53">
      <c r="B1354" s="1"/>
      <c r="C1354" s="1"/>
      <c r="D1354" s="1"/>
      <c r="E1354" s="1"/>
      <c r="F1354" s="1"/>
      <c r="G1354" s="5"/>
      <c r="H1354" s="1"/>
      <c r="I1354" s="1"/>
      <c r="J1354" s="5"/>
      <c r="K1354" s="1"/>
      <c r="L1354" s="1"/>
      <c r="M1354" s="5"/>
      <c r="N1354" s="5"/>
      <c r="O1354" s="5"/>
      <c r="P1354" s="5"/>
      <c r="Q1354" s="5"/>
      <c r="R1354" s="5"/>
      <c r="S1354" s="70"/>
      <c r="T1354" s="70"/>
      <c r="U1354" s="70"/>
      <c r="V1354" s="18"/>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1"/>
      <c r="BA1354" s="1"/>
    </row>
    <row r="1355" spans="2:53">
      <c r="B1355" s="1"/>
      <c r="C1355" s="1"/>
      <c r="D1355" s="1"/>
      <c r="E1355" s="1"/>
      <c r="F1355" s="1"/>
      <c r="G1355" s="5"/>
      <c r="H1355" s="1"/>
      <c r="I1355" s="1"/>
      <c r="J1355" s="5"/>
      <c r="K1355" s="1"/>
      <c r="L1355" s="1"/>
      <c r="M1355" s="5"/>
      <c r="N1355" s="5"/>
      <c r="O1355" s="5"/>
      <c r="P1355" s="5"/>
      <c r="Q1355" s="5"/>
      <c r="R1355" s="5"/>
      <c r="S1355" s="70"/>
      <c r="T1355" s="70"/>
      <c r="U1355" s="70"/>
      <c r="V1355" s="18"/>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1"/>
      <c r="BA1355" s="1"/>
    </row>
    <row r="1356" spans="2:53">
      <c r="B1356" s="1"/>
      <c r="C1356" s="1"/>
      <c r="D1356" s="1"/>
      <c r="E1356" s="1"/>
      <c r="F1356" s="1"/>
      <c r="G1356" s="5"/>
      <c r="H1356" s="1"/>
      <c r="I1356" s="1"/>
      <c r="J1356" s="5"/>
      <c r="K1356" s="1"/>
      <c r="L1356" s="1"/>
      <c r="M1356" s="5"/>
      <c r="N1356" s="5"/>
      <c r="O1356" s="5"/>
      <c r="P1356" s="5"/>
      <c r="Q1356" s="5"/>
      <c r="R1356" s="5"/>
      <c r="S1356" s="70"/>
      <c r="T1356" s="70"/>
      <c r="U1356" s="70"/>
      <c r="V1356" s="18"/>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1"/>
      <c r="BA1356" s="1"/>
    </row>
    <row r="1357" spans="2:53">
      <c r="B1357" s="1"/>
      <c r="C1357" s="1"/>
      <c r="D1357" s="1"/>
      <c r="E1357" s="1"/>
      <c r="F1357" s="1"/>
      <c r="G1357" s="5"/>
      <c r="H1357" s="1"/>
      <c r="I1357" s="1"/>
      <c r="J1357" s="5"/>
      <c r="K1357" s="1"/>
      <c r="L1357" s="1"/>
      <c r="M1357" s="5"/>
      <c r="N1357" s="5"/>
      <c r="O1357" s="5"/>
      <c r="P1357" s="5"/>
      <c r="Q1357" s="5"/>
      <c r="R1357" s="5"/>
      <c r="S1357" s="70"/>
      <c r="T1357" s="70"/>
      <c r="U1357" s="70"/>
      <c r="V1357" s="18"/>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1"/>
      <c r="BA1357" s="1"/>
    </row>
    <row r="1358" spans="2:53">
      <c r="B1358" s="1"/>
      <c r="C1358" s="1"/>
      <c r="D1358" s="1"/>
      <c r="E1358" s="1"/>
      <c r="F1358" s="1"/>
      <c r="G1358" s="5"/>
      <c r="H1358" s="1"/>
      <c r="I1358" s="1"/>
      <c r="J1358" s="5"/>
      <c r="K1358" s="1"/>
      <c r="L1358" s="1"/>
      <c r="M1358" s="5"/>
      <c r="N1358" s="5"/>
      <c r="O1358" s="5"/>
      <c r="P1358" s="5"/>
      <c r="Q1358" s="5"/>
      <c r="R1358" s="5"/>
      <c r="S1358" s="70"/>
      <c r="T1358" s="70"/>
      <c r="U1358" s="70"/>
      <c r="V1358" s="18"/>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1"/>
      <c r="BA1358" s="1"/>
    </row>
    <row r="1359" spans="2:53">
      <c r="B1359" s="1"/>
      <c r="C1359" s="1"/>
      <c r="D1359" s="1"/>
      <c r="E1359" s="1"/>
      <c r="F1359" s="1"/>
      <c r="G1359" s="5"/>
      <c r="H1359" s="1"/>
      <c r="I1359" s="1"/>
      <c r="J1359" s="5"/>
      <c r="K1359" s="1"/>
      <c r="L1359" s="1"/>
      <c r="M1359" s="5"/>
      <c r="N1359" s="5"/>
      <c r="O1359" s="5"/>
      <c r="P1359" s="5"/>
      <c r="Q1359" s="5"/>
      <c r="R1359" s="5"/>
      <c r="S1359" s="70"/>
      <c r="T1359" s="70"/>
      <c r="U1359" s="70"/>
      <c r="V1359" s="18"/>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1"/>
      <c r="BA1359" s="1"/>
    </row>
    <row r="1360" spans="2:53">
      <c r="B1360" s="1"/>
      <c r="C1360" s="1"/>
      <c r="D1360" s="1"/>
      <c r="E1360" s="1"/>
      <c r="F1360" s="1"/>
      <c r="G1360" s="5"/>
      <c r="H1360" s="1"/>
      <c r="I1360" s="1"/>
      <c r="J1360" s="5"/>
      <c r="K1360" s="1"/>
      <c r="L1360" s="1"/>
      <c r="M1360" s="5"/>
      <c r="N1360" s="5"/>
      <c r="O1360" s="5"/>
      <c r="P1360" s="5"/>
      <c r="Q1360" s="5"/>
      <c r="R1360" s="5"/>
      <c r="S1360" s="70"/>
      <c r="T1360" s="70"/>
      <c r="U1360" s="70"/>
      <c r="V1360" s="18"/>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1"/>
      <c r="BA1360" s="1"/>
    </row>
    <row r="1361" spans="2:53">
      <c r="B1361" s="1"/>
      <c r="C1361" s="1"/>
      <c r="D1361" s="1"/>
      <c r="E1361" s="1"/>
      <c r="F1361" s="1"/>
      <c r="G1361" s="5"/>
      <c r="H1361" s="1"/>
      <c r="I1361" s="1"/>
      <c r="J1361" s="5"/>
      <c r="K1361" s="1"/>
      <c r="L1361" s="1"/>
      <c r="M1361" s="5"/>
      <c r="N1361" s="5"/>
      <c r="O1361" s="5"/>
      <c r="P1361" s="5"/>
      <c r="Q1361" s="5"/>
      <c r="R1361" s="5"/>
      <c r="S1361" s="70"/>
      <c r="T1361" s="70"/>
      <c r="U1361" s="70"/>
      <c r="V1361" s="18"/>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1"/>
      <c r="BA1361" s="1"/>
    </row>
    <row r="1362" spans="2:53">
      <c r="B1362" s="1"/>
      <c r="C1362" s="1"/>
      <c r="D1362" s="1"/>
      <c r="E1362" s="1"/>
      <c r="F1362" s="1"/>
      <c r="G1362" s="5"/>
      <c r="H1362" s="1"/>
      <c r="I1362" s="1"/>
      <c r="J1362" s="5"/>
      <c r="K1362" s="1"/>
      <c r="L1362" s="1"/>
      <c r="M1362" s="5"/>
      <c r="N1362" s="5"/>
      <c r="O1362" s="5"/>
      <c r="P1362" s="5"/>
      <c r="Q1362" s="5"/>
      <c r="R1362" s="5"/>
      <c r="S1362" s="70"/>
      <c r="T1362" s="70"/>
      <c r="U1362" s="70"/>
      <c r="V1362" s="18"/>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1"/>
      <c r="BA1362" s="1"/>
    </row>
    <row r="1363" spans="2:53">
      <c r="B1363" s="1"/>
      <c r="C1363" s="1"/>
      <c r="D1363" s="1"/>
      <c r="E1363" s="1"/>
      <c r="F1363" s="1"/>
      <c r="G1363" s="5"/>
      <c r="H1363" s="1"/>
      <c r="I1363" s="1"/>
      <c r="J1363" s="5"/>
      <c r="K1363" s="1"/>
      <c r="L1363" s="1"/>
      <c r="M1363" s="5"/>
      <c r="N1363" s="5"/>
      <c r="O1363" s="5"/>
      <c r="P1363" s="5"/>
      <c r="Q1363" s="5"/>
      <c r="R1363" s="5"/>
      <c r="S1363" s="70"/>
      <c r="T1363" s="70"/>
      <c r="U1363" s="70"/>
      <c r="V1363" s="18"/>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1"/>
      <c r="BA1363" s="1"/>
    </row>
    <row r="1364" spans="2:53">
      <c r="B1364" s="1"/>
      <c r="C1364" s="1"/>
      <c r="D1364" s="1"/>
      <c r="E1364" s="1"/>
      <c r="F1364" s="1"/>
      <c r="G1364" s="5"/>
      <c r="H1364" s="1"/>
      <c r="I1364" s="1"/>
      <c r="J1364" s="5"/>
      <c r="K1364" s="1"/>
      <c r="L1364" s="1"/>
      <c r="M1364" s="5"/>
      <c r="N1364" s="5"/>
      <c r="O1364" s="5"/>
      <c r="P1364" s="5"/>
      <c r="Q1364" s="5"/>
      <c r="R1364" s="5"/>
      <c r="S1364" s="70"/>
      <c r="T1364" s="70"/>
      <c r="U1364" s="70"/>
      <c r="V1364" s="18"/>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1"/>
      <c r="BA1364" s="1"/>
    </row>
    <row r="1365" spans="2:53">
      <c r="B1365" s="1"/>
      <c r="C1365" s="1"/>
      <c r="D1365" s="1"/>
      <c r="E1365" s="1"/>
      <c r="F1365" s="1"/>
      <c r="G1365" s="5"/>
      <c r="H1365" s="1"/>
      <c r="I1365" s="1"/>
      <c r="J1365" s="5"/>
      <c r="K1365" s="1"/>
      <c r="L1365" s="1"/>
      <c r="M1365" s="5"/>
      <c r="N1365" s="5"/>
      <c r="O1365" s="5"/>
      <c r="P1365" s="5"/>
      <c r="Q1365" s="5"/>
      <c r="R1365" s="5"/>
      <c r="S1365" s="70"/>
      <c r="T1365" s="70"/>
      <c r="U1365" s="70"/>
      <c r="V1365" s="18"/>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1"/>
      <c r="BA1365" s="1"/>
    </row>
    <row r="1366" spans="2:53">
      <c r="B1366" s="1"/>
      <c r="C1366" s="1"/>
      <c r="D1366" s="1"/>
      <c r="E1366" s="1"/>
      <c r="F1366" s="1"/>
      <c r="G1366" s="5"/>
      <c r="H1366" s="1"/>
      <c r="I1366" s="1"/>
      <c r="J1366" s="5"/>
      <c r="K1366" s="1"/>
      <c r="L1366" s="1"/>
      <c r="M1366" s="5"/>
      <c r="N1366" s="5"/>
      <c r="O1366" s="5"/>
      <c r="P1366" s="5"/>
      <c r="Q1366" s="5"/>
      <c r="R1366" s="5"/>
      <c r="S1366" s="70"/>
      <c r="T1366" s="70"/>
      <c r="U1366" s="70"/>
      <c r="V1366" s="18"/>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1"/>
      <c r="BA1366" s="1"/>
    </row>
    <row r="1367" spans="2:53">
      <c r="B1367" s="1"/>
      <c r="C1367" s="1"/>
      <c r="D1367" s="1"/>
      <c r="E1367" s="1"/>
      <c r="F1367" s="1"/>
      <c r="G1367" s="5"/>
      <c r="H1367" s="1"/>
      <c r="I1367" s="1"/>
      <c r="J1367" s="5"/>
      <c r="K1367" s="1"/>
      <c r="L1367" s="1"/>
      <c r="M1367" s="5"/>
      <c r="N1367" s="5"/>
      <c r="O1367" s="5"/>
      <c r="P1367" s="5"/>
      <c r="Q1367" s="5"/>
      <c r="R1367" s="5"/>
      <c r="S1367" s="70"/>
      <c r="T1367" s="70"/>
      <c r="U1367" s="70"/>
      <c r="V1367" s="18"/>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1"/>
      <c r="BA1367" s="1"/>
    </row>
    <row r="1368" spans="2:53">
      <c r="B1368" s="1"/>
      <c r="C1368" s="1"/>
      <c r="D1368" s="1"/>
      <c r="E1368" s="1"/>
      <c r="F1368" s="1"/>
      <c r="G1368" s="5"/>
      <c r="H1368" s="1"/>
      <c r="I1368" s="1"/>
      <c r="J1368" s="5"/>
      <c r="K1368" s="1"/>
      <c r="L1368" s="1"/>
      <c r="M1368" s="5"/>
      <c r="N1368" s="5"/>
      <c r="O1368" s="5"/>
      <c r="P1368" s="5"/>
      <c r="Q1368" s="5"/>
      <c r="R1368" s="5"/>
      <c r="S1368" s="70"/>
      <c r="T1368" s="70"/>
      <c r="U1368" s="70"/>
      <c r="V1368" s="18"/>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1"/>
      <c r="BA1368" s="1"/>
    </row>
    <row r="1369" spans="2:53">
      <c r="B1369" s="1"/>
      <c r="C1369" s="1"/>
      <c r="D1369" s="1"/>
      <c r="E1369" s="1"/>
      <c r="F1369" s="1"/>
      <c r="G1369" s="5"/>
      <c r="H1369" s="1"/>
      <c r="I1369" s="1"/>
      <c r="J1369" s="5"/>
      <c r="K1369" s="1"/>
      <c r="L1369" s="1"/>
      <c r="M1369" s="5"/>
      <c r="N1369" s="5"/>
      <c r="O1369" s="5"/>
      <c r="P1369" s="5"/>
      <c r="Q1369" s="5"/>
      <c r="R1369" s="5"/>
      <c r="S1369" s="70"/>
      <c r="T1369" s="70"/>
      <c r="U1369" s="70"/>
      <c r="V1369" s="18"/>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1"/>
      <c r="BA1369" s="1"/>
    </row>
    <row r="1370" spans="2:53">
      <c r="B1370" s="1"/>
      <c r="C1370" s="1"/>
      <c r="D1370" s="1"/>
      <c r="E1370" s="1"/>
      <c r="F1370" s="1"/>
      <c r="G1370" s="5"/>
      <c r="H1370" s="1"/>
      <c r="I1370" s="1"/>
      <c r="J1370" s="5"/>
      <c r="K1370" s="1"/>
      <c r="L1370" s="1"/>
      <c r="M1370" s="5"/>
      <c r="N1370" s="5"/>
      <c r="O1370" s="5"/>
      <c r="P1370" s="5"/>
      <c r="Q1370" s="5"/>
      <c r="R1370" s="5"/>
      <c r="S1370" s="70"/>
      <c r="T1370" s="70"/>
      <c r="U1370" s="70"/>
      <c r="V1370" s="18"/>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1"/>
      <c r="BA1370" s="1"/>
    </row>
    <row r="1371" spans="2:53">
      <c r="B1371" s="1"/>
      <c r="C1371" s="1"/>
      <c r="D1371" s="1"/>
      <c r="E1371" s="1"/>
      <c r="F1371" s="1"/>
      <c r="G1371" s="5"/>
      <c r="H1371" s="1"/>
      <c r="I1371" s="1"/>
      <c r="J1371" s="5"/>
      <c r="K1371" s="1"/>
      <c r="L1371" s="1"/>
      <c r="M1371" s="5"/>
      <c r="N1371" s="5"/>
      <c r="O1371" s="5"/>
      <c r="P1371" s="5"/>
      <c r="Q1371" s="5"/>
      <c r="R1371" s="5"/>
      <c r="S1371" s="70"/>
      <c r="T1371" s="70"/>
      <c r="U1371" s="70"/>
      <c r="V1371" s="18"/>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1"/>
      <c r="BA1371" s="1"/>
    </row>
    <row r="1372" spans="2:53">
      <c r="B1372" s="1"/>
      <c r="C1372" s="1"/>
      <c r="D1372" s="1"/>
      <c r="E1372" s="1"/>
      <c r="F1372" s="1"/>
      <c r="G1372" s="5"/>
      <c r="H1372" s="1"/>
      <c r="I1372" s="1"/>
      <c r="J1372" s="5"/>
      <c r="K1372" s="1"/>
      <c r="L1372" s="1"/>
      <c r="M1372" s="5"/>
      <c r="N1372" s="5"/>
      <c r="O1372" s="5"/>
      <c r="P1372" s="5"/>
      <c r="Q1372" s="5"/>
      <c r="R1372" s="5"/>
      <c r="S1372" s="70"/>
      <c r="T1372" s="70"/>
      <c r="U1372" s="70"/>
      <c r="V1372" s="18"/>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1"/>
      <c r="BA1372" s="1"/>
    </row>
    <row r="1373" spans="2:53">
      <c r="B1373" s="1"/>
      <c r="C1373" s="1"/>
      <c r="D1373" s="1"/>
      <c r="E1373" s="1"/>
      <c r="F1373" s="1"/>
      <c r="G1373" s="5"/>
      <c r="H1373" s="1"/>
      <c r="I1373" s="1"/>
      <c r="J1373" s="5"/>
      <c r="K1373" s="1"/>
      <c r="L1373" s="1"/>
      <c r="M1373" s="5"/>
      <c r="N1373" s="5"/>
      <c r="O1373" s="5"/>
      <c r="P1373" s="5"/>
      <c r="Q1373" s="5"/>
      <c r="R1373" s="5"/>
      <c r="S1373" s="70"/>
      <c r="T1373" s="70"/>
      <c r="U1373" s="70"/>
      <c r="V1373" s="18"/>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1"/>
      <c r="BA1373" s="1"/>
    </row>
    <row r="1374" spans="2:53">
      <c r="B1374" s="1"/>
      <c r="C1374" s="1"/>
      <c r="D1374" s="1"/>
      <c r="E1374" s="1"/>
      <c r="F1374" s="1"/>
      <c r="G1374" s="5"/>
      <c r="H1374" s="1"/>
      <c r="I1374" s="1"/>
      <c r="J1374" s="5"/>
      <c r="K1374" s="1"/>
      <c r="L1374" s="1"/>
      <c r="M1374" s="5"/>
      <c r="N1374" s="5"/>
      <c r="O1374" s="5"/>
      <c r="P1374" s="5"/>
      <c r="Q1374" s="5"/>
      <c r="R1374" s="5"/>
      <c r="S1374" s="70"/>
      <c r="T1374" s="70"/>
      <c r="U1374" s="70"/>
      <c r="V1374" s="18"/>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1"/>
      <c r="BA1374" s="1"/>
    </row>
    <row r="1375" spans="2:53">
      <c r="B1375" s="1"/>
      <c r="C1375" s="1"/>
      <c r="D1375" s="1"/>
      <c r="E1375" s="1"/>
      <c r="F1375" s="1"/>
      <c r="G1375" s="5"/>
      <c r="H1375" s="1"/>
      <c r="I1375" s="1"/>
      <c r="J1375" s="5"/>
      <c r="K1375" s="1"/>
      <c r="L1375" s="1"/>
      <c r="M1375" s="5"/>
      <c r="N1375" s="5"/>
      <c r="O1375" s="5"/>
      <c r="P1375" s="5"/>
      <c r="Q1375" s="5"/>
      <c r="R1375" s="5"/>
      <c r="S1375" s="70"/>
      <c r="T1375" s="70"/>
      <c r="U1375" s="70"/>
      <c r="V1375" s="18"/>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1"/>
      <c r="BA1375" s="1"/>
    </row>
    <row r="1376" spans="2:53">
      <c r="B1376" s="1"/>
      <c r="C1376" s="1"/>
      <c r="D1376" s="1"/>
      <c r="E1376" s="1"/>
      <c r="F1376" s="1"/>
      <c r="G1376" s="5"/>
      <c r="H1376" s="1"/>
      <c r="I1376" s="1"/>
      <c r="J1376" s="5"/>
      <c r="K1376" s="1"/>
      <c r="L1376" s="1"/>
      <c r="M1376" s="5"/>
      <c r="N1376" s="5"/>
      <c r="O1376" s="5"/>
      <c r="P1376" s="5"/>
      <c r="Q1376" s="5"/>
      <c r="R1376" s="5"/>
      <c r="S1376" s="70"/>
      <c r="T1376" s="70"/>
      <c r="U1376" s="70"/>
      <c r="V1376" s="18"/>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1"/>
      <c r="BA1376" s="1"/>
    </row>
    <row r="1377" spans="2:53">
      <c r="B1377" s="1"/>
      <c r="C1377" s="1"/>
      <c r="D1377" s="1"/>
      <c r="E1377" s="1"/>
      <c r="F1377" s="1"/>
      <c r="G1377" s="5"/>
      <c r="H1377" s="1"/>
      <c r="I1377" s="1"/>
      <c r="J1377" s="5"/>
      <c r="K1377" s="1"/>
      <c r="L1377" s="1"/>
      <c r="M1377" s="5"/>
      <c r="N1377" s="5"/>
      <c r="O1377" s="5"/>
      <c r="P1377" s="5"/>
      <c r="Q1377" s="5"/>
      <c r="R1377" s="5"/>
      <c r="S1377" s="70"/>
      <c r="T1377" s="70"/>
      <c r="U1377" s="70"/>
      <c r="V1377" s="18"/>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1"/>
      <c r="BA1377" s="1"/>
    </row>
    <row r="1378" spans="2:53">
      <c r="B1378" s="1"/>
      <c r="C1378" s="1"/>
      <c r="D1378" s="1"/>
      <c r="E1378" s="1"/>
      <c r="F1378" s="1"/>
      <c r="G1378" s="5"/>
      <c r="H1378" s="1"/>
      <c r="I1378" s="1"/>
      <c r="J1378" s="5"/>
      <c r="K1378" s="1"/>
      <c r="L1378" s="1"/>
      <c r="M1378" s="5"/>
      <c r="N1378" s="5"/>
      <c r="O1378" s="5"/>
      <c r="P1378" s="5"/>
      <c r="Q1378" s="5"/>
      <c r="R1378" s="5"/>
      <c r="S1378" s="70"/>
      <c r="T1378" s="70"/>
      <c r="U1378" s="70"/>
      <c r="V1378" s="18"/>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1"/>
      <c r="BA1378" s="1"/>
    </row>
    <row r="1379" spans="2:53">
      <c r="B1379" s="1"/>
      <c r="C1379" s="1"/>
      <c r="D1379" s="1"/>
      <c r="E1379" s="1"/>
      <c r="F1379" s="1"/>
      <c r="G1379" s="5"/>
      <c r="H1379" s="1"/>
      <c r="I1379" s="1"/>
      <c r="J1379" s="5"/>
      <c r="K1379" s="1"/>
      <c r="L1379" s="1"/>
      <c r="M1379" s="5"/>
      <c r="N1379" s="5"/>
      <c r="O1379" s="5"/>
      <c r="P1379" s="5"/>
      <c r="Q1379" s="5"/>
      <c r="R1379" s="5"/>
      <c r="S1379" s="70"/>
      <c r="T1379" s="70"/>
      <c r="U1379" s="70"/>
      <c r="V1379" s="18"/>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1"/>
      <c r="BA1379" s="1"/>
    </row>
    <row r="1380" spans="2:53">
      <c r="B1380" s="1"/>
      <c r="C1380" s="1"/>
      <c r="D1380" s="1"/>
      <c r="E1380" s="1"/>
      <c r="F1380" s="1"/>
      <c r="G1380" s="5"/>
      <c r="H1380" s="1"/>
      <c r="I1380" s="1"/>
      <c r="J1380" s="5"/>
      <c r="K1380" s="1"/>
      <c r="L1380" s="1"/>
      <c r="M1380" s="5"/>
      <c r="N1380" s="5"/>
      <c r="O1380" s="5"/>
      <c r="P1380" s="5"/>
      <c r="Q1380" s="5"/>
      <c r="R1380" s="5"/>
      <c r="S1380" s="70"/>
      <c r="T1380" s="70"/>
      <c r="U1380" s="70"/>
      <c r="V1380" s="18"/>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1"/>
      <c r="BA1380" s="1"/>
    </row>
    <row r="1381" spans="2:53">
      <c r="B1381" s="1"/>
      <c r="C1381" s="1"/>
      <c r="D1381" s="1"/>
      <c r="E1381" s="1"/>
      <c r="F1381" s="1"/>
      <c r="G1381" s="5"/>
      <c r="H1381" s="1"/>
      <c r="I1381" s="1"/>
      <c r="J1381" s="5"/>
      <c r="K1381" s="1"/>
      <c r="L1381" s="1"/>
      <c r="M1381" s="5"/>
      <c r="N1381" s="5"/>
      <c r="O1381" s="5"/>
      <c r="P1381" s="5"/>
      <c r="Q1381" s="5"/>
      <c r="R1381" s="5"/>
      <c r="S1381" s="70"/>
      <c r="T1381" s="70"/>
      <c r="U1381" s="70"/>
      <c r="V1381" s="18"/>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1"/>
      <c r="BA1381" s="1"/>
    </row>
    <row r="1382" spans="2:53">
      <c r="B1382" s="1"/>
      <c r="C1382" s="1"/>
      <c r="D1382" s="1"/>
      <c r="E1382" s="1"/>
      <c r="F1382" s="1"/>
      <c r="G1382" s="5"/>
      <c r="H1382" s="1"/>
      <c r="I1382" s="1"/>
      <c r="J1382" s="5"/>
      <c r="K1382" s="1"/>
      <c r="L1382" s="1"/>
      <c r="M1382" s="5"/>
      <c r="N1382" s="5"/>
      <c r="O1382" s="5"/>
      <c r="P1382" s="5"/>
      <c r="Q1382" s="5"/>
      <c r="R1382" s="5"/>
      <c r="S1382" s="70"/>
      <c r="T1382" s="70"/>
      <c r="U1382" s="70"/>
      <c r="V1382" s="18"/>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1"/>
      <c r="BA1382" s="1"/>
    </row>
    <row r="1383" spans="2:53">
      <c r="B1383" s="1"/>
      <c r="C1383" s="1"/>
      <c r="D1383" s="1"/>
      <c r="E1383" s="1"/>
      <c r="F1383" s="1"/>
      <c r="G1383" s="5"/>
      <c r="H1383" s="1"/>
      <c r="I1383" s="1"/>
      <c r="J1383" s="5"/>
      <c r="K1383" s="1"/>
      <c r="L1383" s="1"/>
      <c r="M1383" s="5"/>
      <c r="N1383" s="5"/>
      <c r="O1383" s="5"/>
      <c r="P1383" s="5"/>
      <c r="Q1383" s="5"/>
      <c r="R1383" s="5"/>
      <c r="S1383" s="70"/>
      <c r="T1383" s="70"/>
      <c r="U1383" s="70"/>
      <c r="V1383" s="18"/>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1"/>
      <c r="BA1383" s="1"/>
    </row>
    <row r="1384" spans="2:53">
      <c r="B1384" s="1"/>
      <c r="C1384" s="1"/>
      <c r="D1384" s="1"/>
      <c r="E1384" s="1"/>
      <c r="F1384" s="1"/>
      <c r="G1384" s="5"/>
      <c r="H1384" s="1"/>
      <c r="I1384" s="1"/>
      <c r="J1384" s="5"/>
      <c r="K1384" s="1"/>
      <c r="L1384" s="1"/>
      <c r="M1384" s="5"/>
      <c r="N1384" s="5"/>
      <c r="O1384" s="5"/>
      <c r="P1384" s="5"/>
      <c r="Q1384" s="5"/>
      <c r="R1384" s="5"/>
      <c r="S1384" s="70"/>
      <c r="T1384" s="70"/>
      <c r="U1384" s="70"/>
      <c r="V1384" s="18"/>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1"/>
      <c r="BA1384" s="1"/>
    </row>
    <row r="1385" spans="2:53">
      <c r="B1385" s="1"/>
      <c r="C1385" s="1"/>
      <c r="D1385" s="1"/>
      <c r="E1385" s="1"/>
      <c r="F1385" s="1"/>
      <c r="G1385" s="5"/>
      <c r="H1385" s="1"/>
      <c r="I1385" s="1"/>
      <c r="J1385" s="5"/>
      <c r="K1385" s="1"/>
      <c r="L1385" s="1"/>
      <c r="M1385" s="5"/>
      <c r="N1385" s="5"/>
      <c r="O1385" s="5"/>
      <c r="P1385" s="5"/>
      <c r="Q1385" s="5"/>
      <c r="R1385" s="5"/>
      <c r="S1385" s="70"/>
      <c r="T1385" s="70"/>
      <c r="U1385" s="70"/>
      <c r="V1385" s="18"/>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1"/>
      <c r="BA1385" s="1"/>
    </row>
    <row r="1386" spans="2:53">
      <c r="B1386" s="1"/>
      <c r="C1386" s="1"/>
      <c r="D1386" s="1"/>
      <c r="E1386" s="1"/>
      <c r="F1386" s="1"/>
      <c r="G1386" s="5"/>
      <c r="H1386" s="1"/>
      <c r="I1386" s="1"/>
      <c r="J1386" s="5"/>
      <c r="K1386" s="1"/>
      <c r="L1386" s="1"/>
      <c r="M1386" s="5"/>
      <c r="N1386" s="5"/>
      <c r="O1386" s="5"/>
      <c r="P1386" s="5"/>
      <c r="Q1386" s="5"/>
      <c r="R1386" s="5"/>
      <c r="S1386" s="70"/>
      <c r="T1386" s="70"/>
      <c r="U1386" s="70"/>
      <c r="V1386" s="18"/>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1"/>
      <c r="BA1386" s="1"/>
    </row>
    <row r="1387" spans="2:53">
      <c r="B1387" s="1"/>
      <c r="C1387" s="1"/>
      <c r="D1387" s="1"/>
      <c r="E1387" s="1"/>
      <c r="F1387" s="1"/>
      <c r="G1387" s="5"/>
      <c r="H1387" s="1"/>
      <c r="I1387" s="1"/>
      <c r="J1387" s="5"/>
      <c r="K1387" s="1"/>
      <c r="L1387" s="1"/>
      <c r="M1387" s="5"/>
      <c r="N1387" s="5"/>
      <c r="O1387" s="5"/>
      <c r="P1387" s="5"/>
      <c r="Q1387" s="5"/>
      <c r="R1387" s="5"/>
      <c r="S1387" s="70"/>
      <c r="T1387" s="70"/>
      <c r="U1387" s="70"/>
      <c r="V1387" s="18"/>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1"/>
      <c r="BA1387" s="1"/>
    </row>
    <row r="1388" spans="2:53">
      <c r="B1388" s="1"/>
      <c r="C1388" s="1"/>
      <c r="D1388" s="1"/>
      <c r="E1388" s="1"/>
      <c r="F1388" s="1"/>
      <c r="G1388" s="5"/>
      <c r="H1388" s="1"/>
      <c r="I1388" s="1"/>
      <c r="J1388" s="5"/>
      <c r="K1388" s="1"/>
      <c r="L1388" s="1"/>
      <c r="M1388" s="5"/>
      <c r="N1388" s="5"/>
      <c r="O1388" s="5"/>
      <c r="P1388" s="5"/>
      <c r="Q1388" s="5"/>
      <c r="R1388" s="5"/>
      <c r="S1388" s="70"/>
      <c r="T1388" s="70"/>
      <c r="U1388" s="70"/>
      <c r="V1388" s="18"/>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1"/>
      <c r="BA1388" s="1"/>
    </row>
    <row r="1389" spans="2:53">
      <c r="B1389" s="1"/>
      <c r="C1389" s="1"/>
      <c r="D1389" s="1"/>
      <c r="E1389" s="1"/>
      <c r="F1389" s="1"/>
      <c r="G1389" s="5"/>
      <c r="H1389" s="1"/>
      <c r="I1389" s="1"/>
      <c r="J1389" s="5"/>
      <c r="K1389" s="1"/>
      <c r="L1389" s="1"/>
      <c r="M1389" s="5"/>
      <c r="N1389" s="5"/>
      <c r="O1389" s="5"/>
      <c r="P1389" s="5"/>
      <c r="Q1389" s="5"/>
      <c r="R1389" s="5"/>
      <c r="S1389" s="70"/>
      <c r="T1389" s="70"/>
      <c r="U1389" s="70"/>
      <c r="V1389" s="18"/>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1"/>
      <c r="BA1389" s="1"/>
    </row>
    <row r="1390" spans="2:53">
      <c r="B1390" s="1"/>
      <c r="C1390" s="1"/>
      <c r="D1390" s="1"/>
      <c r="E1390" s="1"/>
      <c r="F1390" s="1"/>
      <c r="G1390" s="5"/>
      <c r="H1390" s="1"/>
      <c r="I1390" s="1"/>
      <c r="J1390" s="5"/>
      <c r="K1390" s="1"/>
      <c r="L1390" s="1"/>
      <c r="M1390" s="5"/>
      <c r="N1390" s="5"/>
      <c r="O1390" s="5"/>
      <c r="P1390" s="5"/>
      <c r="Q1390" s="5"/>
      <c r="R1390" s="5"/>
      <c r="S1390" s="70"/>
      <c r="T1390" s="70"/>
      <c r="U1390" s="70"/>
      <c r="V1390" s="18"/>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1"/>
      <c r="BA1390" s="1"/>
    </row>
    <row r="1391" spans="2:53">
      <c r="B1391" s="1"/>
      <c r="C1391" s="1"/>
      <c r="D1391" s="1"/>
      <c r="E1391" s="1"/>
      <c r="F1391" s="1"/>
      <c r="G1391" s="5"/>
      <c r="H1391" s="1"/>
      <c r="I1391" s="1"/>
      <c r="J1391" s="5"/>
      <c r="K1391" s="1"/>
      <c r="L1391" s="1"/>
      <c r="M1391" s="5"/>
      <c r="N1391" s="5"/>
      <c r="O1391" s="5"/>
      <c r="P1391" s="5"/>
      <c r="Q1391" s="5"/>
      <c r="R1391" s="5"/>
      <c r="S1391" s="70"/>
      <c r="T1391" s="70"/>
      <c r="U1391" s="70"/>
      <c r="V1391" s="18"/>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1"/>
      <c r="BA1391" s="1"/>
    </row>
    <row r="1392" spans="2:53">
      <c r="B1392" s="1"/>
      <c r="C1392" s="1"/>
      <c r="D1392" s="1"/>
      <c r="E1392" s="1"/>
      <c r="F1392" s="1"/>
      <c r="G1392" s="5"/>
      <c r="H1392" s="1"/>
      <c r="I1392" s="1"/>
      <c r="J1392" s="5"/>
      <c r="K1392" s="1"/>
      <c r="L1392" s="1"/>
      <c r="M1392" s="5"/>
      <c r="N1392" s="5"/>
      <c r="O1392" s="5"/>
      <c r="P1392" s="5"/>
      <c r="Q1392" s="5"/>
      <c r="R1392" s="5"/>
      <c r="S1392" s="70"/>
      <c r="T1392" s="70"/>
      <c r="U1392" s="70"/>
      <c r="V1392" s="18"/>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1"/>
      <c r="BA1392" s="1"/>
    </row>
    <row r="1393" spans="2:53">
      <c r="B1393" s="1"/>
      <c r="C1393" s="1"/>
      <c r="D1393" s="1"/>
      <c r="E1393" s="1"/>
      <c r="F1393" s="1"/>
      <c r="G1393" s="5"/>
      <c r="H1393" s="1"/>
      <c r="I1393" s="1"/>
      <c r="J1393" s="5"/>
      <c r="K1393" s="1"/>
      <c r="L1393" s="1"/>
      <c r="M1393" s="5"/>
      <c r="N1393" s="5"/>
      <c r="O1393" s="5"/>
      <c r="P1393" s="5"/>
      <c r="Q1393" s="5"/>
      <c r="R1393" s="5"/>
      <c r="S1393" s="70"/>
      <c r="T1393" s="70"/>
      <c r="U1393" s="70"/>
      <c r="V1393" s="18"/>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1"/>
      <c r="BA1393" s="1"/>
    </row>
    <row r="1394" spans="2:53">
      <c r="B1394" s="1"/>
      <c r="C1394" s="1"/>
      <c r="D1394" s="1"/>
      <c r="E1394" s="1"/>
      <c r="F1394" s="1"/>
      <c r="G1394" s="5"/>
      <c r="H1394" s="1"/>
      <c r="I1394" s="1"/>
      <c r="J1394" s="5"/>
      <c r="K1394" s="1"/>
      <c r="L1394" s="1"/>
      <c r="M1394" s="5"/>
      <c r="N1394" s="5"/>
      <c r="O1394" s="5"/>
      <c r="P1394" s="5"/>
      <c r="Q1394" s="5"/>
      <c r="R1394" s="5"/>
      <c r="S1394" s="70"/>
      <c r="T1394" s="70"/>
      <c r="U1394" s="70"/>
      <c r="V1394" s="18"/>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1"/>
      <c r="BA1394" s="1"/>
    </row>
    <row r="1395" spans="2:53">
      <c r="B1395" s="1"/>
      <c r="C1395" s="1"/>
      <c r="D1395" s="1"/>
      <c r="E1395" s="1"/>
      <c r="F1395" s="1"/>
      <c r="G1395" s="5"/>
      <c r="H1395" s="1"/>
      <c r="I1395" s="1"/>
      <c r="J1395" s="5"/>
      <c r="K1395" s="1"/>
      <c r="L1395" s="1"/>
      <c r="M1395" s="5"/>
      <c r="N1395" s="5"/>
      <c r="O1395" s="5"/>
      <c r="P1395" s="5"/>
      <c r="Q1395" s="5"/>
      <c r="R1395" s="5"/>
      <c r="S1395" s="70"/>
      <c r="T1395" s="70"/>
      <c r="U1395" s="70"/>
      <c r="V1395" s="18"/>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1"/>
      <c r="BA1395" s="1"/>
    </row>
    <row r="1396" spans="2:53">
      <c r="B1396" s="1"/>
      <c r="C1396" s="1"/>
      <c r="D1396" s="1"/>
      <c r="E1396" s="1"/>
      <c r="F1396" s="1"/>
      <c r="G1396" s="5"/>
      <c r="H1396" s="1"/>
      <c r="I1396" s="1"/>
      <c r="J1396" s="5"/>
      <c r="K1396" s="1"/>
      <c r="L1396" s="1"/>
      <c r="M1396" s="5"/>
      <c r="N1396" s="5"/>
      <c r="O1396" s="5"/>
      <c r="P1396" s="5"/>
      <c r="Q1396" s="5"/>
      <c r="R1396" s="5"/>
      <c r="S1396" s="70"/>
      <c r="T1396" s="70"/>
      <c r="U1396" s="70"/>
      <c r="V1396" s="18"/>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1"/>
      <c r="BA1396" s="1"/>
    </row>
    <row r="1397" spans="2:53">
      <c r="B1397" s="1"/>
      <c r="C1397" s="1"/>
      <c r="D1397" s="1"/>
      <c r="E1397" s="1"/>
      <c r="F1397" s="1"/>
      <c r="G1397" s="5"/>
      <c r="H1397" s="1"/>
      <c r="I1397" s="1"/>
      <c r="J1397" s="5"/>
      <c r="K1397" s="1"/>
      <c r="L1397" s="1"/>
      <c r="M1397" s="5"/>
      <c r="N1397" s="5"/>
      <c r="O1397" s="5"/>
      <c r="P1397" s="5"/>
      <c r="Q1397" s="5"/>
      <c r="R1397" s="5"/>
      <c r="S1397" s="70"/>
      <c r="T1397" s="70"/>
      <c r="U1397" s="70"/>
      <c r="V1397" s="18"/>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1"/>
      <c r="BA1397" s="1"/>
    </row>
    <row r="1398" spans="2:53">
      <c r="B1398" s="1"/>
      <c r="C1398" s="1"/>
      <c r="D1398" s="1"/>
      <c r="E1398" s="1"/>
      <c r="F1398" s="1"/>
      <c r="G1398" s="5"/>
      <c r="H1398" s="1"/>
      <c r="I1398" s="1"/>
      <c r="J1398" s="5"/>
      <c r="K1398" s="1"/>
      <c r="L1398" s="1"/>
      <c r="M1398" s="5"/>
      <c r="N1398" s="5"/>
      <c r="O1398" s="5"/>
      <c r="P1398" s="5"/>
      <c r="Q1398" s="5"/>
      <c r="R1398" s="5"/>
      <c r="S1398" s="70"/>
      <c r="T1398" s="70"/>
      <c r="U1398" s="70"/>
      <c r="V1398" s="18"/>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1"/>
      <c r="BA1398" s="1"/>
    </row>
  </sheetData>
  <sheetProtection password="E5F9" sheet="1" objects="1" scenarios="1"/>
  <dataConsolidate/>
  <mergeCells count="15">
    <mergeCell ref="H1:H2"/>
    <mergeCell ref="A1:A2"/>
    <mergeCell ref="B1:B2"/>
    <mergeCell ref="C1:C2"/>
    <mergeCell ref="D1:F1"/>
    <mergeCell ref="G1:G2"/>
    <mergeCell ref="P1:P2"/>
    <mergeCell ref="Q1:Q2"/>
    <mergeCell ref="S1:U1"/>
    <mergeCell ref="I1:I2"/>
    <mergeCell ref="J1:J2"/>
    <mergeCell ref="K1:K2"/>
    <mergeCell ref="L1:L2"/>
    <mergeCell ref="M1:M2"/>
    <mergeCell ref="N1:N2"/>
  </mergeCells>
  <conditionalFormatting sqref="W108:Y134 W6:Y106">
    <cfRule type="cellIs" dxfId="14" priority="5" operator="lessThan">
      <formula>0</formula>
    </cfRule>
  </conditionalFormatting>
  <conditionalFormatting sqref="I114:I134 I108:I112 I5:I106">
    <cfRule type="expression" dxfId="13" priority="4">
      <formula>"IF(G6&gt;=R2)"</formula>
    </cfRule>
  </conditionalFormatting>
  <conditionalFormatting sqref="AX1389">
    <cfRule type="cellIs" dxfId="12" priority="3" operator="equal">
      <formula>FALSE</formula>
    </cfRule>
  </conditionalFormatting>
  <conditionalFormatting sqref="V6:V105">
    <cfRule type="cellIs" dxfId="11" priority="1" operator="lessThan">
      <formula>$W$3</formula>
    </cfRule>
    <cfRule type="cellIs" dxfId="10" priority="2" operator="lessThan">
      <formula>42094</formula>
    </cfRule>
  </conditionalFormatting>
  <dataValidations count="11">
    <dataValidation type="whole" operator="greaterThanOrEqual" allowBlank="1" showInputMessage="1" showErrorMessage="1" sqref="U6:U105">
      <formula1>D6</formula1>
    </dataValidation>
    <dataValidation type="list" allowBlank="1" showInputMessage="1" showErrorMessage="1" sqref="Y2">
      <formula1>$BB$2:$CA$2</formula1>
    </dataValidation>
    <dataValidation type="list" allowBlank="1" showInputMessage="1" showErrorMessage="1" sqref="B6:B105">
      <formula1>$B$209:$B$228</formula1>
    </dataValidation>
    <dataValidation type="list" allowBlank="1" showInputMessage="1" showErrorMessage="1" sqref="X2">
      <formula1>$Z$2:$AY$2</formula1>
    </dataValidation>
    <dataValidation type="list" allowBlank="1" showInputMessage="1" showErrorMessage="1" sqref="R6:R105">
      <formula1>ABC</formula1>
    </dataValidation>
    <dataValidation type="whole" operator="lessThan" allowBlank="1" showInputMessage="1" showErrorMessage="1" sqref="F6:F112">
      <formula1>32</formula1>
    </dataValidation>
    <dataValidation type="whole" allowBlank="1" showInputMessage="1" showErrorMessage="1" sqref="E2:E112 T6:T105">
      <formula1>1</formula1>
      <formula2>12</formula2>
    </dataValidation>
    <dataValidation type="whole" allowBlank="1" showInputMessage="1" showErrorMessage="1" sqref="D6:D112">
      <formula1>1985</formula1>
      <formula2>2050</formula2>
    </dataValidation>
    <dataValidation type="list" allowBlank="1" showInputMessage="1" showErrorMessage="1" sqref="L6:L134">
      <formula1>$D$139:$D$140</formula1>
    </dataValidation>
    <dataValidation type="whole" operator="lessThanOrEqual" allowBlank="1" showInputMessage="1" showErrorMessage="1" sqref="I6:I105">
      <formula1>H6</formula1>
    </dataValidation>
    <dataValidation type="whole" allowBlank="1" showInputMessage="1" showErrorMessage="1" sqref="S6:S105">
      <formula1>1</formula1>
      <formula2>31</formula2>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CA1398"/>
  <sheetViews>
    <sheetView topLeftCell="C1" zoomScale="80" zoomScaleNormal="80" workbookViewId="0">
      <pane ySplit="2" topLeftCell="A78" activePane="bottomLeft" state="frozen"/>
      <selection pane="bottomLeft" activeCell="W107" sqref="W107"/>
    </sheetView>
  </sheetViews>
  <sheetFormatPr defaultRowHeight="15"/>
  <cols>
    <col min="1" max="1" width="4.85546875" style="46" hidden="1" customWidth="1"/>
    <col min="2" max="2" width="114.28515625" style="46" bestFit="1" customWidth="1"/>
    <col min="3" max="3" width="34.42578125" style="46" bestFit="1" customWidth="1"/>
    <col min="4" max="4" width="8.7109375" style="46" bestFit="1" customWidth="1"/>
    <col min="5" max="5" width="7.42578125" style="46" bestFit="1" customWidth="1"/>
    <col min="6" max="6" width="4.5703125" style="46" bestFit="1" customWidth="1"/>
    <col min="7" max="7" width="11.28515625" style="50" hidden="1" customWidth="1"/>
    <col min="8" max="8" width="12.85546875" style="46" bestFit="1" customWidth="1"/>
    <col min="9" max="9" width="12" style="46" bestFit="1" customWidth="1"/>
    <col min="10" max="10" width="12.85546875" style="50" bestFit="1" customWidth="1"/>
    <col min="11" max="11" width="9.42578125" style="46" bestFit="1" customWidth="1"/>
    <col min="12" max="12" width="6.5703125" style="46" bestFit="1" customWidth="1"/>
    <col min="13" max="13" width="8.85546875" style="50" bestFit="1" customWidth="1"/>
    <col min="14" max="14" width="7" style="50" bestFit="1" customWidth="1"/>
    <col min="15" max="15" width="11.28515625" style="50" hidden="1" customWidth="1"/>
    <col min="16" max="16" width="6" style="50" bestFit="1" customWidth="1"/>
    <col min="17" max="17" width="10.28515625" style="50" bestFit="1" customWidth="1"/>
    <col min="18" max="18" width="8.140625" style="50" bestFit="1" customWidth="1"/>
    <col min="19" max="19" width="5" style="71" bestFit="1" customWidth="1"/>
    <col min="20" max="20" width="8.42578125" style="71" bestFit="1" customWidth="1"/>
    <col min="21" max="21" width="5.85546875" style="71" bestFit="1" customWidth="1"/>
    <col min="22" max="22" width="11.28515625" style="66" bestFit="1" customWidth="1"/>
    <col min="23" max="23" width="14.85546875" style="50" customWidth="1"/>
    <col min="24" max="24" width="19.5703125" style="50" bestFit="1" customWidth="1"/>
    <col min="25" max="25" width="13.5703125" style="50" bestFit="1" customWidth="1"/>
    <col min="26" max="26" width="11.42578125" style="50" hidden="1" customWidth="1"/>
    <col min="27" max="28" width="13.140625" style="50" hidden="1" customWidth="1"/>
    <col min="29" max="47" width="11.7109375" style="50" hidden="1" customWidth="1"/>
    <col min="48" max="51" width="11.42578125" style="50" hidden="1" customWidth="1"/>
    <col min="52" max="52" width="11.5703125" style="46" hidden="1" customWidth="1"/>
    <col min="53" max="53" width="11.28515625" style="46" hidden="1" customWidth="1"/>
    <col min="54" max="54" width="27" style="46" hidden="1" customWidth="1"/>
    <col min="55" max="79" width="11.42578125" style="46" hidden="1" customWidth="1"/>
    <col min="80" max="16384" width="9.140625" style="46"/>
  </cols>
  <sheetData>
    <row r="1" spans="1:79" s="42" customFormat="1" ht="37.5" customHeight="1" thickBot="1">
      <c r="A1" s="163" t="s">
        <v>137</v>
      </c>
      <c r="B1" s="164" t="s">
        <v>122</v>
      </c>
      <c r="C1" s="164" t="s">
        <v>123</v>
      </c>
      <c r="D1" s="166" t="s">
        <v>117</v>
      </c>
      <c r="E1" s="167"/>
      <c r="F1" s="168"/>
      <c r="G1" s="156" t="s">
        <v>116</v>
      </c>
      <c r="H1" s="161" t="s">
        <v>115</v>
      </c>
      <c r="I1" s="161" t="s">
        <v>113</v>
      </c>
      <c r="J1" s="156" t="s">
        <v>112</v>
      </c>
      <c r="K1" s="161" t="s">
        <v>111</v>
      </c>
      <c r="L1" s="161" t="s">
        <v>114</v>
      </c>
      <c r="M1" s="156" t="s">
        <v>110</v>
      </c>
      <c r="N1" s="156" t="s">
        <v>109</v>
      </c>
      <c r="O1" s="90" t="s">
        <v>108</v>
      </c>
      <c r="P1" s="156" t="s">
        <v>107</v>
      </c>
      <c r="Q1" s="156" t="s">
        <v>106</v>
      </c>
      <c r="R1" s="94"/>
      <c r="S1" s="158" t="s">
        <v>133</v>
      </c>
      <c r="T1" s="159"/>
      <c r="U1" s="160"/>
      <c r="V1" s="94" t="s">
        <v>131</v>
      </c>
      <c r="W1" s="26" t="s">
        <v>124</v>
      </c>
      <c r="X1" s="76" t="s">
        <v>119</v>
      </c>
      <c r="Y1" s="73" t="s">
        <v>139</v>
      </c>
      <c r="Z1" s="27"/>
      <c r="AA1" s="27"/>
      <c r="AB1" s="27"/>
      <c r="AC1" s="27"/>
      <c r="AD1" s="27"/>
      <c r="AE1" s="27"/>
      <c r="AF1" s="27"/>
      <c r="AG1" s="27"/>
      <c r="AH1" s="27"/>
      <c r="AI1" s="27"/>
      <c r="AJ1" s="27"/>
      <c r="AK1" s="27"/>
      <c r="AL1" s="27"/>
      <c r="AM1" s="27"/>
      <c r="AN1" s="27"/>
      <c r="AO1" s="27"/>
      <c r="AP1" s="27"/>
      <c r="AQ1" s="27"/>
      <c r="AR1" s="27"/>
      <c r="AS1" s="27"/>
      <c r="AT1" s="27"/>
      <c r="AU1" s="27"/>
      <c r="AV1" s="27"/>
      <c r="AW1" s="27"/>
      <c r="AX1" s="28"/>
      <c r="AY1" s="29"/>
      <c r="AZ1" s="40"/>
      <c r="BA1" s="41"/>
      <c r="BB1" s="77" t="s">
        <v>138</v>
      </c>
    </row>
    <row r="2" spans="1:79" s="42" customFormat="1" ht="27.75" customHeight="1" thickBot="1">
      <c r="A2" s="163"/>
      <c r="B2" s="165"/>
      <c r="C2" s="165"/>
      <c r="D2" s="91" t="s">
        <v>103</v>
      </c>
      <c r="E2" s="25" t="s">
        <v>105</v>
      </c>
      <c r="F2" s="93" t="s">
        <v>104</v>
      </c>
      <c r="G2" s="157"/>
      <c r="H2" s="162"/>
      <c r="I2" s="162"/>
      <c r="J2" s="157"/>
      <c r="K2" s="162"/>
      <c r="L2" s="162"/>
      <c r="M2" s="157"/>
      <c r="N2" s="157"/>
      <c r="O2" s="30" t="s">
        <v>103</v>
      </c>
      <c r="P2" s="157"/>
      <c r="Q2" s="157"/>
      <c r="R2" s="95" t="s">
        <v>128</v>
      </c>
      <c r="S2" s="95" t="s">
        <v>134</v>
      </c>
      <c r="T2" s="95" t="s">
        <v>135</v>
      </c>
      <c r="U2" s="95" t="s">
        <v>136</v>
      </c>
      <c r="V2" s="95" t="s">
        <v>132</v>
      </c>
      <c r="W2" s="31" t="s">
        <v>125</v>
      </c>
      <c r="X2" s="142">
        <v>42094</v>
      </c>
      <c r="Y2" s="143">
        <v>42094</v>
      </c>
      <c r="Z2" s="32">
        <f>DATE(2015,3,31)</f>
        <v>42094</v>
      </c>
      <c r="AA2" s="32">
        <f>DATE(2016,3,31)</f>
        <v>42460</v>
      </c>
      <c r="AB2" s="32">
        <f>DATE(2017,3,31)</f>
        <v>42825</v>
      </c>
      <c r="AC2" s="32">
        <f>DATE(2018,3,31)</f>
        <v>43190</v>
      </c>
      <c r="AD2" s="32">
        <f>DATE(2019,3,31)</f>
        <v>43555</v>
      </c>
      <c r="AE2" s="32">
        <f>DATE(2020,3,31)</f>
        <v>43921</v>
      </c>
      <c r="AF2" s="32">
        <f>DATE(2021,3,31)</f>
        <v>44286</v>
      </c>
      <c r="AG2" s="32">
        <f>DATE(2022,3,31)</f>
        <v>44651</v>
      </c>
      <c r="AH2" s="32">
        <f>DATE(2023,3,31)</f>
        <v>45016</v>
      </c>
      <c r="AI2" s="32">
        <f>DATE(2024,3,31)</f>
        <v>45382</v>
      </c>
      <c r="AJ2" s="32">
        <f>DATE(2025,3,31)</f>
        <v>45747</v>
      </c>
      <c r="AK2" s="32">
        <f>DATE(2026,3,31)</f>
        <v>46112</v>
      </c>
      <c r="AL2" s="32">
        <f>DATE(2027,3,31)</f>
        <v>46477</v>
      </c>
      <c r="AM2" s="32">
        <f>DATE(2028,3,31)</f>
        <v>46843</v>
      </c>
      <c r="AN2" s="32">
        <f>DATE(2029,3,31)</f>
        <v>47208</v>
      </c>
      <c r="AO2" s="32">
        <f>DATE(2030,3,31)</f>
        <v>47573</v>
      </c>
      <c r="AP2" s="32">
        <f>DATE(2031,3,31)</f>
        <v>47938</v>
      </c>
      <c r="AQ2" s="32">
        <f>DATE(2032,3,31)</f>
        <v>48304</v>
      </c>
      <c r="AR2" s="32">
        <f>DATE(2033,3,31)</f>
        <v>48669</v>
      </c>
      <c r="AS2" s="32">
        <v>49034</v>
      </c>
      <c r="AT2" s="32">
        <v>49399</v>
      </c>
      <c r="AU2" s="32">
        <v>49765</v>
      </c>
      <c r="AV2" s="32">
        <v>50130</v>
      </c>
      <c r="AW2" s="32">
        <v>50495</v>
      </c>
      <c r="AX2" s="32">
        <v>50860</v>
      </c>
      <c r="AY2" s="32">
        <v>51226</v>
      </c>
      <c r="AZ2" s="43"/>
      <c r="BA2" s="44"/>
      <c r="BB2" s="32">
        <f>DATE(2015,3,31)</f>
        <v>42094</v>
      </c>
      <c r="BC2" s="32">
        <f>DATE(2016,3,31)</f>
        <v>42460</v>
      </c>
      <c r="BD2" s="32">
        <f>DATE(2017,3,31)</f>
        <v>42825</v>
      </c>
      <c r="BE2" s="32">
        <f>DATE(2018,3,31)</f>
        <v>43190</v>
      </c>
      <c r="BF2" s="32">
        <f>DATE(2019,3,31)</f>
        <v>43555</v>
      </c>
      <c r="BG2" s="32">
        <f>DATE(2020,3,31)</f>
        <v>43921</v>
      </c>
      <c r="BH2" s="32">
        <f>DATE(2021,3,31)</f>
        <v>44286</v>
      </c>
      <c r="BI2" s="32">
        <f>DATE(2022,3,31)</f>
        <v>44651</v>
      </c>
      <c r="BJ2" s="32">
        <f>DATE(2023,3,31)</f>
        <v>45016</v>
      </c>
      <c r="BK2" s="32">
        <f>DATE(2024,3,31)</f>
        <v>45382</v>
      </c>
      <c r="BL2" s="32">
        <f>DATE(2025,3,31)</f>
        <v>45747</v>
      </c>
      <c r="BM2" s="32">
        <f>DATE(2026,3,31)</f>
        <v>46112</v>
      </c>
      <c r="BN2" s="32">
        <f>DATE(2027,3,31)</f>
        <v>46477</v>
      </c>
      <c r="BO2" s="32">
        <f>DATE(2028,3,31)</f>
        <v>46843</v>
      </c>
      <c r="BP2" s="32">
        <f>DATE(2029,3,31)</f>
        <v>47208</v>
      </c>
      <c r="BQ2" s="32">
        <f>DATE(2030,3,31)</f>
        <v>47573</v>
      </c>
      <c r="BR2" s="32">
        <f>DATE(2031,3,31)</f>
        <v>47938</v>
      </c>
      <c r="BS2" s="32">
        <f>DATE(2032,3,31)</f>
        <v>48304</v>
      </c>
      <c r="BT2" s="32">
        <f>DATE(2033,3,31)</f>
        <v>48669</v>
      </c>
      <c r="BU2" s="32">
        <v>49034</v>
      </c>
      <c r="BV2" s="32">
        <v>49399</v>
      </c>
      <c r="BW2" s="32">
        <v>49765</v>
      </c>
      <c r="BX2" s="32">
        <v>50130</v>
      </c>
      <c r="BY2" s="32">
        <v>50495</v>
      </c>
      <c r="BZ2" s="32">
        <v>50860</v>
      </c>
      <c r="CA2" s="32">
        <v>51226</v>
      </c>
    </row>
    <row r="3" spans="1:79" s="42" customFormat="1" ht="0.75" hidden="1" customHeight="1" thickBot="1">
      <c r="B3" s="17"/>
      <c r="C3" s="6"/>
      <c r="D3" s="6"/>
      <c r="E3" s="6"/>
      <c r="F3" s="6"/>
      <c r="G3" s="33"/>
      <c r="H3" s="6"/>
      <c r="I3" s="6"/>
      <c r="J3" s="33"/>
      <c r="K3" s="6"/>
      <c r="L3" s="6"/>
      <c r="M3" s="33"/>
      <c r="N3" s="33"/>
      <c r="O3" s="33"/>
      <c r="P3" s="33"/>
      <c r="Q3" s="33"/>
      <c r="R3" s="33"/>
      <c r="S3" s="33"/>
      <c r="T3" s="33"/>
      <c r="U3" s="33"/>
      <c r="V3" s="33"/>
      <c r="W3" s="34">
        <f>DATE(2014,3,31)</f>
        <v>41729</v>
      </c>
      <c r="X3" s="34"/>
      <c r="Y3" s="34"/>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44"/>
      <c r="BA3" s="44"/>
      <c r="BB3" s="40"/>
      <c r="BC3" s="41"/>
      <c r="BD3" s="41"/>
      <c r="BE3" s="41"/>
      <c r="BF3" s="41"/>
      <c r="BG3" s="41"/>
      <c r="BH3" s="41"/>
      <c r="BI3" s="41"/>
      <c r="BJ3" s="41"/>
      <c r="BK3" s="41"/>
      <c r="BL3" s="41"/>
      <c r="BM3" s="41"/>
      <c r="BN3" s="41"/>
      <c r="BO3" s="41"/>
      <c r="BP3" s="41"/>
      <c r="BQ3" s="41"/>
      <c r="BR3" s="41"/>
      <c r="BS3" s="41"/>
      <c r="BT3" s="41"/>
      <c r="BU3" s="41"/>
      <c r="BV3" s="41"/>
      <c r="BW3" s="41"/>
      <c r="BX3" s="41"/>
      <c r="BY3" s="41"/>
      <c r="BZ3" s="41"/>
      <c r="CA3" s="98"/>
    </row>
    <row r="4" spans="1:79" s="42" customFormat="1" ht="45" customHeight="1" thickBot="1">
      <c r="B4" s="97" t="s">
        <v>142</v>
      </c>
      <c r="C4" s="92"/>
      <c r="D4" s="92"/>
      <c r="E4" s="92"/>
      <c r="F4" s="92"/>
      <c r="G4" s="36"/>
      <c r="H4" s="92"/>
      <c r="I4" s="92"/>
      <c r="J4" s="36"/>
      <c r="K4" s="92"/>
      <c r="L4" s="92"/>
      <c r="M4" s="36"/>
      <c r="N4" s="36"/>
      <c r="O4" s="36"/>
      <c r="P4" s="36"/>
      <c r="Q4" s="36"/>
      <c r="R4" s="36"/>
      <c r="S4" s="36"/>
      <c r="T4" s="36"/>
      <c r="U4" s="36"/>
      <c r="V4" s="36"/>
      <c r="W4" s="37"/>
      <c r="X4" s="37"/>
      <c r="Y4" s="37"/>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9"/>
      <c r="AZ4" s="43"/>
      <c r="BA4" s="44"/>
      <c r="BB4" s="40"/>
      <c r="BC4" s="41"/>
      <c r="BD4" s="41"/>
      <c r="BE4" s="41"/>
      <c r="BF4" s="41"/>
      <c r="BG4" s="41"/>
      <c r="BH4" s="41"/>
      <c r="BI4" s="41"/>
      <c r="BJ4" s="41"/>
      <c r="BK4" s="41"/>
      <c r="BL4" s="41"/>
      <c r="BM4" s="41"/>
      <c r="BN4" s="41"/>
      <c r="BO4" s="41"/>
      <c r="BP4" s="41"/>
      <c r="BQ4" s="41"/>
      <c r="BR4" s="41"/>
      <c r="BS4" s="41"/>
      <c r="BT4" s="41"/>
      <c r="BU4" s="41"/>
      <c r="BV4" s="41"/>
      <c r="BW4" s="41"/>
      <c r="BX4" s="41"/>
      <c r="BY4" s="41"/>
      <c r="BZ4" s="41"/>
      <c r="CA4" s="98"/>
    </row>
    <row r="5" spans="1:79" ht="24" hidden="1" thickBot="1">
      <c r="B5" s="96"/>
      <c r="C5" s="10"/>
      <c r="D5" s="1"/>
      <c r="E5" s="10"/>
      <c r="F5" s="1"/>
      <c r="G5" s="60"/>
      <c r="H5" s="1"/>
      <c r="I5" s="10"/>
      <c r="J5" s="5"/>
      <c r="K5" s="10"/>
      <c r="L5" s="1"/>
      <c r="M5" s="11"/>
      <c r="N5" s="5"/>
      <c r="O5" s="11"/>
      <c r="P5" s="5"/>
      <c r="Q5" s="11"/>
      <c r="R5" s="5"/>
      <c r="S5" s="5"/>
      <c r="T5" s="5"/>
      <c r="U5" s="5"/>
      <c r="V5" s="5"/>
      <c r="W5" s="14"/>
      <c r="X5" s="14"/>
      <c r="Y5" s="14"/>
      <c r="Z5" s="67"/>
      <c r="AA5" s="67"/>
      <c r="AB5" s="23"/>
      <c r="AC5" s="14"/>
      <c r="AD5" s="23"/>
      <c r="AE5" s="14"/>
      <c r="AF5" s="23"/>
      <c r="AG5" s="14"/>
      <c r="AH5" s="23"/>
      <c r="AI5" s="14"/>
      <c r="AJ5" s="23"/>
      <c r="AK5" s="14"/>
      <c r="AL5" s="23"/>
      <c r="AM5" s="14"/>
      <c r="AN5" s="23"/>
      <c r="AO5" s="14"/>
      <c r="AP5" s="23"/>
      <c r="AQ5" s="14"/>
      <c r="AR5" s="23"/>
      <c r="AS5" s="14"/>
      <c r="AT5" s="23"/>
      <c r="AU5" s="14"/>
      <c r="AV5" s="23"/>
      <c r="AW5" s="14"/>
      <c r="AX5" s="23"/>
      <c r="AY5" s="15"/>
      <c r="AZ5" s="20"/>
      <c r="BA5" s="1"/>
      <c r="BB5" s="20"/>
      <c r="BC5" s="1"/>
      <c r="BD5" s="1"/>
      <c r="BE5" s="1"/>
      <c r="BF5" s="1"/>
      <c r="BG5" s="1"/>
      <c r="BH5" s="1"/>
      <c r="BI5" s="1"/>
      <c r="BJ5" s="1"/>
      <c r="BK5" s="1"/>
      <c r="BL5" s="1"/>
      <c r="BM5" s="1"/>
      <c r="BN5" s="1"/>
      <c r="BO5" s="1"/>
      <c r="BP5" s="1"/>
      <c r="BQ5" s="1"/>
      <c r="BR5" s="1"/>
      <c r="BS5" s="1"/>
      <c r="BT5" s="1"/>
      <c r="BU5" s="1"/>
      <c r="BV5" s="1"/>
      <c r="BW5" s="1"/>
      <c r="BX5" s="1"/>
      <c r="BY5" s="1"/>
      <c r="BZ5" s="1"/>
      <c r="CA5" s="99"/>
    </row>
    <row r="6" spans="1:79">
      <c r="A6" s="24">
        <v>5</v>
      </c>
      <c r="B6" s="24" t="s">
        <v>30</v>
      </c>
      <c r="C6" s="24" t="s">
        <v>153</v>
      </c>
      <c r="D6" s="8">
        <v>1985</v>
      </c>
      <c r="E6" s="9">
        <v>4</v>
      </c>
      <c r="F6" s="8">
        <v>1</v>
      </c>
      <c r="G6" s="63">
        <f t="shared" ref="G6:G40" si="0">DATE(D6,E6,F6)-1</f>
        <v>31137</v>
      </c>
      <c r="H6" s="10">
        <v>0</v>
      </c>
      <c r="I6" s="7">
        <v>0</v>
      </c>
      <c r="J6" s="60">
        <f>H6-I6</f>
        <v>0</v>
      </c>
      <c r="K6" s="62">
        <f t="shared" ref="K6:K40" si="1">H6*0.05</f>
        <v>0</v>
      </c>
      <c r="L6" s="10" t="s">
        <v>96</v>
      </c>
      <c r="M6" s="62">
        <f>VLOOKUP(B6,$B$207:$C$208,2,TRUE)</f>
        <v>10</v>
      </c>
      <c r="N6" s="61">
        <f t="shared" ref="N6:N69" si="2">IF(O6&gt;$W$3,IF(G6&lt;$W$3,DATEDIF(G6,$W$3,"D")/365,0),M6)</f>
        <v>10</v>
      </c>
      <c r="O6" s="63">
        <f t="shared" ref="O6:O69" si="3">DATE(D6+M6,E6,F6-1)</f>
        <v>34789</v>
      </c>
      <c r="P6" s="61">
        <f t="shared" ref="P6:P69" si="4">IF($O6&gt;$W$5,M6-N6,0)</f>
        <v>0</v>
      </c>
      <c r="Q6" s="110">
        <f t="shared" ref="Q6:Q69" si="5">ROUND(IF(J6&gt;K6,IF(P6&gt;0,(1-((K6/J6)^(1/P6))),0),0),4)</f>
        <v>0</v>
      </c>
      <c r="R6" s="147" t="s">
        <v>130</v>
      </c>
      <c r="S6" s="148">
        <v>17</v>
      </c>
      <c r="T6" s="149">
        <v>4</v>
      </c>
      <c r="U6" s="148">
        <v>2035</v>
      </c>
      <c r="V6" s="115">
        <f t="shared" ref="V6:V37" si="6">IF($R6=$Q$113,DATE($U6,$T6,$S6),DATE(2050,3,31))</f>
        <v>54878</v>
      </c>
      <c r="W6" s="61">
        <f t="shared" ref="W6:W69" si="7">IF($W$3&gt;=$O6,(J6-K6),0)</f>
        <v>0</v>
      </c>
      <c r="X6" s="61">
        <f t="shared" ref="X6:X69" si="8">HLOOKUP(X$2,$Z$2:$AY$105,A6,FALSE)</f>
        <v>0</v>
      </c>
      <c r="Y6" s="61">
        <f t="shared" ref="Y6:Y69" si="9">HLOOKUP($Y$2,$BB$2:$CA$105,A6,FALSE)</f>
        <v>0</v>
      </c>
      <c r="Z6" s="61">
        <f t="shared" ref="Z6:Z37" si="10">IF($O6&lt;=$W$3,0,IF($G6&gt;=Z$2,0,IF($K6&gt;=$J6,0,IF($P6&lt;=1,$J6-$K6,IF($L6=$D$139,(($J6-$K6)/$P6),($J6*Q6))*IF($V6&lt;=Z$2,(DATEDIF($W$3,$V6,"D")/365),IF($G6&gt;$W$3,(DATEDIF($G6,$Z$2,"D")/365),1))))))</f>
        <v>0</v>
      </c>
      <c r="AA6" s="61">
        <f>IF($V6&lt;=Z$2,0,IF($O6&lt;=Z$2,0,IF($G6&gt;=AA$2,0,IF($K6&gt;=$J6,0,IF($O6&lt;=AA$2,($J6-(SUM($K6,SUM($Z6:Z6)))),IF($L6=$D$139,(($J6-$K6)/$P6),(($J6-SUM($Z6:Z6))*$Q6))*IF($V6&lt;=AA$2,(DATEDIF(Z$2,$V6,"D")/365),IF($G6&gt;Z$2,(DATEDIF($G6,AA$2,"D")/365),1)))))))</f>
        <v>0</v>
      </c>
      <c r="AB6" s="61">
        <f>IF($V6&lt;=AA$2,0,IF($O6&lt;=AA$2,0,IF($G6&gt;=AB$2,0,IF($K6&gt;=$J6,0,IF($O6&lt;=AB$2,($J6-(SUM($K6,SUM($Z6:AA6)))),IF($L6=$D$139,(($J6-$K6)/$P6),(($J6-SUM($Z6:AA6))*$Q6))*IF($V6&lt;=AB$2,(DATEDIF(AA$2,$V6,"D")/365),IF($G6&gt;AA$2,(DATEDIF($G6,AB$2,"D")/365),1)))))))</f>
        <v>0</v>
      </c>
      <c r="AC6" s="61">
        <f>IF($V6&lt;=AB$2,0,IF($O6&lt;=AB$2,0,IF($G6&gt;=AC$2,0,IF($K6&gt;=$J6,0,IF($O6&lt;=AC$2,($J6-(SUM($K6,SUM($Z6:AB6)))),IF($L6=$D$139,(($J6-$K6)/$P6),(($J6-SUM($Z6:AB6))*$Q6))*IF($V6&lt;=AC$2,(DATEDIF(AB$2,$V6,"D")/365),IF($G6&gt;AB$2,(DATEDIF($G6,AC$2,"D")/365),1)))))))</f>
        <v>0</v>
      </c>
      <c r="AD6" s="61">
        <f>IF($V6&lt;=AC$2,0,IF($O6&lt;=AC$2,0,IF($G6&gt;=AD$2,0,IF($K6&gt;=$J6,0,IF($O6&lt;=AD$2,($J6-(SUM($K6,SUM($Z6:AC6)))),IF($L6=$D$139,(($J6-$K6)/$P6),(($J6-SUM($Z6:AC6))*$Q6))*IF($V6&lt;=AD$2,(DATEDIF(AC$2,$V6,"D")/365),IF($G6&gt;AC$2,(DATEDIF($G6,AD$2,"D")/365),1)))))))</f>
        <v>0</v>
      </c>
      <c r="AE6" s="61">
        <f>IF($V6&lt;=AD$2,0,IF($O6&lt;=AD$2,0,IF($G6&gt;=AE$2,0,IF($K6&gt;=$J6,0,IF($O6&lt;=AE$2,($J6-(SUM($K6,SUM($Z6:AD6)))),IF($L6=$D$139,(($J6-$K6)/$P6),(($J6-SUM($Z6:AD6))*$Q6))*IF($V6&lt;=AE$2,(DATEDIF(AD$2,$V6,"D")/365),IF($G6&gt;AD$2,(DATEDIF($G6,AE$2,"D")/365),1)))))))</f>
        <v>0</v>
      </c>
      <c r="AF6" s="61">
        <f>IF($V6&lt;=AE$2,0,IF($O6&lt;=AE$2,0,IF($G6&gt;=AF$2,0,IF($K6&gt;=$J6,0,IF($O6&lt;=AF$2,($J6-(SUM($K6,SUM($Z6:AE6)))),IF($L6=$D$139,(($J6-$K6)/$P6),(($J6-SUM($Z6:AE6))*$Q6))*IF($V6&lt;=AF$2,(DATEDIF(AE$2,$V6,"D")/365),IF($G6&gt;AE$2,(DATEDIF($G6,AF$2,"D")/365),1)))))))</f>
        <v>0</v>
      </c>
      <c r="AG6" s="61">
        <f>IF($V6&lt;=AF$2,0,IF($O6&lt;=AF$2,0,IF($G6&gt;=AG$2,0,IF($K6&gt;=$J6,0,IF($O6&lt;=AG$2,($J6-(SUM($K6,SUM($Z6:AF6)))),IF($L6=$D$139,(($J6-$K6)/$P6),(($J6-SUM($Z6:AF6))*$Q6))*IF($V6&lt;=AG$2,(DATEDIF(AF$2,$V6,"D")/365),IF($G6&gt;AF$2,(DATEDIF($G6,AG$2,"D")/365),1)))))))</f>
        <v>0</v>
      </c>
      <c r="AH6" s="61">
        <f>IF($V6&lt;=AG$2,0,IF($O6&lt;=AG$2,0,IF($G6&gt;=AH$2,0,IF($K6&gt;=$J6,0,IF($O6&lt;=AH$2,($J6-(SUM($K6,SUM($Z6:AG6)))),IF($L6=$D$139,(($J6-$K6)/$P6),(($J6-SUM($Z6:AG6))*$Q6))*IF($V6&lt;=AH$2,(DATEDIF(AG$2,$V6,"D")/365),IF($G6&gt;AG$2,(DATEDIF($G6,AH$2,"D")/365),1)))))))</f>
        <v>0</v>
      </c>
      <c r="AI6" s="61">
        <f>IF($V6&lt;=AH$2,0,IF($O6&lt;=AH$2,0,IF($G6&gt;=AI$2,0,IF($K6&gt;=$J6,0,IF($O6&lt;=AI$2,($J6-(SUM($K6,SUM($Z6:AH6)))),IF($L6=$D$139,(($J6-$K6)/$P6),(($J6-SUM($Z6:AH6))*$Q6))*IF($V6&lt;=AI$2,(DATEDIF(AH$2,$V6,"D")/365),IF($G6&gt;AH$2,(DATEDIF($G6,AI$2,"D")/365),1)))))))</f>
        <v>0</v>
      </c>
      <c r="AJ6" s="61">
        <f>IF($V6&lt;=AI$2,0,IF($O6&lt;=AI$2,0,IF($G6&gt;=AJ$2,0,IF($K6&gt;=$J6,0,IF($O6&lt;=AJ$2,($J6-(SUM($K6,SUM($Z6:AI6)))),IF($L6=$D$139,(($J6-$K6)/$P6),(($J6-SUM($Z6:AI6))*$Q6))*IF($V6&lt;=AJ$2,(DATEDIF(AI$2,$V6,"D")/365),IF($G6&gt;AI$2,(DATEDIF($G6,AJ$2,"D")/365),1)))))))</f>
        <v>0</v>
      </c>
      <c r="AK6" s="61">
        <f>IF($V6&lt;=AJ$2,0,IF($O6&lt;=AJ$2,0,IF($G6&gt;=AK$2,0,IF($K6&gt;=$J6,0,IF($O6&lt;=AK$2,($J6-(SUM($K6,SUM($Z6:AJ6)))),IF($L6=$D$139,(($J6-$K6)/$P6),(($J6-SUM($Z6:AJ6))*$Q6))*IF($V6&lt;=AK$2,(DATEDIF(AJ$2,$V6,"D")/365),IF($G6&gt;AJ$2,(DATEDIF($G6,AK$2,"D")/365),1)))))))</f>
        <v>0</v>
      </c>
      <c r="AL6" s="61">
        <f>IF($V6&lt;=AK$2,0,IF($O6&lt;=AK$2,0,IF($G6&gt;=AL$2,0,IF($K6&gt;=$J6,0,IF($O6&lt;=AL$2,($J6-(SUM($K6,SUM($Z6:AK6)))),IF($L6=$D$139,(($J6-$K6)/$P6),(($J6-SUM($Z6:AK6))*$Q6))*IF($V6&lt;=AL$2,(DATEDIF(AK$2,$V6,"D")/365),IF($G6&gt;AK$2,(DATEDIF($G6,AL$2,"D")/365),1)))))))</f>
        <v>0</v>
      </c>
      <c r="AM6" s="61">
        <f>IF($V6&lt;=AL$2,0,IF($O6&lt;=AL$2,0,IF($G6&gt;=AM$2,0,IF($K6&gt;=$J6,0,IF($O6&lt;=AM$2,($J6-(SUM($K6,SUM($Z6:AL6)))),IF($L6=$D$139,(($J6-$K6)/$P6),(($J6-SUM($Z6:AL6))*$Q6))*IF($V6&lt;=AM$2,(DATEDIF(AL$2,$V6,"D")/365),IF($G6&gt;AL$2,(DATEDIF($G6,AM$2,"D")/365),1)))))))</f>
        <v>0</v>
      </c>
      <c r="AN6" s="61">
        <f>IF($V6&lt;=AM$2,0,IF($O6&lt;=AM$2,0,IF($G6&gt;=AN$2,0,IF($K6&gt;=$J6,0,IF($O6&lt;=AN$2,($J6-(SUM($K6,SUM($Z6:AM6)))),IF($L6=$D$139,(($J6-$K6)/$P6),(($J6-SUM($Z6:AM6))*$Q6))*IF($V6&lt;=AN$2,(DATEDIF(AM$2,$V6,"D")/365),IF($G6&gt;AM$2,(DATEDIF($G6,AN$2,"D")/365),1)))))))</f>
        <v>0</v>
      </c>
      <c r="AO6" s="61">
        <f>IF($V6&lt;=AN$2,0,IF($O6&lt;=AN$2,0,IF($G6&gt;=AO$2,0,IF($K6&gt;=$J6,0,IF($O6&lt;=AO$2,($J6-(SUM($K6,SUM($Z6:AN6)))),IF($L6=$D$139,(($J6-$K6)/$P6),(($J6-SUM($Z6:AN6))*$Q6))*IF($V6&lt;=AO$2,(DATEDIF(AN$2,$V6,"D")/365),IF($G6&gt;AN$2,(DATEDIF($G6,AO$2,"D")/365),1)))))))</f>
        <v>0</v>
      </c>
      <c r="AP6" s="61">
        <f>IF($V6&lt;=AO$2,0,IF($O6&lt;=AO$2,0,IF($G6&gt;=AP$2,0,IF($K6&gt;=$J6,0,IF($O6&lt;=AP$2,($J6-(SUM($K6,SUM($Z6:AO6)))),IF($L6=$D$139,(($J6-$K6)/$P6),(($J6-SUM($Z6:AO6))*$Q6))*IF($V6&lt;=AP$2,(DATEDIF(AO$2,$V6,"D")/365),IF($G6&gt;AO$2,(DATEDIF($G6,AP$2,"D")/365),1)))))))</f>
        <v>0</v>
      </c>
      <c r="AQ6" s="61">
        <f>IF($V6&lt;=AP$2,0,IF($O6&lt;=AP$2,0,IF($G6&gt;=AQ$2,0,IF($K6&gt;=$J6,0,IF($O6&lt;=AQ$2,($J6-(SUM($K6,SUM($Z6:AP6)))),IF($L6=$D$139,(($J6-$K6)/$P6),(($J6-SUM($Z6:AP6))*$Q6))*IF($V6&lt;=AQ$2,(DATEDIF(AP$2,$V6,"D")/365),IF($G6&gt;AP$2,(DATEDIF($G6,AQ$2,"D")/365),1)))))))</f>
        <v>0</v>
      </c>
      <c r="AR6" s="61">
        <f>IF($V6&lt;=AQ$2,0,IF($O6&lt;=AQ$2,0,IF($G6&gt;=AR$2,0,IF($K6&gt;=$J6,0,IF($O6&lt;=AR$2,($J6-(SUM($K6,SUM($Z6:AQ6)))),IF($L6=$D$139,(($J6-$K6)/$P6),(($J6-SUM($Z6:AQ6))*$Q6))*IF($V6&lt;=AR$2,(DATEDIF(AQ$2,$V6,"D")/365),IF($G6&gt;AQ$2,(DATEDIF($G6,AR$2,"D")/365),1)))))))</f>
        <v>0</v>
      </c>
      <c r="AS6" s="61">
        <f>IF($V6&lt;=AR$2,0,IF($O6&lt;=AR$2,0,IF($G6&gt;=AS$2,0,IF($K6&gt;=$J6,0,IF($O6&lt;=AS$2,($J6-(SUM($K6,SUM($Z6:AR6)))),IF($L6=$D$139,(($J6-$K6)/$P6),(($J6-SUM($Z6:AR6))*$Q6))*IF($V6&lt;=AS$2,(DATEDIF(AR$2,$V6,"D")/365),IF($G6&gt;AR$2,(DATEDIF($G6,AS$2,"D")/365),1)))))))</f>
        <v>0</v>
      </c>
      <c r="AT6" s="61">
        <f>IF($V6&lt;=AS$2,0,IF($O6&lt;=AS$2,0,IF($G6&gt;=AT$2,0,IF($K6&gt;=$J6,0,IF($O6&lt;=AT$2,($J6-(SUM($K6,SUM($Z6:AS6)))),IF($L6=$D$139,(($J6-$K6)/$P6),(($J6-SUM($Z6:AS6))*$Q6))*IF($V6&lt;=AT$2,(DATEDIF(AS$2,$V6,"D")/365),IF($G6&gt;AS$2,(DATEDIF($G6,AT$2,"D")/365),1)))))))</f>
        <v>0</v>
      </c>
      <c r="AU6" s="61">
        <f>IF($V6&lt;=AT$2,0,IF($O6&lt;=AT$2,0,IF($G6&gt;=AU$2,0,IF($K6&gt;=$J6,0,IF($O6&lt;=AU$2,($J6-(SUM($K6,SUM($Z6:AT6)))),IF($L6=$D$139,(($J6-$K6)/$P6),(($J6-SUM($Z6:AT6))*$Q6))*IF($V6&lt;=AU$2,(DATEDIF(AT$2,$V6,"D")/365),IF($G6&gt;AT$2,(DATEDIF($G6,AU$2,"D")/365),1)))))))</f>
        <v>0</v>
      </c>
      <c r="AV6" s="61">
        <f>IF($V6&lt;=AU$2,0,IF($O6&lt;=AU$2,0,IF($G6&gt;=AV$2,0,IF($K6&gt;=$J6,0,IF($O6&lt;=AV$2,($J6-(SUM($K6,SUM($Z6:AU6)))),IF($L6=$D$139,(($J6-$K6)/$P6),(($J6-SUM($Z6:AU6))*$Q6))*IF($V6&lt;=AV$2,(DATEDIF(AU$2,$V6,"D")/365),IF($G6&gt;AU$2,(DATEDIF($G6,AV$2,"D")/365),1)))))))</f>
        <v>0</v>
      </c>
      <c r="AW6" s="61">
        <f>IF($V6&lt;=AV$2,0,IF($O6&lt;=AV$2,0,IF($G6&gt;=AW$2,0,IF($K6&gt;=$J6,0,IF($O6&lt;=AW$2,($J6-(SUM($K6,SUM($Z6:AV6)))),IF($L6=$D$139,(($J6-$K6)/$P6),(($J6-SUM($Z6:AV6))*$Q6))*IF($V6&lt;=AW$2,(DATEDIF(AV$2,$V6,"D")/365),IF($G6&gt;AV$2,(DATEDIF($G6,AW$2,"D")/365),1)))))))</f>
        <v>0</v>
      </c>
      <c r="AX6" s="61">
        <f>IF($V6&lt;=AW$2,0,IF($O6&lt;=AW$2,0,IF($G6&gt;=AX$2,0,IF($K6&gt;=$J6,0,IF($O6&lt;=AX$2,($J6-(SUM($K6,SUM($Z6:AW6)))),IF($L6=$D$139,(($J6-$K6)/$P6),(($J6-SUM($Z6:AW6))*$Q6))*IF($V6&lt;=AX$2,(DATEDIF(AW$2,$V6,"D")/365),IF($G6&gt;AW$2,(DATEDIF($G6,AX$2,"D")/365),1)))))))</f>
        <v>0</v>
      </c>
      <c r="AY6" s="61">
        <f>IF($V6&lt;=AX$2,0,IF($O6&lt;=AX$2,0,IF($G6&gt;=AY$2,0,IF($K6&gt;=$J6,0,IF($O6&lt;=AY$2,($J6-(SUM($K6,SUM($Z6:AX6)))),IF($L6=$D$139,(($J6-$K6)/$P6),(($J6-SUM($Z6:AX6))*$Q6))*IF($V6&lt;=AY$2,(DATEDIF(AX$2,$V6,"D")/365),IF($G6&gt;AX$2,(DATEDIF($G6,AY$2,"D")/365),1)))))))</f>
        <v>0</v>
      </c>
      <c r="AZ6" s="64"/>
      <c r="BA6" s="64"/>
      <c r="BB6" s="125">
        <f>IF($V6&lt;=BB$2,0,IF($G6&gt;=BB$2,0,IF($G6&gt;$W$3,(J6-Z6),IF($G6&lt;=$W$3,J6-SUM(W6,$Z6:Z6),0))))</f>
        <v>0</v>
      </c>
      <c r="BC6" s="61">
        <f>IF($V6&lt;=BC$2,0,IF($G6&gt;=BC$2,0,IF($G6&gt;=BB$2,$J6-AA6,BB6-AA6)))</f>
        <v>0</v>
      </c>
      <c r="BD6" s="64">
        <f t="shared" ref="BD6:BS21" si="11">IF($V6&lt;=BD$2,0,IF($G6&gt;=BD$2,0,IF($G6&gt;=BC$2,$J6-AB6,BC6-AB6)))</f>
        <v>0</v>
      </c>
      <c r="BE6" s="61">
        <f t="shared" si="11"/>
        <v>0</v>
      </c>
      <c r="BF6" s="64">
        <f t="shared" si="11"/>
        <v>0</v>
      </c>
      <c r="BG6" s="61">
        <f t="shared" si="11"/>
        <v>0</v>
      </c>
      <c r="BH6" s="64">
        <f t="shared" si="11"/>
        <v>0</v>
      </c>
      <c r="BI6" s="61">
        <f t="shared" si="11"/>
        <v>0</v>
      </c>
      <c r="BJ6" s="64">
        <f t="shared" si="11"/>
        <v>0</v>
      </c>
      <c r="BK6" s="61">
        <f t="shared" si="11"/>
        <v>0</v>
      </c>
      <c r="BL6" s="64">
        <f t="shared" si="11"/>
        <v>0</v>
      </c>
      <c r="BM6" s="61">
        <f t="shared" si="11"/>
        <v>0</v>
      </c>
      <c r="BN6" s="64">
        <f t="shared" si="11"/>
        <v>0</v>
      </c>
      <c r="BO6" s="61">
        <f t="shared" si="11"/>
        <v>0</v>
      </c>
      <c r="BP6" s="64">
        <f t="shared" si="11"/>
        <v>0</v>
      </c>
      <c r="BQ6" s="61">
        <f t="shared" si="11"/>
        <v>0</v>
      </c>
      <c r="BR6" s="64">
        <f t="shared" si="11"/>
        <v>0</v>
      </c>
      <c r="BS6" s="61">
        <f t="shared" si="11"/>
        <v>0</v>
      </c>
      <c r="BT6" s="64">
        <f t="shared" ref="BT6:CA26" si="12">IF($V6&lt;=BT$2,0,IF($G6&gt;=BT$2,0,IF($G6&gt;=BS$2,$J6-AR6,BS6-AR6)))</f>
        <v>0</v>
      </c>
      <c r="BU6" s="61">
        <f t="shared" si="12"/>
        <v>0</v>
      </c>
      <c r="BV6" s="64">
        <f t="shared" si="12"/>
        <v>0</v>
      </c>
      <c r="BW6" s="61">
        <f t="shared" si="12"/>
        <v>0</v>
      </c>
      <c r="BX6" s="64">
        <f t="shared" si="12"/>
        <v>0</v>
      </c>
      <c r="BY6" s="61">
        <f t="shared" si="12"/>
        <v>0</v>
      </c>
      <c r="BZ6" s="64">
        <f t="shared" si="12"/>
        <v>0</v>
      </c>
      <c r="CA6" s="61">
        <f t="shared" si="12"/>
        <v>0</v>
      </c>
    </row>
    <row r="7" spans="1:79">
      <c r="A7" s="20">
        <v>6</v>
      </c>
      <c r="B7" s="20" t="s">
        <v>30</v>
      </c>
      <c r="C7" s="20" t="s">
        <v>153</v>
      </c>
      <c r="D7" s="2">
        <v>1985</v>
      </c>
      <c r="E7" s="3">
        <v>4</v>
      </c>
      <c r="F7" s="2">
        <v>1</v>
      </c>
      <c r="G7" s="55">
        <f t="shared" si="0"/>
        <v>31137</v>
      </c>
      <c r="H7" s="4">
        <v>0</v>
      </c>
      <c r="I7" s="1">
        <v>0</v>
      </c>
      <c r="J7" s="51">
        <f t="shared" ref="J7:J22" si="13">H7-I7</f>
        <v>0</v>
      </c>
      <c r="K7" s="54">
        <f t="shared" si="1"/>
        <v>0</v>
      </c>
      <c r="L7" s="4" t="s">
        <v>96</v>
      </c>
      <c r="M7" s="54">
        <f>VLOOKUP(B7,$B$139:$C$238,2,FALSE)</f>
        <v>10</v>
      </c>
      <c r="N7" s="53">
        <f t="shared" si="2"/>
        <v>10</v>
      </c>
      <c r="O7" s="55">
        <f t="shared" si="3"/>
        <v>34789</v>
      </c>
      <c r="P7" s="53">
        <f t="shared" si="4"/>
        <v>0</v>
      </c>
      <c r="Q7" s="111">
        <f t="shared" si="5"/>
        <v>0</v>
      </c>
      <c r="R7" s="150" t="s">
        <v>129</v>
      </c>
      <c r="S7" s="151">
        <v>17</v>
      </c>
      <c r="T7" s="152">
        <v>4</v>
      </c>
      <c r="U7" s="151">
        <v>2035</v>
      </c>
      <c r="V7" s="116">
        <f t="shared" si="6"/>
        <v>49416</v>
      </c>
      <c r="W7" s="53">
        <f t="shared" si="7"/>
        <v>0</v>
      </c>
      <c r="X7" s="53">
        <f t="shared" si="8"/>
        <v>0</v>
      </c>
      <c r="Y7" s="53">
        <f t="shared" si="9"/>
        <v>0</v>
      </c>
      <c r="Z7" s="53">
        <f t="shared" si="10"/>
        <v>0</v>
      </c>
      <c r="AA7" s="53">
        <f>IF($V7&lt;=Z$2,0,IF($O7&lt;=Z$2,0,IF($G7&gt;=AA$2,0,IF($K7&gt;=$J7,0,IF($O7&lt;=AA$2,($J7-(SUM($K7,SUM($Z7:Z7)))),IF($L7=$D$139,(($J7-$K7)/$P7),(($J7-SUM($Z7:Z7))*$Q7))*IF($V7&lt;=AA$2,(DATEDIF(Z$2,$V7,"D")/365),IF($G7&gt;Z$2,(DATEDIF($G7,AA$2,"D")/365),1)))))))</f>
        <v>0</v>
      </c>
      <c r="AB7" s="53">
        <f>IF($V7&lt;=AA$2,0,IF($O7&lt;=AA$2,0,IF($G7&gt;=AB$2,0,IF($K7&gt;=$J7,0,IF($O7&lt;=AB$2,($J7-(SUM($K7,SUM($Z7:AA7)))),IF($L7=$D$139,(($J7-$K7)/$P7),(($J7-SUM($Z7:AA7))*$Q7))*IF($V7&lt;=AB$2,(DATEDIF(AA$2,$V7,"D")/365),IF($G7&gt;AA$2,(DATEDIF($G7,AB$2,"D")/365),1)))))))</f>
        <v>0</v>
      </c>
      <c r="AC7" s="53">
        <f>IF($V7&lt;=AB$2,0,IF($O7&lt;=AB$2,0,IF($G7&gt;=AC$2,0,IF($K7&gt;=$J7,0,IF($O7&lt;=AC$2,($J7-(SUM($K7,SUM($Z7:AB7)))),IF($L7=$D$139,(($J7-$K7)/$P7),(($J7-SUM($Z7:AB7))*$Q7))*IF($V7&lt;=AC$2,(DATEDIF(AB$2,$V7,"D")/365),IF($G7&gt;AB$2,(DATEDIF($G7,AC$2,"D")/365),1)))))))</f>
        <v>0</v>
      </c>
      <c r="AD7" s="53">
        <f>IF($V7&lt;=AC$2,0,IF($O7&lt;=AC$2,0,IF($G7&gt;=AD$2,0,IF($K7&gt;=$J7,0,IF($O7&lt;=AD$2,($J7-(SUM($K7,SUM($Z7:AC7)))),IF($L7=$D$139,(($J7-$K7)/$P7),(($J7-SUM($Z7:AC7))*$Q7))*IF($V7&lt;=AD$2,(DATEDIF(AC$2,$V7,"D")/365),IF($G7&gt;AC$2,(DATEDIF($G7,AD$2,"D")/365),1)))))))</f>
        <v>0</v>
      </c>
      <c r="AE7" s="53">
        <f>IF($V7&lt;=AD$2,0,IF($O7&lt;=AD$2,0,IF($G7&gt;=AE$2,0,IF($K7&gt;=$J7,0,IF($O7&lt;=AE$2,($J7-(SUM($K7,SUM($Z7:AD7)))),IF($L7=$D$139,(($J7-$K7)/$P7),(($J7-SUM($Z7:AD7))*$Q7))*IF($V7&lt;=AE$2,(DATEDIF(AD$2,$V7,"D")/365),IF($G7&gt;AD$2,(DATEDIF($G7,AE$2,"D")/365),1)))))))</f>
        <v>0</v>
      </c>
      <c r="AF7" s="53">
        <f>IF($V7&lt;=AE$2,0,IF($O7&lt;=AE$2,0,IF($G7&gt;=AF$2,0,IF($K7&gt;=$J7,0,IF($O7&lt;=AF$2,($J7-(SUM($K7,SUM($Z7:AE7)))),IF($L7=$D$139,(($J7-$K7)/$P7),(($J7-SUM($Z7:AE7))*$Q7))*IF($V7&lt;=AF$2,(DATEDIF(AE$2,$V7,"D")/365),IF($G7&gt;AE$2,(DATEDIF($G7,AF$2,"D")/365),1)))))))</f>
        <v>0</v>
      </c>
      <c r="AG7" s="53">
        <f>IF($V7&lt;=AF$2,0,IF($O7&lt;=AF$2,0,IF($G7&gt;=AG$2,0,IF($K7&gt;=$J7,0,IF($O7&lt;=AG$2,($J7-(SUM($K7,SUM($Z7:AF7)))),IF($L7=$D$139,(($J7-$K7)/$P7),(($J7-SUM($Z7:AF7))*$Q7))*IF($V7&lt;=AG$2,(DATEDIF(AF$2,$V7,"D")/365),IF($G7&gt;AF$2,(DATEDIF($G7,AG$2,"D")/365),1)))))))</f>
        <v>0</v>
      </c>
      <c r="AH7" s="53">
        <f>IF($V7&lt;=AG$2,0,IF($O7&lt;=AG$2,0,IF($G7&gt;=AH$2,0,IF($K7&gt;=$J7,0,IF($O7&lt;=AH$2,($J7-(SUM($K7,SUM($Z7:AG7)))),IF($L7=$D$139,(($J7-$K7)/$P7),(($J7-SUM($Z7:AG7))*$Q7))*IF($V7&lt;=AH$2,(DATEDIF(AG$2,$V7,"D")/365),IF($G7&gt;AG$2,(DATEDIF($G7,AH$2,"D")/365),1)))))))</f>
        <v>0</v>
      </c>
      <c r="AI7" s="53">
        <f>IF($V7&lt;=AH$2,0,IF($O7&lt;=AH$2,0,IF($G7&gt;=AI$2,0,IF($K7&gt;=$J7,0,IF($O7&lt;=AI$2,($J7-(SUM($K7,SUM($Z7:AH7)))),IF($L7=$D$139,(($J7-$K7)/$P7),(($J7-SUM($Z7:AH7))*$Q7))*IF($V7&lt;=AI$2,(DATEDIF(AH$2,$V7,"D")/365),IF($G7&gt;AH$2,(DATEDIF($G7,AI$2,"D")/365),1)))))))</f>
        <v>0</v>
      </c>
      <c r="AJ7" s="53">
        <f>IF($V7&lt;=AI$2,0,IF($O7&lt;=AI$2,0,IF($G7&gt;=AJ$2,0,IF($K7&gt;=$J7,0,IF($O7&lt;=AJ$2,($J7-(SUM($K7,SUM($Z7:AI7)))),IF($L7=$D$139,(($J7-$K7)/$P7),(($J7-SUM($Z7:AI7))*$Q7))*IF($V7&lt;=AJ$2,(DATEDIF(AI$2,$V7,"D")/365),IF($G7&gt;AI$2,(DATEDIF($G7,AJ$2,"D")/365),1)))))))</f>
        <v>0</v>
      </c>
      <c r="AK7" s="53">
        <f>IF($V7&lt;=AJ$2,0,IF($O7&lt;=AJ$2,0,IF($G7&gt;=AK$2,0,IF($K7&gt;=$J7,0,IF($O7&lt;=AK$2,($J7-(SUM($K7,SUM($Z7:AJ7)))),IF($L7=$D$139,(($J7-$K7)/$P7),(($J7-SUM($Z7:AJ7))*$Q7))*IF($V7&lt;=AK$2,(DATEDIF(AJ$2,$V7,"D")/365),IF($G7&gt;AJ$2,(DATEDIF($G7,AK$2,"D")/365),1)))))))</f>
        <v>0</v>
      </c>
      <c r="AL7" s="53">
        <f>IF($V7&lt;=AK$2,0,IF($O7&lt;=AK$2,0,IF($G7&gt;=AL$2,0,IF($K7&gt;=$J7,0,IF($O7&lt;=AL$2,($J7-(SUM($K7,SUM($Z7:AK7)))),IF($L7=$D$139,(($J7-$K7)/$P7),(($J7-SUM($Z7:AK7))*$Q7))*IF($V7&lt;=AL$2,(DATEDIF(AK$2,$V7,"D")/365),IF($G7&gt;AK$2,(DATEDIF($G7,AL$2,"D")/365),1)))))))</f>
        <v>0</v>
      </c>
      <c r="AM7" s="53">
        <f>IF($V7&lt;=AL$2,0,IF($O7&lt;=AL$2,0,IF($G7&gt;=AM$2,0,IF($K7&gt;=$J7,0,IF($O7&lt;=AM$2,($J7-(SUM($K7,SUM($Z7:AL7)))),IF($L7=$D$139,(($J7-$K7)/$P7),(($J7-SUM($Z7:AL7))*$Q7))*IF($V7&lt;=AM$2,(DATEDIF(AL$2,$V7,"D")/365),IF($G7&gt;AL$2,(DATEDIF($G7,AM$2,"D")/365),1)))))))</f>
        <v>0</v>
      </c>
      <c r="AN7" s="53">
        <f>IF($V7&lt;=AM$2,0,IF($O7&lt;=AM$2,0,IF($G7&gt;=AN$2,0,IF($K7&gt;=$J7,0,IF($O7&lt;=AN$2,($J7-(SUM($K7,SUM($Z7:AM7)))),IF($L7=$D$139,(($J7-$K7)/$P7),(($J7-SUM($Z7:AM7))*$Q7))*IF($V7&lt;=AN$2,(DATEDIF(AM$2,$V7,"D")/365),IF($G7&gt;AM$2,(DATEDIF($G7,AN$2,"D")/365),1)))))))</f>
        <v>0</v>
      </c>
      <c r="AO7" s="53">
        <f>IF($V7&lt;=AN$2,0,IF($O7&lt;=AN$2,0,IF($G7&gt;=AO$2,0,IF($K7&gt;=$J7,0,IF($O7&lt;=AO$2,($J7-(SUM($K7,SUM($Z7:AN7)))),IF($L7=$D$139,(($J7-$K7)/$P7),(($J7-SUM($Z7:AN7))*$Q7))*IF($V7&lt;=AO$2,(DATEDIF(AN$2,$V7,"D")/365),IF($G7&gt;AN$2,(DATEDIF($G7,AO$2,"D")/365),1)))))))</f>
        <v>0</v>
      </c>
      <c r="AP7" s="53">
        <f>IF($V7&lt;=AO$2,0,IF($O7&lt;=AO$2,0,IF($G7&gt;=AP$2,0,IF($K7&gt;=$J7,0,IF($O7&lt;=AP$2,($J7-(SUM($K7,SUM($Z7:AO7)))),IF($L7=$D$139,(($J7-$K7)/$P7),(($J7-SUM($Z7:AO7))*$Q7))*IF($V7&lt;=AP$2,(DATEDIF(AO$2,$V7,"D")/365),IF($G7&gt;AO$2,(DATEDIF($G7,AP$2,"D")/365),1)))))))</f>
        <v>0</v>
      </c>
      <c r="AQ7" s="53">
        <f>IF($V7&lt;=AP$2,0,IF($O7&lt;=AP$2,0,IF($G7&gt;=AQ$2,0,IF($K7&gt;=$J7,0,IF($O7&lt;=AQ$2,($J7-(SUM($K7,SUM($Z7:AP7)))),IF($L7=$D$139,(($J7-$K7)/$P7),(($J7-SUM($Z7:AP7))*$Q7))*IF($V7&lt;=AQ$2,(DATEDIF(AP$2,$V7,"D")/365),IF($G7&gt;AP$2,(DATEDIF($G7,AQ$2,"D")/365),1)))))))</f>
        <v>0</v>
      </c>
      <c r="AR7" s="53">
        <f>IF($V7&lt;=AQ$2,0,IF($O7&lt;=AQ$2,0,IF($G7&gt;=AR$2,0,IF($K7&gt;=$J7,0,IF($O7&lt;=AR$2,($J7-(SUM($K7,SUM($Z7:AQ7)))),IF($L7=$D$139,(($J7-$K7)/$P7),(($J7-SUM($Z7:AQ7))*$Q7))*IF($V7&lt;=AR$2,(DATEDIF(AQ$2,$V7,"D")/365),IF($G7&gt;AQ$2,(DATEDIF($G7,AR$2,"D")/365),1)))))))</f>
        <v>0</v>
      </c>
      <c r="AS7" s="53">
        <f>IF($V7&lt;=AR$2,0,IF($O7&lt;=AR$2,0,IF($G7&gt;=AS$2,0,IF($K7&gt;=$J7,0,IF($O7&lt;=AS$2,($J7-(SUM($K7,SUM($Z7:AR7)))),IF($L7=$D$139,(($J7-$K7)/$P7),(($J7-SUM($Z7:AR7))*$Q7))*IF($V7&lt;=AS$2,(DATEDIF(AR$2,$V7,"D")/365),IF($G7&gt;AR$2,(DATEDIF($G7,AS$2,"D")/365),1)))))))</f>
        <v>0</v>
      </c>
      <c r="AT7" s="53">
        <f>IF($V7&lt;=AS$2,0,IF($O7&lt;=AS$2,0,IF($G7&gt;=AT$2,0,IF($K7&gt;=$J7,0,IF($O7&lt;=AT$2,($J7-(SUM($K7,SUM($Z7:AS7)))),IF($L7=$D$139,(($J7-$K7)/$P7),(($J7-SUM($Z7:AS7))*$Q7))*IF($V7&lt;=AT$2,(DATEDIF(AS$2,$V7,"D")/365),IF($G7&gt;AS$2,(DATEDIF($G7,AT$2,"D")/365),1)))))))</f>
        <v>0</v>
      </c>
      <c r="AU7" s="53">
        <f>IF($V7&lt;=AT$2,0,IF($O7&lt;=AT$2,0,IF($G7&gt;=AU$2,0,IF($K7&gt;=$J7,0,IF($O7&lt;=AU$2,($J7-(SUM($K7,SUM($Z7:AT7)))),IF($L7=$D$139,(($J7-$K7)/$P7),(($J7-SUM($Z7:AT7))*$Q7))*IF($V7&lt;=AU$2,(DATEDIF(AT$2,$V7,"D")/365),IF($G7&gt;AT$2,(DATEDIF($G7,AU$2,"D")/365),1)))))))</f>
        <v>0</v>
      </c>
      <c r="AV7" s="53">
        <f>IF($V7&lt;=AU$2,0,IF($O7&lt;=AU$2,0,IF($G7&gt;=AV$2,0,IF($K7&gt;=$J7,0,IF($O7&lt;=AV$2,($J7-(SUM($K7,SUM($Z7:AU7)))),IF($L7=$D$139,(($J7-$K7)/$P7),(($J7-SUM($Z7:AU7))*$Q7))*IF($V7&lt;=AV$2,(DATEDIF(AU$2,$V7,"D")/365),IF($G7&gt;AU$2,(DATEDIF($G7,AV$2,"D")/365),1)))))))</f>
        <v>0</v>
      </c>
      <c r="AW7" s="53">
        <f>IF($V7&lt;=AV$2,0,IF($O7&lt;=AV$2,0,IF($G7&gt;=AW$2,0,IF($K7&gt;=$J7,0,IF($O7&lt;=AW$2,($J7-(SUM($K7,SUM($Z7:AV7)))),IF($L7=$D$139,(($J7-$K7)/$P7),(($J7-SUM($Z7:AV7))*$Q7))*IF($V7&lt;=AW$2,(DATEDIF(AV$2,$V7,"D")/365),IF($G7&gt;AV$2,(DATEDIF($G7,AW$2,"D")/365),1)))))))</f>
        <v>0</v>
      </c>
      <c r="AX7" s="53">
        <f>IF($V7&lt;=AW$2,0,IF($O7&lt;=AW$2,0,IF($G7&gt;=AX$2,0,IF($K7&gt;=$J7,0,IF($O7&lt;=AX$2,($J7-(SUM($K7,SUM($Z7:AW7)))),IF($L7=$D$139,(($J7-$K7)/$P7),(($J7-SUM($Z7:AW7))*$Q7))*IF($V7&lt;=AX$2,(DATEDIF(AW$2,$V7,"D")/365),IF($G7&gt;AW$2,(DATEDIF($G7,AX$2,"D")/365),1)))))))</f>
        <v>0</v>
      </c>
      <c r="AY7" s="53">
        <f>IF($V7&lt;=AX$2,0,IF($O7&lt;=AX$2,0,IF($G7&gt;=AY$2,0,IF($K7&gt;=$J7,0,IF($O7&lt;=AY$2,($J7-(SUM($K7,SUM($Z7:AX7)))),IF($L7=$D$139,(($J7-$K7)/$P7),(($J7-SUM($Z7:AX7))*$Q7))*IF($V7&lt;=AY$2,(DATEDIF(AX$2,$V7,"D")/365),IF($G7&gt;AX$2,(DATEDIF($G7,AY$2,"D")/365),1)))))))</f>
        <v>0</v>
      </c>
      <c r="AZ7" s="52"/>
      <c r="BA7" s="52"/>
      <c r="BB7" s="126">
        <f>IF($V7&lt;=BB$2,0,IF($G7&gt;=BB$2,0,IF($G7&gt;$W$3,(J7-Z7),IF($G7&lt;=$W$3,J7-SUM(W7,$Z7:Z7),0))))</f>
        <v>0</v>
      </c>
      <c r="BC7" s="53">
        <f t="shared" ref="BC7:BR26" si="14">IF($V7&lt;=BC$2,0,IF($G7&gt;=BC$2,0,IF($G7&gt;=BB$2,$J7-AA7,BB7-AA7)))</f>
        <v>0</v>
      </c>
      <c r="BD7" s="52">
        <f t="shared" si="11"/>
        <v>0</v>
      </c>
      <c r="BE7" s="53">
        <f t="shared" si="11"/>
        <v>0</v>
      </c>
      <c r="BF7" s="52">
        <f t="shared" si="11"/>
        <v>0</v>
      </c>
      <c r="BG7" s="53">
        <f t="shared" si="11"/>
        <v>0</v>
      </c>
      <c r="BH7" s="52">
        <f t="shared" si="11"/>
        <v>0</v>
      </c>
      <c r="BI7" s="53">
        <f t="shared" si="11"/>
        <v>0</v>
      </c>
      <c r="BJ7" s="52">
        <f t="shared" si="11"/>
        <v>0</v>
      </c>
      <c r="BK7" s="53">
        <f t="shared" si="11"/>
        <v>0</v>
      </c>
      <c r="BL7" s="52">
        <f t="shared" si="11"/>
        <v>0</v>
      </c>
      <c r="BM7" s="53">
        <f t="shared" si="11"/>
        <v>0</v>
      </c>
      <c r="BN7" s="52">
        <f t="shared" si="11"/>
        <v>0</v>
      </c>
      <c r="BO7" s="53">
        <f t="shared" si="11"/>
        <v>0</v>
      </c>
      <c r="BP7" s="52">
        <f t="shared" si="11"/>
        <v>0</v>
      </c>
      <c r="BQ7" s="53">
        <f t="shared" si="11"/>
        <v>0</v>
      </c>
      <c r="BR7" s="52">
        <f t="shared" si="11"/>
        <v>0</v>
      </c>
      <c r="BS7" s="53">
        <f t="shared" si="11"/>
        <v>0</v>
      </c>
      <c r="BT7" s="52">
        <f t="shared" si="12"/>
        <v>0</v>
      </c>
      <c r="BU7" s="53">
        <f t="shared" si="12"/>
        <v>0</v>
      </c>
      <c r="BV7" s="52">
        <f t="shared" si="12"/>
        <v>0</v>
      </c>
      <c r="BW7" s="53">
        <f t="shared" si="12"/>
        <v>0</v>
      </c>
      <c r="BX7" s="52">
        <f t="shared" si="12"/>
        <v>0</v>
      </c>
      <c r="BY7" s="53">
        <f t="shared" si="12"/>
        <v>0</v>
      </c>
      <c r="BZ7" s="52">
        <f t="shared" si="12"/>
        <v>0</v>
      </c>
      <c r="CA7" s="53">
        <f t="shared" si="12"/>
        <v>0</v>
      </c>
    </row>
    <row r="8" spans="1:79">
      <c r="A8" s="20">
        <v>7</v>
      </c>
      <c r="B8" s="20" t="s">
        <v>30</v>
      </c>
      <c r="C8" s="20" t="s">
        <v>153</v>
      </c>
      <c r="D8" s="2">
        <v>1985</v>
      </c>
      <c r="E8" s="3">
        <v>4</v>
      </c>
      <c r="F8" s="2">
        <v>1</v>
      </c>
      <c r="G8" s="55">
        <f t="shared" si="0"/>
        <v>31137</v>
      </c>
      <c r="H8" s="4">
        <v>0</v>
      </c>
      <c r="I8" s="1">
        <v>0</v>
      </c>
      <c r="J8" s="51">
        <f t="shared" si="13"/>
        <v>0</v>
      </c>
      <c r="K8" s="54">
        <f t="shared" si="1"/>
        <v>0</v>
      </c>
      <c r="L8" s="4" t="s">
        <v>96</v>
      </c>
      <c r="M8" s="54">
        <f>VLOOKUP(B8,$B$139:$C$238,2,FALSE)</f>
        <v>10</v>
      </c>
      <c r="N8" s="53">
        <f t="shared" si="2"/>
        <v>10</v>
      </c>
      <c r="O8" s="55">
        <f t="shared" si="3"/>
        <v>34789</v>
      </c>
      <c r="P8" s="53">
        <f t="shared" si="4"/>
        <v>0</v>
      </c>
      <c r="Q8" s="111">
        <f t="shared" si="5"/>
        <v>0</v>
      </c>
      <c r="R8" s="150" t="s">
        <v>129</v>
      </c>
      <c r="S8" s="151">
        <v>17</v>
      </c>
      <c r="T8" s="152">
        <v>4</v>
      </c>
      <c r="U8" s="151">
        <v>2016</v>
      </c>
      <c r="V8" s="116">
        <f t="shared" si="6"/>
        <v>42477</v>
      </c>
      <c r="W8" s="53">
        <f t="shared" si="7"/>
        <v>0</v>
      </c>
      <c r="X8" s="53">
        <f t="shared" si="8"/>
        <v>0</v>
      </c>
      <c r="Y8" s="53">
        <f t="shared" si="9"/>
        <v>0</v>
      </c>
      <c r="Z8" s="53">
        <f t="shared" si="10"/>
        <v>0</v>
      </c>
      <c r="AA8" s="53">
        <f>IF($V8&lt;=Z$2,0,IF($O8&lt;=Z$2,0,IF($G8&gt;=AA$2,0,IF($K8&gt;=$J8,0,IF($O8&lt;=AA$2,($J8-(SUM($K8,SUM($Z8:Z8)))),IF($L8=$D$139,(($J8-$K8)/$P8),(($J8-SUM($Z8:Z8))*$Q8))*IF($V8&lt;=AA$2,(DATEDIF(Z$2,$V8,"D")/365),IF($G8&gt;Z$2,(DATEDIF($G8,AA$2,"D")/365),1)))))))</f>
        <v>0</v>
      </c>
      <c r="AB8" s="53">
        <f>IF($V8&lt;=AA$2,0,IF($O8&lt;=AA$2,0,IF($G8&gt;=AB$2,0,IF($K8&gt;=$J8,0,IF($O8&lt;=AB$2,($J8-(SUM($K8,SUM($Z8:AA8)))),IF($L8=$D$139,(($J8-$K8)/$P8),(($J8-SUM($Z8:AA8))*$Q8))*IF($V8&lt;=AB$2,(DATEDIF(AA$2,$V8,"D")/365),IF($G8&gt;AA$2,(DATEDIF($G8,AB$2,"D")/365),1)))))))</f>
        <v>0</v>
      </c>
      <c r="AC8" s="53">
        <f>IF($V8&lt;=AB$2,0,IF($O8&lt;=AB$2,0,IF($G8&gt;=AC$2,0,IF($K8&gt;=$J8,0,IF($O8&lt;=AC$2,($J8-(SUM($K8,SUM($Z8:AB8)))),IF($L8=$D$139,(($J8-$K8)/$P8),(($J8-SUM($Z8:AB8))*$Q8))*IF($V8&lt;=AC$2,(DATEDIF(AB$2,$V8,"D")/365),IF($G8&gt;AB$2,(DATEDIF($G8,AC$2,"D")/365),1)))))))</f>
        <v>0</v>
      </c>
      <c r="AD8" s="53">
        <f>IF($V8&lt;=AC$2,0,IF($O8&lt;=AC$2,0,IF($G8&gt;=AD$2,0,IF($K8&gt;=$J8,0,IF($O8&lt;=AD$2,($J8-(SUM($K8,SUM($Z8:AC8)))),IF($L8=$D$139,(($J8-$K8)/$P8),(($J8-SUM($Z8:AC8))*$Q8))*IF($V8&lt;=AD$2,(DATEDIF(AC$2,$V8,"D")/365),IF($G8&gt;AC$2,(DATEDIF($G8,AD$2,"D")/365),1)))))))</f>
        <v>0</v>
      </c>
      <c r="AE8" s="53">
        <f>IF($V8&lt;=AD$2,0,IF($O8&lt;=AD$2,0,IF($G8&gt;=AE$2,0,IF($K8&gt;=$J8,0,IF($O8&lt;=AE$2,($J8-(SUM($K8,SUM($Z8:AD8)))),IF($L8=$D$139,(($J8-$K8)/$P8),(($J8-SUM($Z8:AD8))*$Q8))*IF($V8&lt;=AE$2,(DATEDIF(AD$2,$V8,"D")/365),IF($G8&gt;AD$2,(DATEDIF($G8,AE$2,"D")/365),1)))))))</f>
        <v>0</v>
      </c>
      <c r="AF8" s="53">
        <f>IF($V8&lt;=AE$2,0,IF($O8&lt;=AE$2,0,IF($G8&gt;=AF$2,0,IF($K8&gt;=$J8,0,IF($O8&lt;=AF$2,($J8-(SUM($K8,SUM($Z8:AE8)))),IF($L8=$D$139,(($J8-$K8)/$P8),(($J8-SUM($Z8:AE8))*$Q8))*IF($V8&lt;=AF$2,(DATEDIF(AE$2,$V8,"D")/365),IF($G8&gt;AE$2,(DATEDIF($G8,AF$2,"D")/365),1)))))))</f>
        <v>0</v>
      </c>
      <c r="AG8" s="53">
        <f>IF($V8&lt;=AF$2,0,IF($O8&lt;=AF$2,0,IF($G8&gt;=AG$2,0,IF($K8&gt;=$J8,0,IF($O8&lt;=AG$2,($J8-(SUM($K8,SUM($Z8:AF8)))),IF($L8=$D$139,(($J8-$K8)/$P8),(($J8-SUM($Z8:AF8))*$Q8))*IF($V8&lt;=AG$2,(DATEDIF(AF$2,$V8,"D")/365),IF($G8&gt;AF$2,(DATEDIF($G8,AG$2,"D")/365),1)))))))</f>
        <v>0</v>
      </c>
      <c r="AH8" s="53">
        <f>IF($V8&lt;=AG$2,0,IF($O8&lt;=AG$2,0,IF($G8&gt;=AH$2,0,IF($K8&gt;=$J8,0,IF($O8&lt;=AH$2,($J8-(SUM($K8,SUM($Z8:AG8)))),IF($L8=$D$139,(($J8-$K8)/$P8),(($J8-SUM($Z8:AG8))*$Q8))*IF($V8&lt;=AH$2,(DATEDIF(AG$2,$V8,"D")/365),IF($G8&gt;AG$2,(DATEDIF($G8,AH$2,"D")/365),1)))))))</f>
        <v>0</v>
      </c>
      <c r="AI8" s="53">
        <f>IF($V8&lt;=AH$2,0,IF($O8&lt;=AH$2,0,IF($G8&gt;=AI$2,0,IF($K8&gt;=$J8,0,IF($O8&lt;=AI$2,($J8-(SUM($K8,SUM($Z8:AH8)))),IF($L8=$D$139,(($J8-$K8)/$P8),(($J8-SUM($Z8:AH8))*$Q8))*IF($V8&lt;=AI$2,(DATEDIF(AH$2,$V8,"D")/365),IF($G8&gt;AH$2,(DATEDIF($G8,AI$2,"D")/365),1)))))))</f>
        <v>0</v>
      </c>
      <c r="AJ8" s="53">
        <f>IF($V8&lt;=AI$2,0,IF($O8&lt;=AI$2,0,IF($G8&gt;=AJ$2,0,IF($K8&gt;=$J8,0,IF($O8&lt;=AJ$2,($J8-(SUM($K8,SUM($Z8:AI8)))),IF($L8=$D$139,(($J8-$K8)/$P8),(($J8-SUM($Z8:AI8))*$Q8))*IF($V8&lt;=AJ$2,(DATEDIF(AI$2,$V8,"D")/365),IF($G8&gt;AI$2,(DATEDIF($G8,AJ$2,"D")/365),1)))))))</f>
        <v>0</v>
      </c>
      <c r="AK8" s="53">
        <f>IF($V8&lt;=AJ$2,0,IF($O8&lt;=AJ$2,0,IF($G8&gt;=AK$2,0,IF($K8&gt;=$J8,0,IF($O8&lt;=AK$2,($J8-(SUM($K8,SUM($Z8:AJ8)))),IF($L8=$D$139,(($J8-$K8)/$P8),(($J8-SUM($Z8:AJ8))*$Q8))*IF($V8&lt;=AK$2,(DATEDIF(AJ$2,$V8,"D")/365),IF($G8&gt;AJ$2,(DATEDIF($G8,AK$2,"D")/365),1)))))))</f>
        <v>0</v>
      </c>
      <c r="AL8" s="53">
        <f>IF($V8&lt;=AK$2,0,IF($O8&lt;=AK$2,0,IF($G8&gt;=AL$2,0,IF($K8&gt;=$J8,0,IF($O8&lt;=AL$2,($J8-(SUM($K8,SUM($Z8:AK8)))),IF($L8=$D$139,(($J8-$K8)/$P8),(($J8-SUM($Z8:AK8))*$Q8))*IF($V8&lt;=AL$2,(DATEDIF(AK$2,$V8,"D")/365),IF($G8&gt;AK$2,(DATEDIF($G8,AL$2,"D")/365),1)))))))</f>
        <v>0</v>
      </c>
      <c r="AM8" s="53">
        <f>IF($V8&lt;=AL$2,0,IF($O8&lt;=AL$2,0,IF($G8&gt;=AM$2,0,IF($K8&gt;=$J8,0,IF($O8&lt;=AM$2,($J8-(SUM($K8,SUM($Z8:AL8)))),IF($L8=$D$139,(($J8-$K8)/$P8),(($J8-SUM($Z8:AL8))*$Q8))*IF($V8&lt;=AM$2,(DATEDIF(AL$2,$V8,"D")/365),IF($G8&gt;AL$2,(DATEDIF($G8,AM$2,"D")/365),1)))))))</f>
        <v>0</v>
      </c>
      <c r="AN8" s="53">
        <f>IF($V8&lt;=AM$2,0,IF($O8&lt;=AM$2,0,IF($G8&gt;=AN$2,0,IF($K8&gt;=$J8,0,IF($O8&lt;=AN$2,($J8-(SUM($K8,SUM($Z8:AM8)))),IF($L8=$D$139,(($J8-$K8)/$P8),(($J8-SUM($Z8:AM8))*$Q8))*IF($V8&lt;=AN$2,(DATEDIF(AM$2,$V8,"D")/365),IF($G8&gt;AM$2,(DATEDIF($G8,AN$2,"D")/365),1)))))))</f>
        <v>0</v>
      </c>
      <c r="AO8" s="53">
        <f>IF($V8&lt;=AN$2,0,IF($O8&lt;=AN$2,0,IF($G8&gt;=AO$2,0,IF($K8&gt;=$J8,0,IF($O8&lt;=AO$2,($J8-(SUM($K8,SUM($Z8:AN8)))),IF($L8=$D$139,(($J8-$K8)/$P8),(($J8-SUM($Z8:AN8))*$Q8))*IF($V8&lt;=AO$2,(DATEDIF(AN$2,$V8,"D")/365),IF($G8&gt;AN$2,(DATEDIF($G8,AO$2,"D")/365),1)))))))</f>
        <v>0</v>
      </c>
      <c r="AP8" s="53">
        <f>IF($V8&lt;=AO$2,0,IF($O8&lt;=AO$2,0,IF($G8&gt;=AP$2,0,IF($K8&gt;=$J8,0,IF($O8&lt;=AP$2,($J8-(SUM($K8,SUM($Z8:AO8)))),IF($L8=$D$139,(($J8-$K8)/$P8),(($J8-SUM($Z8:AO8))*$Q8))*IF($V8&lt;=AP$2,(DATEDIF(AO$2,$V8,"D")/365),IF($G8&gt;AO$2,(DATEDIF($G8,AP$2,"D")/365),1)))))))</f>
        <v>0</v>
      </c>
      <c r="AQ8" s="53">
        <f>IF($V8&lt;=AP$2,0,IF($O8&lt;=AP$2,0,IF($G8&gt;=AQ$2,0,IF($K8&gt;=$J8,0,IF($O8&lt;=AQ$2,($J8-(SUM($K8,SUM($Z8:AP8)))),IF($L8=$D$139,(($J8-$K8)/$P8),(($J8-SUM($Z8:AP8))*$Q8))*IF($V8&lt;=AQ$2,(DATEDIF(AP$2,$V8,"D")/365),IF($G8&gt;AP$2,(DATEDIF($G8,AQ$2,"D")/365),1)))))))</f>
        <v>0</v>
      </c>
      <c r="AR8" s="53">
        <f>IF($V8&lt;=AQ$2,0,IF($O8&lt;=AQ$2,0,IF($G8&gt;=AR$2,0,IF($K8&gt;=$J8,0,IF($O8&lt;=AR$2,($J8-(SUM($K8,SUM($Z8:AQ8)))),IF($L8=$D$139,(($J8-$K8)/$P8),(($J8-SUM($Z8:AQ8))*$Q8))*IF($V8&lt;=AR$2,(DATEDIF(AQ$2,$V8,"D")/365),IF($G8&gt;AQ$2,(DATEDIF($G8,AR$2,"D")/365),1)))))))</f>
        <v>0</v>
      </c>
      <c r="AS8" s="53">
        <f>IF($V8&lt;=AR$2,0,IF($O8&lt;=AR$2,0,IF($G8&gt;=AS$2,0,IF($K8&gt;=$J8,0,IF($O8&lt;=AS$2,($J8-(SUM($K8,SUM($Z8:AR8)))),IF($L8=$D$139,(($J8-$K8)/$P8),(($J8-SUM($Z8:AR8))*$Q8))*IF($V8&lt;=AS$2,(DATEDIF(AR$2,$V8,"D")/365),IF($G8&gt;AR$2,(DATEDIF($G8,AS$2,"D")/365),1)))))))</f>
        <v>0</v>
      </c>
      <c r="AT8" s="53">
        <f>IF($V8&lt;=AS$2,0,IF($O8&lt;=AS$2,0,IF($G8&gt;=AT$2,0,IF($K8&gt;=$J8,0,IF($O8&lt;=AT$2,($J8-(SUM($K8,SUM($Z8:AS8)))),IF($L8=$D$139,(($J8-$K8)/$P8),(($J8-SUM($Z8:AS8))*$Q8))*IF($V8&lt;=AT$2,(DATEDIF(AS$2,$V8,"D")/365),IF($G8&gt;AS$2,(DATEDIF($G8,AT$2,"D")/365),1)))))))</f>
        <v>0</v>
      </c>
      <c r="AU8" s="53">
        <f>IF($V8&lt;=AT$2,0,IF($O8&lt;=AT$2,0,IF($G8&gt;=AU$2,0,IF($K8&gt;=$J8,0,IF($O8&lt;=AU$2,($J8-(SUM($K8,SUM($Z8:AT8)))),IF($L8=$D$139,(($J8-$K8)/$P8),(($J8-SUM($Z8:AT8))*$Q8))*IF($V8&lt;=AU$2,(DATEDIF(AT$2,$V8,"D")/365),IF($G8&gt;AT$2,(DATEDIF($G8,AU$2,"D")/365),1)))))))</f>
        <v>0</v>
      </c>
      <c r="AV8" s="53">
        <f>IF($V8&lt;=AU$2,0,IF($O8&lt;=AU$2,0,IF($G8&gt;=AV$2,0,IF($K8&gt;=$J8,0,IF($O8&lt;=AV$2,($J8-(SUM($K8,SUM($Z8:AU8)))),IF($L8=$D$139,(($J8-$K8)/$P8),(($J8-SUM($Z8:AU8))*$Q8))*IF($V8&lt;=AV$2,(DATEDIF(AU$2,$V8,"D")/365),IF($G8&gt;AU$2,(DATEDIF($G8,AV$2,"D")/365),1)))))))</f>
        <v>0</v>
      </c>
      <c r="AW8" s="53">
        <f>IF($V8&lt;=AV$2,0,IF($O8&lt;=AV$2,0,IF($G8&gt;=AW$2,0,IF($K8&gt;=$J8,0,IF($O8&lt;=AW$2,($J8-(SUM($K8,SUM($Z8:AV8)))),IF($L8=$D$139,(($J8-$K8)/$P8),(($J8-SUM($Z8:AV8))*$Q8))*IF($V8&lt;=AW$2,(DATEDIF(AV$2,$V8,"D")/365),IF($G8&gt;AV$2,(DATEDIF($G8,AW$2,"D")/365),1)))))))</f>
        <v>0</v>
      </c>
      <c r="AX8" s="53">
        <f>IF($V8&lt;=AW$2,0,IF($O8&lt;=AW$2,0,IF($G8&gt;=AX$2,0,IF($K8&gt;=$J8,0,IF($O8&lt;=AX$2,($J8-(SUM($K8,SUM($Z8:AW8)))),IF($L8=$D$139,(($J8-$K8)/$P8),(($J8-SUM($Z8:AW8))*$Q8))*IF($V8&lt;=AX$2,(DATEDIF(AW$2,$V8,"D")/365),IF($G8&gt;AW$2,(DATEDIF($G8,AX$2,"D")/365),1)))))))</f>
        <v>0</v>
      </c>
      <c r="AY8" s="53">
        <f>IF($V8&lt;=AX$2,0,IF($O8&lt;=AX$2,0,IF($G8&gt;=AY$2,0,IF($K8&gt;=$J8,0,IF($O8&lt;=AY$2,($J8-(SUM($K8,SUM($Z8:AX8)))),IF($L8=$D$139,(($J8-$K8)/$P8),(($J8-SUM($Z8:AX8))*$Q8))*IF($V8&lt;=AY$2,(DATEDIF(AX$2,$V8,"D")/365),IF($G8&gt;AX$2,(DATEDIF($G8,AY$2,"D")/365),1)))))))</f>
        <v>0</v>
      </c>
      <c r="AZ8" s="52"/>
      <c r="BA8" s="52"/>
      <c r="BB8" s="126">
        <f>IF($V8&lt;=BB$2,0,IF($G8&gt;=BB$2,0,IF($G8&gt;$W$3,(J8-Z8),IF($G8&lt;=$W$3,J8-SUM(W8,$Z8:Z8),0))))</f>
        <v>0</v>
      </c>
      <c r="BC8" s="53">
        <f t="shared" si="14"/>
        <v>0</v>
      </c>
      <c r="BD8" s="52">
        <f t="shared" si="11"/>
        <v>0</v>
      </c>
      <c r="BE8" s="53">
        <f t="shared" si="11"/>
        <v>0</v>
      </c>
      <c r="BF8" s="52">
        <f t="shared" si="11"/>
        <v>0</v>
      </c>
      <c r="BG8" s="53">
        <f t="shared" si="11"/>
        <v>0</v>
      </c>
      <c r="BH8" s="52">
        <f t="shared" si="11"/>
        <v>0</v>
      </c>
      <c r="BI8" s="53">
        <f t="shared" si="11"/>
        <v>0</v>
      </c>
      <c r="BJ8" s="52">
        <f t="shared" si="11"/>
        <v>0</v>
      </c>
      <c r="BK8" s="53">
        <f t="shared" si="11"/>
        <v>0</v>
      </c>
      <c r="BL8" s="52">
        <f t="shared" si="11"/>
        <v>0</v>
      </c>
      <c r="BM8" s="53">
        <f t="shared" si="11"/>
        <v>0</v>
      </c>
      <c r="BN8" s="52">
        <f t="shared" si="11"/>
        <v>0</v>
      </c>
      <c r="BO8" s="53">
        <f t="shared" si="11"/>
        <v>0</v>
      </c>
      <c r="BP8" s="52">
        <f t="shared" si="11"/>
        <v>0</v>
      </c>
      <c r="BQ8" s="53">
        <f t="shared" si="11"/>
        <v>0</v>
      </c>
      <c r="BR8" s="52">
        <f t="shared" si="11"/>
        <v>0</v>
      </c>
      <c r="BS8" s="53">
        <f t="shared" si="11"/>
        <v>0</v>
      </c>
      <c r="BT8" s="52">
        <f t="shared" si="12"/>
        <v>0</v>
      </c>
      <c r="BU8" s="53">
        <f t="shared" si="12"/>
        <v>0</v>
      </c>
      <c r="BV8" s="52">
        <f t="shared" si="12"/>
        <v>0</v>
      </c>
      <c r="BW8" s="53">
        <f t="shared" si="12"/>
        <v>0</v>
      </c>
      <c r="BX8" s="52">
        <f t="shared" si="12"/>
        <v>0</v>
      </c>
      <c r="BY8" s="53">
        <f t="shared" si="12"/>
        <v>0</v>
      </c>
      <c r="BZ8" s="52">
        <f t="shared" si="12"/>
        <v>0</v>
      </c>
      <c r="CA8" s="53">
        <f t="shared" si="12"/>
        <v>0</v>
      </c>
    </row>
    <row r="9" spans="1:79">
      <c r="A9" s="20">
        <v>8</v>
      </c>
      <c r="B9" s="20" t="s">
        <v>30</v>
      </c>
      <c r="C9" s="20" t="s">
        <v>153</v>
      </c>
      <c r="D9" s="2">
        <v>1985</v>
      </c>
      <c r="E9" s="3">
        <v>4</v>
      </c>
      <c r="F9" s="2">
        <v>1</v>
      </c>
      <c r="G9" s="55">
        <f t="shared" si="0"/>
        <v>31137</v>
      </c>
      <c r="H9" s="4">
        <v>0</v>
      </c>
      <c r="I9" s="1">
        <v>0</v>
      </c>
      <c r="J9" s="51">
        <f t="shared" si="13"/>
        <v>0</v>
      </c>
      <c r="K9" s="54">
        <f t="shared" si="1"/>
        <v>0</v>
      </c>
      <c r="L9" s="4" t="s">
        <v>96</v>
      </c>
      <c r="M9" s="54">
        <f t="shared" ref="M9:M72" si="15">VLOOKUP(B9,$B$139:$C$238,2,FALSE)</f>
        <v>10</v>
      </c>
      <c r="N9" s="53">
        <f t="shared" si="2"/>
        <v>10</v>
      </c>
      <c r="O9" s="55">
        <f t="shared" si="3"/>
        <v>34789</v>
      </c>
      <c r="P9" s="53">
        <f t="shared" si="4"/>
        <v>0</v>
      </c>
      <c r="Q9" s="111">
        <f t="shared" si="5"/>
        <v>0</v>
      </c>
      <c r="R9" s="150" t="s">
        <v>129</v>
      </c>
      <c r="S9" s="151">
        <v>17</v>
      </c>
      <c r="T9" s="152">
        <v>4</v>
      </c>
      <c r="U9" s="151">
        <v>2035</v>
      </c>
      <c r="V9" s="116">
        <f t="shared" si="6"/>
        <v>49416</v>
      </c>
      <c r="W9" s="53">
        <f t="shared" si="7"/>
        <v>0</v>
      </c>
      <c r="X9" s="53">
        <f t="shared" si="8"/>
        <v>0</v>
      </c>
      <c r="Y9" s="53">
        <f t="shared" si="9"/>
        <v>0</v>
      </c>
      <c r="Z9" s="53">
        <f t="shared" si="10"/>
        <v>0</v>
      </c>
      <c r="AA9" s="53">
        <f>IF($V9&lt;=Z$2,0,IF($O9&lt;=Z$2,0,IF($G9&gt;=AA$2,0,IF($K9&gt;=$J9,0,IF($O9&lt;=AA$2,($J9-(SUM($K9,SUM($Z9:Z9)))),IF($L9=$D$139,(($J9-$K9)/$P9),(($J9-SUM($Z9:Z9))*$Q9))*IF($V9&lt;=AA$2,(DATEDIF(Z$2,$V9,"D")/365),IF($G9&gt;Z$2,(DATEDIF($G9,AA$2,"D")/365),1)))))))</f>
        <v>0</v>
      </c>
      <c r="AB9" s="53">
        <f>IF($V9&lt;=AA$2,0,IF($O9&lt;=AA$2,0,IF($G9&gt;=AB$2,0,IF($K9&gt;=$J9,0,IF($O9&lt;=AB$2,($J9-(SUM($K9,SUM($Z9:AA9)))),IF($L9=$D$139,(($J9-$K9)/$P9),(($J9-SUM($Z9:AA9))*$Q9))*IF($V9&lt;=AB$2,(DATEDIF(AA$2,$V9,"D")/365),IF($G9&gt;AA$2,(DATEDIF($G9,AB$2,"D")/365),1)))))))</f>
        <v>0</v>
      </c>
      <c r="AC9" s="53">
        <f>IF($V9&lt;=AB$2,0,IF($O9&lt;=AB$2,0,IF($G9&gt;=AC$2,0,IF($K9&gt;=$J9,0,IF($O9&lt;=AC$2,($J9-(SUM($K9,SUM($Z9:AB9)))),IF($L9=$D$139,(($J9-$K9)/$P9),(($J9-SUM($Z9:AB9))*$Q9))*IF($V9&lt;=AC$2,(DATEDIF(AB$2,$V9,"D")/365),IF($G9&gt;AB$2,(DATEDIF($G9,AC$2,"D")/365),1)))))))</f>
        <v>0</v>
      </c>
      <c r="AD9" s="53">
        <f>IF($V9&lt;=AC$2,0,IF($O9&lt;=AC$2,0,IF($G9&gt;=AD$2,0,IF($K9&gt;=$J9,0,IF($O9&lt;=AD$2,($J9-(SUM($K9,SUM($Z9:AC9)))),IF($L9=$D$139,(($J9-$K9)/$P9),(($J9-SUM($Z9:AC9))*$Q9))*IF($V9&lt;=AD$2,(DATEDIF(AC$2,$V9,"D")/365),IF($G9&gt;AC$2,(DATEDIF($G9,AD$2,"D")/365),1)))))))</f>
        <v>0</v>
      </c>
      <c r="AE9" s="53">
        <f>IF($V9&lt;=AD$2,0,IF($O9&lt;=AD$2,0,IF($G9&gt;=AE$2,0,IF($K9&gt;=$J9,0,IF($O9&lt;=AE$2,($J9-(SUM($K9,SUM($Z9:AD9)))),IF($L9=$D$139,(($J9-$K9)/$P9),(($J9-SUM($Z9:AD9))*$Q9))*IF($V9&lt;=AE$2,(DATEDIF(AD$2,$V9,"D")/365),IF($G9&gt;AD$2,(DATEDIF($G9,AE$2,"D")/365),1)))))))</f>
        <v>0</v>
      </c>
      <c r="AF9" s="53">
        <f>IF($V9&lt;=AE$2,0,IF($O9&lt;=AE$2,0,IF($G9&gt;=AF$2,0,IF($K9&gt;=$J9,0,IF($O9&lt;=AF$2,($J9-(SUM($K9,SUM($Z9:AE9)))),IF($L9=$D$139,(($J9-$K9)/$P9),(($J9-SUM($Z9:AE9))*$Q9))*IF($V9&lt;=AF$2,(DATEDIF(AE$2,$V9,"D")/365),IF($G9&gt;AE$2,(DATEDIF($G9,AF$2,"D")/365),1)))))))</f>
        <v>0</v>
      </c>
      <c r="AG9" s="53">
        <f>IF($V9&lt;=AF$2,0,IF($O9&lt;=AF$2,0,IF($G9&gt;=AG$2,0,IF($K9&gt;=$J9,0,IF($O9&lt;=AG$2,($J9-(SUM($K9,SUM($Z9:AF9)))),IF($L9=$D$139,(($J9-$K9)/$P9),(($J9-SUM($Z9:AF9))*$Q9))*IF($V9&lt;=AG$2,(DATEDIF(AF$2,$V9,"D")/365),IF($G9&gt;AF$2,(DATEDIF($G9,AG$2,"D")/365),1)))))))</f>
        <v>0</v>
      </c>
      <c r="AH9" s="53">
        <f>IF($V9&lt;=AG$2,0,IF($O9&lt;=AG$2,0,IF($G9&gt;=AH$2,0,IF($K9&gt;=$J9,0,IF($O9&lt;=AH$2,($J9-(SUM($K9,SUM($Z9:AG9)))),IF($L9=$D$139,(($J9-$K9)/$P9),(($J9-SUM($Z9:AG9))*$Q9))*IF($V9&lt;=AH$2,(DATEDIF(AG$2,$V9,"D")/365),IF($G9&gt;AG$2,(DATEDIF($G9,AH$2,"D")/365),1)))))))</f>
        <v>0</v>
      </c>
      <c r="AI9" s="53">
        <f>IF($V9&lt;=AH$2,0,IF($O9&lt;=AH$2,0,IF($G9&gt;=AI$2,0,IF($K9&gt;=$J9,0,IF($O9&lt;=AI$2,($J9-(SUM($K9,SUM($Z9:AH9)))),IF($L9=$D$139,(($J9-$K9)/$P9),(($J9-SUM($Z9:AH9))*$Q9))*IF($V9&lt;=AI$2,(DATEDIF(AH$2,$V9,"D")/365),IF($G9&gt;AH$2,(DATEDIF($G9,AI$2,"D")/365),1)))))))</f>
        <v>0</v>
      </c>
      <c r="AJ9" s="53">
        <f>IF($V9&lt;=AI$2,0,IF($O9&lt;=AI$2,0,IF($G9&gt;=AJ$2,0,IF($K9&gt;=$J9,0,IF($O9&lt;=AJ$2,($J9-(SUM($K9,SUM($Z9:AI9)))),IF($L9=$D$139,(($J9-$K9)/$P9),(($J9-SUM($Z9:AI9))*$Q9))*IF($V9&lt;=AJ$2,(DATEDIF(AI$2,$V9,"D")/365),IF($G9&gt;AI$2,(DATEDIF($G9,AJ$2,"D")/365),1)))))))</f>
        <v>0</v>
      </c>
      <c r="AK9" s="53">
        <f>IF($V9&lt;=AJ$2,0,IF($O9&lt;=AJ$2,0,IF($G9&gt;=AK$2,0,IF($K9&gt;=$J9,0,IF($O9&lt;=AK$2,($J9-(SUM($K9,SUM($Z9:AJ9)))),IF($L9=$D$139,(($J9-$K9)/$P9),(($J9-SUM($Z9:AJ9))*$Q9))*IF($V9&lt;=AK$2,(DATEDIF(AJ$2,$V9,"D")/365),IF($G9&gt;AJ$2,(DATEDIF($G9,AK$2,"D")/365),1)))))))</f>
        <v>0</v>
      </c>
      <c r="AL9" s="53">
        <f>IF($V9&lt;=AK$2,0,IF($O9&lt;=AK$2,0,IF($G9&gt;=AL$2,0,IF($K9&gt;=$J9,0,IF($O9&lt;=AL$2,($J9-(SUM($K9,SUM($Z9:AK9)))),IF($L9=$D$139,(($J9-$K9)/$P9),(($J9-SUM($Z9:AK9))*$Q9))*IF($V9&lt;=AL$2,(DATEDIF(AK$2,$V9,"D")/365),IF($G9&gt;AK$2,(DATEDIF($G9,AL$2,"D")/365),1)))))))</f>
        <v>0</v>
      </c>
      <c r="AM9" s="53">
        <f>IF($V9&lt;=AL$2,0,IF($O9&lt;=AL$2,0,IF($G9&gt;=AM$2,0,IF($K9&gt;=$J9,0,IF($O9&lt;=AM$2,($J9-(SUM($K9,SUM($Z9:AL9)))),IF($L9=$D$139,(($J9-$K9)/$P9),(($J9-SUM($Z9:AL9))*$Q9))*IF($V9&lt;=AM$2,(DATEDIF(AL$2,$V9,"D")/365),IF($G9&gt;AL$2,(DATEDIF($G9,AM$2,"D")/365),1)))))))</f>
        <v>0</v>
      </c>
      <c r="AN9" s="53">
        <f>IF($V9&lt;=AM$2,0,IF($O9&lt;=AM$2,0,IF($G9&gt;=AN$2,0,IF($K9&gt;=$J9,0,IF($O9&lt;=AN$2,($J9-(SUM($K9,SUM($Z9:AM9)))),IF($L9=$D$139,(($J9-$K9)/$P9),(($J9-SUM($Z9:AM9))*$Q9))*IF($V9&lt;=AN$2,(DATEDIF(AM$2,$V9,"D")/365),IF($G9&gt;AM$2,(DATEDIF($G9,AN$2,"D")/365),1)))))))</f>
        <v>0</v>
      </c>
      <c r="AO9" s="53">
        <f>IF($V9&lt;=AN$2,0,IF($O9&lt;=AN$2,0,IF($G9&gt;=AO$2,0,IF($K9&gt;=$J9,0,IF($O9&lt;=AO$2,($J9-(SUM($K9,SUM($Z9:AN9)))),IF($L9=$D$139,(($J9-$K9)/$P9),(($J9-SUM($Z9:AN9))*$Q9))*IF($V9&lt;=AO$2,(DATEDIF(AN$2,$V9,"D")/365),IF($G9&gt;AN$2,(DATEDIF($G9,AO$2,"D")/365),1)))))))</f>
        <v>0</v>
      </c>
      <c r="AP9" s="53">
        <f>IF($V9&lt;=AO$2,0,IF($O9&lt;=AO$2,0,IF($G9&gt;=AP$2,0,IF($K9&gt;=$J9,0,IF($O9&lt;=AP$2,($J9-(SUM($K9,SUM($Z9:AO9)))),IF($L9=$D$139,(($J9-$K9)/$P9),(($J9-SUM($Z9:AO9))*$Q9))*IF($V9&lt;=AP$2,(DATEDIF(AO$2,$V9,"D")/365),IF($G9&gt;AO$2,(DATEDIF($G9,AP$2,"D")/365),1)))))))</f>
        <v>0</v>
      </c>
      <c r="AQ9" s="53">
        <f>IF($V9&lt;=AP$2,0,IF($O9&lt;=AP$2,0,IF($G9&gt;=AQ$2,0,IF($K9&gt;=$J9,0,IF($O9&lt;=AQ$2,($J9-(SUM($K9,SUM($Z9:AP9)))),IF($L9=$D$139,(($J9-$K9)/$P9),(($J9-SUM($Z9:AP9))*$Q9))*IF($V9&lt;=AQ$2,(DATEDIF(AP$2,$V9,"D")/365),IF($G9&gt;AP$2,(DATEDIF($G9,AQ$2,"D")/365),1)))))))</f>
        <v>0</v>
      </c>
      <c r="AR9" s="53">
        <f>IF($V9&lt;=AQ$2,0,IF($O9&lt;=AQ$2,0,IF($G9&gt;=AR$2,0,IF($K9&gt;=$J9,0,IF($O9&lt;=AR$2,($J9-(SUM($K9,SUM($Z9:AQ9)))),IF($L9=$D$139,(($J9-$K9)/$P9),(($J9-SUM($Z9:AQ9))*$Q9))*IF($V9&lt;=AR$2,(DATEDIF(AQ$2,$V9,"D")/365),IF($G9&gt;AQ$2,(DATEDIF($G9,AR$2,"D")/365),1)))))))</f>
        <v>0</v>
      </c>
      <c r="AS9" s="53">
        <f>IF($V9&lt;=AR$2,0,IF($O9&lt;=AR$2,0,IF($G9&gt;=AS$2,0,IF($K9&gt;=$J9,0,IF($O9&lt;=AS$2,($J9-(SUM($K9,SUM($Z9:AR9)))),IF($L9=$D$139,(($J9-$K9)/$P9),(($J9-SUM($Z9:AR9))*$Q9))*IF($V9&lt;=AS$2,(DATEDIF(AR$2,$V9,"D")/365),IF($G9&gt;AR$2,(DATEDIF($G9,AS$2,"D")/365),1)))))))</f>
        <v>0</v>
      </c>
      <c r="AT9" s="53">
        <f>IF($V9&lt;=AS$2,0,IF($O9&lt;=AS$2,0,IF($G9&gt;=AT$2,0,IF($K9&gt;=$J9,0,IF($O9&lt;=AT$2,($J9-(SUM($K9,SUM($Z9:AS9)))),IF($L9=$D$139,(($J9-$K9)/$P9),(($J9-SUM($Z9:AS9))*$Q9))*IF($V9&lt;=AT$2,(DATEDIF(AS$2,$V9,"D")/365),IF($G9&gt;AS$2,(DATEDIF($G9,AT$2,"D")/365),1)))))))</f>
        <v>0</v>
      </c>
      <c r="AU9" s="53">
        <f>IF($V9&lt;=AT$2,0,IF($O9&lt;=AT$2,0,IF($G9&gt;=AU$2,0,IF($K9&gt;=$J9,0,IF($O9&lt;=AU$2,($J9-(SUM($K9,SUM($Z9:AT9)))),IF($L9=$D$139,(($J9-$K9)/$P9),(($J9-SUM($Z9:AT9))*$Q9))*IF($V9&lt;=AU$2,(DATEDIF(AT$2,$V9,"D")/365),IF($G9&gt;AT$2,(DATEDIF($G9,AU$2,"D")/365),1)))))))</f>
        <v>0</v>
      </c>
      <c r="AV9" s="53">
        <f>IF($V9&lt;=AU$2,0,IF($O9&lt;=AU$2,0,IF($G9&gt;=AV$2,0,IF($K9&gt;=$J9,0,IF($O9&lt;=AV$2,($J9-(SUM($K9,SUM($Z9:AU9)))),IF($L9=$D$139,(($J9-$K9)/$P9),(($J9-SUM($Z9:AU9))*$Q9))*IF($V9&lt;=AV$2,(DATEDIF(AU$2,$V9,"D")/365),IF($G9&gt;AU$2,(DATEDIF($G9,AV$2,"D")/365),1)))))))</f>
        <v>0</v>
      </c>
      <c r="AW9" s="53">
        <f>IF($V9&lt;=AV$2,0,IF($O9&lt;=AV$2,0,IF($G9&gt;=AW$2,0,IF($K9&gt;=$J9,0,IF($O9&lt;=AW$2,($J9-(SUM($K9,SUM($Z9:AV9)))),IF($L9=$D$139,(($J9-$K9)/$P9),(($J9-SUM($Z9:AV9))*$Q9))*IF($V9&lt;=AW$2,(DATEDIF(AV$2,$V9,"D")/365),IF($G9&gt;AV$2,(DATEDIF($G9,AW$2,"D")/365),1)))))))</f>
        <v>0</v>
      </c>
      <c r="AX9" s="53">
        <f>IF($V9&lt;=AW$2,0,IF($O9&lt;=AW$2,0,IF($G9&gt;=AX$2,0,IF($K9&gt;=$J9,0,IF($O9&lt;=AX$2,($J9-(SUM($K9,SUM($Z9:AW9)))),IF($L9=$D$139,(($J9-$K9)/$P9),(($J9-SUM($Z9:AW9))*$Q9))*IF($V9&lt;=AX$2,(DATEDIF(AW$2,$V9,"D")/365),IF($G9&gt;AW$2,(DATEDIF($G9,AX$2,"D")/365),1)))))))</f>
        <v>0</v>
      </c>
      <c r="AY9" s="53">
        <f>IF($V9&lt;=AX$2,0,IF($O9&lt;=AX$2,0,IF($G9&gt;=AY$2,0,IF($K9&gt;=$J9,0,IF($O9&lt;=AY$2,($J9-(SUM($K9,SUM($Z9:AX9)))),IF($L9=$D$139,(($J9-$K9)/$P9),(($J9-SUM($Z9:AX9))*$Q9))*IF($V9&lt;=AY$2,(DATEDIF(AX$2,$V9,"D")/365),IF($G9&gt;AX$2,(DATEDIF($G9,AY$2,"D")/365),1)))))))</f>
        <v>0</v>
      </c>
      <c r="AZ9" s="52"/>
      <c r="BA9" s="52"/>
      <c r="BB9" s="126">
        <f>IF($V9&lt;=BB$2,0,IF($G9&gt;=BB$2,0,IF($G9&gt;$W$3,(J9-Z9),IF($G9&lt;=$W$3,J9-SUM(W9,$Z9:Z9),0))))</f>
        <v>0</v>
      </c>
      <c r="BC9" s="53">
        <f t="shared" si="14"/>
        <v>0</v>
      </c>
      <c r="BD9" s="52">
        <f t="shared" si="11"/>
        <v>0</v>
      </c>
      <c r="BE9" s="53">
        <f t="shared" si="11"/>
        <v>0</v>
      </c>
      <c r="BF9" s="52">
        <f t="shared" si="11"/>
        <v>0</v>
      </c>
      <c r="BG9" s="53">
        <f t="shared" si="11"/>
        <v>0</v>
      </c>
      <c r="BH9" s="52">
        <f t="shared" si="11"/>
        <v>0</v>
      </c>
      <c r="BI9" s="53">
        <f t="shared" si="11"/>
        <v>0</v>
      </c>
      <c r="BJ9" s="52">
        <f t="shared" si="11"/>
        <v>0</v>
      </c>
      <c r="BK9" s="53">
        <f t="shared" si="11"/>
        <v>0</v>
      </c>
      <c r="BL9" s="52">
        <f t="shared" si="11"/>
        <v>0</v>
      </c>
      <c r="BM9" s="53">
        <f t="shared" si="11"/>
        <v>0</v>
      </c>
      <c r="BN9" s="52">
        <f t="shared" si="11"/>
        <v>0</v>
      </c>
      <c r="BO9" s="53">
        <f t="shared" si="11"/>
        <v>0</v>
      </c>
      <c r="BP9" s="52">
        <f t="shared" si="11"/>
        <v>0</v>
      </c>
      <c r="BQ9" s="53">
        <f t="shared" si="11"/>
        <v>0</v>
      </c>
      <c r="BR9" s="52">
        <f t="shared" si="11"/>
        <v>0</v>
      </c>
      <c r="BS9" s="53">
        <f t="shared" si="11"/>
        <v>0</v>
      </c>
      <c r="BT9" s="52">
        <f t="shared" si="12"/>
        <v>0</v>
      </c>
      <c r="BU9" s="53">
        <f t="shared" si="12"/>
        <v>0</v>
      </c>
      <c r="BV9" s="52">
        <f t="shared" si="12"/>
        <v>0</v>
      </c>
      <c r="BW9" s="53">
        <f t="shared" si="12"/>
        <v>0</v>
      </c>
      <c r="BX9" s="52">
        <f t="shared" si="12"/>
        <v>0</v>
      </c>
      <c r="BY9" s="53">
        <f t="shared" si="12"/>
        <v>0</v>
      </c>
      <c r="BZ9" s="52">
        <f t="shared" si="12"/>
        <v>0</v>
      </c>
      <c r="CA9" s="53">
        <f t="shared" si="12"/>
        <v>0</v>
      </c>
    </row>
    <row r="10" spans="1:79">
      <c r="A10" s="20">
        <v>9</v>
      </c>
      <c r="B10" s="20" t="s">
        <v>30</v>
      </c>
      <c r="C10" s="20" t="s">
        <v>153</v>
      </c>
      <c r="D10" s="2">
        <v>1985</v>
      </c>
      <c r="E10" s="3">
        <v>4</v>
      </c>
      <c r="F10" s="2">
        <v>1</v>
      </c>
      <c r="G10" s="55">
        <f t="shared" si="0"/>
        <v>31137</v>
      </c>
      <c r="H10" s="4">
        <v>0</v>
      </c>
      <c r="I10" s="1">
        <v>0</v>
      </c>
      <c r="J10" s="51">
        <f t="shared" si="13"/>
        <v>0</v>
      </c>
      <c r="K10" s="54">
        <f t="shared" si="1"/>
        <v>0</v>
      </c>
      <c r="L10" s="4" t="s">
        <v>96</v>
      </c>
      <c r="M10" s="54">
        <f t="shared" si="15"/>
        <v>10</v>
      </c>
      <c r="N10" s="53">
        <f t="shared" si="2"/>
        <v>10</v>
      </c>
      <c r="O10" s="55">
        <f t="shared" si="3"/>
        <v>34789</v>
      </c>
      <c r="P10" s="53">
        <f t="shared" si="4"/>
        <v>0</v>
      </c>
      <c r="Q10" s="111">
        <f t="shared" si="5"/>
        <v>0</v>
      </c>
      <c r="R10" s="150" t="s">
        <v>129</v>
      </c>
      <c r="S10" s="151">
        <v>17</v>
      </c>
      <c r="T10" s="152">
        <v>4</v>
      </c>
      <c r="U10" s="151">
        <v>2035</v>
      </c>
      <c r="V10" s="116">
        <f t="shared" si="6"/>
        <v>49416</v>
      </c>
      <c r="W10" s="53">
        <f t="shared" si="7"/>
        <v>0</v>
      </c>
      <c r="X10" s="53">
        <f t="shared" si="8"/>
        <v>0</v>
      </c>
      <c r="Y10" s="53">
        <f t="shared" si="9"/>
        <v>0</v>
      </c>
      <c r="Z10" s="53">
        <f t="shared" si="10"/>
        <v>0</v>
      </c>
      <c r="AA10" s="53">
        <f>IF($V10&lt;=Z$2,0,IF($O10&lt;=Z$2,0,IF($G10&gt;=AA$2,0,IF($K10&gt;=$J10,0,IF($O10&lt;=AA$2,($J10-(SUM($K10,SUM($Z10:Z10)))),IF($L10=$D$139,(($J10-$K10)/$P10),(($J10-SUM($Z10:Z10))*$Q10))*IF($V10&lt;=AA$2,(DATEDIF(Z$2,$V10,"D")/365),IF($G10&gt;Z$2,(DATEDIF($G10,AA$2,"D")/365),1)))))))</f>
        <v>0</v>
      </c>
      <c r="AB10" s="53">
        <f>IF($V10&lt;=AA$2,0,IF($O10&lt;=AA$2,0,IF($G10&gt;=AB$2,0,IF($K10&gt;=$J10,0,IF($O10&lt;=AB$2,($J10-(SUM($K10,SUM($Z10:AA10)))),IF($L10=$D$139,(($J10-$K10)/$P10),(($J10-SUM($Z10:AA10))*$Q10))*IF($V10&lt;=AB$2,(DATEDIF(AA$2,$V10,"D")/365),IF($G10&gt;AA$2,(DATEDIF($G10,AB$2,"D")/365),1)))))))</f>
        <v>0</v>
      </c>
      <c r="AC10" s="53">
        <f>IF($V10&lt;=AB$2,0,IF($O10&lt;=AB$2,0,IF($G10&gt;=AC$2,0,IF($K10&gt;=$J10,0,IF($O10&lt;=AC$2,($J10-(SUM($K10,SUM($Z10:AB10)))),IF($L10=$D$139,(($J10-$K10)/$P10),(($J10-SUM($Z10:AB10))*$Q10))*IF($V10&lt;=AC$2,(DATEDIF(AB$2,$V10,"D")/365),IF($G10&gt;AB$2,(DATEDIF($G10,AC$2,"D")/365),1)))))))</f>
        <v>0</v>
      </c>
      <c r="AD10" s="53">
        <f>IF($V10&lt;=AC$2,0,IF($O10&lt;=AC$2,0,IF($G10&gt;=AD$2,0,IF($K10&gt;=$J10,0,IF($O10&lt;=AD$2,($J10-(SUM($K10,SUM($Z10:AC10)))),IF($L10=$D$139,(($J10-$K10)/$P10),(($J10-SUM($Z10:AC10))*$Q10))*IF($V10&lt;=AD$2,(DATEDIF(AC$2,$V10,"D")/365),IF($G10&gt;AC$2,(DATEDIF($G10,AD$2,"D")/365),1)))))))</f>
        <v>0</v>
      </c>
      <c r="AE10" s="53">
        <f>IF($V10&lt;=AD$2,0,IF($O10&lt;=AD$2,0,IF($G10&gt;=AE$2,0,IF($K10&gt;=$J10,0,IF($O10&lt;=AE$2,($J10-(SUM($K10,SUM($Z10:AD10)))),IF($L10=$D$139,(($J10-$K10)/$P10),(($J10-SUM($Z10:AD10))*$Q10))*IF($V10&lt;=AE$2,(DATEDIF(AD$2,$V10,"D")/365),IF($G10&gt;AD$2,(DATEDIF($G10,AE$2,"D")/365),1)))))))</f>
        <v>0</v>
      </c>
      <c r="AF10" s="53">
        <f>IF($V10&lt;=AE$2,0,IF($O10&lt;=AE$2,0,IF($G10&gt;=AF$2,0,IF($K10&gt;=$J10,0,IF($O10&lt;=AF$2,($J10-(SUM($K10,SUM($Z10:AE10)))),IF($L10=$D$139,(($J10-$K10)/$P10),(($J10-SUM($Z10:AE10))*$Q10))*IF($V10&lt;=AF$2,(DATEDIF(AE$2,$V10,"D")/365),IF($G10&gt;AE$2,(DATEDIF($G10,AF$2,"D")/365),1)))))))</f>
        <v>0</v>
      </c>
      <c r="AG10" s="53">
        <f>IF($V10&lt;=AF$2,0,IF($O10&lt;=AF$2,0,IF($G10&gt;=AG$2,0,IF($K10&gt;=$J10,0,IF($O10&lt;=AG$2,($J10-(SUM($K10,SUM($Z10:AF10)))),IF($L10=$D$139,(($J10-$K10)/$P10),(($J10-SUM($Z10:AF10))*$Q10))*IF($V10&lt;=AG$2,(DATEDIF(AF$2,$V10,"D")/365),IF($G10&gt;AF$2,(DATEDIF($G10,AG$2,"D")/365),1)))))))</f>
        <v>0</v>
      </c>
      <c r="AH10" s="53">
        <f>IF($V10&lt;=AG$2,0,IF($O10&lt;=AG$2,0,IF($G10&gt;=AH$2,0,IF($K10&gt;=$J10,0,IF($O10&lt;=AH$2,($J10-(SUM($K10,SUM($Z10:AG10)))),IF($L10=$D$139,(($J10-$K10)/$P10),(($J10-SUM($Z10:AG10))*$Q10))*IF($V10&lt;=AH$2,(DATEDIF(AG$2,$V10,"D")/365),IF($G10&gt;AG$2,(DATEDIF($G10,AH$2,"D")/365),1)))))))</f>
        <v>0</v>
      </c>
      <c r="AI10" s="53">
        <f>IF($V10&lt;=AH$2,0,IF($O10&lt;=AH$2,0,IF($G10&gt;=AI$2,0,IF($K10&gt;=$J10,0,IF($O10&lt;=AI$2,($J10-(SUM($K10,SUM($Z10:AH10)))),IF($L10=$D$139,(($J10-$K10)/$P10),(($J10-SUM($Z10:AH10))*$Q10))*IF($V10&lt;=AI$2,(DATEDIF(AH$2,$V10,"D")/365),IF($G10&gt;AH$2,(DATEDIF($G10,AI$2,"D")/365),1)))))))</f>
        <v>0</v>
      </c>
      <c r="AJ10" s="53">
        <f>IF($V10&lt;=AI$2,0,IF($O10&lt;=AI$2,0,IF($G10&gt;=AJ$2,0,IF($K10&gt;=$J10,0,IF($O10&lt;=AJ$2,($J10-(SUM($K10,SUM($Z10:AI10)))),IF($L10=$D$139,(($J10-$K10)/$P10),(($J10-SUM($Z10:AI10))*$Q10))*IF($V10&lt;=AJ$2,(DATEDIF(AI$2,$V10,"D")/365),IF($G10&gt;AI$2,(DATEDIF($G10,AJ$2,"D")/365),1)))))))</f>
        <v>0</v>
      </c>
      <c r="AK10" s="53">
        <f>IF($V10&lt;=AJ$2,0,IF($O10&lt;=AJ$2,0,IF($G10&gt;=AK$2,0,IF($K10&gt;=$J10,0,IF($O10&lt;=AK$2,($J10-(SUM($K10,SUM($Z10:AJ10)))),IF($L10=$D$139,(($J10-$K10)/$P10),(($J10-SUM($Z10:AJ10))*$Q10))*IF($V10&lt;=AK$2,(DATEDIF(AJ$2,$V10,"D")/365),IF($G10&gt;AJ$2,(DATEDIF($G10,AK$2,"D")/365),1)))))))</f>
        <v>0</v>
      </c>
      <c r="AL10" s="53">
        <f>IF($V10&lt;=AK$2,0,IF($O10&lt;=AK$2,0,IF($G10&gt;=AL$2,0,IF($K10&gt;=$J10,0,IF($O10&lt;=AL$2,($J10-(SUM($K10,SUM($Z10:AK10)))),IF($L10=$D$139,(($J10-$K10)/$P10),(($J10-SUM($Z10:AK10))*$Q10))*IF($V10&lt;=AL$2,(DATEDIF(AK$2,$V10,"D")/365),IF($G10&gt;AK$2,(DATEDIF($G10,AL$2,"D")/365),1)))))))</f>
        <v>0</v>
      </c>
      <c r="AM10" s="53">
        <f>IF($V10&lt;=AL$2,0,IF($O10&lt;=AL$2,0,IF($G10&gt;=AM$2,0,IF($K10&gt;=$J10,0,IF($O10&lt;=AM$2,($J10-(SUM($K10,SUM($Z10:AL10)))),IF($L10=$D$139,(($J10-$K10)/$P10),(($J10-SUM($Z10:AL10))*$Q10))*IF($V10&lt;=AM$2,(DATEDIF(AL$2,$V10,"D")/365),IF($G10&gt;AL$2,(DATEDIF($G10,AM$2,"D")/365),1)))))))</f>
        <v>0</v>
      </c>
      <c r="AN10" s="53">
        <f>IF($V10&lt;=AM$2,0,IF($O10&lt;=AM$2,0,IF($G10&gt;=AN$2,0,IF($K10&gt;=$J10,0,IF($O10&lt;=AN$2,($J10-(SUM($K10,SUM($Z10:AM10)))),IF($L10=$D$139,(($J10-$K10)/$P10),(($J10-SUM($Z10:AM10))*$Q10))*IF($V10&lt;=AN$2,(DATEDIF(AM$2,$V10,"D")/365),IF($G10&gt;AM$2,(DATEDIF($G10,AN$2,"D")/365),1)))))))</f>
        <v>0</v>
      </c>
      <c r="AO10" s="53">
        <f>IF($V10&lt;=AN$2,0,IF($O10&lt;=AN$2,0,IF($G10&gt;=AO$2,0,IF($K10&gt;=$J10,0,IF($O10&lt;=AO$2,($J10-(SUM($K10,SUM($Z10:AN10)))),IF($L10=$D$139,(($J10-$K10)/$P10),(($J10-SUM($Z10:AN10))*$Q10))*IF($V10&lt;=AO$2,(DATEDIF(AN$2,$V10,"D")/365),IF($G10&gt;AN$2,(DATEDIF($G10,AO$2,"D")/365),1)))))))</f>
        <v>0</v>
      </c>
      <c r="AP10" s="53">
        <f>IF($V10&lt;=AO$2,0,IF($O10&lt;=AO$2,0,IF($G10&gt;=AP$2,0,IF($K10&gt;=$J10,0,IF($O10&lt;=AP$2,($J10-(SUM($K10,SUM($Z10:AO10)))),IF($L10=$D$139,(($J10-$K10)/$P10),(($J10-SUM($Z10:AO10))*$Q10))*IF($V10&lt;=AP$2,(DATEDIF(AO$2,$V10,"D")/365),IF($G10&gt;AO$2,(DATEDIF($G10,AP$2,"D")/365),1)))))))</f>
        <v>0</v>
      </c>
      <c r="AQ10" s="53">
        <f>IF($V10&lt;=AP$2,0,IF($O10&lt;=AP$2,0,IF($G10&gt;=AQ$2,0,IF($K10&gt;=$J10,0,IF($O10&lt;=AQ$2,($J10-(SUM($K10,SUM($Z10:AP10)))),IF($L10=$D$139,(($J10-$K10)/$P10),(($J10-SUM($Z10:AP10))*$Q10))*IF($V10&lt;=AQ$2,(DATEDIF(AP$2,$V10,"D")/365),IF($G10&gt;AP$2,(DATEDIF($G10,AQ$2,"D")/365),1)))))))</f>
        <v>0</v>
      </c>
      <c r="AR10" s="53">
        <f>IF($V10&lt;=AQ$2,0,IF($O10&lt;=AQ$2,0,IF($G10&gt;=AR$2,0,IF($K10&gt;=$J10,0,IF($O10&lt;=AR$2,($J10-(SUM($K10,SUM($Z10:AQ10)))),IF($L10=$D$139,(($J10-$K10)/$P10),(($J10-SUM($Z10:AQ10))*$Q10))*IF($V10&lt;=AR$2,(DATEDIF(AQ$2,$V10,"D")/365),IF($G10&gt;AQ$2,(DATEDIF($G10,AR$2,"D")/365),1)))))))</f>
        <v>0</v>
      </c>
      <c r="AS10" s="53">
        <f>IF($V10&lt;=AR$2,0,IF($O10&lt;=AR$2,0,IF($G10&gt;=AS$2,0,IF($K10&gt;=$J10,0,IF($O10&lt;=AS$2,($J10-(SUM($K10,SUM($Z10:AR10)))),IF($L10=$D$139,(($J10-$K10)/$P10),(($J10-SUM($Z10:AR10))*$Q10))*IF($V10&lt;=AS$2,(DATEDIF(AR$2,$V10,"D")/365),IF($G10&gt;AR$2,(DATEDIF($G10,AS$2,"D")/365),1)))))))</f>
        <v>0</v>
      </c>
      <c r="AT10" s="53">
        <f>IF($V10&lt;=AS$2,0,IF($O10&lt;=AS$2,0,IF($G10&gt;=AT$2,0,IF($K10&gt;=$J10,0,IF($O10&lt;=AT$2,($J10-(SUM($K10,SUM($Z10:AS10)))),IF($L10=$D$139,(($J10-$K10)/$P10),(($J10-SUM($Z10:AS10))*$Q10))*IF($V10&lt;=AT$2,(DATEDIF(AS$2,$V10,"D")/365),IF($G10&gt;AS$2,(DATEDIF($G10,AT$2,"D")/365),1)))))))</f>
        <v>0</v>
      </c>
      <c r="AU10" s="53">
        <f>IF($V10&lt;=AT$2,0,IF($O10&lt;=AT$2,0,IF($G10&gt;=AU$2,0,IF($K10&gt;=$J10,0,IF($O10&lt;=AU$2,($J10-(SUM($K10,SUM($Z10:AT10)))),IF($L10=$D$139,(($J10-$K10)/$P10),(($J10-SUM($Z10:AT10))*$Q10))*IF($V10&lt;=AU$2,(DATEDIF(AT$2,$V10,"D")/365),IF($G10&gt;AT$2,(DATEDIF($G10,AU$2,"D")/365),1)))))))</f>
        <v>0</v>
      </c>
      <c r="AV10" s="53">
        <f>IF($V10&lt;=AU$2,0,IF($O10&lt;=AU$2,0,IF($G10&gt;=AV$2,0,IF($K10&gt;=$J10,0,IF($O10&lt;=AV$2,($J10-(SUM($K10,SUM($Z10:AU10)))),IF($L10=$D$139,(($J10-$K10)/$P10),(($J10-SUM($Z10:AU10))*$Q10))*IF($V10&lt;=AV$2,(DATEDIF(AU$2,$V10,"D")/365),IF($G10&gt;AU$2,(DATEDIF($G10,AV$2,"D")/365),1)))))))</f>
        <v>0</v>
      </c>
      <c r="AW10" s="53">
        <f>IF($V10&lt;=AV$2,0,IF($O10&lt;=AV$2,0,IF($G10&gt;=AW$2,0,IF($K10&gt;=$J10,0,IF($O10&lt;=AW$2,($J10-(SUM($K10,SUM($Z10:AV10)))),IF($L10=$D$139,(($J10-$K10)/$P10),(($J10-SUM($Z10:AV10))*$Q10))*IF($V10&lt;=AW$2,(DATEDIF(AV$2,$V10,"D")/365),IF($G10&gt;AV$2,(DATEDIF($G10,AW$2,"D")/365),1)))))))</f>
        <v>0</v>
      </c>
      <c r="AX10" s="53">
        <f>IF($V10&lt;=AW$2,0,IF($O10&lt;=AW$2,0,IF($G10&gt;=AX$2,0,IF($K10&gt;=$J10,0,IF($O10&lt;=AX$2,($J10-(SUM($K10,SUM($Z10:AW10)))),IF($L10=$D$139,(($J10-$K10)/$P10),(($J10-SUM($Z10:AW10))*$Q10))*IF($V10&lt;=AX$2,(DATEDIF(AW$2,$V10,"D")/365),IF($G10&gt;AW$2,(DATEDIF($G10,AX$2,"D")/365),1)))))))</f>
        <v>0</v>
      </c>
      <c r="AY10" s="53">
        <f>IF($V10&lt;=AX$2,0,IF($O10&lt;=AX$2,0,IF($G10&gt;=AY$2,0,IF($K10&gt;=$J10,0,IF($O10&lt;=AY$2,($J10-(SUM($K10,SUM($Z10:AX10)))),IF($L10=$D$139,(($J10-$K10)/$P10),(($J10-SUM($Z10:AX10))*$Q10))*IF($V10&lt;=AY$2,(DATEDIF(AX$2,$V10,"D")/365),IF($G10&gt;AX$2,(DATEDIF($G10,AY$2,"D")/365),1)))))))</f>
        <v>0</v>
      </c>
      <c r="AZ10" s="52"/>
      <c r="BA10" s="52"/>
      <c r="BB10" s="126">
        <f>IF($V10&lt;=BB$2,0,IF($G10&gt;=BB$2,0,IF($G10&gt;$W$3,(J10-Z10),IF($G10&lt;=$W$3,J10-SUM(W10,$Z10:Z10),0))))</f>
        <v>0</v>
      </c>
      <c r="BC10" s="53">
        <f t="shared" si="14"/>
        <v>0</v>
      </c>
      <c r="BD10" s="52">
        <f t="shared" si="11"/>
        <v>0</v>
      </c>
      <c r="BE10" s="53">
        <f t="shared" si="11"/>
        <v>0</v>
      </c>
      <c r="BF10" s="52">
        <f t="shared" si="11"/>
        <v>0</v>
      </c>
      <c r="BG10" s="53">
        <f t="shared" si="11"/>
        <v>0</v>
      </c>
      <c r="BH10" s="52">
        <f t="shared" si="11"/>
        <v>0</v>
      </c>
      <c r="BI10" s="53">
        <f t="shared" si="11"/>
        <v>0</v>
      </c>
      <c r="BJ10" s="52">
        <f t="shared" si="11"/>
        <v>0</v>
      </c>
      <c r="BK10" s="53">
        <f t="shared" si="11"/>
        <v>0</v>
      </c>
      <c r="BL10" s="52">
        <f t="shared" si="11"/>
        <v>0</v>
      </c>
      <c r="BM10" s="53">
        <f t="shared" si="11"/>
        <v>0</v>
      </c>
      <c r="BN10" s="52">
        <f t="shared" si="11"/>
        <v>0</v>
      </c>
      <c r="BO10" s="53">
        <f t="shared" si="11"/>
        <v>0</v>
      </c>
      <c r="BP10" s="52">
        <f t="shared" si="11"/>
        <v>0</v>
      </c>
      <c r="BQ10" s="53">
        <f t="shared" si="11"/>
        <v>0</v>
      </c>
      <c r="BR10" s="52">
        <f t="shared" si="11"/>
        <v>0</v>
      </c>
      <c r="BS10" s="53">
        <f t="shared" si="11"/>
        <v>0</v>
      </c>
      <c r="BT10" s="52">
        <f t="shared" si="12"/>
        <v>0</v>
      </c>
      <c r="BU10" s="53">
        <f t="shared" si="12"/>
        <v>0</v>
      </c>
      <c r="BV10" s="52">
        <f t="shared" si="12"/>
        <v>0</v>
      </c>
      <c r="BW10" s="53">
        <f t="shared" si="12"/>
        <v>0</v>
      </c>
      <c r="BX10" s="52">
        <f t="shared" si="12"/>
        <v>0</v>
      </c>
      <c r="BY10" s="53">
        <f t="shared" si="12"/>
        <v>0</v>
      </c>
      <c r="BZ10" s="52">
        <f t="shared" si="12"/>
        <v>0</v>
      </c>
      <c r="CA10" s="53">
        <f t="shared" si="12"/>
        <v>0</v>
      </c>
    </row>
    <row r="11" spans="1:79">
      <c r="A11" s="20">
        <v>10</v>
      </c>
      <c r="B11" s="20" t="s">
        <v>30</v>
      </c>
      <c r="C11" s="20" t="s">
        <v>153</v>
      </c>
      <c r="D11" s="2">
        <v>1985</v>
      </c>
      <c r="E11" s="3">
        <v>4</v>
      </c>
      <c r="F11" s="2">
        <v>1</v>
      </c>
      <c r="G11" s="55">
        <f t="shared" si="0"/>
        <v>31137</v>
      </c>
      <c r="H11" s="4">
        <v>0</v>
      </c>
      <c r="I11" s="1">
        <v>0</v>
      </c>
      <c r="J11" s="51">
        <f t="shared" si="13"/>
        <v>0</v>
      </c>
      <c r="K11" s="54">
        <f t="shared" si="1"/>
        <v>0</v>
      </c>
      <c r="L11" s="4" t="s">
        <v>96</v>
      </c>
      <c r="M11" s="54">
        <f t="shared" si="15"/>
        <v>10</v>
      </c>
      <c r="N11" s="53">
        <f t="shared" si="2"/>
        <v>10</v>
      </c>
      <c r="O11" s="55">
        <f t="shared" si="3"/>
        <v>34789</v>
      </c>
      <c r="P11" s="53">
        <f t="shared" si="4"/>
        <v>0</v>
      </c>
      <c r="Q11" s="111">
        <f t="shared" si="5"/>
        <v>0</v>
      </c>
      <c r="R11" s="150" t="s">
        <v>129</v>
      </c>
      <c r="S11" s="151">
        <v>17</v>
      </c>
      <c r="T11" s="152">
        <v>4</v>
      </c>
      <c r="U11" s="151">
        <v>2035</v>
      </c>
      <c r="V11" s="116">
        <f t="shared" si="6"/>
        <v>49416</v>
      </c>
      <c r="W11" s="53">
        <f t="shared" si="7"/>
        <v>0</v>
      </c>
      <c r="X11" s="53">
        <f t="shared" si="8"/>
        <v>0</v>
      </c>
      <c r="Y11" s="53">
        <f t="shared" si="9"/>
        <v>0</v>
      </c>
      <c r="Z11" s="53">
        <f t="shared" si="10"/>
        <v>0</v>
      </c>
      <c r="AA11" s="53">
        <f>IF($V11&lt;=Z$2,0,IF($O11&lt;=Z$2,0,IF($G11&gt;=AA$2,0,IF($K11&gt;=$J11,0,IF($O11&lt;=AA$2,($J11-(SUM($K11,SUM($Z11:Z11)))),IF($L11=$D$139,(($J11-$K11)/$P11),(($J11-SUM($Z11:Z11))*$Q11))*IF($V11&lt;=AA$2,(DATEDIF(Z$2,$V11,"D")/365),IF($G11&gt;Z$2,(DATEDIF($G11,AA$2,"D")/365),1)))))))</f>
        <v>0</v>
      </c>
      <c r="AB11" s="53">
        <f>IF($V11&lt;=AA$2,0,IF($O11&lt;=AA$2,0,IF($G11&gt;=AB$2,0,IF($K11&gt;=$J11,0,IF($O11&lt;=AB$2,($J11-(SUM($K11,SUM($Z11:AA11)))),IF($L11=$D$139,(($J11-$K11)/$P11),(($J11-SUM($Z11:AA11))*$Q11))*IF($V11&lt;=AB$2,(DATEDIF(AA$2,$V11,"D")/365),IF($G11&gt;AA$2,(DATEDIF($G11,AB$2,"D")/365),1)))))))</f>
        <v>0</v>
      </c>
      <c r="AC11" s="53">
        <f>IF($V11&lt;=AB$2,0,IF($O11&lt;=AB$2,0,IF($G11&gt;=AC$2,0,IF($K11&gt;=$J11,0,IF($O11&lt;=AC$2,($J11-(SUM($K11,SUM($Z11:AB11)))),IF($L11=$D$139,(($J11-$K11)/$P11),(($J11-SUM($Z11:AB11))*$Q11))*IF($V11&lt;=AC$2,(DATEDIF(AB$2,$V11,"D")/365),IF($G11&gt;AB$2,(DATEDIF($G11,AC$2,"D")/365),1)))))))</f>
        <v>0</v>
      </c>
      <c r="AD11" s="53">
        <f>IF($V11&lt;=AC$2,0,IF($O11&lt;=AC$2,0,IF($G11&gt;=AD$2,0,IF($K11&gt;=$J11,0,IF($O11&lt;=AD$2,($J11-(SUM($K11,SUM($Z11:AC11)))),IF($L11=$D$139,(($J11-$K11)/$P11),(($J11-SUM($Z11:AC11))*$Q11))*IF($V11&lt;=AD$2,(DATEDIF(AC$2,$V11,"D")/365),IF($G11&gt;AC$2,(DATEDIF($G11,AD$2,"D")/365),1)))))))</f>
        <v>0</v>
      </c>
      <c r="AE11" s="53">
        <f>IF($V11&lt;=AD$2,0,IF($O11&lt;=AD$2,0,IF($G11&gt;=AE$2,0,IF($K11&gt;=$J11,0,IF($O11&lt;=AE$2,($J11-(SUM($K11,SUM($Z11:AD11)))),IF($L11=$D$139,(($J11-$K11)/$P11),(($J11-SUM($Z11:AD11))*$Q11))*IF($V11&lt;=AE$2,(DATEDIF(AD$2,$V11,"D")/365),IF($G11&gt;AD$2,(DATEDIF($G11,AE$2,"D")/365),1)))))))</f>
        <v>0</v>
      </c>
      <c r="AF11" s="53">
        <f>IF($V11&lt;=AE$2,0,IF($O11&lt;=AE$2,0,IF($G11&gt;=AF$2,0,IF($K11&gt;=$J11,0,IF($O11&lt;=AF$2,($J11-(SUM($K11,SUM($Z11:AE11)))),IF($L11=$D$139,(($J11-$K11)/$P11),(($J11-SUM($Z11:AE11))*$Q11))*IF($V11&lt;=AF$2,(DATEDIF(AE$2,$V11,"D")/365),IF($G11&gt;AE$2,(DATEDIF($G11,AF$2,"D")/365),1)))))))</f>
        <v>0</v>
      </c>
      <c r="AG11" s="53">
        <f>IF($V11&lt;=AF$2,0,IF($O11&lt;=AF$2,0,IF($G11&gt;=AG$2,0,IF($K11&gt;=$J11,0,IF($O11&lt;=AG$2,($J11-(SUM($K11,SUM($Z11:AF11)))),IF($L11=$D$139,(($J11-$K11)/$P11),(($J11-SUM($Z11:AF11))*$Q11))*IF($V11&lt;=AG$2,(DATEDIF(AF$2,$V11,"D")/365),IF($G11&gt;AF$2,(DATEDIF($G11,AG$2,"D")/365),1)))))))</f>
        <v>0</v>
      </c>
      <c r="AH11" s="53">
        <f>IF($V11&lt;=AG$2,0,IF($O11&lt;=AG$2,0,IF($G11&gt;=AH$2,0,IF($K11&gt;=$J11,0,IF($O11&lt;=AH$2,($J11-(SUM($K11,SUM($Z11:AG11)))),IF($L11=$D$139,(($J11-$K11)/$P11),(($J11-SUM($Z11:AG11))*$Q11))*IF($V11&lt;=AH$2,(DATEDIF(AG$2,$V11,"D")/365),IF($G11&gt;AG$2,(DATEDIF($G11,AH$2,"D")/365),1)))))))</f>
        <v>0</v>
      </c>
      <c r="AI11" s="53">
        <f>IF($V11&lt;=AH$2,0,IF($O11&lt;=AH$2,0,IF($G11&gt;=AI$2,0,IF($K11&gt;=$J11,0,IF($O11&lt;=AI$2,($J11-(SUM($K11,SUM($Z11:AH11)))),IF($L11=$D$139,(($J11-$K11)/$P11),(($J11-SUM($Z11:AH11))*$Q11))*IF($V11&lt;=AI$2,(DATEDIF(AH$2,$V11,"D")/365),IF($G11&gt;AH$2,(DATEDIF($G11,AI$2,"D")/365),1)))))))</f>
        <v>0</v>
      </c>
      <c r="AJ11" s="53">
        <f>IF($V11&lt;=AI$2,0,IF($O11&lt;=AI$2,0,IF($G11&gt;=AJ$2,0,IF($K11&gt;=$J11,0,IF($O11&lt;=AJ$2,($J11-(SUM($K11,SUM($Z11:AI11)))),IF($L11=$D$139,(($J11-$K11)/$P11),(($J11-SUM($Z11:AI11))*$Q11))*IF($V11&lt;=AJ$2,(DATEDIF(AI$2,$V11,"D")/365),IF($G11&gt;AI$2,(DATEDIF($G11,AJ$2,"D")/365),1)))))))</f>
        <v>0</v>
      </c>
      <c r="AK11" s="53">
        <f>IF($V11&lt;=AJ$2,0,IF($O11&lt;=AJ$2,0,IF($G11&gt;=AK$2,0,IF($K11&gt;=$J11,0,IF($O11&lt;=AK$2,($J11-(SUM($K11,SUM($Z11:AJ11)))),IF($L11=$D$139,(($J11-$K11)/$P11),(($J11-SUM($Z11:AJ11))*$Q11))*IF($V11&lt;=AK$2,(DATEDIF(AJ$2,$V11,"D")/365),IF($G11&gt;AJ$2,(DATEDIF($G11,AK$2,"D")/365),1)))))))</f>
        <v>0</v>
      </c>
      <c r="AL11" s="53">
        <f>IF($V11&lt;=AK$2,0,IF($O11&lt;=AK$2,0,IF($G11&gt;=AL$2,0,IF($K11&gt;=$J11,0,IF($O11&lt;=AL$2,($J11-(SUM($K11,SUM($Z11:AK11)))),IF($L11=$D$139,(($J11-$K11)/$P11),(($J11-SUM($Z11:AK11))*$Q11))*IF($V11&lt;=AL$2,(DATEDIF(AK$2,$V11,"D")/365),IF($G11&gt;AK$2,(DATEDIF($G11,AL$2,"D")/365),1)))))))</f>
        <v>0</v>
      </c>
      <c r="AM11" s="53">
        <f>IF($V11&lt;=AL$2,0,IF($O11&lt;=AL$2,0,IF($G11&gt;=AM$2,0,IF($K11&gt;=$J11,0,IF($O11&lt;=AM$2,($J11-(SUM($K11,SUM($Z11:AL11)))),IF($L11=$D$139,(($J11-$K11)/$P11),(($J11-SUM($Z11:AL11))*$Q11))*IF($V11&lt;=AM$2,(DATEDIF(AL$2,$V11,"D")/365),IF($G11&gt;AL$2,(DATEDIF($G11,AM$2,"D")/365),1)))))))</f>
        <v>0</v>
      </c>
      <c r="AN11" s="53">
        <f>IF($V11&lt;=AM$2,0,IF($O11&lt;=AM$2,0,IF($G11&gt;=AN$2,0,IF($K11&gt;=$J11,0,IF($O11&lt;=AN$2,($J11-(SUM($K11,SUM($Z11:AM11)))),IF($L11=$D$139,(($J11-$K11)/$P11),(($J11-SUM($Z11:AM11))*$Q11))*IF($V11&lt;=AN$2,(DATEDIF(AM$2,$V11,"D")/365),IF($G11&gt;AM$2,(DATEDIF($G11,AN$2,"D")/365),1)))))))</f>
        <v>0</v>
      </c>
      <c r="AO11" s="53">
        <f>IF($V11&lt;=AN$2,0,IF($O11&lt;=AN$2,0,IF($G11&gt;=AO$2,0,IF($K11&gt;=$J11,0,IF($O11&lt;=AO$2,($J11-(SUM($K11,SUM($Z11:AN11)))),IF($L11=$D$139,(($J11-$K11)/$P11),(($J11-SUM($Z11:AN11))*$Q11))*IF($V11&lt;=AO$2,(DATEDIF(AN$2,$V11,"D")/365),IF($G11&gt;AN$2,(DATEDIF($G11,AO$2,"D")/365),1)))))))</f>
        <v>0</v>
      </c>
      <c r="AP11" s="53">
        <f>IF($V11&lt;=AO$2,0,IF($O11&lt;=AO$2,0,IF($G11&gt;=AP$2,0,IF($K11&gt;=$J11,0,IF($O11&lt;=AP$2,($J11-(SUM($K11,SUM($Z11:AO11)))),IF($L11=$D$139,(($J11-$K11)/$P11),(($J11-SUM($Z11:AO11))*$Q11))*IF($V11&lt;=AP$2,(DATEDIF(AO$2,$V11,"D")/365),IF($G11&gt;AO$2,(DATEDIF($G11,AP$2,"D")/365),1)))))))</f>
        <v>0</v>
      </c>
      <c r="AQ11" s="53">
        <f>IF($V11&lt;=AP$2,0,IF($O11&lt;=AP$2,0,IF($G11&gt;=AQ$2,0,IF($K11&gt;=$J11,0,IF($O11&lt;=AQ$2,($J11-(SUM($K11,SUM($Z11:AP11)))),IF($L11=$D$139,(($J11-$K11)/$P11),(($J11-SUM($Z11:AP11))*$Q11))*IF($V11&lt;=AQ$2,(DATEDIF(AP$2,$V11,"D")/365),IF($G11&gt;AP$2,(DATEDIF($G11,AQ$2,"D")/365),1)))))))</f>
        <v>0</v>
      </c>
      <c r="AR11" s="53">
        <f>IF($V11&lt;=AQ$2,0,IF($O11&lt;=AQ$2,0,IF($G11&gt;=AR$2,0,IF($K11&gt;=$J11,0,IF($O11&lt;=AR$2,($J11-(SUM($K11,SUM($Z11:AQ11)))),IF($L11=$D$139,(($J11-$K11)/$P11),(($J11-SUM($Z11:AQ11))*$Q11))*IF($V11&lt;=AR$2,(DATEDIF(AQ$2,$V11,"D")/365),IF($G11&gt;AQ$2,(DATEDIF($G11,AR$2,"D")/365),1)))))))</f>
        <v>0</v>
      </c>
      <c r="AS11" s="53">
        <f>IF($V11&lt;=AR$2,0,IF($O11&lt;=AR$2,0,IF($G11&gt;=AS$2,0,IF($K11&gt;=$J11,0,IF($O11&lt;=AS$2,($J11-(SUM($K11,SUM($Z11:AR11)))),IF($L11=$D$139,(($J11-$K11)/$P11),(($J11-SUM($Z11:AR11))*$Q11))*IF($V11&lt;=AS$2,(DATEDIF(AR$2,$V11,"D")/365),IF($G11&gt;AR$2,(DATEDIF($G11,AS$2,"D")/365),1)))))))</f>
        <v>0</v>
      </c>
      <c r="AT11" s="53">
        <f>IF($V11&lt;=AS$2,0,IF($O11&lt;=AS$2,0,IF($G11&gt;=AT$2,0,IF($K11&gt;=$J11,0,IF($O11&lt;=AT$2,($J11-(SUM($K11,SUM($Z11:AS11)))),IF($L11=$D$139,(($J11-$K11)/$P11),(($J11-SUM($Z11:AS11))*$Q11))*IF($V11&lt;=AT$2,(DATEDIF(AS$2,$V11,"D")/365),IF($G11&gt;AS$2,(DATEDIF($G11,AT$2,"D")/365),1)))))))</f>
        <v>0</v>
      </c>
      <c r="AU11" s="53">
        <f>IF($V11&lt;=AT$2,0,IF($O11&lt;=AT$2,0,IF($G11&gt;=AU$2,0,IF($K11&gt;=$J11,0,IF($O11&lt;=AU$2,($J11-(SUM($K11,SUM($Z11:AT11)))),IF($L11=$D$139,(($J11-$K11)/$P11),(($J11-SUM($Z11:AT11))*$Q11))*IF($V11&lt;=AU$2,(DATEDIF(AT$2,$V11,"D")/365),IF($G11&gt;AT$2,(DATEDIF($G11,AU$2,"D")/365),1)))))))</f>
        <v>0</v>
      </c>
      <c r="AV11" s="53">
        <f>IF($V11&lt;=AU$2,0,IF($O11&lt;=AU$2,0,IF($G11&gt;=AV$2,0,IF($K11&gt;=$J11,0,IF($O11&lt;=AV$2,($J11-(SUM($K11,SUM($Z11:AU11)))),IF($L11=$D$139,(($J11-$K11)/$P11),(($J11-SUM($Z11:AU11))*$Q11))*IF($V11&lt;=AV$2,(DATEDIF(AU$2,$V11,"D")/365),IF($G11&gt;AU$2,(DATEDIF($G11,AV$2,"D")/365),1)))))))</f>
        <v>0</v>
      </c>
      <c r="AW11" s="53">
        <f>IF($V11&lt;=AV$2,0,IF($O11&lt;=AV$2,0,IF($G11&gt;=AW$2,0,IF($K11&gt;=$J11,0,IF($O11&lt;=AW$2,($J11-(SUM($K11,SUM($Z11:AV11)))),IF($L11=$D$139,(($J11-$K11)/$P11),(($J11-SUM($Z11:AV11))*$Q11))*IF($V11&lt;=AW$2,(DATEDIF(AV$2,$V11,"D")/365),IF($G11&gt;AV$2,(DATEDIF($G11,AW$2,"D")/365),1)))))))</f>
        <v>0</v>
      </c>
      <c r="AX11" s="53">
        <f>IF($V11&lt;=AW$2,0,IF($O11&lt;=AW$2,0,IF($G11&gt;=AX$2,0,IF($K11&gt;=$J11,0,IF($O11&lt;=AX$2,($J11-(SUM($K11,SUM($Z11:AW11)))),IF($L11=$D$139,(($J11-$K11)/$P11),(($J11-SUM($Z11:AW11))*$Q11))*IF($V11&lt;=AX$2,(DATEDIF(AW$2,$V11,"D")/365),IF($G11&gt;AW$2,(DATEDIF($G11,AX$2,"D")/365),1)))))))</f>
        <v>0</v>
      </c>
      <c r="AY11" s="53">
        <f>IF($V11&lt;=AX$2,0,IF($O11&lt;=AX$2,0,IF($G11&gt;=AY$2,0,IF($K11&gt;=$J11,0,IF($O11&lt;=AY$2,($J11-(SUM($K11,SUM($Z11:AX11)))),IF($L11=$D$139,(($J11-$K11)/$P11),(($J11-SUM($Z11:AX11))*$Q11))*IF($V11&lt;=AY$2,(DATEDIF(AX$2,$V11,"D")/365),IF($G11&gt;AX$2,(DATEDIF($G11,AY$2,"D")/365),1)))))))</f>
        <v>0</v>
      </c>
      <c r="AZ11" s="52"/>
      <c r="BA11" s="52"/>
      <c r="BB11" s="126">
        <f>IF($V11&lt;=BB$2,0,IF($G11&gt;=BB$2,0,IF($G11&gt;$W$3,(J11-Z11),IF($G11&lt;=$W$3,J11-SUM(W11,$Z11:Z11),0))))</f>
        <v>0</v>
      </c>
      <c r="BC11" s="53">
        <f t="shared" si="14"/>
        <v>0</v>
      </c>
      <c r="BD11" s="52">
        <f t="shared" si="11"/>
        <v>0</v>
      </c>
      <c r="BE11" s="53">
        <f t="shared" si="11"/>
        <v>0</v>
      </c>
      <c r="BF11" s="52">
        <f t="shared" si="11"/>
        <v>0</v>
      </c>
      <c r="BG11" s="53">
        <f t="shared" si="11"/>
        <v>0</v>
      </c>
      <c r="BH11" s="52">
        <f t="shared" si="11"/>
        <v>0</v>
      </c>
      <c r="BI11" s="53">
        <f t="shared" si="11"/>
        <v>0</v>
      </c>
      <c r="BJ11" s="52">
        <f t="shared" si="11"/>
        <v>0</v>
      </c>
      <c r="BK11" s="53">
        <f t="shared" si="11"/>
        <v>0</v>
      </c>
      <c r="BL11" s="52">
        <f t="shared" si="11"/>
        <v>0</v>
      </c>
      <c r="BM11" s="53">
        <f t="shared" si="11"/>
        <v>0</v>
      </c>
      <c r="BN11" s="52">
        <f t="shared" si="11"/>
        <v>0</v>
      </c>
      <c r="BO11" s="53">
        <f t="shared" si="11"/>
        <v>0</v>
      </c>
      <c r="BP11" s="52">
        <f t="shared" si="11"/>
        <v>0</v>
      </c>
      <c r="BQ11" s="53">
        <f t="shared" si="11"/>
        <v>0</v>
      </c>
      <c r="BR11" s="52">
        <f t="shared" si="11"/>
        <v>0</v>
      </c>
      <c r="BS11" s="53">
        <f t="shared" si="11"/>
        <v>0</v>
      </c>
      <c r="BT11" s="52">
        <f t="shared" si="12"/>
        <v>0</v>
      </c>
      <c r="BU11" s="53">
        <f t="shared" si="12"/>
        <v>0</v>
      </c>
      <c r="BV11" s="52">
        <f t="shared" si="12"/>
        <v>0</v>
      </c>
      <c r="BW11" s="53">
        <f t="shared" si="12"/>
        <v>0</v>
      </c>
      <c r="BX11" s="52">
        <f t="shared" si="12"/>
        <v>0</v>
      </c>
      <c r="BY11" s="53">
        <f t="shared" si="12"/>
        <v>0</v>
      </c>
      <c r="BZ11" s="52">
        <f t="shared" si="12"/>
        <v>0</v>
      </c>
      <c r="CA11" s="53">
        <f t="shared" si="12"/>
        <v>0</v>
      </c>
    </row>
    <row r="12" spans="1:79">
      <c r="A12" s="20">
        <v>11</v>
      </c>
      <c r="B12" s="20" t="s">
        <v>30</v>
      </c>
      <c r="C12" s="20" t="s">
        <v>153</v>
      </c>
      <c r="D12" s="2">
        <v>1985</v>
      </c>
      <c r="E12" s="3">
        <v>4</v>
      </c>
      <c r="F12" s="2">
        <v>1</v>
      </c>
      <c r="G12" s="55">
        <f t="shared" si="0"/>
        <v>31137</v>
      </c>
      <c r="H12" s="4">
        <v>0</v>
      </c>
      <c r="I12" s="1">
        <v>0</v>
      </c>
      <c r="J12" s="51">
        <f t="shared" si="13"/>
        <v>0</v>
      </c>
      <c r="K12" s="54">
        <f t="shared" si="1"/>
        <v>0</v>
      </c>
      <c r="L12" s="4" t="s">
        <v>96</v>
      </c>
      <c r="M12" s="54">
        <f t="shared" si="15"/>
        <v>10</v>
      </c>
      <c r="N12" s="53">
        <f t="shared" si="2"/>
        <v>10</v>
      </c>
      <c r="O12" s="55">
        <f t="shared" si="3"/>
        <v>34789</v>
      </c>
      <c r="P12" s="53">
        <f t="shared" si="4"/>
        <v>0</v>
      </c>
      <c r="Q12" s="111">
        <f t="shared" si="5"/>
        <v>0</v>
      </c>
      <c r="R12" s="150" t="s">
        <v>129</v>
      </c>
      <c r="S12" s="151">
        <v>17</v>
      </c>
      <c r="T12" s="152">
        <v>4</v>
      </c>
      <c r="U12" s="151">
        <v>2035</v>
      </c>
      <c r="V12" s="116">
        <f t="shared" si="6"/>
        <v>49416</v>
      </c>
      <c r="W12" s="53">
        <f t="shared" si="7"/>
        <v>0</v>
      </c>
      <c r="X12" s="53">
        <f t="shared" si="8"/>
        <v>0</v>
      </c>
      <c r="Y12" s="53">
        <f t="shared" si="9"/>
        <v>0</v>
      </c>
      <c r="Z12" s="53">
        <f t="shared" si="10"/>
        <v>0</v>
      </c>
      <c r="AA12" s="53">
        <f>IF($V12&lt;=Z$2,0,IF($O12&lt;=Z$2,0,IF($G12&gt;=AA$2,0,IF($K12&gt;=$J12,0,IF($O12&lt;=AA$2,($J12-(SUM($K12,SUM($Z12:Z12)))),IF($L12=$D$139,(($J12-$K12)/$P12),(($J12-SUM($Z12:Z12))*$Q12))*IF($V12&lt;=AA$2,(DATEDIF(Z$2,$V12,"D")/365),IF($G12&gt;Z$2,(DATEDIF($G12,AA$2,"D")/365),1)))))))</f>
        <v>0</v>
      </c>
      <c r="AB12" s="53">
        <f>IF($V12&lt;=AA$2,0,IF($O12&lt;=AA$2,0,IF($G12&gt;=AB$2,0,IF($K12&gt;=$J12,0,IF($O12&lt;=AB$2,($J12-(SUM($K12,SUM($Z12:AA12)))),IF($L12=$D$139,(($J12-$K12)/$P12),(($J12-SUM($Z12:AA12))*$Q12))*IF($V12&lt;=AB$2,(DATEDIF(AA$2,$V12,"D")/365),IF($G12&gt;AA$2,(DATEDIF($G12,AB$2,"D")/365),1)))))))</f>
        <v>0</v>
      </c>
      <c r="AC12" s="53">
        <f>IF($V12&lt;=AB$2,0,IF($O12&lt;=AB$2,0,IF($G12&gt;=AC$2,0,IF($K12&gt;=$J12,0,IF($O12&lt;=AC$2,($J12-(SUM($K12,SUM($Z12:AB12)))),IF($L12=$D$139,(($J12-$K12)/$P12),(($J12-SUM($Z12:AB12))*$Q12))*IF($V12&lt;=AC$2,(DATEDIF(AB$2,$V12,"D")/365),IF($G12&gt;AB$2,(DATEDIF($G12,AC$2,"D")/365),1)))))))</f>
        <v>0</v>
      </c>
      <c r="AD12" s="53">
        <f>IF($V12&lt;=AC$2,0,IF($O12&lt;=AC$2,0,IF($G12&gt;=AD$2,0,IF($K12&gt;=$J12,0,IF($O12&lt;=AD$2,($J12-(SUM($K12,SUM($Z12:AC12)))),IF($L12=$D$139,(($J12-$K12)/$P12),(($J12-SUM($Z12:AC12))*$Q12))*IF($V12&lt;=AD$2,(DATEDIF(AC$2,$V12,"D")/365),IF($G12&gt;AC$2,(DATEDIF($G12,AD$2,"D")/365),1)))))))</f>
        <v>0</v>
      </c>
      <c r="AE12" s="53">
        <f>IF($V12&lt;=AD$2,0,IF($O12&lt;=AD$2,0,IF($G12&gt;=AE$2,0,IF($K12&gt;=$J12,0,IF($O12&lt;=AE$2,($J12-(SUM($K12,SUM($Z12:AD12)))),IF($L12=$D$139,(($J12-$K12)/$P12),(($J12-SUM($Z12:AD12))*$Q12))*IF($V12&lt;=AE$2,(DATEDIF(AD$2,$V12,"D")/365),IF($G12&gt;AD$2,(DATEDIF($G12,AE$2,"D")/365),1)))))))</f>
        <v>0</v>
      </c>
      <c r="AF12" s="53">
        <f>IF($V12&lt;=AE$2,0,IF($O12&lt;=AE$2,0,IF($G12&gt;=AF$2,0,IF($K12&gt;=$J12,0,IF($O12&lt;=AF$2,($J12-(SUM($K12,SUM($Z12:AE12)))),IF($L12=$D$139,(($J12-$K12)/$P12),(($J12-SUM($Z12:AE12))*$Q12))*IF($V12&lt;=AF$2,(DATEDIF(AE$2,$V12,"D")/365),IF($G12&gt;AE$2,(DATEDIF($G12,AF$2,"D")/365),1)))))))</f>
        <v>0</v>
      </c>
      <c r="AG12" s="53">
        <f>IF($V12&lt;=AF$2,0,IF($O12&lt;=AF$2,0,IF($G12&gt;=AG$2,0,IF($K12&gt;=$J12,0,IF($O12&lt;=AG$2,($J12-(SUM($K12,SUM($Z12:AF12)))),IF($L12=$D$139,(($J12-$K12)/$P12),(($J12-SUM($Z12:AF12))*$Q12))*IF($V12&lt;=AG$2,(DATEDIF(AF$2,$V12,"D")/365),IF($G12&gt;AF$2,(DATEDIF($G12,AG$2,"D")/365),1)))))))</f>
        <v>0</v>
      </c>
      <c r="AH12" s="53">
        <f>IF($V12&lt;=AG$2,0,IF($O12&lt;=AG$2,0,IF($G12&gt;=AH$2,0,IF($K12&gt;=$J12,0,IF($O12&lt;=AH$2,($J12-(SUM($K12,SUM($Z12:AG12)))),IF($L12=$D$139,(($J12-$K12)/$P12),(($J12-SUM($Z12:AG12))*$Q12))*IF($V12&lt;=AH$2,(DATEDIF(AG$2,$V12,"D")/365),IF($G12&gt;AG$2,(DATEDIF($G12,AH$2,"D")/365),1)))))))</f>
        <v>0</v>
      </c>
      <c r="AI12" s="53">
        <f>IF($V12&lt;=AH$2,0,IF($O12&lt;=AH$2,0,IF($G12&gt;=AI$2,0,IF($K12&gt;=$J12,0,IF($O12&lt;=AI$2,($J12-(SUM($K12,SUM($Z12:AH12)))),IF($L12=$D$139,(($J12-$K12)/$P12),(($J12-SUM($Z12:AH12))*$Q12))*IF($V12&lt;=AI$2,(DATEDIF(AH$2,$V12,"D")/365),IF($G12&gt;AH$2,(DATEDIF($G12,AI$2,"D")/365),1)))))))</f>
        <v>0</v>
      </c>
      <c r="AJ12" s="53">
        <f>IF($V12&lt;=AI$2,0,IF($O12&lt;=AI$2,0,IF($G12&gt;=AJ$2,0,IF($K12&gt;=$J12,0,IF($O12&lt;=AJ$2,($J12-(SUM($K12,SUM($Z12:AI12)))),IF($L12=$D$139,(($J12-$K12)/$P12),(($J12-SUM($Z12:AI12))*$Q12))*IF($V12&lt;=AJ$2,(DATEDIF(AI$2,$V12,"D")/365),IF($G12&gt;AI$2,(DATEDIF($G12,AJ$2,"D")/365),1)))))))</f>
        <v>0</v>
      </c>
      <c r="AK12" s="53">
        <f>IF($V12&lt;=AJ$2,0,IF($O12&lt;=AJ$2,0,IF($G12&gt;=AK$2,0,IF($K12&gt;=$J12,0,IF($O12&lt;=AK$2,($J12-(SUM($K12,SUM($Z12:AJ12)))),IF($L12=$D$139,(($J12-$K12)/$P12),(($J12-SUM($Z12:AJ12))*$Q12))*IF($V12&lt;=AK$2,(DATEDIF(AJ$2,$V12,"D")/365),IF($G12&gt;AJ$2,(DATEDIF($G12,AK$2,"D")/365),1)))))))</f>
        <v>0</v>
      </c>
      <c r="AL12" s="53">
        <f>IF($V12&lt;=AK$2,0,IF($O12&lt;=AK$2,0,IF($G12&gt;=AL$2,0,IF($K12&gt;=$J12,0,IF($O12&lt;=AL$2,($J12-(SUM($K12,SUM($Z12:AK12)))),IF($L12=$D$139,(($J12-$K12)/$P12),(($J12-SUM($Z12:AK12))*$Q12))*IF($V12&lt;=AL$2,(DATEDIF(AK$2,$V12,"D")/365),IF($G12&gt;AK$2,(DATEDIF($G12,AL$2,"D")/365),1)))))))</f>
        <v>0</v>
      </c>
      <c r="AM12" s="53">
        <f>IF($V12&lt;=AL$2,0,IF($O12&lt;=AL$2,0,IF($G12&gt;=AM$2,0,IF($K12&gt;=$J12,0,IF($O12&lt;=AM$2,($J12-(SUM($K12,SUM($Z12:AL12)))),IF($L12=$D$139,(($J12-$K12)/$P12),(($J12-SUM($Z12:AL12))*$Q12))*IF($V12&lt;=AM$2,(DATEDIF(AL$2,$V12,"D")/365),IF($G12&gt;AL$2,(DATEDIF($G12,AM$2,"D")/365),1)))))))</f>
        <v>0</v>
      </c>
      <c r="AN12" s="53">
        <f>IF($V12&lt;=AM$2,0,IF($O12&lt;=AM$2,0,IF($G12&gt;=AN$2,0,IF($K12&gt;=$J12,0,IF($O12&lt;=AN$2,($J12-(SUM($K12,SUM($Z12:AM12)))),IF($L12=$D$139,(($J12-$K12)/$P12),(($J12-SUM($Z12:AM12))*$Q12))*IF($V12&lt;=AN$2,(DATEDIF(AM$2,$V12,"D")/365),IF($G12&gt;AM$2,(DATEDIF($G12,AN$2,"D")/365),1)))))))</f>
        <v>0</v>
      </c>
      <c r="AO12" s="53">
        <f>IF($V12&lt;=AN$2,0,IF($O12&lt;=AN$2,0,IF($G12&gt;=AO$2,0,IF($K12&gt;=$J12,0,IF($O12&lt;=AO$2,($J12-(SUM($K12,SUM($Z12:AN12)))),IF($L12=$D$139,(($J12-$K12)/$P12),(($J12-SUM($Z12:AN12))*$Q12))*IF($V12&lt;=AO$2,(DATEDIF(AN$2,$V12,"D")/365),IF($G12&gt;AN$2,(DATEDIF($G12,AO$2,"D")/365),1)))))))</f>
        <v>0</v>
      </c>
      <c r="AP12" s="53">
        <f>IF($V12&lt;=AO$2,0,IF($O12&lt;=AO$2,0,IF($G12&gt;=AP$2,0,IF($K12&gt;=$J12,0,IF($O12&lt;=AP$2,($J12-(SUM($K12,SUM($Z12:AO12)))),IF($L12=$D$139,(($J12-$K12)/$P12),(($J12-SUM($Z12:AO12))*$Q12))*IF($V12&lt;=AP$2,(DATEDIF(AO$2,$V12,"D")/365),IF($G12&gt;AO$2,(DATEDIF($G12,AP$2,"D")/365),1)))))))</f>
        <v>0</v>
      </c>
      <c r="AQ12" s="53">
        <f>IF($V12&lt;=AP$2,0,IF($O12&lt;=AP$2,0,IF($G12&gt;=AQ$2,0,IF($K12&gt;=$J12,0,IF($O12&lt;=AQ$2,($J12-(SUM($K12,SUM($Z12:AP12)))),IF($L12=$D$139,(($J12-$K12)/$P12),(($J12-SUM($Z12:AP12))*$Q12))*IF($V12&lt;=AQ$2,(DATEDIF(AP$2,$V12,"D")/365),IF($G12&gt;AP$2,(DATEDIF($G12,AQ$2,"D")/365),1)))))))</f>
        <v>0</v>
      </c>
      <c r="AR12" s="53">
        <f>IF($V12&lt;=AQ$2,0,IF($O12&lt;=AQ$2,0,IF($G12&gt;=AR$2,0,IF($K12&gt;=$J12,0,IF($O12&lt;=AR$2,($J12-(SUM($K12,SUM($Z12:AQ12)))),IF($L12=$D$139,(($J12-$K12)/$P12),(($J12-SUM($Z12:AQ12))*$Q12))*IF($V12&lt;=AR$2,(DATEDIF(AQ$2,$V12,"D")/365),IF($G12&gt;AQ$2,(DATEDIF($G12,AR$2,"D")/365),1)))))))</f>
        <v>0</v>
      </c>
      <c r="AS12" s="53">
        <f>IF($V12&lt;=AR$2,0,IF($O12&lt;=AR$2,0,IF($G12&gt;=AS$2,0,IF($K12&gt;=$J12,0,IF($O12&lt;=AS$2,($J12-(SUM($K12,SUM($Z12:AR12)))),IF($L12=$D$139,(($J12-$K12)/$P12),(($J12-SUM($Z12:AR12))*$Q12))*IF($V12&lt;=AS$2,(DATEDIF(AR$2,$V12,"D")/365),IF($G12&gt;AR$2,(DATEDIF($G12,AS$2,"D")/365),1)))))))</f>
        <v>0</v>
      </c>
      <c r="AT12" s="53">
        <f>IF($V12&lt;=AS$2,0,IF($O12&lt;=AS$2,0,IF($G12&gt;=AT$2,0,IF($K12&gt;=$J12,0,IF($O12&lt;=AT$2,($J12-(SUM($K12,SUM($Z12:AS12)))),IF($L12=$D$139,(($J12-$K12)/$P12),(($J12-SUM($Z12:AS12))*$Q12))*IF($V12&lt;=AT$2,(DATEDIF(AS$2,$V12,"D")/365),IF($G12&gt;AS$2,(DATEDIF($G12,AT$2,"D")/365),1)))))))</f>
        <v>0</v>
      </c>
      <c r="AU12" s="53">
        <f>IF($V12&lt;=AT$2,0,IF($O12&lt;=AT$2,0,IF($G12&gt;=AU$2,0,IF($K12&gt;=$J12,0,IF($O12&lt;=AU$2,($J12-(SUM($K12,SUM($Z12:AT12)))),IF($L12=$D$139,(($J12-$K12)/$P12),(($J12-SUM($Z12:AT12))*$Q12))*IF($V12&lt;=AU$2,(DATEDIF(AT$2,$V12,"D")/365),IF($G12&gt;AT$2,(DATEDIF($G12,AU$2,"D")/365),1)))))))</f>
        <v>0</v>
      </c>
      <c r="AV12" s="53">
        <f>IF($V12&lt;=AU$2,0,IF($O12&lt;=AU$2,0,IF($G12&gt;=AV$2,0,IF($K12&gt;=$J12,0,IF($O12&lt;=AV$2,($J12-(SUM($K12,SUM($Z12:AU12)))),IF($L12=$D$139,(($J12-$K12)/$P12),(($J12-SUM($Z12:AU12))*$Q12))*IF($V12&lt;=AV$2,(DATEDIF(AU$2,$V12,"D")/365),IF($G12&gt;AU$2,(DATEDIF($G12,AV$2,"D")/365),1)))))))</f>
        <v>0</v>
      </c>
      <c r="AW12" s="53">
        <f>IF($V12&lt;=AV$2,0,IF($O12&lt;=AV$2,0,IF($G12&gt;=AW$2,0,IF($K12&gt;=$J12,0,IF($O12&lt;=AW$2,($J12-(SUM($K12,SUM($Z12:AV12)))),IF($L12=$D$139,(($J12-$K12)/$P12),(($J12-SUM($Z12:AV12))*$Q12))*IF($V12&lt;=AW$2,(DATEDIF(AV$2,$V12,"D")/365),IF($G12&gt;AV$2,(DATEDIF($G12,AW$2,"D")/365),1)))))))</f>
        <v>0</v>
      </c>
      <c r="AX12" s="53">
        <f>IF($V12&lt;=AW$2,0,IF($O12&lt;=AW$2,0,IF($G12&gt;=AX$2,0,IF($K12&gt;=$J12,0,IF($O12&lt;=AX$2,($J12-(SUM($K12,SUM($Z12:AW12)))),IF($L12=$D$139,(($J12-$K12)/$P12),(($J12-SUM($Z12:AW12))*$Q12))*IF($V12&lt;=AX$2,(DATEDIF(AW$2,$V12,"D")/365),IF($G12&gt;AW$2,(DATEDIF($G12,AX$2,"D")/365),1)))))))</f>
        <v>0</v>
      </c>
      <c r="AY12" s="53">
        <f>IF($V12&lt;=AX$2,0,IF($O12&lt;=AX$2,0,IF($G12&gt;=AY$2,0,IF($K12&gt;=$J12,0,IF($O12&lt;=AY$2,($J12-(SUM($K12,SUM($Z12:AX12)))),IF($L12=$D$139,(($J12-$K12)/$P12),(($J12-SUM($Z12:AX12))*$Q12))*IF($V12&lt;=AY$2,(DATEDIF(AX$2,$V12,"D")/365),IF($G12&gt;AX$2,(DATEDIF($G12,AY$2,"D")/365),1)))))))</f>
        <v>0</v>
      </c>
      <c r="AZ12" s="52"/>
      <c r="BA12" s="52"/>
      <c r="BB12" s="126">
        <f>IF($V12&lt;=BB$2,0,IF($G12&gt;=BB$2,0,IF($G12&gt;$W$3,(J12-Z12),IF($G12&lt;=$W$3,J12-SUM(W12,$Z12:Z12),0))))</f>
        <v>0</v>
      </c>
      <c r="BC12" s="53">
        <f t="shared" si="14"/>
        <v>0</v>
      </c>
      <c r="BD12" s="52">
        <f t="shared" si="11"/>
        <v>0</v>
      </c>
      <c r="BE12" s="53">
        <f t="shared" si="11"/>
        <v>0</v>
      </c>
      <c r="BF12" s="52">
        <f t="shared" si="11"/>
        <v>0</v>
      </c>
      <c r="BG12" s="53">
        <f t="shared" si="11"/>
        <v>0</v>
      </c>
      <c r="BH12" s="52">
        <f t="shared" si="11"/>
        <v>0</v>
      </c>
      <c r="BI12" s="53">
        <f t="shared" si="11"/>
        <v>0</v>
      </c>
      <c r="BJ12" s="52">
        <f t="shared" si="11"/>
        <v>0</v>
      </c>
      <c r="BK12" s="53">
        <f t="shared" si="11"/>
        <v>0</v>
      </c>
      <c r="BL12" s="52">
        <f t="shared" si="11"/>
        <v>0</v>
      </c>
      <c r="BM12" s="53">
        <f t="shared" si="11"/>
        <v>0</v>
      </c>
      <c r="BN12" s="52">
        <f t="shared" si="11"/>
        <v>0</v>
      </c>
      <c r="BO12" s="53">
        <f t="shared" si="11"/>
        <v>0</v>
      </c>
      <c r="BP12" s="52">
        <f t="shared" si="11"/>
        <v>0</v>
      </c>
      <c r="BQ12" s="53">
        <f t="shared" si="11"/>
        <v>0</v>
      </c>
      <c r="BR12" s="52">
        <f t="shared" si="11"/>
        <v>0</v>
      </c>
      <c r="BS12" s="53">
        <f t="shared" si="11"/>
        <v>0</v>
      </c>
      <c r="BT12" s="52">
        <f t="shared" si="12"/>
        <v>0</v>
      </c>
      <c r="BU12" s="53">
        <f t="shared" si="12"/>
        <v>0</v>
      </c>
      <c r="BV12" s="52">
        <f t="shared" si="12"/>
        <v>0</v>
      </c>
      <c r="BW12" s="53">
        <f t="shared" si="12"/>
        <v>0</v>
      </c>
      <c r="BX12" s="52">
        <f t="shared" si="12"/>
        <v>0</v>
      </c>
      <c r="BY12" s="53">
        <f t="shared" si="12"/>
        <v>0</v>
      </c>
      <c r="BZ12" s="52">
        <f t="shared" si="12"/>
        <v>0</v>
      </c>
      <c r="CA12" s="53">
        <f t="shared" si="12"/>
        <v>0</v>
      </c>
    </row>
    <row r="13" spans="1:79">
      <c r="A13" s="20">
        <v>12</v>
      </c>
      <c r="B13" s="20" t="s">
        <v>30</v>
      </c>
      <c r="C13" s="20" t="s">
        <v>153</v>
      </c>
      <c r="D13" s="2">
        <v>1985</v>
      </c>
      <c r="E13" s="3">
        <v>4</v>
      </c>
      <c r="F13" s="2">
        <v>1</v>
      </c>
      <c r="G13" s="55">
        <f t="shared" si="0"/>
        <v>31137</v>
      </c>
      <c r="H13" s="4">
        <v>0</v>
      </c>
      <c r="I13" s="1">
        <v>0</v>
      </c>
      <c r="J13" s="51">
        <f t="shared" si="13"/>
        <v>0</v>
      </c>
      <c r="K13" s="54">
        <f t="shared" si="1"/>
        <v>0</v>
      </c>
      <c r="L13" s="4" t="s">
        <v>96</v>
      </c>
      <c r="M13" s="54">
        <f t="shared" si="15"/>
        <v>10</v>
      </c>
      <c r="N13" s="53">
        <f t="shared" si="2"/>
        <v>10</v>
      </c>
      <c r="O13" s="55">
        <f t="shared" si="3"/>
        <v>34789</v>
      </c>
      <c r="P13" s="53">
        <f t="shared" si="4"/>
        <v>0</v>
      </c>
      <c r="Q13" s="111">
        <f t="shared" si="5"/>
        <v>0</v>
      </c>
      <c r="R13" s="150" t="s">
        <v>129</v>
      </c>
      <c r="S13" s="151">
        <v>17</v>
      </c>
      <c r="T13" s="152">
        <v>4</v>
      </c>
      <c r="U13" s="151">
        <v>2035</v>
      </c>
      <c r="V13" s="116">
        <f t="shared" si="6"/>
        <v>49416</v>
      </c>
      <c r="W13" s="53">
        <f t="shared" si="7"/>
        <v>0</v>
      </c>
      <c r="X13" s="53">
        <f t="shared" si="8"/>
        <v>0</v>
      </c>
      <c r="Y13" s="53">
        <f t="shared" si="9"/>
        <v>0</v>
      </c>
      <c r="Z13" s="53">
        <f t="shared" si="10"/>
        <v>0</v>
      </c>
      <c r="AA13" s="53">
        <f>IF($V13&lt;=Z$2,0,IF($O13&lt;=Z$2,0,IF($G13&gt;=AA$2,0,IF($K13&gt;=$J13,0,IF($O13&lt;=AA$2,($J13-(SUM($K13,SUM($Z13:Z13)))),IF($L13=$D$139,(($J13-$K13)/$P13),(($J13-SUM($Z13:Z13))*$Q13))*IF($V13&lt;=AA$2,(DATEDIF(Z$2,$V13,"D")/365),IF($G13&gt;Z$2,(DATEDIF($G13,AA$2,"D")/365),1)))))))</f>
        <v>0</v>
      </c>
      <c r="AB13" s="53">
        <f>IF($V13&lt;=AA$2,0,IF($O13&lt;=AA$2,0,IF($G13&gt;=AB$2,0,IF($K13&gt;=$J13,0,IF($O13&lt;=AB$2,($J13-(SUM($K13,SUM($Z13:AA13)))),IF($L13=$D$139,(($J13-$K13)/$P13),(($J13-SUM($Z13:AA13))*$Q13))*IF($V13&lt;=AB$2,(DATEDIF(AA$2,$V13,"D")/365),IF($G13&gt;AA$2,(DATEDIF($G13,AB$2,"D")/365),1)))))))</f>
        <v>0</v>
      </c>
      <c r="AC13" s="53">
        <f>IF($V13&lt;=AB$2,0,IF($O13&lt;=AB$2,0,IF($G13&gt;=AC$2,0,IF($K13&gt;=$J13,0,IF($O13&lt;=AC$2,($J13-(SUM($K13,SUM($Z13:AB13)))),IF($L13=$D$139,(($J13-$K13)/$P13),(($J13-SUM($Z13:AB13))*$Q13))*IF($V13&lt;=AC$2,(DATEDIF(AB$2,$V13,"D")/365),IF($G13&gt;AB$2,(DATEDIF($G13,AC$2,"D")/365),1)))))))</f>
        <v>0</v>
      </c>
      <c r="AD13" s="53">
        <f>IF($V13&lt;=AC$2,0,IF($O13&lt;=AC$2,0,IF($G13&gt;=AD$2,0,IF($K13&gt;=$J13,0,IF($O13&lt;=AD$2,($J13-(SUM($K13,SUM($Z13:AC13)))),IF($L13=$D$139,(($J13-$K13)/$P13),(($J13-SUM($Z13:AC13))*$Q13))*IF($V13&lt;=AD$2,(DATEDIF(AC$2,$V13,"D")/365),IF($G13&gt;AC$2,(DATEDIF($G13,AD$2,"D")/365),1)))))))</f>
        <v>0</v>
      </c>
      <c r="AE13" s="53">
        <f>IF($V13&lt;=AD$2,0,IF($O13&lt;=AD$2,0,IF($G13&gt;=AE$2,0,IF($K13&gt;=$J13,0,IF($O13&lt;=AE$2,($J13-(SUM($K13,SUM($Z13:AD13)))),IF($L13=$D$139,(($J13-$K13)/$P13),(($J13-SUM($Z13:AD13))*$Q13))*IF($V13&lt;=AE$2,(DATEDIF(AD$2,$V13,"D")/365),IF($G13&gt;AD$2,(DATEDIF($G13,AE$2,"D")/365),1)))))))</f>
        <v>0</v>
      </c>
      <c r="AF13" s="53">
        <f>IF($V13&lt;=AE$2,0,IF($O13&lt;=AE$2,0,IF($G13&gt;=AF$2,0,IF($K13&gt;=$J13,0,IF($O13&lt;=AF$2,($J13-(SUM($K13,SUM($Z13:AE13)))),IF($L13=$D$139,(($J13-$K13)/$P13),(($J13-SUM($Z13:AE13))*$Q13))*IF($V13&lt;=AF$2,(DATEDIF(AE$2,$V13,"D")/365),IF($G13&gt;AE$2,(DATEDIF($G13,AF$2,"D")/365),1)))))))</f>
        <v>0</v>
      </c>
      <c r="AG13" s="53">
        <f>IF($V13&lt;=AF$2,0,IF($O13&lt;=AF$2,0,IF($G13&gt;=AG$2,0,IF($K13&gt;=$J13,0,IF($O13&lt;=AG$2,($J13-(SUM($K13,SUM($Z13:AF13)))),IF($L13=$D$139,(($J13-$K13)/$P13),(($J13-SUM($Z13:AF13))*$Q13))*IF($V13&lt;=AG$2,(DATEDIF(AF$2,$V13,"D")/365),IF($G13&gt;AF$2,(DATEDIF($G13,AG$2,"D")/365),1)))))))</f>
        <v>0</v>
      </c>
      <c r="AH13" s="53">
        <f>IF($V13&lt;=AG$2,0,IF($O13&lt;=AG$2,0,IF($G13&gt;=AH$2,0,IF($K13&gt;=$J13,0,IF($O13&lt;=AH$2,($J13-(SUM($K13,SUM($Z13:AG13)))),IF($L13=$D$139,(($J13-$K13)/$P13),(($J13-SUM($Z13:AG13))*$Q13))*IF($V13&lt;=AH$2,(DATEDIF(AG$2,$V13,"D")/365),IF($G13&gt;AG$2,(DATEDIF($G13,AH$2,"D")/365),1)))))))</f>
        <v>0</v>
      </c>
      <c r="AI13" s="53">
        <f>IF($V13&lt;=AH$2,0,IF($O13&lt;=AH$2,0,IF($G13&gt;=AI$2,0,IF($K13&gt;=$J13,0,IF($O13&lt;=AI$2,($J13-(SUM($K13,SUM($Z13:AH13)))),IF($L13=$D$139,(($J13-$K13)/$P13),(($J13-SUM($Z13:AH13))*$Q13))*IF($V13&lt;=AI$2,(DATEDIF(AH$2,$V13,"D")/365),IF($G13&gt;AH$2,(DATEDIF($G13,AI$2,"D")/365),1)))))))</f>
        <v>0</v>
      </c>
      <c r="AJ13" s="53">
        <f>IF($V13&lt;=AI$2,0,IF($O13&lt;=AI$2,0,IF($G13&gt;=AJ$2,0,IF($K13&gt;=$J13,0,IF($O13&lt;=AJ$2,($J13-(SUM($K13,SUM($Z13:AI13)))),IF($L13=$D$139,(($J13-$K13)/$P13),(($J13-SUM($Z13:AI13))*$Q13))*IF($V13&lt;=AJ$2,(DATEDIF(AI$2,$V13,"D")/365),IF($G13&gt;AI$2,(DATEDIF($G13,AJ$2,"D")/365),1)))))))</f>
        <v>0</v>
      </c>
      <c r="AK13" s="53">
        <f>IF($V13&lt;=AJ$2,0,IF($O13&lt;=AJ$2,0,IF($G13&gt;=AK$2,0,IF($K13&gt;=$J13,0,IF($O13&lt;=AK$2,($J13-(SUM($K13,SUM($Z13:AJ13)))),IF($L13=$D$139,(($J13-$K13)/$P13),(($J13-SUM($Z13:AJ13))*$Q13))*IF($V13&lt;=AK$2,(DATEDIF(AJ$2,$V13,"D")/365),IF($G13&gt;AJ$2,(DATEDIF($G13,AK$2,"D")/365),1)))))))</f>
        <v>0</v>
      </c>
      <c r="AL13" s="53">
        <f>IF($V13&lt;=AK$2,0,IF($O13&lt;=AK$2,0,IF($G13&gt;=AL$2,0,IF($K13&gt;=$J13,0,IF($O13&lt;=AL$2,($J13-(SUM($K13,SUM($Z13:AK13)))),IF($L13=$D$139,(($J13-$K13)/$P13),(($J13-SUM($Z13:AK13))*$Q13))*IF($V13&lt;=AL$2,(DATEDIF(AK$2,$V13,"D")/365),IF($G13&gt;AK$2,(DATEDIF($G13,AL$2,"D")/365),1)))))))</f>
        <v>0</v>
      </c>
      <c r="AM13" s="53">
        <f>IF($V13&lt;=AL$2,0,IF($O13&lt;=AL$2,0,IF($G13&gt;=AM$2,0,IF($K13&gt;=$J13,0,IF($O13&lt;=AM$2,($J13-(SUM($K13,SUM($Z13:AL13)))),IF($L13=$D$139,(($J13-$K13)/$P13),(($J13-SUM($Z13:AL13))*$Q13))*IF($V13&lt;=AM$2,(DATEDIF(AL$2,$V13,"D")/365),IF($G13&gt;AL$2,(DATEDIF($G13,AM$2,"D")/365),1)))))))</f>
        <v>0</v>
      </c>
      <c r="AN13" s="53">
        <f>IF($V13&lt;=AM$2,0,IF($O13&lt;=AM$2,0,IF($G13&gt;=AN$2,0,IF($K13&gt;=$J13,0,IF($O13&lt;=AN$2,($J13-(SUM($K13,SUM($Z13:AM13)))),IF($L13=$D$139,(($J13-$K13)/$P13),(($J13-SUM($Z13:AM13))*$Q13))*IF($V13&lt;=AN$2,(DATEDIF(AM$2,$V13,"D")/365),IF($G13&gt;AM$2,(DATEDIF($G13,AN$2,"D")/365),1)))))))</f>
        <v>0</v>
      </c>
      <c r="AO13" s="53">
        <f>IF($V13&lt;=AN$2,0,IF($O13&lt;=AN$2,0,IF($G13&gt;=AO$2,0,IF($K13&gt;=$J13,0,IF($O13&lt;=AO$2,($J13-(SUM($K13,SUM($Z13:AN13)))),IF($L13=$D$139,(($J13-$K13)/$P13),(($J13-SUM($Z13:AN13))*$Q13))*IF($V13&lt;=AO$2,(DATEDIF(AN$2,$V13,"D")/365),IF($G13&gt;AN$2,(DATEDIF($G13,AO$2,"D")/365),1)))))))</f>
        <v>0</v>
      </c>
      <c r="AP13" s="53">
        <f>IF($V13&lt;=AO$2,0,IF($O13&lt;=AO$2,0,IF($G13&gt;=AP$2,0,IF($K13&gt;=$J13,0,IF($O13&lt;=AP$2,($J13-(SUM($K13,SUM($Z13:AO13)))),IF($L13=$D$139,(($J13-$K13)/$P13),(($J13-SUM($Z13:AO13))*$Q13))*IF($V13&lt;=AP$2,(DATEDIF(AO$2,$V13,"D")/365),IF($G13&gt;AO$2,(DATEDIF($G13,AP$2,"D")/365),1)))))))</f>
        <v>0</v>
      </c>
      <c r="AQ13" s="53">
        <f>IF($V13&lt;=AP$2,0,IF($O13&lt;=AP$2,0,IF($G13&gt;=AQ$2,0,IF($K13&gt;=$J13,0,IF($O13&lt;=AQ$2,($J13-(SUM($K13,SUM($Z13:AP13)))),IF($L13=$D$139,(($J13-$K13)/$P13),(($J13-SUM($Z13:AP13))*$Q13))*IF($V13&lt;=AQ$2,(DATEDIF(AP$2,$V13,"D")/365),IF($G13&gt;AP$2,(DATEDIF($G13,AQ$2,"D")/365),1)))))))</f>
        <v>0</v>
      </c>
      <c r="AR13" s="53">
        <f>IF($V13&lt;=AQ$2,0,IF($O13&lt;=AQ$2,0,IF($G13&gt;=AR$2,0,IF($K13&gt;=$J13,0,IF($O13&lt;=AR$2,($J13-(SUM($K13,SUM($Z13:AQ13)))),IF($L13=$D$139,(($J13-$K13)/$P13),(($J13-SUM($Z13:AQ13))*$Q13))*IF($V13&lt;=AR$2,(DATEDIF(AQ$2,$V13,"D")/365),IF($G13&gt;AQ$2,(DATEDIF($G13,AR$2,"D")/365),1)))))))</f>
        <v>0</v>
      </c>
      <c r="AS13" s="53">
        <f>IF($V13&lt;=AR$2,0,IF($O13&lt;=AR$2,0,IF($G13&gt;=AS$2,0,IF($K13&gt;=$J13,0,IF($O13&lt;=AS$2,($J13-(SUM($K13,SUM($Z13:AR13)))),IF($L13=$D$139,(($J13-$K13)/$P13),(($J13-SUM($Z13:AR13))*$Q13))*IF($V13&lt;=AS$2,(DATEDIF(AR$2,$V13,"D")/365),IF($G13&gt;AR$2,(DATEDIF($G13,AS$2,"D")/365),1)))))))</f>
        <v>0</v>
      </c>
      <c r="AT13" s="53">
        <f>IF($V13&lt;=AS$2,0,IF($O13&lt;=AS$2,0,IF($G13&gt;=AT$2,0,IF($K13&gt;=$J13,0,IF($O13&lt;=AT$2,($J13-(SUM($K13,SUM($Z13:AS13)))),IF($L13=$D$139,(($J13-$K13)/$P13),(($J13-SUM($Z13:AS13))*$Q13))*IF($V13&lt;=AT$2,(DATEDIF(AS$2,$V13,"D")/365),IF($G13&gt;AS$2,(DATEDIF($G13,AT$2,"D")/365),1)))))))</f>
        <v>0</v>
      </c>
      <c r="AU13" s="53">
        <f>IF($V13&lt;=AT$2,0,IF($O13&lt;=AT$2,0,IF($G13&gt;=AU$2,0,IF($K13&gt;=$J13,0,IF($O13&lt;=AU$2,($J13-(SUM($K13,SUM($Z13:AT13)))),IF($L13=$D$139,(($J13-$K13)/$P13),(($J13-SUM($Z13:AT13))*$Q13))*IF($V13&lt;=AU$2,(DATEDIF(AT$2,$V13,"D")/365),IF($G13&gt;AT$2,(DATEDIF($G13,AU$2,"D")/365),1)))))))</f>
        <v>0</v>
      </c>
      <c r="AV13" s="53">
        <f>IF($V13&lt;=AU$2,0,IF($O13&lt;=AU$2,0,IF($G13&gt;=AV$2,0,IF($K13&gt;=$J13,0,IF($O13&lt;=AV$2,($J13-(SUM($K13,SUM($Z13:AU13)))),IF($L13=$D$139,(($J13-$K13)/$P13),(($J13-SUM($Z13:AU13))*$Q13))*IF($V13&lt;=AV$2,(DATEDIF(AU$2,$V13,"D")/365),IF($G13&gt;AU$2,(DATEDIF($G13,AV$2,"D")/365),1)))))))</f>
        <v>0</v>
      </c>
      <c r="AW13" s="53">
        <f>IF($V13&lt;=AV$2,0,IF($O13&lt;=AV$2,0,IF($G13&gt;=AW$2,0,IF($K13&gt;=$J13,0,IF($O13&lt;=AW$2,($J13-(SUM($K13,SUM($Z13:AV13)))),IF($L13=$D$139,(($J13-$K13)/$P13),(($J13-SUM($Z13:AV13))*$Q13))*IF($V13&lt;=AW$2,(DATEDIF(AV$2,$V13,"D")/365),IF($G13&gt;AV$2,(DATEDIF($G13,AW$2,"D")/365),1)))))))</f>
        <v>0</v>
      </c>
      <c r="AX13" s="53">
        <f>IF($V13&lt;=AW$2,0,IF($O13&lt;=AW$2,0,IF($G13&gt;=AX$2,0,IF($K13&gt;=$J13,0,IF($O13&lt;=AX$2,($J13-(SUM($K13,SUM($Z13:AW13)))),IF($L13=$D$139,(($J13-$K13)/$P13),(($J13-SUM($Z13:AW13))*$Q13))*IF($V13&lt;=AX$2,(DATEDIF(AW$2,$V13,"D")/365),IF($G13&gt;AW$2,(DATEDIF($G13,AX$2,"D")/365),1)))))))</f>
        <v>0</v>
      </c>
      <c r="AY13" s="53">
        <f>IF($V13&lt;=AX$2,0,IF($O13&lt;=AX$2,0,IF($G13&gt;=AY$2,0,IF($K13&gt;=$J13,0,IF($O13&lt;=AY$2,($J13-(SUM($K13,SUM($Z13:AX13)))),IF($L13=$D$139,(($J13-$K13)/$P13),(($J13-SUM($Z13:AX13))*$Q13))*IF($V13&lt;=AY$2,(DATEDIF(AX$2,$V13,"D")/365),IF($G13&gt;AX$2,(DATEDIF($G13,AY$2,"D")/365),1)))))))</f>
        <v>0</v>
      </c>
      <c r="AZ13" s="52"/>
      <c r="BA13" s="52"/>
      <c r="BB13" s="126">
        <f>IF($V13&lt;=BB$2,0,IF($G13&gt;=BB$2,0,IF($G13&gt;$W$3,(J13-Z13),IF($G13&lt;=$W$3,J13-SUM(W13,$Z13:Z13),0))))</f>
        <v>0</v>
      </c>
      <c r="BC13" s="53">
        <f t="shared" si="14"/>
        <v>0</v>
      </c>
      <c r="BD13" s="52">
        <f t="shared" si="11"/>
        <v>0</v>
      </c>
      <c r="BE13" s="53">
        <f t="shared" si="11"/>
        <v>0</v>
      </c>
      <c r="BF13" s="52">
        <f t="shared" si="11"/>
        <v>0</v>
      </c>
      <c r="BG13" s="53">
        <f t="shared" si="11"/>
        <v>0</v>
      </c>
      <c r="BH13" s="52">
        <f t="shared" si="11"/>
        <v>0</v>
      </c>
      <c r="BI13" s="53">
        <f t="shared" si="11"/>
        <v>0</v>
      </c>
      <c r="BJ13" s="52">
        <f t="shared" si="11"/>
        <v>0</v>
      </c>
      <c r="BK13" s="53">
        <f t="shared" si="11"/>
        <v>0</v>
      </c>
      <c r="BL13" s="52">
        <f t="shared" si="11"/>
        <v>0</v>
      </c>
      <c r="BM13" s="53">
        <f t="shared" si="11"/>
        <v>0</v>
      </c>
      <c r="BN13" s="52">
        <f t="shared" si="11"/>
        <v>0</v>
      </c>
      <c r="BO13" s="53">
        <f t="shared" si="11"/>
        <v>0</v>
      </c>
      <c r="BP13" s="52">
        <f t="shared" si="11"/>
        <v>0</v>
      </c>
      <c r="BQ13" s="53">
        <f t="shared" si="11"/>
        <v>0</v>
      </c>
      <c r="BR13" s="52">
        <f t="shared" si="11"/>
        <v>0</v>
      </c>
      <c r="BS13" s="53">
        <f t="shared" si="11"/>
        <v>0</v>
      </c>
      <c r="BT13" s="52">
        <f t="shared" si="12"/>
        <v>0</v>
      </c>
      <c r="BU13" s="53">
        <f t="shared" si="12"/>
        <v>0</v>
      </c>
      <c r="BV13" s="52">
        <f t="shared" si="12"/>
        <v>0</v>
      </c>
      <c r="BW13" s="53">
        <f t="shared" si="12"/>
        <v>0</v>
      </c>
      <c r="BX13" s="52">
        <f t="shared" si="12"/>
        <v>0</v>
      </c>
      <c r="BY13" s="53">
        <f t="shared" si="12"/>
        <v>0</v>
      </c>
      <c r="BZ13" s="52">
        <f t="shared" si="12"/>
        <v>0</v>
      </c>
      <c r="CA13" s="53">
        <f t="shared" si="12"/>
        <v>0</v>
      </c>
    </row>
    <row r="14" spans="1:79">
      <c r="A14" s="20">
        <v>13</v>
      </c>
      <c r="B14" s="20" t="s">
        <v>30</v>
      </c>
      <c r="C14" s="20" t="s">
        <v>153</v>
      </c>
      <c r="D14" s="2">
        <v>1985</v>
      </c>
      <c r="E14" s="3">
        <v>4</v>
      </c>
      <c r="F14" s="2">
        <v>1</v>
      </c>
      <c r="G14" s="55">
        <f t="shared" si="0"/>
        <v>31137</v>
      </c>
      <c r="H14" s="4">
        <v>0</v>
      </c>
      <c r="I14" s="1">
        <v>0</v>
      </c>
      <c r="J14" s="51">
        <f t="shared" si="13"/>
        <v>0</v>
      </c>
      <c r="K14" s="54">
        <f t="shared" si="1"/>
        <v>0</v>
      </c>
      <c r="L14" s="4" t="s">
        <v>96</v>
      </c>
      <c r="M14" s="54">
        <f t="shared" si="15"/>
        <v>10</v>
      </c>
      <c r="N14" s="53">
        <f t="shared" si="2"/>
        <v>10</v>
      </c>
      <c r="O14" s="55">
        <f t="shared" si="3"/>
        <v>34789</v>
      </c>
      <c r="P14" s="53">
        <f t="shared" si="4"/>
        <v>0</v>
      </c>
      <c r="Q14" s="111">
        <f t="shared" si="5"/>
        <v>0</v>
      </c>
      <c r="R14" s="150" t="s">
        <v>129</v>
      </c>
      <c r="S14" s="151">
        <v>17</v>
      </c>
      <c r="T14" s="152">
        <v>4</v>
      </c>
      <c r="U14" s="151">
        <v>2035</v>
      </c>
      <c r="V14" s="116">
        <f t="shared" si="6"/>
        <v>49416</v>
      </c>
      <c r="W14" s="53">
        <f t="shared" si="7"/>
        <v>0</v>
      </c>
      <c r="X14" s="53">
        <f t="shared" si="8"/>
        <v>0</v>
      </c>
      <c r="Y14" s="53">
        <f t="shared" si="9"/>
        <v>0</v>
      </c>
      <c r="Z14" s="53">
        <f t="shared" si="10"/>
        <v>0</v>
      </c>
      <c r="AA14" s="53">
        <f>IF($V14&lt;=Z$2,0,IF($O14&lt;=Z$2,0,IF($G14&gt;=AA$2,0,IF($K14&gt;=$J14,0,IF($O14&lt;=AA$2,($J14-(SUM($K14,SUM($Z14:Z14)))),IF($L14=$D$139,(($J14-$K14)/$P14),(($J14-SUM($Z14:Z14))*$Q14))*IF($V14&lt;=AA$2,(DATEDIF(Z$2,$V14,"D")/365),IF($G14&gt;Z$2,(DATEDIF($G14,AA$2,"D")/365),1)))))))</f>
        <v>0</v>
      </c>
      <c r="AB14" s="53">
        <f>IF($V14&lt;=AA$2,0,IF($O14&lt;=AA$2,0,IF($G14&gt;=AB$2,0,IF($K14&gt;=$J14,0,IF($O14&lt;=AB$2,($J14-(SUM($K14,SUM($Z14:AA14)))),IF($L14=$D$139,(($J14-$K14)/$P14),(($J14-SUM($Z14:AA14))*$Q14))*IF($V14&lt;=AB$2,(DATEDIF(AA$2,$V14,"D")/365),IF($G14&gt;AA$2,(DATEDIF($G14,AB$2,"D")/365),1)))))))</f>
        <v>0</v>
      </c>
      <c r="AC14" s="53">
        <f>IF($V14&lt;=AB$2,0,IF($O14&lt;=AB$2,0,IF($G14&gt;=AC$2,0,IF($K14&gt;=$J14,0,IF($O14&lt;=AC$2,($J14-(SUM($K14,SUM($Z14:AB14)))),IF($L14=$D$139,(($J14-$K14)/$P14),(($J14-SUM($Z14:AB14))*$Q14))*IF($V14&lt;=AC$2,(DATEDIF(AB$2,$V14,"D")/365),IF($G14&gt;AB$2,(DATEDIF($G14,AC$2,"D")/365),1)))))))</f>
        <v>0</v>
      </c>
      <c r="AD14" s="53">
        <f>IF($V14&lt;=AC$2,0,IF($O14&lt;=AC$2,0,IF($G14&gt;=AD$2,0,IF($K14&gt;=$J14,0,IF($O14&lt;=AD$2,($J14-(SUM($K14,SUM($Z14:AC14)))),IF($L14=$D$139,(($J14-$K14)/$P14),(($J14-SUM($Z14:AC14))*$Q14))*IF($V14&lt;=AD$2,(DATEDIF(AC$2,$V14,"D")/365),IF($G14&gt;AC$2,(DATEDIF($G14,AD$2,"D")/365),1)))))))</f>
        <v>0</v>
      </c>
      <c r="AE14" s="53">
        <f>IF($V14&lt;=AD$2,0,IF($O14&lt;=AD$2,0,IF($G14&gt;=AE$2,0,IF($K14&gt;=$J14,0,IF($O14&lt;=AE$2,($J14-(SUM($K14,SUM($Z14:AD14)))),IF($L14=$D$139,(($J14-$K14)/$P14),(($J14-SUM($Z14:AD14))*$Q14))*IF($V14&lt;=AE$2,(DATEDIF(AD$2,$V14,"D")/365),IF($G14&gt;AD$2,(DATEDIF($G14,AE$2,"D")/365),1)))))))</f>
        <v>0</v>
      </c>
      <c r="AF14" s="53">
        <f>IF($V14&lt;=AE$2,0,IF($O14&lt;=AE$2,0,IF($G14&gt;=AF$2,0,IF($K14&gt;=$J14,0,IF($O14&lt;=AF$2,($J14-(SUM($K14,SUM($Z14:AE14)))),IF($L14=$D$139,(($J14-$K14)/$P14),(($J14-SUM($Z14:AE14))*$Q14))*IF($V14&lt;=AF$2,(DATEDIF(AE$2,$V14,"D")/365),IF($G14&gt;AE$2,(DATEDIF($G14,AF$2,"D")/365),1)))))))</f>
        <v>0</v>
      </c>
      <c r="AG14" s="53">
        <f>IF($V14&lt;=AF$2,0,IF($O14&lt;=AF$2,0,IF($G14&gt;=AG$2,0,IF($K14&gt;=$J14,0,IF($O14&lt;=AG$2,($J14-(SUM($K14,SUM($Z14:AF14)))),IF($L14=$D$139,(($J14-$K14)/$P14),(($J14-SUM($Z14:AF14))*$Q14))*IF($V14&lt;=AG$2,(DATEDIF(AF$2,$V14,"D")/365),IF($G14&gt;AF$2,(DATEDIF($G14,AG$2,"D")/365),1)))))))</f>
        <v>0</v>
      </c>
      <c r="AH14" s="53">
        <f>IF($V14&lt;=AG$2,0,IF($O14&lt;=AG$2,0,IF($G14&gt;=AH$2,0,IF($K14&gt;=$J14,0,IF($O14&lt;=AH$2,($J14-(SUM($K14,SUM($Z14:AG14)))),IF($L14=$D$139,(($J14-$K14)/$P14),(($J14-SUM($Z14:AG14))*$Q14))*IF($V14&lt;=AH$2,(DATEDIF(AG$2,$V14,"D")/365),IF($G14&gt;AG$2,(DATEDIF($G14,AH$2,"D")/365),1)))))))</f>
        <v>0</v>
      </c>
      <c r="AI14" s="53">
        <f>IF($V14&lt;=AH$2,0,IF($O14&lt;=AH$2,0,IF($G14&gt;=AI$2,0,IF($K14&gt;=$J14,0,IF($O14&lt;=AI$2,($J14-(SUM($K14,SUM($Z14:AH14)))),IF($L14=$D$139,(($J14-$K14)/$P14),(($J14-SUM($Z14:AH14))*$Q14))*IF($V14&lt;=AI$2,(DATEDIF(AH$2,$V14,"D")/365),IF($G14&gt;AH$2,(DATEDIF($G14,AI$2,"D")/365),1)))))))</f>
        <v>0</v>
      </c>
      <c r="AJ14" s="53">
        <f>IF($V14&lt;=AI$2,0,IF($O14&lt;=AI$2,0,IF($G14&gt;=AJ$2,0,IF($K14&gt;=$J14,0,IF($O14&lt;=AJ$2,($J14-(SUM($K14,SUM($Z14:AI14)))),IF($L14=$D$139,(($J14-$K14)/$P14),(($J14-SUM($Z14:AI14))*$Q14))*IF($V14&lt;=AJ$2,(DATEDIF(AI$2,$V14,"D")/365),IF($G14&gt;AI$2,(DATEDIF($G14,AJ$2,"D")/365),1)))))))</f>
        <v>0</v>
      </c>
      <c r="AK14" s="53">
        <f>IF($V14&lt;=AJ$2,0,IF($O14&lt;=AJ$2,0,IF($G14&gt;=AK$2,0,IF($K14&gt;=$J14,0,IF($O14&lt;=AK$2,($J14-(SUM($K14,SUM($Z14:AJ14)))),IF($L14=$D$139,(($J14-$K14)/$P14),(($J14-SUM($Z14:AJ14))*$Q14))*IF($V14&lt;=AK$2,(DATEDIF(AJ$2,$V14,"D")/365),IF($G14&gt;AJ$2,(DATEDIF($G14,AK$2,"D")/365),1)))))))</f>
        <v>0</v>
      </c>
      <c r="AL14" s="53">
        <f>IF($V14&lt;=AK$2,0,IF($O14&lt;=AK$2,0,IF($G14&gt;=AL$2,0,IF($K14&gt;=$J14,0,IF($O14&lt;=AL$2,($J14-(SUM($K14,SUM($Z14:AK14)))),IF($L14=$D$139,(($J14-$K14)/$P14),(($J14-SUM($Z14:AK14))*$Q14))*IF($V14&lt;=AL$2,(DATEDIF(AK$2,$V14,"D")/365),IF($G14&gt;AK$2,(DATEDIF($G14,AL$2,"D")/365),1)))))))</f>
        <v>0</v>
      </c>
      <c r="AM14" s="53">
        <f>IF($V14&lt;=AL$2,0,IF($O14&lt;=AL$2,0,IF($G14&gt;=AM$2,0,IF($K14&gt;=$J14,0,IF($O14&lt;=AM$2,($J14-(SUM($K14,SUM($Z14:AL14)))),IF($L14=$D$139,(($J14-$K14)/$P14),(($J14-SUM($Z14:AL14))*$Q14))*IF($V14&lt;=AM$2,(DATEDIF(AL$2,$V14,"D")/365),IF($G14&gt;AL$2,(DATEDIF($G14,AM$2,"D")/365),1)))))))</f>
        <v>0</v>
      </c>
      <c r="AN14" s="53">
        <f>IF($V14&lt;=AM$2,0,IF($O14&lt;=AM$2,0,IF($G14&gt;=AN$2,0,IF($K14&gt;=$J14,0,IF($O14&lt;=AN$2,($J14-(SUM($K14,SUM($Z14:AM14)))),IF($L14=$D$139,(($J14-$K14)/$P14),(($J14-SUM($Z14:AM14))*$Q14))*IF($V14&lt;=AN$2,(DATEDIF(AM$2,$V14,"D")/365),IF($G14&gt;AM$2,(DATEDIF($G14,AN$2,"D")/365),1)))))))</f>
        <v>0</v>
      </c>
      <c r="AO14" s="53">
        <f>IF($V14&lt;=AN$2,0,IF($O14&lt;=AN$2,0,IF($G14&gt;=AO$2,0,IF($K14&gt;=$J14,0,IF($O14&lt;=AO$2,($J14-(SUM($K14,SUM($Z14:AN14)))),IF($L14=$D$139,(($J14-$K14)/$P14),(($J14-SUM($Z14:AN14))*$Q14))*IF($V14&lt;=AO$2,(DATEDIF(AN$2,$V14,"D")/365),IF($G14&gt;AN$2,(DATEDIF($G14,AO$2,"D")/365),1)))))))</f>
        <v>0</v>
      </c>
      <c r="AP14" s="53">
        <f>IF($V14&lt;=AO$2,0,IF($O14&lt;=AO$2,0,IF($G14&gt;=AP$2,0,IF($K14&gt;=$J14,0,IF($O14&lt;=AP$2,($J14-(SUM($K14,SUM($Z14:AO14)))),IF($L14=$D$139,(($J14-$K14)/$P14),(($J14-SUM($Z14:AO14))*$Q14))*IF($V14&lt;=AP$2,(DATEDIF(AO$2,$V14,"D")/365),IF($G14&gt;AO$2,(DATEDIF($G14,AP$2,"D")/365),1)))))))</f>
        <v>0</v>
      </c>
      <c r="AQ14" s="53">
        <f>IF($V14&lt;=AP$2,0,IF($O14&lt;=AP$2,0,IF($G14&gt;=AQ$2,0,IF($K14&gt;=$J14,0,IF($O14&lt;=AQ$2,($J14-(SUM($K14,SUM($Z14:AP14)))),IF($L14=$D$139,(($J14-$K14)/$P14),(($J14-SUM($Z14:AP14))*$Q14))*IF($V14&lt;=AQ$2,(DATEDIF(AP$2,$V14,"D")/365),IF($G14&gt;AP$2,(DATEDIF($G14,AQ$2,"D")/365),1)))))))</f>
        <v>0</v>
      </c>
      <c r="AR14" s="53">
        <f>IF($V14&lt;=AQ$2,0,IF($O14&lt;=AQ$2,0,IF($G14&gt;=AR$2,0,IF($K14&gt;=$J14,0,IF($O14&lt;=AR$2,($J14-(SUM($K14,SUM($Z14:AQ14)))),IF($L14=$D$139,(($J14-$K14)/$P14),(($J14-SUM($Z14:AQ14))*$Q14))*IF($V14&lt;=AR$2,(DATEDIF(AQ$2,$V14,"D")/365),IF($G14&gt;AQ$2,(DATEDIF($G14,AR$2,"D")/365),1)))))))</f>
        <v>0</v>
      </c>
      <c r="AS14" s="53">
        <f>IF($V14&lt;=AR$2,0,IF($O14&lt;=AR$2,0,IF($G14&gt;=AS$2,0,IF($K14&gt;=$J14,0,IF($O14&lt;=AS$2,($J14-(SUM($K14,SUM($Z14:AR14)))),IF($L14=$D$139,(($J14-$K14)/$P14),(($J14-SUM($Z14:AR14))*$Q14))*IF($V14&lt;=AS$2,(DATEDIF(AR$2,$V14,"D")/365),IF($G14&gt;AR$2,(DATEDIF($G14,AS$2,"D")/365),1)))))))</f>
        <v>0</v>
      </c>
      <c r="AT14" s="53">
        <f>IF($V14&lt;=AS$2,0,IF($O14&lt;=AS$2,0,IF($G14&gt;=AT$2,0,IF($K14&gt;=$J14,0,IF($O14&lt;=AT$2,($J14-(SUM($K14,SUM($Z14:AS14)))),IF($L14=$D$139,(($J14-$K14)/$P14),(($J14-SUM($Z14:AS14))*$Q14))*IF($V14&lt;=AT$2,(DATEDIF(AS$2,$V14,"D")/365),IF($G14&gt;AS$2,(DATEDIF($G14,AT$2,"D")/365),1)))))))</f>
        <v>0</v>
      </c>
      <c r="AU14" s="53">
        <f>IF($V14&lt;=AT$2,0,IF($O14&lt;=AT$2,0,IF($G14&gt;=AU$2,0,IF($K14&gt;=$J14,0,IF($O14&lt;=AU$2,($J14-(SUM($K14,SUM($Z14:AT14)))),IF($L14=$D$139,(($J14-$K14)/$P14),(($J14-SUM($Z14:AT14))*$Q14))*IF($V14&lt;=AU$2,(DATEDIF(AT$2,$V14,"D")/365),IF($G14&gt;AT$2,(DATEDIF($G14,AU$2,"D")/365),1)))))))</f>
        <v>0</v>
      </c>
      <c r="AV14" s="53">
        <f>IF($V14&lt;=AU$2,0,IF($O14&lt;=AU$2,0,IF($G14&gt;=AV$2,0,IF($K14&gt;=$J14,0,IF($O14&lt;=AV$2,($J14-(SUM($K14,SUM($Z14:AU14)))),IF($L14=$D$139,(($J14-$K14)/$P14),(($J14-SUM($Z14:AU14))*$Q14))*IF($V14&lt;=AV$2,(DATEDIF(AU$2,$V14,"D")/365),IF($G14&gt;AU$2,(DATEDIF($G14,AV$2,"D")/365),1)))))))</f>
        <v>0</v>
      </c>
      <c r="AW14" s="53">
        <f>IF($V14&lt;=AV$2,0,IF($O14&lt;=AV$2,0,IF($G14&gt;=AW$2,0,IF($K14&gt;=$J14,0,IF($O14&lt;=AW$2,($J14-(SUM($K14,SUM($Z14:AV14)))),IF($L14=$D$139,(($J14-$K14)/$P14),(($J14-SUM($Z14:AV14))*$Q14))*IF($V14&lt;=AW$2,(DATEDIF(AV$2,$V14,"D")/365),IF($G14&gt;AV$2,(DATEDIF($G14,AW$2,"D")/365),1)))))))</f>
        <v>0</v>
      </c>
      <c r="AX14" s="53">
        <f>IF($V14&lt;=AW$2,0,IF($O14&lt;=AW$2,0,IF($G14&gt;=AX$2,0,IF($K14&gt;=$J14,0,IF($O14&lt;=AX$2,($J14-(SUM($K14,SUM($Z14:AW14)))),IF($L14=$D$139,(($J14-$K14)/$P14),(($J14-SUM($Z14:AW14))*$Q14))*IF($V14&lt;=AX$2,(DATEDIF(AW$2,$V14,"D")/365),IF($G14&gt;AW$2,(DATEDIF($G14,AX$2,"D")/365),1)))))))</f>
        <v>0</v>
      </c>
      <c r="AY14" s="53">
        <f>IF($V14&lt;=AX$2,0,IF($O14&lt;=AX$2,0,IF($G14&gt;=AY$2,0,IF($K14&gt;=$J14,0,IF($O14&lt;=AY$2,($J14-(SUM($K14,SUM($Z14:AX14)))),IF($L14=$D$139,(($J14-$K14)/$P14),(($J14-SUM($Z14:AX14))*$Q14))*IF($V14&lt;=AY$2,(DATEDIF(AX$2,$V14,"D")/365),IF($G14&gt;AX$2,(DATEDIF($G14,AY$2,"D")/365),1)))))))</f>
        <v>0</v>
      </c>
      <c r="AZ14" s="52"/>
      <c r="BA14" s="52"/>
      <c r="BB14" s="126">
        <f>IF($V14&lt;=BB$2,0,IF($G14&gt;=BB$2,0,IF($G14&gt;$W$3,(J14-Z14),IF($G14&lt;=$W$3,J14-SUM(W14,$Z14:Z14),0))))</f>
        <v>0</v>
      </c>
      <c r="BC14" s="53">
        <f t="shared" si="14"/>
        <v>0</v>
      </c>
      <c r="BD14" s="52">
        <f t="shared" si="11"/>
        <v>0</v>
      </c>
      <c r="BE14" s="53">
        <f t="shared" si="11"/>
        <v>0</v>
      </c>
      <c r="BF14" s="52">
        <f t="shared" si="11"/>
        <v>0</v>
      </c>
      <c r="BG14" s="53">
        <f t="shared" si="11"/>
        <v>0</v>
      </c>
      <c r="BH14" s="52">
        <f t="shared" si="11"/>
        <v>0</v>
      </c>
      <c r="BI14" s="53">
        <f t="shared" si="11"/>
        <v>0</v>
      </c>
      <c r="BJ14" s="52">
        <f t="shared" si="11"/>
        <v>0</v>
      </c>
      <c r="BK14" s="53">
        <f t="shared" si="11"/>
        <v>0</v>
      </c>
      <c r="BL14" s="52">
        <f t="shared" si="11"/>
        <v>0</v>
      </c>
      <c r="BM14" s="53">
        <f t="shared" si="11"/>
        <v>0</v>
      </c>
      <c r="BN14" s="52">
        <f t="shared" si="11"/>
        <v>0</v>
      </c>
      <c r="BO14" s="53">
        <f t="shared" si="11"/>
        <v>0</v>
      </c>
      <c r="BP14" s="52">
        <f t="shared" si="11"/>
        <v>0</v>
      </c>
      <c r="BQ14" s="53">
        <f t="shared" si="11"/>
        <v>0</v>
      </c>
      <c r="BR14" s="52">
        <f t="shared" si="11"/>
        <v>0</v>
      </c>
      <c r="BS14" s="53">
        <f t="shared" si="11"/>
        <v>0</v>
      </c>
      <c r="BT14" s="52">
        <f t="shared" si="12"/>
        <v>0</v>
      </c>
      <c r="BU14" s="53">
        <f t="shared" si="12"/>
        <v>0</v>
      </c>
      <c r="BV14" s="52">
        <f t="shared" si="12"/>
        <v>0</v>
      </c>
      <c r="BW14" s="53">
        <f t="shared" si="12"/>
        <v>0</v>
      </c>
      <c r="BX14" s="52">
        <f t="shared" si="12"/>
        <v>0</v>
      </c>
      <c r="BY14" s="53">
        <f t="shared" si="12"/>
        <v>0</v>
      </c>
      <c r="BZ14" s="52">
        <f t="shared" si="12"/>
        <v>0</v>
      </c>
      <c r="CA14" s="53">
        <f t="shared" si="12"/>
        <v>0</v>
      </c>
    </row>
    <row r="15" spans="1:79">
      <c r="A15" s="20">
        <v>14</v>
      </c>
      <c r="B15" s="20" t="s">
        <v>30</v>
      </c>
      <c r="C15" s="20" t="s">
        <v>153</v>
      </c>
      <c r="D15" s="2">
        <v>1985</v>
      </c>
      <c r="E15" s="3">
        <v>4</v>
      </c>
      <c r="F15" s="2">
        <v>1</v>
      </c>
      <c r="G15" s="55">
        <f t="shared" si="0"/>
        <v>31137</v>
      </c>
      <c r="H15" s="4">
        <v>0</v>
      </c>
      <c r="I15" s="1">
        <v>0</v>
      </c>
      <c r="J15" s="51">
        <f t="shared" si="13"/>
        <v>0</v>
      </c>
      <c r="K15" s="54">
        <f t="shared" si="1"/>
        <v>0</v>
      </c>
      <c r="L15" s="4" t="s">
        <v>96</v>
      </c>
      <c r="M15" s="54">
        <f t="shared" si="15"/>
        <v>10</v>
      </c>
      <c r="N15" s="53">
        <f t="shared" si="2"/>
        <v>10</v>
      </c>
      <c r="O15" s="55">
        <f t="shared" si="3"/>
        <v>34789</v>
      </c>
      <c r="P15" s="53">
        <f t="shared" si="4"/>
        <v>0</v>
      </c>
      <c r="Q15" s="111">
        <f t="shared" si="5"/>
        <v>0</v>
      </c>
      <c r="R15" s="150" t="s">
        <v>129</v>
      </c>
      <c r="S15" s="151">
        <v>17</v>
      </c>
      <c r="T15" s="152">
        <v>4</v>
      </c>
      <c r="U15" s="151">
        <v>2035</v>
      </c>
      <c r="V15" s="116">
        <f t="shared" si="6"/>
        <v>49416</v>
      </c>
      <c r="W15" s="53">
        <f t="shared" si="7"/>
        <v>0</v>
      </c>
      <c r="X15" s="53">
        <f t="shared" si="8"/>
        <v>0</v>
      </c>
      <c r="Y15" s="53">
        <f t="shared" si="9"/>
        <v>0</v>
      </c>
      <c r="Z15" s="53">
        <f t="shared" si="10"/>
        <v>0</v>
      </c>
      <c r="AA15" s="53">
        <f>IF($V15&lt;=Z$2,0,IF($O15&lt;=Z$2,0,IF($G15&gt;=AA$2,0,IF($K15&gt;=$J15,0,IF($O15&lt;=AA$2,($J15-(SUM($K15,SUM($Z15:Z15)))),IF($L15=$D$139,(($J15-$K15)/$P15),(($J15-SUM($Z15:Z15))*$Q15))*IF($V15&lt;=AA$2,(DATEDIF(Z$2,$V15,"D")/365),IF($G15&gt;Z$2,(DATEDIF($G15,AA$2,"D")/365),1)))))))</f>
        <v>0</v>
      </c>
      <c r="AB15" s="53">
        <f>IF($V15&lt;=AA$2,0,IF($O15&lt;=AA$2,0,IF($G15&gt;=AB$2,0,IF($K15&gt;=$J15,0,IF($O15&lt;=AB$2,($J15-(SUM($K15,SUM($Z15:AA15)))),IF($L15=$D$139,(($J15-$K15)/$P15),(($J15-SUM($Z15:AA15))*$Q15))*IF($V15&lt;=AB$2,(DATEDIF(AA$2,$V15,"D")/365),IF($G15&gt;AA$2,(DATEDIF($G15,AB$2,"D")/365),1)))))))</f>
        <v>0</v>
      </c>
      <c r="AC15" s="53">
        <f>IF($V15&lt;=AB$2,0,IF($O15&lt;=AB$2,0,IF($G15&gt;=AC$2,0,IF($K15&gt;=$J15,0,IF($O15&lt;=AC$2,($J15-(SUM($K15,SUM($Z15:AB15)))),IF($L15=$D$139,(($J15-$K15)/$P15),(($J15-SUM($Z15:AB15))*$Q15))*IF($V15&lt;=AC$2,(DATEDIF(AB$2,$V15,"D")/365),IF($G15&gt;AB$2,(DATEDIF($G15,AC$2,"D")/365),1)))))))</f>
        <v>0</v>
      </c>
      <c r="AD15" s="53">
        <f>IF($V15&lt;=AC$2,0,IF($O15&lt;=AC$2,0,IF($G15&gt;=AD$2,0,IF($K15&gt;=$J15,0,IF($O15&lt;=AD$2,($J15-(SUM($K15,SUM($Z15:AC15)))),IF($L15=$D$139,(($J15-$K15)/$P15),(($J15-SUM($Z15:AC15))*$Q15))*IF($V15&lt;=AD$2,(DATEDIF(AC$2,$V15,"D")/365),IF($G15&gt;AC$2,(DATEDIF($G15,AD$2,"D")/365),1)))))))</f>
        <v>0</v>
      </c>
      <c r="AE15" s="53">
        <f>IF($V15&lt;=AD$2,0,IF($O15&lt;=AD$2,0,IF($G15&gt;=AE$2,0,IF($K15&gt;=$J15,0,IF($O15&lt;=AE$2,($J15-(SUM($K15,SUM($Z15:AD15)))),IF($L15=$D$139,(($J15-$K15)/$P15),(($J15-SUM($Z15:AD15))*$Q15))*IF($V15&lt;=AE$2,(DATEDIF(AD$2,$V15,"D")/365),IF($G15&gt;AD$2,(DATEDIF($G15,AE$2,"D")/365),1)))))))</f>
        <v>0</v>
      </c>
      <c r="AF15" s="53">
        <f>IF($V15&lt;=AE$2,0,IF($O15&lt;=AE$2,0,IF($G15&gt;=AF$2,0,IF($K15&gt;=$J15,0,IF($O15&lt;=AF$2,($J15-(SUM($K15,SUM($Z15:AE15)))),IF($L15=$D$139,(($J15-$K15)/$P15),(($J15-SUM($Z15:AE15))*$Q15))*IF($V15&lt;=AF$2,(DATEDIF(AE$2,$V15,"D")/365),IF($G15&gt;AE$2,(DATEDIF($G15,AF$2,"D")/365),1)))))))</f>
        <v>0</v>
      </c>
      <c r="AG15" s="53">
        <f>IF($V15&lt;=AF$2,0,IF($O15&lt;=AF$2,0,IF($G15&gt;=AG$2,0,IF($K15&gt;=$J15,0,IF($O15&lt;=AG$2,($J15-(SUM($K15,SUM($Z15:AF15)))),IF($L15=$D$139,(($J15-$K15)/$P15),(($J15-SUM($Z15:AF15))*$Q15))*IF($V15&lt;=AG$2,(DATEDIF(AF$2,$V15,"D")/365),IF($G15&gt;AF$2,(DATEDIF($G15,AG$2,"D")/365),1)))))))</f>
        <v>0</v>
      </c>
      <c r="AH15" s="53">
        <f>IF($V15&lt;=AG$2,0,IF($O15&lt;=AG$2,0,IF($G15&gt;=AH$2,0,IF($K15&gt;=$J15,0,IF($O15&lt;=AH$2,($J15-(SUM($K15,SUM($Z15:AG15)))),IF($L15=$D$139,(($J15-$K15)/$P15),(($J15-SUM($Z15:AG15))*$Q15))*IF($V15&lt;=AH$2,(DATEDIF(AG$2,$V15,"D")/365),IF($G15&gt;AG$2,(DATEDIF($G15,AH$2,"D")/365),1)))))))</f>
        <v>0</v>
      </c>
      <c r="AI15" s="53">
        <f>IF($V15&lt;=AH$2,0,IF($O15&lt;=AH$2,0,IF($G15&gt;=AI$2,0,IF($K15&gt;=$J15,0,IF($O15&lt;=AI$2,($J15-(SUM($K15,SUM($Z15:AH15)))),IF($L15=$D$139,(($J15-$K15)/$P15),(($J15-SUM($Z15:AH15))*$Q15))*IF($V15&lt;=AI$2,(DATEDIF(AH$2,$V15,"D")/365),IF($G15&gt;AH$2,(DATEDIF($G15,AI$2,"D")/365),1)))))))</f>
        <v>0</v>
      </c>
      <c r="AJ15" s="53">
        <f>IF($V15&lt;=AI$2,0,IF($O15&lt;=AI$2,0,IF($G15&gt;=AJ$2,0,IF($K15&gt;=$J15,0,IF($O15&lt;=AJ$2,($J15-(SUM($K15,SUM($Z15:AI15)))),IF($L15=$D$139,(($J15-$K15)/$P15),(($J15-SUM($Z15:AI15))*$Q15))*IF($V15&lt;=AJ$2,(DATEDIF(AI$2,$V15,"D")/365),IF($G15&gt;AI$2,(DATEDIF($G15,AJ$2,"D")/365),1)))))))</f>
        <v>0</v>
      </c>
      <c r="AK15" s="53">
        <f>IF($V15&lt;=AJ$2,0,IF($O15&lt;=AJ$2,0,IF($G15&gt;=AK$2,0,IF($K15&gt;=$J15,0,IF($O15&lt;=AK$2,($J15-(SUM($K15,SUM($Z15:AJ15)))),IF($L15=$D$139,(($J15-$K15)/$P15),(($J15-SUM($Z15:AJ15))*$Q15))*IF($V15&lt;=AK$2,(DATEDIF(AJ$2,$V15,"D")/365),IF($G15&gt;AJ$2,(DATEDIF($G15,AK$2,"D")/365),1)))))))</f>
        <v>0</v>
      </c>
      <c r="AL15" s="53">
        <f>IF($V15&lt;=AK$2,0,IF($O15&lt;=AK$2,0,IF($G15&gt;=AL$2,0,IF($K15&gt;=$J15,0,IF($O15&lt;=AL$2,($J15-(SUM($K15,SUM($Z15:AK15)))),IF($L15=$D$139,(($J15-$K15)/$P15),(($J15-SUM($Z15:AK15))*$Q15))*IF($V15&lt;=AL$2,(DATEDIF(AK$2,$V15,"D")/365),IF($G15&gt;AK$2,(DATEDIF($G15,AL$2,"D")/365),1)))))))</f>
        <v>0</v>
      </c>
      <c r="AM15" s="53">
        <f>IF($V15&lt;=AL$2,0,IF($O15&lt;=AL$2,0,IF($G15&gt;=AM$2,0,IF($K15&gt;=$J15,0,IF($O15&lt;=AM$2,($J15-(SUM($K15,SUM($Z15:AL15)))),IF($L15=$D$139,(($J15-$K15)/$P15),(($J15-SUM($Z15:AL15))*$Q15))*IF($V15&lt;=AM$2,(DATEDIF(AL$2,$V15,"D")/365),IF($G15&gt;AL$2,(DATEDIF($G15,AM$2,"D")/365),1)))))))</f>
        <v>0</v>
      </c>
      <c r="AN15" s="53">
        <f>IF($V15&lt;=AM$2,0,IF($O15&lt;=AM$2,0,IF($G15&gt;=AN$2,0,IF($K15&gt;=$J15,0,IF($O15&lt;=AN$2,($J15-(SUM($K15,SUM($Z15:AM15)))),IF($L15=$D$139,(($J15-$K15)/$P15),(($J15-SUM($Z15:AM15))*$Q15))*IF($V15&lt;=AN$2,(DATEDIF(AM$2,$V15,"D")/365),IF($G15&gt;AM$2,(DATEDIF($G15,AN$2,"D")/365),1)))))))</f>
        <v>0</v>
      </c>
      <c r="AO15" s="53">
        <f>IF($V15&lt;=AN$2,0,IF($O15&lt;=AN$2,0,IF($G15&gt;=AO$2,0,IF($K15&gt;=$J15,0,IF($O15&lt;=AO$2,($J15-(SUM($K15,SUM($Z15:AN15)))),IF($L15=$D$139,(($J15-$K15)/$P15),(($J15-SUM($Z15:AN15))*$Q15))*IF($V15&lt;=AO$2,(DATEDIF(AN$2,$V15,"D")/365),IF($G15&gt;AN$2,(DATEDIF($G15,AO$2,"D")/365),1)))))))</f>
        <v>0</v>
      </c>
      <c r="AP15" s="53">
        <f>IF($V15&lt;=AO$2,0,IF($O15&lt;=AO$2,0,IF($G15&gt;=AP$2,0,IF($K15&gt;=$J15,0,IF($O15&lt;=AP$2,($J15-(SUM($K15,SUM($Z15:AO15)))),IF($L15=$D$139,(($J15-$K15)/$P15),(($J15-SUM($Z15:AO15))*$Q15))*IF($V15&lt;=AP$2,(DATEDIF(AO$2,$V15,"D")/365),IF($G15&gt;AO$2,(DATEDIF($G15,AP$2,"D")/365),1)))))))</f>
        <v>0</v>
      </c>
      <c r="AQ15" s="53">
        <f>IF($V15&lt;=AP$2,0,IF($O15&lt;=AP$2,0,IF($G15&gt;=AQ$2,0,IF($K15&gt;=$J15,0,IF($O15&lt;=AQ$2,($J15-(SUM($K15,SUM($Z15:AP15)))),IF($L15=$D$139,(($J15-$K15)/$P15),(($J15-SUM($Z15:AP15))*$Q15))*IF($V15&lt;=AQ$2,(DATEDIF(AP$2,$V15,"D")/365),IF($G15&gt;AP$2,(DATEDIF($G15,AQ$2,"D")/365),1)))))))</f>
        <v>0</v>
      </c>
      <c r="AR15" s="53">
        <f>IF($V15&lt;=AQ$2,0,IF($O15&lt;=AQ$2,0,IF($G15&gt;=AR$2,0,IF($K15&gt;=$J15,0,IF($O15&lt;=AR$2,($J15-(SUM($K15,SUM($Z15:AQ15)))),IF($L15=$D$139,(($J15-$K15)/$P15),(($J15-SUM($Z15:AQ15))*$Q15))*IF($V15&lt;=AR$2,(DATEDIF(AQ$2,$V15,"D")/365),IF($G15&gt;AQ$2,(DATEDIF($G15,AR$2,"D")/365),1)))))))</f>
        <v>0</v>
      </c>
      <c r="AS15" s="53">
        <f>IF($V15&lt;=AR$2,0,IF($O15&lt;=AR$2,0,IF($G15&gt;=AS$2,0,IF($K15&gt;=$J15,0,IF($O15&lt;=AS$2,($J15-(SUM($K15,SUM($Z15:AR15)))),IF($L15=$D$139,(($J15-$K15)/$P15),(($J15-SUM($Z15:AR15))*$Q15))*IF($V15&lt;=AS$2,(DATEDIF(AR$2,$V15,"D")/365),IF($G15&gt;AR$2,(DATEDIF($G15,AS$2,"D")/365),1)))))))</f>
        <v>0</v>
      </c>
      <c r="AT15" s="53">
        <f>IF($V15&lt;=AS$2,0,IF($O15&lt;=AS$2,0,IF($G15&gt;=AT$2,0,IF($K15&gt;=$J15,0,IF($O15&lt;=AT$2,($J15-(SUM($K15,SUM($Z15:AS15)))),IF($L15=$D$139,(($J15-$K15)/$P15),(($J15-SUM($Z15:AS15))*$Q15))*IF($V15&lt;=AT$2,(DATEDIF(AS$2,$V15,"D")/365),IF($G15&gt;AS$2,(DATEDIF($G15,AT$2,"D")/365),1)))))))</f>
        <v>0</v>
      </c>
      <c r="AU15" s="53">
        <f>IF($V15&lt;=AT$2,0,IF($O15&lt;=AT$2,0,IF($G15&gt;=AU$2,0,IF($K15&gt;=$J15,0,IF($O15&lt;=AU$2,($J15-(SUM($K15,SUM($Z15:AT15)))),IF($L15=$D$139,(($J15-$K15)/$P15),(($J15-SUM($Z15:AT15))*$Q15))*IF($V15&lt;=AU$2,(DATEDIF(AT$2,$V15,"D")/365),IF($G15&gt;AT$2,(DATEDIF($G15,AU$2,"D")/365),1)))))))</f>
        <v>0</v>
      </c>
      <c r="AV15" s="53">
        <f>IF($V15&lt;=AU$2,0,IF($O15&lt;=AU$2,0,IF($G15&gt;=AV$2,0,IF($K15&gt;=$J15,0,IF($O15&lt;=AV$2,($J15-(SUM($K15,SUM($Z15:AU15)))),IF($L15=$D$139,(($J15-$K15)/$P15),(($J15-SUM($Z15:AU15))*$Q15))*IF($V15&lt;=AV$2,(DATEDIF(AU$2,$V15,"D")/365),IF($G15&gt;AU$2,(DATEDIF($G15,AV$2,"D")/365),1)))))))</f>
        <v>0</v>
      </c>
      <c r="AW15" s="53">
        <f>IF($V15&lt;=AV$2,0,IF($O15&lt;=AV$2,0,IF($G15&gt;=AW$2,0,IF($K15&gt;=$J15,0,IF($O15&lt;=AW$2,($J15-(SUM($K15,SUM($Z15:AV15)))),IF($L15=$D$139,(($J15-$K15)/$P15),(($J15-SUM($Z15:AV15))*$Q15))*IF($V15&lt;=AW$2,(DATEDIF(AV$2,$V15,"D")/365),IF($G15&gt;AV$2,(DATEDIF($G15,AW$2,"D")/365),1)))))))</f>
        <v>0</v>
      </c>
      <c r="AX15" s="53">
        <f>IF($V15&lt;=AW$2,0,IF($O15&lt;=AW$2,0,IF($G15&gt;=AX$2,0,IF($K15&gt;=$J15,0,IF($O15&lt;=AX$2,($J15-(SUM($K15,SUM($Z15:AW15)))),IF($L15=$D$139,(($J15-$K15)/$P15),(($J15-SUM($Z15:AW15))*$Q15))*IF($V15&lt;=AX$2,(DATEDIF(AW$2,$V15,"D")/365),IF($G15&gt;AW$2,(DATEDIF($G15,AX$2,"D")/365),1)))))))</f>
        <v>0</v>
      </c>
      <c r="AY15" s="53">
        <f>IF($V15&lt;=AX$2,0,IF($O15&lt;=AX$2,0,IF($G15&gt;=AY$2,0,IF($K15&gt;=$J15,0,IF($O15&lt;=AY$2,($J15-(SUM($K15,SUM($Z15:AX15)))),IF($L15=$D$139,(($J15-$K15)/$P15),(($J15-SUM($Z15:AX15))*$Q15))*IF($V15&lt;=AY$2,(DATEDIF(AX$2,$V15,"D")/365),IF($G15&gt;AX$2,(DATEDIF($G15,AY$2,"D")/365),1)))))))</f>
        <v>0</v>
      </c>
      <c r="AZ15" s="52"/>
      <c r="BA15" s="52"/>
      <c r="BB15" s="126">
        <f>IF($V15&lt;=BB$2,0,IF($G15&gt;=BB$2,0,IF($G15&gt;$W$3,(J15-Z15),IF($G15&lt;=$W$3,J15-SUM(W15,$Z15:Z15),0))))</f>
        <v>0</v>
      </c>
      <c r="BC15" s="53">
        <f t="shared" si="14"/>
        <v>0</v>
      </c>
      <c r="BD15" s="52">
        <f t="shared" si="11"/>
        <v>0</v>
      </c>
      <c r="BE15" s="53">
        <f t="shared" si="11"/>
        <v>0</v>
      </c>
      <c r="BF15" s="52">
        <f t="shared" si="11"/>
        <v>0</v>
      </c>
      <c r="BG15" s="53">
        <f t="shared" si="11"/>
        <v>0</v>
      </c>
      <c r="BH15" s="52">
        <f t="shared" si="11"/>
        <v>0</v>
      </c>
      <c r="BI15" s="53">
        <f t="shared" si="11"/>
        <v>0</v>
      </c>
      <c r="BJ15" s="52">
        <f t="shared" si="11"/>
        <v>0</v>
      </c>
      <c r="BK15" s="53">
        <f t="shared" si="11"/>
        <v>0</v>
      </c>
      <c r="BL15" s="52">
        <f t="shared" si="11"/>
        <v>0</v>
      </c>
      <c r="BM15" s="53">
        <f t="shared" si="11"/>
        <v>0</v>
      </c>
      <c r="BN15" s="52">
        <f t="shared" si="11"/>
        <v>0</v>
      </c>
      <c r="BO15" s="53">
        <f t="shared" si="11"/>
        <v>0</v>
      </c>
      <c r="BP15" s="52">
        <f t="shared" si="11"/>
        <v>0</v>
      </c>
      <c r="BQ15" s="53">
        <f t="shared" si="11"/>
        <v>0</v>
      </c>
      <c r="BR15" s="52">
        <f t="shared" si="11"/>
        <v>0</v>
      </c>
      <c r="BS15" s="53">
        <f t="shared" si="11"/>
        <v>0</v>
      </c>
      <c r="BT15" s="52">
        <f t="shared" si="12"/>
        <v>0</v>
      </c>
      <c r="BU15" s="53">
        <f t="shared" si="12"/>
        <v>0</v>
      </c>
      <c r="BV15" s="52">
        <f t="shared" si="12"/>
        <v>0</v>
      </c>
      <c r="BW15" s="53">
        <f t="shared" si="12"/>
        <v>0</v>
      </c>
      <c r="BX15" s="52">
        <f t="shared" si="12"/>
        <v>0</v>
      </c>
      <c r="BY15" s="53">
        <f t="shared" si="12"/>
        <v>0</v>
      </c>
      <c r="BZ15" s="52">
        <f t="shared" si="12"/>
        <v>0</v>
      </c>
      <c r="CA15" s="53">
        <f t="shared" si="12"/>
        <v>0</v>
      </c>
    </row>
    <row r="16" spans="1:79">
      <c r="A16" s="20">
        <v>15</v>
      </c>
      <c r="B16" s="20" t="s">
        <v>30</v>
      </c>
      <c r="C16" s="20" t="s">
        <v>153</v>
      </c>
      <c r="D16" s="2">
        <v>1985</v>
      </c>
      <c r="E16" s="3">
        <v>4</v>
      </c>
      <c r="F16" s="2">
        <v>1</v>
      </c>
      <c r="G16" s="55">
        <f t="shared" si="0"/>
        <v>31137</v>
      </c>
      <c r="H16" s="4">
        <v>0</v>
      </c>
      <c r="I16" s="1">
        <v>0</v>
      </c>
      <c r="J16" s="51">
        <f t="shared" si="13"/>
        <v>0</v>
      </c>
      <c r="K16" s="54">
        <f t="shared" si="1"/>
        <v>0</v>
      </c>
      <c r="L16" s="4" t="s">
        <v>96</v>
      </c>
      <c r="M16" s="54">
        <f t="shared" si="15"/>
        <v>10</v>
      </c>
      <c r="N16" s="53">
        <f t="shared" si="2"/>
        <v>10</v>
      </c>
      <c r="O16" s="55">
        <f t="shared" si="3"/>
        <v>34789</v>
      </c>
      <c r="P16" s="53">
        <f t="shared" si="4"/>
        <v>0</v>
      </c>
      <c r="Q16" s="111">
        <f t="shared" si="5"/>
        <v>0</v>
      </c>
      <c r="R16" s="150" t="s">
        <v>129</v>
      </c>
      <c r="S16" s="151">
        <v>17</v>
      </c>
      <c r="T16" s="152">
        <v>4</v>
      </c>
      <c r="U16" s="151">
        <v>2035</v>
      </c>
      <c r="V16" s="116">
        <f t="shared" si="6"/>
        <v>49416</v>
      </c>
      <c r="W16" s="53">
        <f t="shared" si="7"/>
        <v>0</v>
      </c>
      <c r="X16" s="53">
        <f t="shared" si="8"/>
        <v>0</v>
      </c>
      <c r="Y16" s="53">
        <f t="shared" si="9"/>
        <v>0</v>
      </c>
      <c r="Z16" s="53">
        <f t="shared" si="10"/>
        <v>0</v>
      </c>
      <c r="AA16" s="53">
        <f>IF($V16&lt;=Z$2,0,IF($O16&lt;=Z$2,0,IF($G16&gt;=AA$2,0,IF($K16&gt;=$J16,0,IF($O16&lt;=AA$2,($J16-(SUM($K16,SUM($Z16:Z16)))),IF($L16=$D$139,(($J16-$K16)/$P16),(($J16-SUM($Z16:Z16))*$Q16))*IF($V16&lt;=AA$2,(DATEDIF(Z$2,$V16,"D")/365),IF($G16&gt;Z$2,(DATEDIF($G16,AA$2,"D")/365),1)))))))</f>
        <v>0</v>
      </c>
      <c r="AB16" s="53">
        <f>IF($V16&lt;=AA$2,0,IF($O16&lt;=AA$2,0,IF($G16&gt;=AB$2,0,IF($K16&gt;=$J16,0,IF($O16&lt;=AB$2,($J16-(SUM($K16,SUM($Z16:AA16)))),IF($L16=$D$139,(($J16-$K16)/$P16),(($J16-SUM($Z16:AA16))*$Q16))*IF($V16&lt;=AB$2,(DATEDIF(AA$2,$V16,"D")/365),IF($G16&gt;AA$2,(DATEDIF($G16,AB$2,"D")/365),1)))))))</f>
        <v>0</v>
      </c>
      <c r="AC16" s="53">
        <f>IF($V16&lt;=AB$2,0,IF($O16&lt;=AB$2,0,IF($G16&gt;=AC$2,0,IF($K16&gt;=$J16,0,IF($O16&lt;=AC$2,($J16-(SUM($K16,SUM($Z16:AB16)))),IF($L16=$D$139,(($J16-$K16)/$P16),(($J16-SUM($Z16:AB16))*$Q16))*IF($V16&lt;=AC$2,(DATEDIF(AB$2,$V16,"D")/365),IF($G16&gt;AB$2,(DATEDIF($G16,AC$2,"D")/365),1)))))))</f>
        <v>0</v>
      </c>
      <c r="AD16" s="53">
        <f>IF($V16&lt;=AC$2,0,IF($O16&lt;=AC$2,0,IF($G16&gt;=AD$2,0,IF($K16&gt;=$J16,0,IF($O16&lt;=AD$2,($J16-(SUM($K16,SUM($Z16:AC16)))),IF($L16=$D$139,(($J16-$K16)/$P16),(($J16-SUM($Z16:AC16))*$Q16))*IF($V16&lt;=AD$2,(DATEDIF(AC$2,$V16,"D")/365),IF($G16&gt;AC$2,(DATEDIF($G16,AD$2,"D")/365),1)))))))</f>
        <v>0</v>
      </c>
      <c r="AE16" s="53">
        <f>IF($V16&lt;=AD$2,0,IF($O16&lt;=AD$2,0,IF($G16&gt;=AE$2,0,IF($K16&gt;=$J16,0,IF($O16&lt;=AE$2,($J16-(SUM($K16,SUM($Z16:AD16)))),IF($L16=$D$139,(($J16-$K16)/$P16),(($J16-SUM($Z16:AD16))*$Q16))*IF($V16&lt;=AE$2,(DATEDIF(AD$2,$V16,"D")/365),IF($G16&gt;AD$2,(DATEDIF($G16,AE$2,"D")/365),1)))))))</f>
        <v>0</v>
      </c>
      <c r="AF16" s="53">
        <f>IF($V16&lt;=AE$2,0,IF($O16&lt;=AE$2,0,IF($G16&gt;=AF$2,0,IF($K16&gt;=$J16,0,IF($O16&lt;=AF$2,($J16-(SUM($K16,SUM($Z16:AE16)))),IF($L16=$D$139,(($J16-$K16)/$P16),(($J16-SUM($Z16:AE16))*$Q16))*IF($V16&lt;=AF$2,(DATEDIF(AE$2,$V16,"D")/365),IF($G16&gt;AE$2,(DATEDIF($G16,AF$2,"D")/365),1)))))))</f>
        <v>0</v>
      </c>
      <c r="AG16" s="53">
        <f>IF($V16&lt;=AF$2,0,IF($O16&lt;=AF$2,0,IF($G16&gt;=AG$2,0,IF($K16&gt;=$J16,0,IF($O16&lt;=AG$2,($J16-(SUM($K16,SUM($Z16:AF16)))),IF($L16=$D$139,(($J16-$K16)/$P16),(($J16-SUM($Z16:AF16))*$Q16))*IF($V16&lt;=AG$2,(DATEDIF(AF$2,$V16,"D")/365),IF($G16&gt;AF$2,(DATEDIF($G16,AG$2,"D")/365),1)))))))</f>
        <v>0</v>
      </c>
      <c r="AH16" s="53">
        <f>IF($V16&lt;=AG$2,0,IF($O16&lt;=AG$2,0,IF($G16&gt;=AH$2,0,IF($K16&gt;=$J16,0,IF($O16&lt;=AH$2,($J16-(SUM($K16,SUM($Z16:AG16)))),IF($L16=$D$139,(($J16-$K16)/$P16),(($J16-SUM($Z16:AG16))*$Q16))*IF($V16&lt;=AH$2,(DATEDIF(AG$2,$V16,"D")/365),IF($G16&gt;AG$2,(DATEDIF($G16,AH$2,"D")/365),1)))))))</f>
        <v>0</v>
      </c>
      <c r="AI16" s="53">
        <f>IF($V16&lt;=AH$2,0,IF($O16&lt;=AH$2,0,IF($G16&gt;=AI$2,0,IF($K16&gt;=$J16,0,IF($O16&lt;=AI$2,($J16-(SUM($K16,SUM($Z16:AH16)))),IF($L16=$D$139,(($J16-$K16)/$P16),(($J16-SUM($Z16:AH16))*$Q16))*IF($V16&lt;=AI$2,(DATEDIF(AH$2,$V16,"D")/365),IF($G16&gt;AH$2,(DATEDIF($G16,AI$2,"D")/365),1)))))))</f>
        <v>0</v>
      </c>
      <c r="AJ16" s="53">
        <f>IF($V16&lt;=AI$2,0,IF($O16&lt;=AI$2,0,IF($G16&gt;=AJ$2,0,IF($K16&gt;=$J16,0,IF($O16&lt;=AJ$2,($J16-(SUM($K16,SUM($Z16:AI16)))),IF($L16=$D$139,(($J16-$K16)/$P16),(($J16-SUM($Z16:AI16))*$Q16))*IF($V16&lt;=AJ$2,(DATEDIF(AI$2,$V16,"D")/365),IF($G16&gt;AI$2,(DATEDIF($G16,AJ$2,"D")/365),1)))))))</f>
        <v>0</v>
      </c>
      <c r="AK16" s="53">
        <f>IF($V16&lt;=AJ$2,0,IF($O16&lt;=AJ$2,0,IF($G16&gt;=AK$2,0,IF($K16&gt;=$J16,0,IF($O16&lt;=AK$2,($J16-(SUM($K16,SUM($Z16:AJ16)))),IF($L16=$D$139,(($J16-$K16)/$P16),(($J16-SUM($Z16:AJ16))*$Q16))*IF($V16&lt;=AK$2,(DATEDIF(AJ$2,$V16,"D")/365),IF($G16&gt;AJ$2,(DATEDIF($G16,AK$2,"D")/365),1)))))))</f>
        <v>0</v>
      </c>
      <c r="AL16" s="53">
        <f>IF($V16&lt;=AK$2,0,IF($O16&lt;=AK$2,0,IF($G16&gt;=AL$2,0,IF($K16&gt;=$J16,0,IF($O16&lt;=AL$2,($J16-(SUM($K16,SUM($Z16:AK16)))),IF($L16=$D$139,(($J16-$K16)/$P16),(($J16-SUM($Z16:AK16))*$Q16))*IF($V16&lt;=AL$2,(DATEDIF(AK$2,$V16,"D")/365),IF($G16&gt;AK$2,(DATEDIF($G16,AL$2,"D")/365),1)))))))</f>
        <v>0</v>
      </c>
      <c r="AM16" s="53">
        <f>IF($V16&lt;=AL$2,0,IF($O16&lt;=AL$2,0,IF($G16&gt;=AM$2,0,IF($K16&gt;=$J16,0,IF($O16&lt;=AM$2,($J16-(SUM($K16,SUM($Z16:AL16)))),IF($L16=$D$139,(($J16-$K16)/$P16),(($J16-SUM($Z16:AL16))*$Q16))*IF($V16&lt;=AM$2,(DATEDIF(AL$2,$V16,"D")/365),IF($G16&gt;AL$2,(DATEDIF($G16,AM$2,"D")/365),1)))))))</f>
        <v>0</v>
      </c>
      <c r="AN16" s="53">
        <f>IF($V16&lt;=AM$2,0,IF($O16&lt;=AM$2,0,IF($G16&gt;=AN$2,0,IF($K16&gt;=$J16,0,IF($O16&lt;=AN$2,($J16-(SUM($K16,SUM($Z16:AM16)))),IF($L16=$D$139,(($J16-$K16)/$P16),(($J16-SUM($Z16:AM16))*$Q16))*IF($V16&lt;=AN$2,(DATEDIF(AM$2,$V16,"D")/365),IF($G16&gt;AM$2,(DATEDIF($G16,AN$2,"D")/365),1)))))))</f>
        <v>0</v>
      </c>
      <c r="AO16" s="53">
        <f>IF($V16&lt;=AN$2,0,IF($O16&lt;=AN$2,0,IF($G16&gt;=AO$2,0,IF($K16&gt;=$J16,0,IF($O16&lt;=AO$2,($J16-(SUM($K16,SUM($Z16:AN16)))),IF($L16=$D$139,(($J16-$K16)/$P16),(($J16-SUM($Z16:AN16))*$Q16))*IF($V16&lt;=AO$2,(DATEDIF(AN$2,$V16,"D")/365),IF($G16&gt;AN$2,(DATEDIF($G16,AO$2,"D")/365),1)))))))</f>
        <v>0</v>
      </c>
      <c r="AP16" s="53">
        <f>IF($V16&lt;=AO$2,0,IF($O16&lt;=AO$2,0,IF($G16&gt;=AP$2,0,IF($K16&gt;=$J16,0,IF($O16&lt;=AP$2,($J16-(SUM($K16,SUM($Z16:AO16)))),IF($L16=$D$139,(($J16-$K16)/$P16),(($J16-SUM($Z16:AO16))*$Q16))*IF($V16&lt;=AP$2,(DATEDIF(AO$2,$V16,"D")/365),IF($G16&gt;AO$2,(DATEDIF($G16,AP$2,"D")/365),1)))))))</f>
        <v>0</v>
      </c>
      <c r="AQ16" s="53">
        <f>IF($V16&lt;=AP$2,0,IF($O16&lt;=AP$2,0,IF($G16&gt;=AQ$2,0,IF($K16&gt;=$J16,0,IF($O16&lt;=AQ$2,($J16-(SUM($K16,SUM($Z16:AP16)))),IF($L16=$D$139,(($J16-$K16)/$P16),(($J16-SUM($Z16:AP16))*$Q16))*IF($V16&lt;=AQ$2,(DATEDIF(AP$2,$V16,"D")/365),IF($G16&gt;AP$2,(DATEDIF($G16,AQ$2,"D")/365),1)))))))</f>
        <v>0</v>
      </c>
      <c r="AR16" s="53">
        <f>IF($V16&lt;=AQ$2,0,IF($O16&lt;=AQ$2,0,IF($G16&gt;=AR$2,0,IF($K16&gt;=$J16,0,IF($O16&lt;=AR$2,($J16-(SUM($K16,SUM($Z16:AQ16)))),IF($L16=$D$139,(($J16-$K16)/$P16),(($J16-SUM($Z16:AQ16))*$Q16))*IF($V16&lt;=AR$2,(DATEDIF(AQ$2,$V16,"D")/365),IF($G16&gt;AQ$2,(DATEDIF($G16,AR$2,"D")/365),1)))))))</f>
        <v>0</v>
      </c>
      <c r="AS16" s="53">
        <f>IF($V16&lt;=AR$2,0,IF($O16&lt;=AR$2,0,IF($G16&gt;=AS$2,0,IF($K16&gt;=$J16,0,IF($O16&lt;=AS$2,($J16-(SUM($K16,SUM($Z16:AR16)))),IF($L16=$D$139,(($J16-$K16)/$P16),(($J16-SUM($Z16:AR16))*$Q16))*IF($V16&lt;=AS$2,(DATEDIF(AR$2,$V16,"D")/365),IF($G16&gt;AR$2,(DATEDIF($G16,AS$2,"D")/365),1)))))))</f>
        <v>0</v>
      </c>
      <c r="AT16" s="53">
        <f>IF($V16&lt;=AS$2,0,IF($O16&lt;=AS$2,0,IF($G16&gt;=AT$2,0,IF($K16&gt;=$J16,0,IF($O16&lt;=AT$2,($J16-(SUM($K16,SUM($Z16:AS16)))),IF($L16=$D$139,(($J16-$K16)/$P16),(($J16-SUM($Z16:AS16))*$Q16))*IF($V16&lt;=AT$2,(DATEDIF(AS$2,$V16,"D")/365),IF($G16&gt;AS$2,(DATEDIF($G16,AT$2,"D")/365),1)))))))</f>
        <v>0</v>
      </c>
      <c r="AU16" s="53">
        <f>IF($V16&lt;=AT$2,0,IF($O16&lt;=AT$2,0,IF($G16&gt;=AU$2,0,IF($K16&gt;=$J16,0,IF($O16&lt;=AU$2,($J16-(SUM($K16,SUM($Z16:AT16)))),IF($L16=$D$139,(($J16-$K16)/$P16),(($J16-SUM($Z16:AT16))*$Q16))*IF($V16&lt;=AU$2,(DATEDIF(AT$2,$V16,"D")/365),IF($G16&gt;AT$2,(DATEDIF($G16,AU$2,"D")/365),1)))))))</f>
        <v>0</v>
      </c>
      <c r="AV16" s="53">
        <f>IF($V16&lt;=AU$2,0,IF($O16&lt;=AU$2,0,IF($G16&gt;=AV$2,0,IF($K16&gt;=$J16,0,IF($O16&lt;=AV$2,($J16-(SUM($K16,SUM($Z16:AU16)))),IF($L16=$D$139,(($J16-$K16)/$P16),(($J16-SUM($Z16:AU16))*$Q16))*IF($V16&lt;=AV$2,(DATEDIF(AU$2,$V16,"D")/365),IF($G16&gt;AU$2,(DATEDIF($G16,AV$2,"D")/365),1)))))))</f>
        <v>0</v>
      </c>
      <c r="AW16" s="53">
        <f>IF($V16&lt;=AV$2,0,IF($O16&lt;=AV$2,0,IF($G16&gt;=AW$2,0,IF($K16&gt;=$J16,0,IF($O16&lt;=AW$2,($J16-(SUM($K16,SUM($Z16:AV16)))),IF($L16=$D$139,(($J16-$K16)/$P16),(($J16-SUM($Z16:AV16))*$Q16))*IF($V16&lt;=AW$2,(DATEDIF(AV$2,$V16,"D")/365),IF($G16&gt;AV$2,(DATEDIF($G16,AW$2,"D")/365),1)))))))</f>
        <v>0</v>
      </c>
      <c r="AX16" s="53">
        <f>IF($V16&lt;=AW$2,0,IF($O16&lt;=AW$2,0,IF($G16&gt;=AX$2,0,IF($K16&gt;=$J16,0,IF($O16&lt;=AX$2,($J16-(SUM($K16,SUM($Z16:AW16)))),IF($L16=$D$139,(($J16-$K16)/$P16),(($J16-SUM($Z16:AW16))*$Q16))*IF($V16&lt;=AX$2,(DATEDIF(AW$2,$V16,"D")/365),IF($G16&gt;AW$2,(DATEDIF($G16,AX$2,"D")/365),1)))))))</f>
        <v>0</v>
      </c>
      <c r="AY16" s="53">
        <f>IF($V16&lt;=AX$2,0,IF($O16&lt;=AX$2,0,IF($G16&gt;=AY$2,0,IF($K16&gt;=$J16,0,IF($O16&lt;=AY$2,($J16-(SUM($K16,SUM($Z16:AX16)))),IF($L16=$D$139,(($J16-$K16)/$P16),(($J16-SUM($Z16:AX16))*$Q16))*IF($V16&lt;=AY$2,(DATEDIF(AX$2,$V16,"D")/365),IF($G16&gt;AX$2,(DATEDIF($G16,AY$2,"D")/365),1)))))))</f>
        <v>0</v>
      </c>
      <c r="AZ16" s="52"/>
      <c r="BA16" s="52"/>
      <c r="BB16" s="126">
        <f>IF($V16&lt;=BB$2,0,IF($G16&gt;=BB$2,0,IF($G16&gt;$W$3,(J16-Z16),IF($G16&lt;=$W$3,J16-SUM(W16,$Z16:Z16),0))))</f>
        <v>0</v>
      </c>
      <c r="BC16" s="53">
        <f t="shared" si="14"/>
        <v>0</v>
      </c>
      <c r="BD16" s="52">
        <f t="shared" si="11"/>
        <v>0</v>
      </c>
      <c r="BE16" s="53">
        <f t="shared" si="11"/>
        <v>0</v>
      </c>
      <c r="BF16" s="52">
        <f t="shared" si="11"/>
        <v>0</v>
      </c>
      <c r="BG16" s="53">
        <f t="shared" si="11"/>
        <v>0</v>
      </c>
      <c r="BH16" s="52">
        <f t="shared" si="11"/>
        <v>0</v>
      </c>
      <c r="BI16" s="53">
        <f t="shared" si="11"/>
        <v>0</v>
      </c>
      <c r="BJ16" s="52">
        <f t="shared" si="11"/>
        <v>0</v>
      </c>
      <c r="BK16" s="53">
        <f t="shared" si="11"/>
        <v>0</v>
      </c>
      <c r="BL16" s="52">
        <f t="shared" si="11"/>
        <v>0</v>
      </c>
      <c r="BM16" s="53">
        <f t="shared" si="11"/>
        <v>0</v>
      </c>
      <c r="BN16" s="52">
        <f t="shared" si="11"/>
        <v>0</v>
      </c>
      <c r="BO16" s="53">
        <f t="shared" si="11"/>
        <v>0</v>
      </c>
      <c r="BP16" s="52">
        <f t="shared" si="11"/>
        <v>0</v>
      </c>
      <c r="BQ16" s="53">
        <f t="shared" si="11"/>
        <v>0</v>
      </c>
      <c r="BR16" s="52">
        <f t="shared" si="11"/>
        <v>0</v>
      </c>
      <c r="BS16" s="53">
        <f t="shared" si="11"/>
        <v>0</v>
      </c>
      <c r="BT16" s="52">
        <f t="shared" si="12"/>
        <v>0</v>
      </c>
      <c r="BU16" s="53">
        <f t="shared" si="12"/>
        <v>0</v>
      </c>
      <c r="BV16" s="52">
        <f t="shared" si="12"/>
        <v>0</v>
      </c>
      <c r="BW16" s="53">
        <f t="shared" si="12"/>
        <v>0</v>
      </c>
      <c r="BX16" s="52">
        <f t="shared" si="12"/>
        <v>0</v>
      </c>
      <c r="BY16" s="53">
        <f t="shared" si="12"/>
        <v>0</v>
      </c>
      <c r="BZ16" s="52">
        <f t="shared" si="12"/>
        <v>0</v>
      </c>
      <c r="CA16" s="53">
        <f t="shared" si="12"/>
        <v>0</v>
      </c>
    </row>
    <row r="17" spans="1:79">
      <c r="A17" s="20">
        <v>16</v>
      </c>
      <c r="B17" s="20" t="s">
        <v>30</v>
      </c>
      <c r="C17" s="20" t="s">
        <v>153</v>
      </c>
      <c r="D17" s="2">
        <v>1985</v>
      </c>
      <c r="E17" s="3">
        <v>4</v>
      </c>
      <c r="F17" s="2">
        <v>1</v>
      </c>
      <c r="G17" s="55">
        <f t="shared" si="0"/>
        <v>31137</v>
      </c>
      <c r="H17" s="4">
        <v>0</v>
      </c>
      <c r="I17" s="1">
        <v>0</v>
      </c>
      <c r="J17" s="51">
        <f t="shared" si="13"/>
        <v>0</v>
      </c>
      <c r="K17" s="54">
        <f t="shared" si="1"/>
        <v>0</v>
      </c>
      <c r="L17" s="4" t="s">
        <v>96</v>
      </c>
      <c r="M17" s="54">
        <f t="shared" si="15"/>
        <v>10</v>
      </c>
      <c r="N17" s="53">
        <f t="shared" si="2"/>
        <v>10</v>
      </c>
      <c r="O17" s="55">
        <f>DATE(D17+M17,E17,F17-1)</f>
        <v>34789</v>
      </c>
      <c r="P17" s="53">
        <f t="shared" si="4"/>
        <v>0</v>
      </c>
      <c r="Q17" s="111">
        <f t="shared" si="5"/>
        <v>0</v>
      </c>
      <c r="R17" s="150" t="s">
        <v>130</v>
      </c>
      <c r="S17" s="151">
        <v>17</v>
      </c>
      <c r="T17" s="152">
        <v>4</v>
      </c>
      <c r="U17" s="151">
        <v>2035</v>
      </c>
      <c r="V17" s="116">
        <f t="shared" si="6"/>
        <v>54878</v>
      </c>
      <c r="W17" s="53">
        <f t="shared" si="7"/>
        <v>0</v>
      </c>
      <c r="X17" s="53">
        <f t="shared" si="8"/>
        <v>0</v>
      </c>
      <c r="Y17" s="53">
        <f t="shared" si="9"/>
        <v>0</v>
      </c>
      <c r="Z17" s="53">
        <f t="shared" si="10"/>
        <v>0</v>
      </c>
      <c r="AA17" s="53">
        <f>IF($V17&lt;=Z$2,0,IF($O17&lt;=Z$2,0,IF($G17&gt;=AA$2,0,IF($K17&gt;=$J17,0,IF($O17&lt;=AA$2,($J17-(SUM($K17,SUM($Z17:Z17)))),IF($L17=$D$139,(($J17-$K17)/$P17),(($J17-SUM($Z17:Z17))*$Q17))*IF($V17&lt;=AA$2,(DATEDIF(Z$2,$V17,"D")/365),IF($G17&gt;Z$2,(DATEDIF($G17,AA$2,"D")/365),1)))))))</f>
        <v>0</v>
      </c>
      <c r="AB17" s="53">
        <f>IF($V17&lt;=AA$2,0,IF($O17&lt;=AA$2,0,IF($G17&gt;=AB$2,0,IF($K17&gt;=$J17,0,IF($O17&lt;=AB$2,($J17-(SUM($K17,SUM($Z17:AA17)))),IF($L17=$D$139,(($J17-$K17)/$P17),(($J17-SUM($Z17:AA17))*$Q17))*IF($V17&lt;=AB$2,(DATEDIF(AA$2,$V17,"D")/365),IF($G17&gt;AA$2,(DATEDIF($G17,AB$2,"D")/365),1)))))))</f>
        <v>0</v>
      </c>
      <c r="AC17" s="53">
        <f>IF($V17&lt;=AB$2,0,IF($O17&lt;=AB$2,0,IF($G17&gt;=AC$2,0,IF($K17&gt;=$J17,0,IF($O17&lt;=AC$2,($J17-(SUM($K17,SUM($Z17:AB17)))),IF($L17=$D$139,(($J17-$K17)/$P17),(($J17-SUM($Z17:AB17))*$Q17))*IF($V17&lt;=AC$2,(DATEDIF(AB$2,$V17,"D")/365),IF($G17&gt;AB$2,(DATEDIF($G17,AC$2,"D")/365),1)))))))</f>
        <v>0</v>
      </c>
      <c r="AD17" s="53">
        <f>IF($V17&lt;=AC$2,0,IF($O17&lt;=AC$2,0,IF($G17&gt;=AD$2,0,IF($K17&gt;=$J17,0,IF($O17&lt;=AD$2,($J17-(SUM($K17,SUM($Z17:AC17)))),IF($L17=$D$139,(($J17-$K17)/$P17),(($J17-SUM($Z17:AC17))*$Q17))*IF($V17&lt;=AD$2,(DATEDIF(AC$2,$V17,"D")/365),IF($G17&gt;AC$2,(DATEDIF($G17,AD$2,"D")/365),1)))))))</f>
        <v>0</v>
      </c>
      <c r="AE17" s="53">
        <f>IF($V17&lt;=AD$2,0,IF($O17&lt;=AD$2,0,IF($G17&gt;=AE$2,0,IF($K17&gt;=$J17,0,IF($O17&lt;=AE$2,($J17-(SUM($K17,SUM($Z17:AD17)))),IF($L17=$D$139,(($J17-$K17)/$P17),(($J17-SUM($Z17:AD17))*$Q17))*IF($V17&lt;=AE$2,(DATEDIF(AD$2,$V17,"D")/365),IF($G17&gt;AD$2,(DATEDIF($G17,AE$2,"D")/365),1)))))))</f>
        <v>0</v>
      </c>
      <c r="AF17" s="53">
        <f>IF($V17&lt;=AE$2,0,IF($O17&lt;=AE$2,0,IF($G17&gt;=AF$2,0,IF($K17&gt;=$J17,0,IF($O17&lt;=AF$2,($J17-(SUM($K17,SUM($Z17:AE17)))),IF($L17=$D$139,(($J17-$K17)/$P17),(($J17-SUM($Z17:AE17))*$Q17))*IF($V17&lt;=AF$2,(DATEDIF(AE$2,$V17,"D")/365),IF($G17&gt;AE$2,(DATEDIF($G17,AF$2,"D")/365),1)))))))</f>
        <v>0</v>
      </c>
      <c r="AG17" s="53">
        <f>IF($V17&lt;=AF$2,0,IF($O17&lt;=AF$2,0,IF($G17&gt;=AG$2,0,IF($K17&gt;=$J17,0,IF($O17&lt;=AG$2,($J17-(SUM($K17,SUM($Z17:AF17)))),IF($L17=$D$139,(($J17-$K17)/$P17),(($J17-SUM($Z17:AF17))*$Q17))*IF($V17&lt;=AG$2,(DATEDIF(AF$2,$V17,"D")/365),IF($G17&gt;AF$2,(DATEDIF($G17,AG$2,"D")/365),1)))))))</f>
        <v>0</v>
      </c>
      <c r="AH17" s="53">
        <f>IF($V17&lt;=AG$2,0,IF($O17&lt;=AG$2,0,IF($G17&gt;=AH$2,0,IF($K17&gt;=$J17,0,IF($O17&lt;=AH$2,($J17-(SUM($K17,SUM($Z17:AG17)))),IF($L17=$D$139,(($J17-$K17)/$P17),(($J17-SUM($Z17:AG17))*$Q17))*IF($V17&lt;=AH$2,(DATEDIF(AG$2,$V17,"D")/365),IF($G17&gt;AG$2,(DATEDIF($G17,AH$2,"D")/365),1)))))))</f>
        <v>0</v>
      </c>
      <c r="AI17" s="53">
        <f>IF($V17&lt;=AH$2,0,IF($O17&lt;=AH$2,0,IF($G17&gt;=AI$2,0,IF($K17&gt;=$J17,0,IF($O17&lt;=AI$2,($J17-(SUM($K17,SUM($Z17:AH17)))),IF($L17=$D$139,(($J17-$K17)/$P17),(($J17-SUM($Z17:AH17))*$Q17))*IF($V17&lt;=AI$2,(DATEDIF(AH$2,$V17,"D")/365),IF($G17&gt;AH$2,(DATEDIF($G17,AI$2,"D")/365),1)))))))</f>
        <v>0</v>
      </c>
      <c r="AJ17" s="53">
        <f>IF($V17&lt;=AI$2,0,IF($O17&lt;=AI$2,0,IF($G17&gt;=AJ$2,0,IF($K17&gt;=$J17,0,IF($O17&lt;=AJ$2,($J17-(SUM($K17,SUM($Z17:AI17)))),IF($L17=$D$139,(($J17-$K17)/$P17),(($J17-SUM($Z17:AI17))*$Q17))*IF($V17&lt;=AJ$2,(DATEDIF(AI$2,$V17,"D")/365),IF($G17&gt;AI$2,(DATEDIF($G17,AJ$2,"D")/365),1)))))))</f>
        <v>0</v>
      </c>
      <c r="AK17" s="53">
        <f>IF($V17&lt;=AJ$2,0,IF($O17&lt;=AJ$2,0,IF($G17&gt;=AK$2,0,IF($K17&gt;=$J17,0,IF($O17&lt;=AK$2,($J17-(SUM($K17,SUM($Z17:AJ17)))),IF($L17=$D$139,(($J17-$K17)/$P17),(($J17-SUM($Z17:AJ17))*$Q17))*IF($V17&lt;=AK$2,(DATEDIF(AJ$2,$V17,"D")/365),IF($G17&gt;AJ$2,(DATEDIF($G17,AK$2,"D")/365),1)))))))</f>
        <v>0</v>
      </c>
      <c r="AL17" s="53">
        <f>IF($V17&lt;=AK$2,0,IF($O17&lt;=AK$2,0,IF($G17&gt;=AL$2,0,IF($K17&gt;=$J17,0,IF($O17&lt;=AL$2,($J17-(SUM($K17,SUM($Z17:AK17)))),IF($L17=$D$139,(($J17-$K17)/$P17),(($J17-SUM($Z17:AK17))*$Q17))*IF($V17&lt;=AL$2,(DATEDIF(AK$2,$V17,"D")/365),IF($G17&gt;AK$2,(DATEDIF($G17,AL$2,"D")/365),1)))))))</f>
        <v>0</v>
      </c>
      <c r="AM17" s="53">
        <f>IF($V17&lt;=AL$2,0,IF($O17&lt;=AL$2,0,IF($G17&gt;=AM$2,0,IF($K17&gt;=$J17,0,IF($O17&lt;=AM$2,($J17-(SUM($K17,SUM($Z17:AL17)))),IF($L17=$D$139,(($J17-$K17)/$P17),(($J17-SUM($Z17:AL17))*$Q17))*IF($V17&lt;=AM$2,(DATEDIF(AL$2,$V17,"D")/365),IF($G17&gt;AL$2,(DATEDIF($G17,AM$2,"D")/365),1)))))))</f>
        <v>0</v>
      </c>
      <c r="AN17" s="53">
        <f>IF($V17&lt;=AM$2,0,IF($O17&lt;=AM$2,0,IF($G17&gt;=AN$2,0,IF($K17&gt;=$J17,0,IF($O17&lt;=AN$2,($J17-(SUM($K17,SUM($Z17:AM17)))),IF($L17=$D$139,(($J17-$K17)/$P17),(($J17-SUM($Z17:AM17))*$Q17))*IF($V17&lt;=AN$2,(DATEDIF(AM$2,$V17,"D")/365),IF($G17&gt;AM$2,(DATEDIF($G17,AN$2,"D")/365),1)))))))</f>
        <v>0</v>
      </c>
      <c r="AO17" s="53">
        <f>IF($V17&lt;=AN$2,0,IF($O17&lt;=AN$2,0,IF($G17&gt;=AO$2,0,IF($K17&gt;=$J17,0,IF($O17&lt;=AO$2,($J17-(SUM($K17,SUM($Z17:AN17)))),IF($L17=$D$139,(($J17-$K17)/$P17),(($J17-SUM($Z17:AN17))*$Q17))*IF($V17&lt;=AO$2,(DATEDIF(AN$2,$V17,"D")/365),IF($G17&gt;AN$2,(DATEDIF($G17,AO$2,"D")/365),1)))))))</f>
        <v>0</v>
      </c>
      <c r="AP17" s="53">
        <f>IF($V17&lt;=AO$2,0,IF($O17&lt;=AO$2,0,IF($G17&gt;=AP$2,0,IF($K17&gt;=$J17,0,IF($O17&lt;=AP$2,($J17-(SUM($K17,SUM($Z17:AO17)))),IF($L17=$D$139,(($J17-$K17)/$P17),(($J17-SUM($Z17:AO17))*$Q17))*IF($V17&lt;=AP$2,(DATEDIF(AO$2,$V17,"D")/365),IF($G17&gt;AO$2,(DATEDIF($G17,AP$2,"D")/365),1)))))))</f>
        <v>0</v>
      </c>
      <c r="AQ17" s="53">
        <f>IF($V17&lt;=AP$2,0,IF($O17&lt;=AP$2,0,IF($G17&gt;=AQ$2,0,IF($K17&gt;=$J17,0,IF($O17&lt;=AQ$2,($J17-(SUM($K17,SUM($Z17:AP17)))),IF($L17=$D$139,(($J17-$K17)/$P17),(($J17-SUM($Z17:AP17))*$Q17))*IF($V17&lt;=AQ$2,(DATEDIF(AP$2,$V17,"D")/365),IF($G17&gt;AP$2,(DATEDIF($G17,AQ$2,"D")/365),1)))))))</f>
        <v>0</v>
      </c>
      <c r="AR17" s="53">
        <f>IF($V17&lt;=AQ$2,0,IF($O17&lt;=AQ$2,0,IF($G17&gt;=AR$2,0,IF($K17&gt;=$J17,0,IF($O17&lt;=AR$2,($J17-(SUM($K17,SUM($Z17:AQ17)))),IF($L17=$D$139,(($J17-$K17)/$P17),(($J17-SUM($Z17:AQ17))*$Q17))*IF($V17&lt;=AR$2,(DATEDIF(AQ$2,$V17,"D")/365),IF($G17&gt;AQ$2,(DATEDIF($G17,AR$2,"D")/365),1)))))))</f>
        <v>0</v>
      </c>
      <c r="AS17" s="53">
        <f>IF($V17&lt;=AR$2,0,IF($O17&lt;=AR$2,0,IF($G17&gt;=AS$2,0,IF($K17&gt;=$J17,0,IF($O17&lt;=AS$2,($J17-(SUM($K17,SUM($Z17:AR17)))),IF($L17=$D$139,(($J17-$K17)/$P17),(($J17-SUM($Z17:AR17))*$Q17))*IF($V17&lt;=AS$2,(DATEDIF(AR$2,$V17,"D")/365),IF($G17&gt;AR$2,(DATEDIF($G17,AS$2,"D")/365),1)))))))</f>
        <v>0</v>
      </c>
      <c r="AT17" s="53">
        <f>IF($V17&lt;=AS$2,0,IF($O17&lt;=AS$2,0,IF($G17&gt;=AT$2,0,IF($K17&gt;=$J17,0,IF($O17&lt;=AT$2,($J17-(SUM($K17,SUM($Z17:AS17)))),IF($L17=$D$139,(($J17-$K17)/$P17),(($J17-SUM($Z17:AS17))*$Q17))*IF($V17&lt;=AT$2,(DATEDIF(AS$2,$V17,"D")/365),IF($G17&gt;AS$2,(DATEDIF($G17,AT$2,"D")/365),1)))))))</f>
        <v>0</v>
      </c>
      <c r="AU17" s="53">
        <f>IF($V17&lt;=AT$2,0,IF($O17&lt;=AT$2,0,IF($G17&gt;=AU$2,0,IF($K17&gt;=$J17,0,IF($O17&lt;=AU$2,($J17-(SUM($K17,SUM($Z17:AT17)))),IF($L17=$D$139,(($J17-$K17)/$P17),(($J17-SUM($Z17:AT17))*$Q17))*IF($V17&lt;=AU$2,(DATEDIF(AT$2,$V17,"D")/365),IF($G17&gt;AT$2,(DATEDIF($G17,AU$2,"D")/365),1)))))))</f>
        <v>0</v>
      </c>
      <c r="AV17" s="53">
        <f>IF($V17&lt;=AU$2,0,IF($O17&lt;=AU$2,0,IF($G17&gt;=AV$2,0,IF($K17&gt;=$J17,0,IF($O17&lt;=AV$2,($J17-(SUM($K17,SUM($Z17:AU17)))),IF($L17=$D$139,(($J17-$K17)/$P17),(($J17-SUM($Z17:AU17))*$Q17))*IF($V17&lt;=AV$2,(DATEDIF(AU$2,$V17,"D")/365),IF($G17&gt;AU$2,(DATEDIF($G17,AV$2,"D")/365),1)))))))</f>
        <v>0</v>
      </c>
      <c r="AW17" s="53">
        <f>IF($V17&lt;=AV$2,0,IF($O17&lt;=AV$2,0,IF($G17&gt;=AW$2,0,IF($K17&gt;=$J17,0,IF($O17&lt;=AW$2,($J17-(SUM($K17,SUM($Z17:AV17)))),IF($L17=$D$139,(($J17-$K17)/$P17),(($J17-SUM($Z17:AV17))*$Q17))*IF($V17&lt;=AW$2,(DATEDIF(AV$2,$V17,"D")/365),IF($G17&gt;AV$2,(DATEDIF($G17,AW$2,"D")/365),1)))))))</f>
        <v>0</v>
      </c>
      <c r="AX17" s="53">
        <f>IF($V17&lt;=AW$2,0,IF($O17&lt;=AW$2,0,IF($G17&gt;=AX$2,0,IF($K17&gt;=$J17,0,IF($O17&lt;=AX$2,($J17-(SUM($K17,SUM($Z17:AW17)))),IF($L17=$D$139,(($J17-$K17)/$P17),(($J17-SUM($Z17:AW17))*$Q17))*IF($V17&lt;=AX$2,(DATEDIF(AW$2,$V17,"D")/365),IF($G17&gt;AW$2,(DATEDIF($G17,AX$2,"D")/365),1)))))))</f>
        <v>0</v>
      </c>
      <c r="AY17" s="53">
        <f>IF($V17&lt;=AX$2,0,IF($O17&lt;=AX$2,0,IF($G17&gt;=AY$2,0,IF($K17&gt;=$J17,0,IF($O17&lt;=AY$2,($J17-(SUM($K17,SUM($Z17:AX17)))),IF($L17=$D$139,(($J17-$K17)/$P17),(($J17-SUM($Z17:AX17))*$Q17))*IF($V17&lt;=AY$2,(DATEDIF(AX$2,$V17,"D")/365),IF($G17&gt;AX$2,(DATEDIF($G17,AY$2,"D")/365),1)))))))</f>
        <v>0</v>
      </c>
      <c r="AZ17" s="52"/>
      <c r="BA17" s="52"/>
      <c r="BB17" s="126">
        <f>IF($V17&lt;=BB$2,0,IF($G17&gt;=BB$2,0,IF($G17&gt;$W$3,(J17-Z17),IF($G17&lt;=$W$3,J17-SUM(W17,$Z17:Z17),0))))</f>
        <v>0</v>
      </c>
      <c r="BC17" s="53">
        <f t="shared" si="14"/>
        <v>0</v>
      </c>
      <c r="BD17" s="52">
        <f t="shared" si="11"/>
        <v>0</v>
      </c>
      <c r="BE17" s="53">
        <f t="shared" si="11"/>
        <v>0</v>
      </c>
      <c r="BF17" s="52">
        <f t="shared" si="11"/>
        <v>0</v>
      </c>
      <c r="BG17" s="53">
        <f t="shared" si="11"/>
        <v>0</v>
      </c>
      <c r="BH17" s="52">
        <f t="shared" si="11"/>
        <v>0</v>
      </c>
      <c r="BI17" s="53">
        <f t="shared" si="11"/>
        <v>0</v>
      </c>
      <c r="BJ17" s="52">
        <f t="shared" si="11"/>
        <v>0</v>
      </c>
      <c r="BK17" s="53">
        <f t="shared" si="11"/>
        <v>0</v>
      </c>
      <c r="BL17" s="52">
        <f t="shared" si="11"/>
        <v>0</v>
      </c>
      <c r="BM17" s="53">
        <f t="shared" si="11"/>
        <v>0</v>
      </c>
      <c r="BN17" s="52">
        <f t="shared" si="11"/>
        <v>0</v>
      </c>
      <c r="BO17" s="53">
        <f t="shared" si="11"/>
        <v>0</v>
      </c>
      <c r="BP17" s="52">
        <f t="shared" si="11"/>
        <v>0</v>
      </c>
      <c r="BQ17" s="53">
        <f t="shared" si="11"/>
        <v>0</v>
      </c>
      <c r="BR17" s="52">
        <f t="shared" si="11"/>
        <v>0</v>
      </c>
      <c r="BS17" s="53">
        <f t="shared" si="11"/>
        <v>0</v>
      </c>
      <c r="BT17" s="52">
        <f t="shared" si="12"/>
        <v>0</v>
      </c>
      <c r="BU17" s="53">
        <f t="shared" si="12"/>
        <v>0</v>
      </c>
      <c r="BV17" s="52">
        <f t="shared" si="12"/>
        <v>0</v>
      </c>
      <c r="BW17" s="53">
        <f t="shared" si="12"/>
        <v>0</v>
      </c>
      <c r="BX17" s="52">
        <f t="shared" si="12"/>
        <v>0</v>
      </c>
      <c r="BY17" s="53">
        <f t="shared" si="12"/>
        <v>0</v>
      </c>
      <c r="BZ17" s="52">
        <f t="shared" si="12"/>
        <v>0</v>
      </c>
      <c r="CA17" s="53">
        <f t="shared" si="12"/>
        <v>0</v>
      </c>
    </row>
    <row r="18" spans="1:79">
      <c r="A18" s="20">
        <v>17</v>
      </c>
      <c r="B18" s="20" t="s">
        <v>30</v>
      </c>
      <c r="C18" s="20" t="s">
        <v>153</v>
      </c>
      <c r="D18" s="2">
        <v>1985</v>
      </c>
      <c r="E18" s="3">
        <v>4</v>
      </c>
      <c r="F18" s="2">
        <v>1</v>
      </c>
      <c r="G18" s="55">
        <f t="shared" si="0"/>
        <v>31137</v>
      </c>
      <c r="H18" s="4">
        <v>0</v>
      </c>
      <c r="I18" s="1">
        <v>0</v>
      </c>
      <c r="J18" s="51">
        <f t="shared" si="13"/>
        <v>0</v>
      </c>
      <c r="K18" s="54">
        <f t="shared" si="1"/>
        <v>0</v>
      </c>
      <c r="L18" s="4" t="s">
        <v>96</v>
      </c>
      <c r="M18" s="54">
        <f t="shared" si="15"/>
        <v>10</v>
      </c>
      <c r="N18" s="53">
        <f t="shared" si="2"/>
        <v>10</v>
      </c>
      <c r="O18" s="55">
        <f t="shared" si="3"/>
        <v>34789</v>
      </c>
      <c r="P18" s="53">
        <f t="shared" si="4"/>
        <v>0</v>
      </c>
      <c r="Q18" s="111">
        <f t="shared" si="5"/>
        <v>0</v>
      </c>
      <c r="R18" s="150" t="s">
        <v>130</v>
      </c>
      <c r="S18" s="151">
        <v>17</v>
      </c>
      <c r="T18" s="152">
        <v>4</v>
      </c>
      <c r="U18" s="151">
        <v>2035</v>
      </c>
      <c r="V18" s="116">
        <f t="shared" si="6"/>
        <v>54878</v>
      </c>
      <c r="W18" s="53">
        <f t="shared" si="7"/>
        <v>0</v>
      </c>
      <c r="X18" s="53">
        <f t="shared" si="8"/>
        <v>0</v>
      </c>
      <c r="Y18" s="53">
        <f t="shared" si="9"/>
        <v>0</v>
      </c>
      <c r="Z18" s="53">
        <f t="shared" si="10"/>
        <v>0</v>
      </c>
      <c r="AA18" s="53">
        <f>IF($V18&lt;=Z$2,0,IF($O18&lt;=Z$2,0,IF($G18&gt;=AA$2,0,IF($K18&gt;=$J18,0,IF($O18&lt;=AA$2,($J18-(SUM($K18,SUM($Z18:Z18)))),IF($L18=$D$139,(($J18-$K18)/$P18),(($J18-SUM($Z18:Z18))*$Q18))*IF($V18&lt;=AA$2,(DATEDIF(Z$2,$V18,"D")/365),IF($G18&gt;Z$2,(DATEDIF($G18,AA$2,"D")/365),1)))))))</f>
        <v>0</v>
      </c>
      <c r="AB18" s="53">
        <f>IF($V18&lt;=AA$2,0,IF($O18&lt;=AA$2,0,IF($G18&gt;=AB$2,0,IF($K18&gt;=$J18,0,IF($O18&lt;=AB$2,($J18-(SUM($K18,SUM($Z18:AA18)))),IF($L18=$D$139,(($J18-$K18)/$P18),(($J18-SUM($Z18:AA18))*$Q18))*IF($V18&lt;=AB$2,(DATEDIF(AA$2,$V18,"D")/365),IF($G18&gt;AA$2,(DATEDIF($G18,AB$2,"D")/365),1)))))))</f>
        <v>0</v>
      </c>
      <c r="AC18" s="53">
        <f>IF($V18&lt;=AB$2,0,IF($O18&lt;=AB$2,0,IF($G18&gt;=AC$2,0,IF($K18&gt;=$J18,0,IF($O18&lt;=AC$2,($J18-(SUM($K18,SUM($Z18:AB18)))),IF($L18=$D$139,(($J18-$K18)/$P18),(($J18-SUM($Z18:AB18))*$Q18))*IF($V18&lt;=AC$2,(DATEDIF(AB$2,$V18,"D")/365),IF($G18&gt;AB$2,(DATEDIF($G18,AC$2,"D")/365),1)))))))</f>
        <v>0</v>
      </c>
      <c r="AD18" s="53">
        <f>IF($V18&lt;=AC$2,0,IF($O18&lt;=AC$2,0,IF($G18&gt;=AD$2,0,IF($K18&gt;=$J18,0,IF($O18&lt;=AD$2,($J18-(SUM($K18,SUM($Z18:AC18)))),IF($L18=$D$139,(($J18-$K18)/$P18),(($J18-SUM($Z18:AC18))*$Q18))*IF($V18&lt;=AD$2,(DATEDIF(AC$2,$V18,"D")/365),IF($G18&gt;AC$2,(DATEDIF($G18,AD$2,"D")/365),1)))))))</f>
        <v>0</v>
      </c>
      <c r="AE18" s="53">
        <f>IF($V18&lt;=AD$2,0,IF($O18&lt;=AD$2,0,IF($G18&gt;=AE$2,0,IF($K18&gt;=$J18,0,IF($O18&lt;=AE$2,($J18-(SUM($K18,SUM($Z18:AD18)))),IF($L18=$D$139,(($J18-$K18)/$P18),(($J18-SUM($Z18:AD18))*$Q18))*IF($V18&lt;=AE$2,(DATEDIF(AD$2,$V18,"D")/365),IF($G18&gt;AD$2,(DATEDIF($G18,AE$2,"D")/365),1)))))))</f>
        <v>0</v>
      </c>
      <c r="AF18" s="53">
        <f>IF($V18&lt;=AE$2,0,IF($O18&lt;=AE$2,0,IF($G18&gt;=AF$2,0,IF($K18&gt;=$J18,0,IF($O18&lt;=AF$2,($J18-(SUM($K18,SUM($Z18:AE18)))),IF($L18=$D$139,(($J18-$K18)/$P18),(($J18-SUM($Z18:AE18))*$Q18))*IF($V18&lt;=AF$2,(DATEDIF(AE$2,$V18,"D")/365),IF($G18&gt;AE$2,(DATEDIF($G18,AF$2,"D")/365),1)))))))</f>
        <v>0</v>
      </c>
      <c r="AG18" s="53">
        <f>IF($V18&lt;=AF$2,0,IF($O18&lt;=AF$2,0,IF($G18&gt;=AG$2,0,IF($K18&gt;=$J18,0,IF($O18&lt;=AG$2,($J18-(SUM($K18,SUM($Z18:AF18)))),IF($L18=$D$139,(($J18-$K18)/$P18),(($J18-SUM($Z18:AF18))*$Q18))*IF($V18&lt;=AG$2,(DATEDIF(AF$2,$V18,"D")/365),IF($G18&gt;AF$2,(DATEDIF($G18,AG$2,"D")/365),1)))))))</f>
        <v>0</v>
      </c>
      <c r="AH18" s="53">
        <f>IF($V18&lt;=AG$2,0,IF($O18&lt;=AG$2,0,IF($G18&gt;=AH$2,0,IF($K18&gt;=$J18,0,IF($O18&lt;=AH$2,($J18-(SUM($K18,SUM($Z18:AG18)))),IF($L18=$D$139,(($J18-$K18)/$P18),(($J18-SUM($Z18:AG18))*$Q18))*IF($V18&lt;=AH$2,(DATEDIF(AG$2,$V18,"D")/365),IF($G18&gt;AG$2,(DATEDIF($G18,AH$2,"D")/365),1)))))))</f>
        <v>0</v>
      </c>
      <c r="AI18" s="53">
        <f>IF($V18&lt;=AH$2,0,IF($O18&lt;=AH$2,0,IF($G18&gt;=AI$2,0,IF($K18&gt;=$J18,0,IF($O18&lt;=AI$2,($J18-(SUM($K18,SUM($Z18:AH18)))),IF($L18=$D$139,(($J18-$K18)/$P18),(($J18-SUM($Z18:AH18))*$Q18))*IF($V18&lt;=AI$2,(DATEDIF(AH$2,$V18,"D")/365),IF($G18&gt;AH$2,(DATEDIF($G18,AI$2,"D")/365),1)))))))</f>
        <v>0</v>
      </c>
      <c r="AJ18" s="53">
        <f>IF($V18&lt;=AI$2,0,IF($O18&lt;=AI$2,0,IF($G18&gt;=AJ$2,0,IF($K18&gt;=$J18,0,IF($O18&lt;=AJ$2,($J18-(SUM($K18,SUM($Z18:AI18)))),IF($L18=$D$139,(($J18-$K18)/$P18),(($J18-SUM($Z18:AI18))*$Q18))*IF($V18&lt;=AJ$2,(DATEDIF(AI$2,$V18,"D")/365),IF($G18&gt;AI$2,(DATEDIF($G18,AJ$2,"D")/365),1)))))))</f>
        <v>0</v>
      </c>
      <c r="AK18" s="53">
        <f>IF($V18&lt;=AJ$2,0,IF($O18&lt;=AJ$2,0,IF($G18&gt;=AK$2,0,IF($K18&gt;=$J18,0,IF($O18&lt;=AK$2,($J18-(SUM($K18,SUM($Z18:AJ18)))),IF($L18=$D$139,(($J18-$K18)/$P18),(($J18-SUM($Z18:AJ18))*$Q18))*IF($V18&lt;=AK$2,(DATEDIF(AJ$2,$V18,"D")/365),IF($G18&gt;AJ$2,(DATEDIF($G18,AK$2,"D")/365),1)))))))</f>
        <v>0</v>
      </c>
      <c r="AL18" s="53">
        <f>IF($V18&lt;=AK$2,0,IF($O18&lt;=AK$2,0,IF($G18&gt;=AL$2,0,IF($K18&gt;=$J18,0,IF($O18&lt;=AL$2,($J18-(SUM($K18,SUM($Z18:AK18)))),IF($L18=$D$139,(($J18-$K18)/$P18),(($J18-SUM($Z18:AK18))*$Q18))*IF($V18&lt;=AL$2,(DATEDIF(AK$2,$V18,"D")/365),IF($G18&gt;AK$2,(DATEDIF($G18,AL$2,"D")/365),1)))))))</f>
        <v>0</v>
      </c>
      <c r="AM18" s="53">
        <f>IF($V18&lt;=AL$2,0,IF($O18&lt;=AL$2,0,IF($G18&gt;=AM$2,0,IF($K18&gt;=$J18,0,IF($O18&lt;=AM$2,($J18-(SUM($K18,SUM($Z18:AL18)))),IF($L18=$D$139,(($J18-$K18)/$P18),(($J18-SUM($Z18:AL18))*$Q18))*IF($V18&lt;=AM$2,(DATEDIF(AL$2,$V18,"D")/365),IF($G18&gt;AL$2,(DATEDIF($G18,AM$2,"D")/365),1)))))))</f>
        <v>0</v>
      </c>
      <c r="AN18" s="53">
        <f>IF($V18&lt;=AM$2,0,IF($O18&lt;=AM$2,0,IF($G18&gt;=AN$2,0,IF($K18&gt;=$J18,0,IF($O18&lt;=AN$2,($J18-(SUM($K18,SUM($Z18:AM18)))),IF($L18=$D$139,(($J18-$K18)/$P18),(($J18-SUM($Z18:AM18))*$Q18))*IF($V18&lt;=AN$2,(DATEDIF(AM$2,$V18,"D")/365),IF($G18&gt;AM$2,(DATEDIF($G18,AN$2,"D")/365),1)))))))</f>
        <v>0</v>
      </c>
      <c r="AO18" s="53">
        <f>IF($V18&lt;=AN$2,0,IF($O18&lt;=AN$2,0,IF($G18&gt;=AO$2,0,IF($K18&gt;=$J18,0,IF($O18&lt;=AO$2,($J18-(SUM($K18,SUM($Z18:AN18)))),IF($L18=$D$139,(($J18-$K18)/$P18),(($J18-SUM($Z18:AN18))*$Q18))*IF($V18&lt;=AO$2,(DATEDIF(AN$2,$V18,"D")/365),IF($G18&gt;AN$2,(DATEDIF($G18,AO$2,"D")/365),1)))))))</f>
        <v>0</v>
      </c>
      <c r="AP18" s="53">
        <f>IF($V18&lt;=AO$2,0,IF($O18&lt;=AO$2,0,IF($G18&gt;=AP$2,0,IF($K18&gt;=$J18,0,IF($O18&lt;=AP$2,($J18-(SUM($K18,SUM($Z18:AO18)))),IF($L18=$D$139,(($J18-$K18)/$P18),(($J18-SUM($Z18:AO18))*$Q18))*IF($V18&lt;=AP$2,(DATEDIF(AO$2,$V18,"D")/365),IF($G18&gt;AO$2,(DATEDIF($G18,AP$2,"D")/365),1)))))))</f>
        <v>0</v>
      </c>
      <c r="AQ18" s="53">
        <f>IF($V18&lt;=AP$2,0,IF($O18&lt;=AP$2,0,IF($G18&gt;=AQ$2,0,IF($K18&gt;=$J18,0,IF($O18&lt;=AQ$2,($J18-(SUM($K18,SUM($Z18:AP18)))),IF($L18=$D$139,(($J18-$K18)/$P18),(($J18-SUM($Z18:AP18))*$Q18))*IF($V18&lt;=AQ$2,(DATEDIF(AP$2,$V18,"D")/365),IF($G18&gt;AP$2,(DATEDIF($G18,AQ$2,"D")/365),1)))))))</f>
        <v>0</v>
      </c>
      <c r="AR18" s="53">
        <f>IF($V18&lt;=AQ$2,0,IF($O18&lt;=AQ$2,0,IF($G18&gt;=AR$2,0,IF($K18&gt;=$J18,0,IF($O18&lt;=AR$2,($J18-(SUM($K18,SUM($Z18:AQ18)))),IF($L18=$D$139,(($J18-$K18)/$P18),(($J18-SUM($Z18:AQ18))*$Q18))*IF($V18&lt;=AR$2,(DATEDIF(AQ$2,$V18,"D")/365),IF($G18&gt;AQ$2,(DATEDIF($G18,AR$2,"D")/365),1)))))))</f>
        <v>0</v>
      </c>
      <c r="AS18" s="53">
        <f>IF($V18&lt;=AR$2,0,IF($O18&lt;=AR$2,0,IF($G18&gt;=AS$2,0,IF($K18&gt;=$J18,0,IF($O18&lt;=AS$2,($J18-(SUM($K18,SUM($Z18:AR18)))),IF($L18=$D$139,(($J18-$K18)/$P18),(($J18-SUM($Z18:AR18))*$Q18))*IF($V18&lt;=AS$2,(DATEDIF(AR$2,$V18,"D")/365),IF($G18&gt;AR$2,(DATEDIF($G18,AS$2,"D")/365),1)))))))</f>
        <v>0</v>
      </c>
      <c r="AT18" s="53">
        <f>IF($V18&lt;=AS$2,0,IF($O18&lt;=AS$2,0,IF($G18&gt;=AT$2,0,IF($K18&gt;=$J18,0,IF($O18&lt;=AT$2,($J18-(SUM($K18,SUM($Z18:AS18)))),IF($L18=$D$139,(($J18-$K18)/$P18),(($J18-SUM($Z18:AS18))*$Q18))*IF($V18&lt;=AT$2,(DATEDIF(AS$2,$V18,"D")/365),IF($G18&gt;AS$2,(DATEDIF($G18,AT$2,"D")/365),1)))))))</f>
        <v>0</v>
      </c>
      <c r="AU18" s="53">
        <f>IF($V18&lt;=AT$2,0,IF($O18&lt;=AT$2,0,IF($G18&gt;=AU$2,0,IF($K18&gt;=$J18,0,IF($O18&lt;=AU$2,($J18-(SUM($K18,SUM($Z18:AT18)))),IF($L18=$D$139,(($J18-$K18)/$P18),(($J18-SUM($Z18:AT18))*$Q18))*IF($V18&lt;=AU$2,(DATEDIF(AT$2,$V18,"D")/365),IF($G18&gt;AT$2,(DATEDIF($G18,AU$2,"D")/365),1)))))))</f>
        <v>0</v>
      </c>
      <c r="AV18" s="53">
        <f>IF($V18&lt;=AU$2,0,IF($O18&lt;=AU$2,0,IF($G18&gt;=AV$2,0,IF($K18&gt;=$J18,0,IF($O18&lt;=AV$2,($J18-(SUM($K18,SUM($Z18:AU18)))),IF($L18=$D$139,(($J18-$K18)/$P18),(($J18-SUM($Z18:AU18))*$Q18))*IF($V18&lt;=AV$2,(DATEDIF(AU$2,$V18,"D")/365),IF($G18&gt;AU$2,(DATEDIF($G18,AV$2,"D")/365),1)))))))</f>
        <v>0</v>
      </c>
      <c r="AW18" s="53">
        <f>IF($V18&lt;=AV$2,0,IF($O18&lt;=AV$2,0,IF($G18&gt;=AW$2,0,IF($K18&gt;=$J18,0,IF($O18&lt;=AW$2,($J18-(SUM($K18,SUM($Z18:AV18)))),IF($L18=$D$139,(($J18-$K18)/$P18),(($J18-SUM($Z18:AV18))*$Q18))*IF($V18&lt;=AW$2,(DATEDIF(AV$2,$V18,"D")/365),IF($G18&gt;AV$2,(DATEDIF($G18,AW$2,"D")/365),1)))))))</f>
        <v>0</v>
      </c>
      <c r="AX18" s="53">
        <f>IF($V18&lt;=AW$2,0,IF($O18&lt;=AW$2,0,IF($G18&gt;=AX$2,0,IF($K18&gt;=$J18,0,IF($O18&lt;=AX$2,($J18-(SUM($K18,SUM($Z18:AW18)))),IF($L18=$D$139,(($J18-$K18)/$P18),(($J18-SUM($Z18:AW18))*$Q18))*IF($V18&lt;=AX$2,(DATEDIF(AW$2,$V18,"D")/365),IF($G18&gt;AW$2,(DATEDIF($G18,AX$2,"D")/365),1)))))))</f>
        <v>0</v>
      </c>
      <c r="AY18" s="53">
        <f>IF($V18&lt;=AX$2,0,IF($O18&lt;=AX$2,0,IF($G18&gt;=AY$2,0,IF($K18&gt;=$J18,0,IF($O18&lt;=AY$2,($J18-(SUM($K18,SUM($Z18:AX18)))),IF($L18=$D$139,(($J18-$K18)/$P18),(($J18-SUM($Z18:AX18))*$Q18))*IF($V18&lt;=AY$2,(DATEDIF(AX$2,$V18,"D")/365),IF($G18&gt;AX$2,(DATEDIF($G18,AY$2,"D")/365),1)))))))</f>
        <v>0</v>
      </c>
      <c r="AZ18" s="52"/>
      <c r="BA18" s="52"/>
      <c r="BB18" s="126">
        <f>IF($V18&lt;=BB$2,0,IF($G18&gt;=BB$2,0,IF($G18&gt;$W$3,(J18-Z18),IF($G18&lt;=$W$3,J18-SUM(W18,$Z18:Z18),0))))</f>
        <v>0</v>
      </c>
      <c r="BC18" s="53">
        <f t="shared" si="14"/>
        <v>0</v>
      </c>
      <c r="BD18" s="52">
        <f t="shared" si="11"/>
        <v>0</v>
      </c>
      <c r="BE18" s="53">
        <f t="shared" si="11"/>
        <v>0</v>
      </c>
      <c r="BF18" s="52">
        <f t="shared" si="11"/>
        <v>0</v>
      </c>
      <c r="BG18" s="53">
        <f t="shared" si="11"/>
        <v>0</v>
      </c>
      <c r="BH18" s="52">
        <f t="shared" si="11"/>
        <v>0</v>
      </c>
      <c r="BI18" s="53">
        <f t="shared" si="11"/>
        <v>0</v>
      </c>
      <c r="BJ18" s="52">
        <f t="shared" si="11"/>
        <v>0</v>
      </c>
      <c r="BK18" s="53">
        <f t="shared" si="11"/>
        <v>0</v>
      </c>
      <c r="BL18" s="52">
        <f t="shared" si="11"/>
        <v>0</v>
      </c>
      <c r="BM18" s="53">
        <f t="shared" si="11"/>
        <v>0</v>
      </c>
      <c r="BN18" s="52">
        <f t="shared" si="11"/>
        <v>0</v>
      </c>
      <c r="BO18" s="53">
        <f t="shared" si="11"/>
        <v>0</v>
      </c>
      <c r="BP18" s="52">
        <f t="shared" si="11"/>
        <v>0</v>
      </c>
      <c r="BQ18" s="53">
        <f t="shared" si="11"/>
        <v>0</v>
      </c>
      <c r="BR18" s="52">
        <f t="shared" si="11"/>
        <v>0</v>
      </c>
      <c r="BS18" s="53">
        <f t="shared" si="11"/>
        <v>0</v>
      </c>
      <c r="BT18" s="52">
        <f t="shared" si="12"/>
        <v>0</v>
      </c>
      <c r="BU18" s="53">
        <f t="shared" si="12"/>
        <v>0</v>
      </c>
      <c r="BV18" s="52">
        <f t="shared" si="12"/>
        <v>0</v>
      </c>
      <c r="BW18" s="53">
        <f t="shared" si="12"/>
        <v>0</v>
      </c>
      <c r="BX18" s="52">
        <f t="shared" si="12"/>
        <v>0</v>
      </c>
      <c r="BY18" s="53">
        <f t="shared" si="12"/>
        <v>0</v>
      </c>
      <c r="BZ18" s="52">
        <f t="shared" si="12"/>
        <v>0</v>
      </c>
      <c r="CA18" s="53">
        <f t="shared" si="12"/>
        <v>0</v>
      </c>
    </row>
    <row r="19" spans="1:79">
      <c r="A19" s="20">
        <v>18</v>
      </c>
      <c r="B19" s="20" t="s">
        <v>30</v>
      </c>
      <c r="C19" s="20" t="s">
        <v>153</v>
      </c>
      <c r="D19" s="2">
        <v>1985</v>
      </c>
      <c r="E19" s="3">
        <v>4</v>
      </c>
      <c r="F19" s="2">
        <v>1</v>
      </c>
      <c r="G19" s="55">
        <f t="shared" si="0"/>
        <v>31137</v>
      </c>
      <c r="H19" s="4">
        <v>0</v>
      </c>
      <c r="I19" s="1">
        <v>0</v>
      </c>
      <c r="J19" s="51">
        <f t="shared" si="13"/>
        <v>0</v>
      </c>
      <c r="K19" s="54">
        <f t="shared" si="1"/>
        <v>0</v>
      </c>
      <c r="L19" s="4" t="s">
        <v>96</v>
      </c>
      <c r="M19" s="54">
        <f t="shared" si="15"/>
        <v>10</v>
      </c>
      <c r="N19" s="53">
        <f t="shared" si="2"/>
        <v>10</v>
      </c>
      <c r="O19" s="55">
        <f t="shared" si="3"/>
        <v>34789</v>
      </c>
      <c r="P19" s="53">
        <f t="shared" si="4"/>
        <v>0</v>
      </c>
      <c r="Q19" s="111">
        <f t="shared" si="5"/>
        <v>0</v>
      </c>
      <c r="R19" s="150" t="s">
        <v>130</v>
      </c>
      <c r="S19" s="151">
        <v>17</v>
      </c>
      <c r="T19" s="152">
        <v>4</v>
      </c>
      <c r="U19" s="151">
        <v>2035</v>
      </c>
      <c r="V19" s="116">
        <f t="shared" si="6"/>
        <v>54878</v>
      </c>
      <c r="W19" s="53">
        <f t="shared" si="7"/>
        <v>0</v>
      </c>
      <c r="X19" s="53">
        <f t="shared" si="8"/>
        <v>0</v>
      </c>
      <c r="Y19" s="53">
        <f t="shared" si="9"/>
        <v>0</v>
      </c>
      <c r="Z19" s="53">
        <f t="shared" si="10"/>
        <v>0</v>
      </c>
      <c r="AA19" s="53">
        <f>IF($V19&lt;=Z$2,0,IF($O19&lt;=Z$2,0,IF($G19&gt;=AA$2,0,IF($K19&gt;=$J19,0,IF($O19&lt;=AA$2,($J19-(SUM($K19,SUM($Z19:Z19)))),IF($L19=$D$139,(($J19-$K19)/$P19),(($J19-SUM($Z19:Z19))*$Q19))*IF($V19&lt;=AA$2,(DATEDIF(Z$2,$V19,"D")/365),IF($G19&gt;Z$2,(DATEDIF($G19,AA$2,"D")/365),1)))))))</f>
        <v>0</v>
      </c>
      <c r="AB19" s="53">
        <f>IF($V19&lt;=AA$2,0,IF($O19&lt;=AA$2,0,IF($G19&gt;=AB$2,0,IF($K19&gt;=$J19,0,IF($O19&lt;=AB$2,($J19-(SUM($K19,SUM($Z19:AA19)))),IF($L19=$D$139,(($J19-$K19)/$P19),(($J19-SUM($Z19:AA19))*$Q19))*IF($V19&lt;=AB$2,(DATEDIF(AA$2,$V19,"D")/365),IF($G19&gt;AA$2,(DATEDIF($G19,AB$2,"D")/365),1)))))))</f>
        <v>0</v>
      </c>
      <c r="AC19" s="53">
        <f>IF($V19&lt;=AB$2,0,IF($O19&lt;=AB$2,0,IF($G19&gt;=AC$2,0,IF($K19&gt;=$J19,0,IF($O19&lt;=AC$2,($J19-(SUM($K19,SUM($Z19:AB19)))),IF($L19=$D$139,(($J19-$K19)/$P19),(($J19-SUM($Z19:AB19))*$Q19))*IF($V19&lt;=AC$2,(DATEDIF(AB$2,$V19,"D")/365),IF($G19&gt;AB$2,(DATEDIF($G19,AC$2,"D")/365),1)))))))</f>
        <v>0</v>
      </c>
      <c r="AD19" s="53">
        <f>IF($V19&lt;=AC$2,0,IF($O19&lt;=AC$2,0,IF($G19&gt;=AD$2,0,IF($K19&gt;=$J19,0,IF($O19&lt;=AD$2,($J19-(SUM($K19,SUM($Z19:AC19)))),IF($L19=$D$139,(($J19-$K19)/$P19),(($J19-SUM($Z19:AC19))*$Q19))*IF($V19&lt;=AD$2,(DATEDIF(AC$2,$V19,"D")/365),IF($G19&gt;AC$2,(DATEDIF($G19,AD$2,"D")/365),1)))))))</f>
        <v>0</v>
      </c>
      <c r="AE19" s="53">
        <f>IF($V19&lt;=AD$2,0,IF($O19&lt;=AD$2,0,IF($G19&gt;=AE$2,0,IF($K19&gt;=$J19,0,IF($O19&lt;=AE$2,($J19-(SUM($K19,SUM($Z19:AD19)))),IF($L19=$D$139,(($J19-$K19)/$P19),(($J19-SUM($Z19:AD19))*$Q19))*IF($V19&lt;=AE$2,(DATEDIF(AD$2,$V19,"D")/365),IF($G19&gt;AD$2,(DATEDIF($G19,AE$2,"D")/365),1)))))))</f>
        <v>0</v>
      </c>
      <c r="AF19" s="53">
        <f>IF($V19&lt;=AE$2,0,IF($O19&lt;=AE$2,0,IF($G19&gt;=AF$2,0,IF($K19&gt;=$J19,0,IF($O19&lt;=AF$2,($J19-(SUM($K19,SUM($Z19:AE19)))),IF($L19=$D$139,(($J19-$K19)/$P19),(($J19-SUM($Z19:AE19))*$Q19))*IF($V19&lt;=AF$2,(DATEDIF(AE$2,$V19,"D")/365),IF($G19&gt;AE$2,(DATEDIF($G19,AF$2,"D")/365),1)))))))</f>
        <v>0</v>
      </c>
      <c r="AG19" s="53">
        <f>IF($V19&lt;=AF$2,0,IF($O19&lt;=AF$2,0,IF($G19&gt;=AG$2,0,IF($K19&gt;=$J19,0,IF($O19&lt;=AG$2,($J19-(SUM($K19,SUM($Z19:AF19)))),IF($L19=$D$139,(($J19-$K19)/$P19),(($J19-SUM($Z19:AF19))*$Q19))*IF($V19&lt;=AG$2,(DATEDIF(AF$2,$V19,"D")/365),IF($G19&gt;AF$2,(DATEDIF($G19,AG$2,"D")/365),1)))))))</f>
        <v>0</v>
      </c>
      <c r="AH19" s="53">
        <f>IF($V19&lt;=AG$2,0,IF($O19&lt;=AG$2,0,IF($G19&gt;=AH$2,0,IF($K19&gt;=$J19,0,IF($O19&lt;=AH$2,($J19-(SUM($K19,SUM($Z19:AG19)))),IF($L19=$D$139,(($J19-$K19)/$P19),(($J19-SUM($Z19:AG19))*$Q19))*IF($V19&lt;=AH$2,(DATEDIF(AG$2,$V19,"D")/365),IF($G19&gt;AG$2,(DATEDIF($G19,AH$2,"D")/365),1)))))))</f>
        <v>0</v>
      </c>
      <c r="AI19" s="53">
        <f>IF($V19&lt;=AH$2,0,IF($O19&lt;=AH$2,0,IF($G19&gt;=AI$2,0,IF($K19&gt;=$J19,0,IF($O19&lt;=AI$2,($J19-(SUM($K19,SUM($Z19:AH19)))),IF($L19=$D$139,(($J19-$K19)/$P19),(($J19-SUM($Z19:AH19))*$Q19))*IF($V19&lt;=AI$2,(DATEDIF(AH$2,$V19,"D")/365),IF($G19&gt;AH$2,(DATEDIF($G19,AI$2,"D")/365),1)))))))</f>
        <v>0</v>
      </c>
      <c r="AJ19" s="53">
        <f>IF($V19&lt;=AI$2,0,IF($O19&lt;=AI$2,0,IF($G19&gt;=AJ$2,0,IF($K19&gt;=$J19,0,IF($O19&lt;=AJ$2,($J19-(SUM($K19,SUM($Z19:AI19)))),IF($L19=$D$139,(($J19-$K19)/$P19),(($J19-SUM($Z19:AI19))*$Q19))*IF($V19&lt;=AJ$2,(DATEDIF(AI$2,$V19,"D")/365),IF($G19&gt;AI$2,(DATEDIF($G19,AJ$2,"D")/365),1)))))))</f>
        <v>0</v>
      </c>
      <c r="AK19" s="53">
        <f>IF($V19&lt;=AJ$2,0,IF($O19&lt;=AJ$2,0,IF($G19&gt;=AK$2,0,IF($K19&gt;=$J19,0,IF($O19&lt;=AK$2,($J19-(SUM($K19,SUM($Z19:AJ19)))),IF($L19=$D$139,(($J19-$K19)/$P19),(($J19-SUM($Z19:AJ19))*$Q19))*IF($V19&lt;=AK$2,(DATEDIF(AJ$2,$V19,"D")/365),IF($G19&gt;AJ$2,(DATEDIF($G19,AK$2,"D")/365),1)))))))</f>
        <v>0</v>
      </c>
      <c r="AL19" s="53">
        <f>IF($V19&lt;=AK$2,0,IF($O19&lt;=AK$2,0,IF($G19&gt;=AL$2,0,IF($K19&gt;=$J19,0,IF($O19&lt;=AL$2,($J19-(SUM($K19,SUM($Z19:AK19)))),IF($L19=$D$139,(($J19-$K19)/$P19),(($J19-SUM($Z19:AK19))*$Q19))*IF($V19&lt;=AL$2,(DATEDIF(AK$2,$V19,"D")/365),IF($G19&gt;AK$2,(DATEDIF($G19,AL$2,"D")/365),1)))))))</f>
        <v>0</v>
      </c>
      <c r="AM19" s="53">
        <f>IF($V19&lt;=AL$2,0,IF($O19&lt;=AL$2,0,IF($G19&gt;=AM$2,0,IF($K19&gt;=$J19,0,IF($O19&lt;=AM$2,($J19-(SUM($K19,SUM($Z19:AL19)))),IF($L19=$D$139,(($J19-$K19)/$P19),(($J19-SUM($Z19:AL19))*$Q19))*IF($V19&lt;=AM$2,(DATEDIF(AL$2,$V19,"D")/365),IF($G19&gt;AL$2,(DATEDIF($G19,AM$2,"D")/365),1)))))))</f>
        <v>0</v>
      </c>
      <c r="AN19" s="53">
        <f>IF($V19&lt;=AM$2,0,IF($O19&lt;=AM$2,0,IF($G19&gt;=AN$2,0,IF($K19&gt;=$J19,0,IF($O19&lt;=AN$2,($J19-(SUM($K19,SUM($Z19:AM19)))),IF($L19=$D$139,(($J19-$K19)/$P19),(($J19-SUM($Z19:AM19))*$Q19))*IF($V19&lt;=AN$2,(DATEDIF(AM$2,$V19,"D")/365),IF($G19&gt;AM$2,(DATEDIF($G19,AN$2,"D")/365),1)))))))</f>
        <v>0</v>
      </c>
      <c r="AO19" s="53">
        <f>IF($V19&lt;=AN$2,0,IF($O19&lt;=AN$2,0,IF($G19&gt;=AO$2,0,IF($K19&gt;=$J19,0,IF($O19&lt;=AO$2,($J19-(SUM($K19,SUM($Z19:AN19)))),IF($L19=$D$139,(($J19-$K19)/$P19),(($J19-SUM($Z19:AN19))*$Q19))*IF($V19&lt;=AO$2,(DATEDIF(AN$2,$V19,"D")/365),IF($G19&gt;AN$2,(DATEDIF($G19,AO$2,"D")/365),1)))))))</f>
        <v>0</v>
      </c>
      <c r="AP19" s="53">
        <f>IF($V19&lt;=AO$2,0,IF($O19&lt;=AO$2,0,IF($G19&gt;=AP$2,0,IF($K19&gt;=$J19,0,IF($O19&lt;=AP$2,($J19-(SUM($K19,SUM($Z19:AO19)))),IF($L19=$D$139,(($J19-$K19)/$P19),(($J19-SUM($Z19:AO19))*$Q19))*IF($V19&lt;=AP$2,(DATEDIF(AO$2,$V19,"D")/365),IF($G19&gt;AO$2,(DATEDIF($G19,AP$2,"D")/365),1)))))))</f>
        <v>0</v>
      </c>
      <c r="AQ19" s="53">
        <f>IF($V19&lt;=AP$2,0,IF($O19&lt;=AP$2,0,IF($G19&gt;=AQ$2,0,IF($K19&gt;=$J19,0,IF($O19&lt;=AQ$2,($J19-(SUM($K19,SUM($Z19:AP19)))),IF($L19=$D$139,(($J19-$K19)/$P19),(($J19-SUM($Z19:AP19))*$Q19))*IF($V19&lt;=AQ$2,(DATEDIF(AP$2,$V19,"D")/365),IF($G19&gt;AP$2,(DATEDIF($G19,AQ$2,"D")/365),1)))))))</f>
        <v>0</v>
      </c>
      <c r="AR19" s="53">
        <f>IF($V19&lt;=AQ$2,0,IF($O19&lt;=AQ$2,0,IF($G19&gt;=AR$2,0,IF($K19&gt;=$J19,0,IF($O19&lt;=AR$2,($J19-(SUM($K19,SUM($Z19:AQ19)))),IF($L19=$D$139,(($J19-$K19)/$P19),(($J19-SUM($Z19:AQ19))*$Q19))*IF($V19&lt;=AR$2,(DATEDIF(AQ$2,$V19,"D")/365),IF($G19&gt;AQ$2,(DATEDIF($G19,AR$2,"D")/365),1)))))))</f>
        <v>0</v>
      </c>
      <c r="AS19" s="53">
        <f>IF($V19&lt;=AR$2,0,IF($O19&lt;=AR$2,0,IF($G19&gt;=AS$2,0,IF($K19&gt;=$J19,0,IF($O19&lt;=AS$2,($J19-(SUM($K19,SUM($Z19:AR19)))),IF($L19=$D$139,(($J19-$K19)/$P19),(($J19-SUM($Z19:AR19))*$Q19))*IF($V19&lt;=AS$2,(DATEDIF(AR$2,$V19,"D")/365),IF($G19&gt;AR$2,(DATEDIF($G19,AS$2,"D")/365),1)))))))</f>
        <v>0</v>
      </c>
      <c r="AT19" s="53">
        <f>IF($V19&lt;=AS$2,0,IF($O19&lt;=AS$2,0,IF($G19&gt;=AT$2,0,IF($K19&gt;=$J19,0,IF($O19&lt;=AT$2,($J19-(SUM($K19,SUM($Z19:AS19)))),IF($L19=$D$139,(($J19-$K19)/$P19),(($J19-SUM($Z19:AS19))*$Q19))*IF($V19&lt;=AT$2,(DATEDIF(AS$2,$V19,"D")/365),IF($G19&gt;AS$2,(DATEDIF($G19,AT$2,"D")/365),1)))))))</f>
        <v>0</v>
      </c>
      <c r="AU19" s="53">
        <f>IF($V19&lt;=AT$2,0,IF($O19&lt;=AT$2,0,IF($G19&gt;=AU$2,0,IF($K19&gt;=$J19,0,IF($O19&lt;=AU$2,($J19-(SUM($K19,SUM($Z19:AT19)))),IF($L19=$D$139,(($J19-$K19)/$P19),(($J19-SUM($Z19:AT19))*$Q19))*IF($V19&lt;=AU$2,(DATEDIF(AT$2,$V19,"D")/365),IF($G19&gt;AT$2,(DATEDIF($G19,AU$2,"D")/365),1)))))))</f>
        <v>0</v>
      </c>
      <c r="AV19" s="53">
        <f>IF($V19&lt;=AU$2,0,IF($O19&lt;=AU$2,0,IF($G19&gt;=AV$2,0,IF($K19&gt;=$J19,0,IF($O19&lt;=AV$2,($J19-(SUM($K19,SUM($Z19:AU19)))),IF($L19=$D$139,(($J19-$K19)/$P19),(($J19-SUM($Z19:AU19))*$Q19))*IF($V19&lt;=AV$2,(DATEDIF(AU$2,$V19,"D")/365),IF($G19&gt;AU$2,(DATEDIF($G19,AV$2,"D")/365),1)))))))</f>
        <v>0</v>
      </c>
      <c r="AW19" s="53">
        <f>IF($V19&lt;=AV$2,0,IF($O19&lt;=AV$2,0,IF($G19&gt;=AW$2,0,IF($K19&gt;=$J19,0,IF($O19&lt;=AW$2,($J19-(SUM($K19,SUM($Z19:AV19)))),IF($L19=$D$139,(($J19-$K19)/$P19),(($J19-SUM($Z19:AV19))*$Q19))*IF($V19&lt;=AW$2,(DATEDIF(AV$2,$V19,"D")/365),IF($G19&gt;AV$2,(DATEDIF($G19,AW$2,"D")/365),1)))))))</f>
        <v>0</v>
      </c>
      <c r="AX19" s="53">
        <f>IF($V19&lt;=AW$2,0,IF($O19&lt;=AW$2,0,IF($G19&gt;=AX$2,0,IF($K19&gt;=$J19,0,IF($O19&lt;=AX$2,($J19-(SUM($K19,SUM($Z19:AW19)))),IF($L19=$D$139,(($J19-$K19)/$P19),(($J19-SUM($Z19:AW19))*$Q19))*IF($V19&lt;=AX$2,(DATEDIF(AW$2,$V19,"D")/365),IF($G19&gt;AW$2,(DATEDIF($G19,AX$2,"D")/365),1)))))))</f>
        <v>0</v>
      </c>
      <c r="AY19" s="53">
        <f>IF($V19&lt;=AX$2,0,IF($O19&lt;=AX$2,0,IF($G19&gt;=AY$2,0,IF($K19&gt;=$J19,0,IF($O19&lt;=AY$2,($J19-(SUM($K19,SUM($Z19:AX19)))),IF($L19=$D$139,(($J19-$K19)/$P19),(($J19-SUM($Z19:AX19))*$Q19))*IF($V19&lt;=AY$2,(DATEDIF(AX$2,$V19,"D")/365),IF($G19&gt;AX$2,(DATEDIF($G19,AY$2,"D")/365),1)))))))</f>
        <v>0</v>
      </c>
      <c r="AZ19" s="52"/>
      <c r="BA19" s="52"/>
      <c r="BB19" s="126">
        <f>IF($V19&lt;=BB$2,0,IF($G19&gt;=BB$2,0,IF($G19&gt;$W$3,(J19-Z19),IF($G19&lt;=$W$3,J19-SUM(W19,$Z19:Z19),0))))</f>
        <v>0</v>
      </c>
      <c r="BC19" s="53">
        <f t="shared" si="14"/>
        <v>0</v>
      </c>
      <c r="BD19" s="52">
        <f t="shared" si="11"/>
        <v>0</v>
      </c>
      <c r="BE19" s="53">
        <f t="shared" si="11"/>
        <v>0</v>
      </c>
      <c r="BF19" s="52">
        <f t="shared" si="11"/>
        <v>0</v>
      </c>
      <c r="BG19" s="53">
        <f t="shared" si="11"/>
        <v>0</v>
      </c>
      <c r="BH19" s="52">
        <f t="shared" si="11"/>
        <v>0</v>
      </c>
      <c r="BI19" s="53">
        <f t="shared" si="11"/>
        <v>0</v>
      </c>
      <c r="BJ19" s="52">
        <f t="shared" si="11"/>
        <v>0</v>
      </c>
      <c r="BK19" s="53">
        <f t="shared" si="11"/>
        <v>0</v>
      </c>
      <c r="BL19" s="52">
        <f t="shared" si="11"/>
        <v>0</v>
      </c>
      <c r="BM19" s="53">
        <f t="shared" si="11"/>
        <v>0</v>
      </c>
      <c r="BN19" s="52">
        <f t="shared" si="11"/>
        <v>0</v>
      </c>
      <c r="BO19" s="53">
        <f t="shared" si="11"/>
        <v>0</v>
      </c>
      <c r="BP19" s="52">
        <f t="shared" si="11"/>
        <v>0</v>
      </c>
      <c r="BQ19" s="53">
        <f t="shared" si="11"/>
        <v>0</v>
      </c>
      <c r="BR19" s="52">
        <f t="shared" si="11"/>
        <v>0</v>
      </c>
      <c r="BS19" s="53">
        <f t="shared" si="11"/>
        <v>0</v>
      </c>
      <c r="BT19" s="52">
        <f t="shared" si="12"/>
        <v>0</v>
      </c>
      <c r="BU19" s="53">
        <f t="shared" si="12"/>
        <v>0</v>
      </c>
      <c r="BV19" s="52">
        <f t="shared" si="12"/>
        <v>0</v>
      </c>
      <c r="BW19" s="53">
        <f t="shared" si="12"/>
        <v>0</v>
      </c>
      <c r="BX19" s="52">
        <f t="shared" si="12"/>
        <v>0</v>
      </c>
      <c r="BY19" s="53">
        <f t="shared" si="12"/>
        <v>0</v>
      </c>
      <c r="BZ19" s="52">
        <f t="shared" si="12"/>
        <v>0</v>
      </c>
      <c r="CA19" s="53">
        <f t="shared" si="12"/>
        <v>0</v>
      </c>
    </row>
    <row r="20" spans="1:79">
      <c r="A20" s="20">
        <v>19</v>
      </c>
      <c r="B20" s="20" t="s">
        <v>30</v>
      </c>
      <c r="C20" s="20" t="s">
        <v>153</v>
      </c>
      <c r="D20" s="2">
        <v>1985</v>
      </c>
      <c r="E20" s="3">
        <v>4</v>
      </c>
      <c r="F20" s="2">
        <v>1</v>
      </c>
      <c r="G20" s="55">
        <f t="shared" si="0"/>
        <v>31137</v>
      </c>
      <c r="H20" s="4">
        <v>0</v>
      </c>
      <c r="I20" s="1">
        <v>0</v>
      </c>
      <c r="J20" s="51">
        <f t="shared" si="13"/>
        <v>0</v>
      </c>
      <c r="K20" s="54">
        <f t="shared" si="1"/>
        <v>0</v>
      </c>
      <c r="L20" s="4" t="s">
        <v>96</v>
      </c>
      <c r="M20" s="54">
        <f t="shared" si="15"/>
        <v>10</v>
      </c>
      <c r="N20" s="53">
        <f t="shared" si="2"/>
        <v>10</v>
      </c>
      <c r="O20" s="55">
        <f t="shared" si="3"/>
        <v>34789</v>
      </c>
      <c r="P20" s="53">
        <f t="shared" si="4"/>
        <v>0</v>
      </c>
      <c r="Q20" s="111">
        <f t="shared" si="5"/>
        <v>0</v>
      </c>
      <c r="R20" s="150" t="s">
        <v>130</v>
      </c>
      <c r="S20" s="151">
        <v>17</v>
      </c>
      <c r="T20" s="152">
        <v>4</v>
      </c>
      <c r="U20" s="151">
        <v>2035</v>
      </c>
      <c r="V20" s="116">
        <f t="shared" si="6"/>
        <v>54878</v>
      </c>
      <c r="W20" s="53">
        <f t="shared" si="7"/>
        <v>0</v>
      </c>
      <c r="X20" s="53">
        <f t="shared" si="8"/>
        <v>0</v>
      </c>
      <c r="Y20" s="53">
        <f t="shared" si="9"/>
        <v>0</v>
      </c>
      <c r="Z20" s="53">
        <f t="shared" si="10"/>
        <v>0</v>
      </c>
      <c r="AA20" s="53">
        <f>IF($V20&lt;=Z$2,0,IF($O20&lt;=Z$2,0,IF($G20&gt;=AA$2,0,IF($K20&gt;=$J20,0,IF($O20&lt;=AA$2,($J20-(SUM($K20,SUM($Z20:Z20)))),IF($L20=$D$139,(($J20-$K20)/$P20),(($J20-SUM($Z20:Z20))*$Q20))*IF($V20&lt;=AA$2,(DATEDIF(Z$2,$V20,"D")/365),IF($G20&gt;Z$2,(DATEDIF($G20,AA$2,"D")/365),1)))))))</f>
        <v>0</v>
      </c>
      <c r="AB20" s="53">
        <f>IF($V20&lt;=AA$2,0,IF($O20&lt;=AA$2,0,IF($G20&gt;=AB$2,0,IF($K20&gt;=$J20,0,IF($O20&lt;=AB$2,($J20-(SUM($K20,SUM($Z20:AA20)))),IF($L20=$D$139,(($J20-$K20)/$P20),(($J20-SUM($Z20:AA20))*$Q20))*IF($V20&lt;=AB$2,(DATEDIF(AA$2,$V20,"D")/365),IF($G20&gt;AA$2,(DATEDIF($G20,AB$2,"D")/365),1)))))))</f>
        <v>0</v>
      </c>
      <c r="AC20" s="53">
        <f>IF($V20&lt;=AB$2,0,IF($O20&lt;=AB$2,0,IF($G20&gt;=AC$2,0,IF($K20&gt;=$J20,0,IF($O20&lt;=AC$2,($J20-(SUM($K20,SUM($Z20:AB20)))),IF($L20=$D$139,(($J20-$K20)/$P20),(($J20-SUM($Z20:AB20))*$Q20))*IF($V20&lt;=AC$2,(DATEDIF(AB$2,$V20,"D")/365),IF($G20&gt;AB$2,(DATEDIF($G20,AC$2,"D")/365),1)))))))</f>
        <v>0</v>
      </c>
      <c r="AD20" s="53">
        <f>IF($V20&lt;=AC$2,0,IF($O20&lt;=AC$2,0,IF($G20&gt;=AD$2,0,IF($K20&gt;=$J20,0,IF($O20&lt;=AD$2,($J20-(SUM($K20,SUM($Z20:AC20)))),IF($L20=$D$139,(($J20-$K20)/$P20),(($J20-SUM($Z20:AC20))*$Q20))*IF($V20&lt;=AD$2,(DATEDIF(AC$2,$V20,"D")/365),IF($G20&gt;AC$2,(DATEDIF($G20,AD$2,"D")/365),1)))))))</f>
        <v>0</v>
      </c>
      <c r="AE20" s="53">
        <f>IF($V20&lt;=AD$2,0,IF($O20&lt;=AD$2,0,IF($G20&gt;=AE$2,0,IF($K20&gt;=$J20,0,IF($O20&lt;=AE$2,($J20-(SUM($K20,SUM($Z20:AD20)))),IF($L20=$D$139,(($J20-$K20)/$P20),(($J20-SUM($Z20:AD20))*$Q20))*IF($V20&lt;=AE$2,(DATEDIF(AD$2,$V20,"D")/365),IF($G20&gt;AD$2,(DATEDIF($G20,AE$2,"D")/365),1)))))))</f>
        <v>0</v>
      </c>
      <c r="AF20" s="53">
        <f>IF($V20&lt;=AE$2,0,IF($O20&lt;=AE$2,0,IF($G20&gt;=AF$2,0,IF($K20&gt;=$J20,0,IF($O20&lt;=AF$2,($J20-(SUM($K20,SUM($Z20:AE20)))),IF($L20=$D$139,(($J20-$K20)/$P20),(($J20-SUM($Z20:AE20))*$Q20))*IF($V20&lt;=AF$2,(DATEDIF(AE$2,$V20,"D")/365),IF($G20&gt;AE$2,(DATEDIF($G20,AF$2,"D")/365),1)))))))</f>
        <v>0</v>
      </c>
      <c r="AG20" s="53">
        <f>IF($V20&lt;=AF$2,0,IF($O20&lt;=AF$2,0,IF($G20&gt;=AG$2,0,IF($K20&gt;=$J20,0,IF($O20&lt;=AG$2,($J20-(SUM($K20,SUM($Z20:AF20)))),IF($L20=$D$139,(($J20-$K20)/$P20),(($J20-SUM($Z20:AF20))*$Q20))*IF($V20&lt;=AG$2,(DATEDIF(AF$2,$V20,"D")/365),IF($G20&gt;AF$2,(DATEDIF($G20,AG$2,"D")/365),1)))))))</f>
        <v>0</v>
      </c>
      <c r="AH20" s="53">
        <f>IF($V20&lt;=AG$2,0,IF($O20&lt;=AG$2,0,IF($G20&gt;=AH$2,0,IF($K20&gt;=$J20,0,IF($O20&lt;=AH$2,($J20-(SUM($K20,SUM($Z20:AG20)))),IF($L20=$D$139,(($J20-$K20)/$P20),(($J20-SUM($Z20:AG20))*$Q20))*IF($V20&lt;=AH$2,(DATEDIF(AG$2,$V20,"D")/365),IF($G20&gt;AG$2,(DATEDIF($G20,AH$2,"D")/365),1)))))))</f>
        <v>0</v>
      </c>
      <c r="AI20" s="53">
        <f>IF($V20&lt;=AH$2,0,IF($O20&lt;=AH$2,0,IF($G20&gt;=AI$2,0,IF($K20&gt;=$J20,0,IF($O20&lt;=AI$2,($J20-(SUM($K20,SUM($Z20:AH20)))),IF($L20=$D$139,(($J20-$K20)/$P20),(($J20-SUM($Z20:AH20))*$Q20))*IF($V20&lt;=AI$2,(DATEDIF(AH$2,$V20,"D")/365),IF($G20&gt;AH$2,(DATEDIF($G20,AI$2,"D")/365),1)))))))</f>
        <v>0</v>
      </c>
      <c r="AJ20" s="53">
        <f>IF($V20&lt;=AI$2,0,IF($O20&lt;=AI$2,0,IF($G20&gt;=AJ$2,0,IF($K20&gt;=$J20,0,IF($O20&lt;=AJ$2,($J20-(SUM($K20,SUM($Z20:AI20)))),IF($L20=$D$139,(($J20-$K20)/$P20),(($J20-SUM($Z20:AI20))*$Q20))*IF($V20&lt;=AJ$2,(DATEDIF(AI$2,$V20,"D")/365),IF($G20&gt;AI$2,(DATEDIF($G20,AJ$2,"D")/365),1)))))))</f>
        <v>0</v>
      </c>
      <c r="AK20" s="53">
        <f>IF($V20&lt;=AJ$2,0,IF($O20&lt;=AJ$2,0,IF($G20&gt;=AK$2,0,IF($K20&gt;=$J20,0,IF($O20&lt;=AK$2,($J20-(SUM($K20,SUM($Z20:AJ20)))),IF($L20=$D$139,(($J20-$K20)/$P20),(($J20-SUM($Z20:AJ20))*$Q20))*IF($V20&lt;=AK$2,(DATEDIF(AJ$2,$V20,"D")/365),IF($G20&gt;AJ$2,(DATEDIF($G20,AK$2,"D")/365),1)))))))</f>
        <v>0</v>
      </c>
      <c r="AL20" s="53">
        <f>IF($V20&lt;=AK$2,0,IF($O20&lt;=AK$2,0,IF($G20&gt;=AL$2,0,IF($K20&gt;=$J20,0,IF($O20&lt;=AL$2,($J20-(SUM($K20,SUM($Z20:AK20)))),IF($L20=$D$139,(($J20-$K20)/$P20),(($J20-SUM($Z20:AK20))*$Q20))*IF($V20&lt;=AL$2,(DATEDIF(AK$2,$V20,"D")/365),IF($G20&gt;AK$2,(DATEDIF($G20,AL$2,"D")/365),1)))))))</f>
        <v>0</v>
      </c>
      <c r="AM20" s="53">
        <f>IF($V20&lt;=AL$2,0,IF($O20&lt;=AL$2,0,IF($G20&gt;=AM$2,0,IF($K20&gt;=$J20,0,IF($O20&lt;=AM$2,($J20-(SUM($K20,SUM($Z20:AL20)))),IF($L20=$D$139,(($J20-$K20)/$P20),(($J20-SUM($Z20:AL20))*$Q20))*IF($V20&lt;=AM$2,(DATEDIF(AL$2,$V20,"D")/365),IF($G20&gt;AL$2,(DATEDIF($G20,AM$2,"D")/365),1)))))))</f>
        <v>0</v>
      </c>
      <c r="AN20" s="53">
        <f>IF($V20&lt;=AM$2,0,IF($O20&lt;=AM$2,0,IF($G20&gt;=AN$2,0,IF($K20&gt;=$J20,0,IF($O20&lt;=AN$2,($J20-(SUM($K20,SUM($Z20:AM20)))),IF($L20=$D$139,(($J20-$K20)/$P20),(($J20-SUM($Z20:AM20))*$Q20))*IF($V20&lt;=AN$2,(DATEDIF(AM$2,$V20,"D")/365),IF($G20&gt;AM$2,(DATEDIF($G20,AN$2,"D")/365),1)))))))</f>
        <v>0</v>
      </c>
      <c r="AO20" s="53">
        <f>IF($V20&lt;=AN$2,0,IF($O20&lt;=AN$2,0,IF($G20&gt;=AO$2,0,IF($K20&gt;=$J20,0,IF($O20&lt;=AO$2,($J20-(SUM($K20,SUM($Z20:AN20)))),IF($L20=$D$139,(($J20-$K20)/$P20),(($J20-SUM($Z20:AN20))*$Q20))*IF($V20&lt;=AO$2,(DATEDIF(AN$2,$V20,"D")/365),IF($G20&gt;AN$2,(DATEDIF($G20,AO$2,"D")/365),1)))))))</f>
        <v>0</v>
      </c>
      <c r="AP20" s="53">
        <f>IF($V20&lt;=AO$2,0,IF($O20&lt;=AO$2,0,IF($G20&gt;=AP$2,0,IF($K20&gt;=$J20,0,IF($O20&lt;=AP$2,($J20-(SUM($K20,SUM($Z20:AO20)))),IF($L20=$D$139,(($J20-$K20)/$P20),(($J20-SUM($Z20:AO20))*$Q20))*IF($V20&lt;=AP$2,(DATEDIF(AO$2,$V20,"D")/365),IF($G20&gt;AO$2,(DATEDIF($G20,AP$2,"D")/365),1)))))))</f>
        <v>0</v>
      </c>
      <c r="AQ20" s="53">
        <f>IF($V20&lt;=AP$2,0,IF($O20&lt;=AP$2,0,IF($G20&gt;=AQ$2,0,IF($K20&gt;=$J20,0,IF($O20&lt;=AQ$2,($J20-(SUM($K20,SUM($Z20:AP20)))),IF($L20=$D$139,(($J20-$K20)/$P20),(($J20-SUM($Z20:AP20))*$Q20))*IF($V20&lt;=AQ$2,(DATEDIF(AP$2,$V20,"D")/365),IF($G20&gt;AP$2,(DATEDIF($G20,AQ$2,"D")/365),1)))))))</f>
        <v>0</v>
      </c>
      <c r="AR20" s="53">
        <f>IF($V20&lt;=AQ$2,0,IF($O20&lt;=AQ$2,0,IF($G20&gt;=AR$2,0,IF($K20&gt;=$J20,0,IF($O20&lt;=AR$2,($J20-(SUM($K20,SUM($Z20:AQ20)))),IF($L20=$D$139,(($J20-$K20)/$P20),(($J20-SUM($Z20:AQ20))*$Q20))*IF($V20&lt;=AR$2,(DATEDIF(AQ$2,$V20,"D")/365),IF($G20&gt;AQ$2,(DATEDIF($G20,AR$2,"D")/365),1)))))))</f>
        <v>0</v>
      </c>
      <c r="AS20" s="53">
        <f>IF($V20&lt;=AR$2,0,IF($O20&lt;=AR$2,0,IF($G20&gt;=AS$2,0,IF($K20&gt;=$J20,0,IF($O20&lt;=AS$2,($J20-(SUM($K20,SUM($Z20:AR20)))),IF($L20=$D$139,(($J20-$K20)/$P20),(($J20-SUM($Z20:AR20))*$Q20))*IF($V20&lt;=AS$2,(DATEDIF(AR$2,$V20,"D")/365),IF($G20&gt;AR$2,(DATEDIF($G20,AS$2,"D")/365),1)))))))</f>
        <v>0</v>
      </c>
      <c r="AT20" s="53">
        <f>IF($V20&lt;=AS$2,0,IF($O20&lt;=AS$2,0,IF($G20&gt;=AT$2,0,IF($K20&gt;=$J20,0,IF($O20&lt;=AT$2,($J20-(SUM($K20,SUM($Z20:AS20)))),IF($L20=$D$139,(($J20-$K20)/$P20),(($J20-SUM($Z20:AS20))*$Q20))*IF($V20&lt;=AT$2,(DATEDIF(AS$2,$V20,"D")/365),IF($G20&gt;AS$2,(DATEDIF($G20,AT$2,"D")/365),1)))))))</f>
        <v>0</v>
      </c>
      <c r="AU20" s="53">
        <f>IF($V20&lt;=AT$2,0,IF($O20&lt;=AT$2,0,IF($G20&gt;=AU$2,0,IF($K20&gt;=$J20,0,IF($O20&lt;=AU$2,($J20-(SUM($K20,SUM($Z20:AT20)))),IF($L20=$D$139,(($J20-$K20)/$P20),(($J20-SUM($Z20:AT20))*$Q20))*IF($V20&lt;=AU$2,(DATEDIF(AT$2,$V20,"D")/365),IF($G20&gt;AT$2,(DATEDIF($G20,AU$2,"D")/365),1)))))))</f>
        <v>0</v>
      </c>
      <c r="AV20" s="53">
        <f>IF($V20&lt;=AU$2,0,IF($O20&lt;=AU$2,0,IF($G20&gt;=AV$2,0,IF($K20&gt;=$J20,0,IF($O20&lt;=AV$2,($J20-(SUM($K20,SUM($Z20:AU20)))),IF($L20=$D$139,(($J20-$K20)/$P20),(($J20-SUM($Z20:AU20))*$Q20))*IF($V20&lt;=AV$2,(DATEDIF(AU$2,$V20,"D")/365),IF($G20&gt;AU$2,(DATEDIF($G20,AV$2,"D")/365),1)))))))</f>
        <v>0</v>
      </c>
      <c r="AW20" s="53">
        <f>IF($V20&lt;=AV$2,0,IF($O20&lt;=AV$2,0,IF($G20&gt;=AW$2,0,IF($K20&gt;=$J20,0,IF($O20&lt;=AW$2,($J20-(SUM($K20,SUM($Z20:AV20)))),IF($L20=$D$139,(($J20-$K20)/$P20),(($J20-SUM($Z20:AV20))*$Q20))*IF($V20&lt;=AW$2,(DATEDIF(AV$2,$V20,"D")/365),IF($G20&gt;AV$2,(DATEDIF($G20,AW$2,"D")/365),1)))))))</f>
        <v>0</v>
      </c>
      <c r="AX20" s="53">
        <f>IF($V20&lt;=AW$2,0,IF($O20&lt;=AW$2,0,IF($G20&gt;=AX$2,0,IF($K20&gt;=$J20,0,IF($O20&lt;=AX$2,($J20-(SUM($K20,SUM($Z20:AW20)))),IF($L20=$D$139,(($J20-$K20)/$P20),(($J20-SUM($Z20:AW20))*$Q20))*IF($V20&lt;=AX$2,(DATEDIF(AW$2,$V20,"D")/365),IF($G20&gt;AW$2,(DATEDIF($G20,AX$2,"D")/365),1)))))))</f>
        <v>0</v>
      </c>
      <c r="AY20" s="53">
        <f>IF($V20&lt;=AX$2,0,IF($O20&lt;=AX$2,0,IF($G20&gt;=AY$2,0,IF($K20&gt;=$J20,0,IF($O20&lt;=AY$2,($J20-(SUM($K20,SUM($Z20:AX20)))),IF($L20=$D$139,(($J20-$K20)/$P20),(($J20-SUM($Z20:AX20))*$Q20))*IF($V20&lt;=AY$2,(DATEDIF(AX$2,$V20,"D")/365),IF($G20&gt;AX$2,(DATEDIF($G20,AY$2,"D")/365),1)))))))</f>
        <v>0</v>
      </c>
      <c r="AZ20" s="52"/>
      <c r="BA20" s="52"/>
      <c r="BB20" s="126">
        <f>IF($V20&lt;=BB$2,0,IF($G20&gt;=BB$2,0,IF($G20&gt;$W$3,(J20-Z20),IF($G20&lt;=$W$3,J20-SUM(W20,$Z20:Z20),0))))</f>
        <v>0</v>
      </c>
      <c r="BC20" s="53">
        <f t="shared" si="14"/>
        <v>0</v>
      </c>
      <c r="BD20" s="52">
        <f t="shared" si="11"/>
        <v>0</v>
      </c>
      <c r="BE20" s="53">
        <f t="shared" si="11"/>
        <v>0</v>
      </c>
      <c r="BF20" s="52">
        <f t="shared" si="11"/>
        <v>0</v>
      </c>
      <c r="BG20" s="53">
        <f t="shared" si="11"/>
        <v>0</v>
      </c>
      <c r="BH20" s="52">
        <f t="shared" si="11"/>
        <v>0</v>
      </c>
      <c r="BI20" s="53">
        <f t="shared" si="11"/>
        <v>0</v>
      </c>
      <c r="BJ20" s="52">
        <f t="shared" si="11"/>
        <v>0</v>
      </c>
      <c r="BK20" s="53">
        <f t="shared" si="11"/>
        <v>0</v>
      </c>
      <c r="BL20" s="52">
        <f t="shared" si="11"/>
        <v>0</v>
      </c>
      <c r="BM20" s="53">
        <f t="shared" si="11"/>
        <v>0</v>
      </c>
      <c r="BN20" s="52">
        <f t="shared" si="11"/>
        <v>0</v>
      </c>
      <c r="BO20" s="53">
        <f t="shared" si="11"/>
        <v>0</v>
      </c>
      <c r="BP20" s="52">
        <f t="shared" si="11"/>
        <v>0</v>
      </c>
      <c r="BQ20" s="53">
        <f t="shared" si="11"/>
        <v>0</v>
      </c>
      <c r="BR20" s="52">
        <f t="shared" si="11"/>
        <v>0</v>
      </c>
      <c r="BS20" s="53">
        <f t="shared" si="11"/>
        <v>0</v>
      </c>
      <c r="BT20" s="52">
        <f t="shared" si="12"/>
        <v>0</v>
      </c>
      <c r="BU20" s="53">
        <f t="shared" si="12"/>
        <v>0</v>
      </c>
      <c r="BV20" s="52">
        <f t="shared" si="12"/>
        <v>0</v>
      </c>
      <c r="BW20" s="53">
        <f t="shared" si="12"/>
        <v>0</v>
      </c>
      <c r="BX20" s="52">
        <f t="shared" si="12"/>
        <v>0</v>
      </c>
      <c r="BY20" s="53">
        <f t="shared" si="12"/>
        <v>0</v>
      </c>
      <c r="BZ20" s="52">
        <f t="shared" si="12"/>
        <v>0</v>
      </c>
      <c r="CA20" s="53">
        <f t="shared" si="12"/>
        <v>0</v>
      </c>
    </row>
    <row r="21" spans="1:79">
      <c r="A21" s="20">
        <v>20</v>
      </c>
      <c r="B21" s="20" t="s">
        <v>30</v>
      </c>
      <c r="C21" s="20" t="s">
        <v>153</v>
      </c>
      <c r="D21" s="2">
        <v>1985</v>
      </c>
      <c r="E21" s="3">
        <v>4</v>
      </c>
      <c r="F21" s="2">
        <v>1</v>
      </c>
      <c r="G21" s="55">
        <f t="shared" si="0"/>
        <v>31137</v>
      </c>
      <c r="H21" s="4">
        <v>0</v>
      </c>
      <c r="I21" s="1">
        <v>0</v>
      </c>
      <c r="J21" s="51">
        <f t="shared" si="13"/>
        <v>0</v>
      </c>
      <c r="K21" s="54">
        <f t="shared" si="1"/>
        <v>0</v>
      </c>
      <c r="L21" s="4" t="s">
        <v>96</v>
      </c>
      <c r="M21" s="54">
        <f t="shared" si="15"/>
        <v>10</v>
      </c>
      <c r="N21" s="53">
        <f t="shared" si="2"/>
        <v>10</v>
      </c>
      <c r="O21" s="55">
        <f t="shared" si="3"/>
        <v>34789</v>
      </c>
      <c r="P21" s="53">
        <f t="shared" si="4"/>
        <v>0</v>
      </c>
      <c r="Q21" s="111">
        <f t="shared" si="5"/>
        <v>0</v>
      </c>
      <c r="R21" s="150" t="s">
        <v>130</v>
      </c>
      <c r="S21" s="151">
        <v>17</v>
      </c>
      <c r="T21" s="152">
        <v>4</v>
      </c>
      <c r="U21" s="151">
        <v>2035</v>
      </c>
      <c r="V21" s="116">
        <f t="shared" si="6"/>
        <v>54878</v>
      </c>
      <c r="W21" s="53">
        <f t="shared" si="7"/>
        <v>0</v>
      </c>
      <c r="X21" s="53">
        <f t="shared" si="8"/>
        <v>0</v>
      </c>
      <c r="Y21" s="53">
        <f t="shared" si="9"/>
        <v>0</v>
      </c>
      <c r="Z21" s="53">
        <f t="shared" si="10"/>
        <v>0</v>
      </c>
      <c r="AA21" s="53">
        <f>IF($V21&lt;=Z$2,0,IF($O21&lt;=Z$2,0,IF($G21&gt;=AA$2,0,IF($K21&gt;=$J21,0,IF($O21&lt;=AA$2,($J21-(SUM($K21,SUM($Z21:Z21)))),IF($L21=$D$139,(($J21-$K21)/$P21),(($J21-SUM($Z21:Z21))*$Q21))*IF($V21&lt;=AA$2,(DATEDIF(Z$2,$V21,"D")/365),IF($G21&gt;Z$2,(DATEDIF($G21,AA$2,"D")/365),1)))))))</f>
        <v>0</v>
      </c>
      <c r="AB21" s="53">
        <f>IF($V21&lt;=AA$2,0,IF($O21&lt;=AA$2,0,IF($G21&gt;=AB$2,0,IF($K21&gt;=$J21,0,IF($O21&lt;=AB$2,($J21-(SUM($K21,SUM($Z21:AA21)))),IF($L21=$D$139,(($J21-$K21)/$P21),(($J21-SUM($Z21:AA21))*$Q21))*IF($V21&lt;=AB$2,(DATEDIF(AA$2,$V21,"D")/365),IF($G21&gt;AA$2,(DATEDIF($G21,AB$2,"D")/365),1)))))))</f>
        <v>0</v>
      </c>
      <c r="AC21" s="53">
        <f>IF($V21&lt;=AB$2,0,IF($O21&lt;=AB$2,0,IF($G21&gt;=AC$2,0,IF($K21&gt;=$J21,0,IF($O21&lt;=AC$2,($J21-(SUM($K21,SUM($Z21:AB21)))),IF($L21=$D$139,(($J21-$K21)/$P21),(($J21-SUM($Z21:AB21))*$Q21))*IF($V21&lt;=AC$2,(DATEDIF(AB$2,$V21,"D")/365),IF($G21&gt;AB$2,(DATEDIF($G21,AC$2,"D")/365),1)))))))</f>
        <v>0</v>
      </c>
      <c r="AD21" s="53">
        <f>IF($V21&lt;=AC$2,0,IF($O21&lt;=AC$2,0,IF($G21&gt;=AD$2,0,IF($K21&gt;=$J21,0,IF($O21&lt;=AD$2,($J21-(SUM($K21,SUM($Z21:AC21)))),IF($L21=$D$139,(($J21-$K21)/$P21),(($J21-SUM($Z21:AC21))*$Q21))*IF($V21&lt;=AD$2,(DATEDIF(AC$2,$V21,"D")/365),IF($G21&gt;AC$2,(DATEDIF($G21,AD$2,"D")/365),1)))))))</f>
        <v>0</v>
      </c>
      <c r="AE21" s="53">
        <f>IF($V21&lt;=AD$2,0,IF($O21&lt;=AD$2,0,IF($G21&gt;=AE$2,0,IF($K21&gt;=$J21,0,IF($O21&lt;=AE$2,($J21-(SUM($K21,SUM($Z21:AD21)))),IF($L21=$D$139,(($J21-$K21)/$P21),(($J21-SUM($Z21:AD21))*$Q21))*IF($V21&lt;=AE$2,(DATEDIF(AD$2,$V21,"D")/365),IF($G21&gt;AD$2,(DATEDIF($G21,AE$2,"D")/365),1)))))))</f>
        <v>0</v>
      </c>
      <c r="AF21" s="53">
        <f>IF($V21&lt;=AE$2,0,IF($O21&lt;=AE$2,0,IF($G21&gt;=AF$2,0,IF($K21&gt;=$J21,0,IF($O21&lt;=AF$2,($J21-(SUM($K21,SUM($Z21:AE21)))),IF($L21=$D$139,(($J21-$K21)/$P21),(($J21-SUM($Z21:AE21))*$Q21))*IF($V21&lt;=AF$2,(DATEDIF(AE$2,$V21,"D")/365),IF($G21&gt;AE$2,(DATEDIF($G21,AF$2,"D")/365),1)))))))</f>
        <v>0</v>
      </c>
      <c r="AG21" s="53">
        <f>IF($V21&lt;=AF$2,0,IF($O21&lt;=AF$2,0,IF($G21&gt;=AG$2,0,IF($K21&gt;=$J21,0,IF($O21&lt;=AG$2,($J21-(SUM($K21,SUM($Z21:AF21)))),IF($L21=$D$139,(($J21-$K21)/$P21),(($J21-SUM($Z21:AF21))*$Q21))*IF($V21&lt;=AG$2,(DATEDIF(AF$2,$V21,"D")/365),IF($G21&gt;AF$2,(DATEDIF($G21,AG$2,"D")/365),1)))))))</f>
        <v>0</v>
      </c>
      <c r="AH21" s="53">
        <f>IF($V21&lt;=AG$2,0,IF($O21&lt;=AG$2,0,IF($G21&gt;=AH$2,0,IF($K21&gt;=$J21,0,IF($O21&lt;=AH$2,($J21-(SUM($K21,SUM($Z21:AG21)))),IF($L21=$D$139,(($J21-$K21)/$P21),(($J21-SUM($Z21:AG21))*$Q21))*IF($V21&lt;=AH$2,(DATEDIF(AG$2,$V21,"D")/365),IF($G21&gt;AG$2,(DATEDIF($G21,AH$2,"D")/365),1)))))))</f>
        <v>0</v>
      </c>
      <c r="AI21" s="53">
        <f>IF($V21&lt;=AH$2,0,IF($O21&lt;=AH$2,0,IF($G21&gt;=AI$2,0,IF($K21&gt;=$J21,0,IF($O21&lt;=AI$2,($J21-(SUM($K21,SUM($Z21:AH21)))),IF($L21=$D$139,(($J21-$K21)/$P21),(($J21-SUM($Z21:AH21))*$Q21))*IF($V21&lt;=AI$2,(DATEDIF(AH$2,$V21,"D")/365),IF($G21&gt;AH$2,(DATEDIF($G21,AI$2,"D")/365),1)))))))</f>
        <v>0</v>
      </c>
      <c r="AJ21" s="53">
        <f>IF($V21&lt;=AI$2,0,IF($O21&lt;=AI$2,0,IF($G21&gt;=AJ$2,0,IF($K21&gt;=$J21,0,IF($O21&lt;=AJ$2,($J21-(SUM($K21,SUM($Z21:AI21)))),IF($L21=$D$139,(($J21-$K21)/$P21),(($J21-SUM($Z21:AI21))*$Q21))*IF($V21&lt;=AJ$2,(DATEDIF(AI$2,$V21,"D")/365),IF($G21&gt;AI$2,(DATEDIF($G21,AJ$2,"D")/365),1)))))))</f>
        <v>0</v>
      </c>
      <c r="AK21" s="53">
        <f>IF($V21&lt;=AJ$2,0,IF($O21&lt;=AJ$2,0,IF($G21&gt;=AK$2,0,IF($K21&gt;=$J21,0,IF($O21&lt;=AK$2,($J21-(SUM($K21,SUM($Z21:AJ21)))),IF($L21=$D$139,(($J21-$K21)/$P21),(($J21-SUM($Z21:AJ21))*$Q21))*IF($V21&lt;=AK$2,(DATEDIF(AJ$2,$V21,"D")/365),IF($G21&gt;AJ$2,(DATEDIF($G21,AK$2,"D")/365),1)))))))</f>
        <v>0</v>
      </c>
      <c r="AL21" s="53">
        <f>IF($V21&lt;=AK$2,0,IF($O21&lt;=AK$2,0,IF($G21&gt;=AL$2,0,IF($K21&gt;=$J21,0,IF($O21&lt;=AL$2,($J21-(SUM($K21,SUM($Z21:AK21)))),IF($L21=$D$139,(($J21-$K21)/$P21),(($J21-SUM($Z21:AK21))*$Q21))*IF($V21&lt;=AL$2,(DATEDIF(AK$2,$V21,"D")/365),IF($G21&gt;AK$2,(DATEDIF($G21,AL$2,"D")/365),1)))))))</f>
        <v>0</v>
      </c>
      <c r="AM21" s="53">
        <f>IF($V21&lt;=AL$2,0,IF($O21&lt;=AL$2,0,IF($G21&gt;=AM$2,0,IF($K21&gt;=$J21,0,IF($O21&lt;=AM$2,($J21-(SUM($K21,SUM($Z21:AL21)))),IF($L21=$D$139,(($J21-$K21)/$P21),(($J21-SUM($Z21:AL21))*$Q21))*IF($V21&lt;=AM$2,(DATEDIF(AL$2,$V21,"D")/365),IF($G21&gt;AL$2,(DATEDIF($G21,AM$2,"D")/365),1)))))))</f>
        <v>0</v>
      </c>
      <c r="AN21" s="53">
        <f>IF($V21&lt;=AM$2,0,IF($O21&lt;=AM$2,0,IF($G21&gt;=AN$2,0,IF($K21&gt;=$J21,0,IF($O21&lt;=AN$2,($J21-(SUM($K21,SUM($Z21:AM21)))),IF($L21=$D$139,(($J21-$K21)/$P21),(($J21-SUM($Z21:AM21))*$Q21))*IF($V21&lt;=AN$2,(DATEDIF(AM$2,$V21,"D")/365),IF($G21&gt;AM$2,(DATEDIF($G21,AN$2,"D")/365),1)))))))</f>
        <v>0</v>
      </c>
      <c r="AO21" s="53">
        <f>IF($V21&lt;=AN$2,0,IF($O21&lt;=AN$2,0,IF($G21&gt;=AO$2,0,IF($K21&gt;=$J21,0,IF($O21&lt;=AO$2,($J21-(SUM($K21,SUM($Z21:AN21)))),IF($L21=$D$139,(($J21-$K21)/$P21),(($J21-SUM($Z21:AN21))*$Q21))*IF($V21&lt;=AO$2,(DATEDIF(AN$2,$V21,"D")/365),IF($G21&gt;AN$2,(DATEDIF($G21,AO$2,"D")/365),1)))))))</f>
        <v>0</v>
      </c>
      <c r="AP21" s="53">
        <f>IF($V21&lt;=AO$2,0,IF($O21&lt;=AO$2,0,IF($G21&gt;=AP$2,0,IF($K21&gt;=$J21,0,IF($O21&lt;=AP$2,($J21-(SUM($K21,SUM($Z21:AO21)))),IF($L21=$D$139,(($J21-$K21)/$P21),(($J21-SUM($Z21:AO21))*$Q21))*IF($V21&lt;=AP$2,(DATEDIF(AO$2,$V21,"D")/365),IF($G21&gt;AO$2,(DATEDIF($G21,AP$2,"D")/365),1)))))))</f>
        <v>0</v>
      </c>
      <c r="AQ21" s="53">
        <f>IF($V21&lt;=AP$2,0,IF($O21&lt;=AP$2,0,IF($G21&gt;=AQ$2,0,IF($K21&gt;=$J21,0,IF($O21&lt;=AQ$2,($J21-(SUM($K21,SUM($Z21:AP21)))),IF($L21=$D$139,(($J21-$K21)/$P21),(($J21-SUM($Z21:AP21))*$Q21))*IF($V21&lt;=AQ$2,(DATEDIF(AP$2,$V21,"D")/365),IF($G21&gt;AP$2,(DATEDIF($G21,AQ$2,"D")/365),1)))))))</f>
        <v>0</v>
      </c>
      <c r="AR21" s="53">
        <f>IF($V21&lt;=AQ$2,0,IF($O21&lt;=AQ$2,0,IF($G21&gt;=AR$2,0,IF($K21&gt;=$J21,0,IF($O21&lt;=AR$2,($J21-(SUM($K21,SUM($Z21:AQ21)))),IF($L21=$D$139,(($J21-$K21)/$P21),(($J21-SUM($Z21:AQ21))*$Q21))*IF($V21&lt;=AR$2,(DATEDIF(AQ$2,$V21,"D")/365),IF($G21&gt;AQ$2,(DATEDIF($G21,AR$2,"D")/365),1)))))))</f>
        <v>0</v>
      </c>
      <c r="AS21" s="53">
        <f>IF($V21&lt;=AR$2,0,IF($O21&lt;=AR$2,0,IF($G21&gt;=AS$2,0,IF($K21&gt;=$J21,0,IF($O21&lt;=AS$2,($J21-(SUM($K21,SUM($Z21:AR21)))),IF($L21=$D$139,(($J21-$K21)/$P21),(($J21-SUM($Z21:AR21))*$Q21))*IF($V21&lt;=AS$2,(DATEDIF(AR$2,$V21,"D")/365),IF($G21&gt;AR$2,(DATEDIF($G21,AS$2,"D")/365),1)))))))</f>
        <v>0</v>
      </c>
      <c r="AT21" s="53">
        <f>IF($V21&lt;=AS$2,0,IF($O21&lt;=AS$2,0,IF($G21&gt;=AT$2,0,IF($K21&gt;=$J21,0,IF($O21&lt;=AT$2,($J21-(SUM($K21,SUM($Z21:AS21)))),IF($L21=$D$139,(($J21-$K21)/$P21),(($J21-SUM($Z21:AS21))*$Q21))*IF($V21&lt;=AT$2,(DATEDIF(AS$2,$V21,"D")/365),IF($G21&gt;AS$2,(DATEDIF($G21,AT$2,"D")/365),1)))))))</f>
        <v>0</v>
      </c>
      <c r="AU21" s="53">
        <f>IF($V21&lt;=AT$2,0,IF($O21&lt;=AT$2,0,IF($G21&gt;=AU$2,0,IF($K21&gt;=$J21,0,IF($O21&lt;=AU$2,($J21-(SUM($K21,SUM($Z21:AT21)))),IF($L21=$D$139,(($J21-$K21)/$P21),(($J21-SUM($Z21:AT21))*$Q21))*IF($V21&lt;=AU$2,(DATEDIF(AT$2,$V21,"D")/365),IF($G21&gt;AT$2,(DATEDIF($G21,AU$2,"D")/365),1)))))))</f>
        <v>0</v>
      </c>
      <c r="AV21" s="53">
        <f>IF($V21&lt;=AU$2,0,IF($O21&lt;=AU$2,0,IF($G21&gt;=AV$2,0,IF($K21&gt;=$J21,0,IF($O21&lt;=AV$2,($J21-(SUM($K21,SUM($Z21:AU21)))),IF($L21=$D$139,(($J21-$K21)/$P21),(($J21-SUM($Z21:AU21))*$Q21))*IF($V21&lt;=AV$2,(DATEDIF(AU$2,$V21,"D")/365),IF($G21&gt;AU$2,(DATEDIF($G21,AV$2,"D")/365),1)))))))</f>
        <v>0</v>
      </c>
      <c r="AW21" s="53">
        <f>IF($V21&lt;=AV$2,0,IF($O21&lt;=AV$2,0,IF($G21&gt;=AW$2,0,IF($K21&gt;=$J21,0,IF($O21&lt;=AW$2,($J21-(SUM($K21,SUM($Z21:AV21)))),IF($L21=$D$139,(($J21-$K21)/$P21),(($J21-SUM($Z21:AV21))*$Q21))*IF($V21&lt;=AW$2,(DATEDIF(AV$2,$V21,"D")/365),IF($G21&gt;AV$2,(DATEDIF($G21,AW$2,"D")/365),1)))))))</f>
        <v>0</v>
      </c>
      <c r="AX21" s="53">
        <f>IF($V21&lt;=AW$2,0,IF($O21&lt;=AW$2,0,IF($G21&gt;=AX$2,0,IF($K21&gt;=$J21,0,IF($O21&lt;=AX$2,($J21-(SUM($K21,SUM($Z21:AW21)))),IF($L21=$D$139,(($J21-$K21)/$P21),(($J21-SUM($Z21:AW21))*$Q21))*IF($V21&lt;=AX$2,(DATEDIF(AW$2,$V21,"D")/365),IF($G21&gt;AW$2,(DATEDIF($G21,AX$2,"D")/365),1)))))))</f>
        <v>0</v>
      </c>
      <c r="AY21" s="53">
        <f>IF($V21&lt;=AX$2,0,IF($O21&lt;=AX$2,0,IF($G21&gt;=AY$2,0,IF($K21&gt;=$J21,0,IF($O21&lt;=AY$2,($J21-(SUM($K21,SUM($Z21:AX21)))),IF($L21=$D$139,(($J21-$K21)/$P21),(($J21-SUM($Z21:AX21))*$Q21))*IF($V21&lt;=AY$2,(DATEDIF(AX$2,$V21,"D")/365),IF($G21&gt;AX$2,(DATEDIF($G21,AY$2,"D")/365),1)))))))</f>
        <v>0</v>
      </c>
      <c r="AZ21" s="52"/>
      <c r="BA21" s="52"/>
      <c r="BB21" s="126">
        <f>IF($V21&lt;=BB$2,0,IF($G21&gt;=BB$2,0,IF($G21&gt;$W$3,(J21-Z21),IF($G21&lt;=$W$3,J21-SUM(W21,$Z21:Z21),0))))</f>
        <v>0</v>
      </c>
      <c r="BC21" s="53">
        <f t="shared" si="14"/>
        <v>0</v>
      </c>
      <c r="BD21" s="52">
        <f t="shared" si="11"/>
        <v>0</v>
      </c>
      <c r="BE21" s="53">
        <f t="shared" si="11"/>
        <v>0</v>
      </c>
      <c r="BF21" s="52">
        <f t="shared" si="11"/>
        <v>0</v>
      </c>
      <c r="BG21" s="53">
        <f t="shared" si="11"/>
        <v>0</v>
      </c>
      <c r="BH21" s="52">
        <f t="shared" si="11"/>
        <v>0</v>
      </c>
      <c r="BI21" s="53">
        <f t="shared" si="11"/>
        <v>0</v>
      </c>
      <c r="BJ21" s="52">
        <f t="shared" si="11"/>
        <v>0</v>
      </c>
      <c r="BK21" s="53">
        <f t="shared" si="11"/>
        <v>0</v>
      </c>
      <c r="BL21" s="52">
        <f t="shared" si="11"/>
        <v>0</v>
      </c>
      <c r="BM21" s="53">
        <f t="shared" si="11"/>
        <v>0</v>
      </c>
      <c r="BN21" s="52">
        <f t="shared" si="11"/>
        <v>0</v>
      </c>
      <c r="BO21" s="53">
        <f t="shared" si="11"/>
        <v>0</v>
      </c>
      <c r="BP21" s="52">
        <f t="shared" si="11"/>
        <v>0</v>
      </c>
      <c r="BQ21" s="53">
        <f t="shared" si="11"/>
        <v>0</v>
      </c>
      <c r="BR21" s="52">
        <f t="shared" si="11"/>
        <v>0</v>
      </c>
      <c r="BS21" s="53">
        <f t="shared" ref="BS21:CA36" si="16">IF($V21&lt;=BS$2,0,IF($G21&gt;=BS$2,0,IF($G21&gt;=BR$2,$J21-AQ21,BR21-AQ21)))</f>
        <v>0</v>
      </c>
      <c r="BT21" s="52">
        <f t="shared" si="12"/>
        <v>0</v>
      </c>
      <c r="BU21" s="53">
        <f t="shared" si="12"/>
        <v>0</v>
      </c>
      <c r="BV21" s="52">
        <f t="shared" si="12"/>
        <v>0</v>
      </c>
      <c r="BW21" s="53">
        <f t="shared" si="12"/>
        <v>0</v>
      </c>
      <c r="BX21" s="52">
        <f t="shared" si="12"/>
        <v>0</v>
      </c>
      <c r="BY21" s="53">
        <f t="shared" si="12"/>
        <v>0</v>
      </c>
      <c r="BZ21" s="52">
        <f t="shared" si="12"/>
        <v>0</v>
      </c>
      <c r="CA21" s="53">
        <f t="shared" si="12"/>
        <v>0</v>
      </c>
    </row>
    <row r="22" spans="1:79">
      <c r="A22" s="20">
        <v>21</v>
      </c>
      <c r="B22" s="20" t="s">
        <v>30</v>
      </c>
      <c r="C22" s="20" t="s">
        <v>153</v>
      </c>
      <c r="D22" s="2">
        <v>1985</v>
      </c>
      <c r="E22" s="3">
        <v>4</v>
      </c>
      <c r="F22" s="2">
        <v>1</v>
      </c>
      <c r="G22" s="55">
        <f t="shared" si="0"/>
        <v>31137</v>
      </c>
      <c r="H22" s="4">
        <v>0</v>
      </c>
      <c r="I22" s="1">
        <v>0</v>
      </c>
      <c r="J22" s="51">
        <f t="shared" si="13"/>
        <v>0</v>
      </c>
      <c r="K22" s="54">
        <f t="shared" si="1"/>
        <v>0</v>
      </c>
      <c r="L22" s="4" t="s">
        <v>96</v>
      </c>
      <c r="M22" s="54">
        <f t="shared" si="15"/>
        <v>10</v>
      </c>
      <c r="N22" s="53">
        <f t="shared" si="2"/>
        <v>10</v>
      </c>
      <c r="O22" s="55">
        <f t="shared" si="3"/>
        <v>34789</v>
      </c>
      <c r="P22" s="53">
        <f t="shared" si="4"/>
        <v>0</v>
      </c>
      <c r="Q22" s="111">
        <f t="shared" si="5"/>
        <v>0</v>
      </c>
      <c r="R22" s="150" t="s">
        <v>130</v>
      </c>
      <c r="S22" s="151">
        <v>17</v>
      </c>
      <c r="T22" s="152">
        <v>4</v>
      </c>
      <c r="U22" s="151">
        <v>2035</v>
      </c>
      <c r="V22" s="116">
        <f t="shared" si="6"/>
        <v>54878</v>
      </c>
      <c r="W22" s="53">
        <f t="shared" si="7"/>
        <v>0</v>
      </c>
      <c r="X22" s="53">
        <f t="shared" si="8"/>
        <v>0</v>
      </c>
      <c r="Y22" s="53">
        <f t="shared" si="9"/>
        <v>0</v>
      </c>
      <c r="Z22" s="53">
        <f t="shared" si="10"/>
        <v>0</v>
      </c>
      <c r="AA22" s="53">
        <f>IF($V22&lt;=Z$2,0,IF($O22&lt;=Z$2,0,IF($G22&gt;=AA$2,0,IF($K22&gt;=$J22,0,IF($O22&lt;=AA$2,($J22-(SUM($K22,SUM($Z22:Z22)))),IF($L22=$D$139,(($J22-$K22)/$P22),(($J22-SUM($Z22:Z22))*$Q22))*IF($V22&lt;=AA$2,(DATEDIF(Z$2,$V22,"D")/365),IF($G22&gt;Z$2,(DATEDIF($G22,AA$2,"D")/365),1)))))))</f>
        <v>0</v>
      </c>
      <c r="AB22" s="53">
        <f>IF($V22&lt;=AA$2,0,IF($O22&lt;=AA$2,0,IF($G22&gt;=AB$2,0,IF($K22&gt;=$J22,0,IF($O22&lt;=AB$2,($J22-(SUM($K22,SUM($Z22:AA22)))),IF($L22=$D$139,(($J22-$K22)/$P22),(($J22-SUM($Z22:AA22))*$Q22))*IF($V22&lt;=AB$2,(DATEDIF(AA$2,$V22,"D")/365),IF($G22&gt;AA$2,(DATEDIF($G22,AB$2,"D")/365),1)))))))</f>
        <v>0</v>
      </c>
      <c r="AC22" s="53">
        <f>IF($V22&lt;=AB$2,0,IF($O22&lt;=AB$2,0,IF($G22&gt;=AC$2,0,IF($K22&gt;=$J22,0,IF($O22&lt;=AC$2,($J22-(SUM($K22,SUM($Z22:AB22)))),IF($L22=$D$139,(($J22-$K22)/$P22),(($J22-SUM($Z22:AB22))*$Q22))*IF($V22&lt;=AC$2,(DATEDIF(AB$2,$V22,"D")/365),IF($G22&gt;AB$2,(DATEDIF($G22,AC$2,"D")/365),1)))))))</f>
        <v>0</v>
      </c>
      <c r="AD22" s="53">
        <f>IF($V22&lt;=AC$2,0,IF($O22&lt;=AC$2,0,IF($G22&gt;=AD$2,0,IF($K22&gt;=$J22,0,IF($O22&lt;=AD$2,($J22-(SUM($K22,SUM($Z22:AC22)))),IF($L22=$D$139,(($J22-$K22)/$P22),(($J22-SUM($Z22:AC22))*$Q22))*IF($V22&lt;=AD$2,(DATEDIF(AC$2,$V22,"D")/365),IF($G22&gt;AC$2,(DATEDIF($G22,AD$2,"D")/365),1)))))))</f>
        <v>0</v>
      </c>
      <c r="AE22" s="53">
        <f>IF($V22&lt;=AD$2,0,IF($O22&lt;=AD$2,0,IF($G22&gt;=AE$2,0,IF($K22&gt;=$J22,0,IF($O22&lt;=AE$2,($J22-(SUM($K22,SUM($Z22:AD22)))),IF($L22=$D$139,(($J22-$K22)/$P22),(($J22-SUM($Z22:AD22))*$Q22))*IF($V22&lt;=AE$2,(DATEDIF(AD$2,$V22,"D")/365),IF($G22&gt;AD$2,(DATEDIF($G22,AE$2,"D")/365),1)))))))</f>
        <v>0</v>
      </c>
      <c r="AF22" s="53">
        <f>IF($V22&lt;=AE$2,0,IF($O22&lt;=AE$2,0,IF($G22&gt;=AF$2,0,IF($K22&gt;=$J22,0,IF($O22&lt;=AF$2,($J22-(SUM($K22,SUM($Z22:AE22)))),IF($L22=$D$139,(($J22-$K22)/$P22),(($J22-SUM($Z22:AE22))*$Q22))*IF($V22&lt;=AF$2,(DATEDIF(AE$2,$V22,"D")/365),IF($G22&gt;AE$2,(DATEDIF($G22,AF$2,"D")/365),1)))))))</f>
        <v>0</v>
      </c>
      <c r="AG22" s="53">
        <f>IF($V22&lt;=AF$2,0,IF($O22&lt;=AF$2,0,IF($G22&gt;=AG$2,0,IF($K22&gt;=$J22,0,IF($O22&lt;=AG$2,($J22-(SUM($K22,SUM($Z22:AF22)))),IF($L22=$D$139,(($J22-$K22)/$P22),(($J22-SUM($Z22:AF22))*$Q22))*IF($V22&lt;=AG$2,(DATEDIF(AF$2,$V22,"D")/365),IF($G22&gt;AF$2,(DATEDIF($G22,AG$2,"D")/365),1)))))))</f>
        <v>0</v>
      </c>
      <c r="AH22" s="53">
        <f>IF($V22&lt;=AG$2,0,IF($O22&lt;=AG$2,0,IF($G22&gt;=AH$2,0,IF($K22&gt;=$J22,0,IF($O22&lt;=AH$2,($J22-(SUM($K22,SUM($Z22:AG22)))),IF($L22=$D$139,(($J22-$K22)/$P22),(($J22-SUM($Z22:AG22))*$Q22))*IF($V22&lt;=AH$2,(DATEDIF(AG$2,$V22,"D")/365),IF($G22&gt;AG$2,(DATEDIF($G22,AH$2,"D")/365),1)))))))</f>
        <v>0</v>
      </c>
      <c r="AI22" s="53">
        <f>IF($V22&lt;=AH$2,0,IF($O22&lt;=AH$2,0,IF($G22&gt;=AI$2,0,IF($K22&gt;=$J22,0,IF($O22&lt;=AI$2,($J22-(SUM($K22,SUM($Z22:AH22)))),IF($L22=$D$139,(($J22-$K22)/$P22),(($J22-SUM($Z22:AH22))*$Q22))*IF($V22&lt;=AI$2,(DATEDIF(AH$2,$V22,"D")/365),IF($G22&gt;AH$2,(DATEDIF($G22,AI$2,"D")/365),1)))))))</f>
        <v>0</v>
      </c>
      <c r="AJ22" s="53">
        <f>IF($V22&lt;=AI$2,0,IF($O22&lt;=AI$2,0,IF($G22&gt;=AJ$2,0,IF($K22&gt;=$J22,0,IF($O22&lt;=AJ$2,($J22-(SUM($K22,SUM($Z22:AI22)))),IF($L22=$D$139,(($J22-$K22)/$P22),(($J22-SUM($Z22:AI22))*$Q22))*IF($V22&lt;=AJ$2,(DATEDIF(AI$2,$V22,"D")/365),IF($G22&gt;AI$2,(DATEDIF($G22,AJ$2,"D")/365),1)))))))</f>
        <v>0</v>
      </c>
      <c r="AK22" s="53">
        <f>IF($V22&lt;=AJ$2,0,IF($O22&lt;=AJ$2,0,IF($G22&gt;=AK$2,0,IF($K22&gt;=$J22,0,IF($O22&lt;=AK$2,($J22-(SUM($K22,SUM($Z22:AJ22)))),IF($L22=$D$139,(($J22-$K22)/$P22),(($J22-SUM($Z22:AJ22))*$Q22))*IF($V22&lt;=AK$2,(DATEDIF(AJ$2,$V22,"D")/365),IF($G22&gt;AJ$2,(DATEDIF($G22,AK$2,"D")/365),1)))))))</f>
        <v>0</v>
      </c>
      <c r="AL22" s="53">
        <f>IF($V22&lt;=AK$2,0,IF($O22&lt;=AK$2,0,IF($G22&gt;=AL$2,0,IF($K22&gt;=$J22,0,IF($O22&lt;=AL$2,($J22-(SUM($K22,SUM($Z22:AK22)))),IF($L22=$D$139,(($J22-$K22)/$P22),(($J22-SUM($Z22:AK22))*$Q22))*IF($V22&lt;=AL$2,(DATEDIF(AK$2,$V22,"D")/365),IF($G22&gt;AK$2,(DATEDIF($G22,AL$2,"D")/365),1)))))))</f>
        <v>0</v>
      </c>
      <c r="AM22" s="53">
        <f>IF($V22&lt;=AL$2,0,IF($O22&lt;=AL$2,0,IF($G22&gt;=AM$2,0,IF($K22&gt;=$J22,0,IF($O22&lt;=AM$2,($J22-(SUM($K22,SUM($Z22:AL22)))),IF($L22=$D$139,(($J22-$K22)/$P22),(($J22-SUM($Z22:AL22))*$Q22))*IF($V22&lt;=AM$2,(DATEDIF(AL$2,$V22,"D")/365),IF($G22&gt;AL$2,(DATEDIF($G22,AM$2,"D")/365),1)))))))</f>
        <v>0</v>
      </c>
      <c r="AN22" s="53">
        <f>IF($V22&lt;=AM$2,0,IF($O22&lt;=AM$2,0,IF($G22&gt;=AN$2,0,IF($K22&gt;=$J22,0,IF($O22&lt;=AN$2,($J22-(SUM($K22,SUM($Z22:AM22)))),IF($L22=$D$139,(($J22-$K22)/$P22),(($J22-SUM($Z22:AM22))*$Q22))*IF($V22&lt;=AN$2,(DATEDIF(AM$2,$V22,"D")/365),IF($G22&gt;AM$2,(DATEDIF($G22,AN$2,"D")/365),1)))))))</f>
        <v>0</v>
      </c>
      <c r="AO22" s="53">
        <f>IF($V22&lt;=AN$2,0,IF($O22&lt;=AN$2,0,IF($G22&gt;=AO$2,0,IF($K22&gt;=$J22,0,IF($O22&lt;=AO$2,($J22-(SUM($K22,SUM($Z22:AN22)))),IF($L22=$D$139,(($J22-$K22)/$P22),(($J22-SUM($Z22:AN22))*$Q22))*IF($V22&lt;=AO$2,(DATEDIF(AN$2,$V22,"D")/365),IF($G22&gt;AN$2,(DATEDIF($G22,AO$2,"D")/365),1)))))))</f>
        <v>0</v>
      </c>
      <c r="AP22" s="53">
        <f>IF($V22&lt;=AO$2,0,IF($O22&lt;=AO$2,0,IF($G22&gt;=AP$2,0,IF($K22&gt;=$J22,0,IF($O22&lt;=AP$2,($J22-(SUM($K22,SUM($Z22:AO22)))),IF($L22=$D$139,(($J22-$K22)/$P22),(($J22-SUM($Z22:AO22))*$Q22))*IF($V22&lt;=AP$2,(DATEDIF(AO$2,$V22,"D")/365),IF($G22&gt;AO$2,(DATEDIF($G22,AP$2,"D")/365),1)))))))</f>
        <v>0</v>
      </c>
      <c r="AQ22" s="53">
        <f>IF($V22&lt;=AP$2,0,IF($O22&lt;=AP$2,0,IF($G22&gt;=AQ$2,0,IF($K22&gt;=$J22,0,IF($O22&lt;=AQ$2,($J22-(SUM($K22,SUM($Z22:AP22)))),IF($L22=$D$139,(($J22-$K22)/$P22),(($J22-SUM($Z22:AP22))*$Q22))*IF($V22&lt;=AQ$2,(DATEDIF(AP$2,$V22,"D")/365),IF($G22&gt;AP$2,(DATEDIF($G22,AQ$2,"D")/365),1)))))))</f>
        <v>0</v>
      </c>
      <c r="AR22" s="53">
        <f>IF($V22&lt;=AQ$2,0,IF($O22&lt;=AQ$2,0,IF($G22&gt;=AR$2,0,IF($K22&gt;=$J22,0,IF($O22&lt;=AR$2,($J22-(SUM($K22,SUM($Z22:AQ22)))),IF($L22=$D$139,(($J22-$K22)/$P22),(($J22-SUM($Z22:AQ22))*$Q22))*IF($V22&lt;=AR$2,(DATEDIF(AQ$2,$V22,"D")/365),IF($G22&gt;AQ$2,(DATEDIF($G22,AR$2,"D")/365),1)))))))</f>
        <v>0</v>
      </c>
      <c r="AS22" s="53">
        <f>IF($V22&lt;=AR$2,0,IF($O22&lt;=AR$2,0,IF($G22&gt;=AS$2,0,IF($K22&gt;=$J22,0,IF($O22&lt;=AS$2,($J22-(SUM($K22,SUM($Z22:AR22)))),IF($L22=$D$139,(($J22-$K22)/$P22),(($J22-SUM($Z22:AR22))*$Q22))*IF($V22&lt;=AS$2,(DATEDIF(AR$2,$V22,"D")/365),IF($G22&gt;AR$2,(DATEDIF($G22,AS$2,"D")/365),1)))))))</f>
        <v>0</v>
      </c>
      <c r="AT22" s="53">
        <f>IF($V22&lt;=AS$2,0,IF($O22&lt;=AS$2,0,IF($G22&gt;=AT$2,0,IF($K22&gt;=$J22,0,IF($O22&lt;=AT$2,($J22-(SUM($K22,SUM($Z22:AS22)))),IF($L22=$D$139,(($J22-$K22)/$P22),(($J22-SUM($Z22:AS22))*$Q22))*IF($V22&lt;=AT$2,(DATEDIF(AS$2,$V22,"D")/365),IF($G22&gt;AS$2,(DATEDIF($G22,AT$2,"D")/365),1)))))))</f>
        <v>0</v>
      </c>
      <c r="AU22" s="53">
        <f>IF($V22&lt;=AT$2,0,IF($O22&lt;=AT$2,0,IF($G22&gt;=AU$2,0,IF($K22&gt;=$J22,0,IF($O22&lt;=AU$2,($J22-(SUM($K22,SUM($Z22:AT22)))),IF($L22=$D$139,(($J22-$K22)/$P22),(($J22-SUM($Z22:AT22))*$Q22))*IF($V22&lt;=AU$2,(DATEDIF(AT$2,$V22,"D")/365),IF($G22&gt;AT$2,(DATEDIF($G22,AU$2,"D")/365),1)))))))</f>
        <v>0</v>
      </c>
      <c r="AV22" s="53">
        <f>IF($V22&lt;=AU$2,0,IF($O22&lt;=AU$2,0,IF($G22&gt;=AV$2,0,IF($K22&gt;=$J22,0,IF($O22&lt;=AV$2,($J22-(SUM($K22,SUM($Z22:AU22)))),IF($L22=$D$139,(($J22-$K22)/$P22),(($J22-SUM($Z22:AU22))*$Q22))*IF($V22&lt;=AV$2,(DATEDIF(AU$2,$V22,"D")/365),IF($G22&gt;AU$2,(DATEDIF($G22,AV$2,"D")/365),1)))))))</f>
        <v>0</v>
      </c>
      <c r="AW22" s="53">
        <f>IF($V22&lt;=AV$2,0,IF($O22&lt;=AV$2,0,IF($G22&gt;=AW$2,0,IF($K22&gt;=$J22,0,IF($O22&lt;=AW$2,($J22-(SUM($K22,SUM($Z22:AV22)))),IF($L22=$D$139,(($J22-$K22)/$P22),(($J22-SUM($Z22:AV22))*$Q22))*IF($V22&lt;=AW$2,(DATEDIF(AV$2,$V22,"D")/365),IF($G22&gt;AV$2,(DATEDIF($G22,AW$2,"D")/365),1)))))))</f>
        <v>0</v>
      </c>
      <c r="AX22" s="53">
        <f>IF($V22&lt;=AW$2,0,IF($O22&lt;=AW$2,0,IF($G22&gt;=AX$2,0,IF($K22&gt;=$J22,0,IF($O22&lt;=AX$2,($J22-(SUM($K22,SUM($Z22:AW22)))),IF($L22=$D$139,(($J22-$K22)/$P22),(($J22-SUM($Z22:AW22))*$Q22))*IF($V22&lt;=AX$2,(DATEDIF(AW$2,$V22,"D")/365),IF($G22&gt;AW$2,(DATEDIF($G22,AX$2,"D")/365),1)))))))</f>
        <v>0</v>
      </c>
      <c r="AY22" s="53">
        <f>IF($V22&lt;=AX$2,0,IF($O22&lt;=AX$2,0,IF($G22&gt;=AY$2,0,IF($K22&gt;=$J22,0,IF($O22&lt;=AY$2,($J22-(SUM($K22,SUM($Z22:AX22)))),IF($L22=$D$139,(($J22-$K22)/$P22),(($J22-SUM($Z22:AX22))*$Q22))*IF($V22&lt;=AY$2,(DATEDIF(AX$2,$V22,"D")/365),IF($G22&gt;AX$2,(DATEDIF($G22,AY$2,"D")/365),1)))))))</f>
        <v>0</v>
      </c>
      <c r="AZ22" s="52"/>
      <c r="BA22" s="52"/>
      <c r="BB22" s="126">
        <f>IF($V22&lt;=BB$2,0,IF($G22&gt;=BB$2,0,IF($G22&gt;$W$3,(J22-Z22),IF($G22&lt;=$W$3,J22-SUM(W22,$Z22:Z22),0))))</f>
        <v>0</v>
      </c>
      <c r="BC22" s="53">
        <f t="shared" si="14"/>
        <v>0</v>
      </c>
      <c r="BD22" s="52">
        <f t="shared" si="14"/>
        <v>0</v>
      </c>
      <c r="BE22" s="53">
        <f t="shared" si="14"/>
        <v>0</v>
      </c>
      <c r="BF22" s="52">
        <f t="shared" si="14"/>
        <v>0</v>
      </c>
      <c r="BG22" s="53">
        <f t="shared" si="14"/>
        <v>0</v>
      </c>
      <c r="BH22" s="52">
        <f t="shared" si="14"/>
        <v>0</v>
      </c>
      <c r="BI22" s="53">
        <f t="shared" si="14"/>
        <v>0</v>
      </c>
      <c r="BJ22" s="52">
        <f t="shared" si="14"/>
        <v>0</v>
      </c>
      <c r="BK22" s="53">
        <f t="shared" si="14"/>
        <v>0</v>
      </c>
      <c r="BL22" s="52">
        <f t="shared" si="14"/>
        <v>0</v>
      </c>
      <c r="BM22" s="53">
        <f t="shared" si="14"/>
        <v>0</v>
      </c>
      <c r="BN22" s="52">
        <f t="shared" si="14"/>
        <v>0</v>
      </c>
      <c r="BO22" s="53">
        <f t="shared" si="14"/>
        <v>0</v>
      </c>
      <c r="BP22" s="52">
        <f t="shared" si="14"/>
        <v>0</v>
      </c>
      <c r="BQ22" s="53">
        <f t="shared" si="14"/>
        <v>0</v>
      </c>
      <c r="BR22" s="52">
        <f t="shared" si="14"/>
        <v>0</v>
      </c>
      <c r="BS22" s="53">
        <f t="shared" si="16"/>
        <v>0</v>
      </c>
      <c r="BT22" s="52">
        <f t="shared" si="12"/>
        <v>0</v>
      </c>
      <c r="BU22" s="53">
        <f t="shared" si="12"/>
        <v>0</v>
      </c>
      <c r="BV22" s="52">
        <f t="shared" si="12"/>
        <v>0</v>
      </c>
      <c r="BW22" s="53">
        <f t="shared" si="12"/>
        <v>0</v>
      </c>
      <c r="BX22" s="52">
        <f t="shared" si="12"/>
        <v>0</v>
      </c>
      <c r="BY22" s="53">
        <f t="shared" si="12"/>
        <v>0</v>
      </c>
      <c r="BZ22" s="52">
        <f t="shared" si="12"/>
        <v>0</v>
      </c>
      <c r="CA22" s="53">
        <f t="shared" si="12"/>
        <v>0</v>
      </c>
    </row>
    <row r="23" spans="1:79">
      <c r="A23" s="20">
        <v>22</v>
      </c>
      <c r="B23" s="20" t="s">
        <v>30</v>
      </c>
      <c r="C23" s="20" t="s">
        <v>153</v>
      </c>
      <c r="D23" s="2">
        <v>1985</v>
      </c>
      <c r="E23" s="3">
        <v>4</v>
      </c>
      <c r="F23" s="2">
        <v>1</v>
      </c>
      <c r="G23" s="55">
        <f t="shared" si="0"/>
        <v>31137</v>
      </c>
      <c r="H23" s="4">
        <v>0</v>
      </c>
      <c r="I23" s="1">
        <v>0</v>
      </c>
      <c r="J23" s="51">
        <f t="shared" ref="J22:J40" si="17">H23-I23</f>
        <v>0</v>
      </c>
      <c r="K23" s="54">
        <f t="shared" si="1"/>
        <v>0</v>
      </c>
      <c r="L23" s="4" t="s">
        <v>96</v>
      </c>
      <c r="M23" s="54">
        <f t="shared" si="15"/>
        <v>10</v>
      </c>
      <c r="N23" s="53">
        <f t="shared" si="2"/>
        <v>10</v>
      </c>
      <c r="O23" s="55">
        <f t="shared" si="3"/>
        <v>34789</v>
      </c>
      <c r="P23" s="53">
        <f t="shared" si="4"/>
        <v>0</v>
      </c>
      <c r="Q23" s="111">
        <f t="shared" si="5"/>
        <v>0</v>
      </c>
      <c r="R23" s="150" t="s">
        <v>130</v>
      </c>
      <c r="S23" s="151">
        <v>17</v>
      </c>
      <c r="T23" s="152">
        <v>4</v>
      </c>
      <c r="U23" s="151">
        <v>2035</v>
      </c>
      <c r="V23" s="116">
        <f t="shared" si="6"/>
        <v>54878</v>
      </c>
      <c r="W23" s="53">
        <f t="shared" si="7"/>
        <v>0</v>
      </c>
      <c r="X23" s="53">
        <f t="shared" si="8"/>
        <v>0</v>
      </c>
      <c r="Y23" s="53">
        <f t="shared" si="9"/>
        <v>0</v>
      </c>
      <c r="Z23" s="53">
        <f t="shared" si="10"/>
        <v>0</v>
      </c>
      <c r="AA23" s="53">
        <f>IF($V23&lt;=Z$2,0,IF($O23&lt;=Z$2,0,IF($G23&gt;=AA$2,0,IF($K23&gt;=$J23,0,IF($O23&lt;=AA$2,($J23-(SUM($K23,SUM($Z23:Z23)))),IF($L23=$D$139,(($J23-$K23)/$P23),(($J23-SUM($Z23:Z23))*$Q23))*IF($V23&lt;=AA$2,(DATEDIF(Z$2,$V23,"D")/365),IF($G23&gt;Z$2,(DATEDIF($G23,AA$2,"D")/365),1)))))))</f>
        <v>0</v>
      </c>
      <c r="AB23" s="53">
        <f>IF($V23&lt;=AA$2,0,IF($O23&lt;=AA$2,0,IF($G23&gt;=AB$2,0,IF($K23&gt;=$J23,0,IF($O23&lt;=AB$2,($J23-(SUM($K23,SUM($Z23:AA23)))),IF($L23=$D$139,(($J23-$K23)/$P23),(($J23-SUM($Z23:AA23))*$Q23))*IF($V23&lt;=AB$2,(DATEDIF(AA$2,$V23,"D")/365),IF($G23&gt;AA$2,(DATEDIF($G23,AB$2,"D")/365),1)))))))</f>
        <v>0</v>
      </c>
      <c r="AC23" s="53">
        <f>IF($V23&lt;=AB$2,0,IF($O23&lt;=AB$2,0,IF($G23&gt;=AC$2,0,IF($K23&gt;=$J23,0,IF($O23&lt;=AC$2,($J23-(SUM($K23,SUM($Z23:AB23)))),IF($L23=$D$139,(($J23-$K23)/$P23),(($J23-SUM($Z23:AB23))*$Q23))*IF($V23&lt;=AC$2,(DATEDIF(AB$2,$V23,"D")/365),IF($G23&gt;AB$2,(DATEDIF($G23,AC$2,"D")/365),1)))))))</f>
        <v>0</v>
      </c>
      <c r="AD23" s="53">
        <f>IF($V23&lt;=AC$2,0,IF($O23&lt;=AC$2,0,IF($G23&gt;=AD$2,0,IF($K23&gt;=$J23,0,IF($O23&lt;=AD$2,($J23-(SUM($K23,SUM($Z23:AC23)))),IF($L23=$D$139,(($J23-$K23)/$P23),(($J23-SUM($Z23:AC23))*$Q23))*IF($V23&lt;=AD$2,(DATEDIF(AC$2,$V23,"D")/365),IF($G23&gt;AC$2,(DATEDIF($G23,AD$2,"D")/365),1)))))))</f>
        <v>0</v>
      </c>
      <c r="AE23" s="53">
        <f>IF($V23&lt;=AD$2,0,IF($O23&lt;=AD$2,0,IF($G23&gt;=AE$2,0,IF($K23&gt;=$J23,0,IF($O23&lt;=AE$2,($J23-(SUM($K23,SUM($Z23:AD23)))),IF($L23=$D$139,(($J23-$K23)/$P23),(($J23-SUM($Z23:AD23))*$Q23))*IF($V23&lt;=AE$2,(DATEDIF(AD$2,$V23,"D")/365),IF($G23&gt;AD$2,(DATEDIF($G23,AE$2,"D")/365),1)))))))</f>
        <v>0</v>
      </c>
      <c r="AF23" s="53">
        <f>IF($V23&lt;=AE$2,0,IF($O23&lt;=AE$2,0,IF($G23&gt;=AF$2,0,IF($K23&gt;=$J23,0,IF($O23&lt;=AF$2,($J23-(SUM($K23,SUM($Z23:AE23)))),IF($L23=$D$139,(($J23-$K23)/$P23),(($J23-SUM($Z23:AE23))*$Q23))*IF($V23&lt;=AF$2,(DATEDIF(AE$2,$V23,"D")/365),IF($G23&gt;AE$2,(DATEDIF($G23,AF$2,"D")/365),1)))))))</f>
        <v>0</v>
      </c>
      <c r="AG23" s="53">
        <f>IF($V23&lt;=AF$2,0,IF($O23&lt;=AF$2,0,IF($G23&gt;=AG$2,0,IF($K23&gt;=$J23,0,IF($O23&lt;=AG$2,($J23-(SUM($K23,SUM($Z23:AF23)))),IF($L23=$D$139,(($J23-$K23)/$P23),(($J23-SUM($Z23:AF23))*$Q23))*IF($V23&lt;=AG$2,(DATEDIF(AF$2,$V23,"D")/365),IF($G23&gt;AF$2,(DATEDIF($G23,AG$2,"D")/365),1)))))))</f>
        <v>0</v>
      </c>
      <c r="AH23" s="53">
        <f>IF($V23&lt;=AG$2,0,IF($O23&lt;=AG$2,0,IF($G23&gt;=AH$2,0,IF($K23&gt;=$J23,0,IF($O23&lt;=AH$2,($J23-(SUM($K23,SUM($Z23:AG23)))),IF($L23=$D$139,(($J23-$K23)/$P23),(($J23-SUM($Z23:AG23))*$Q23))*IF($V23&lt;=AH$2,(DATEDIF(AG$2,$V23,"D")/365),IF($G23&gt;AG$2,(DATEDIF($G23,AH$2,"D")/365),1)))))))</f>
        <v>0</v>
      </c>
      <c r="AI23" s="53">
        <f>IF($V23&lt;=AH$2,0,IF($O23&lt;=AH$2,0,IF($G23&gt;=AI$2,0,IF($K23&gt;=$J23,0,IF($O23&lt;=AI$2,($J23-(SUM($K23,SUM($Z23:AH23)))),IF($L23=$D$139,(($J23-$K23)/$P23),(($J23-SUM($Z23:AH23))*$Q23))*IF($V23&lt;=AI$2,(DATEDIF(AH$2,$V23,"D")/365),IF($G23&gt;AH$2,(DATEDIF($G23,AI$2,"D")/365),1)))))))</f>
        <v>0</v>
      </c>
      <c r="AJ23" s="53">
        <f>IF($V23&lt;=AI$2,0,IF($O23&lt;=AI$2,0,IF($G23&gt;=AJ$2,0,IF($K23&gt;=$J23,0,IF($O23&lt;=AJ$2,($J23-(SUM($K23,SUM($Z23:AI23)))),IF($L23=$D$139,(($J23-$K23)/$P23),(($J23-SUM($Z23:AI23))*$Q23))*IF($V23&lt;=AJ$2,(DATEDIF(AI$2,$V23,"D")/365),IF($G23&gt;AI$2,(DATEDIF($G23,AJ$2,"D")/365),1)))))))</f>
        <v>0</v>
      </c>
      <c r="AK23" s="53">
        <f>IF($V23&lt;=AJ$2,0,IF($O23&lt;=AJ$2,0,IF($G23&gt;=AK$2,0,IF($K23&gt;=$J23,0,IF($O23&lt;=AK$2,($J23-(SUM($K23,SUM($Z23:AJ23)))),IF($L23=$D$139,(($J23-$K23)/$P23),(($J23-SUM($Z23:AJ23))*$Q23))*IF($V23&lt;=AK$2,(DATEDIF(AJ$2,$V23,"D")/365),IF($G23&gt;AJ$2,(DATEDIF($G23,AK$2,"D")/365),1)))))))</f>
        <v>0</v>
      </c>
      <c r="AL23" s="53">
        <f>IF($V23&lt;=AK$2,0,IF($O23&lt;=AK$2,0,IF($G23&gt;=AL$2,0,IF($K23&gt;=$J23,0,IF($O23&lt;=AL$2,($J23-(SUM($K23,SUM($Z23:AK23)))),IF($L23=$D$139,(($J23-$K23)/$P23),(($J23-SUM($Z23:AK23))*$Q23))*IF($V23&lt;=AL$2,(DATEDIF(AK$2,$V23,"D")/365),IF($G23&gt;AK$2,(DATEDIF($G23,AL$2,"D")/365),1)))))))</f>
        <v>0</v>
      </c>
      <c r="AM23" s="53">
        <f>IF($V23&lt;=AL$2,0,IF($O23&lt;=AL$2,0,IF($G23&gt;=AM$2,0,IF($K23&gt;=$J23,0,IF($O23&lt;=AM$2,($J23-(SUM($K23,SUM($Z23:AL23)))),IF($L23=$D$139,(($J23-$K23)/$P23),(($J23-SUM($Z23:AL23))*$Q23))*IF($V23&lt;=AM$2,(DATEDIF(AL$2,$V23,"D")/365),IF($G23&gt;AL$2,(DATEDIF($G23,AM$2,"D")/365),1)))))))</f>
        <v>0</v>
      </c>
      <c r="AN23" s="53">
        <f>IF($V23&lt;=AM$2,0,IF($O23&lt;=AM$2,0,IF($G23&gt;=AN$2,0,IF($K23&gt;=$J23,0,IF($O23&lt;=AN$2,($J23-(SUM($K23,SUM($Z23:AM23)))),IF($L23=$D$139,(($J23-$K23)/$P23),(($J23-SUM($Z23:AM23))*$Q23))*IF($V23&lt;=AN$2,(DATEDIF(AM$2,$V23,"D")/365),IF($G23&gt;AM$2,(DATEDIF($G23,AN$2,"D")/365),1)))))))</f>
        <v>0</v>
      </c>
      <c r="AO23" s="53">
        <f>IF($V23&lt;=AN$2,0,IF($O23&lt;=AN$2,0,IF($G23&gt;=AO$2,0,IF($K23&gt;=$J23,0,IF($O23&lt;=AO$2,($J23-(SUM($K23,SUM($Z23:AN23)))),IF($L23=$D$139,(($J23-$K23)/$P23),(($J23-SUM($Z23:AN23))*$Q23))*IF($V23&lt;=AO$2,(DATEDIF(AN$2,$V23,"D")/365),IF($G23&gt;AN$2,(DATEDIF($G23,AO$2,"D")/365),1)))))))</f>
        <v>0</v>
      </c>
      <c r="AP23" s="53">
        <f>IF($V23&lt;=AO$2,0,IF($O23&lt;=AO$2,0,IF($G23&gt;=AP$2,0,IF($K23&gt;=$J23,0,IF($O23&lt;=AP$2,($J23-(SUM($K23,SUM($Z23:AO23)))),IF($L23=$D$139,(($J23-$K23)/$P23),(($J23-SUM($Z23:AO23))*$Q23))*IF($V23&lt;=AP$2,(DATEDIF(AO$2,$V23,"D")/365),IF($G23&gt;AO$2,(DATEDIF($G23,AP$2,"D")/365),1)))))))</f>
        <v>0</v>
      </c>
      <c r="AQ23" s="53">
        <f>IF($V23&lt;=AP$2,0,IF($O23&lt;=AP$2,0,IF($G23&gt;=AQ$2,0,IF($K23&gt;=$J23,0,IF($O23&lt;=AQ$2,($J23-(SUM($K23,SUM($Z23:AP23)))),IF($L23=$D$139,(($J23-$K23)/$P23),(($J23-SUM($Z23:AP23))*$Q23))*IF($V23&lt;=AQ$2,(DATEDIF(AP$2,$V23,"D")/365),IF($G23&gt;AP$2,(DATEDIF($G23,AQ$2,"D")/365),1)))))))</f>
        <v>0</v>
      </c>
      <c r="AR23" s="53">
        <f>IF($V23&lt;=AQ$2,0,IF($O23&lt;=AQ$2,0,IF($G23&gt;=AR$2,0,IF($K23&gt;=$J23,0,IF($O23&lt;=AR$2,($J23-(SUM($K23,SUM($Z23:AQ23)))),IF($L23=$D$139,(($J23-$K23)/$P23),(($J23-SUM($Z23:AQ23))*$Q23))*IF($V23&lt;=AR$2,(DATEDIF(AQ$2,$V23,"D")/365),IF($G23&gt;AQ$2,(DATEDIF($G23,AR$2,"D")/365),1)))))))</f>
        <v>0</v>
      </c>
      <c r="AS23" s="53">
        <f>IF($V23&lt;=AR$2,0,IF($O23&lt;=AR$2,0,IF($G23&gt;=AS$2,0,IF($K23&gt;=$J23,0,IF($O23&lt;=AS$2,($J23-(SUM($K23,SUM($Z23:AR23)))),IF($L23=$D$139,(($J23-$K23)/$P23),(($J23-SUM($Z23:AR23))*$Q23))*IF($V23&lt;=AS$2,(DATEDIF(AR$2,$V23,"D")/365),IF($G23&gt;AR$2,(DATEDIF($G23,AS$2,"D")/365),1)))))))</f>
        <v>0</v>
      </c>
      <c r="AT23" s="53">
        <f>IF($V23&lt;=AS$2,0,IF($O23&lt;=AS$2,0,IF($G23&gt;=AT$2,0,IF($K23&gt;=$J23,0,IF($O23&lt;=AT$2,($J23-(SUM($K23,SUM($Z23:AS23)))),IF($L23=$D$139,(($J23-$K23)/$P23),(($J23-SUM($Z23:AS23))*$Q23))*IF($V23&lt;=AT$2,(DATEDIF(AS$2,$V23,"D")/365),IF($G23&gt;AS$2,(DATEDIF($G23,AT$2,"D")/365),1)))))))</f>
        <v>0</v>
      </c>
      <c r="AU23" s="53">
        <f>IF($V23&lt;=AT$2,0,IF($O23&lt;=AT$2,0,IF($G23&gt;=AU$2,0,IF($K23&gt;=$J23,0,IF($O23&lt;=AU$2,($J23-(SUM($K23,SUM($Z23:AT23)))),IF($L23=$D$139,(($J23-$K23)/$P23),(($J23-SUM($Z23:AT23))*$Q23))*IF($V23&lt;=AU$2,(DATEDIF(AT$2,$V23,"D")/365),IF($G23&gt;AT$2,(DATEDIF($G23,AU$2,"D")/365),1)))))))</f>
        <v>0</v>
      </c>
      <c r="AV23" s="53">
        <f>IF($V23&lt;=AU$2,0,IF($O23&lt;=AU$2,0,IF($G23&gt;=AV$2,0,IF($K23&gt;=$J23,0,IF($O23&lt;=AV$2,($J23-(SUM($K23,SUM($Z23:AU23)))),IF($L23=$D$139,(($J23-$K23)/$P23),(($J23-SUM($Z23:AU23))*$Q23))*IF($V23&lt;=AV$2,(DATEDIF(AU$2,$V23,"D")/365),IF($G23&gt;AU$2,(DATEDIF($G23,AV$2,"D")/365),1)))))))</f>
        <v>0</v>
      </c>
      <c r="AW23" s="53">
        <f>IF($V23&lt;=AV$2,0,IF($O23&lt;=AV$2,0,IF($G23&gt;=AW$2,0,IF($K23&gt;=$J23,0,IF($O23&lt;=AW$2,($J23-(SUM($K23,SUM($Z23:AV23)))),IF($L23=$D$139,(($J23-$K23)/$P23),(($J23-SUM($Z23:AV23))*$Q23))*IF($V23&lt;=AW$2,(DATEDIF(AV$2,$V23,"D")/365),IF($G23&gt;AV$2,(DATEDIF($G23,AW$2,"D")/365),1)))))))</f>
        <v>0</v>
      </c>
      <c r="AX23" s="53">
        <f>IF($V23&lt;=AW$2,0,IF($O23&lt;=AW$2,0,IF($G23&gt;=AX$2,0,IF($K23&gt;=$J23,0,IF($O23&lt;=AX$2,($J23-(SUM($K23,SUM($Z23:AW23)))),IF($L23=$D$139,(($J23-$K23)/$P23),(($J23-SUM($Z23:AW23))*$Q23))*IF($V23&lt;=AX$2,(DATEDIF(AW$2,$V23,"D")/365),IF($G23&gt;AW$2,(DATEDIF($G23,AX$2,"D")/365),1)))))))</f>
        <v>0</v>
      </c>
      <c r="AY23" s="53">
        <f>IF($V23&lt;=AX$2,0,IF($O23&lt;=AX$2,0,IF($G23&gt;=AY$2,0,IF($K23&gt;=$J23,0,IF($O23&lt;=AY$2,($J23-(SUM($K23,SUM($Z23:AX23)))),IF($L23=$D$139,(($J23-$K23)/$P23),(($J23-SUM($Z23:AX23))*$Q23))*IF($V23&lt;=AY$2,(DATEDIF(AX$2,$V23,"D")/365),IF($G23&gt;AX$2,(DATEDIF($G23,AY$2,"D")/365),1)))))))</f>
        <v>0</v>
      </c>
      <c r="AZ23" s="52"/>
      <c r="BA23" s="52"/>
      <c r="BB23" s="126">
        <f>IF($V23&lt;=BB$2,0,IF($G23&gt;=BB$2,0,IF($G23&gt;$W$3,(J23-Z23),IF($G23&lt;=$W$3,J23-SUM(W23,$Z23:Z23),0))))</f>
        <v>0</v>
      </c>
      <c r="BC23" s="53">
        <f t="shared" si="14"/>
        <v>0</v>
      </c>
      <c r="BD23" s="52">
        <f t="shared" si="14"/>
        <v>0</v>
      </c>
      <c r="BE23" s="53">
        <f t="shared" si="14"/>
        <v>0</v>
      </c>
      <c r="BF23" s="52">
        <f t="shared" si="14"/>
        <v>0</v>
      </c>
      <c r="BG23" s="53">
        <f t="shared" si="14"/>
        <v>0</v>
      </c>
      <c r="BH23" s="52">
        <f t="shared" si="14"/>
        <v>0</v>
      </c>
      <c r="BI23" s="53">
        <f t="shared" si="14"/>
        <v>0</v>
      </c>
      <c r="BJ23" s="52">
        <f t="shared" si="14"/>
        <v>0</v>
      </c>
      <c r="BK23" s="53">
        <f t="shared" si="14"/>
        <v>0</v>
      </c>
      <c r="BL23" s="52">
        <f t="shared" si="14"/>
        <v>0</v>
      </c>
      <c r="BM23" s="53">
        <f t="shared" si="14"/>
        <v>0</v>
      </c>
      <c r="BN23" s="52">
        <f t="shared" si="14"/>
        <v>0</v>
      </c>
      <c r="BO23" s="53">
        <f t="shared" si="14"/>
        <v>0</v>
      </c>
      <c r="BP23" s="52">
        <f t="shared" si="14"/>
        <v>0</v>
      </c>
      <c r="BQ23" s="53">
        <f t="shared" si="14"/>
        <v>0</v>
      </c>
      <c r="BR23" s="52">
        <f t="shared" si="14"/>
        <v>0</v>
      </c>
      <c r="BS23" s="53">
        <f t="shared" si="16"/>
        <v>0</v>
      </c>
      <c r="BT23" s="52">
        <f t="shared" si="12"/>
        <v>0</v>
      </c>
      <c r="BU23" s="53">
        <f t="shared" si="12"/>
        <v>0</v>
      </c>
      <c r="BV23" s="52">
        <f t="shared" si="12"/>
        <v>0</v>
      </c>
      <c r="BW23" s="53">
        <f t="shared" si="12"/>
        <v>0</v>
      </c>
      <c r="BX23" s="52">
        <f t="shared" si="12"/>
        <v>0</v>
      </c>
      <c r="BY23" s="53">
        <f t="shared" si="12"/>
        <v>0</v>
      </c>
      <c r="BZ23" s="52">
        <f t="shared" si="12"/>
        <v>0</v>
      </c>
      <c r="CA23" s="53">
        <f t="shared" si="12"/>
        <v>0</v>
      </c>
    </row>
    <row r="24" spans="1:79">
      <c r="A24" s="20">
        <v>23</v>
      </c>
      <c r="B24" s="20" t="s">
        <v>30</v>
      </c>
      <c r="C24" s="20" t="s">
        <v>153</v>
      </c>
      <c r="D24" s="2">
        <v>1985</v>
      </c>
      <c r="E24" s="3">
        <v>4</v>
      </c>
      <c r="F24" s="2">
        <v>1</v>
      </c>
      <c r="G24" s="55">
        <f t="shared" si="0"/>
        <v>31137</v>
      </c>
      <c r="H24" s="4">
        <v>0</v>
      </c>
      <c r="I24" s="1">
        <v>0</v>
      </c>
      <c r="J24" s="51">
        <f t="shared" si="17"/>
        <v>0</v>
      </c>
      <c r="K24" s="54">
        <f t="shared" si="1"/>
        <v>0</v>
      </c>
      <c r="L24" s="4" t="s">
        <v>96</v>
      </c>
      <c r="M24" s="54">
        <f t="shared" si="15"/>
        <v>10</v>
      </c>
      <c r="N24" s="53">
        <f t="shared" si="2"/>
        <v>10</v>
      </c>
      <c r="O24" s="55">
        <f t="shared" si="3"/>
        <v>34789</v>
      </c>
      <c r="P24" s="53">
        <f t="shared" si="4"/>
        <v>0</v>
      </c>
      <c r="Q24" s="111">
        <f t="shared" si="5"/>
        <v>0</v>
      </c>
      <c r="R24" s="150" t="s">
        <v>130</v>
      </c>
      <c r="S24" s="151">
        <v>17</v>
      </c>
      <c r="T24" s="152">
        <v>4</v>
      </c>
      <c r="U24" s="151">
        <v>2035</v>
      </c>
      <c r="V24" s="116">
        <f t="shared" si="6"/>
        <v>54878</v>
      </c>
      <c r="W24" s="53">
        <f t="shared" si="7"/>
        <v>0</v>
      </c>
      <c r="X24" s="53">
        <f t="shared" si="8"/>
        <v>0</v>
      </c>
      <c r="Y24" s="53">
        <f t="shared" si="9"/>
        <v>0</v>
      </c>
      <c r="Z24" s="53">
        <f t="shared" si="10"/>
        <v>0</v>
      </c>
      <c r="AA24" s="53">
        <f>IF($V24&lt;=Z$2,0,IF($O24&lt;=Z$2,0,IF($G24&gt;=AA$2,0,IF($K24&gt;=$J24,0,IF($O24&lt;=AA$2,($J24-(SUM($K24,SUM($Z24:Z24)))),IF($L24=$D$139,(($J24-$K24)/$P24),(($J24-SUM($Z24:Z24))*$Q24))*IF($V24&lt;=AA$2,(DATEDIF(Z$2,$V24,"D")/365),IF($G24&gt;Z$2,(DATEDIF($G24,AA$2,"D")/365),1)))))))</f>
        <v>0</v>
      </c>
      <c r="AB24" s="53">
        <f>IF($V24&lt;=AA$2,0,IF($O24&lt;=AA$2,0,IF($G24&gt;=AB$2,0,IF($K24&gt;=$J24,0,IF($O24&lt;=AB$2,($J24-(SUM($K24,SUM($Z24:AA24)))),IF($L24=$D$139,(($J24-$K24)/$P24),(($J24-SUM($Z24:AA24))*$Q24))*IF($V24&lt;=AB$2,(DATEDIF(AA$2,$V24,"D")/365),IF($G24&gt;AA$2,(DATEDIF($G24,AB$2,"D")/365),1)))))))</f>
        <v>0</v>
      </c>
      <c r="AC24" s="53">
        <f>IF($V24&lt;=AB$2,0,IF($O24&lt;=AB$2,0,IF($G24&gt;=AC$2,0,IF($K24&gt;=$J24,0,IF($O24&lt;=AC$2,($J24-(SUM($K24,SUM($Z24:AB24)))),IF($L24=$D$139,(($J24-$K24)/$P24),(($J24-SUM($Z24:AB24))*$Q24))*IF($V24&lt;=AC$2,(DATEDIF(AB$2,$V24,"D")/365),IF($G24&gt;AB$2,(DATEDIF($G24,AC$2,"D")/365),1)))))))</f>
        <v>0</v>
      </c>
      <c r="AD24" s="53">
        <f>IF($V24&lt;=AC$2,0,IF($O24&lt;=AC$2,0,IF($G24&gt;=AD$2,0,IF($K24&gt;=$J24,0,IF($O24&lt;=AD$2,($J24-(SUM($K24,SUM($Z24:AC24)))),IF($L24=$D$139,(($J24-$K24)/$P24),(($J24-SUM($Z24:AC24))*$Q24))*IF($V24&lt;=AD$2,(DATEDIF(AC$2,$V24,"D")/365),IF($G24&gt;AC$2,(DATEDIF($G24,AD$2,"D")/365),1)))))))</f>
        <v>0</v>
      </c>
      <c r="AE24" s="53">
        <f>IF($V24&lt;=AD$2,0,IF($O24&lt;=AD$2,0,IF($G24&gt;=AE$2,0,IF($K24&gt;=$J24,0,IF($O24&lt;=AE$2,($J24-(SUM($K24,SUM($Z24:AD24)))),IF($L24=$D$139,(($J24-$K24)/$P24),(($J24-SUM($Z24:AD24))*$Q24))*IF($V24&lt;=AE$2,(DATEDIF(AD$2,$V24,"D")/365),IF($G24&gt;AD$2,(DATEDIF($G24,AE$2,"D")/365),1)))))))</f>
        <v>0</v>
      </c>
      <c r="AF24" s="53">
        <f>IF($V24&lt;=AE$2,0,IF($O24&lt;=AE$2,0,IF($G24&gt;=AF$2,0,IF($K24&gt;=$J24,0,IF($O24&lt;=AF$2,($J24-(SUM($K24,SUM($Z24:AE24)))),IF($L24=$D$139,(($J24-$K24)/$P24),(($J24-SUM($Z24:AE24))*$Q24))*IF($V24&lt;=AF$2,(DATEDIF(AE$2,$V24,"D")/365),IF($G24&gt;AE$2,(DATEDIF($G24,AF$2,"D")/365),1)))))))</f>
        <v>0</v>
      </c>
      <c r="AG24" s="53">
        <f>IF($V24&lt;=AF$2,0,IF($O24&lt;=AF$2,0,IF($G24&gt;=AG$2,0,IF($K24&gt;=$J24,0,IF($O24&lt;=AG$2,($J24-(SUM($K24,SUM($Z24:AF24)))),IF($L24=$D$139,(($J24-$K24)/$P24),(($J24-SUM($Z24:AF24))*$Q24))*IF($V24&lt;=AG$2,(DATEDIF(AF$2,$V24,"D")/365),IF($G24&gt;AF$2,(DATEDIF($G24,AG$2,"D")/365),1)))))))</f>
        <v>0</v>
      </c>
      <c r="AH24" s="53">
        <f>IF($V24&lt;=AG$2,0,IF($O24&lt;=AG$2,0,IF($G24&gt;=AH$2,0,IF($K24&gt;=$J24,0,IF($O24&lt;=AH$2,($J24-(SUM($K24,SUM($Z24:AG24)))),IF($L24=$D$139,(($J24-$K24)/$P24),(($J24-SUM($Z24:AG24))*$Q24))*IF($V24&lt;=AH$2,(DATEDIF(AG$2,$V24,"D")/365),IF($G24&gt;AG$2,(DATEDIF($G24,AH$2,"D")/365),1)))))))</f>
        <v>0</v>
      </c>
      <c r="AI24" s="53">
        <f>IF($V24&lt;=AH$2,0,IF($O24&lt;=AH$2,0,IF($G24&gt;=AI$2,0,IF($K24&gt;=$J24,0,IF($O24&lt;=AI$2,($J24-(SUM($K24,SUM($Z24:AH24)))),IF($L24=$D$139,(($J24-$K24)/$P24),(($J24-SUM($Z24:AH24))*$Q24))*IF($V24&lt;=AI$2,(DATEDIF(AH$2,$V24,"D")/365),IF($G24&gt;AH$2,(DATEDIF($G24,AI$2,"D")/365),1)))))))</f>
        <v>0</v>
      </c>
      <c r="AJ24" s="53">
        <f>IF($V24&lt;=AI$2,0,IF($O24&lt;=AI$2,0,IF($G24&gt;=AJ$2,0,IF($K24&gt;=$J24,0,IF($O24&lt;=AJ$2,($J24-(SUM($K24,SUM($Z24:AI24)))),IF($L24=$D$139,(($J24-$K24)/$P24),(($J24-SUM($Z24:AI24))*$Q24))*IF($V24&lt;=AJ$2,(DATEDIF(AI$2,$V24,"D")/365),IF($G24&gt;AI$2,(DATEDIF($G24,AJ$2,"D")/365),1)))))))</f>
        <v>0</v>
      </c>
      <c r="AK24" s="53">
        <f>IF($V24&lt;=AJ$2,0,IF($O24&lt;=AJ$2,0,IF($G24&gt;=AK$2,0,IF($K24&gt;=$J24,0,IF($O24&lt;=AK$2,($J24-(SUM($K24,SUM($Z24:AJ24)))),IF($L24=$D$139,(($J24-$K24)/$P24),(($J24-SUM($Z24:AJ24))*$Q24))*IF($V24&lt;=AK$2,(DATEDIF(AJ$2,$V24,"D")/365),IF($G24&gt;AJ$2,(DATEDIF($G24,AK$2,"D")/365),1)))))))</f>
        <v>0</v>
      </c>
      <c r="AL24" s="53">
        <f>IF($V24&lt;=AK$2,0,IF($O24&lt;=AK$2,0,IF($G24&gt;=AL$2,0,IF($K24&gt;=$J24,0,IF($O24&lt;=AL$2,($J24-(SUM($K24,SUM($Z24:AK24)))),IF($L24=$D$139,(($J24-$K24)/$P24),(($J24-SUM($Z24:AK24))*$Q24))*IF($V24&lt;=AL$2,(DATEDIF(AK$2,$V24,"D")/365),IF($G24&gt;AK$2,(DATEDIF($G24,AL$2,"D")/365),1)))))))</f>
        <v>0</v>
      </c>
      <c r="AM24" s="53">
        <f>IF($V24&lt;=AL$2,0,IF($O24&lt;=AL$2,0,IF($G24&gt;=AM$2,0,IF($K24&gt;=$J24,0,IF($O24&lt;=AM$2,($J24-(SUM($K24,SUM($Z24:AL24)))),IF($L24=$D$139,(($J24-$K24)/$P24),(($J24-SUM($Z24:AL24))*$Q24))*IF($V24&lt;=AM$2,(DATEDIF(AL$2,$V24,"D")/365),IF($G24&gt;AL$2,(DATEDIF($G24,AM$2,"D")/365),1)))))))</f>
        <v>0</v>
      </c>
      <c r="AN24" s="53">
        <f>IF($V24&lt;=AM$2,0,IF($O24&lt;=AM$2,0,IF($G24&gt;=AN$2,0,IF($K24&gt;=$J24,0,IF($O24&lt;=AN$2,($J24-(SUM($K24,SUM($Z24:AM24)))),IF($L24=$D$139,(($J24-$K24)/$P24),(($J24-SUM($Z24:AM24))*$Q24))*IF($V24&lt;=AN$2,(DATEDIF(AM$2,$V24,"D")/365),IF($G24&gt;AM$2,(DATEDIF($G24,AN$2,"D")/365),1)))))))</f>
        <v>0</v>
      </c>
      <c r="AO24" s="53">
        <f>IF($V24&lt;=AN$2,0,IF($O24&lt;=AN$2,0,IF($G24&gt;=AO$2,0,IF($K24&gt;=$J24,0,IF($O24&lt;=AO$2,($J24-(SUM($K24,SUM($Z24:AN24)))),IF($L24=$D$139,(($J24-$K24)/$P24),(($J24-SUM($Z24:AN24))*$Q24))*IF($V24&lt;=AO$2,(DATEDIF(AN$2,$V24,"D")/365),IF($G24&gt;AN$2,(DATEDIF($G24,AO$2,"D")/365),1)))))))</f>
        <v>0</v>
      </c>
      <c r="AP24" s="53">
        <f>IF($V24&lt;=AO$2,0,IF($O24&lt;=AO$2,0,IF($G24&gt;=AP$2,0,IF($K24&gt;=$J24,0,IF($O24&lt;=AP$2,($J24-(SUM($K24,SUM($Z24:AO24)))),IF($L24=$D$139,(($J24-$K24)/$P24),(($J24-SUM($Z24:AO24))*$Q24))*IF($V24&lt;=AP$2,(DATEDIF(AO$2,$V24,"D")/365),IF($G24&gt;AO$2,(DATEDIF($G24,AP$2,"D")/365),1)))))))</f>
        <v>0</v>
      </c>
      <c r="AQ24" s="53">
        <f>IF($V24&lt;=AP$2,0,IF($O24&lt;=AP$2,0,IF($G24&gt;=AQ$2,0,IF($K24&gt;=$J24,0,IF($O24&lt;=AQ$2,($J24-(SUM($K24,SUM($Z24:AP24)))),IF($L24=$D$139,(($J24-$K24)/$P24),(($J24-SUM($Z24:AP24))*$Q24))*IF($V24&lt;=AQ$2,(DATEDIF(AP$2,$V24,"D")/365),IF($G24&gt;AP$2,(DATEDIF($G24,AQ$2,"D")/365),1)))))))</f>
        <v>0</v>
      </c>
      <c r="AR24" s="53">
        <f>IF($V24&lt;=AQ$2,0,IF($O24&lt;=AQ$2,0,IF($G24&gt;=AR$2,0,IF($K24&gt;=$J24,0,IF($O24&lt;=AR$2,($J24-(SUM($K24,SUM($Z24:AQ24)))),IF($L24=$D$139,(($J24-$K24)/$P24),(($J24-SUM($Z24:AQ24))*$Q24))*IF($V24&lt;=AR$2,(DATEDIF(AQ$2,$V24,"D")/365),IF($G24&gt;AQ$2,(DATEDIF($G24,AR$2,"D")/365),1)))))))</f>
        <v>0</v>
      </c>
      <c r="AS24" s="53">
        <f>IF($V24&lt;=AR$2,0,IF($O24&lt;=AR$2,0,IF($G24&gt;=AS$2,0,IF($K24&gt;=$J24,0,IF($O24&lt;=AS$2,($J24-(SUM($K24,SUM($Z24:AR24)))),IF($L24=$D$139,(($J24-$K24)/$P24),(($J24-SUM($Z24:AR24))*$Q24))*IF($V24&lt;=AS$2,(DATEDIF(AR$2,$V24,"D")/365),IF($G24&gt;AR$2,(DATEDIF($G24,AS$2,"D")/365),1)))))))</f>
        <v>0</v>
      </c>
      <c r="AT24" s="53">
        <f>IF($V24&lt;=AS$2,0,IF($O24&lt;=AS$2,0,IF($G24&gt;=AT$2,0,IF($K24&gt;=$J24,0,IF($O24&lt;=AT$2,($J24-(SUM($K24,SUM($Z24:AS24)))),IF($L24=$D$139,(($J24-$K24)/$P24),(($J24-SUM($Z24:AS24))*$Q24))*IF($V24&lt;=AT$2,(DATEDIF(AS$2,$V24,"D")/365),IF($G24&gt;AS$2,(DATEDIF($G24,AT$2,"D")/365),1)))))))</f>
        <v>0</v>
      </c>
      <c r="AU24" s="53">
        <f>IF($V24&lt;=AT$2,0,IF($O24&lt;=AT$2,0,IF($G24&gt;=AU$2,0,IF($K24&gt;=$J24,0,IF($O24&lt;=AU$2,($J24-(SUM($K24,SUM($Z24:AT24)))),IF($L24=$D$139,(($J24-$K24)/$P24),(($J24-SUM($Z24:AT24))*$Q24))*IF($V24&lt;=AU$2,(DATEDIF(AT$2,$V24,"D")/365),IF($G24&gt;AT$2,(DATEDIF($G24,AU$2,"D")/365),1)))))))</f>
        <v>0</v>
      </c>
      <c r="AV24" s="53">
        <f>IF($V24&lt;=AU$2,0,IF($O24&lt;=AU$2,0,IF($G24&gt;=AV$2,0,IF($K24&gt;=$J24,0,IF($O24&lt;=AV$2,($J24-(SUM($K24,SUM($Z24:AU24)))),IF($L24=$D$139,(($J24-$K24)/$P24),(($J24-SUM($Z24:AU24))*$Q24))*IF($V24&lt;=AV$2,(DATEDIF(AU$2,$V24,"D")/365),IF($G24&gt;AU$2,(DATEDIF($G24,AV$2,"D")/365),1)))))))</f>
        <v>0</v>
      </c>
      <c r="AW24" s="53">
        <f>IF($V24&lt;=AV$2,0,IF($O24&lt;=AV$2,0,IF($G24&gt;=AW$2,0,IF($K24&gt;=$J24,0,IF($O24&lt;=AW$2,($J24-(SUM($K24,SUM($Z24:AV24)))),IF($L24=$D$139,(($J24-$K24)/$P24),(($J24-SUM($Z24:AV24))*$Q24))*IF($V24&lt;=AW$2,(DATEDIF(AV$2,$V24,"D")/365),IF($G24&gt;AV$2,(DATEDIF($G24,AW$2,"D")/365),1)))))))</f>
        <v>0</v>
      </c>
      <c r="AX24" s="53">
        <f>IF($V24&lt;=AW$2,0,IF($O24&lt;=AW$2,0,IF($G24&gt;=AX$2,0,IF($K24&gt;=$J24,0,IF($O24&lt;=AX$2,($J24-(SUM($K24,SUM($Z24:AW24)))),IF($L24=$D$139,(($J24-$K24)/$P24),(($J24-SUM($Z24:AW24))*$Q24))*IF($V24&lt;=AX$2,(DATEDIF(AW$2,$V24,"D")/365),IF($G24&gt;AW$2,(DATEDIF($G24,AX$2,"D")/365),1)))))))</f>
        <v>0</v>
      </c>
      <c r="AY24" s="53">
        <f>IF($V24&lt;=AX$2,0,IF($O24&lt;=AX$2,0,IF($G24&gt;=AY$2,0,IF($K24&gt;=$J24,0,IF($O24&lt;=AY$2,($J24-(SUM($K24,SUM($Z24:AX24)))),IF($L24=$D$139,(($J24-$K24)/$P24),(($J24-SUM($Z24:AX24))*$Q24))*IF($V24&lt;=AY$2,(DATEDIF(AX$2,$V24,"D")/365),IF($G24&gt;AX$2,(DATEDIF($G24,AY$2,"D")/365),1)))))))</f>
        <v>0</v>
      </c>
      <c r="AZ24" s="52"/>
      <c r="BA24" s="52"/>
      <c r="BB24" s="126">
        <f>IF($V24&lt;=BB$2,0,IF($G24&gt;=BB$2,0,IF($G24&gt;$W$3,(J24-Z24),IF($G24&lt;=$W$3,J24-SUM(W24,$Z24:Z24),0))))</f>
        <v>0</v>
      </c>
      <c r="BC24" s="53">
        <f t="shared" si="14"/>
        <v>0</v>
      </c>
      <c r="BD24" s="52">
        <f t="shared" si="14"/>
        <v>0</v>
      </c>
      <c r="BE24" s="53">
        <f t="shared" si="14"/>
        <v>0</v>
      </c>
      <c r="BF24" s="52">
        <f t="shared" si="14"/>
        <v>0</v>
      </c>
      <c r="BG24" s="53">
        <f t="shared" si="14"/>
        <v>0</v>
      </c>
      <c r="BH24" s="52">
        <f t="shared" si="14"/>
        <v>0</v>
      </c>
      <c r="BI24" s="53">
        <f t="shared" si="14"/>
        <v>0</v>
      </c>
      <c r="BJ24" s="52">
        <f t="shared" si="14"/>
        <v>0</v>
      </c>
      <c r="BK24" s="53">
        <f t="shared" si="14"/>
        <v>0</v>
      </c>
      <c r="BL24" s="52">
        <f t="shared" si="14"/>
        <v>0</v>
      </c>
      <c r="BM24" s="53">
        <f t="shared" si="14"/>
        <v>0</v>
      </c>
      <c r="BN24" s="52">
        <f t="shared" si="14"/>
        <v>0</v>
      </c>
      <c r="BO24" s="53">
        <f t="shared" si="14"/>
        <v>0</v>
      </c>
      <c r="BP24" s="52">
        <f t="shared" si="14"/>
        <v>0</v>
      </c>
      <c r="BQ24" s="53">
        <f t="shared" si="14"/>
        <v>0</v>
      </c>
      <c r="BR24" s="52">
        <f t="shared" si="14"/>
        <v>0</v>
      </c>
      <c r="BS24" s="53">
        <f t="shared" si="16"/>
        <v>0</v>
      </c>
      <c r="BT24" s="52">
        <f t="shared" si="12"/>
        <v>0</v>
      </c>
      <c r="BU24" s="53">
        <f t="shared" si="12"/>
        <v>0</v>
      </c>
      <c r="BV24" s="52">
        <f t="shared" si="12"/>
        <v>0</v>
      </c>
      <c r="BW24" s="53">
        <f t="shared" si="12"/>
        <v>0</v>
      </c>
      <c r="BX24" s="52">
        <f t="shared" si="12"/>
        <v>0</v>
      </c>
      <c r="BY24" s="53">
        <f t="shared" si="12"/>
        <v>0</v>
      </c>
      <c r="BZ24" s="52">
        <f t="shared" si="12"/>
        <v>0</v>
      </c>
      <c r="CA24" s="53">
        <f t="shared" si="12"/>
        <v>0</v>
      </c>
    </row>
    <row r="25" spans="1:79">
      <c r="A25" s="20">
        <v>24</v>
      </c>
      <c r="B25" s="20" t="s">
        <v>30</v>
      </c>
      <c r="C25" s="20" t="s">
        <v>153</v>
      </c>
      <c r="D25" s="2">
        <v>1985</v>
      </c>
      <c r="E25" s="3">
        <v>4</v>
      </c>
      <c r="F25" s="2">
        <v>1</v>
      </c>
      <c r="G25" s="55">
        <f t="shared" si="0"/>
        <v>31137</v>
      </c>
      <c r="H25" s="4">
        <v>0</v>
      </c>
      <c r="I25" s="1">
        <v>0</v>
      </c>
      <c r="J25" s="51">
        <f t="shared" si="17"/>
        <v>0</v>
      </c>
      <c r="K25" s="54">
        <f t="shared" si="1"/>
        <v>0</v>
      </c>
      <c r="L25" s="4" t="s">
        <v>96</v>
      </c>
      <c r="M25" s="54">
        <f t="shared" si="15"/>
        <v>10</v>
      </c>
      <c r="N25" s="53">
        <f t="shared" si="2"/>
        <v>10</v>
      </c>
      <c r="O25" s="55">
        <f t="shared" si="3"/>
        <v>34789</v>
      </c>
      <c r="P25" s="53">
        <f t="shared" si="4"/>
        <v>0</v>
      </c>
      <c r="Q25" s="111">
        <f t="shared" si="5"/>
        <v>0</v>
      </c>
      <c r="R25" s="150" t="s">
        <v>130</v>
      </c>
      <c r="S25" s="151">
        <v>17</v>
      </c>
      <c r="T25" s="152">
        <v>4</v>
      </c>
      <c r="U25" s="151">
        <v>2035</v>
      </c>
      <c r="V25" s="116">
        <f t="shared" si="6"/>
        <v>54878</v>
      </c>
      <c r="W25" s="53">
        <f t="shared" si="7"/>
        <v>0</v>
      </c>
      <c r="X25" s="53">
        <f t="shared" si="8"/>
        <v>0</v>
      </c>
      <c r="Y25" s="53">
        <f t="shared" si="9"/>
        <v>0</v>
      </c>
      <c r="Z25" s="53">
        <f t="shared" si="10"/>
        <v>0</v>
      </c>
      <c r="AA25" s="53">
        <f>IF($V25&lt;=Z$2,0,IF($O25&lt;=Z$2,0,IF($G25&gt;=AA$2,0,IF($K25&gt;=$J25,0,IF($O25&lt;=AA$2,($J25-(SUM($K25,SUM($Z25:Z25)))),IF($L25=$D$139,(($J25-$K25)/$P25),(($J25-SUM($Z25:Z25))*$Q25))*IF($V25&lt;=AA$2,(DATEDIF(Z$2,$V25,"D")/365),IF($G25&gt;Z$2,(DATEDIF($G25,AA$2,"D")/365),1)))))))</f>
        <v>0</v>
      </c>
      <c r="AB25" s="53">
        <f>IF($V25&lt;=AA$2,0,IF($O25&lt;=AA$2,0,IF($G25&gt;=AB$2,0,IF($K25&gt;=$J25,0,IF($O25&lt;=AB$2,($J25-(SUM($K25,SUM($Z25:AA25)))),IF($L25=$D$139,(($J25-$K25)/$P25),(($J25-SUM($Z25:AA25))*$Q25))*IF($V25&lt;=AB$2,(DATEDIF(AA$2,$V25,"D")/365),IF($G25&gt;AA$2,(DATEDIF($G25,AB$2,"D")/365),1)))))))</f>
        <v>0</v>
      </c>
      <c r="AC25" s="53">
        <f>IF($V25&lt;=AB$2,0,IF($O25&lt;=AB$2,0,IF($G25&gt;=AC$2,0,IF($K25&gt;=$J25,0,IF($O25&lt;=AC$2,($J25-(SUM($K25,SUM($Z25:AB25)))),IF($L25=$D$139,(($J25-$K25)/$P25),(($J25-SUM($Z25:AB25))*$Q25))*IF($V25&lt;=AC$2,(DATEDIF(AB$2,$V25,"D")/365),IF($G25&gt;AB$2,(DATEDIF($G25,AC$2,"D")/365),1)))))))</f>
        <v>0</v>
      </c>
      <c r="AD25" s="53">
        <f>IF($V25&lt;=AC$2,0,IF($O25&lt;=AC$2,0,IF($G25&gt;=AD$2,0,IF($K25&gt;=$J25,0,IF($O25&lt;=AD$2,($J25-(SUM($K25,SUM($Z25:AC25)))),IF($L25=$D$139,(($J25-$K25)/$P25),(($J25-SUM($Z25:AC25))*$Q25))*IF($V25&lt;=AD$2,(DATEDIF(AC$2,$V25,"D")/365),IF($G25&gt;AC$2,(DATEDIF($G25,AD$2,"D")/365),1)))))))</f>
        <v>0</v>
      </c>
      <c r="AE25" s="53">
        <f>IF($V25&lt;=AD$2,0,IF($O25&lt;=AD$2,0,IF($G25&gt;=AE$2,0,IF($K25&gt;=$J25,0,IF($O25&lt;=AE$2,($J25-(SUM($K25,SUM($Z25:AD25)))),IF($L25=$D$139,(($J25-$K25)/$P25),(($J25-SUM($Z25:AD25))*$Q25))*IF($V25&lt;=AE$2,(DATEDIF(AD$2,$V25,"D")/365),IF($G25&gt;AD$2,(DATEDIF($G25,AE$2,"D")/365),1)))))))</f>
        <v>0</v>
      </c>
      <c r="AF25" s="53">
        <f>IF($V25&lt;=AE$2,0,IF($O25&lt;=AE$2,0,IF($G25&gt;=AF$2,0,IF($K25&gt;=$J25,0,IF($O25&lt;=AF$2,($J25-(SUM($K25,SUM($Z25:AE25)))),IF($L25=$D$139,(($J25-$K25)/$P25),(($J25-SUM($Z25:AE25))*$Q25))*IF($V25&lt;=AF$2,(DATEDIF(AE$2,$V25,"D")/365),IF($G25&gt;AE$2,(DATEDIF($G25,AF$2,"D")/365),1)))))))</f>
        <v>0</v>
      </c>
      <c r="AG25" s="53">
        <f>IF($V25&lt;=AF$2,0,IF($O25&lt;=AF$2,0,IF($G25&gt;=AG$2,0,IF($K25&gt;=$J25,0,IF($O25&lt;=AG$2,($J25-(SUM($K25,SUM($Z25:AF25)))),IF($L25=$D$139,(($J25-$K25)/$P25),(($J25-SUM($Z25:AF25))*$Q25))*IF($V25&lt;=AG$2,(DATEDIF(AF$2,$V25,"D")/365),IF($G25&gt;AF$2,(DATEDIF($G25,AG$2,"D")/365),1)))))))</f>
        <v>0</v>
      </c>
      <c r="AH25" s="53">
        <f>IF($V25&lt;=AG$2,0,IF($O25&lt;=AG$2,0,IF($G25&gt;=AH$2,0,IF($K25&gt;=$J25,0,IF($O25&lt;=AH$2,($J25-(SUM($K25,SUM($Z25:AG25)))),IF($L25=$D$139,(($J25-$K25)/$P25),(($J25-SUM($Z25:AG25))*$Q25))*IF($V25&lt;=AH$2,(DATEDIF(AG$2,$V25,"D")/365),IF($G25&gt;AG$2,(DATEDIF($G25,AH$2,"D")/365),1)))))))</f>
        <v>0</v>
      </c>
      <c r="AI25" s="53">
        <f>IF($V25&lt;=AH$2,0,IF($O25&lt;=AH$2,0,IF($G25&gt;=AI$2,0,IF($K25&gt;=$J25,0,IF($O25&lt;=AI$2,($J25-(SUM($K25,SUM($Z25:AH25)))),IF($L25=$D$139,(($J25-$K25)/$P25),(($J25-SUM($Z25:AH25))*$Q25))*IF($V25&lt;=AI$2,(DATEDIF(AH$2,$V25,"D")/365),IF($G25&gt;AH$2,(DATEDIF($G25,AI$2,"D")/365),1)))))))</f>
        <v>0</v>
      </c>
      <c r="AJ25" s="53">
        <f>IF($V25&lt;=AI$2,0,IF($O25&lt;=AI$2,0,IF($G25&gt;=AJ$2,0,IF($K25&gt;=$J25,0,IF($O25&lt;=AJ$2,($J25-(SUM($K25,SUM($Z25:AI25)))),IF($L25=$D$139,(($J25-$K25)/$P25),(($J25-SUM($Z25:AI25))*$Q25))*IF($V25&lt;=AJ$2,(DATEDIF(AI$2,$V25,"D")/365),IF($G25&gt;AI$2,(DATEDIF($G25,AJ$2,"D")/365),1)))))))</f>
        <v>0</v>
      </c>
      <c r="AK25" s="53">
        <f>IF($V25&lt;=AJ$2,0,IF($O25&lt;=AJ$2,0,IF($G25&gt;=AK$2,0,IF($K25&gt;=$J25,0,IF($O25&lt;=AK$2,($J25-(SUM($K25,SUM($Z25:AJ25)))),IF($L25=$D$139,(($J25-$K25)/$P25),(($J25-SUM($Z25:AJ25))*$Q25))*IF($V25&lt;=AK$2,(DATEDIF(AJ$2,$V25,"D")/365),IF($G25&gt;AJ$2,(DATEDIF($G25,AK$2,"D")/365),1)))))))</f>
        <v>0</v>
      </c>
      <c r="AL25" s="53">
        <f>IF($V25&lt;=AK$2,0,IF($O25&lt;=AK$2,0,IF($G25&gt;=AL$2,0,IF($K25&gt;=$J25,0,IF($O25&lt;=AL$2,($J25-(SUM($K25,SUM($Z25:AK25)))),IF($L25=$D$139,(($J25-$K25)/$P25),(($J25-SUM($Z25:AK25))*$Q25))*IF($V25&lt;=AL$2,(DATEDIF(AK$2,$V25,"D")/365),IF($G25&gt;AK$2,(DATEDIF($G25,AL$2,"D")/365),1)))))))</f>
        <v>0</v>
      </c>
      <c r="AM25" s="53">
        <f>IF($V25&lt;=AL$2,0,IF($O25&lt;=AL$2,0,IF($G25&gt;=AM$2,0,IF($K25&gt;=$J25,0,IF($O25&lt;=AM$2,($J25-(SUM($K25,SUM($Z25:AL25)))),IF($L25=$D$139,(($J25-$K25)/$P25),(($J25-SUM($Z25:AL25))*$Q25))*IF($V25&lt;=AM$2,(DATEDIF(AL$2,$V25,"D")/365),IF($G25&gt;AL$2,(DATEDIF($G25,AM$2,"D")/365),1)))))))</f>
        <v>0</v>
      </c>
      <c r="AN25" s="53">
        <f>IF($V25&lt;=AM$2,0,IF($O25&lt;=AM$2,0,IF($G25&gt;=AN$2,0,IF($K25&gt;=$J25,0,IF($O25&lt;=AN$2,($J25-(SUM($K25,SUM($Z25:AM25)))),IF($L25=$D$139,(($J25-$K25)/$P25),(($J25-SUM($Z25:AM25))*$Q25))*IF($V25&lt;=AN$2,(DATEDIF(AM$2,$V25,"D")/365),IF($G25&gt;AM$2,(DATEDIF($G25,AN$2,"D")/365),1)))))))</f>
        <v>0</v>
      </c>
      <c r="AO25" s="53">
        <f>IF($V25&lt;=AN$2,0,IF($O25&lt;=AN$2,0,IF($G25&gt;=AO$2,0,IF($K25&gt;=$J25,0,IF($O25&lt;=AO$2,($J25-(SUM($K25,SUM($Z25:AN25)))),IF($L25=$D$139,(($J25-$K25)/$P25),(($J25-SUM($Z25:AN25))*$Q25))*IF($V25&lt;=AO$2,(DATEDIF(AN$2,$V25,"D")/365),IF($G25&gt;AN$2,(DATEDIF($G25,AO$2,"D")/365),1)))))))</f>
        <v>0</v>
      </c>
      <c r="AP25" s="53">
        <f>IF($V25&lt;=AO$2,0,IF($O25&lt;=AO$2,0,IF($G25&gt;=AP$2,0,IF($K25&gt;=$J25,0,IF($O25&lt;=AP$2,($J25-(SUM($K25,SUM($Z25:AO25)))),IF($L25=$D$139,(($J25-$K25)/$P25),(($J25-SUM($Z25:AO25))*$Q25))*IF($V25&lt;=AP$2,(DATEDIF(AO$2,$V25,"D")/365),IF($G25&gt;AO$2,(DATEDIF($G25,AP$2,"D")/365),1)))))))</f>
        <v>0</v>
      </c>
      <c r="AQ25" s="53">
        <f>IF($V25&lt;=AP$2,0,IF($O25&lt;=AP$2,0,IF($G25&gt;=AQ$2,0,IF($K25&gt;=$J25,0,IF($O25&lt;=AQ$2,($J25-(SUM($K25,SUM($Z25:AP25)))),IF($L25=$D$139,(($J25-$K25)/$P25),(($J25-SUM($Z25:AP25))*$Q25))*IF($V25&lt;=AQ$2,(DATEDIF(AP$2,$V25,"D")/365),IF($G25&gt;AP$2,(DATEDIF($G25,AQ$2,"D")/365),1)))))))</f>
        <v>0</v>
      </c>
      <c r="AR25" s="53">
        <f>IF($V25&lt;=AQ$2,0,IF($O25&lt;=AQ$2,0,IF($G25&gt;=AR$2,0,IF($K25&gt;=$J25,0,IF($O25&lt;=AR$2,($J25-(SUM($K25,SUM($Z25:AQ25)))),IF($L25=$D$139,(($J25-$K25)/$P25),(($J25-SUM($Z25:AQ25))*$Q25))*IF($V25&lt;=AR$2,(DATEDIF(AQ$2,$V25,"D")/365),IF($G25&gt;AQ$2,(DATEDIF($G25,AR$2,"D")/365),1)))))))</f>
        <v>0</v>
      </c>
      <c r="AS25" s="53">
        <f>IF($V25&lt;=AR$2,0,IF($O25&lt;=AR$2,0,IF($G25&gt;=AS$2,0,IF($K25&gt;=$J25,0,IF($O25&lt;=AS$2,($J25-(SUM($K25,SUM($Z25:AR25)))),IF($L25=$D$139,(($J25-$K25)/$P25),(($J25-SUM($Z25:AR25))*$Q25))*IF($V25&lt;=AS$2,(DATEDIF(AR$2,$V25,"D")/365),IF($G25&gt;AR$2,(DATEDIF($G25,AS$2,"D")/365),1)))))))</f>
        <v>0</v>
      </c>
      <c r="AT25" s="53">
        <f>IF($V25&lt;=AS$2,0,IF($O25&lt;=AS$2,0,IF($G25&gt;=AT$2,0,IF($K25&gt;=$J25,0,IF($O25&lt;=AT$2,($J25-(SUM($K25,SUM($Z25:AS25)))),IF($L25=$D$139,(($J25-$K25)/$P25),(($J25-SUM($Z25:AS25))*$Q25))*IF($V25&lt;=AT$2,(DATEDIF(AS$2,$V25,"D")/365),IF($G25&gt;AS$2,(DATEDIF($G25,AT$2,"D")/365),1)))))))</f>
        <v>0</v>
      </c>
      <c r="AU25" s="53">
        <f>IF($V25&lt;=AT$2,0,IF($O25&lt;=AT$2,0,IF($G25&gt;=AU$2,0,IF($K25&gt;=$J25,0,IF($O25&lt;=AU$2,($J25-(SUM($K25,SUM($Z25:AT25)))),IF($L25=$D$139,(($J25-$K25)/$P25),(($J25-SUM($Z25:AT25))*$Q25))*IF($V25&lt;=AU$2,(DATEDIF(AT$2,$V25,"D")/365),IF($G25&gt;AT$2,(DATEDIF($G25,AU$2,"D")/365),1)))))))</f>
        <v>0</v>
      </c>
      <c r="AV25" s="53">
        <f>IF($V25&lt;=AU$2,0,IF($O25&lt;=AU$2,0,IF($G25&gt;=AV$2,0,IF($K25&gt;=$J25,0,IF($O25&lt;=AV$2,($J25-(SUM($K25,SUM($Z25:AU25)))),IF($L25=$D$139,(($J25-$K25)/$P25),(($J25-SUM($Z25:AU25))*$Q25))*IF($V25&lt;=AV$2,(DATEDIF(AU$2,$V25,"D")/365),IF($G25&gt;AU$2,(DATEDIF($G25,AV$2,"D")/365),1)))))))</f>
        <v>0</v>
      </c>
      <c r="AW25" s="53">
        <f>IF($V25&lt;=AV$2,0,IF($O25&lt;=AV$2,0,IF($G25&gt;=AW$2,0,IF($K25&gt;=$J25,0,IF($O25&lt;=AW$2,($J25-(SUM($K25,SUM($Z25:AV25)))),IF($L25=$D$139,(($J25-$K25)/$P25),(($J25-SUM($Z25:AV25))*$Q25))*IF($V25&lt;=AW$2,(DATEDIF(AV$2,$V25,"D")/365),IF($G25&gt;AV$2,(DATEDIF($G25,AW$2,"D")/365),1)))))))</f>
        <v>0</v>
      </c>
      <c r="AX25" s="53">
        <f>IF($V25&lt;=AW$2,0,IF($O25&lt;=AW$2,0,IF($G25&gt;=AX$2,0,IF($K25&gt;=$J25,0,IF($O25&lt;=AX$2,($J25-(SUM($K25,SUM($Z25:AW25)))),IF($L25=$D$139,(($J25-$K25)/$P25),(($J25-SUM($Z25:AW25))*$Q25))*IF($V25&lt;=AX$2,(DATEDIF(AW$2,$V25,"D")/365),IF($G25&gt;AW$2,(DATEDIF($G25,AX$2,"D")/365),1)))))))</f>
        <v>0</v>
      </c>
      <c r="AY25" s="53">
        <f>IF($V25&lt;=AX$2,0,IF($O25&lt;=AX$2,0,IF($G25&gt;=AY$2,0,IF($K25&gt;=$J25,0,IF($O25&lt;=AY$2,($J25-(SUM($K25,SUM($Z25:AX25)))),IF($L25=$D$139,(($J25-$K25)/$P25),(($J25-SUM($Z25:AX25))*$Q25))*IF($V25&lt;=AY$2,(DATEDIF(AX$2,$V25,"D")/365),IF($G25&gt;AX$2,(DATEDIF($G25,AY$2,"D")/365),1)))))))</f>
        <v>0</v>
      </c>
      <c r="AZ25" s="52"/>
      <c r="BA25" s="52"/>
      <c r="BB25" s="126">
        <f>IF($V25&lt;=BB$2,0,IF($G25&gt;=BB$2,0,IF($G25&gt;$W$3,(J25-Z25),IF($G25&lt;=$W$3,J25-SUM(W25,$Z25:Z25),0))))</f>
        <v>0</v>
      </c>
      <c r="BC25" s="53">
        <f t="shared" si="14"/>
        <v>0</v>
      </c>
      <c r="BD25" s="52">
        <f t="shared" si="14"/>
        <v>0</v>
      </c>
      <c r="BE25" s="53">
        <f t="shared" si="14"/>
        <v>0</v>
      </c>
      <c r="BF25" s="52">
        <f t="shared" si="14"/>
        <v>0</v>
      </c>
      <c r="BG25" s="53">
        <f t="shared" si="14"/>
        <v>0</v>
      </c>
      <c r="BH25" s="52">
        <f t="shared" si="14"/>
        <v>0</v>
      </c>
      <c r="BI25" s="53">
        <f t="shared" si="14"/>
        <v>0</v>
      </c>
      <c r="BJ25" s="52">
        <f t="shared" si="14"/>
        <v>0</v>
      </c>
      <c r="BK25" s="53">
        <f t="shared" si="14"/>
        <v>0</v>
      </c>
      <c r="BL25" s="52">
        <f t="shared" si="14"/>
        <v>0</v>
      </c>
      <c r="BM25" s="53">
        <f t="shared" si="14"/>
        <v>0</v>
      </c>
      <c r="BN25" s="52">
        <f t="shared" si="14"/>
        <v>0</v>
      </c>
      <c r="BO25" s="53">
        <f t="shared" si="14"/>
        <v>0</v>
      </c>
      <c r="BP25" s="52">
        <f t="shared" si="14"/>
        <v>0</v>
      </c>
      <c r="BQ25" s="53">
        <f t="shared" si="14"/>
        <v>0</v>
      </c>
      <c r="BR25" s="52">
        <f t="shared" si="14"/>
        <v>0</v>
      </c>
      <c r="BS25" s="53">
        <f t="shared" si="16"/>
        <v>0</v>
      </c>
      <c r="BT25" s="52">
        <f t="shared" si="12"/>
        <v>0</v>
      </c>
      <c r="BU25" s="53">
        <f t="shared" si="12"/>
        <v>0</v>
      </c>
      <c r="BV25" s="52">
        <f t="shared" si="12"/>
        <v>0</v>
      </c>
      <c r="BW25" s="53">
        <f t="shared" si="12"/>
        <v>0</v>
      </c>
      <c r="BX25" s="52">
        <f t="shared" si="12"/>
        <v>0</v>
      </c>
      <c r="BY25" s="53">
        <f t="shared" si="12"/>
        <v>0</v>
      </c>
      <c r="BZ25" s="52">
        <f t="shared" si="12"/>
        <v>0</v>
      </c>
      <c r="CA25" s="53">
        <f t="shared" si="12"/>
        <v>0</v>
      </c>
    </row>
    <row r="26" spans="1:79">
      <c r="A26" s="20">
        <v>25</v>
      </c>
      <c r="B26" s="20" t="s">
        <v>30</v>
      </c>
      <c r="C26" s="20" t="s">
        <v>153</v>
      </c>
      <c r="D26" s="2">
        <v>1985</v>
      </c>
      <c r="E26" s="3">
        <v>4</v>
      </c>
      <c r="F26" s="2">
        <v>1</v>
      </c>
      <c r="G26" s="55">
        <f t="shared" si="0"/>
        <v>31137</v>
      </c>
      <c r="H26" s="4">
        <v>0</v>
      </c>
      <c r="I26" s="1">
        <v>0</v>
      </c>
      <c r="J26" s="51">
        <f t="shared" si="17"/>
        <v>0</v>
      </c>
      <c r="K26" s="54">
        <f t="shared" si="1"/>
        <v>0</v>
      </c>
      <c r="L26" s="4" t="s">
        <v>96</v>
      </c>
      <c r="M26" s="54">
        <f t="shared" si="15"/>
        <v>10</v>
      </c>
      <c r="N26" s="53">
        <f t="shared" si="2"/>
        <v>10</v>
      </c>
      <c r="O26" s="55">
        <f t="shared" si="3"/>
        <v>34789</v>
      </c>
      <c r="P26" s="53">
        <f t="shared" si="4"/>
        <v>0</v>
      </c>
      <c r="Q26" s="111">
        <f t="shared" si="5"/>
        <v>0</v>
      </c>
      <c r="R26" s="150" t="s">
        <v>130</v>
      </c>
      <c r="S26" s="151">
        <v>17</v>
      </c>
      <c r="T26" s="152">
        <v>4</v>
      </c>
      <c r="U26" s="151">
        <v>2035</v>
      </c>
      <c r="V26" s="116">
        <f t="shared" si="6"/>
        <v>54878</v>
      </c>
      <c r="W26" s="53">
        <f t="shared" si="7"/>
        <v>0</v>
      </c>
      <c r="X26" s="53">
        <f t="shared" si="8"/>
        <v>0</v>
      </c>
      <c r="Y26" s="53">
        <f t="shared" si="9"/>
        <v>0</v>
      </c>
      <c r="Z26" s="53">
        <f t="shared" si="10"/>
        <v>0</v>
      </c>
      <c r="AA26" s="53">
        <f>IF($V26&lt;=Z$2,0,IF($O26&lt;=Z$2,0,IF($G26&gt;=AA$2,0,IF($K26&gt;=$J26,0,IF($O26&lt;=AA$2,($J26-(SUM($K26,SUM($Z26:Z26)))),IF($L26=$D$139,(($J26-$K26)/$P26),(($J26-SUM($Z26:Z26))*$Q26))*IF($V26&lt;=AA$2,(DATEDIF(Z$2,$V26,"D")/365),IF($G26&gt;Z$2,(DATEDIF($G26,AA$2,"D")/365),1)))))))</f>
        <v>0</v>
      </c>
      <c r="AB26" s="53">
        <f>IF($V26&lt;=AA$2,0,IF($O26&lt;=AA$2,0,IF($G26&gt;=AB$2,0,IF($K26&gt;=$J26,0,IF($O26&lt;=AB$2,($J26-(SUM($K26,SUM($Z26:AA26)))),IF($L26=$D$139,(($J26-$K26)/$P26),(($J26-SUM($Z26:AA26))*$Q26))*IF($V26&lt;=AB$2,(DATEDIF(AA$2,$V26,"D")/365),IF($G26&gt;AA$2,(DATEDIF($G26,AB$2,"D")/365),1)))))))</f>
        <v>0</v>
      </c>
      <c r="AC26" s="53">
        <f>IF($V26&lt;=AB$2,0,IF($O26&lt;=AB$2,0,IF($G26&gt;=AC$2,0,IF($K26&gt;=$J26,0,IF($O26&lt;=AC$2,($J26-(SUM($K26,SUM($Z26:AB26)))),IF($L26=$D$139,(($J26-$K26)/$P26),(($J26-SUM($Z26:AB26))*$Q26))*IF($V26&lt;=AC$2,(DATEDIF(AB$2,$V26,"D")/365),IF($G26&gt;AB$2,(DATEDIF($G26,AC$2,"D")/365),1)))))))</f>
        <v>0</v>
      </c>
      <c r="AD26" s="53">
        <f>IF($V26&lt;=AC$2,0,IF($O26&lt;=AC$2,0,IF($G26&gt;=AD$2,0,IF($K26&gt;=$J26,0,IF($O26&lt;=AD$2,($J26-(SUM($K26,SUM($Z26:AC26)))),IF($L26=$D$139,(($J26-$K26)/$P26),(($J26-SUM($Z26:AC26))*$Q26))*IF($V26&lt;=AD$2,(DATEDIF(AC$2,$V26,"D")/365),IF($G26&gt;AC$2,(DATEDIF($G26,AD$2,"D")/365),1)))))))</f>
        <v>0</v>
      </c>
      <c r="AE26" s="53">
        <f>IF($V26&lt;=AD$2,0,IF($O26&lt;=AD$2,0,IF($G26&gt;=AE$2,0,IF($K26&gt;=$J26,0,IF($O26&lt;=AE$2,($J26-(SUM($K26,SUM($Z26:AD26)))),IF($L26=$D$139,(($J26-$K26)/$P26),(($J26-SUM($Z26:AD26))*$Q26))*IF($V26&lt;=AE$2,(DATEDIF(AD$2,$V26,"D")/365),IF($G26&gt;AD$2,(DATEDIF($G26,AE$2,"D")/365),1)))))))</f>
        <v>0</v>
      </c>
      <c r="AF26" s="53">
        <f>IF($V26&lt;=AE$2,0,IF($O26&lt;=AE$2,0,IF($G26&gt;=AF$2,0,IF($K26&gt;=$J26,0,IF($O26&lt;=AF$2,($J26-(SUM($K26,SUM($Z26:AE26)))),IF($L26=$D$139,(($J26-$K26)/$P26),(($J26-SUM($Z26:AE26))*$Q26))*IF($V26&lt;=AF$2,(DATEDIF(AE$2,$V26,"D")/365),IF($G26&gt;AE$2,(DATEDIF($G26,AF$2,"D")/365),1)))))))</f>
        <v>0</v>
      </c>
      <c r="AG26" s="53">
        <f>IF($V26&lt;=AF$2,0,IF($O26&lt;=AF$2,0,IF($G26&gt;=AG$2,0,IF($K26&gt;=$J26,0,IF($O26&lt;=AG$2,($J26-(SUM($K26,SUM($Z26:AF26)))),IF($L26=$D$139,(($J26-$K26)/$P26),(($J26-SUM($Z26:AF26))*$Q26))*IF($V26&lt;=AG$2,(DATEDIF(AF$2,$V26,"D")/365),IF($G26&gt;AF$2,(DATEDIF($G26,AG$2,"D")/365),1)))))))</f>
        <v>0</v>
      </c>
      <c r="AH26" s="53">
        <f>IF($V26&lt;=AG$2,0,IF($O26&lt;=AG$2,0,IF($G26&gt;=AH$2,0,IF($K26&gt;=$J26,0,IF($O26&lt;=AH$2,($J26-(SUM($K26,SUM($Z26:AG26)))),IF($L26=$D$139,(($J26-$K26)/$P26),(($J26-SUM($Z26:AG26))*$Q26))*IF($V26&lt;=AH$2,(DATEDIF(AG$2,$V26,"D")/365),IF($G26&gt;AG$2,(DATEDIF($G26,AH$2,"D")/365),1)))))))</f>
        <v>0</v>
      </c>
      <c r="AI26" s="53">
        <f>IF($V26&lt;=AH$2,0,IF($O26&lt;=AH$2,0,IF($G26&gt;=AI$2,0,IF($K26&gt;=$J26,0,IF($O26&lt;=AI$2,($J26-(SUM($K26,SUM($Z26:AH26)))),IF($L26=$D$139,(($J26-$K26)/$P26),(($J26-SUM($Z26:AH26))*$Q26))*IF($V26&lt;=AI$2,(DATEDIF(AH$2,$V26,"D")/365),IF($G26&gt;AH$2,(DATEDIF($G26,AI$2,"D")/365),1)))))))</f>
        <v>0</v>
      </c>
      <c r="AJ26" s="53">
        <f>IF($V26&lt;=AI$2,0,IF($O26&lt;=AI$2,0,IF($G26&gt;=AJ$2,0,IF($K26&gt;=$J26,0,IF($O26&lt;=AJ$2,($J26-(SUM($K26,SUM($Z26:AI26)))),IF($L26=$D$139,(($J26-$K26)/$P26),(($J26-SUM($Z26:AI26))*$Q26))*IF($V26&lt;=AJ$2,(DATEDIF(AI$2,$V26,"D")/365),IF($G26&gt;AI$2,(DATEDIF($G26,AJ$2,"D")/365),1)))))))</f>
        <v>0</v>
      </c>
      <c r="AK26" s="53">
        <f>IF($V26&lt;=AJ$2,0,IF($O26&lt;=AJ$2,0,IF($G26&gt;=AK$2,0,IF($K26&gt;=$J26,0,IF($O26&lt;=AK$2,($J26-(SUM($K26,SUM($Z26:AJ26)))),IF($L26=$D$139,(($J26-$K26)/$P26),(($J26-SUM($Z26:AJ26))*$Q26))*IF($V26&lt;=AK$2,(DATEDIF(AJ$2,$V26,"D")/365),IF($G26&gt;AJ$2,(DATEDIF($G26,AK$2,"D")/365),1)))))))</f>
        <v>0</v>
      </c>
      <c r="AL26" s="53">
        <f>IF($V26&lt;=AK$2,0,IF($O26&lt;=AK$2,0,IF($G26&gt;=AL$2,0,IF($K26&gt;=$J26,0,IF($O26&lt;=AL$2,($J26-(SUM($K26,SUM($Z26:AK26)))),IF($L26=$D$139,(($J26-$K26)/$P26),(($J26-SUM($Z26:AK26))*$Q26))*IF($V26&lt;=AL$2,(DATEDIF(AK$2,$V26,"D")/365),IF($G26&gt;AK$2,(DATEDIF($G26,AL$2,"D")/365),1)))))))</f>
        <v>0</v>
      </c>
      <c r="AM26" s="53">
        <f>IF($V26&lt;=AL$2,0,IF($O26&lt;=AL$2,0,IF($G26&gt;=AM$2,0,IF($K26&gt;=$J26,0,IF($O26&lt;=AM$2,($J26-(SUM($K26,SUM($Z26:AL26)))),IF($L26=$D$139,(($J26-$K26)/$P26),(($J26-SUM($Z26:AL26))*$Q26))*IF($V26&lt;=AM$2,(DATEDIF(AL$2,$V26,"D")/365),IF($G26&gt;AL$2,(DATEDIF($G26,AM$2,"D")/365),1)))))))</f>
        <v>0</v>
      </c>
      <c r="AN26" s="53">
        <f>IF($V26&lt;=AM$2,0,IF($O26&lt;=AM$2,0,IF($G26&gt;=AN$2,0,IF($K26&gt;=$J26,0,IF($O26&lt;=AN$2,($J26-(SUM($K26,SUM($Z26:AM26)))),IF($L26=$D$139,(($J26-$K26)/$P26),(($J26-SUM($Z26:AM26))*$Q26))*IF($V26&lt;=AN$2,(DATEDIF(AM$2,$V26,"D")/365),IF($G26&gt;AM$2,(DATEDIF($G26,AN$2,"D")/365),1)))))))</f>
        <v>0</v>
      </c>
      <c r="AO26" s="53">
        <f>IF($V26&lt;=AN$2,0,IF($O26&lt;=AN$2,0,IF($G26&gt;=AO$2,0,IF($K26&gt;=$J26,0,IF($O26&lt;=AO$2,($J26-(SUM($K26,SUM($Z26:AN26)))),IF($L26=$D$139,(($J26-$K26)/$P26),(($J26-SUM($Z26:AN26))*$Q26))*IF($V26&lt;=AO$2,(DATEDIF(AN$2,$V26,"D")/365),IF($G26&gt;AN$2,(DATEDIF($G26,AO$2,"D")/365),1)))))))</f>
        <v>0</v>
      </c>
      <c r="AP26" s="53">
        <f>IF($V26&lt;=AO$2,0,IF($O26&lt;=AO$2,0,IF($G26&gt;=AP$2,0,IF($K26&gt;=$J26,0,IF($O26&lt;=AP$2,($J26-(SUM($K26,SUM($Z26:AO26)))),IF($L26=$D$139,(($J26-$K26)/$P26),(($J26-SUM($Z26:AO26))*$Q26))*IF($V26&lt;=AP$2,(DATEDIF(AO$2,$V26,"D")/365),IF($G26&gt;AO$2,(DATEDIF($G26,AP$2,"D")/365),1)))))))</f>
        <v>0</v>
      </c>
      <c r="AQ26" s="53">
        <f>IF($V26&lt;=AP$2,0,IF($O26&lt;=AP$2,0,IF($G26&gt;=AQ$2,0,IF($K26&gt;=$J26,0,IF($O26&lt;=AQ$2,($J26-(SUM($K26,SUM($Z26:AP26)))),IF($L26=$D$139,(($J26-$K26)/$P26),(($J26-SUM($Z26:AP26))*$Q26))*IF($V26&lt;=AQ$2,(DATEDIF(AP$2,$V26,"D")/365),IF($G26&gt;AP$2,(DATEDIF($G26,AQ$2,"D")/365),1)))))))</f>
        <v>0</v>
      </c>
      <c r="AR26" s="53">
        <f>IF($V26&lt;=AQ$2,0,IF($O26&lt;=AQ$2,0,IF($G26&gt;=AR$2,0,IF($K26&gt;=$J26,0,IF($O26&lt;=AR$2,($J26-(SUM($K26,SUM($Z26:AQ26)))),IF($L26=$D$139,(($J26-$K26)/$P26),(($J26-SUM($Z26:AQ26))*$Q26))*IF($V26&lt;=AR$2,(DATEDIF(AQ$2,$V26,"D")/365),IF($G26&gt;AQ$2,(DATEDIF($G26,AR$2,"D")/365),1)))))))</f>
        <v>0</v>
      </c>
      <c r="AS26" s="53">
        <f>IF($V26&lt;=AR$2,0,IF($O26&lt;=AR$2,0,IF($G26&gt;=AS$2,0,IF($K26&gt;=$J26,0,IF($O26&lt;=AS$2,($J26-(SUM($K26,SUM($Z26:AR26)))),IF($L26=$D$139,(($J26-$K26)/$P26),(($J26-SUM($Z26:AR26))*$Q26))*IF($V26&lt;=AS$2,(DATEDIF(AR$2,$V26,"D")/365),IF($G26&gt;AR$2,(DATEDIF($G26,AS$2,"D")/365),1)))))))</f>
        <v>0</v>
      </c>
      <c r="AT26" s="53">
        <f>IF($V26&lt;=AS$2,0,IF($O26&lt;=AS$2,0,IF($G26&gt;=AT$2,0,IF($K26&gt;=$J26,0,IF($O26&lt;=AT$2,($J26-(SUM($K26,SUM($Z26:AS26)))),IF($L26=$D$139,(($J26-$K26)/$P26),(($J26-SUM($Z26:AS26))*$Q26))*IF($V26&lt;=AT$2,(DATEDIF(AS$2,$V26,"D")/365),IF($G26&gt;AS$2,(DATEDIF($G26,AT$2,"D")/365),1)))))))</f>
        <v>0</v>
      </c>
      <c r="AU26" s="53">
        <f>IF($V26&lt;=AT$2,0,IF($O26&lt;=AT$2,0,IF($G26&gt;=AU$2,0,IF($K26&gt;=$J26,0,IF($O26&lt;=AU$2,($J26-(SUM($K26,SUM($Z26:AT26)))),IF($L26=$D$139,(($J26-$K26)/$P26),(($J26-SUM($Z26:AT26))*$Q26))*IF($V26&lt;=AU$2,(DATEDIF(AT$2,$V26,"D")/365),IF($G26&gt;AT$2,(DATEDIF($G26,AU$2,"D")/365),1)))))))</f>
        <v>0</v>
      </c>
      <c r="AV26" s="53">
        <f>IF($V26&lt;=AU$2,0,IF($O26&lt;=AU$2,0,IF($G26&gt;=AV$2,0,IF($K26&gt;=$J26,0,IF($O26&lt;=AV$2,($J26-(SUM($K26,SUM($Z26:AU26)))),IF($L26=$D$139,(($J26-$K26)/$P26),(($J26-SUM($Z26:AU26))*$Q26))*IF($V26&lt;=AV$2,(DATEDIF(AU$2,$V26,"D")/365),IF($G26&gt;AU$2,(DATEDIF($G26,AV$2,"D")/365),1)))))))</f>
        <v>0</v>
      </c>
      <c r="AW26" s="53">
        <f>IF($V26&lt;=AV$2,0,IF($O26&lt;=AV$2,0,IF($G26&gt;=AW$2,0,IF($K26&gt;=$J26,0,IF($O26&lt;=AW$2,($J26-(SUM($K26,SUM($Z26:AV26)))),IF($L26=$D$139,(($J26-$K26)/$P26),(($J26-SUM($Z26:AV26))*$Q26))*IF($V26&lt;=AW$2,(DATEDIF(AV$2,$V26,"D")/365),IF($G26&gt;AV$2,(DATEDIF($G26,AW$2,"D")/365),1)))))))</f>
        <v>0</v>
      </c>
      <c r="AX26" s="53">
        <f>IF($V26&lt;=AW$2,0,IF($O26&lt;=AW$2,0,IF($G26&gt;=AX$2,0,IF($K26&gt;=$J26,0,IF($O26&lt;=AX$2,($J26-(SUM($K26,SUM($Z26:AW26)))),IF($L26=$D$139,(($J26-$K26)/$P26),(($J26-SUM($Z26:AW26))*$Q26))*IF($V26&lt;=AX$2,(DATEDIF(AW$2,$V26,"D")/365),IF($G26&gt;AW$2,(DATEDIF($G26,AX$2,"D")/365),1)))))))</f>
        <v>0</v>
      </c>
      <c r="AY26" s="53">
        <f>IF($V26&lt;=AX$2,0,IF($O26&lt;=AX$2,0,IF($G26&gt;=AY$2,0,IF($K26&gt;=$J26,0,IF($O26&lt;=AY$2,($J26-(SUM($K26,SUM($Z26:AX26)))),IF($L26=$D$139,(($J26-$K26)/$P26),(($J26-SUM($Z26:AX26))*$Q26))*IF($V26&lt;=AY$2,(DATEDIF(AX$2,$V26,"D")/365),IF($G26&gt;AX$2,(DATEDIF($G26,AY$2,"D")/365),1)))))))</f>
        <v>0</v>
      </c>
      <c r="AZ26" s="52"/>
      <c r="BA26" s="52"/>
      <c r="BB26" s="126">
        <f>IF($V26&lt;=BB$2,0,IF($G26&gt;=BB$2,0,IF($G26&gt;$W$3,(J26-Z26),IF($G26&lt;=$W$3,J26-SUM(W26,$Z26:Z26),0))))</f>
        <v>0</v>
      </c>
      <c r="BC26" s="53">
        <f t="shared" si="14"/>
        <v>0</v>
      </c>
      <c r="BD26" s="52">
        <f t="shared" si="14"/>
        <v>0</v>
      </c>
      <c r="BE26" s="53">
        <f t="shared" si="14"/>
        <v>0</v>
      </c>
      <c r="BF26" s="52">
        <f t="shared" si="14"/>
        <v>0</v>
      </c>
      <c r="BG26" s="53">
        <f t="shared" si="14"/>
        <v>0</v>
      </c>
      <c r="BH26" s="52">
        <f t="shared" si="14"/>
        <v>0</v>
      </c>
      <c r="BI26" s="53">
        <f t="shared" si="14"/>
        <v>0</v>
      </c>
      <c r="BJ26" s="52">
        <f t="shared" si="14"/>
        <v>0</v>
      </c>
      <c r="BK26" s="53">
        <f t="shared" si="14"/>
        <v>0</v>
      </c>
      <c r="BL26" s="52">
        <f t="shared" si="14"/>
        <v>0</v>
      </c>
      <c r="BM26" s="53">
        <f t="shared" si="14"/>
        <v>0</v>
      </c>
      <c r="BN26" s="52">
        <f t="shared" si="14"/>
        <v>0</v>
      </c>
      <c r="BO26" s="53">
        <f t="shared" si="14"/>
        <v>0</v>
      </c>
      <c r="BP26" s="52">
        <f t="shared" si="14"/>
        <v>0</v>
      </c>
      <c r="BQ26" s="53">
        <f t="shared" si="14"/>
        <v>0</v>
      </c>
      <c r="BR26" s="52">
        <f t="shared" si="14"/>
        <v>0</v>
      </c>
      <c r="BS26" s="53">
        <f t="shared" si="16"/>
        <v>0</v>
      </c>
      <c r="BT26" s="52">
        <f t="shared" si="12"/>
        <v>0</v>
      </c>
      <c r="BU26" s="53">
        <f t="shared" si="12"/>
        <v>0</v>
      </c>
      <c r="BV26" s="52">
        <f t="shared" si="12"/>
        <v>0</v>
      </c>
      <c r="BW26" s="53">
        <f t="shared" si="12"/>
        <v>0</v>
      </c>
      <c r="BX26" s="52">
        <f t="shared" si="12"/>
        <v>0</v>
      </c>
      <c r="BY26" s="53">
        <f t="shared" si="12"/>
        <v>0</v>
      </c>
      <c r="BZ26" s="52">
        <f t="shared" si="12"/>
        <v>0</v>
      </c>
      <c r="CA26" s="53">
        <f t="shared" si="12"/>
        <v>0</v>
      </c>
    </row>
    <row r="27" spans="1:79">
      <c r="A27" s="20">
        <v>26</v>
      </c>
      <c r="B27" s="20" t="s">
        <v>30</v>
      </c>
      <c r="C27" s="20" t="s">
        <v>153</v>
      </c>
      <c r="D27" s="2">
        <v>1985</v>
      </c>
      <c r="E27" s="3">
        <v>4</v>
      </c>
      <c r="F27" s="2">
        <v>1</v>
      </c>
      <c r="G27" s="55">
        <f t="shared" si="0"/>
        <v>31137</v>
      </c>
      <c r="H27" s="4">
        <v>0</v>
      </c>
      <c r="I27" s="1">
        <v>0</v>
      </c>
      <c r="J27" s="51">
        <f t="shared" si="17"/>
        <v>0</v>
      </c>
      <c r="K27" s="54">
        <f t="shared" si="1"/>
        <v>0</v>
      </c>
      <c r="L27" s="4" t="s">
        <v>96</v>
      </c>
      <c r="M27" s="54">
        <f t="shared" si="15"/>
        <v>10</v>
      </c>
      <c r="N27" s="53">
        <f t="shared" si="2"/>
        <v>10</v>
      </c>
      <c r="O27" s="55">
        <f t="shared" si="3"/>
        <v>34789</v>
      </c>
      <c r="P27" s="53">
        <f t="shared" si="4"/>
        <v>0</v>
      </c>
      <c r="Q27" s="111">
        <f t="shared" si="5"/>
        <v>0</v>
      </c>
      <c r="R27" s="150" t="s">
        <v>130</v>
      </c>
      <c r="S27" s="151">
        <v>17</v>
      </c>
      <c r="T27" s="152">
        <v>4</v>
      </c>
      <c r="U27" s="151">
        <v>2035</v>
      </c>
      <c r="V27" s="116">
        <f t="shared" si="6"/>
        <v>54878</v>
      </c>
      <c r="W27" s="53">
        <f t="shared" si="7"/>
        <v>0</v>
      </c>
      <c r="X27" s="53">
        <f t="shared" si="8"/>
        <v>0</v>
      </c>
      <c r="Y27" s="53">
        <f t="shared" si="9"/>
        <v>0</v>
      </c>
      <c r="Z27" s="53">
        <f t="shared" si="10"/>
        <v>0</v>
      </c>
      <c r="AA27" s="53">
        <f>IF($V27&lt;=Z$2,0,IF($O27&lt;=Z$2,0,IF($G27&gt;=AA$2,0,IF($K27&gt;=$J27,0,IF($O27&lt;=AA$2,($J27-(SUM($K27,SUM($Z27:Z27)))),IF($L27=$D$139,(($J27-$K27)/$P27),(($J27-SUM($Z27:Z27))*$Q27))*IF($V27&lt;=AA$2,(DATEDIF(Z$2,$V27,"D")/365),IF($G27&gt;Z$2,(DATEDIF($G27,AA$2,"D")/365),1)))))))</f>
        <v>0</v>
      </c>
      <c r="AB27" s="53">
        <f>IF($V27&lt;=AA$2,0,IF($O27&lt;=AA$2,0,IF($G27&gt;=AB$2,0,IF($K27&gt;=$J27,0,IF($O27&lt;=AB$2,($J27-(SUM($K27,SUM($Z27:AA27)))),IF($L27=$D$139,(($J27-$K27)/$P27),(($J27-SUM($Z27:AA27))*$Q27))*IF($V27&lt;=AB$2,(DATEDIF(AA$2,$V27,"D")/365),IF($G27&gt;AA$2,(DATEDIF($G27,AB$2,"D")/365),1)))))))</f>
        <v>0</v>
      </c>
      <c r="AC27" s="53">
        <f>IF($V27&lt;=AB$2,0,IF($O27&lt;=AB$2,0,IF($G27&gt;=AC$2,0,IF($K27&gt;=$J27,0,IF($O27&lt;=AC$2,($J27-(SUM($K27,SUM($Z27:AB27)))),IF($L27=$D$139,(($J27-$K27)/$P27),(($J27-SUM($Z27:AB27))*$Q27))*IF($V27&lt;=AC$2,(DATEDIF(AB$2,$V27,"D")/365),IF($G27&gt;AB$2,(DATEDIF($G27,AC$2,"D")/365),1)))))))</f>
        <v>0</v>
      </c>
      <c r="AD27" s="53">
        <f>IF($V27&lt;=AC$2,0,IF($O27&lt;=AC$2,0,IF($G27&gt;=AD$2,0,IF($K27&gt;=$J27,0,IF($O27&lt;=AD$2,($J27-(SUM($K27,SUM($Z27:AC27)))),IF($L27=$D$139,(($J27-$K27)/$P27),(($J27-SUM($Z27:AC27))*$Q27))*IF($V27&lt;=AD$2,(DATEDIF(AC$2,$V27,"D")/365),IF($G27&gt;AC$2,(DATEDIF($G27,AD$2,"D")/365),1)))))))</f>
        <v>0</v>
      </c>
      <c r="AE27" s="53">
        <f>IF($V27&lt;=AD$2,0,IF($O27&lt;=AD$2,0,IF($G27&gt;=AE$2,0,IF($K27&gt;=$J27,0,IF($O27&lt;=AE$2,($J27-(SUM($K27,SUM($Z27:AD27)))),IF($L27=$D$139,(($J27-$K27)/$P27),(($J27-SUM($Z27:AD27))*$Q27))*IF($V27&lt;=AE$2,(DATEDIF(AD$2,$V27,"D")/365),IF($G27&gt;AD$2,(DATEDIF($G27,AE$2,"D")/365),1)))))))</f>
        <v>0</v>
      </c>
      <c r="AF27" s="53">
        <f>IF($V27&lt;=AE$2,0,IF($O27&lt;=AE$2,0,IF($G27&gt;=AF$2,0,IF($K27&gt;=$J27,0,IF($O27&lt;=AF$2,($J27-(SUM($K27,SUM($Z27:AE27)))),IF($L27=$D$139,(($J27-$K27)/$P27),(($J27-SUM($Z27:AE27))*$Q27))*IF($V27&lt;=AF$2,(DATEDIF(AE$2,$V27,"D")/365),IF($G27&gt;AE$2,(DATEDIF($G27,AF$2,"D")/365),1)))))))</f>
        <v>0</v>
      </c>
      <c r="AG27" s="53">
        <f>IF($V27&lt;=AF$2,0,IF($O27&lt;=AF$2,0,IF($G27&gt;=AG$2,0,IF($K27&gt;=$J27,0,IF($O27&lt;=AG$2,($J27-(SUM($K27,SUM($Z27:AF27)))),IF($L27=$D$139,(($J27-$K27)/$P27),(($J27-SUM($Z27:AF27))*$Q27))*IF($V27&lt;=AG$2,(DATEDIF(AF$2,$V27,"D")/365),IF($G27&gt;AF$2,(DATEDIF($G27,AG$2,"D")/365),1)))))))</f>
        <v>0</v>
      </c>
      <c r="AH27" s="53">
        <f>IF($V27&lt;=AG$2,0,IF($O27&lt;=AG$2,0,IF($G27&gt;=AH$2,0,IF($K27&gt;=$J27,0,IF($O27&lt;=AH$2,($J27-(SUM($K27,SUM($Z27:AG27)))),IF($L27=$D$139,(($J27-$K27)/$P27),(($J27-SUM($Z27:AG27))*$Q27))*IF($V27&lt;=AH$2,(DATEDIF(AG$2,$V27,"D")/365),IF($G27&gt;AG$2,(DATEDIF($G27,AH$2,"D")/365),1)))))))</f>
        <v>0</v>
      </c>
      <c r="AI27" s="53">
        <f>IF($V27&lt;=AH$2,0,IF($O27&lt;=AH$2,0,IF($G27&gt;=AI$2,0,IF($K27&gt;=$J27,0,IF($O27&lt;=AI$2,($J27-(SUM($K27,SUM($Z27:AH27)))),IF($L27=$D$139,(($J27-$K27)/$P27),(($J27-SUM($Z27:AH27))*$Q27))*IF($V27&lt;=AI$2,(DATEDIF(AH$2,$V27,"D")/365),IF($G27&gt;AH$2,(DATEDIF($G27,AI$2,"D")/365),1)))))))</f>
        <v>0</v>
      </c>
      <c r="AJ27" s="53">
        <f>IF($V27&lt;=AI$2,0,IF($O27&lt;=AI$2,0,IF($G27&gt;=AJ$2,0,IF($K27&gt;=$J27,0,IF($O27&lt;=AJ$2,($J27-(SUM($K27,SUM($Z27:AI27)))),IF($L27=$D$139,(($J27-$K27)/$P27),(($J27-SUM($Z27:AI27))*$Q27))*IF($V27&lt;=AJ$2,(DATEDIF(AI$2,$V27,"D")/365),IF($G27&gt;AI$2,(DATEDIF($G27,AJ$2,"D")/365),1)))))))</f>
        <v>0</v>
      </c>
      <c r="AK27" s="53">
        <f>IF($V27&lt;=AJ$2,0,IF($O27&lt;=AJ$2,0,IF($G27&gt;=AK$2,0,IF($K27&gt;=$J27,0,IF($O27&lt;=AK$2,($J27-(SUM($K27,SUM($Z27:AJ27)))),IF($L27=$D$139,(($J27-$K27)/$P27),(($J27-SUM($Z27:AJ27))*$Q27))*IF($V27&lt;=AK$2,(DATEDIF(AJ$2,$V27,"D")/365),IF($G27&gt;AJ$2,(DATEDIF($G27,AK$2,"D")/365),1)))))))</f>
        <v>0</v>
      </c>
      <c r="AL27" s="53">
        <f>IF($V27&lt;=AK$2,0,IF($O27&lt;=AK$2,0,IF($G27&gt;=AL$2,0,IF($K27&gt;=$J27,0,IF($O27&lt;=AL$2,($J27-(SUM($K27,SUM($Z27:AK27)))),IF($L27=$D$139,(($J27-$K27)/$P27),(($J27-SUM($Z27:AK27))*$Q27))*IF($V27&lt;=AL$2,(DATEDIF(AK$2,$V27,"D")/365),IF($G27&gt;AK$2,(DATEDIF($G27,AL$2,"D")/365),1)))))))</f>
        <v>0</v>
      </c>
      <c r="AM27" s="53">
        <f>IF($V27&lt;=AL$2,0,IF($O27&lt;=AL$2,0,IF($G27&gt;=AM$2,0,IF($K27&gt;=$J27,0,IF($O27&lt;=AM$2,($J27-(SUM($K27,SUM($Z27:AL27)))),IF($L27=$D$139,(($J27-$K27)/$P27),(($J27-SUM($Z27:AL27))*$Q27))*IF($V27&lt;=AM$2,(DATEDIF(AL$2,$V27,"D")/365),IF($G27&gt;AL$2,(DATEDIF($G27,AM$2,"D")/365),1)))))))</f>
        <v>0</v>
      </c>
      <c r="AN27" s="53">
        <f>IF($V27&lt;=AM$2,0,IF($O27&lt;=AM$2,0,IF($G27&gt;=AN$2,0,IF($K27&gt;=$J27,0,IF($O27&lt;=AN$2,($J27-(SUM($K27,SUM($Z27:AM27)))),IF($L27=$D$139,(($J27-$K27)/$P27),(($J27-SUM($Z27:AM27))*$Q27))*IF($V27&lt;=AN$2,(DATEDIF(AM$2,$V27,"D")/365),IF($G27&gt;AM$2,(DATEDIF($G27,AN$2,"D")/365),1)))))))</f>
        <v>0</v>
      </c>
      <c r="AO27" s="53">
        <f>IF($V27&lt;=AN$2,0,IF($O27&lt;=AN$2,0,IF($G27&gt;=AO$2,0,IF($K27&gt;=$J27,0,IF($O27&lt;=AO$2,($J27-(SUM($K27,SUM($Z27:AN27)))),IF($L27=$D$139,(($J27-$K27)/$P27),(($J27-SUM($Z27:AN27))*$Q27))*IF($V27&lt;=AO$2,(DATEDIF(AN$2,$V27,"D")/365),IF($G27&gt;AN$2,(DATEDIF($G27,AO$2,"D")/365),1)))))))</f>
        <v>0</v>
      </c>
      <c r="AP27" s="53">
        <f>IF($V27&lt;=AO$2,0,IF($O27&lt;=AO$2,0,IF($G27&gt;=AP$2,0,IF($K27&gt;=$J27,0,IF($O27&lt;=AP$2,($J27-(SUM($K27,SUM($Z27:AO27)))),IF($L27=$D$139,(($J27-$K27)/$P27),(($J27-SUM($Z27:AO27))*$Q27))*IF($V27&lt;=AP$2,(DATEDIF(AO$2,$V27,"D")/365),IF($G27&gt;AO$2,(DATEDIF($G27,AP$2,"D")/365),1)))))))</f>
        <v>0</v>
      </c>
      <c r="AQ27" s="53">
        <f>IF($V27&lt;=AP$2,0,IF($O27&lt;=AP$2,0,IF($G27&gt;=AQ$2,0,IF($K27&gt;=$J27,0,IF($O27&lt;=AQ$2,($J27-(SUM($K27,SUM($Z27:AP27)))),IF($L27=$D$139,(($J27-$K27)/$P27),(($J27-SUM($Z27:AP27))*$Q27))*IF($V27&lt;=AQ$2,(DATEDIF(AP$2,$V27,"D")/365),IF($G27&gt;AP$2,(DATEDIF($G27,AQ$2,"D")/365),1)))))))</f>
        <v>0</v>
      </c>
      <c r="AR27" s="53">
        <f>IF($V27&lt;=AQ$2,0,IF($O27&lt;=AQ$2,0,IF($G27&gt;=AR$2,0,IF($K27&gt;=$J27,0,IF($O27&lt;=AR$2,($J27-(SUM($K27,SUM($Z27:AQ27)))),IF($L27=$D$139,(($J27-$K27)/$P27),(($J27-SUM($Z27:AQ27))*$Q27))*IF($V27&lt;=AR$2,(DATEDIF(AQ$2,$V27,"D")/365),IF($G27&gt;AQ$2,(DATEDIF($G27,AR$2,"D")/365),1)))))))</f>
        <v>0</v>
      </c>
      <c r="AS27" s="53">
        <f>IF($V27&lt;=AR$2,0,IF($O27&lt;=AR$2,0,IF($G27&gt;=AS$2,0,IF($K27&gt;=$J27,0,IF($O27&lt;=AS$2,($J27-(SUM($K27,SUM($Z27:AR27)))),IF($L27=$D$139,(($J27-$K27)/$P27),(($J27-SUM($Z27:AR27))*$Q27))*IF($V27&lt;=AS$2,(DATEDIF(AR$2,$V27,"D")/365),IF($G27&gt;AR$2,(DATEDIF($G27,AS$2,"D")/365),1)))))))</f>
        <v>0</v>
      </c>
      <c r="AT27" s="53">
        <f>IF($V27&lt;=AS$2,0,IF($O27&lt;=AS$2,0,IF($G27&gt;=AT$2,0,IF($K27&gt;=$J27,0,IF($O27&lt;=AT$2,($J27-(SUM($K27,SUM($Z27:AS27)))),IF($L27=$D$139,(($J27-$K27)/$P27),(($J27-SUM($Z27:AS27))*$Q27))*IF($V27&lt;=AT$2,(DATEDIF(AS$2,$V27,"D")/365),IF($G27&gt;AS$2,(DATEDIF($G27,AT$2,"D")/365),1)))))))</f>
        <v>0</v>
      </c>
      <c r="AU27" s="53">
        <f>IF($V27&lt;=AT$2,0,IF($O27&lt;=AT$2,0,IF($G27&gt;=AU$2,0,IF($K27&gt;=$J27,0,IF($O27&lt;=AU$2,($J27-(SUM($K27,SUM($Z27:AT27)))),IF($L27=$D$139,(($J27-$K27)/$P27),(($J27-SUM($Z27:AT27))*$Q27))*IF($V27&lt;=AU$2,(DATEDIF(AT$2,$V27,"D")/365),IF($G27&gt;AT$2,(DATEDIF($G27,AU$2,"D")/365),1)))))))</f>
        <v>0</v>
      </c>
      <c r="AV27" s="53">
        <f>IF($V27&lt;=AU$2,0,IF($O27&lt;=AU$2,0,IF($G27&gt;=AV$2,0,IF($K27&gt;=$J27,0,IF($O27&lt;=AV$2,($J27-(SUM($K27,SUM($Z27:AU27)))),IF($L27=$D$139,(($J27-$K27)/$P27),(($J27-SUM($Z27:AU27))*$Q27))*IF($V27&lt;=AV$2,(DATEDIF(AU$2,$V27,"D")/365),IF($G27&gt;AU$2,(DATEDIF($G27,AV$2,"D")/365),1)))))))</f>
        <v>0</v>
      </c>
      <c r="AW27" s="53">
        <f>IF($V27&lt;=AV$2,0,IF($O27&lt;=AV$2,0,IF($G27&gt;=AW$2,0,IF($K27&gt;=$J27,0,IF($O27&lt;=AW$2,($J27-(SUM($K27,SUM($Z27:AV27)))),IF($L27=$D$139,(($J27-$K27)/$P27),(($J27-SUM($Z27:AV27))*$Q27))*IF($V27&lt;=AW$2,(DATEDIF(AV$2,$V27,"D")/365),IF($G27&gt;AV$2,(DATEDIF($G27,AW$2,"D")/365),1)))))))</f>
        <v>0</v>
      </c>
      <c r="AX27" s="53">
        <f>IF($V27&lt;=AW$2,0,IF($O27&lt;=AW$2,0,IF($G27&gt;=AX$2,0,IF($K27&gt;=$J27,0,IF($O27&lt;=AX$2,($J27-(SUM($K27,SUM($Z27:AW27)))),IF($L27=$D$139,(($J27-$K27)/$P27),(($J27-SUM($Z27:AW27))*$Q27))*IF($V27&lt;=AX$2,(DATEDIF(AW$2,$V27,"D")/365),IF($G27&gt;AW$2,(DATEDIF($G27,AX$2,"D")/365),1)))))))</f>
        <v>0</v>
      </c>
      <c r="AY27" s="53">
        <f>IF($V27&lt;=AX$2,0,IF($O27&lt;=AX$2,0,IF($G27&gt;=AY$2,0,IF($K27&gt;=$J27,0,IF($O27&lt;=AY$2,($J27-(SUM($K27,SUM($Z27:AX27)))),IF($L27=$D$139,(($J27-$K27)/$P27),(($J27-SUM($Z27:AX27))*$Q27))*IF($V27&lt;=AY$2,(DATEDIF(AX$2,$V27,"D")/365),IF($G27&gt;AX$2,(DATEDIF($G27,AY$2,"D")/365),1)))))))</f>
        <v>0</v>
      </c>
      <c r="AZ27" s="52"/>
      <c r="BA27" s="52"/>
      <c r="BB27" s="126">
        <f>IF($V27&lt;=BB$2,0,IF($G27&gt;=BB$2,0,IF($G27&gt;$W$3,(J27-Z27),IF($G27&lt;=$W$3,J27-SUM(W27,$Z27:Z27),0))))</f>
        <v>0</v>
      </c>
      <c r="BC27" s="53">
        <f t="shared" ref="BC27:BR42" si="18">IF($V27&lt;=BC$2,0,IF($G27&gt;=BC$2,0,IF($G27&gt;=BB$2,$J27-AA27,BB27-AA27)))</f>
        <v>0</v>
      </c>
      <c r="BD27" s="52">
        <f t="shared" si="18"/>
        <v>0</v>
      </c>
      <c r="BE27" s="53">
        <f t="shared" si="18"/>
        <v>0</v>
      </c>
      <c r="BF27" s="52">
        <f t="shared" si="18"/>
        <v>0</v>
      </c>
      <c r="BG27" s="53">
        <f t="shared" si="18"/>
        <v>0</v>
      </c>
      <c r="BH27" s="52">
        <f t="shared" si="18"/>
        <v>0</v>
      </c>
      <c r="BI27" s="53">
        <f t="shared" si="18"/>
        <v>0</v>
      </c>
      <c r="BJ27" s="52">
        <f t="shared" si="18"/>
        <v>0</v>
      </c>
      <c r="BK27" s="53">
        <f t="shared" si="18"/>
        <v>0</v>
      </c>
      <c r="BL27" s="52">
        <f t="shared" si="18"/>
        <v>0</v>
      </c>
      <c r="BM27" s="53">
        <f t="shared" si="18"/>
        <v>0</v>
      </c>
      <c r="BN27" s="52">
        <f t="shared" si="18"/>
        <v>0</v>
      </c>
      <c r="BO27" s="53">
        <f t="shared" si="18"/>
        <v>0</v>
      </c>
      <c r="BP27" s="52">
        <f t="shared" si="18"/>
        <v>0</v>
      </c>
      <c r="BQ27" s="53">
        <f t="shared" si="18"/>
        <v>0</v>
      </c>
      <c r="BR27" s="52">
        <f t="shared" si="18"/>
        <v>0</v>
      </c>
      <c r="BS27" s="53">
        <f t="shared" si="16"/>
        <v>0</v>
      </c>
      <c r="BT27" s="52">
        <f t="shared" si="16"/>
        <v>0</v>
      </c>
      <c r="BU27" s="53">
        <f t="shared" si="16"/>
        <v>0</v>
      </c>
      <c r="BV27" s="52">
        <f t="shared" si="16"/>
        <v>0</v>
      </c>
      <c r="BW27" s="53">
        <f t="shared" si="16"/>
        <v>0</v>
      </c>
      <c r="BX27" s="52">
        <f t="shared" si="16"/>
        <v>0</v>
      </c>
      <c r="BY27" s="53">
        <f t="shared" si="16"/>
        <v>0</v>
      </c>
      <c r="BZ27" s="52">
        <f t="shared" si="16"/>
        <v>0</v>
      </c>
      <c r="CA27" s="53">
        <f t="shared" si="16"/>
        <v>0</v>
      </c>
    </row>
    <row r="28" spans="1:79">
      <c r="A28" s="20">
        <v>27</v>
      </c>
      <c r="B28" s="20" t="s">
        <v>30</v>
      </c>
      <c r="C28" s="20" t="s">
        <v>153</v>
      </c>
      <c r="D28" s="2">
        <v>1985</v>
      </c>
      <c r="E28" s="3">
        <v>4</v>
      </c>
      <c r="F28" s="2">
        <v>1</v>
      </c>
      <c r="G28" s="55">
        <f t="shared" si="0"/>
        <v>31137</v>
      </c>
      <c r="H28" s="4">
        <v>0</v>
      </c>
      <c r="I28" s="1">
        <v>0</v>
      </c>
      <c r="J28" s="51">
        <f t="shared" si="17"/>
        <v>0</v>
      </c>
      <c r="K28" s="54">
        <f t="shared" si="1"/>
        <v>0</v>
      </c>
      <c r="L28" s="4" t="s">
        <v>96</v>
      </c>
      <c r="M28" s="54">
        <f t="shared" si="15"/>
        <v>10</v>
      </c>
      <c r="N28" s="53">
        <f t="shared" si="2"/>
        <v>10</v>
      </c>
      <c r="O28" s="55">
        <f t="shared" si="3"/>
        <v>34789</v>
      </c>
      <c r="P28" s="53">
        <f t="shared" si="4"/>
        <v>0</v>
      </c>
      <c r="Q28" s="111">
        <f t="shared" si="5"/>
        <v>0</v>
      </c>
      <c r="R28" s="150" t="s">
        <v>130</v>
      </c>
      <c r="S28" s="151">
        <v>17</v>
      </c>
      <c r="T28" s="152">
        <v>4</v>
      </c>
      <c r="U28" s="151">
        <v>2035</v>
      </c>
      <c r="V28" s="116">
        <f t="shared" si="6"/>
        <v>54878</v>
      </c>
      <c r="W28" s="53">
        <f t="shared" si="7"/>
        <v>0</v>
      </c>
      <c r="X28" s="53">
        <f t="shared" si="8"/>
        <v>0</v>
      </c>
      <c r="Y28" s="53">
        <f t="shared" si="9"/>
        <v>0</v>
      </c>
      <c r="Z28" s="53">
        <f t="shared" si="10"/>
        <v>0</v>
      </c>
      <c r="AA28" s="53">
        <f>IF($V28&lt;=Z$2,0,IF($O28&lt;=Z$2,0,IF($G28&gt;=AA$2,0,IF($K28&gt;=$J28,0,IF($O28&lt;=AA$2,($J28-(SUM($K28,SUM($Z28:Z28)))),IF($L28=$D$139,(($J28-$K28)/$P28),(($J28-SUM($Z28:Z28))*$Q28))*IF($V28&lt;=AA$2,(DATEDIF(Z$2,$V28,"D")/365),IF($G28&gt;Z$2,(DATEDIF($G28,AA$2,"D")/365),1)))))))</f>
        <v>0</v>
      </c>
      <c r="AB28" s="53">
        <f>IF($V28&lt;=AA$2,0,IF($O28&lt;=AA$2,0,IF($G28&gt;=AB$2,0,IF($K28&gt;=$J28,0,IF($O28&lt;=AB$2,($J28-(SUM($K28,SUM($Z28:AA28)))),IF($L28=$D$139,(($J28-$K28)/$P28),(($J28-SUM($Z28:AA28))*$Q28))*IF($V28&lt;=AB$2,(DATEDIF(AA$2,$V28,"D")/365),IF($G28&gt;AA$2,(DATEDIF($G28,AB$2,"D")/365),1)))))))</f>
        <v>0</v>
      </c>
      <c r="AC28" s="53">
        <f>IF($V28&lt;=AB$2,0,IF($O28&lt;=AB$2,0,IF($G28&gt;=AC$2,0,IF($K28&gt;=$J28,0,IF($O28&lt;=AC$2,($J28-(SUM($K28,SUM($Z28:AB28)))),IF($L28=$D$139,(($J28-$K28)/$P28),(($J28-SUM($Z28:AB28))*$Q28))*IF($V28&lt;=AC$2,(DATEDIF(AB$2,$V28,"D")/365),IF($G28&gt;AB$2,(DATEDIF($G28,AC$2,"D")/365),1)))))))</f>
        <v>0</v>
      </c>
      <c r="AD28" s="53">
        <f>IF($V28&lt;=AC$2,0,IF($O28&lt;=AC$2,0,IF($G28&gt;=AD$2,0,IF($K28&gt;=$J28,0,IF($O28&lt;=AD$2,($J28-(SUM($K28,SUM($Z28:AC28)))),IF($L28=$D$139,(($J28-$K28)/$P28),(($J28-SUM($Z28:AC28))*$Q28))*IF($V28&lt;=AD$2,(DATEDIF(AC$2,$V28,"D")/365),IF($G28&gt;AC$2,(DATEDIF($G28,AD$2,"D")/365),1)))))))</f>
        <v>0</v>
      </c>
      <c r="AE28" s="53">
        <f>IF($V28&lt;=AD$2,0,IF($O28&lt;=AD$2,0,IF($G28&gt;=AE$2,0,IF($K28&gt;=$J28,0,IF($O28&lt;=AE$2,($J28-(SUM($K28,SUM($Z28:AD28)))),IF($L28=$D$139,(($J28-$K28)/$P28),(($J28-SUM($Z28:AD28))*$Q28))*IF($V28&lt;=AE$2,(DATEDIF(AD$2,$V28,"D")/365),IF($G28&gt;AD$2,(DATEDIF($G28,AE$2,"D")/365),1)))))))</f>
        <v>0</v>
      </c>
      <c r="AF28" s="53">
        <f>IF($V28&lt;=AE$2,0,IF($O28&lt;=AE$2,0,IF($G28&gt;=AF$2,0,IF($K28&gt;=$J28,0,IF($O28&lt;=AF$2,($J28-(SUM($K28,SUM($Z28:AE28)))),IF($L28=$D$139,(($J28-$K28)/$P28),(($J28-SUM($Z28:AE28))*$Q28))*IF($V28&lt;=AF$2,(DATEDIF(AE$2,$V28,"D")/365),IF($G28&gt;AE$2,(DATEDIF($G28,AF$2,"D")/365),1)))))))</f>
        <v>0</v>
      </c>
      <c r="AG28" s="53">
        <f>IF($V28&lt;=AF$2,0,IF($O28&lt;=AF$2,0,IF($G28&gt;=AG$2,0,IF($K28&gt;=$J28,0,IF($O28&lt;=AG$2,($J28-(SUM($K28,SUM($Z28:AF28)))),IF($L28=$D$139,(($J28-$K28)/$P28),(($J28-SUM($Z28:AF28))*$Q28))*IF($V28&lt;=AG$2,(DATEDIF(AF$2,$V28,"D")/365),IF($G28&gt;AF$2,(DATEDIF($G28,AG$2,"D")/365),1)))))))</f>
        <v>0</v>
      </c>
      <c r="AH28" s="53">
        <f>IF($V28&lt;=AG$2,0,IF($O28&lt;=AG$2,0,IF($G28&gt;=AH$2,0,IF($K28&gt;=$J28,0,IF($O28&lt;=AH$2,($J28-(SUM($K28,SUM($Z28:AG28)))),IF($L28=$D$139,(($J28-$K28)/$P28),(($J28-SUM($Z28:AG28))*$Q28))*IF($V28&lt;=AH$2,(DATEDIF(AG$2,$V28,"D")/365),IF($G28&gt;AG$2,(DATEDIF($G28,AH$2,"D")/365),1)))))))</f>
        <v>0</v>
      </c>
      <c r="AI28" s="53">
        <f>IF($V28&lt;=AH$2,0,IF($O28&lt;=AH$2,0,IF($G28&gt;=AI$2,0,IF($K28&gt;=$J28,0,IF($O28&lt;=AI$2,($J28-(SUM($K28,SUM($Z28:AH28)))),IF($L28=$D$139,(($J28-$K28)/$P28),(($J28-SUM($Z28:AH28))*$Q28))*IF($V28&lt;=AI$2,(DATEDIF(AH$2,$V28,"D")/365),IF($G28&gt;AH$2,(DATEDIF($G28,AI$2,"D")/365),1)))))))</f>
        <v>0</v>
      </c>
      <c r="AJ28" s="53">
        <f>IF($V28&lt;=AI$2,0,IF($O28&lt;=AI$2,0,IF($G28&gt;=AJ$2,0,IF($K28&gt;=$J28,0,IF($O28&lt;=AJ$2,($J28-(SUM($K28,SUM($Z28:AI28)))),IF($L28=$D$139,(($J28-$K28)/$P28),(($J28-SUM($Z28:AI28))*$Q28))*IF($V28&lt;=AJ$2,(DATEDIF(AI$2,$V28,"D")/365),IF($G28&gt;AI$2,(DATEDIF($G28,AJ$2,"D")/365),1)))))))</f>
        <v>0</v>
      </c>
      <c r="AK28" s="53">
        <f>IF($V28&lt;=AJ$2,0,IF($O28&lt;=AJ$2,0,IF($G28&gt;=AK$2,0,IF($K28&gt;=$J28,0,IF($O28&lt;=AK$2,($J28-(SUM($K28,SUM($Z28:AJ28)))),IF($L28=$D$139,(($J28-$K28)/$P28),(($J28-SUM($Z28:AJ28))*$Q28))*IF($V28&lt;=AK$2,(DATEDIF(AJ$2,$V28,"D")/365),IF($G28&gt;AJ$2,(DATEDIF($G28,AK$2,"D")/365),1)))))))</f>
        <v>0</v>
      </c>
      <c r="AL28" s="53">
        <f>IF($V28&lt;=AK$2,0,IF($O28&lt;=AK$2,0,IF($G28&gt;=AL$2,0,IF($K28&gt;=$J28,0,IF($O28&lt;=AL$2,($J28-(SUM($K28,SUM($Z28:AK28)))),IF($L28=$D$139,(($J28-$K28)/$P28),(($J28-SUM($Z28:AK28))*$Q28))*IF($V28&lt;=AL$2,(DATEDIF(AK$2,$V28,"D")/365),IF($G28&gt;AK$2,(DATEDIF($G28,AL$2,"D")/365),1)))))))</f>
        <v>0</v>
      </c>
      <c r="AM28" s="53">
        <f>IF($V28&lt;=AL$2,0,IF($O28&lt;=AL$2,0,IF($G28&gt;=AM$2,0,IF($K28&gt;=$J28,0,IF($O28&lt;=AM$2,($J28-(SUM($K28,SUM($Z28:AL28)))),IF($L28=$D$139,(($J28-$K28)/$P28),(($J28-SUM($Z28:AL28))*$Q28))*IF($V28&lt;=AM$2,(DATEDIF(AL$2,$V28,"D")/365),IF($G28&gt;AL$2,(DATEDIF($G28,AM$2,"D")/365),1)))))))</f>
        <v>0</v>
      </c>
      <c r="AN28" s="53">
        <f>IF($V28&lt;=AM$2,0,IF($O28&lt;=AM$2,0,IF($G28&gt;=AN$2,0,IF($K28&gt;=$J28,0,IF($O28&lt;=AN$2,($J28-(SUM($K28,SUM($Z28:AM28)))),IF($L28=$D$139,(($J28-$K28)/$P28),(($J28-SUM($Z28:AM28))*$Q28))*IF($V28&lt;=AN$2,(DATEDIF(AM$2,$V28,"D")/365),IF($G28&gt;AM$2,(DATEDIF($G28,AN$2,"D")/365),1)))))))</f>
        <v>0</v>
      </c>
      <c r="AO28" s="53">
        <f>IF($V28&lt;=AN$2,0,IF($O28&lt;=AN$2,0,IF($G28&gt;=AO$2,0,IF($K28&gt;=$J28,0,IF($O28&lt;=AO$2,($J28-(SUM($K28,SUM($Z28:AN28)))),IF($L28=$D$139,(($J28-$K28)/$P28),(($J28-SUM($Z28:AN28))*$Q28))*IF($V28&lt;=AO$2,(DATEDIF(AN$2,$V28,"D")/365),IF($G28&gt;AN$2,(DATEDIF($G28,AO$2,"D")/365),1)))))))</f>
        <v>0</v>
      </c>
      <c r="AP28" s="53">
        <f>IF($V28&lt;=AO$2,0,IF($O28&lt;=AO$2,0,IF($G28&gt;=AP$2,0,IF($K28&gt;=$J28,0,IF($O28&lt;=AP$2,($J28-(SUM($K28,SUM($Z28:AO28)))),IF($L28=$D$139,(($J28-$K28)/$P28),(($J28-SUM($Z28:AO28))*$Q28))*IF($V28&lt;=AP$2,(DATEDIF(AO$2,$V28,"D")/365),IF($G28&gt;AO$2,(DATEDIF($G28,AP$2,"D")/365),1)))))))</f>
        <v>0</v>
      </c>
      <c r="AQ28" s="53">
        <f>IF($V28&lt;=AP$2,0,IF($O28&lt;=AP$2,0,IF($G28&gt;=AQ$2,0,IF($K28&gt;=$J28,0,IF($O28&lt;=AQ$2,($J28-(SUM($K28,SUM($Z28:AP28)))),IF($L28=$D$139,(($J28-$K28)/$P28),(($J28-SUM($Z28:AP28))*$Q28))*IF($V28&lt;=AQ$2,(DATEDIF(AP$2,$V28,"D")/365),IF($G28&gt;AP$2,(DATEDIF($G28,AQ$2,"D")/365),1)))))))</f>
        <v>0</v>
      </c>
      <c r="AR28" s="53">
        <f>IF($V28&lt;=AQ$2,0,IF($O28&lt;=AQ$2,0,IF($G28&gt;=AR$2,0,IF($K28&gt;=$J28,0,IF($O28&lt;=AR$2,($J28-(SUM($K28,SUM($Z28:AQ28)))),IF($L28=$D$139,(($J28-$K28)/$P28),(($J28-SUM($Z28:AQ28))*$Q28))*IF($V28&lt;=AR$2,(DATEDIF(AQ$2,$V28,"D")/365),IF($G28&gt;AQ$2,(DATEDIF($G28,AR$2,"D")/365),1)))))))</f>
        <v>0</v>
      </c>
      <c r="AS28" s="53">
        <f>IF($V28&lt;=AR$2,0,IF($O28&lt;=AR$2,0,IF($G28&gt;=AS$2,0,IF($K28&gt;=$J28,0,IF($O28&lt;=AS$2,($J28-(SUM($K28,SUM($Z28:AR28)))),IF($L28=$D$139,(($J28-$K28)/$P28),(($J28-SUM($Z28:AR28))*$Q28))*IF($V28&lt;=AS$2,(DATEDIF(AR$2,$V28,"D")/365),IF($G28&gt;AR$2,(DATEDIF($G28,AS$2,"D")/365),1)))))))</f>
        <v>0</v>
      </c>
      <c r="AT28" s="53">
        <f>IF($V28&lt;=AS$2,0,IF($O28&lt;=AS$2,0,IF($G28&gt;=AT$2,0,IF($K28&gt;=$J28,0,IF($O28&lt;=AT$2,($J28-(SUM($K28,SUM($Z28:AS28)))),IF($L28=$D$139,(($J28-$K28)/$P28),(($J28-SUM($Z28:AS28))*$Q28))*IF($V28&lt;=AT$2,(DATEDIF(AS$2,$V28,"D")/365),IF($G28&gt;AS$2,(DATEDIF($G28,AT$2,"D")/365),1)))))))</f>
        <v>0</v>
      </c>
      <c r="AU28" s="53">
        <f>IF($V28&lt;=AT$2,0,IF($O28&lt;=AT$2,0,IF($G28&gt;=AU$2,0,IF($K28&gt;=$J28,0,IF($O28&lt;=AU$2,($J28-(SUM($K28,SUM($Z28:AT28)))),IF($L28=$D$139,(($J28-$K28)/$P28),(($J28-SUM($Z28:AT28))*$Q28))*IF($V28&lt;=AU$2,(DATEDIF(AT$2,$V28,"D")/365),IF($G28&gt;AT$2,(DATEDIF($G28,AU$2,"D")/365),1)))))))</f>
        <v>0</v>
      </c>
      <c r="AV28" s="53">
        <f>IF($V28&lt;=AU$2,0,IF($O28&lt;=AU$2,0,IF($G28&gt;=AV$2,0,IF($K28&gt;=$J28,0,IF($O28&lt;=AV$2,($J28-(SUM($K28,SUM($Z28:AU28)))),IF($L28=$D$139,(($J28-$K28)/$P28),(($J28-SUM($Z28:AU28))*$Q28))*IF($V28&lt;=AV$2,(DATEDIF(AU$2,$V28,"D")/365),IF($G28&gt;AU$2,(DATEDIF($G28,AV$2,"D")/365),1)))))))</f>
        <v>0</v>
      </c>
      <c r="AW28" s="53">
        <f>IF($V28&lt;=AV$2,0,IF($O28&lt;=AV$2,0,IF($G28&gt;=AW$2,0,IF($K28&gt;=$J28,0,IF($O28&lt;=AW$2,($J28-(SUM($K28,SUM($Z28:AV28)))),IF($L28=$D$139,(($J28-$K28)/$P28),(($J28-SUM($Z28:AV28))*$Q28))*IF($V28&lt;=AW$2,(DATEDIF(AV$2,$V28,"D")/365),IF($G28&gt;AV$2,(DATEDIF($G28,AW$2,"D")/365),1)))))))</f>
        <v>0</v>
      </c>
      <c r="AX28" s="53">
        <f>IF($V28&lt;=AW$2,0,IF($O28&lt;=AW$2,0,IF($G28&gt;=AX$2,0,IF($K28&gt;=$J28,0,IF($O28&lt;=AX$2,($J28-(SUM($K28,SUM($Z28:AW28)))),IF($L28=$D$139,(($J28-$K28)/$P28),(($J28-SUM($Z28:AW28))*$Q28))*IF($V28&lt;=AX$2,(DATEDIF(AW$2,$V28,"D")/365),IF($G28&gt;AW$2,(DATEDIF($G28,AX$2,"D")/365),1)))))))</f>
        <v>0</v>
      </c>
      <c r="AY28" s="53">
        <f>IF($V28&lt;=AX$2,0,IF($O28&lt;=AX$2,0,IF($G28&gt;=AY$2,0,IF($K28&gt;=$J28,0,IF($O28&lt;=AY$2,($J28-(SUM($K28,SUM($Z28:AX28)))),IF($L28=$D$139,(($J28-$K28)/$P28),(($J28-SUM($Z28:AX28))*$Q28))*IF($V28&lt;=AY$2,(DATEDIF(AX$2,$V28,"D")/365),IF($G28&gt;AX$2,(DATEDIF($G28,AY$2,"D")/365),1)))))))</f>
        <v>0</v>
      </c>
      <c r="AZ28" s="52"/>
      <c r="BA28" s="52"/>
      <c r="BB28" s="126">
        <f>IF($V28&lt;=BB$2,0,IF($G28&gt;=BB$2,0,IF($G28&gt;$W$3,(J28-Z28),IF($G28&lt;=$W$3,J28-SUM(W28,$Z28:Z28),0))))</f>
        <v>0</v>
      </c>
      <c r="BC28" s="53">
        <f t="shared" si="18"/>
        <v>0</v>
      </c>
      <c r="BD28" s="52">
        <f t="shared" si="18"/>
        <v>0</v>
      </c>
      <c r="BE28" s="53">
        <f t="shared" si="18"/>
        <v>0</v>
      </c>
      <c r="BF28" s="52">
        <f t="shared" si="18"/>
        <v>0</v>
      </c>
      <c r="BG28" s="53">
        <f t="shared" si="18"/>
        <v>0</v>
      </c>
      <c r="BH28" s="52">
        <f t="shared" si="18"/>
        <v>0</v>
      </c>
      <c r="BI28" s="53">
        <f t="shared" si="18"/>
        <v>0</v>
      </c>
      <c r="BJ28" s="52">
        <f t="shared" si="18"/>
        <v>0</v>
      </c>
      <c r="BK28" s="53">
        <f t="shared" si="18"/>
        <v>0</v>
      </c>
      <c r="BL28" s="52">
        <f t="shared" si="18"/>
        <v>0</v>
      </c>
      <c r="BM28" s="53">
        <f t="shared" si="18"/>
        <v>0</v>
      </c>
      <c r="BN28" s="52">
        <f t="shared" si="18"/>
        <v>0</v>
      </c>
      <c r="BO28" s="53">
        <f t="shared" si="18"/>
        <v>0</v>
      </c>
      <c r="BP28" s="52">
        <f t="shared" si="18"/>
        <v>0</v>
      </c>
      <c r="BQ28" s="53">
        <f t="shared" si="18"/>
        <v>0</v>
      </c>
      <c r="BR28" s="52">
        <f t="shared" si="18"/>
        <v>0</v>
      </c>
      <c r="BS28" s="53">
        <f t="shared" si="16"/>
        <v>0</v>
      </c>
      <c r="BT28" s="52">
        <f t="shared" si="16"/>
        <v>0</v>
      </c>
      <c r="BU28" s="53">
        <f t="shared" si="16"/>
        <v>0</v>
      </c>
      <c r="BV28" s="52">
        <f t="shared" si="16"/>
        <v>0</v>
      </c>
      <c r="BW28" s="53">
        <f t="shared" si="16"/>
        <v>0</v>
      </c>
      <c r="BX28" s="52">
        <f t="shared" si="16"/>
        <v>0</v>
      </c>
      <c r="BY28" s="53">
        <f t="shared" si="16"/>
        <v>0</v>
      </c>
      <c r="BZ28" s="52">
        <f t="shared" si="16"/>
        <v>0</v>
      </c>
      <c r="CA28" s="53">
        <f t="shared" si="16"/>
        <v>0</v>
      </c>
    </row>
    <row r="29" spans="1:79">
      <c r="A29" s="20">
        <v>28</v>
      </c>
      <c r="B29" s="20" t="s">
        <v>30</v>
      </c>
      <c r="C29" s="20" t="s">
        <v>153</v>
      </c>
      <c r="D29" s="2">
        <v>1985</v>
      </c>
      <c r="E29" s="3">
        <v>4</v>
      </c>
      <c r="F29" s="2">
        <v>1</v>
      </c>
      <c r="G29" s="55">
        <f t="shared" si="0"/>
        <v>31137</v>
      </c>
      <c r="H29" s="4">
        <v>0</v>
      </c>
      <c r="I29" s="1">
        <v>0</v>
      </c>
      <c r="J29" s="51">
        <f t="shared" si="17"/>
        <v>0</v>
      </c>
      <c r="K29" s="54">
        <f t="shared" si="1"/>
        <v>0</v>
      </c>
      <c r="L29" s="4" t="s">
        <v>96</v>
      </c>
      <c r="M29" s="54">
        <f t="shared" si="15"/>
        <v>10</v>
      </c>
      <c r="N29" s="53">
        <f t="shared" si="2"/>
        <v>10</v>
      </c>
      <c r="O29" s="55">
        <f t="shared" si="3"/>
        <v>34789</v>
      </c>
      <c r="P29" s="53">
        <f t="shared" si="4"/>
        <v>0</v>
      </c>
      <c r="Q29" s="111">
        <f t="shared" si="5"/>
        <v>0</v>
      </c>
      <c r="R29" s="150" t="s">
        <v>130</v>
      </c>
      <c r="S29" s="151">
        <v>17</v>
      </c>
      <c r="T29" s="152">
        <v>4</v>
      </c>
      <c r="U29" s="151">
        <v>2035</v>
      </c>
      <c r="V29" s="116">
        <f t="shared" si="6"/>
        <v>54878</v>
      </c>
      <c r="W29" s="53">
        <f t="shared" si="7"/>
        <v>0</v>
      </c>
      <c r="X29" s="53">
        <f t="shared" si="8"/>
        <v>0</v>
      </c>
      <c r="Y29" s="53">
        <f t="shared" si="9"/>
        <v>0</v>
      </c>
      <c r="Z29" s="53">
        <f t="shared" si="10"/>
        <v>0</v>
      </c>
      <c r="AA29" s="53">
        <f>IF($V29&lt;=Z$2,0,IF($O29&lt;=Z$2,0,IF($G29&gt;=AA$2,0,IF($K29&gt;=$J29,0,IF($O29&lt;=AA$2,($J29-(SUM($K29,SUM($Z29:Z29)))),IF($L29=$D$139,(($J29-$K29)/$P29),(($J29-SUM($Z29:Z29))*$Q29))*IF($V29&lt;=AA$2,(DATEDIF(Z$2,$V29,"D")/365),IF($G29&gt;Z$2,(DATEDIF($G29,AA$2,"D")/365),1)))))))</f>
        <v>0</v>
      </c>
      <c r="AB29" s="53">
        <f>IF($V29&lt;=AA$2,0,IF($O29&lt;=AA$2,0,IF($G29&gt;=AB$2,0,IF($K29&gt;=$J29,0,IF($O29&lt;=AB$2,($J29-(SUM($K29,SUM($Z29:AA29)))),IF($L29=$D$139,(($J29-$K29)/$P29),(($J29-SUM($Z29:AA29))*$Q29))*IF($V29&lt;=AB$2,(DATEDIF(AA$2,$V29,"D")/365),IF($G29&gt;AA$2,(DATEDIF($G29,AB$2,"D")/365),1)))))))</f>
        <v>0</v>
      </c>
      <c r="AC29" s="53">
        <f>IF($V29&lt;=AB$2,0,IF($O29&lt;=AB$2,0,IF($G29&gt;=AC$2,0,IF($K29&gt;=$J29,0,IF($O29&lt;=AC$2,($J29-(SUM($K29,SUM($Z29:AB29)))),IF($L29=$D$139,(($J29-$K29)/$P29),(($J29-SUM($Z29:AB29))*$Q29))*IF($V29&lt;=AC$2,(DATEDIF(AB$2,$V29,"D")/365),IF($G29&gt;AB$2,(DATEDIF($G29,AC$2,"D")/365),1)))))))</f>
        <v>0</v>
      </c>
      <c r="AD29" s="53">
        <f>IF($V29&lt;=AC$2,0,IF($O29&lt;=AC$2,0,IF($G29&gt;=AD$2,0,IF($K29&gt;=$J29,0,IF($O29&lt;=AD$2,($J29-(SUM($K29,SUM($Z29:AC29)))),IF($L29=$D$139,(($J29-$K29)/$P29),(($J29-SUM($Z29:AC29))*$Q29))*IF($V29&lt;=AD$2,(DATEDIF(AC$2,$V29,"D")/365),IF($G29&gt;AC$2,(DATEDIF($G29,AD$2,"D")/365),1)))))))</f>
        <v>0</v>
      </c>
      <c r="AE29" s="53">
        <f>IF($V29&lt;=AD$2,0,IF($O29&lt;=AD$2,0,IF($G29&gt;=AE$2,0,IF($K29&gt;=$J29,0,IF($O29&lt;=AE$2,($J29-(SUM($K29,SUM($Z29:AD29)))),IF($L29=$D$139,(($J29-$K29)/$P29),(($J29-SUM($Z29:AD29))*$Q29))*IF($V29&lt;=AE$2,(DATEDIF(AD$2,$V29,"D")/365),IF($G29&gt;AD$2,(DATEDIF($G29,AE$2,"D")/365),1)))))))</f>
        <v>0</v>
      </c>
      <c r="AF29" s="53">
        <f>IF($V29&lt;=AE$2,0,IF($O29&lt;=AE$2,0,IF($G29&gt;=AF$2,0,IF($K29&gt;=$J29,0,IF($O29&lt;=AF$2,($J29-(SUM($K29,SUM($Z29:AE29)))),IF($L29=$D$139,(($J29-$K29)/$P29),(($J29-SUM($Z29:AE29))*$Q29))*IF($V29&lt;=AF$2,(DATEDIF(AE$2,$V29,"D")/365),IF($G29&gt;AE$2,(DATEDIF($G29,AF$2,"D")/365),1)))))))</f>
        <v>0</v>
      </c>
      <c r="AG29" s="53">
        <f>IF($V29&lt;=AF$2,0,IF($O29&lt;=AF$2,0,IF($G29&gt;=AG$2,0,IF($K29&gt;=$J29,0,IF($O29&lt;=AG$2,($J29-(SUM($K29,SUM($Z29:AF29)))),IF($L29=$D$139,(($J29-$K29)/$P29),(($J29-SUM($Z29:AF29))*$Q29))*IF($V29&lt;=AG$2,(DATEDIF(AF$2,$V29,"D")/365),IF($G29&gt;AF$2,(DATEDIF($G29,AG$2,"D")/365),1)))))))</f>
        <v>0</v>
      </c>
      <c r="AH29" s="53">
        <f>IF($V29&lt;=AG$2,0,IF($O29&lt;=AG$2,0,IF($G29&gt;=AH$2,0,IF($K29&gt;=$J29,0,IF($O29&lt;=AH$2,($J29-(SUM($K29,SUM($Z29:AG29)))),IF($L29=$D$139,(($J29-$K29)/$P29),(($J29-SUM($Z29:AG29))*$Q29))*IF($V29&lt;=AH$2,(DATEDIF(AG$2,$V29,"D")/365),IF($G29&gt;AG$2,(DATEDIF($G29,AH$2,"D")/365),1)))))))</f>
        <v>0</v>
      </c>
      <c r="AI29" s="53">
        <f>IF($V29&lt;=AH$2,0,IF($O29&lt;=AH$2,0,IF($G29&gt;=AI$2,0,IF($K29&gt;=$J29,0,IF($O29&lt;=AI$2,($J29-(SUM($K29,SUM($Z29:AH29)))),IF($L29=$D$139,(($J29-$K29)/$P29),(($J29-SUM($Z29:AH29))*$Q29))*IF($V29&lt;=AI$2,(DATEDIF(AH$2,$V29,"D")/365),IF($G29&gt;AH$2,(DATEDIF($G29,AI$2,"D")/365),1)))))))</f>
        <v>0</v>
      </c>
      <c r="AJ29" s="53">
        <f>IF($V29&lt;=AI$2,0,IF($O29&lt;=AI$2,0,IF($G29&gt;=AJ$2,0,IF($K29&gt;=$J29,0,IF($O29&lt;=AJ$2,($J29-(SUM($K29,SUM($Z29:AI29)))),IF($L29=$D$139,(($J29-$K29)/$P29),(($J29-SUM($Z29:AI29))*$Q29))*IF($V29&lt;=AJ$2,(DATEDIF(AI$2,$V29,"D")/365),IF($G29&gt;AI$2,(DATEDIF($G29,AJ$2,"D")/365),1)))))))</f>
        <v>0</v>
      </c>
      <c r="AK29" s="53">
        <f>IF($V29&lt;=AJ$2,0,IF($O29&lt;=AJ$2,0,IF($G29&gt;=AK$2,0,IF($K29&gt;=$J29,0,IF($O29&lt;=AK$2,($J29-(SUM($K29,SUM($Z29:AJ29)))),IF($L29=$D$139,(($J29-$K29)/$P29),(($J29-SUM($Z29:AJ29))*$Q29))*IF($V29&lt;=AK$2,(DATEDIF(AJ$2,$V29,"D")/365),IF($G29&gt;AJ$2,(DATEDIF($G29,AK$2,"D")/365),1)))))))</f>
        <v>0</v>
      </c>
      <c r="AL29" s="53">
        <f>IF($V29&lt;=AK$2,0,IF($O29&lt;=AK$2,0,IF($G29&gt;=AL$2,0,IF($K29&gt;=$J29,0,IF($O29&lt;=AL$2,($J29-(SUM($K29,SUM($Z29:AK29)))),IF($L29=$D$139,(($J29-$K29)/$P29),(($J29-SUM($Z29:AK29))*$Q29))*IF($V29&lt;=AL$2,(DATEDIF(AK$2,$V29,"D")/365),IF($G29&gt;AK$2,(DATEDIF($G29,AL$2,"D")/365),1)))))))</f>
        <v>0</v>
      </c>
      <c r="AM29" s="53">
        <f>IF($V29&lt;=AL$2,0,IF($O29&lt;=AL$2,0,IF($G29&gt;=AM$2,0,IF($K29&gt;=$J29,0,IF($O29&lt;=AM$2,($J29-(SUM($K29,SUM($Z29:AL29)))),IF($L29=$D$139,(($J29-$K29)/$P29),(($J29-SUM($Z29:AL29))*$Q29))*IF($V29&lt;=AM$2,(DATEDIF(AL$2,$V29,"D")/365),IF($G29&gt;AL$2,(DATEDIF($G29,AM$2,"D")/365),1)))))))</f>
        <v>0</v>
      </c>
      <c r="AN29" s="53">
        <f>IF($V29&lt;=AM$2,0,IF($O29&lt;=AM$2,0,IF($G29&gt;=AN$2,0,IF($K29&gt;=$J29,0,IF($O29&lt;=AN$2,($J29-(SUM($K29,SUM($Z29:AM29)))),IF($L29=$D$139,(($J29-$K29)/$P29),(($J29-SUM($Z29:AM29))*$Q29))*IF($V29&lt;=AN$2,(DATEDIF(AM$2,$V29,"D")/365),IF($G29&gt;AM$2,(DATEDIF($G29,AN$2,"D")/365),1)))))))</f>
        <v>0</v>
      </c>
      <c r="AO29" s="53">
        <f>IF($V29&lt;=AN$2,0,IF($O29&lt;=AN$2,0,IF($G29&gt;=AO$2,0,IF($K29&gt;=$J29,0,IF($O29&lt;=AO$2,($J29-(SUM($K29,SUM($Z29:AN29)))),IF($L29=$D$139,(($J29-$K29)/$P29),(($J29-SUM($Z29:AN29))*$Q29))*IF($V29&lt;=AO$2,(DATEDIF(AN$2,$V29,"D")/365),IF($G29&gt;AN$2,(DATEDIF($G29,AO$2,"D")/365),1)))))))</f>
        <v>0</v>
      </c>
      <c r="AP29" s="53">
        <f>IF($V29&lt;=AO$2,0,IF($O29&lt;=AO$2,0,IF($G29&gt;=AP$2,0,IF($K29&gt;=$J29,0,IF($O29&lt;=AP$2,($J29-(SUM($K29,SUM($Z29:AO29)))),IF($L29=$D$139,(($J29-$K29)/$P29),(($J29-SUM($Z29:AO29))*$Q29))*IF($V29&lt;=AP$2,(DATEDIF(AO$2,$V29,"D")/365),IF($G29&gt;AO$2,(DATEDIF($G29,AP$2,"D")/365),1)))))))</f>
        <v>0</v>
      </c>
      <c r="AQ29" s="53">
        <f>IF($V29&lt;=AP$2,0,IF($O29&lt;=AP$2,0,IF($G29&gt;=AQ$2,0,IF($K29&gt;=$J29,0,IF($O29&lt;=AQ$2,($J29-(SUM($K29,SUM($Z29:AP29)))),IF($L29=$D$139,(($J29-$K29)/$P29),(($J29-SUM($Z29:AP29))*$Q29))*IF($V29&lt;=AQ$2,(DATEDIF(AP$2,$V29,"D")/365),IF($G29&gt;AP$2,(DATEDIF($G29,AQ$2,"D")/365),1)))))))</f>
        <v>0</v>
      </c>
      <c r="AR29" s="53">
        <f>IF($V29&lt;=AQ$2,0,IF($O29&lt;=AQ$2,0,IF($G29&gt;=AR$2,0,IF($K29&gt;=$J29,0,IF($O29&lt;=AR$2,($J29-(SUM($K29,SUM($Z29:AQ29)))),IF($L29=$D$139,(($J29-$K29)/$P29),(($J29-SUM($Z29:AQ29))*$Q29))*IF($V29&lt;=AR$2,(DATEDIF(AQ$2,$V29,"D")/365),IF($G29&gt;AQ$2,(DATEDIF($G29,AR$2,"D")/365),1)))))))</f>
        <v>0</v>
      </c>
      <c r="AS29" s="53">
        <f>IF($V29&lt;=AR$2,0,IF($O29&lt;=AR$2,0,IF($G29&gt;=AS$2,0,IF($K29&gt;=$J29,0,IF($O29&lt;=AS$2,($J29-(SUM($K29,SUM($Z29:AR29)))),IF($L29=$D$139,(($J29-$K29)/$P29),(($J29-SUM($Z29:AR29))*$Q29))*IF($V29&lt;=AS$2,(DATEDIF(AR$2,$V29,"D")/365),IF($G29&gt;AR$2,(DATEDIF($G29,AS$2,"D")/365),1)))))))</f>
        <v>0</v>
      </c>
      <c r="AT29" s="53">
        <f>IF($V29&lt;=AS$2,0,IF($O29&lt;=AS$2,0,IF($G29&gt;=AT$2,0,IF($K29&gt;=$J29,0,IF($O29&lt;=AT$2,($J29-(SUM($K29,SUM($Z29:AS29)))),IF($L29=$D$139,(($J29-$K29)/$P29),(($J29-SUM($Z29:AS29))*$Q29))*IF($V29&lt;=AT$2,(DATEDIF(AS$2,$V29,"D")/365),IF($G29&gt;AS$2,(DATEDIF($G29,AT$2,"D")/365),1)))))))</f>
        <v>0</v>
      </c>
      <c r="AU29" s="53">
        <f>IF($V29&lt;=AT$2,0,IF($O29&lt;=AT$2,0,IF($G29&gt;=AU$2,0,IF($K29&gt;=$J29,0,IF($O29&lt;=AU$2,($J29-(SUM($K29,SUM($Z29:AT29)))),IF($L29=$D$139,(($J29-$K29)/$P29),(($J29-SUM($Z29:AT29))*$Q29))*IF($V29&lt;=AU$2,(DATEDIF(AT$2,$V29,"D")/365),IF($G29&gt;AT$2,(DATEDIF($G29,AU$2,"D")/365),1)))))))</f>
        <v>0</v>
      </c>
      <c r="AV29" s="53">
        <f>IF($V29&lt;=AU$2,0,IF($O29&lt;=AU$2,0,IF($G29&gt;=AV$2,0,IF($K29&gt;=$J29,0,IF($O29&lt;=AV$2,($J29-(SUM($K29,SUM($Z29:AU29)))),IF($L29=$D$139,(($J29-$K29)/$P29),(($J29-SUM($Z29:AU29))*$Q29))*IF($V29&lt;=AV$2,(DATEDIF(AU$2,$V29,"D")/365),IF($G29&gt;AU$2,(DATEDIF($G29,AV$2,"D")/365),1)))))))</f>
        <v>0</v>
      </c>
      <c r="AW29" s="53">
        <f>IF($V29&lt;=AV$2,0,IF($O29&lt;=AV$2,0,IF($G29&gt;=AW$2,0,IF($K29&gt;=$J29,0,IF($O29&lt;=AW$2,($J29-(SUM($K29,SUM($Z29:AV29)))),IF($L29=$D$139,(($J29-$K29)/$P29),(($J29-SUM($Z29:AV29))*$Q29))*IF($V29&lt;=AW$2,(DATEDIF(AV$2,$V29,"D")/365),IF($G29&gt;AV$2,(DATEDIF($G29,AW$2,"D")/365),1)))))))</f>
        <v>0</v>
      </c>
      <c r="AX29" s="53">
        <f>IF($V29&lt;=AW$2,0,IF($O29&lt;=AW$2,0,IF($G29&gt;=AX$2,0,IF($K29&gt;=$J29,0,IF($O29&lt;=AX$2,($J29-(SUM($K29,SUM($Z29:AW29)))),IF($L29=$D$139,(($J29-$K29)/$P29),(($J29-SUM($Z29:AW29))*$Q29))*IF($V29&lt;=AX$2,(DATEDIF(AW$2,$V29,"D")/365),IF($G29&gt;AW$2,(DATEDIF($G29,AX$2,"D")/365),1)))))))</f>
        <v>0</v>
      </c>
      <c r="AY29" s="53">
        <f>IF($V29&lt;=AX$2,0,IF($O29&lt;=AX$2,0,IF($G29&gt;=AY$2,0,IF($K29&gt;=$J29,0,IF($O29&lt;=AY$2,($J29-(SUM($K29,SUM($Z29:AX29)))),IF($L29=$D$139,(($J29-$K29)/$P29),(($J29-SUM($Z29:AX29))*$Q29))*IF($V29&lt;=AY$2,(DATEDIF(AX$2,$V29,"D")/365),IF($G29&gt;AX$2,(DATEDIF($G29,AY$2,"D")/365),1)))))))</f>
        <v>0</v>
      </c>
      <c r="AZ29" s="52"/>
      <c r="BA29" s="52"/>
      <c r="BB29" s="126">
        <f>IF($V29&lt;=BB$2,0,IF($G29&gt;=BB$2,0,IF($G29&gt;$W$3,(J29-Z29),IF($G29&lt;=$W$3,J29-SUM(W29,$Z29:Z29),0))))</f>
        <v>0</v>
      </c>
      <c r="BC29" s="53">
        <f t="shared" si="18"/>
        <v>0</v>
      </c>
      <c r="BD29" s="52">
        <f t="shared" si="18"/>
        <v>0</v>
      </c>
      <c r="BE29" s="53">
        <f t="shared" si="18"/>
        <v>0</v>
      </c>
      <c r="BF29" s="52">
        <f t="shared" si="18"/>
        <v>0</v>
      </c>
      <c r="BG29" s="53">
        <f t="shared" si="18"/>
        <v>0</v>
      </c>
      <c r="BH29" s="52">
        <f t="shared" si="18"/>
        <v>0</v>
      </c>
      <c r="BI29" s="53">
        <f t="shared" si="18"/>
        <v>0</v>
      </c>
      <c r="BJ29" s="52">
        <f t="shared" si="18"/>
        <v>0</v>
      </c>
      <c r="BK29" s="53">
        <f t="shared" si="18"/>
        <v>0</v>
      </c>
      <c r="BL29" s="52">
        <f t="shared" si="18"/>
        <v>0</v>
      </c>
      <c r="BM29" s="53">
        <f t="shared" si="18"/>
        <v>0</v>
      </c>
      <c r="BN29" s="52">
        <f t="shared" si="18"/>
        <v>0</v>
      </c>
      <c r="BO29" s="53">
        <f t="shared" si="18"/>
        <v>0</v>
      </c>
      <c r="BP29" s="52">
        <f t="shared" si="18"/>
        <v>0</v>
      </c>
      <c r="BQ29" s="53">
        <f t="shared" si="18"/>
        <v>0</v>
      </c>
      <c r="BR29" s="52">
        <f t="shared" si="18"/>
        <v>0</v>
      </c>
      <c r="BS29" s="53">
        <f t="shared" si="16"/>
        <v>0</v>
      </c>
      <c r="BT29" s="52">
        <f t="shared" si="16"/>
        <v>0</v>
      </c>
      <c r="BU29" s="53">
        <f t="shared" si="16"/>
        <v>0</v>
      </c>
      <c r="BV29" s="52">
        <f t="shared" si="16"/>
        <v>0</v>
      </c>
      <c r="BW29" s="53">
        <f t="shared" si="16"/>
        <v>0</v>
      </c>
      <c r="BX29" s="52">
        <f t="shared" si="16"/>
        <v>0</v>
      </c>
      <c r="BY29" s="53">
        <f t="shared" si="16"/>
        <v>0</v>
      </c>
      <c r="BZ29" s="52">
        <f t="shared" si="16"/>
        <v>0</v>
      </c>
      <c r="CA29" s="53">
        <f t="shared" si="16"/>
        <v>0</v>
      </c>
    </row>
    <row r="30" spans="1:79">
      <c r="A30" s="20">
        <v>29</v>
      </c>
      <c r="B30" s="20" t="s">
        <v>30</v>
      </c>
      <c r="C30" s="20" t="s">
        <v>153</v>
      </c>
      <c r="D30" s="2">
        <v>1985</v>
      </c>
      <c r="E30" s="3">
        <v>4</v>
      </c>
      <c r="F30" s="2">
        <v>1</v>
      </c>
      <c r="G30" s="55">
        <f t="shared" si="0"/>
        <v>31137</v>
      </c>
      <c r="H30" s="4">
        <v>0</v>
      </c>
      <c r="I30" s="1">
        <v>0</v>
      </c>
      <c r="J30" s="51">
        <f t="shared" si="17"/>
        <v>0</v>
      </c>
      <c r="K30" s="54">
        <f t="shared" si="1"/>
        <v>0</v>
      </c>
      <c r="L30" s="4" t="s">
        <v>96</v>
      </c>
      <c r="M30" s="54">
        <f t="shared" si="15"/>
        <v>10</v>
      </c>
      <c r="N30" s="53">
        <f t="shared" si="2"/>
        <v>10</v>
      </c>
      <c r="O30" s="55">
        <f t="shared" si="3"/>
        <v>34789</v>
      </c>
      <c r="P30" s="53">
        <f t="shared" si="4"/>
        <v>0</v>
      </c>
      <c r="Q30" s="111">
        <f t="shared" si="5"/>
        <v>0</v>
      </c>
      <c r="R30" s="150" t="s">
        <v>130</v>
      </c>
      <c r="S30" s="151">
        <v>17</v>
      </c>
      <c r="T30" s="152">
        <v>4</v>
      </c>
      <c r="U30" s="151">
        <v>2035</v>
      </c>
      <c r="V30" s="116">
        <f t="shared" si="6"/>
        <v>54878</v>
      </c>
      <c r="W30" s="53">
        <f t="shared" si="7"/>
        <v>0</v>
      </c>
      <c r="X30" s="53">
        <f t="shared" si="8"/>
        <v>0</v>
      </c>
      <c r="Y30" s="53">
        <f t="shared" si="9"/>
        <v>0</v>
      </c>
      <c r="Z30" s="53">
        <f t="shared" si="10"/>
        <v>0</v>
      </c>
      <c r="AA30" s="53">
        <f>IF($V30&lt;=Z$2,0,IF($O30&lt;=Z$2,0,IF($G30&gt;=AA$2,0,IF($K30&gt;=$J30,0,IF($O30&lt;=AA$2,($J30-(SUM($K30,SUM($Z30:Z30)))),IF($L30=$D$139,(($J30-$K30)/$P30),(($J30-SUM($Z30:Z30))*$Q30))*IF($V30&lt;=AA$2,(DATEDIF(Z$2,$V30,"D")/365),IF($G30&gt;Z$2,(DATEDIF($G30,AA$2,"D")/365),1)))))))</f>
        <v>0</v>
      </c>
      <c r="AB30" s="53">
        <f>IF($V30&lt;=AA$2,0,IF($O30&lt;=AA$2,0,IF($G30&gt;=AB$2,0,IF($K30&gt;=$J30,0,IF($O30&lt;=AB$2,($J30-(SUM($K30,SUM($Z30:AA30)))),IF($L30=$D$139,(($J30-$K30)/$P30),(($J30-SUM($Z30:AA30))*$Q30))*IF($V30&lt;=AB$2,(DATEDIF(AA$2,$V30,"D")/365),IF($G30&gt;AA$2,(DATEDIF($G30,AB$2,"D")/365),1)))))))</f>
        <v>0</v>
      </c>
      <c r="AC30" s="53">
        <f>IF($V30&lt;=AB$2,0,IF($O30&lt;=AB$2,0,IF($G30&gt;=AC$2,0,IF($K30&gt;=$J30,0,IF($O30&lt;=AC$2,($J30-(SUM($K30,SUM($Z30:AB30)))),IF($L30=$D$139,(($J30-$K30)/$P30),(($J30-SUM($Z30:AB30))*$Q30))*IF($V30&lt;=AC$2,(DATEDIF(AB$2,$V30,"D")/365),IF($G30&gt;AB$2,(DATEDIF($G30,AC$2,"D")/365),1)))))))</f>
        <v>0</v>
      </c>
      <c r="AD30" s="53">
        <f>IF($V30&lt;=AC$2,0,IF($O30&lt;=AC$2,0,IF($G30&gt;=AD$2,0,IF($K30&gt;=$J30,0,IF($O30&lt;=AD$2,($J30-(SUM($K30,SUM($Z30:AC30)))),IF($L30=$D$139,(($J30-$K30)/$P30),(($J30-SUM($Z30:AC30))*$Q30))*IF($V30&lt;=AD$2,(DATEDIF(AC$2,$V30,"D")/365),IF($G30&gt;AC$2,(DATEDIF($G30,AD$2,"D")/365),1)))))))</f>
        <v>0</v>
      </c>
      <c r="AE30" s="53">
        <f>IF($V30&lt;=AD$2,0,IF($O30&lt;=AD$2,0,IF($G30&gt;=AE$2,0,IF($K30&gt;=$J30,0,IF($O30&lt;=AE$2,($J30-(SUM($K30,SUM($Z30:AD30)))),IF($L30=$D$139,(($J30-$K30)/$P30),(($J30-SUM($Z30:AD30))*$Q30))*IF($V30&lt;=AE$2,(DATEDIF(AD$2,$V30,"D")/365),IF($G30&gt;AD$2,(DATEDIF($G30,AE$2,"D")/365),1)))))))</f>
        <v>0</v>
      </c>
      <c r="AF30" s="53">
        <f>IF($V30&lt;=AE$2,0,IF($O30&lt;=AE$2,0,IF($G30&gt;=AF$2,0,IF($K30&gt;=$J30,0,IF($O30&lt;=AF$2,($J30-(SUM($K30,SUM($Z30:AE30)))),IF($L30=$D$139,(($J30-$K30)/$P30),(($J30-SUM($Z30:AE30))*$Q30))*IF($V30&lt;=AF$2,(DATEDIF(AE$2,$V30,"D")/365),IF($G30&gt;AE$2,(DATEDIF($G30,AF$2,"D")/365),1)))))))</f>
        <v>0</v>
      </c>
      <c r="AG30" s="53">
        <f>IF($V30&lt;=AF$2,0,IF($O30&lt;=AF$2,0,IF($G30&gt;=AG$2,0,IF($K30&gt;=$J30,0,IF($O30&lt;=AG$2,($J30-(SUM($K30,SUM($Z30:AF30)))),IF($L30=$D$139,(($J30-$K30)/$P30),(($J30-SUM($Z30:AF30))*$Q30))*IF($V30&lt;=AG$2,(DATEDIF(AF$2,$V30,"D")/365),IF($G30&gt;AF$2,(DATEDIF($G30,AG$2,"D")/365),1)))))))</f>
        <v>0</v>
      </c>
      <c r="AH30" s="53">
        <f>IF($V30&lt;=AG$2,0,IF($O30&lt;=AG$2,0,IF($G30&gt;=AH$2,0,IF($K30&gt;=$J30,0,IF($O30&lt;=AH$2,($J30-(SUM($K30,SUM($Z30:AG30)))),IF($L30=$D$139,(($J30-$K30)/$P30),(($J30-SUM($Z30:AG30))*$Q30))*IF($V30&lt;=AH$2,(DATEDIF(AG$2,$V30,"D")/365),IF($G30&gt;AG$2,(DATEDIF($G30,AH$2,"D")/365),1)))))))</f>
        <v>0</v>
      </c>
      <c r="AI30" s="53">
        <f>IF($V30&lt;=AH$2,0,IF($O30&lt;=AH$2,0,IF($G30&gt;=AI$2,0,IF($K30&gt;=$J30,0,IF($O30&lt;=AI$2,($J30-(SUM($K30,SUM($Z30:AH30)))),IF($L30=$D$139,(($J30-$K30)/$P30),(($J30-SUM($Z30:AH30))*$Q30))*IF($V30&lt;=AI$2,(DATEDIF(AH$2,$V30,"D")/365),IF($G30&gt;AH$2,(DATEDIF($G30,AI$2,"D")/365),1)))))))</f>
        <v>0</v>
      </c>
      <c r="AJ30" s="53">
        <f>IF($V30&lt;=AI$2,0,IF($O30&lt;=AI$2,0,IF($G30&gt;=AJ$2,0,IF($K30&gt;=$J30,0,IF($O30&lt;=AJ$2,($J30-(SUM($K30,SUM($Z30:AI30)))),IF($L30=$D$139,(($J30-$K30)/$P30),(($J30-SUM($Z30:AI30))*$Q30))*IF($V30&lt;=AJ$2,(DATEDIF(AI$2,$V30,"D")/365),IF($G30&gt;AI$2,(DATEDIF($G30,AJ$2,"D")/365),1)))))))</f>
        <v>0</v>
      </c>
      <c r="AK30" s="53">
        <f>IF($V30&lt;=AJ$2,0,IF($O30&lt;=AJ$2,0,IF($G30&gt;=AK$2,0,IF($K30&gt;=$J30,0,IF($O30&lt;=AK$2,($J30-(SUM($K30,SUM($Z30:AJ30)))),IF($L30=$D$139,(($J30-$K30)/$P30),(($J30-SUM($Z30:AJ30))*$Q30))*IF($V30&lt;=AK$2,(DATEDIF(AJ$2,$V30,"D")/365),IF($G30&gt;AJ$2,(DATEDIF($G30,AK$2,"D")/365),1)))))))</f>
        <v>0</v>
      </c>
      <c r="AL30" s="53">
        <f>IF($V30&lt;=AK$2,0,IF($O30&lt;=AK$2,0,IF($G30&gt;=AL$2,0,IF($K30&gt;=$J30,0,IF($O30&lt;=AL$2,($J30-(SUM($K30,SUM($Z30:AK30)))),IF($L30=$D$139,(($J30-$K30)/$P30),(($J30-SUM($Z30:AK30))*$Q30))*IF($V30&lt;=AL$2,(DATEDIF(AK$2,$V30,"D")/365),IF($G30&gt;AK$2,(DATEDIF($G30,AL$2,"D")/365),1)))))))</f>
        <v>0</v>
      </c>
      <c r="AM30" s="53">
        <f>IF($V30&lt;=AL$2,0,IF($O30&lt;=AL$2,0,IF($G30&gt;=AM$2,0,IF($K30&gt;=$J30,0,IF($O30&lt;=AM$2,($J30-(SUM($K30,SUM($Z30:AL30)))),IF($L30=$D$139,(($J30-$K30)/$P30),(($J30-SUM($Z30:AL30))*$Q30))*IF($V30&lt;=AM$2,(DATEDIF(AL$2,$V30,"D")/365),IF($G30&gt;AL$2,(DATEDIF($G30,AM$2,"D")/365),1)))))))</f>
        <v>0</v>
      </c>
      <c r="AN30" s="53">
        <f>IF($V30&lt;=AM$2,0,IF($O30&lt;=AM$2,0,IF($G30&gt;=AN$2,0,IF($K30&gt;=$J30,0,IF($O30&lt;=AN$2,($J30-(SUM($K30,SUM($Z30:AM30)))),IF($L30=$D$139,(($J30-$K30)/$P30),(($J30-SUM($Z30:AM30))*$Q30))*IF($V30&lt;=AN$2,(DATEDIF(AM$2,$V30,"D")/365),IF($G30&gt;AM$2,(DATEDIF($G30,AN$2,"D")/365),1)))))))</f>
        <v>0</v>
      </c>
      <c r="AO30" s="53">
        <f>IF($V30&lt;=AN$2,0,IF($O30&lt;=AN$2,0,IF($G30&gt;=AO$2,0,IF($K30&gt;=$J30,0,IF($O30&lt;=AO$2,($J30-(SUM($K30,SUM($Z30:AN30)))),IF($L30=$D$139,(($J30-$K30)/$P30),(($J30-SUM($Z30:AN30))*$Q30))*IF($V30&lt;=AO$2,(DATEDIF(AN$2,$V30,"D")/365),IF($G30&gt;AN$2,(DATEDIF($G30,AO$2,"D")/365),1)))))))</f>
        <v>0</v>
      </c>
      <c r="AP30" s="53">
        <f>IF($V30&lt;=AO$2,0,IF($O30&lt;=AO$2,0,IF($G30&gt;=AP$2,0,IF($K30&gt;=$J30,0,IF($O30&lt;=AP$2,($J30-(SUM($K30,SUM($Z30:AO30)))),IF($L30=$D$139,(($J30-$K30)/$P30),(($J30-SUM($Z30:AO30))*$Q30))*IF($V30&lt;=AP$2,(DATEDIF(AO$2,$V30,"D")/365),IF($G30&gt;AO$2,(DATEDIF($G30,AP$2,"D")/365),1)))))))</f>
        <v>0</v>
      </c>
      <c r="AQ30" s="53">
        <f>IF($V30&lt;=AP$2,0,IF($O30&lt;=AP$2,0,IF($G30&gt;=AQ$2,0,IF($K30&gt;=$J30,0,IF($O30&lt;=AQ$2,($J30-(SUM($K30,SUM($Z30:AP30)))),IF($L30=$D$139,(($J30-$K30)/$P30),(($J30-SUM($Z30:AP30))*$Q30))*IF($V30&lt;=AQ$2,(DATEDIF(AP$2,$V30,"D")/365),IF($G30&gt;AP$2,(DATEDIF($G30,AQ$2,"D")/365),1)))))))</f>
        <v>0</v>
      </c>
      <c r="AR30" s="53">
        <f>IF($V30&lt;=AQ$2,0,IF($O30&lt;=AQ$2,0,IF($G30&gt;=AR$2,0,IF($K30&gt;=$J30,0,IF($O30&lt;=AR$2,($J30-(SUM($K30,SUM($Z30:AQ30)))),IF($L30=$D$139,(($J30-$K30)/$P30),(($J30-SUM($Z30:AQ30))*$Q30))*IF($V30&lt;=AR$2,(DATEDIF(AQ$2,$V30,"D")/365),IF($G30&gt;AQ$2,(DATEDIF($G30,AR$2,"D")/365),1)))))))</f>
        <v>0</v>
      </c>
      <c r="AS30" s="53">
        <f>IF($V30&lt;=AR$2,0,IF($O30&lt;=AR$2,0,IF($G30&gt;=AS$2,0,IF($K30&gt;=$J30,0,IF($O30&lt;=AS$2,($J30-(SUM($K30,SUM($Z30:AR30)))),IF($L30=$D$139,(($J30-$K30)/$P30),(($J30-SUM($Z30:AR30))*$Q30))*IF($V30&lt;=AS$2,(DATEDIF(AR$2,$V30,"D")/365),IF($G30&gt;AR$2,(DATEDIF($G30,AS$2,"D")/365),1)))))))</f>
        <v>0</v>
      </c>
      <c r="AT30" s="53">
        <f>IF($V30&lt;=AS$2,0,IF($O30&lt;=AS$2,0,IF($G30&gt;=AT$2,0,IF($K30&gt;=$J30,0,IF($O30&lt;=AT$2,($J30-(SUM($K30,SUM($Z30:AS30)))),IF($L30=$D$139,(($J30-$K30)/$P30),(($J30-SUM($Z30:AS30))*$Q30))*IF($V30&lt;=AT$2,(DATEDIF(AS$2,$V30,"D")/365),IF($G30&gt;AS$2,(DATEDIF($G30,AT$2,"D")/365),1)))))))</f>
        <v>0</v>
      </c>
      <c r="AU30" s="53">
        <f>IF($V30&lt;=AT$2,0,IF($O30&lt;=AT$2,0,IF($G30&gt;=AU$2,0,IF($K30&gt;=$J30,0,IF($O30&lt;=AU$2,($J30-(SUM($K30,SUM($Z30:AT30)))),IF($L30=$D$139,(($J30-$K30)/$P30),(($J30-SUM($Z30:AT30))*$Q30))*IF($V30&lt;=AU$2,(DATEDIF(AT$2,$V30,"D")/365),IF($G30&gt;AT$2,(DATEDIF($G30,AU$2,"D")/365),1)))))))</f>
        <v>0</v>
      </c>
      <c r="AV30" s="53">
        <f>IF($V30&lt;=AU$2,0,IF($O30&lt;=AU$2,0,IF($G30&gt;=AV$2,0,IF($K30&gt;=$J30,0,IF($O30&lt;=AV$2,($J30-(SUM($K30,SUM($Z30:AU30)))),IF($L30=$D$139,(($J30-$K30)/$P30),(($J30-SUM($Z30:AU30))*$Q30))*IF($V30&lt;=AV$2,(DATEDIF(AU$2,$V30,"D")/365),IF($G30&gt;AU$2,(DATEDIF($G30,AV$2,"D")/365),1)))))))</f>
        <v>0</v>
      </c>
      <c r="AW30" s="53">
        <f>IF($V30&lt;=AV$2,0,IF($O30&lt;=AV$2,0,IF($G30&gt;=AW$2,0,IF($K30&gt;=$J30,0,IF($O30&lt;=AW$2,($J30-(SUM($K30,SUM($Z30:AV30)))),IF($L30=$D$139,(($J30-$K30)/$P30),(($J30-SUM($Z30:AV30))*$Q30))*IF($V30&lt;=AW$2,(DATEDIF(AV$2,$V30,"D")/365),IF($G30&gt;AV$2,(DATEDIF($G30,AW$2,"D")/365),1)))))))</f>
        <v>0</v>
      </c>
      <c r="AX30" s="53">
        <f>IF($V30&lt;=AW$2,0,IF($O30&lt;=AW$2,0,IF($G30&gt;=AX$2,0,IF($K30&gt;=$J30,0,IF($O30&lt;=AX$2,($J30-(SUM($K30,SUM($Z30:AW30)))),IF($L30=$D$139,(($J30-$K30)/$P30),(($J30-SUM($Z30:AW30))*$Q30))*IF($V30&lt;=AX$2,(DATEDIF(AW$2,$V30,"D")/365),IF($G30&gt;AW$2,(DATEDIF($G30,AX$2,"D")/365),1)))))))</f>
        <v>0</v>
      </c>
      <c r="AY30" s="53">
        <f>IF($V30&lt;=AX$2,0,IF($O30&lt;=AX$2,0,IF($G30&gt;=AY$2,0,IF($K30&gt;=$J30,0,IF($O30&lt;=AY$2,($J30-(SUM($K30,SUM($Z30:AX30)))),IF($L30=$D$139,(($J30-$K30)/$P30),(($J30-SUM($Z30:AX30))*$Q30))*IF($V30&lt;=AY$2,(DATEDIF(AX$2,$V30,"D")/365),IF($G30&gt;AX$2,(DATEDIF($G30,AY$2,"D")/365),1)))))))</f>
        <v>0</v>
      </c>
      <c r="AZ30" s="52"/>
      <c r="BA30" s="52"/>
      <c r="BB30" s="126">
        <f>IF($V30&lt;=BB$2,0,IF($G30&gt;=BB$2,0,IF($G30&gt;$W$3,(J30-Z30),IF($G30&lt;=$W$3,J30-SUM(W30,$Z30:Z30),0))))</f>
        <v>0</v>
      </c>
      <c r="BC30" s="53">
        <f t="shared" si="18"/>
        <v>0</v>
      </c>
      <c r="BD30" s="52">
        <f t="shared" si="18"/>
        <v>0</v>
      </c>
      <c r="BE30" s="53">
        <f t="shared" si="18"/>
        <v>0</v>
      </c>
      <c r="BF30" s="52">
        <f t="shared" si="18"/>
        <v>0</v>
      </c>
      <c r="BG30" s="53">
        <f t="shared" si="18"/>
        <v>0</v>
      </c>
      <c r="BH30" s="52">
        <f t="shared" si="18"/>
        <v>0</v>
      </c>
      <c r="BI30" s="53">
        <f t="shared" si="18"/>
        <v>0</v>
      </c>
      <c r="BJ30" s="52">
        <f t="shared" si="18"/>
        <v>0</v>
      </c>
      <c r="BK30" s="53">
        <f t="shared" si="18"/>
        <v>0</v>
      </c>
      <c r="BL30" s="52">
        <f t="shared" si="18"/>
        <v>0</v>
      </c>
      <c r="BM30" s="53">
        <f t="shared" si="18"/>
        <v>0</v>
      </c>
      <c r="BN30" s="52">
        <f t="shared" si="18"/>
        <v>0</v>
      </c>
      <c r="BO30" s="53">
        <f t="shared" si="18"/>
        <v>0</v>
      </c>
      <c r="BP30" s="52">
        <f t="shared" si="18"/>
        <v>0</v>
      </c>
      <c r="BQ30" s="53">
        <f t="shared" si="18"/>
        <v>0</v>
      </c>
      <c r="BR30" s="52">
        <f t="shared" si="18"/>
        <v>0</v>
      </c>
      <c r="BS30" s="53">
        <f t="shared" si="16"/>
        <v>0</v>
      </c>
      <c r="BT30" s="52">
        <f t="shared" si="16"/>
        <v>0</v>
      </c>
      <c r="BU30" s="53">
        <f t="shared" si="16"/>
        <v>0</v>
      </c>
      <c r="BV30" s="52">
        <f t="shared" si="16"/>
        <v>0</v>
      </c>
      <c r="BW30" s="53">
        <f t="shared" si="16"/>
        <v>0</v>
      </c>
      <c r="BX30" s="52">
        <f t="shared" si="16"/>
        <v>0</v>
      </c>
      <c r="BY30" s="53">
        <f t="shared" si="16"/>
        <v>0</v>
      </c>
      <c r="BZ30" s="52">
        <f t="shared" si="16"/>
        <v>0</v>
      </c>
      <c r="CA30" s="53">
        <f t="shared" si="16"/>
        <v>0</v>
      </c>
    </row>
    <row r="31" spans="1:79">
      <c r="A31" s="20">
        <v>30</v>
      </c>
      <c r="B31" s="20" t="s">
        <v>30</v>
      </c>
      <c r="C31" s="20" t="s">
        <v>153</v>
      </c>
      <c r="D31" s="2">
        <v>1985</v>
      </c>
      <c r="E31" s="3">
        <v>4</v>
      </c>
      <c r="F31" s="2">
        <v>1</v>
      </c>
      <c r="G31" s="55">
        <f t="shared" si="0"/>
        <v>31137</v>
      </c>
      <c r="H31" s="4">
        <v>0</v>
      </c>
      <c r="I31" s="1">
        <v>0</v>
      </c>
      <c r="J31" s="51">
        <f t="shared" si="17"/>
        <v>0</v>
      </c>
      <c r="K31" s="54">
        <f t="shared" si="1"/>
        <v>0</v>
      </c>
      <c r="L31" s="4" t="s">
        <v>96</v>
      </c>
      <c r="M31" s="54">
        <f t="shared" si="15"/>
        <v>10</v>
      </c>
      <c r="N31" s="53">
        <f t="shared" si="2"/>
        <v>10</v>
      </c>
      <c r="O31" s="55">
        <f t="shared" si="3"/>
        <v>34789</v>
      </c>
      <c r="P31" s="53">
        <f t="shared" si="4"/>
        <v>0</v>
      </c>
      <c r="Q31" s="111">
        <f t="shared" si="5"/>
        <v>0</v>
      </c>
      <c r="R31" s="150" t="s">
        <v>130</v>
      </c>
      <c r="S31" s="151">
        <v>17</v>
      </c>
      <c r="T31" s="152">
        <v>4</v>
      </c>
      <c r="U31" s="151">
        <v>2035</v>
      </c>
      <c r="V31" s="116">
        <f t="shared" si="6"/>
        <v>54878</v>
      </c>
      <c r="W31" s="53">
        <f t="shared" si="7"/>
        <v>0</v>
      </c>
      <c r="X31" s="53">
        <f t="shared" si="8"/>
        <v>0</v>
      </c>
      <c r="Y31" s="53">
        <f t="shared" si="9"/>
        <v>0</v>
      </c>
      <c r="Z31" s="53">
        <f t="shared" si="10"/>
        <v>0</v>
      </c>
      <c r="AA31" s="53">
        <f>IF($V31&lt;=Z$2,0,IF($O31&lt;=Z$2,0,IF($G31&gt;=AA$2,0,IF($K31&gt;=$J31,0,IF($O31&lt;=AA$2,($J31-(SUM($K31,SUM($Z31:Z31)))),IF($L31=$D$139,(($J31-$K31)/$P31),(($J31-SUM($Z31:Z31))*$Q31))*IF($V31&lt;=AA$2,(DATEDIF(Z$2,$V31,"D")/365),IF($G31&gt;Z$2,(DATEDIF($G31,AA$2,"D")/365),1)))))))</f>
        <v>0</v>
      </c>
      <c r="AB31" s="53">
        <f>IF($V31&lt;=AA$2,0,IF($O31&lt;=AA$2,0,IF($G31&gt;=AB$2,0,IF($K31&gt;=$J31,0,IF($O31&lt;=AB$2,($J31-(SUM($K31,SUM($Z31:AA31)))),IF($L31=$D$139,(($J31-$K31)/$P31),(($J31-SUM($Z31:AA31))*$Q31))*IF($V31&lt;=AB$2,(DATEDIF(AA$2,$V31,"D")/365),IF($G31&gt;AA$2,(DATEDIF($G31,AB$2,"D")/365),1)))))))</f>
        <v>0</v>
      </c>
      <c r="AC31" s="53">
        <f>IF($V31&lt;=AB$2,0,IF($O31&lt;=AB$2,0,IF($G31&gt;=AC$2,0,IF($K31&gt;=$J31,0,IF($O31&lt;=AC$2,($J31-(SUM($K31,SUM($Z31:AB31)))),IF($L31=$D$139,(($J31-$K31)/$P31),(($J31-SUM($Z31:AB31))*$Q31))*IF($V31&lt;=AC$2,(DATEDIF(AB$2,$V31,"D")/365),IF($G31&gt;AB$2,(DATEDIF($G31,AC$2,"D")/365),1)))))))</f>
        <v>0</v>
      </c>
      <c r="AD31" s="53">
        <f>IF($V31&lt;=AC$2,0,IF($O31&lt;=AC$2,0,IF($G31&gt;=AD$2,0,IF($K31&gt;=$J31,0,IF($O31&lt;=AD$2,($J31-(SUM($K31,SUM($Z31:AC31)))),IF($L31=$D$139,(($J31-$K31)/$P31),(($J31-SUM($Z31:AC31))*$Q31))*IF($V31&lt;=AD$2,(DATEDIF(AC$2,$V31,"D")/365),IF($G31&gt;AC$2,(DATEDIF($G31,AD$2,"D")/365),1)))))))</f>
        <v>0</v>
      </c>
      <c r="AE31" s="53">
        <f>IF($V31&lt;=AD$2,0,IF($O31&lt;=AD$2,0,IF($G31&gt;=AE$2,0,IF($K31&gt;=$J31,0,IF($O31&lt;=AE$2,($J31-(SUM($K31,SUM($Z31:AD31)))),IF($L31=$D$139,(($J31-$K31)/$P31),(($J31-SUM($Z31:AD31))*$Q31))*IF($V31&lt;=AE$2,(DATEDIF(AD$2,$V31,"D")/365),IF($G31&gt;AD$2,(DATEDIF($G31,AE$2,"D")/365),1)))))))</f>
        <v>0</v>
      </c>
      <c r="AF31" s="53">
        <f>IF($V31&lt;=AE$2,0,IF($O31&lt;=AE$2,0,IF($G31&gt;=AF$2,0,IF($K31&gt;=$J31,0,IF($O31&lt;=AF$2,($J31-(SUM($K31,SUM($Z31:AE31)))),IF($L31=$D$139,(($J31-$K31)/$P31),(($J31-SUM($Z31:AE31))*$Q31))*IF($V31&lt;=AF$2,(DATEDIF(AE$2,$V31,"D")/365),IF($G31&gt;AE$2,(DATEDIF($G31,AF$2,"D")/365),1)))))))</f>
        <v>0</v>
      </c>
      <c r="AG31" s="53">
        <f>IF($V31&lt;=AF$2,0,IF($O31&lt;=AF$2,0,IF($G31&gt;=AG$2,0,IF($K31&gt;=$J31,0,IF($O31&lt;=AG$2,($J31-(SUM($K31,SUM($Z31:AF31)))),IF($L31=$D$139,(($J31-$K31)/$P31),(($J31-SUM($Z31:AF31))*$Q31))*IF($V31&lt;=AG$2,(DATEDIF(AF$2,$V31,"D")/365),IF($G31&gt;AF$2,(DATEDIF($G31,AG$2,"D")/365),1)))))))</f>
        <v>0</v>
      </c>
      <c r="AH31" s="53">
        <f>IF($V31&lt;=AG$2,0,IF($O31&lt;=AG$2,0,IF($G31&gt;=AH$2,0,IF($K31&gt;=$J31,0,IF($O31&lt;=AH$2,($J31-(SUM($K31,SUM($Z31:AG31)))),IF($L31=$D$139,(($J31-$K31)/$P31),(($J31-SUM($Z31:AG31))*$Q31))*IF($V31&lt;=AH$2,(DATEDIF(AG$2,$V31,"D")/365),IF($G31&gt;AG$2,(DATEDIF($G31,AH$2,"D")/365),1)))))))</f>
        <v>0</v>
      </c>
      <c r="AI31" s="53">
        <f>IF($V31&lt;=AH$2,0,IF($O31&lt;=AH$2,0,IF($G31&gt;=AI$2,0,IF($K31&gt;=$J31,0,IF($O31&lt;=AI$2,($J31-(SUM($K31,SUM($Z31:AH31)))),IF($L31=$D$139,(($J31-$K31)/$P31),(($J31-SUM($Z31:AH31))*$Q31))*IF($V31&lt;=AI$2,(DATEDIF(AH$2,$V31,"D")/365),IF($G31&gt;AH$2,(DATEDIF($G31,AI$2,"D")/365),1)))))))</f>
        <v>0</v>
      </c>
      <c r="AJ31" s="53">
        <f>IF($V31&lt;=AI$2,0,IF($O31&lt;=AI$2,0,IF($G31&gt;=AJ$2,0,IF($K31&gt;=$J31,0,IF($O31&lt;=AJ$2,($J31-(SUM($K31,SUM($Z31:AI31)))),IF($L31=$D$139,(($J31-$K31)/$P31),(($J31-SUM($Z31:AI31))*$Q31))*IF($V31&lt;=AJ$2,(DATEDIF(AI$2,$V31,"D")/365),IF($G31&gt;AI$2,(DATEDIF($G31,AJ$2,"D")/365),1)))))))</f>
        <v>0</v>
      </c>
      <c r="AK31" s="53">
        <f>IF($V31&lt;=AJ$2,0,IF($O31&lt;=AJ$2,0,IF($G31&gt;=AK$2,0,IF($K31&gt;=$J31,0,IF($O31&lt;=AK$2,($J31-(SUM($K31,SUM($Z31:AJ31)))),IF($L31=$D$139,(($J31-$K31)/$P31),(($J31-SUM($Z31:AJ31))*$Q31))*IF($V31&lt;=AK$2,(DATEDIF(AJ$2,$V31,"D")/365),IF($G31&gt;AJ$2,(DATEDIF($G31,AK$2,"D")/365),1)))))))</f>
        <v>0</v>
      </c>
      <c r="AL31" s="53">
        <f>IF($V31&lt;=AK$2,0,IF($O31&lt;=AK$2,0,IF($G31&gt;=AL$2,0,IF($K31&gt;=$J31,0,IF($O31&lt;=AL$2,($J31-(SUM($K31,SUM($Z31:AK31)))),IF($L31=$D$139,(($J31-$K31)/$P31),(($J31-SUM($Z31:AK31))*$Q31))*IF($V31&lt;=AL$2,(DATEDIF(AK$2,$V31,"D")/365),IF($G31&gt;AK$2,(DATEDIF($G31,AL$2,"D")/365),1)))))))</f>
        <v>0</v>
      </c>
      <c r="AM31" s="53">
        <f>IF($V31&lt;=AL$2,0,IF($O31&lt;=AL$2,0,IF($G31&gt;=AM$2,0,IF($K31&gt;=$J31,0,IF($O31&lt;=AM$2,($J31-(SUM($K31,SUM($Z31:AL31)))),IF($L31=$D$139,(($J31-$K31)/$P31),(($J31-SUM($Z31:AL31))*$Q31))*IF($V31&lt;=AM$2,(DATEDIF(AL$2,$V31,"D")/365),IF($G31&gt;AL$2,(DATEDIF($G31,AM$2,"D")/365),1)))))))</f>
        <v>0</v>
      </c>
      <c r="AN31" s="53">
        <f>IF($V31&lt;=AM$2,0,IF($O31&lt;=AM$2,0,IF($G31&gt;=AN$2,0,IF($K31&gt;=$J31,0,IF($O31&lt;=AN$2,($J31-(SUM($K31,SUM($Z31:AM31)))),IF($L31=$D$139,(($J31-$K31)/$P31),(($J31-SUM($Z31:AM31))*$Q31))*IF($V31&lt;=AN$2,(DATEDIF(AM$2,$V31,"D")/365),IF($G31&gt;AM$2,(DATEDIF($G31,AN$2,"D")/365),1)))))))</f>
        <v>0</v>
      </c>
      <c r="AO31" s="53">
        <f>IF($V31&lt;=AN$2,0,IF($O31&lt;=AN$2,0,IF($G31&gt;=AO$2,0,IF($K31&gt;=$J31,0,IF($O31&lt;=AO$2,($J31-(SUM($K31,SUM($Z31:AN31)))),IF($L31=$D$139,(($J31-$K31)/$P31),(($J31-SUM($Z31:AN31))*$Q31))*IF($V31&lt;=AO$2,(DATEDIF(AN$2,$V31,"D")/365),IF($G31&gt;AN$2,(DATEDIF($G31,AO$2,"D")/365),1)))))))</f>
        <v>0</v>
      </c>
      <c r="AP31" s="53">
        <f>IF($V31&lt;=AO$2,0,IF($O31&lt;=AO$2,0,IF($G31&gt;=AP$2,0,IF($K31&gt;=$J31,0,IF($O31&lt;=AP$2,($J31-(SUM($K31,SUM($Z31:AO31)))),IF($L31=$D$139,(($J31-$K31)/$P31),(($J31-SUM($Z31:AO31))*$Q31))*IF($V31&lt;=AP$2,(DATEDIF(AO$2,$V31,"D")/365),IF($G31&gt;AO$2,(DATEDIF($G31,AP$2,"D")/365),1)))))))</f>
        <v>0</v>
      </c>
      <c r="AQ31" s="53">
        <f>IF($V31&lt;=AP$2,0,IF($O31&lt;=AP$2,0,IF($G31&gt;=AQ$2,0,IF($K31&gt;=$J31,0,IF($O31&lt;=AQ$2,($J31-(SUM($K31,SUM($Z31:AP31)))),IF($L31=$D$139,(($J31-$K31)/$P31),(($J31-SUM($Z31:AP31))*$Q31))*IF($V31&lt;=AQ$2,(DATEDIF(AP$2,$V31,"D")/365),IF($G31&gt;AP$2,(DATEDIF($G31,AQ$2,"D")/365),1)))))))</f>
        <v>0</v>
      </c>
      <c r="AR31" s="53">
        <f>IF($V31&lt;=AQ$2,0,IF($O31&lt;=AQ$2,0,IF($G31&gt;=AR$2,0,IF($K31&gt;=$J31,0,IF($O31&lt;=AR$2,($J31-(SUM($K31,SUM($Z31:AQ31)))),IF($L31=$D$139,(($J31-$K31)/$P31),(($J31-SUM($Z31:AQ31))*$Q31))*IF($V31&lt;=AR$2,(DATEDIF(AQ$2,$V31,"D")/365),IF($G31&gt;AQ$2,(DATEDIF($G31,AR$2,"D")/365),1)))))))</f>
        <v>0</v>
      </c>
      <c r="AS31" s="53">
        <f>IF($V31&lt;=AR$2,0,IF($O31&lt;=AR$2,0,IF($G31&gt;=AS$2,0,IF($K31&gt;=$J31,0,IF($O31&lt;=AS$2,($J31-(SUM($K31,SUM($Z31:AR31)))),IF($L31=$D$139,(($J31-$K31)/$P31),(($J31-SUM($Z31:AR31))*$Q31))*IF($V31&lt;=AS$2,(DATEDIF(AR$2,$V31,"D")/365),IF($G31&gt;AR$2,(DATEDIF($G31,AS$2,"D")/365),1)))))))</f>
        <v>0</v>
      </c>
      <c r="AT31" s="53">
        <f>IF($V31&lt;=AS$2,0,IF($O31&lt;=AS$2,0,IF($G31&gt;=AT$2,0,IF($K31&gt;=$J31,0,IF($O31&lt;=AT$2,($J31-(SUM($K31,SUM($Z31:AS31)))),IF($L31=$D$139,(($J31-$K31)/$P31),(($J31-SUM($Z31:AS31))*$Q31))*IF($V31&lt;=AT$2,(DATEDIF(AS$2,$V31,"D")/365),IF($G31&gt;AS$2,(DATEDIF($G31,AT$2,"D")/365),1)))))))</f>
        <v>0</v>
      </c>
      <c r="AU31" s="53">
        <f>IF($V31&lt;=AT$2,0,IF($O31&lt;=AT$2,0,IF($G31&gt;=AU$2,0,IF($K31&gt;=$J31,0,IF($O31&lt;=AU$2,($J31-(SUM($K31,SUM($Z31:AT31)))),IF($L31=$D$139,(($J31-$K31)/$P31),(($J31-SUM($Z31:AT31))*$Q31))*IF($V31&lt;=AU$2,(DATEDIF(AT$2,$V31,"D")/365),IF($G31&gt;AT$2,(DATEDIF($G31,AU$2,"D")/365),1)))))))</f>
        <v>0</v>
      </c>
      <c r="AV31" s="53">
        <f>IF($V31&lt;=AU$2,0,IF($O31&lt;=AU$2,0,IF($G31&gt;=AV$2,0,IF($K31&gt;=$J31,0,IF($O31&lt;=AV$2,($J31-(SUM($K31,SUM($Z31:AU31)))),IF($L31=$D$139,(($J31-$K31)/$P31),(($J31-SUM($Z31:AU31))*$Q31))*IF($V31&lt;=AV$2,(DATEDIF(AU$2,$V31,"D")/365),IF($G31&gt;AU$2,(DATEDIF($G31,AV$2,"D")/365),1)))))))</f>
        <v>0</v>
      </c>
      <c r="AW31" s="53">
        <f>IF($V31&lt;=AV$2,0,IF($O31&lt;=AV$2,0,IF($G31&gt;=AW$2,0,IF($K31&gt;=$J31,0,IF($O31&lt;=AW$2,($J31-(SUM($K31,SUM($Z31:AV31)))),IF($L31=$D$139,(($J31-$K31)/$P31),(($J31-SUM($Z31:AV31))*$Q31))*IF($V31&lt;=AW$2,(DATEDIF(AV$2,$V31,"D")/365),IF($G31&gt;AV$2,(DATEDIF($G31,AW$2,"D")/365),1)))))))</f>
        <v>0</v>
      </c>
      <c r="AX31" s="53">
        <f>IF($V31&lt;=AW$2,0,IF($O31&lt;=AW$2,0,IF($G31&gt;=AX$2,0,IF($K31&gt;=$J31,0,IF($O31&lt;=AX$2,($J31-(SUM($K31,SUM($Z31:AW31)))),IF($L31=$D$139,(($J31-$K31)/$P31),(($J31-SUM($Z31:AW31))*$Q31))*IF($V31&lt;=AX$2,(DATEDIF(AW$2,$V31,"D")/365),IF($G31&gt;AW$2,(DATEDIF($G31,AX$2,"D")/365),1)))))))</f>
        <v>0</v>
      </c>
      <c r="AY31" s="53">
        <f>IF($V31&lt;=AX$2,0,IF($O31&lt;=AX$2,0,IF($G31&gt;=AY$2,0,IF($K31&gt;=$J31,0,IF($O31&lt;=AY$2,($J31-(SUM($K31,SUM($Z31:AX31)))),IF($L31=$D$139,(($J31-$K31)/$P31),(($J31-SUM($Z31:AX31))*$Q31))*IF($V31&lt;=AY$2,(DATEDIF(AX$2,$V31,"D")/365),IF($G31&gt;AX$2,(DATEDIF($G31,AY$2,"D")/365),1)))))))</f>
        <v>0</v>
      </c>
      <c r="AZ31" s="52"/>
      <c r="BA31" s="52"/>
      <c r="BB31" s="126">
        <f>IF($V31&lt;=BB$2,0,IF($G31&gt;=BB$2,0,IF($G31&gt;$W$3,(J31-Z31),IF($G31&lt;=$W$3,J31-SUM(W31,$Z31:Z31),0))))</f>
        <v>0</v>
      </c>
      <c r="BC31" s="53">
        <f t="shared" si="18"/>
        <v>0</v>
      </c>
      <c r="BD31" s="52">
        <f t="shared" si="18"/>
        <v>0</v>
      </c>
      <c r="BE31" s="53">
        <f t="shared" si="18"/>
        <v>0</v>
      </c>
      <c r="BF31" s="52">
        <f t="shared" si="18"/>
        <v>0</v>
      </c>
      <c r="BG31" s="53">
        <f t="shared" si="18"/>
        <v>0</v>
      </c>
      <c r="BH31" s="52">
        <f t="shared" si="18"/>
        <v>0</v>
      </c>
      <c r="BI31" s="53">
        <f t="shared" si="18"/>
        <v>0</v>
      </c>
      <c r="BJ31" s="52">
        <f t="shared" si="18"/>
        <v>0</v>
      </c>
      <c r="BK31" s="53">
        <f t="shared" si="18"/>
        <v>0</v>
      </c>
      <c r="BL31" s="52">
        <f t="shared" si="18"/>
        <v>0</v>
      </c>
      <c r="BM31" s="53">
        <f t="shared" si="18"/>
        <v>0</v>
      </c>
      <c r="BN31" s="52">
        <f t="shared" si="18"/>
        <v>0</v>
      </c>
      <c r="BO31" s="53">
        <f t="shared" si="18"/>
        <v>0</v>
      </c>
      <c r="BP31" s="52">
        <f t="shared" si="18"/>
        <v>0</v>
      </c>
      <c r="BQ31" s="53">
        <f t="shared" si="18"/>
        <v>0</v>
      </c>
      <c r="BR31" s="52">
        <f t="shared" si="18"/>
        <v>0</v>
      </c>
      <c r="BS31" s="53">
        <f t="shared" si="16"/>
        <v>0</v>
      </c>
      <c r="BT31" s="52">
        <f t="shared" si="16"/>
        <v>0</v>
      </c>
      <c r="BU31" s="53">
        <f t="shared" si="16"/>
        <v>0</v>
      </c>
      <c r="BV31" s="52">
        <f t="shared" si="16"/>
        <v>0</v>
      </c>
      <c r="BW31" s="53">
        <f t="shared" si="16"/>
        <v>0</v>
      </c>
      <c r="BX31" s="52">
        <f t="shared" si="16"/>
        <v>0</v>
      </c>
      <c r="BY31" s="53">
        <f t="shared" si="16"/>
        <v>0</v>
      </c>
      <c r="BZ31" s="52">
        <f t="shared" si="16"/>
        <v>0</v>
      </c>
      <c r="CA31" s="53">
        <f t="shared" si="16"/>
        <v>0</v>
      </c>
    </row>
    <row r="32" spans="1:79">
      <c r="A32" s="20">
        <v>31</v>
      </c>
      <c r="B32" s="20" t="s">
        <v>30</v>
      </c>
      <c r="C32" s="20" t="s">
        <v>153</v>
      </c>
      <c r="D32" s="2">
        <v>1985</v>
      </c>
      <c r="E32" s="3">
        <v>4</v>
      </c>
      <c r="F32" s="2">
        <v>1</v>
      </c>
      <c r="G32" s="55">
        <f t="shared" si="0"/>
        <v>31137</v>
      </c>
      <c r="H32" s="4">
        <v>0</v>
      </c>
      <c r="I32" s="1">
        <v>0</v>
      </c>
      <c r="J32" s="51">
        <f t="shared" si="17"/>
        <v>0</v>
      </c>
      <c r="K32" s="54">
        <f t="shared" si="1"/>
        <v>0</v>
      </c>
      <c r="L32" s="4" t="s">
        <v>96</v>
      </c>
      <c r="M32" s="54">
        <f t="shared" si="15"/>
        <v>10</v>
      </c>
      <c r="N32" s="53">
        <f t="shared" si="2"/>
        <v>10</v>
      </c>
      <c r="O32" s="55">
        <f t="shared" si="3"/>
        <v>34789</v>
      </c>
      <c r="P32" s="53">
        <f t="shared" si="4"/>
        <v>0</v>
      </c>
      <c r="Q32" s="111">
        <f t="shared" si="5"/>
        <v>0</v>
      </c>
      <c r="R32" s="150" t="s">
        <v>130</v>
      </c>
      <c r="S32" s="151">
        <v>17</v>
      </c>
      <c r="T32" s="152">
        <v>4</v>
      </c>
      <c r="U32" s="151">
        <v>2035</v>
      </c>
      <c r="V32" s="116">
        <f t="shared" si="6"/>
        <v>54878</v>
      </c>
      <c r="W32" s="53">
        <f t="shared" si="7"/>
        <v>0</v>
      </c>
      <c r="X32" s="53">
        <f t="shared" si="8"/>
        <v>0</v>
      </c>
      <c r="Y32" s="53">
        <f t="shared" si="9"/>
        <v>0</v>
      </c>
      <c r="Z32" s="53">
        <f t="shared" si="10"/>
        <v>0</v>
      </c>
      <c r="AA32" s="53">
        <f>IF($V32&lt;=Z$2,0,IF($O32&lt;=Z$2,0,IF($G32&gt;=AA$2,0,IF($K32&gt;=$J32,0,IF($O32&lt;=AA$2,($J32-(SUM($K32,SUM($Z32:Z32)))),IF($L32=$D$139,(($J32-$K32)/$P32),(($J32-SUM($Z32:Z32))*$Q32))*IF($V32&lt;=AA$2,(DATEDIF(Z$2,$V32,"D")/365),IF($G32&gt;Z$2,(DATEDIF($G32,AA$2,"D")/365),1)))))))</f>
        <v>0</v>
      </c>
      <c r="AB32" s="53">
        <f>IF($V32&lt;=AA$2,0,IF($O32&lt;=AA$2,0,IF($G32&gt;=AB$2,0,IF($K32&gt;=$J32,0,IF($O32&lt;=AB$2,($J32-(SUM($K32,SUM($Z32:AA32)))),IF($L32=$D$139,(($J32-$K32)/$P32),(($J32-SUM($Z32:AA32))*$Q32))*IF($V32&lt;=AB$2,(DATEDIF(AA$2,$V32,"D")/365),IF($G32&gt;AA$2,(DATEDIF($G32,AB$2,"D")/365),1)))))))</f>
        <v>0</v>
      </c>
      <c r="AC32" s="53">
        <f>IF($V32&lt;=AB$2,0,IF($O32&lt;=AB$2,0,IF($G32&gt;=AC$2,0,IF($K32&gt;=$J32,0,IF($O32&lt;=AC$2,($J32-(SUM($K32,SUM($Z32:AB32)))),IF($L32=$D$139,(($J32-$K32)/$P32),(($J32-SUM($Z32:AB32))*$Q32))*IF($V32&lt;=AC$2,(DATEDIF(AB$2,$V32,"D")/365),IF($G32&gt;AB$2,(DATEDIF($G32,AC$2,"D")/365),1)))))))</f>
        <v>0</v>
      </c>
      <c r="AD32" s="53">
        <f>IF($V32&lt;=AC$2,0,IF($O32&lt;=AC$2,0,IF($G32&gt;=AD$2,0,IF($K32&gt;=$J32,0,IF($O32&lt;=AD$2,($J32-(SUM($K32,SUM($Z32:AC32)))),IF($L32=$D$139,(($J32-$K32)/$P32),(($J32-SUM($Z32:AC32))*$Q32))*IF($V32&lt;=AD$2,(DATEDIF(AC$2,$V32,"D")/365),IF($G32&gt;AC$2,(DATEDIF($G32,AD$2,"D")/365),1)))))))</f>
        <v>0</v>
      </c>
      <c r="AE32" s="53">
        <f>IF($V32&lt;=AD$2,0,IF($O32&lt;=AD$2,0,IF($G32&gt;=AE$2,0,IF($K32&gt;=$J32,0,IF($O32&lt;=AE$2,($J32-(SUM($K32,SUM($Z32:AD32)))),IF($L32=$D$139,(($J32-$K32)/$P32),(($J32-SUM($Z32:AD32))*$Q32))*IF($V32&lt;=AE$2,(DATEDIF(AD$2,$V32,"D")/365),IF($G32&gt;AD$2,(DATEDIF($G32,AE$2,"D")/365),1)))))))</f>
        <v>0</v>
      </c>
      <c r="AF32" s="53">
        <f>IF($V32&lt;=AE$2,0,IF($O32&lt;=AE$2,0,IF($G32&gt;=AF$2,0,IF($K32&gt;=$J32,0,IF($O32&lt;=AF$2,($J32-(SUM($K32,SUM($Z32:AE32)))),IF($L32=$D$139,(($J32-$K32)/$P32),(($J32-SUM($Z32:AE32))*$Q32))*IF($V32&lt;=AF$2,(DATEDIF(AE$2,$V32,"D")/365),IF($G32&gt;AE$2,(DATEDIF($G32,AF$2,"D")/365),1)))))))</f>
        <v>0</v>
      </c>
      <c r="AG32" s="53">
        <f>IF($V32&lt;=AF$2,0,IF($O32&lt;=AF$2,0,IF($G32&gt;=AG$2,0,IF($K32&gt;=$J32,0,IF($O32&lt;=AG$2,($J32-(SUM($K32,SUM($Z32:AF32)))),IF($L32=$D$139,(($J32-$K32)/$P32),(($J32-SUM($Z32:AF32))*$Q32))*IF($V32&lt;=AG$2,(DATEDIF(AF$2,$V32,"D")/365),IF($G32&gt;AF$2,(DATEDIF($G32,AG$2,"D")/365),1)))))))</f>
        <v>0</v>
      </c>
      <c r="AH32" s="53">
        <f>IF($V32&lt;=AG$2,0,IF($O32&lt;=AG$2,0,IF($G32&gt;=AH$2,0,IF($K32&gt;=$J32,0,IF($O32&lt;=AH$2,($J32-(SUM($K32,SUM($Z32:AG32)))),IF($L32=$D$139,(($J32-$K32)/$P32),(($J32-SUM($Z32:AG32))*$Q32))*IF($V32&lt;=AH$2,(DATEDIF(AG$2,$V32,"D")/365),IF($G32&gt;AG$2,(DATEDIF($G32,AH$2,"D")/365),1)))))))</f>
        <v>0</v>
      </c>
      <c r="AI32" s="53">
        <f>IF($V32&lt;=AH$2,0,IF($O32&lt;=AH$2,0,IF($G32&gt;=AI$2,0,IF($K32&gt;=$J32,0,IF($O32&lt;=AI$2,($J32-(SUM($K32,SUM($Z32:AH32)))),IF($L32=$D$139,(($J32-$K32)/$P32),(($J32-SUM($Z32:AH32))*$Q32))*IF($V32&lt;=AI$2,(DATEDIF(AH$2,$V32,"D")/365),IF($G32&gt;AH$2,(DATEDIF($G32,AI$2,"D")/365),1)))))))</f>
        <v>0</v>
      </c>
      <c r="AJ32" s="53">
        <f>IF($V32&lt;=AI$2,0,IF($O32&lt;=AI$2,0,IF($G32&gt;=AJ$2,0,IF($K32&gt;=$J32,0,IF($O32&lt;=AJ$2,($J32-(SUM($K32,SUM($Z32:AI32)))),IF($L32=$D$139,(($J32-$K32)/$P32),(($J32-SUM($Z32:AI32))*$Q32))*IF($V32&lt;=AJ$2,(DATEDIF(AI$2,$V32,"D")/365),IF($G32&gt;AI$2,(DATEDIF($G32,AJ$2,"D")/365),1)))))))</f>
        <v>0</v>
      </c>
      <c r="AK32" s="53">
        <f>IF($V32&lt;=AJ$2,0,IF($O32&lt;=AJ$2,0,IF($G32&gt;=AK$2,0,IF($K32&gt;=$J32,0,IF($O32&lt;=AK$2,($J32-(SUM($K32,SUM($Z32:AJ32)))),IF($L32=$D$139,(($J32-$K32)/$P32),(($J32-SUM($Z32:AJ32))*$Q32))*IF($V32&lt;=AK$2,(DATEDIF(AJ$2,$V32,"D")/365),IF($G32&gt;AJ$2,(DATEDIF($G32,AK$2,"D")/365),1)))))))</f>
        <v>0</v>
      </c>
      <c r="AL32" s="53">
        <f>IF($V32&lt;=AK$2,0,IF($O32&lt;=AK$2,0,IF($G32&gt;=AL$2,0,IF($K32&gt;=$J32,0,IF($O32&lt;=AL$2,($J32-(SUM($K32,SUM($Z32:AK32)))),IF($L32=$D$139,(($J32-$K32)/$P32),(($J32-SUM($Z32:AK32))*$Q32))*IF($V32&lt;=AL$2,(DATEDIF(AK$2,$V32,"D")/365),IF($G32&gt;AK$2,(DATEDIF($G32,AL$2,"D")/365),1)))))))</f>
        <v>0</v>
      </c>
      <c r="AM32" s="53">
        <f>IF($V32&lt;=AL$2,0,IF($O32&lt;=AL$2,0,IF($G32&gt;=AM$2,0,IF($K32&gt;=$J32,0,IF($O32&lt;=AM$2,($J32-(SUM($K32,SUM($Z32:AL32)))),IF($L32=$D$139,(($J32-$K32)/$P32),(($J32-SUM($Z32:AL32))*$Q32))*IF($V32&lt;=AM$2,(DATEDIF(AL$2,$V32,"D")/365),IF($G32&gt;AL$2,(DATEDIF($G32,AM$2,"D")/365),1)))))))</f>
        <v>0</v>
      </c>
      <c r="AN32" s="53">
        <f>IF($V32&lt;=AM$2,0,IF($O32&lt;=AM$2,0,IF($G32&gt;=AN$2,0,IF($K32&gt;=$J32,0,IF($O32&lt;=AN$2,($J32-(SUM($K32,SUM($Z32:AM32)))),IF($L32=$D$139,(($J32-$K32)/$P32),(($J32-SUM($Z32:AM32))*$Q32))*IF($V32&lt;=AN$2,(DATEDIF(AM$2,$V32,"D")/365),IF($G32&gt;AM$2,(DATEDIF($G32,AN$2,"D")/365),1)))))))</f>
        <v>0</v>
      </c>
      <c r="AO32" s="53">
        <f>IF($V32&lt;=AN$2,0,IF($O32&lt;=AN$2,0,IF($G32&gt;=AO$2,0,IF($K32&gt;=$J32,0,IF($O32&lt;=AO$2,($J32-(SUM($K32,SUM($Z32:AN32)))),IF($L32=$D$139,(($J32-$K32)/$P32),(($J32-SUM($Z32:AN32))*$Q32))*IF($V32&lt;=AO$2,(DATEDIF(AN$2,$V32,"D")/365),IF($G32&gt;AN$2,(DATEDIF($G32,AO$2,"D")/365),1)))))))</f>
        <v>0</v>
      </c>
      <c r="AP32" s="53">
        <f>IF($V32&lt;=AO$2,0,IF($O32&lt;=AO$2,0,IF($G32&gt;=AP$2,0,IF($K32&gt;=$J32,0,IF($O32&lt;=AP$2,($J32-(SUM($K32,SUM($Z32:AO32)))),IF($L32=$D$139,(($J32-$K32)/$P32),(($J32-SUM($Z32:AO32))*$Q32))*IF($V32&lt;=AP$2,(DATEDIF(AO$2,$V32,"D")/365),IF($G32&gt;AO$2,(DATEDIF($G32,AP$2,"D")/365),1)))))))</f>
        <v>0</v>
      </c>
      <c r="AQ32" s="53">
        <f>IF($V32&lt;=AP$2,0,IF($O32&lt;=AP$2,0,IF($G32&gt;=AQ$2,0,IF($K32&gt;=$J32,0,IF($O32&lt;=AQ$2,($J32-(SUM($K32,SUM($Z32:AP32)))),IF($L32=$D$139,(($J32-$K32)/$P32),(($J32-SUM($Z32:AP32))*$Q32))*IF($V32&lt;=AQ$2,(DATEDIF(AP$2,$V32,"D")/365),IF($G32&gt;AP$2,(DATEDIF($G32,AQ$2,"D")/365),1)))))))</f>
        <v>0</v>
      </c>
      <c r="AR32" s="53">
        <f>IF($V32&lt;=AQ$2,0,IF($O32&lt;=AQ$2,0,IF($G32&gt;=AR$2,0,IF($K32&gt;=$J32,0,IF($O32&lt;=AR$2,($J32-(SUM($K32,SUM($Z32:AQ32)))),IF($L32=$D$139,(($J32-$K32)/$P32),(($J32-SUM($Z32:AQ32))*$Q32))*IF($V32&lt;=AR$2,(DATEDIF(AQ$2,$V32,"D")/365),IF($G32&gt;AQ$2,(DATEDIF($G32,AR$2,"D")/365),1)))))))</f>
        <v>0</v>
      </c>
      <c r="AS32" s="53">
        <f>IF($V32&lt;=AR$2,0,IF($O32&lt;=AR$2,0,IF($G32&gt;=AS$2,0,IF($K32&gt;=$J32,0,IF($O32&lt;=AS$2,($J32-(SUM($K32,SUM($Z32:AR32)))),IF($L32=$D$139,(($J32-$K32)/$P32),(($J32-SUM($Z32:AR32))*$Q32))*IF($V32&lt;=AS$2,(DATEDIF(AR$2,$V32,"D")/365),IF($G32&gt;AR$2,(DATEDIF($G32,AS$2,"D")/365),1)))))))</f>
        <v>0</v>
      </c>
      <c r="AT32" s="53">
        <f>IF($V32&lt;=AS$2,0,IF($O32&lt;=AS$2,0,IF($G32&gt;=AT$2,0,IF($K32&gt;=$J32,0,IF($O32&lt;=AT$2,($J32-(SUM($K32,SUM($Z32:AS32)))),IF($L32=$D$139,(($J32-$K32)/$P32),(($J32-SUM($Z32:AS32))*$Q32))*IF($V32&lt;=AT$2,(DATEDIF(AS$2,$V32,"D")/365),IF($G32&gt;AS$2,(DATEDIF($G32,AT$2,"D")/365),1)))))))</f>
        <v>0</v>
      </c>
      <c r="AU32" s="53">
        <f>IF($V32&lt;=AT$2,0,IF($O32&lt;=AT$2,0,IF($G32&gt;=AU$2,0,IF($K32&gt;=$J32,0,IF($O32&lt;=AU$2,($J32-(SUM($K32,SUM($Z32:AT32)))),IF($L32=$D$139,(($J32-$K32)/$P32),(($J32-SUM($Z32:AT32))*$Q32))*IF($V32&lt;=AU$2,(DATEDIF(AT$2,$V32,"D")/365),IF($G32&gt;AT$2,(DATEDIF($G32,AU$2,"D")/365),1)))))))</f>
        <v>0</v>
      </c>
      <c r="AV32" s="53">
        <f>IF($V32&lt;=AU$2,0,IF($O32&lt;=AU$2,0,IF($G32&gt;=AV$2,0,IF($K32&gt;=$J32,0,IF($O32&lt;=AV$2,($J32-(SUM($K32,SUM($Z32:AU32)))),IF($L32=$D$139,(($J32-$K32)/$P32),(($J32-SUM($Z32:AU32))*$Q32))*IF($V32&lt;=AV$2,(DATEDIF(AU$2,$V32,"D")/365),IF($G32&gt;AU$2,(DATEDIF($G32,AV$2,"D")/365),1)))))))</f>
        <v>0</v>
      </c>
      <c r="AW32" s="53">
        <f>IF($V32&lt;=AV$2,0,IF($O32&lt;=AV$2,0,IF($G32&gt;=AW$2,0,IF($K32&gt;=$J32,0,IF($O32&lt;=AW$2,($J32-(SUM($K32,SUM($Z32:AV32)))),IF($L32=$D$139,(($J32-$K32)/$P32),(($J32-SUM($Z32:AV32))*$Q32))*IF($V32&lt;=AW$2,(DATEDIF(AV$2,$V32,"D")/365),IF($G32&gt;AV$2,(DATEDIF($G32,AW$2,"D")/365),1)))))))</f>
        <v>0</v>
      </c>
      <c r="AX32" s="53">
        <f>IF($V32&lt;=AW$2,0,IF($O32&lt;=AW$2,0,IF($G32&gt;=AX$2,0,IF($K32&gt;=$J32,0,IF($O32&lt;=AX$2,($J32-(SUM($K32,SUM($Z32:AW32)))),IF($L32=$D$139,(($J32-$K32)/$P32),(($J32-SUM($Z32:AW32))*$Q32))*IF($V32&lt;=AX$2,(DATEDIF(AW$2,$V32,"D")/365),IF($G32&gt;AW$2,(DATEDIF($G32,AX$2,"D")/365),1)))))))</f>
        <v>0</v>
      </c>
      <c r="AY32" s="53">
        <f>IF($V32&lt;=AX$2,0,IF($O32&lt;=AX$2,0,IF($G32&gt;=AY$2,0,IF($K32&gt;=$J32,0,IF($O32&lt;=AY$2,($J32-(SUM($K32,SUM($Z32:AX32)))),IF($L32=$D$139,(($J32-$K32)/$P32),(($J32-SUM($Z32:AX32))*$Q32))*IF($V32&lt;=AY$2,(DATEDIF(AX$2,$V32,"D")/365),IF($G32&gt;AX$2,(DATEDIF($G32,AY$2,"D")/365),1)))))))</f>
        <v>0</v>
      </c>
      <c r="AZ32" s="52"/>
      <c r="BA32" s="52"/>
      <c r="BB32" s="126">
        <f>IF($V32&lt;=BB$2,0,IF($G32&gt;=BB$2,0,IF($G32&gt;$W$3,(J32-Z32),IF($G32&lt;=$W$3,J32-SUM(W32,$Z32:Z32),0))))</f>
        <v>0</v>
      </c>
      <c r="BC32" s="53">
        <f t="shared" si="18"/>
        <v>0</v>
      </c>
      <c r="BD32" s="52">
        <f t="shared" si="18"/>
        <v>0</v>
      </c>
      <c r="BE32" s="53">
        <f t="shared" si="18"/>
        <v>0</v>
      </c>
      <c r="BF32" s="52">
        <f t="shared" si="18"/>
        <v>0</v>
      </c>
      <c r="BG32" s="53">
        <f t="shared" si="18"/>
        <v>0</v>
      </c>
      <c r="BH32" s="52">
        <f t="shared" si="18"/>
        <v>0</v>
      </c>
      <c r="BI32" s="53">
        <f t="shared" si="18"/>
        <v>0</v>
      </c>
      <c r="BJ32" s="52">
        <f t="shared" si="18"/>
        <v>0</v>
      </c>
      <c r="BK32" s="53">
        <f t="shared" si="18"/>
        <v>0</v>
      </c>
      <c r="BL32" s="52">
        <f t="shared" si="18"/>
        <v>0</v>
      </c>
      <c r="BM32" s="53">
        <f t="shared" si="18"/>
        <v>0</v>
      </c>
      <c r="BN32" s="52">
        <f t="shared" si="18"/>
        <v>0</v>
      </c>
      <c r="BO32" s="53">
        <f t="shared" si="18"/>
        <v>0</v>
      </c>
      <c r="BP32" s="52">
        <f t="shared" si="18"/>
        <v>0</v>
      </c>
      <c r="BQ32" s="53">
        <f t="shared" si="18"/>
        <v>0</v>
      </c>
      <c r="BR32" s="52">
        <f t="shared" si="18"/>
        <v>0</v>
      </c>
      <c r="BS32" s="53">
        <f t="shared" si="16"/>
        <v>0</v>
      </c>
      <c r="BT32" s="52">
        <f t="shared" si="16"/>
        <v>0</v>
      </c>
      <c r="BU32" s="53">
        <f t="shared" si="16"/>
        <v>0</v>
      </c>
      <c r="BV32" s="52">
        <f t="shared" si="16"/>
        <v>0</v>
      </c>
      <c r="BW32" s="53">
        <f t="shared" si="16"/>
        <v>0</v>
      </c>
      <c r="BX32" s="52">
        <f t="shared" si="16"/>
        <v>0</v>
      </c>
      <c r="BY32" s="53">
        <f t="shared" si="16"/>
        <v>0</v>
      </c>
      <c r="BZ32" s="52">
        <f t="shared" si="16"/>
        <v>0</v>
      </c>
      <c r="CA32" s="53">
        <f t="shared" si="16"/>
        <v>0</v>
      </c>
    </row>
    <row r="33" spans="1:79">
      <c r="A33" s="20">
        <v>32</v>
      </c>
      <c r="B33" s="20" t="s">
        <v>30</v>
      </c>
      <c r="C33" s="20" t="s">
        <v>153</v>
      </c>
      <c r="D33" s="2">
        <v>1985</v>
      </c>
      <c r="E33" s="3">
        <v>4</v>
      </c>
      <c r="F33" s="2">
        <v>1</v>
      </c>
      <c r="G33" s="55">
        <f t="shared" si="0"/>
        <v>31137</v>
      </c>
      <c r="H33" s="4">
        <v>0</v>
      </c>
      <c r="I33" s="1">
        <v>0</v>
      </c>
      <c r="J33" s="51">
        <f t="shared" si="17"/>
        <v>0</v>
      </c>
      <c r="K33" s="54">
        <f t="shared" si="1"/>
        <v>0</v>
      </c>
      <c r="L33" s="4" t="s">
        <v>96</v>
      </c>
      <c r="M33" s="54">
        <f t="shared" si="15"/>
        <v>10</v>
      </c>
      <c r="N33" s="53">
        <f t="shared" si="2"/>
        <v>10</v>
      </c>
      <c r="O33" s="55">
        <f t="shared" si="3"/>
        <v>34789</v>
      </c>
      <c r="P33" s="53">
        <f t="shared" si="4"/>
        <v>0</v>
      </c>
      <c r="Q33" s="111">
        <f t="shared" si="5"/>
        <v>0</v>
      </c>
      <c r="R33" s="150" t="s">
        <v>130</v>
      </c>
      <c r="S33" s="151">
        <v>17</v>
      </c>
      <c r="T33" s="152">
        <v>4</v>
      </c>
      <c r="U33" s="151">
        <v>2035</v>
      </c>
      <c r="V33" s="116">
        <f t="shared" si="6"/>
        <v>54878</v>
      </c>
      <c r="W33" s="53">
        <f t="shared" si="7"/>
        <v>0</v>
      </c>
      <c r="X33" s="53">
        <f t="shared" si="8"/>
        <v>0</v>
      </c>
      <c r="Y33" s="53">
        <f t="shared" si="9"/>
        <v>0</v>
      </c>
      <c r="Z33" s="53">
        <f t="shared" si="10"/>
        <v>0</v>
      </c>
      <c r="AA33" s="53">
        <f>IF($V33&lt;=Z$2,0,IF($O33&lt;=Z$2,0,IF($G33&gt;=AA$2,0,IF($K33&gt;=$J33,0,IF($O33&lt;=AA$2,($J33-(SUM($K33,SUM($Z33:Z33)))),IF($L33=$D$139,(($J33-$K33)/$P33),(($J33-SUM($Z33:Z33))*$Q33))*IF($V33&lt;=AA$2,(DATEDIF(Z$2,$V33,"D")/365),IF($G33&gt;Z$2,(DATEDIF($G33,AA$2,"D")/365),1)))))))</f>
        <v>0</v>
      </c>
      <c r="AB33" s="53">
        <f>IF($V33&lt;=AA$2,0,IF($O33&lt;=AA$2,0,IF($G33&gt;=AB$2,0,IF($K33&gt;=$J33,0,IF($O33&lt;=AB$2,($J33-(SUM($K33,SUM($Z33:AA33)))),IF($L33=$D$139,(($J33-$K33)/$P33),(($J33-SUM($Z33:AA33))*$Q33))*IF($V33&lt;=AB$2,(DATEDIF(AA$2,$V33,"D")/365),IF($G33&gt;AA$2,(DATEDIF($G33,AB$2,"D")/365),1)))))))</f>
        <v>0</v>
      </c>
      <c r="AC33" s="53">
        <f>IF($V33&lt;=AB$2,0,IF($O33&lt;=AB$2,0,IF($G33&gt;=AC$2,0,IF($K33&gt;=$J33,0,IF($O33&lt;=AC$2,($J33-(SUM($K33,SUM($Z33:AB33)))),IF($L33=$D$139,(($J33-$K33)/$P33),(($J33-SUM($Z33:AB33))*$Q33))*IF($V33&lt;=AC$2,(DATEDIF(AB$2,$V33,"D")/365),IF($G33&gt;AB$2,(DATEDIF($G33,AC$2,"D")/365),1)))))))</f>
        <v>0</v>
      </c>
      <c r="AD33" s="53">
        <f>IF($V33&lt;=AC$2,0,IF($O33&lt;=AC$2,0,IF($G33&gt;=AD$2,0,IF($K33&gt;=$J33,0,IF($O33&lt;=AD$2,($J33-(SUM($K33,SUM($Z33:AC33)))),IF($L33=$D$139,(($J33-$K33)/$P33),(($J33-SUM($Z33:AC33))*$Q33))*IF($V33&lt;=AD$2,(DATEDIF(AC$2,$V33,"D")/365),IF($G33&gt;AC$2,(DATEDIF($G33,AD$2,"D")/365),1)))))))</f>
        <v>0</v>
      </c>
      <c r="AE33" s="53">
        <f>IF($V33&lt;=AD$2,0,IF($O33&lt;=AD$2,0,IF($G33&gt;=AE$2,0,IF($K33&gt;=$J33,0,IF($O33&lt;=AE$2,($J33-(SUM($K33,SUM($Z33:AD33)))),IF($L33=$D$139,(($J33-$K33)/$P33),(($J33-SUM($Z33:AD33))*$Q33))*IF($V33&lt;=AE$2,(DATEDIF(AD$2,$V33,"D")/365),IF($G33&gt;AD$2,(DATEDIF($G33,AE$2,"D")/365),1)))))))</f>
        <v>0</v>
      </c>
      <c r="AF33" s="53">
        <f>IF($V33&lt;=AE$2,0,IF($O33&lt;=AE$2,0,IF($G33&gt;=AF$2,0,IF($K33&gt;=$J33,0,IF($O33&lt;=AF$2,($J33-(SUM($K33,SUM($Z33:AE33)))),IF($L33=$D$139,(($J33-$K33)/$P33),(($J33-SUM($Z33:AE33))*$Q33))*IF($V33&lt;=AF$2,(DATEDIF(AE$2,$V33,"D")/365),IF($G33&gt;AE$2,(DATEDIF($G33,AF$2,"D")/365),1)))))))</f>
        <v>0</v>
      </c>
      <c r="AG33" s="53">
        <f>IF($V33&lt;=AF$2,0,IF($O33&lt;=AF$2,0,IF($G33&gt;=AG$2,0,IF($K33&gt;=$J33,0,IF($O33&lt;=AG$2,($J33-(SUM($K33,SUM($Z33:AF33)))),IF($L33=$D$139,(($J33-$K33)/$P33),(($J33-SUM($Z33:AF33))*$Q33))*IF($V33&lt;=AG$2,(DATEDIF(AF$2,$V33,"D")/365),IF($G33&gt;AF$2,(DATEDIF($G33,AG$2,"D")/365),1)))))))</f>
        <v>0</v>
      </c>
      <c r="AH33" s="53">
        <f>IF($V33&lt;=AG$2,0,IF($O33&lt;=AG$2,0,IF($G33&gt;=AH$2,0,IF($K33&gt;=$J33,0,IF($O33&lt;=AH$2,($J33-(SUM($K33,SUM($Z33:AG33)))),IF($L33=$D$139,(($J33-$K33)/$P33),(($J33-SUM($Z33:AG33))*$Q33))*IF($V33&lt;=AH$2,(DATEDIF(AG$2,$V33,"D")/365),IF($G33&gt;AG$2,(DATEDIF($G33,AH$2,"D")/365),1)))))))</f>
        <v>0</v>
      </c>
      <c r="AI33" s="53">
        <f>IF($V33&lt;=AH$2,0,IF($O33&lt;=AH$2,0,IF($G33&gt;=AI$2,0,IF($K33&gt;=$J33,0,IF($O33&lt;=AI$2,($J33-(SUM($K33,SUM($Z33:AH33)))),IF($L33=$D$139,(($J33-$K33)/$P33),(($J33-SUM($Z33:AH33))*$Q33))*IF($V33&lt;=AI$2,(DATEDIF(AH$2,$V33,"D")/365),IF($G33&gt;AH$2,(DATEDIF($G33,AI$2,"D")/365),1)))))))</f>
        <v>0</v>
      </c>
      <c r="AJ33" s="53">
        <f>IF($V33&lt;=AI$2,0,IF($O33&lt;=AI$2,0,IF($G33&gt;=AJ$2,0,IF($K33&gt;=$J33,0,IF($O33&lt;=AJ$2,($J33-(SUM($K33,SUM($Z33:AI33)))),IF($L33=$D$139,(($J33-$K33)/$P33),(($J33-SUM($Z33:AI33))*$Q33))*IF($V33&lt;=AJ$2,(DATEDIF(AI$2,$V33,"D")/365),IF($G33&gt;AI$2,(DATEDIF($G33,AJ$2,"D")/365),1)))))))</f>
        <v>0</v>
      </c>
      <c r="AK33" s="53">
        <f>IF($V33&lt;=AJ$2,0,IF($O33&lt;=AJ$2,0,IF($G33&gt;=AK$2,0,IF($K33&gt;=$J33,0,IF($O33&lt;=AK$2,($J33-(SUM($K33,SUM($Z33:AJ33)))),IF($L33=$D$139,(($J33-$K33)/$P33),(($J33-SUM($Z33:AJ33))*$Q33))*IF($V33&lt;=AK$2,(DATEDIF(AJ$2,$V33,"D")/365),IF($G33&gt;AJ$2,(DATEDIF($G33,AK$2,"D")/365),1)))))))</f>
        <v>0</v>
      </c>
      <c r="AL33" s="53">
        <f>IF($V33&lt;=AK$2,0,IF($O33&lt;=AK$2,0,IF($G33&gt;=AL$2,0,IF($K33&gt;=$J33,0,IF($O33&lt;=AL$2,($J33-(SUM($K33,SUM($Z33:AK33)))),IF($L33=$D$139,(($J33-$K33)/$P33),(($J33-SUM($Z33:AK33))*$Q33))*IF($V33&lt;=AL$2,(DATEDIF(AK$2,$V33,"D")/365),IF($G33&gt;AK$2,(DATEDIF($G33,AL$2,"D")/365),1)))))))</f>
        <v>0</v>
      </c>
      <c r="AM33" s="53">
        <f>IF($V33&lt;=AL$2,0,IF($O33&lt;=AL$2,0,IF($G33&gt;=AM$2,0,IF($K33&gt;=$J33,0,IF($O33&lt;=AM$2,($J33-(SUM($K33,SUM($Z33:AL33)))),IF($L33=$D$139,(($J33-$K33)/$P33),(($J33-SUM($Z33:AL33))*$Q33))*IF($V33&lt;=AM$2,(DATEDIF(AL$2,$V33,"D")/365),IF($G33&gt;AL$2,(DATEDIF($G33,AM$2,"D")/365),1)))))))</f>
        <v>0</v>
      </c>
      <c r="AN33" s="53">
        <f>IF($V33&lt;=AM$2,0,IF($O33&lt;=AM$2,0,IF($G33&gt;=AN$2,0,IF($K33&gt;=$J33,0,IF($O33&lt;=AN$2,($J33-(SUM($K33,SUM($Z33:AM33)))),IF($L33=$D$139,(($J33-$K33)/$P33),(($J33-SUM($Z33:AM33))*$Q33))*IF($V33&lt;=AN$2,(DATEDIF(AM$2,$V33,"D")/365),IF($G33&gt;AM$2,(DATEDIF($G33,AN$2,"D")/365),1)))))))</f>
        <v>0</v>
      </c>
      <c r="AO33" s="53">
        <f>IF($V33&lt;=AN$2,0,IF($O33&lt;=AN$2,0,IF($G33&gt;=AO$2,0,IF($K33&gt;=$J33,0,IF($O33&lt;=AO$2,($J33-(SUM($K33,SUM($Z33:AN33)))),IF($L33=$D$139,(($J33-$K33)/$P33),(($J33-SUM($Z33:AN33))*$Q33))*IF($V33&lt;=AO$2,(DATEDIF(AN$2,$V33,"D")/365),IF($G33&gt;AN$2,(DATEDIF($G33,AO$2,"D")/365),1)))))))</f>
        <v>0</v>
      </c>
      <c r="AP33" s="53">
        <f>IF($V33&lt;=AO$2,0,IF($O33&lt;=AO$2,0,IF($G33&gt;=AP$2,0,IF($K33&gt;=$J33,0,IF($O33&lt;=AP$2,($J33-(SUM($K33,SUM($Z33:AO33)))),IF($L33=$D$139,(($J33-$K33)/$P33),(($J33-SUM($Z33:AO33))*$Q33))*IF($V33&lt;=AP$2,(DATEDIF(AO$2,$V33,"D")/365),IF($G33&gt;AO$2,(DATEDIF($G33,AP$2,"D")/365),1)))))))</f>
        <v>0</v>
      </c>
      <c r="AQ33" s="53">
        <f>IF($V33&lt;=AP$2,0,IF($O33&lt;=AP$2,0,IF($G33&gt;=AQ$2,0,IF($K33&gt;=$J33,0,IF($O33&lt;=AQ$2,($J33-(SUM($K33,SUM($Z33:AP33)))),IF($L33=$D$139,(($J33-$K33)/$P33),(($J33-SUM($Z33:AP33))*$Q33))*IF($V33&lt;=AQ$2,(DATEDIF(AP$2,$V33,"D")/365),IF($G33&gt;AP$2,(DATEDIF($G33,AQ$2,"D")/365),1)))))))</f>
        <v>0</v>
      </c>
      <c r="AR33" s="53">
        <f>IF($V33&lt;=AQ$2,0,IF($O33&lt;=AQ$2,0,IF($G33&gt;=AR$2,0,IF($K33&gt;=$J33,0,IF($O33&lt;=AR$2,($J33-(SUM($K33,SUM($Z33:AQ33)))),IF($L33=$D$139,(($J33-$K33)/$P33),(($J33-SUM($Z33:AQ33))*$Q33))*IF($V33&lt;=AR$2,(DATEDIF(AQ$2,$V33,"D")/365),IF($G33&gt;AQ$2,(DATEDIF($G33,AR$2,"D")/365),1)))))))</f>
        <v>0</v>
      </c>
      <c r="AS33" s="53">
        <f>IF($V33&lt;=AR$2,0,IF($O33&lt;=AR$2,0,IF($G33&gt;=AS$2,0,IF($K33&gt;=$J33,0,IF($O33&lt;=AS$2,($J33-(SUM($K33,SUM($Z33:AR33)))),IF($L33=$D$139,(($J33-$K33)/$P33),(($J33-SUM($Z33:AR33))*$Q33))*IF($V33&lt;=AS$2,(DATEDIF(AR$2,$V33,"D")/365),IF($G33&gt;AR$2,(DATEDIF($G33,AS$2,"D")/365),1)))))))</f>
        <v>0</v>
      </c>
      <c r="AT33" s="53">
        <f>IF($V33&lt;=AS$2,0,IF($O33&lt;=AS$2,0,IF($G33&gt;=AT$2,0,IF($K33&gt;=$J33,0,IF($O33&lt;=AT$2,($J33-(SUM($K33,SUM($Z33:AS33)))),IF($L33=$D$139,(($J33-$K33)/$P33),(($J33-SUM($Z33:AS33))*$Q33))*IF($V33&lt;=AT$2,(DATEDIF(AS$2,$V33,"D")/365),IF($G33&gt;AS$2,(DATEDIF($G33,AT$2,"D")/365),1)))))))</f>
        <v>0</v>
      </c>
      <c r="AU33" s="53">
        <f>IF($V33&lt;=AT$2,0,IF($O33&lt;=AT$2,0,IF($G33&gt;=AU$2,0,IF($K33&gt;=$J33,0,IF($O33&lt;=AU$2,($J33-(SUM($K33,SUM($Z33:AT33)))),IF($L33=$D$139,(($J33-$K33)/$P33),(($J33-SUM($Z33:AT33))*$Q33))*IF($V33&lt;=AU$2,(DATEDIF(AT$2,$V33,"D")/365),IF($G33&gt;AT$2,(DATEDIF($G33,AU$2,"D")/365),1)))))))</f>
        <v>0</v>
      </c>
      <c r="AV33" s="53">
        <f>IF($V33&lt;=AU$2,0,IF($O33&lt;=AU$2,0,IF($G33&gt;=AV$2,0,IF($K33&gt;=$J33,0,IF($O33&lt;=AV$2,($J33-(SUM($K33,SUM($Z33:AU33)))),IF($L33=$D$139,(($J33-$K33)/$P33),(($J33-SUM($Z33:AU33))*$Q33))*IF($V33&lt;=AV$2,(DATEDIF(AU$2,$V33,"D")/365),IF($G33&gt;AU$2,(DATEDIF($G33,AV$2,"D")/365),1)))))))</f>
        <v>0</v>
      </c>
      <c r="AW33" s="53">
        <f>IF($V33&lt;=AV$2,0,IF($O33&lt;=AV$2,0,IF($G33&gt;=AW$2,0,IF($K33&gt;=$J33,0,IF($O33&lt;=AW$2,($J33-(SUM($K33,SUM($Z33:AV33)))),IF($L33=$D$139,(($J33-$K33)/$P33),(($J33-SUM($Z33:AV33))*$Q33))*IF($V33&lt;=AW$2,(DATEDIF(AV$2,$V33,"D")/365),IF($G33&gt;AV$2,(DATEDIF($G33,AW$2,"D")/365),1)))))))</f>
        <v>0</v>
      </c>
      <c r="AX33" s="53">
        <f>IF($V33&lt;=AW$2,0,IF($O33&lt;=AW$2,0,IF($G33&gt;=AX$2,0,IF($K33&gt;=$J33,0,IF($O33&lt;=AX$2,($J33-(SUM($K33,SUM($Z33:AW33)))),IF($L33=$D$139,(($J33-$K33)/$P33),(($J33-SUM($Z33:AW33))*$Q33))*IF($V33&lt;=AX$2,(DATEDIF(AW$2,$V33,"D")/365),IF($G33&gt;AW$2,(DATEDIF($G33,AX$2,"D")/365),1)))))))</f>
        <v>0</v>
      </c>
      <c r="AY33" s="53">
        <f>IF($V33&lt;=AX$2,0,IF($O33&lt;=AX$2,0,IF($G33&gt;=AY$2,0,IF($K33&gt;=$J33,0,IF($O33&lt;=AY$2,($J33-(SUM($K33,SUM($Z33:AX33)))),IF($L33=$D$139,(($J33-$K33)/$P33),(($J33-SUM($Z33:AX33))*$Q33))*IF($V33&lt;=AY$2,(DATEDIF(AX$2,$V33,"D")/365),IF($G33&gt;AX$2,(DATEDIF($G33,AY$2,"D")/365),1)))))))</f>
        <v>0</v>
      </c>
      <c r="AZ33" s="52"/>
      <c r="BA33" s="52"/>
      <c r="BB33" s="126">
        <f>IF($V33&lt;=BB$2,0,IF($G33&gt;=BB$2,0,IF($G33&gt;$W$3,(J33-Z33),IF($G33&lt;=$W$3,J33-SUM(W33,$Z33:Z33),0))))</f>
        <v>0</v>
      </c>
      <c r="BC33" s="53">
        <f t="shared" si="18"/>
        <v>0</v>
      </c>
      <c r="BD33" s="52">
        <f t="shared" si="18"/>
        <v>0</v>
      </c>
      <c r="BE33" s="53">
        <f t="shared" si="18"/>
        <v>0</v>
      </c>
      <c r="BF33" s="52">
        <f t="shared" si="18"/>
        <v>0</v>
      </c>
      <c r="BG33" s="53">
        <f t="shared" si="18"/>
        <v>0</v>
      </c>
      <c r="BH33" s="52">
        <f t="shared" si="18"/>
        <v>0</v>
      </c>
      <c r="BI33" s="53">
        <f t="shared" si="18"/>
        <v>0</v>
      </c>
      <c r="BJ33" s="52">
        <f t="shared" si="18"/>
        <v>0</v>
      </c>
      <c r="BK33" s="53">
        <f t="shared" si="18"/>
        <v>0</v>
      </c>
      <c r="BL33" s="52">
        <f t="shared" si="18"/>
        <v>0</v>
      </c>
      <c r="BM33" s="53">
        <f t="shared" si="18"/>
        <v>0</v>
      </c>
      <c r="BN33" s="52">
        <f t="shared" si="18"/>
        <v>0</v>
      </c>
      <c r="BO33" s="53">
        <f t="shared" si="18"/>
        <v>0</v>
      </c>
      <c r="BP33" s="52">
        <f t="shared" si="18"/>
        <v>0</v>
      </c>
      <c r="BQ33" s="53">
        <f t="shared" si="18"/>
        <v>0</v>
      </c>
      <c r="BR33" s="52">
        <f t="shared" si="18"/>
        <v>0</v>
      </c>
      <c r="BS33" s="53">
        <f t="shared" si="16"/>
        <v>0</v>
      </c>
      <c r="BT33" s="52">
        <f t="shared" si="16"/>
        <v>0</v>
      </c>
      <c r="BU33" s="53">
        <f t="shared" si="16"/>
        <v>0</v>
      </c>
      <c r="BV33" s="52">
        <f t="shared" si="16"/>
        <v>0</v>
      </c>
      <c r="BW33" s="53">
        <f t="shared" si="16"/>
        <v>0</v>
      </c>
      <c r="BX33" s="52">
        <f t="shared" si="16"/>
        <v>0</v>
      </c>
      <c r="BY33" s="53">
        <f t="shared" si="16"/>
        <v>0</v>
      </c>
      <c r="BZ33" s="52">
        <f t="shared" si="16"/>
        <v>0</v>
      </c>
      <c r="CA33" s="53">
        <f t="shared" si="16"/>
        <v>0</v>
      </c>
    </row>
    <row r="34" spans="1:79">
      <c r="A34" s="20">
        <v>33</v>
      </c>
      <c r="B34" s="20" t="s">
        <v>30</v>
      </c>
      <c r="C34" s="20" t="s">
        <v>153</v>
      </c>
      <c r="D34" s="2">
        <v>1985</v>
      </c>
      <c r="E34" s="3">
        <v>4</v>
      </c>
      <c r="F34" s="2">
        <v>1</v>
      </c>
      <c r="G34" s="55">
        <f t="shared" si="0"/>
        <v>31137</v>
      </c>
      <c r="H34" s="4">
        <v>0</v>
      </c>
      <c r="I34" s="1">
        <v>0</v>
      </c>
      <c r="J34" s="51">
        <f t="shared" si="17"/>
        <v>0</v>
      </c>
      <c r="K34" s="54">
        <f t="shared" si="1"/>
        <v>0</v>
      </c>
      <c r="L34" s="4" t="s">
        <v>96</v>
      </c>
      <c r="M34" s="54">
        <f t="shared" si="15"/>
        <v>10</v>
      </c>
      <c r="N34" s="53">
        <f t="shared" si="2"/>
        <v>10</v>
      </c>
      <c r="O34" s="55">
        <f t="shared" si="3"/>
        <v>34789</v>
      </c>
      <c r="P34" s="53">
        <f t="shared" si="4"/>
        <v>0</v>
      </c>
      <c r="Q34" s="111">
        <f t="shared" si="5"/>
        <v>0</v>
      </c>
      <c r="R34" s="150" t="s">
        <v>130</v>
      </c>
      <c r="S34" s="151">
        <v>17</v>
      </c>
      <c r="T34" s="152">
        <v>4</v>
      </c>
      <c r="U34" s="151">
        <v>2035</v>
      </c>
      <c r="V34" s="116">
        <f t="shared" si="6"/>
        <v>54878</v>
      </c>
      <c r="W34" s="53">
        <f t="shared" si="7"/>
        <v>0</v>
      </c>
      <c r="X34" s="53">
        <f t="shared" si="8"/>
        <v>0</v>
      </c>
      <c r="Y34" s="53">
        <f t="shared" si="9"/>
        <v>0</v>
      </c>
      <c r="Z34" s="53">
        <f t="shared" si="10"/>
        <v>0</v>
      </c>
      <c r="AA34" s="53">
        <f>IF($V34&lt;=Z$2,0,IF($O34&lt;=Z$2,0,IF($G34&gt;=AA$2,0,IF($K34&gt;=$J34,0,IF($O34&lt;=AA$2,($J34-(SUM($K34,SUM($Z34:Z34)))),IF($L34=$D$139,(($J34-$K34)/$P34),(($J34-SUM($Z34:Z34))*$Q34))*IF($V34&lt;=AA$2,(DATEDIF(Z$2,$V34,"D")/365),IF($G34&gt;Z$2,(DATEDIF($G34,AA$2,"D")/365),1)))))))</f>
        <v>0</v>
      </c>
      <c r="AB34" s="53">
        <f>IF($V34&lt;=AA$2,0,IF($O34&lt;=AA$2,0,IF($G34&gt;=AB$2,0,IF($K34&gt;=$J34,0,IF($O34&lt;=AB$2,($J34-(SUM($K34,SUM($Z34:AA34)))),IF($L34=$D$139,(($J34-$K34)/$P34),(($J34-SUM($Z34:AA34))*$Q34))*IF($V34&lt;=AB$2,(DATEDIF(AA$2,$V34,"D")/365),IF($G34&gt;AA$2,(DATEDIF($G34,AB$2,"D")/365),1)))))))</f>
        <v>0</v>
      </c>
      <c r="AC34" s="53">
        <f>IF($V34&lt;=AB$2,0,IF($O34&lt;=AB$2,0,IF($G34&gt;=AC$2,0,IF($K34&gt;=$J34,0,IF($O34&lt;=AC$2,($J34-(SUM($K34,SUM($Z34:AB34)))),IF($L34=$D$139,(($J34-$K34)/$P34),(($J34-SUM($Z34:AB34))*$Q34))*IF($V34&lt;=AC$2,(DATEDIF(AB$2,$V34,"D")/365),IF($G34&gt;AB$2,(DATEDIF($G34,AC$2,"D")/365),1)))))))</f>
        <v>0</v>
      </c>
      <c r="AD34" s="53">
        <f>IF($V34&lt;=AC$2,0,IF($O34&lt;=AC$2,0,IF($G34&gt;=AD$2,0,IF($K34&gt;=$J34,0,IF($O34&lt;=AD$2,($J34-(SUM($K34,SUM($Z34:AC34)))),IF($L34=$D$139,(($J34-$K34)/$P34),(($J34-SUM($Z34:AC34))*$Q34))*IF($V34&lt;=AD$2,(DATEDIF(AC$2,$V34,"D")/365),IF($G34&gt;AC$2,(DATEDIF($G34,AD$2,"D")/365),1)))))))</f>
        <v>0</v>
      </c>
      <c r="AE34" s="53">
        <f>IF($V34&lt;=AD$2,0,IF($O34&lt;=AD$2,0,IF($G34&gt;=AE$2,0,IF($K34&gt;=$J34,0,IF($O34&lt;=AE$2,($J34-(SUM($K34,SUM($Z34:AD34)))),IF($L34=$D$139,(($J34-$K34)/$P34),(($J34-SUM($Z34:AD34))*$Q34))*IF($V34&lt;=AE$2,(DATEDIF(AD$2,$V34,"D")/365),IF($G34&gt;AD$2,(DATEDIF($G34,AE$2,"D")/365),1)))))))</f>
        <v>0</v>
      </c>
      <c r="AF34" s="53">
        <f>IF($V34&lt;=AE$2,0,IF($O34&lt;=AE$2,0,IF($G34&gt;=AF$2,0,IF($K34&gt;=$J34,0,IF($O34&lt;=AF$2,($J34-(SUM($K34,SUM($Z34:AE34)))),IF($L34=$D$139,(($J34-$K34)/$P34),(($J34-SUM($Z34:AE34))*$Q34))*IF($V34&lt;=AF$2,(DATEDIF(AE$2,$V34,"D")/365),IF($G34&gt;AE$2,(DATEDIF($G34,AF$2,"D")/365),1)))))))</f>
        <v>0</v>
      </c>
      <c r="AG34" s="53">
        <f>IF($V34&lt;=AF$2,0,IF($O34&lt;=AF$2,0,IF($G34&gt;=AG$2,0,IF($K34&gt;=$J34,0,IF($O34&lt;=AG$2,($J34-(SUM($K34,SUM($Z34:AF34)))),IF($L34=$D$139,(($J34-$K34)/$P34),(($J34-SUM($Z34:AF34))*$Q34))*IF($V34&lt;=AG$2,(DATEDIF(AF$2,$V34,"D")/365),IF($G34&gt;AF$2,(DATEDIF($G34,AG$2,"D")/365),1)))))))</f>
        <v>0</v>
      </c>
      <c r="AH34" s="53">
        <f>IF($V34&lt;=AG$2,0,IF($O34&lt;=AG$2,0,IF($G34&gt;=AH$2,0,IF($K34&gt;=$J34,0,IF($O34&lt;=AH$2,($J34-(SUM($K34,SUM($Z34:AG34)))),IF($L34=$D$139,(($J34-$K34)/$P34),(($J34-SUM($Z34:AG34))*$Q34))*IF($V34&lt;=AH$2,(DATEDIF(AG$2,$V34,"D")/365),IF($G34&gt;AG$2,(DATEDIF($G34,AH$2,"D")/365),1)))))))</f>
        <v>0</v>
      </c>
      <c r="AI34" s="53">
        <f>IF($V34&lt;=AH$2,0,IF($O34&lt;=AH$2,0,IF($G34&gt;=AI$2,0,IF($K34&gt;=$J34,0,IF($O34&lt;=AI$2,($J34-(SUM($K34,SUM($Z34:AH34)))),IF($L34=$D$139,(($J34-$K34)/$P34),(($J34-SUM($Z34:AH34))*$Q34))*IF($V34&lt;=AI$2,(DATEDIF(AH$2,$V34,"D")/365),IF($G34&gt;AH$2,(DATEDIF($G34,AI$2,"D")/365),1)))))))</f>
        <v>0</v>
      </c>
      <c r="AJ34" s="53">
        <f>IF($V34&lt;=AI$2,0,IF($O34&lt;=AI$2,0,IF($G34&gt;=AJ$2,0,IF($K34&gt;=$J34,0,IF($O34&lt;=AJ$2,($J34-(SUM($K34,SUM($Z34:AI34)))),IF($L34=$D$139,(($J34-$K34)/$P34),(($J34-SUM($Z34:AI34))*$Q34))*IF($V34&lt;=AJ$2,(DATEDIF(AI$2,$V34,"D")/365),IF($G34&gt;AI$2,(DATEDIF($G34,AJ$2,"D")/365),1)))))))</f>
        <v>0</v>
      </c>
      <c r="AK34" s="53">
        <f>IF($V34&lt;=AJ$2,0,IF($O34&lt;=AJ$2,0,IF($G34&gt;=AK$2,0,IF($K34&gt;=$J34,0,IF($O34&lt;=AK$2,($J34-(SUM($K34,SUM($Z34:AJ34)))),IF($L34=$D$139,(($J34-$K34)/$P34),(($J34-SUM($Z34:AJ34))*$Q34))*IF($V34&lt;=AK$2,(DATEDIF(AJ$2,$V34,"D")/365),IF($G34&gt;AJ$2,(DATEDIF($G34,AK$2,"D")/365),1)))))))</f>
        <v>0</v>
      </c>
      <c r="AL34" s="53">
        <f>IF($V34&lt;=AK$2,0,IF($O34&lt;=AK$2,0,IF($G34&gt;=AL$2,0,IF($K34&gt;=$J34,0,IF($O34&lt;=AL$2,($J34-(SUM($K34,SUM($Z34:AK34)))),IF($L34=$D$139,(($J34-$K34)/$P34),(($J34-SUM($Z34:AK34))*$Q34))*IF($V34&lt;=AL$2,(DATEDIF(AK$2,$V34,"D")/365),IF($G34&gt;AK$2,(DATEDIF($G34,AL$2,"D")/365),1)))))))</f>
        <v>0</v>
      </c>
      <c r="AM34" s="53">
        <f>IF($V34&lt;=AL$2,0,IF($O34&lt;=AL$2,0,IF($G34&gt;=AM$2,0,IF($K34&gt;=$J34,0,IF($O34&lt;=AM$2,($J34-(SUM($K34,SUM($Z34:AL34)))),IF($L34=$D$139,(($J34-$K34)/$P34),(($J34-SUM($Z34:AL34))*$Q34))*IF($V34&lt;=AM$2,(DATEDIF(AL$2,$V34,"D")/365),IF($G34&gt;AL$2,(DATEDIF($G34,AM$2,"D")/365),1)))))))</f>
        <v>0</v>
      </c>
      <c r="AN34" s="53">
        <f>IF($V34&lt;=AM$2,0,IF($O34&lt;=AM$2,0,IF($G34&gt;=AN$2,0,IF($K34&gt;=$J34,0,IF($O34&lt;=AN$2,($J34-(SUM($K34,SUM($Z34:AM34)))),IF($L34=$D$139,(($J34-$K34)/$P34),(($J34-SUM($Z34:AM34))*$Q34))*IF($V34&lt;=AN$2,(DATEDIF(AM$2,$V34,"D")/365),IF($G34&gt;AM$2,(DATEDIF($G34,AN$2,"D")/365),1)))))))</f>
        <v>0</v>
      </c>
      <c r="AO34" s="53">
        <f>IF($V34&lt;=AN$2,0,IF($O34&lt;=AN$2,0,IF($G34&gt;=AO$2,0,IF($K34&gt;=$J34,0,IF($O34&lt;=AO$2,($J34-(SUM($K34,SUM($Z34:AN34)))),IF($L34=$D$139,(($J34-$K34)/$P34),(($J34-SUM($Z34:AN34))*$Q34))*IF($V34&lt;=AO$2,(DATEDIF(AN$2,$V34,"D")/365),IF($G34&gt;AN$2,(DATEDIF($G34,AO$2,"D")/365),1)))))))</f>
        <v>0</v>
      </c>
      <c r="AP34" s="53">
        <f>IF($V34&lt;=AO$2,0,IF($O34&lt;=AO$2,0,IF($G34&gt;=AP$2,0,IF($K34&gt;=$J34,0,IF($O34&lt;=AP$2,($J34-(SUM($K34,SUM($Z34:AO34)))),IF($L34=$D$139,(($J34-$K34)/$P34),(($J34-SUM($Z34:AO34))*$Q34))*IF($V34&lt;=AP$2,(DATEDIF(AO$2,$V34,"D")/365),IF($G34&gt;AO$2,(DATEDIF($G34,AP$2,"D")/365),1)))))))</f>
        <v>0</v>
      </c>
      <c r="AQ34" s="53">
        <f>IF($V34&lt;=AP$2,0,IF($O34&lt;=AP$2,0,IF($G34&gt;=AQ$2,0,IF($K34&gt;=$J34,0,IF($O34&lt;=AQ$2,($J34-(SUM($K34,SUM($Z34:AP34)))),IF($L34=$D$139,(($J34-$K34)/$P34),(($J34-SUM($Z34:AP34))*$Q34))*IF($V34&lt;=AQ$2,(DATEDIF(AP$2,$V34,"D")/365),IF($G34&gt;AP$2,(DATEDIF($G34,AQ$2,"D")/365),1)))))))</f>
        <v>0</v>
      </c>
      <c r="AR34" s="53">
        <f>IF($V34&lt;=AQ$2,0,IF($O34&lt;=AQ$2,0,IF($G34&gt;=AR$2,0,IF($K34&gt;=$J34,0,IF($O34&lt;=AR$2,($J34-(SUM($K34,SUM($Z34:AQ34)))),IF($L34=$D$139,(($J34-$K34)/$P34),(($J34-SUM($Z34:AQ34))*$Q34))*IF($V34&lt;=AR$2,(DATEDIF(AQ$2,$V34,"D")/365),IF($G34&gt;AQ$2,(DATEDIF($G34,AR$2,"D")/365),1)))))))</f>
        <v>0</v>
      </c>
      <c r="AS34" s="53">
        <f>IF($V34&lt;=AR$2,0,IF($O34&lt;=AR$2,0,IF($G34&gt;=AS$2,0,IF($K34&gt;=$J34,0,IF($O34&lt;=AS$2,($J34-(SUM($K34,SUM($Z34:AR34)))),IF($L34=$D$139,(($J34-$K34)/$P34),(($J34-SUM($Z34:AR34))*$Q34))*IF($V34&lt;=AS$2,(DATEDIF(AR$2,$V34,"D")/365),IF($G34&gt;AR$2,(DATEDIF($G34,AS$2,"D")/365),1)))))))</f>
        <v>0</v>
      </c>
      <c r="AT34" s="53">
        <f>IF($V34&lt;=AS$2,0,IF($O34&lt;=AS$2,0,IF($G34&gt;=AT$2,0,IF($K34&gt;=$J34,0,IF($O34&lt;=AT$2,($J34-(SUM($K34,SUM($Z34:AS34)))),IF($L34=$D$139,(($J34-$K34)/$P34),(($J34-SUM($Z34:AS34))*$Q34))*IF($V34&lt;=AT$2,(DATEDIF(AS$2,$V34,"D")/365),IF($G34&gt;AS$2,(DATEDIF($G34,AT$2,"D")/365),1)))))))</f>
        <v>0</v>
      </c>
      <c r="AU34" s="53">
        <f>IF($V34&lt;=AT$2,0,IF($O34&lt;=AT$2,0,IF($G34&gt;=AU$2,0,IF($K34&gt;=$J34,0,IF($O34&lt;=AU$2,($J34-(SUM($K34,SUM($Z34:AT34)))),IF($L34=$D$139,(($J34-$K34)/$P34),(($J34-SUM($Z34:AT34))*$Q34))*IF($V34&lt;=AU$2,(DATEDIF(AT$2,$V34,"D")/365),IF($G34&gt;AT$2,(DATEDIF($G34,AU$2,"D")/365),1)))))))</f>
        <v>0</v>
      </c>
      <c r="AV34" s="53">
        <f>IF($V34&lt;=AU$2,0,IF($O34&lt;=AU$2,0,IF($G34&gt;=AV$2,0,IF($K34&gt;=$J34,0,IF($O34&lt;=AV$2,($J34-(SUM($K34,SUM($Z34:AU34)))),IF($L34=$D$139,(($J34-$K34)/$P34),(($J34-SUM($Z34:AU34))*$Q34))*IF($V34&lt;=AV$2,(DATEDIF(AU$2,$V34,"D")/365),IF($G34&gt;AU$2,(DATEDIF($G34,AV$2,"D")/365),1)))))))</f>
        <v>0</v>
      </c>
      <c r="AW34" s="53">
        <f>IF($V34&lt;=AV$2,0,IF($O34&lt;=AV$2,0,IF($G34&gt;=AW$2,0,IF($K34&gt;=$J34,0,IF($O34&lt;=AW$2,($J34-(SUM($K34,SUM($Z34:AV34)))),IF($L34=$D$139,(($J34-$K34)/$P34),(($J34-SUM($Z34:AV34))*$Q34))*IF($V34&lt;=AW$2,(DATEDIF(AV$2,$V34,"D")/365),IF($G34&gt;AV$2,(DATEDIF($G34,AW$2,"D")/365),1)))))))</f>
        <v>0</v>
      </c>
      <c r="AX34" s="53">
        <f>IF($V34&lt;=AW$2,0,IF($O34&lt;=AW$2,0,IF($G34&gt;=AX$2,0,IF($K34&gt;=$J34,0,IF($O34&lt;=AX$2,($J34-(SUM($K34,SUM($Z34:AW34)))),IF($L34=$D$139,(($J34-$K34)/$P34),(($J34-SUM($Z34:AW34))*$Q34))*IF($V34&lt;=AX$2,(DATEDIF(AW$2,$V34,"D")/365),IF($G34&gt;AW$2,(DATEDIF($G34,AX$2,"D")/365),1)))))))</f>
        <v>0</v>
      </c>
      <c r="AY34" s="53">
        <f>IF($V34&lt;=AX$2,0,IF($O34&lt;=AX$2,0,IF($G34&gt;=AY$2,0,IF($K34&gt;=$J34,0,IF($O34&lt;=AY$2,($J34-(SUM($K34,SUM($Z34:AX34)))),IF($L34=$D$139,(($J34-$K34)/$P34),(($J34-SUM($Z34:AX34))*$Q34))*IF($V34&lt;=AY$2,(DATEDIF(AX$2,$V34,"D")/365),IF($G34&gt;AX$2,(DATEDIF($G34,AY$2,"D")/365),1)))))))</f>
        <v>0</v>
      </c>
      <c r="AZ34" s="52"/>
      <c r="BA34" s="52"/>
      <c r="BB34" s="126">
        <f>IF($V34&lt;=BB$2,0,IF($G34&gt;=BB$2,0,IF($G34&gt;$W$3,(J34-Z34),IF($G34&lt;=$W$3,J34-SUM(W34,$Z34:Z34),0))))</f>
        <v>0</v>
      </c>
      <c r="BC34" s="53">
        <f t="shared" si="18"/>
        <v>0</v>
      </c>
      <c r="BD34" s="52">
        <f t="shared" si="18"/>
        <v>0</v>
      </c>
      <c r="BE34" s="53">
        <f t="shared" si="18"/>
        <v>0</v>
      </c>
      <c r="BF34" s="52">
        <f t="shared" si="18"/>
        <v>0</v>
      </c>
      <c r="BG34" s="53">
        <f t="shared" si="18"/>
        <v>0</v>
      </c>
      <c r="BH34" s="52">
        <f t="shared" si="18"/>
        <v>0</v>
      </c>
      <c r="BI34" s="53">
        <f t="shared" si="18"/>
        <v>0</v>
      </c>
      <c r="BJ34" s="52">
        <f t="shared" si="18"/>
        <v>0</v>
      </c>
      <c r="BK34" s="53">
        <f t="shared" si="18"/>
        <v>0</v>
      </c>
      <c r="BL34" s="52">
        <f t="shared" si="18"/>
        <v>0</v>
      </c>
      <c r="BM34" s="53">
        <f t="shared" si="18"/>
        <v>0</v>
      </c>
      <c r="BN34" s="52">
        <f t="shared" si="18"/>
        <v>0</v>
      </c>
      <c r="BO34" s="53">
        <f t="shared" si="18"/>
        <v>0</v>
      </c>
      <c r="BP34" s="52">
        <f t="shared" si="18"/>
        <v>0</v>
      </c>
      <c r="BQ34" s="53">
        <f t="shared" si="18"/>
        <v>0</v>
      </c>
      <c r="BR34" s="52">
        <f t="shared" si="18"/>
        <v>0</v>
      </c>
      <c r="BS34" s="53">
        <f t="shared" si="16"/>
        <v>0</v>
      </c>
      <c r="BT34" s="52">
        <f t="shared" si="16"/>
        <v>0</v>
      </c>
      <c r="BU34" s="53">
        <f t="shared" si="16"/>
        <v>0</v>
      </c>
      <c r="BV34" s="52">
        <f t="shared" si="16"/>
        <v>0</v>
      </c>
      <c r="BW34" s="53">
        <f t="shared" si="16"/>
        <v>0</v>
      </c>
      <c r="BX34" s="52">
        <f t="shared" si="16"/>
        <v>0</v>
      </c>
      <c r="BY34" s="53">
        <f t="shared" si="16"/>
        <v>0</v>
      </c>
      <c r="BZ34" s="52">
        <f t="shared" si="16"/>
        <v>0</v>
      </c>
      <c r="CA34" s="53">
        <f t="shared" si="16"/>
        <v>0</v>
      </c>
    </row>
    <row r="35" spans="1:79">
      <c r="A35" s="20">
        <v>34</v>
      </c>
      <c r="B35" s="20" t="s">
        <v>30</v>
      </c>
      <c r="C35" s="20" t="s">
        <v>153</v>
      </c>
      <c r="D35" s="2">
        <v>1985</v>
      </c>
      <c r="E35" s="3">
        <v>4</v>
      </c>
      <c r="F35" s="2">
        <v>1</v>
      </c>
      <c r="G35" s="55">
        <f t="shared" si="0"/>
        <v>31137</v>
      </c>
      <c r="H35" s="4">
        <v>0</v>
      </c>
      <c r="I35" s="1">
        <v>0</v>
      </c>
      <c r="J35" s="51">
        <f t="shared" si="17"/>
        <v>0</v>
      </c>
      <c r="K35" s="54">
        <f t="shared" si="1"/>
        <v>0</v>
      </c>
      <c r="L35" s="4" t="s">
        <v>96</v>
      </c>
      <c r="M35" s="54">
        <f t="shared" si="15"/>
        <v>10</v>
      </c>
      <c r="N35" s="53">
        <f t="shared" si="2"/>
        <v>10</v>
      </c>
      <c r="O35" s="55">
        <f t="shared" si="3"/>
        <v>34789</v>
      </c>
      <c r="P35" s="53">
        <f t="shared" si="4"/>
        <v>0</v>
      </c>
      <c r="Q35" s="111">
        <f t="shared" si="5"/>
        <v>0</v>
      </c>
      <c r="R35" s="150" t="s">
        <v>130</v>
      </c>
      <c r="S35" s="151">
        <v>17</v>
      </c>
      <c r="T35" s="152">
        <v>4</v>
      </c>
      <c r="U35" s="151">
        <v>2035</v>
      </c>
      <c r="V35" s="116">
        <f t="shared" si="6"/>
        <v>54878</v>
      </c>
      <c r="W35" s="53">
        <f t="shared" si="7"/>
        <v>0</v>
      </c>
      <c r="X35" s="53">
        <f t="shared" si="8"/>
        <v>0</v>
      </c>
      <c r="Y35" s="53">
        <f t="shared" si="9"/>
        <v>0</v>
      </c>
      <c r="Z35" s="53">
        <f t="shared" si="10"/>
        <v>0</v>
      </c>
      <c r="AA35" s="53">
        <f>IF($V35&lt;=Z$2,0,IF($O35&lt;=Z$2,0,IF($G35&gt;=AA$2,0,IF($K35&gt;=$J35,0,IF($O35&lt;=AA$2,($J35-(SUM($K35,SUM($Z35:Z35)))),IF($L35=$D$139,(($J35-$K35)/$P35),(($J35-SUM($Z35:Z35))*$Q35))*IF($V35&lt;=AA$2,(DATEDIF(Z$2,$V35,"D")/365),IF($G35&gt;Z$2,(DATEDIF($G35,AA$2,"D")/365),1)))))))</f>
        <v>0</v>
      </c>
      <c r="AB35" s="53">
        <f>IF($V35&lt;=AA$2,0,IF($O35&lt;=AA$2,0,IF($G35&gt;=AB$2,0,IF($K35&gt;=$J35,0,IF($O35&lt;=AB$2,($J35-(SUM($K35,SUM($Z35:AA35)))),IF($L35=$D$139,(($J35-$K35)/$P35),(($J35-SUM($Z35:AA35))*$Q35))*IF($V35&lt;=AB$2,(DATEDIF(AA$2,$V35,"D")/365),IF($G35&gt;AA$2,(DATEDIF($G35,AB$2,"D")/365),1)))))))</f>
        <v>0</v>
      </c>
      <c r="AC35" s="53">
        <f>IF($V35&lt;=AB$2,0,IF($O35&lt;=AB$2,0,IF($G35&gt;=AC$2,0,IF($K35&gt;=$J35,0,IF($O35&lt;=AC$2,($J35-(SUM($K35,SUM($Z35:AB35)))),IF($L35=$D$139,(($J35-$K35)/$P35),(($J35-SUM($Z35:AB35))*$Q35))*IF($V35&lt;=AC$2,(DATEDIF(AB$2,$V35,"D")/365),IF($G35&gt;AB$2,(DATEDIF($G35,AC$2,"D")/365),1)))))))</f>
        <v>0</v>
      </c>
      <c r="AD35" s="53">
        <f>IF($V35&lt;=AC$2,0,IF($O35&lt;=AC$2,0,IF($G35&gt;=AD$2,0,IF($K35&gt;=$J35,0,IF($O35&lt;=AD$2,($J35-(SUM($K35,SUM($Z35:AC35)))),IF($L35=$D$139,(($J35-$K35)/$P35),(($J35-SUM($Z35:AC35))*$Q35))*IF($V35&lt;=AD$2,(DATEDIF(AC$2,$V35,"D")/365),IF($G35&gt;AC$2,(DATEDIF($G35,AD$2,"D")/365),1)))))))</f>
        <v>0</v>
      </c>
      <c r="AE35" s="53">
        <f>IF($V35&lt;=AD$2,0,IF($O35&lt;=AD$2,0,IF($G35&gt;=AE$2,0,IF($K35&gt;=$J35,0,IF($O35&lt;=AE$2,($J35-(SUM($K35,SUM($Z35:AD35)))),IF($L35=$D$139,(($J35-$K35)/$P35),(($J35-SUM($Z35:AD35))*$Q35))*IF($V35&lt;=AE$2,(DATEDIF(AD$2,$V35,"D")/365),IF($G35&gt;AD$2,(DATEDIF($G35,AE$2,"D")/365),1)))))))</f>
        <v>0</v>
      </c>
      <c r="AF35" s="53">
        <f>IF($V35&lt;=AE$2,0,IF($O35&lt;=AE$2,0,IF($G35&gt;=AF$2,0,IF($K35&gt;=$J35,0,IF($O35&lt;=AF$2,($J35-(SUM($K35,SUM($Z35:AE35)))),IF($L35=$D$139,(($J35-$K35)/$P35),(($J35-SUM($Z35:AE35))*$Q35))*IF($V35&lt;=AF$2,(DATEDIF(AE$2,$V35,"D")/365),IF($G35&gt;AE$2,(DATEDIF($G35,AF$2,"D")/365),1)))))))</f>
        <v>0</v>
      </c>
      <c r="AG35" s="53">
        <f>IF($V35&lt;=AF$2,0,IF($O35&lt;=AF$2,0,IF($G35&gt;=AG$2,0,IF($K35&gt;=$J35,0,IF($O35&lt;=AG$2,($J35-(SUM($K35,SUM($Z35:AF35)))),IF($L35=$D$139,(($J35-$K35)/$P35),(($J35-SUM($Z35:AF35))*$Q35))*IF($V35&lt;=AG$2,(DATEDIF(AF$2,$V35,"D")/365),IF($G35&gt;AF$2,(DATEDIF($G35,AG$2,"D")/365),1)))))))</f>
        <v>0</v>
      </c>
      <c r="AH35" s="53">
        <f>IF($V35&lt;=AG$2,0,IF($O35&lt;=AG$2,0,IF($G35&gt;=AH$2,0,IF($K35&gt;=$J35,0,IF($O35&lt;=AH$2,($J35-(SUM($K35,SUM($Z35:AG35)))),IF($L35=$D$139,(($J35-$K35)/$P35),(($J35-SUM($Z35:AG35))*$Q35))*IF($V35&lt;=AH$2,(DATEDIF(AG$2,$V35,"D")/365),IF($G35&gt;AG$2,(DATEDIF($G35,AH$2,"D")/365),1)))))))</f>
        <v>0</v>
      </c>
      <c r="AI35" s="53">
        <f>IF($V35&lt;=AH$2,0,IF($O35&lt;=AH$2,0,IF($G35&gt;=AI$2,0,IF($K35&gt;=$J35,0,IF($O35&lt;=AI$2,($J35-(SUM($K35,SUM($Z35:AH35)))),IF($L35=$D$139,(($J35-$K35)/$P35),(($J35-SUM($Z35:AH35))*$Q35))*IF($V35&lt;=AI$2,(DATEDIF(AH$2,$V35,"D")/365),IF($G35&gt;AH$2,(DATEDIF($G35,AI$2,"D")/365),1)))))))</f>
        <v>0</v>
      </c>
      <c r="AJ35" s="53">
        <f>IF($V35&lt;=AI$2,0,IF($O35&lt;=AI$2,0,IF($G35&gt;=AJ$2,0,IF($K35&gt;=$J35,0,IF($O35&lt;=AJ$2,($J35-(SUM($K35,SUM($Z35:AI35)))),IF($L35=$D$139,(($J35-$K35)/$P35),(($J35-SUM($Z35:AI35))*$Q35))*IF($V35&lt;=AJ$2,(DATEDIF(AI$2,$V35,"D")/365),IF($G35&gt;AI$2,(DATEDIF($G35,AJ$2,"D")/365),1)))))))</f>
        <v>0</v>
      </c>
      <c r="AK35" s="53">
        <f>IF($V35&lt;=AJ$2,0,IF($O35&lt;=AJ$2,0,IF($G35&gt;=AK$2,0,IF($K35&gt;=$J35,0,IF($O35&lt;=AK$2,($J35-(SUM($K35,SUM($Z35:AJ35)))),IF($L35=$D$139,(($J35-$K35)/$P35),(($J35-SUM($Z35:AJ35))*$Q35))*IF($V35&lt;=AK$2,(DATEDIF(AJ$2,$V35,"D")/365),IF($G35&gt;AJ$2,(DATEDIF($G35,AK$2,"D")/365),1)))))))</f>
        <v>0</v>
      </c>
      <c r="AL35" s="53">
        <f>IF($V35&lt;=AK$2,0,IF($O35&lt;=AK$2,0,IF($G35&gt;=AL$2,0,IF($K35&gt;=$J35,0,IF($O35&lt;=AL$2,($J35-(SUM($K35,SUM($Z35:AK35)))),IF($L35=$D$139,(($J35-$K35)/$P35),(($J35-SUM($Z35:AK35))*$Q35))*IF($V35&lt;=AL$2,(DATEDIF(AK$2,$V35,"D")/365),IF($G35&gt;AK$2,(DATEDIF($G35,AL$2,"D")/365),1)))))))</f>
        <v>0</v>
      </c>
      <c r="AM35" s="53">
        <f>IF($V35&lt;=AL$2,0,IF($O35&lt;=AL$2,0,IF($G35&gt;=AM$2,0,IF($K35&gt;=$J35,0,IF($O35&lt;=AM$2,($J35-(SUM($K35,SUM($Z35:AL35)))),IF($L35=$D$139,(($J35-$K35)/$P35),(($J35-SUM($Z35:AL35))*$Q35))*IF($V35&lt;=AM$2,(DATEDIF(AL$2,$V35,"D")/365),IF($G35&gt;AL$2,(DATEDIF($G35,AM$2,"D")/365),1)))))))</f>
        <v>0</v>
      </c>
      <c r="AN35" s="53">
        <f>IF($V35&lt;=AM$2,0,IF($O35&lt;=AM$2,0,IF($G35&gt;=AN$2,0,IF($K35&gt;=$J35,0,IF($O35&lt;=AN$2,($J35-(SUM($K35,SUM($Z35:AM35)))),IF($L35=$D$139,(($J35-$K35)/$P35),(($J35-SUM($Z35:AM35))*$Q35))*IF($V35&lt;=AN$2,(DATEDIF(AM$2,$V35,"D")/365),IF($G35&gt;AM$2,(DATEDIF($G35,AN$2,"D")/365),1)))))))</f>
        <v>0</v>
      </c>
      <c r="AO35" s="53">
        <f>IF($V35&lt;=AN$2,0,IF($O35&lt;=AN$2,0,IF($G35&gt;=AO$2,0,IF($K35&gt;=$J35,0,IF($O35&lt;=AO$2,($J35-(SUM($K35,SUM($Z35:AN35)))),IF($L35=$D$139,(($J35-$K35)/$P35),(($J35-SUM($Z35:AN35))*$Q35))*IF($V35&lt;=AO$2,(DATEDIF(AN$2,$V35,"D")/365),IF($G35&gt;AN$2,(DATEDIF($G35,AO$2,"D")/365),1)))))))</f>
        <v>0</v>
      </c>
      <c r="AP35" s="53">
        <f>IF($V35&lt;=AO$2,0,IF($O35&lt;=AO$2,0,IF($G35&gt;=AP$2,0,IF($K35&gt;=$J35,0,IF($O35&lt;=AP$2,($J35-(SUM($K35,SUM($Z35:AO35)))),IF($L35=$D$139,(($J35-$K35)/$P35),(($J35-SUM($Z35:AO35))*$Q35))*IF($V35&lt;=AP$2,(DATEDIF(AO$2,$V35,"D")/365),IF($G35&gt;AO$2,(DATEDIF($G35,AP$2,"D")/365),1)))))))</f>
        <v>0</v>
      </c>
      <c r="AQ35" s="53">
        <f>IF($V35&lt;=AP$2,0,IF($O35&lt;=AP$2,0,IF($G35&gt;=AQ$2,0,IF($K35&gt;=$J35,0,IF($O35&lt;=AQ$2,($J35-(SUM($K35,SUM($Z35:AP35)))),IF($L35=$D$139,(($J35-$K35)/$P35),(($J35-SUM($Z35:AP35))*$Q35))*IF($V35&lt;=AQ$2,(DATEDIF(AP$2,$V35,"D")/365),IF($G35&gt;AP$2,(DATEDIF($G35,AQ$2,"D")/365),1)))))))</f>
        <v>0</v>
      </c>
      <c r="AR35" s="53">
        <f>IF($V35&lt;=AQ$2,0,IF($O35&lt;=AQ$2,0,IF($G35&gt;=AR$2,0,IF($K35&gt;=$J35,0,IF($O35&lt;=AR$2,($J35-(SUM($K35,SUM($Z35:AQ35)))),IF($L35=$D$139,(($J35-$K35)/$P35),(($J35-SUM($Z35:AQ35))*$Q35))*IF($V35&lt;=AR$2,(DATEDIF(AQ$2,$V35,"D")/365),IF($G35&gt;AQ$2,(DATEDIF($G35,AR$2,"D")/365),1)))))))</f>
        <v>0</v>
      </c>
      <c r="AS35" s="53">
        <f>IF($V35&lt;=AR$2,0,IF($O35&lt;=AR$2,0,IF($G35&gt;=AS$2,0,IF($K35&gt;=$J35,0,IF($O35&lt;=AS$2,($J35-(SUM($K35,SUM($Z35:AR35)))),IF($L35=$D$139,(($J35-$K35)/$P35),(($J35-SUM($Z35:AR35))*$Q35))*IF($V35&lt;=AS$2,(DATEDIF(AR$2,$V35,"D")/365),IF($G35&gt;AR$2,(DATEDIF($G35,AS$2,"D")/365),1)))))))</f>
        <v>0</v>
      </c>
      <c r="AT35" s="53">
        <f>IF($V35&lt;=AS$2,0,IF($O35&lt;=AS$2,0,IF($G35&gt;=AT$2,0,IF($K35&gt;=$J35,0,IF($O35&lt;=AT$2,($J35-(SUM($K35,SUM($Z35:AS35)))),IF($L35=$D$139,(($J35-$K35)/$P35),(($J35-SUM($Z35:AS35))*$Q35))*IF($V35&lt;=AT$2,(DATEDIF(AS$2,$V35,"D")/365),IF($G35&gt;AS$2,(DATEDIF($G35,AT$2,"D")/365),1)))))))</f>
        <v>0</v>
      </c>
      <c r="AU35" s="53">
        <f>IF($V35&lt;=AT$2,0,IF($O35&lt;=AT$2,0,IF($G35&gt;=AU$2,0,IF($K35&gt;=$J35,0,IF($O35&lt;=AU$2,($J35-(SUM($K35,SUM($Z35:AT35)))),IF($L35=$D$139,(($J35-$K35)/$P35),(($J35-SUM($Z35:AT35))*$Q35))*IF($V35&lt;=AU$2,(DATEDIF(AT$2,$V35,"D")/365),IF($G35&gt;AT$2,(DATEDIF($G35,AU$2,"D")/365),1)))))))</f>
        <v>0</v>
      </c>
      <c r="AV35" s="53">
        <f>IF($V35&lt;=AU$2,0,IF($O35&lt;=AU$2,0,IF($G35&gt;=AV$2,0,IF($K35&gt;=$J35,0,IF($O35&lt;=AV$2,($J35-(SUM($K35,SUM($Z35:AU35)))),IF($L35=$D$139,(($J35-$K35)/$P35),(($J35-SUM($Z35:AU35))*$Q35))*IF($V35&lt;=AV$2,(DATEDIF(AU$2,$V35,"D")/365),IF($G35&gt;AU$2,(DATEDIF($G35,AV$2,"D")/365),1)))))))</f>
        <v>0</v>
      </c>
      <c r="AW35" s="53">
        <f>IF($V35&lt;=AV$2,0,IF($O35&lt;=AV$2,0,IF($G35&gt;=AW$2,0,IF($K35&gt;=$J35,0,IF($O35&lt;=AW$2,($J35-(SUM($K35,SUM($Z35:AV35)))),IF($L35=$D$139,(($J35-$K35)/$P35),(($J35-SUM($Z35:AV35))*$Q35))*IF($V35&lt;=AW$2,(DATEDIF(AV$2,$V35,"D")/365),IF($G35&gt;AV$2,(DATEDIF($G35,AW$2,"D")/365),1)))))))</f>
        <v>0</v>
      </c>
      <c r="AX35" s="53">
        <f>IF($V35&lt;=AW$2,0,IF($O35&lt;=AW$2,0,IF($G35&gt;=AX$2,0,IF($K35&gt;=$J35,0,IF($O35&lt;=AX$2,($J35-(SUM($K35,SUM($Z35:AW35)))),IF($L35=$D$139,(($J35-$K35)/$P35),(($J35-SUM($Z35:AW35))*$Q35))*IF($V35&lt;=AX$2,(DATEDIF(AW$2,$V35,"D")/365),IF($G35&gt;AW$2,(DATEDIF($G35,AX$2,"D")/365),1)))))))</f>
        <v>0</v>
      </c>
      <c r="AY35" s="53">
        <f>IF($V35&lt;=AX$2,0,IF($O35&lt;=AX$2,0,IF($G35&gt;=AY$2,0,IF($K35&gt;=$J35,0,IF($O35&lt;=AY$2,($J35-(SUM($K35,SUM($Z35:AX35)))),IF($L35=$D$139,(($J35-$K35)/$P35),(($J35-SUM($Z35:AX35))*$Q35))*IF($V35&lt;=AY$2,(DATEDIF(AX$2,$V35,"D")/365),IF($G35&gt;AX$2,(DATEDIF($G35,AY$2,"D")/365),1)))))))</f>
        <v>0</v>
      </c>
      <c r="AZ35" s="52"/>
      <c r="BA35" s="52"/>
      <c r="BB35" s="126">
        <f>IF($V35&lt;=BB$2,0,IF($G35&gt;=BB$2,0,IF($G35&gt;$W$3,(J35-Z35),IF($G35&lt;=$W$3,J35-SUM(W35,$Z35:Z35),0))))</f>
        <v>0</v>
      </c>
      <c r="BC35" s="53">
        <f t="shared" si="18"/>
        <v>0</v>
      </c>
      <c r="BD35" s="52">
        <f t="shared" si="18"/>
        <v>0</v>
      </c>
      <c r="BE35" s="53">
        <f t="shared" si="18"/>
        <v>0</v>
      </c>
      <c r="BF35" s="52">
        <f t="shared" si="18"/>
        <v>0</v>
      </c>
      <c r="BG35" s="53">
        <f t="shared" si="18"/>
        <v>0</v>
      </c>
      <c r="BH35" s="52">
        <f t="shared" si="18"/>
        <v>0</v>
      </c>
      <c r="BI35" s="53">
        <f t="shared" si="18"/>
        <v>0</v>
      </c>
      <c r="BJ35" s="52">
        <f t="shared" si="18"/>
        <v>0</v>
      </c>
      <c r="BK35" s="53">
        <f t="shared" si="18"/>
        <v>0</v>
      </c>
      <c r="BL35" s="52">
        <f t="shared" si="18"/>
        <v>0</v>
      </c>
      <c r="BM35" s="53">
        <f t="shared" si="18"/>
        <v>0</v>
      </c>
      <c r="BN35" s="52">
        <f t="shared" si="18"/>
        <v>0</v>
      </c>
      <c r="BO35" s="53">
        <f t="shared" si="18"/>
        <v>0</v>
      </c>
      <c r="BP35" s="52">
        <f t="shared" si="18"/>
        <v>0</v>
      </c>
      <c r="BQ35" s="53">
        <f t="shared" si="18"/>
        <v>0</v>
      </c>
      <c r="BR35" s="52">
        <f t="shared" si="18"/>
        <v>0</v>
      </c>
      <c r="BS35" s="53">
        <f t="shared" si="16"/>
        <v>0</v>
      </c>
      <c r="BT35" s="52">
        <f t="shared" si="16"/>
        <v>0</v>
      </c>
      <c r="BU35" s="53">
        <f t="shared" si="16"/>
        <v>0</v>
      </c>
      <c r="BV35" s="52">
        <f t="shared" si="16"/>
        <v>0</v>
      </c>
      <c r="BW35" s="53">
        <f t="shared" si="16"/>
        <v>0</v>
      </c>
      <c r="BX35" s="52">
        <f t="shared" si="16"/>
        <v>0</v>
      </c>
      <c r="BY35" s="53">
        <f t="shared" si="16"/>
        <v>0</v>
      </c>
      <c r="BZ35" s="52">
        <f t="shared" si="16"/>
        <v>0</v>
      </c>
      <c r="CA35" s="53">
        <f t="shared" si="16"/>
        <v>0</v>
      </c>
    </row>
    <row r="36" spans="1:79">
      <c r="A36" s="20">
        <v>35</v>
      </c>
      <c r="B36" s="20" t="s">
        <v>30</v>
      </c>
      <c r="C36" s="20" t="s">
        <v>153</v>
      </c>
      <c r="D36" s="2">
        <v>1985</v>
      </c>
      <c r="E36" s="3">
        <v>4</v>
      </c>
      <c r="F36" s="2">
        <v>1</v>
      </c>
      <c r="G36" s="55">
        <f t="shared" si="0"/>
        <v>31137</v>
      </c>
      <c r="H36" s="4">
        <v>0</v>
      </c>
      <c r="I36" s="1">
        <v>0</v>
      </c>
      <c r="J36" s="51">
        <f t="shared" si="17"/>
        <v>0</v>
      </c>
      <c r="K36" s="54">
        <f t="shared" si="1"/>
        <v>0</v>
      </c>
      <c r="L36" s="4" t="s">
        <v>96</v>
      </c>
      <c r="M36" s="54">
        <f t="shared" si="15"/>
        <v>10</v>
      </c>
      <c r="N36" s="53">
        <f t="shared" si="2"/>
        <v>10</v>
      </c>
      <c r="O36" s="55">
        <f t="shared" si="3"/>
        <v>34789</v>
      </c>
      <c r="P36" s="53">
        <f t="shared" si="4"/>
        <v>0</v>
      </c>
      <c r="Q36" s="111">
        <f t="shared" si="5"/>
        <v>0</v>
      </c>
      <c r="R36" s="150" t="s">
        <v>130</v>
      </c>
      <c r="S36" s="151">
        <v>17</v>
      </c>
      <c r="T36" s="152">
        <v>4</v>
      </c>
      <c r="U36" s="151">
        <v>2035</v>
      </c>
      <c r="V36" s="116">
        <f t="shared" si="6"/>
        <v>54878</v>
      </c>
      <c r="W36" s="53">
        <f t="shared" si="7"/>
        <v>0</v>
      </c>
      <c r="X36" s="53">
        <f t="shared" si="8"/>
        <v>0</v>
      </c>
      <c r="Y36" s="53">
        <f t="shared" si="9"/>
        <v>0</v>
      </c>
      <c r="Z36" s="53">
        <f t="shared" si="10"/>
        <v>0</v>
      </c>
      <c r="AA36" s="53">
        <f>IF($V36&lt;=Z$2,0,IF($O36&lt;=Z$2,0,IF($G36&gt;=AA$2,0,IF($K36&gt;=$J36,0,IF($O36&lt;=AA$2,($J36-(SUM($K36,SUM($Z36:Z36)))),IF($L36=$D$139,(($J36-$K36)/$P36),(($J36-SUM($Z36:Z36))*$Q36))*IF($V36&lt;=AA$2,(DATEDIF(Z$2,$V36,"D")/365),IF($G36&gt;Z$2,(DATEDIF($G36,AA$2,"D")/365),1)))))))</f>
        <v>0</v>
      </c>
      <c r="AB36" s="53">
        <f>IF($V36&lt;=AA$2,0,IF($O36&lt;=AA$2,0,IF($G36&gt;=AB$2,0,IF($K36&gt;=$J36,0,IF($O36&lt;=AB$2,($J36-(SUM($K36,SUM($Z36:AA36)))),IF($L36=$D$139,(($J36-$K36)/$P36),(($J36-SUM($Z36:AA36))*$Q36))*IF($V36&lt;=AB$2,(DATEDIF(AA$2,$V36,"D")/365),IF($G36&gt;AA$2,(DATEDIF($G36,AB$2,"D")/365),1)))))))</f>
        <v>0</v>
      </c>
      <c r="AC36" s="53">
        <f>IF($V36&lt;=AB$2,0,IF($O36&lt;=AB$2,0,IF($G36&gt;=AC$2,0,IF($K36&gt;=$J36,0,IF($O36&lt;=AC$2,($J36-(SUM($K36,SUM($Z36:AB36)))),IF($L36=$D$139,(($J36-$K36)/$P36),(($J36-SUM($Z36:AB36))*$Q36))*IF($V36&lt;=AC$2,(DATEDIF(AB$2,$V36,"D")/365),IF($G36&gt;AB$2,(DATEDIF($G36,AC$2,"D")/365),1)))))))</f>
        <v>0</v>
      </c>
      <c r="AD36" s="53">
        <f>IF($V36&lt;=AC$2,0,IF($O36&lt;=AC$2,0,IF($G36&gt;=AD$2,0,IF($K36&gt;=$J36,0,IF($O36&lt;=AD$2,($J36-(SUM($K36,SUM($Z36:AC36)))),IF($L36=$D$139,(($J36-$K36)/$P36),(($J36-SUM($Z36:AC36))*$Q36))*IF($V36&lt;=AD$2,(DATEDIF(AC$2,$V36,"D")/365),IF($G36&gt;AC$2,(DATEDIF($G36,AD$2,"D")/365),1)))))))</f>
        <v>0</v>
      </c>
      <c r="AE36" s="53">
        <f>IF($V36&lt;=AD$2,0,IF($O36&lt;=AD$2,0,IF($G36&gt;=AE$2,0,IF($K36&gt;=$J36,0,IF($O36&lt;=AE$2,($J36-(SUM($K36,SUM($Z36:AD36)))),IF($L36=$D$139,(($J36-$K36)/$P36),(($J36-SUM($Z36:AD36))*$Q36))*IF($V36&lt;=AE$2,(DATEDIF(AD$2,$V36,"D")/365),IF($G36&gt;AD$2,(DATEDIF($G36,AE$2,"D")/365),1)))))))</f>
        <v>0</v>
      </c>
      <c r="AF36" s="53">
        <f>IF($V36&lt;=AE$2,0,IF($O36&lt;=AE$2,0,IF($G36&gt;=AF$2,0,IF($K36&gt;=$J36,0,IF($O36&lt;=AF$2,($J36-(SUM($K36,SUM($Z36:AE36)))),IF($L36=$D$139,(($J36-$K36)/$P36),(($J36-SUM($Z36:AE36))*$Q36))*IF($V36&lt;=AF$2,(DATEDIF(AE$2,$V36,"D")/365),IF($G36&gt;AE$2,(DATEDIF($G36,AF$2,"D")/365),1)))))))</f>
        <v>0</v>
      </c>
      <c r="AG36" s="53">
        <f>IF($V36&lt;=AF$2,0,IF($O36&lt;=AF$2,0,IF($G36&gt;=AG$2,0,IF($K36&gt;=$J36,0,IF($O36&lt;=AG$2,($J36-(SUM($K36,SUM($Z36:AF36)))),IF($L36=$D$139,(($J36-$K36)/$P36),(($J36-SUM($Z36:AF36))*$Q36))*IF($V36&lt;=AG$2,(DATEDIF(AF$2,$V36,"D")/365),IF($G36&gt;AF$2,(DATEDIF($G36,AG$2,"D")/365),1)))))))</f>
        <v>0</v>
      </c>
      <c r="AH36" s="53">
        <f>IF($V36&lt;=AG$2,0,IF($O36&lt;=AG$2,0,IF($G36&gt;=AH$2,0,IF($K36&gt;=$J36,0,IF($O36&lt;=AH$2,($J36-(SUM($K36,SUM($Z36:AG36)))),IF($L36=$D$139,(($J36-$K36)/$P36),(($J36-SUM($Z36:AG36))*$Q36))*IF($V36&lt;=AH$2,(DATEDIF(AG$2,$V36,"D")/365),IF($G36&gt;AG$2,(DATEDIF($G36,AH$2,"D")/365),1)))))))</f>
        <v>0</v>
      </c>
      <c r="AI36" s="53">
        <f>IF($V36&lt;=AH$2,0,IF($O36&lt;=AH$2,0,IF($G36&gt;=AI$2,0,IF($K36&gt;=$J36,0,IF($O36&lt;=AI$2,($J36-(SUM($K36,SUM($Z36:AH36)))),IF($L36=$D$139,(($J36-$K36)/$P36),(($J36-SUM($Z36:AH36))*$Q36))*IF($V36&lt;=AI$2,(DATEDIF(AH$2,$V36,"D")/365),IF($G36&gt;AH$2,(DATEDIF($G36,AI$2,"D")/365),1)))))))</f>
        <v>0</v>
      </c>
      <c r="AJ36" s="53">
        <f>IF($V36&lt;=AI$2,0,IF($O36&lt;=AI$2,0,IF($G36&gt;=AJ$2,0,IF($K36&gt;=$J36,0,IF($O36&lt;=AJ$2,($J36-(SUM($K36,SUM($Z36:AI36)))),IF($L36=$D$139,(($J36-$K36)/$P36),(($J36-SUM($Z36:AI36))*$Q36))*IF($V36&lt;=AJ$2,(DATEDIF(AI$2,$V36,"D")/365),IF($G36&gt;AI$2,(DATEDIF($G36,AJ$2,"D")/365),1)))))))</f>
        <v>0</v>
      </c>
      <c r="AK36" s="53">
        <f>IF($V36&lt;=AJ$2,0,IF($O36&lt;=AJ$2,0,IF($G36&gt;=AK$2,0,IF($K36&gt;=$J36,0,IF($O36&lt;=AK$2,($J36-(SUM($K36,SUM($Z36:AJ36)))),IF($L36=$D$139,(($J36-$K36)/$P36),(($J36-SUM($Z36:AJ36))*$Q36))*IF($V36&lt;=AK$2,(DATEDIF(AJ$2,$V36,"D")/365),IF($G36&gt;AJ$2,(DATEDIF($G36,AK$2,"D")/365),1)))))))</f>
        <v>0</v>
      </c>
      <c r="AL36" s="53">
        <f>IF($V36&lt;=AK$2,0,IF($O36&lt;=AK$2,0,IF($G36&gt;=AL$2,0,IF($K36&gt;=$J36,0,IF($O36&lt;=AL$2,($J36-(SUM($K36,SUM($Z36:AK36)))),IF($L36=$D$139,(($J36-$K36)/$P36),(($J36-SUM($Z36:AK36))*$Q36))*IF($V36&lt;=AL$2,(DATEDIF(AK$2,$V36,"D")/365),IF($G36&gt;AK$2,(DATEDIF($G36,AL$2,"D")/365),1)))))))</f>
        <v>0</v>
      </c>
      <c r="AM36" s="53">
        <f>IF($V36&lt;=AL$2,0,IF($O36&lt;=AL$2,0,IF($G36&gt;=AM$2,0,IF($K36&gt;=$J36,0,IF($O36&lt;=AM$2,($J36-(SUM($K36,SUM($Z36:AL36)))),IF($L36=$D$139,(($J36-$K36)/$P36),(($J36-SUM($Z36:AL36))*$Q36))*IF($V36&lt;=AM$2,(DATEDIF(AL$2,$V36,"D")/365),IF($G36&gt;AL$2,(DATEDIF($G36,AM$2,"D")/365),1)))))))</f>
        <v>0</v>
      </c>
      <c r="AN36" s="53">
        <f>IF($V36&lt;=AM$2,0,IF($O36&lt;=AM$2,0,IF($G36&gt;=AN$2,0,IF($K36&gt;=$J36,0,IF($O36&lt;=AN$2,($J36-(SUM($K36,SUM($Z36:AM36)))),IF($L36=$D$139,(($J36-$K36)/$P36),(($J36-SUM($Z36:AM36))*$Q36))*IF($V36&lt;=AN$2,(DATEDIF(AM$2,$V36,"D")/365),IF($G36&gt;AM$2,(DATEDIF($G36,AN$2,"D")/365),1)))))))</f>
        <v>0</v>
      </c>
      <c r="AO36" s="53">
        <f>IF($V36&lt;=AN$2,0,IF($O36&lt;=AN$2,0,IF($G36&gt;=AO$2,0,IF($K36&gt;=$J36,0,IF($O36&lt;=AO$2,($J36-(SUM($K36,SUM($Z36:AN36)))),IF($L36=$D$139,(($J36-$K36)/$P36),(($J36-SUM($Z36:AN36))*$Q36))*IF($V36&lt;=AO$2,(DATEDIF(AN$2,$V36,"D")/365),IF($G36&gt;AN$2,(DATEDIF($G36,AO$2,"D")/365),1)))))))</f>
        <v>0</v>
      </c>
      <c r="AP36" s="53">
        <f>IF($V36&lt;=AO$2,0,IF($O36&lt;=AO$2,0,IF($G36&gt;=AP$2,0,IF($K36&gt;=$J36,0,IF($O36&lt;=AP$2,($J36-(SUM($K36,SUM($Z36:AO36)))),IF($L36=$D$139,(($J36-$K36)/$P36),(($J36-SUM($Z36:AO36))*$Q36))*IF($V36&lt;=AP$2,(DATEDIF(AO$2,$V36,"D")/365),IF($G36&gt;AO$2,(DATEDIF($G36,AP$2,"D")/365),1)))))))</f>
        <v>0</v>
      </c>
      <c r="AQ36" s="53">
        <f>IF($V36&lt;=AP$2,0,IF($O36&lt;=AP$2,0,IF($G36&gt;=AQ$2,0,IF($K36&gt;=$J36,0,IF($O36&lt;=AQ$2,($J36-(SUM($K36,SUM($Z36:AP36)))),IF($L36=$D$139,(($J36-$K36)/$P36),(($J36-SUM($Z36:AP36))*$Q36))*IF($V36&lt;=AQ$2,(DATEDIF(AP$2,$V36,"D")/365),IF($G36&gt;AP$2,(DATEDIF($G36,AQ$2,"D")/365),1)))))))</f>
        <v>0</v>
      </c>
      <c r="AR36" s="53">
        <f>IF($V36&lt;=AQ$2,0,IF($O36&lt;=AQ$2,0,IF($G36&gt;=AR$2,0,IF($K36&gt;=$J36,0,IF($O36&lt;=AR$2,($J36-(SUM($K36,SUM($Z36:AQ36)))),IF($L36=$D$139,(($J36-$K36)/$P36),(($J36-SUM($Z36:AQ36))*$Q36))*IF($V36&lt;=AR$2,(DATEDIF(AQ$2,$V36,"D")/365),IF($G36&gt;AQ$2,(DATEDIF($G36,AR$2,"D")/365),1)))))))</f>
        <v>0</v>
      </c>
      <c r="AS36" s="53">
        <f>IF($V36&lt;=AR$2,0,IF($O36&lt;=AR$2,0,IF($G36&gt;=AS$2,0,IF($K36&gt;=$J36,0,IF($O36&lt;=AS$2,($J36-(SUM($K36,SUM($Z36:AR36)))),IF($L36=$D$139,(($J36-$K36)/$P36),(($J36-SUM($Z36:AR36))*$Q36))*IF($V36&lt;=AS$2,(DATEDIF(AR$2,$V36,"D")/365),IF($G36&gt;AR$2,(DATEDIF($G36,AS$2,"D")/365),1)))))))</f>
        <v>0</v>
      </c>
      <c r="AT36" s="53">
        <f>IF($V36&lt;=AS$2,0,IF($O36&lt;=AS$2,0,IF($G36&gt;=AT$2,0,IF($K36&gt;=$J36,0,IF($O36&lt;=AT$2,($J36-(SUM($K36,SUM($Z36:AS36)))),IF($L36=$D$139,(($J36-$K36)/$P36),(($J36-SUM($Z36:AS36))*$Q36))*IF($V36&lt;=AT$2,(DATEDIF(AS$2,$V36,"D")/365),IF($G36&gt;AS$2,(DATEDIF($G36,AT$2,"D")/365),1)))))))</f>
        <v>0</v>
      </c>
      <c r="AU36" s="53">
        <f>IF($V36&lt;=AT$2,0,IF($O36&lt;=AT$2,0,IF($G36&gt;=AU$2,0,IF($K36&gt;=$J36,0,IF($O36&lt;=AU$2,($J36-(SUM($K36,SUM($Z36:AT36)))),IF($L36=$D$139,(($J36-$K36)/$P36),(($J36-SUM($Z36:AT36))*$Q36))*IF($V36&lt;=AU$2,(DATEDIF(AT$2,$V36,"D")/365),IF($G36&gt;AT$2,(DATEDIF($G36,AU$2,"D")/365),1)))))))</f>
        <v>0</v>
      </c>
      <c r="AV36" s="53">
        <f>IF($V36&lt;=AU$2,0,IF($O36&lt;=AU$2,0,IF($G36&gt;=AV$2,0,IF($K36&gt;=$J36,0,IF($O36&lt;=AV$2,($J36-(SUM($K36,SUM($Z36:AU36)))),IF($L36=$D$139,(($J36-$K36)/$P36),(($J36-SUM($Z36:AU36))*$Q36))*IF($V36&lt;=AV$2,(DATEDIF(AU$2,$V36,"D")/365),IF($G36&gt;AU$2,(DATEDIF($G36,AV$2,"D")/365),1)))))))</f>
        <v>0</v>
      </c>
      <c r="AW36" s="53">
        <f>IF($V36&lt;=AV$2,0,IF($O36&lt;=AV$2,0,IF($G36&gt;=AW$2,0,IF($K36&gt;=$J36,0,IF($O36&lt;=AW$2,($J36-(SUM($K36,SUM($Z36:AV36)))),IF($L36=$D$139,(($J36-$K36)/$P36),(($J36-SUM($Z36:AV36))*$Q36))*IF($V36&lt;=AW$2,(DATEDIF(AV$2,$V36,"D")/365),IF($G36&gt;AV$2,(DATEDIF($G36,AW$2,"D")/365),1)))))))</f>
        <v>0</v>
      </c>
      <c r="AX36" s="53">
        <f>IF($V36&lt;=AW$2,0,IF($O36&lt;=AW$2,0,IF($G36&gt;=AX$2,0,IF($K36&gt;=$J36,0,IF($O36&lt;=AX$2,($J36-(SUM($K36,SUM($Z36:AW36)))),IF($L36=$D$139,(($J36-$K36)/$P36),(($J36-SUM($Z36:AW36))*$Q36))*IF($V36&lt;=AX$2,(DATEDIF(AW$2,$V36,"D")/365),IF($G36&gt;AW$2,(DATEDIF($G36,AX$2,"D")/365),1)))))))</f>
        <v>0</v>
      </c>
      <c r="AY36" s="53">
        <f>IF($V36&lt;=AX$2,0,IF($O36&lt;=AX$2,0,IF($G36&gt;=AY$2,0,IF($K36&gt;=$J36,0,IF($O36&lt;=AY$2,($J36-(SUM($K36,SUM($Z36:AX36)))),IF($L36=$D$139,(($J36-$K36)/$P36),(($J36-SUM($Z36:AX36))*$Q36))*IF($V36&lt;=AY$2,(DATEDIF(AX$2,$V36,"D")/365),IF($G36&gt;AX$2,(DATEDIF($G36,AY$2,"D")/365),1)))))))</f>
        <v>0</v>
      </c>
      <c r="AZ36" s="52"/>
      <c r="BA36" s="52"/>
      <c r="BB36" s="126">
        <f>IF($V36&lt;=BB$2,0,IF($G36&gt;=BB$2,0,IF($G36&gt;$W$3,(J36-Z36),IF($G36&lt;=$W$3,J36-SUM(W36,$Z36:Z36),0))))</f>
        <v>0</v>
      </c>
      <c r="BC36" s="53">
        <f t="shared" si="18"/>
        <v>0</v>
      </c>
      <c r="BD36" s="52">
        <f t="shared" si="18"/>
        <v>0</v>
      </c>
      <c r="BE36" s="53">
        <f t="shared" si="18"/>
        <v>0</v>
      </c>
      <c r="BF36" s="52">
        <f t="shared" si="18"/>
        <v>0</v>
      </c>
      <c r="BG36" s="53">
        <f t="shared" si="18"/>
        <v>0</v>
      </c>
      <c r="BH36" s="52">
        <f t="shared" si="18"/>
        <v>0</v>
      </c>
      <c r="BI36" s="53">
        <f t="shared" si="18"/>
        <v>0</v>
      </c>
      <c r="BJ36" s="52">
        <f t="shared" si="18"/>
        <v>0</v>
      </c>
      <c r="BK36" s="53">
        <f t="shared" si="18"/>
        <v>0</v>
      </c>
      <c r="BL36" s="52">
        <f t="shared" si="18"/>
        <v>0</v>
      </c>
      <c r="BM36" s="53">
        <f t="shared" si="18"/>
        <v>0</v>
      </c>
      <c r="BN36" s="52">
        <f t="shared" si="18"/>
        <v>0</v>
      </c>
      <c r="BO36" s="53">
        <f t="shared" si="18"/>
        <v>0</v>
      </c>
      <c r="BP36" s="52">
        <f t="shared" si="18"/>
        <v>0</v>
      </c>
      <c r="BQ36" s="53">
        <f t="shared" si="18"/>
        <v>0</v>
      </c>
      <c r="BR36" s="52">
        <f t="shared" si="18"/>
        <v>0</v>
      </c>
      <c r="BS36" s="53">
        <f t="shared" si="16"/>
        <v>0</v>
      </c>
      <c r="BT36" s="52">
        <f t="shared" si="16"/>
        <v>0</v>
      </c>
      <c r="BU36" s="53">
        <f t="shared" si="16"/>
        <v>0</v>
      </c>
      <c r="BV36" s="52">
        <f t="shared" si="16"/>
        <v>0</v>
      </c>
      <c r="BW36" s="53">
        <f t="shared" si="16"/>
        <v>0</v>
      </c>
      <c r="BX36" s="52">
        <f t="shared" si="16"/>
        <v>0</v>
      </c>
      <c r="BY36" s="53">
        <f t="shared" si="16"/>
        <v>0</v>
      </c>
      <c r="BZ36" s="52">
        <f t="shared" si="16"/>
        <v>0</v>
      </c>
      <c r="CA36" s="53">
        <f t="shared" si="16"/>
        <v>0</v>
      </c>
    </row>
    <row r="37" spans="1:79">
      <c r="A37" s="20">
        <v>36</v>
      </c>
      <c r="B37" s="20" t="s">
        <v>30</v>
      </c>
      <c r="C37" s="20" t="s">
        <v>153</v>
      </c>
      <c r="D37" s="2">
        <v>1985</v>
      </c>
      <c r="E37" s="3">
        <v>4</v>
      </c>
      <c r="F37" s="2">
        <v>1</v>
      </c>
      <c r="G37" s="55">
        <f t="shared" si="0"/>
        <v>31137</v>
      </c>
      <c r="H37" s="4">
        <v>0</v>
      </c>
      <c r="I37" s="1">
        <v>0</v>
      </c>
      <c r="J37" s="51">
        <f t="shared" si="17"/>
        <v>0</v>
      </c>
      <c r="K37" s="54">
        <f t="shared" si="1"/>
        <v>0</v>
      </c>
      <c r="L37" s="4" t="s">
        <v>96</v>
      </c>
      <c r="M37" s="54">
        <f t="shared" si="15"/>
        <v>10</v>
      </c>
      <c r="N37" s="53">
        <f t="shared" si="2"/>
        <v>10</v>
      </c>
      <c r="O37" s="55">
        <f t="shared" si="3"/>
        <v>34789</v>
      </c>
      <c r="P37" s="53">
        <f t="shared" si="4"/>
        <v>0</v>
      </c>
      <c r="Q37" s="111">
        <f t="shared" si="5"/>
        <v>0</v>
      </c>
      <c r="R37" s="150" t="s">
        <v>130</v>
      </c>
      <c r="S37" s="151">
        <v>17</v>
      </c>
      <c r="T37" s="152">
        <v>4</v>
      </c>
      <c r="U37" s="151">
        <v>2035</v>
      </c>
      <c r="V37" s="116">
        <f t="shared" si="6"/>
        <v>54878</v>
      </c>
      <c r="W37" s="53">
        <f t="shared" si="7"/>
        <v>0</v>
      </c>
      <c r="X37" s="53">
        <f t="shared" si="8"/>
        <v>0</v>
      </c>
      <c r="Y37" s="53">
        <f t="shared" si="9"/>
        <v>0</v>
      </c>
      <c r="Z37" s="53">
        <f t="shared" si="10"/>
        <v>0</v>
      </c>
      <c r="AA37" s="53">
        <f>IF($V37&lt;=Z$2,0,IF($O37&lt;=Z$2,0,IF($G37&gt;=AA$2,0,IF($K37&gt;=$J37,0,IF($O37&lt;=AA$2,($J37-(SUM($K37,SUM($Z37:Z37)))),IF($L37=$D$139,(($J37-$K37)/$P37),(($J37-SUM($Z37:Z37))*$Q37))*IF($V37&lt;=AA$2,(DATEDIF(Z$2,$V37,"D")/365),IF($G37&gt;Z$2,(DATEDIF($G37,AA$2,"D")/365),1)))))))</f>
        <v>0</v>
      </c>
      <c r="AB37" s="53">
        <f>IF($V37&lt;=AA$2,0,IF($O37&lt;=AA$2,0,IF($G37&gt;=AB$2,0,IF($K37&gt;=$J37,0,IF($O37&lt;=AB$2,($J37-(SUM($K37,SUM($Z37:AA37)))),IF($L37=$D$139,(($J37-$K37)/$P37),(($J37-SUM($Z37:AA37))*$Q37))*IF($V37&lt;=AB$2,(DATEDIF(AA$2,$V37,"D")/365),IF($G37&gt;AA$2,(DATEDIF($G37,AB$2,"D")/365),1)))))))</f>
        <v>0</v>
      </c>
      <c r="AC37" s="53">
        <f>IF($V37&lt;=AB$2,0,IF($O37&lt;=AB$2,0,IF($G37&gt;=AC$2,0,IF($K37&gt;=$J37,0,IF($O37&lt;=AC$2,($J37-(SUM($K37,SUM($Z37:AB37)))),IF($L37=$D$139,(($J37-$K37)/$P37),(($J37-SUM($Z37:AB37))*$Q37))*IF($V37&lt;=AC$2,(DATEDIF(AB$2,$V37,"D")/365),IF($G37&gt;AB$2,(DATEDIF($G37,AC$2,"D")/365),1)))))))</f>
        <v>0</v>
      </c>
      <c r="AD37" s="53">
        <f>IF($V37&lt;=AC$2,0,IF($O37&lt;=AC$2,0,IF($G37&gt;=AD$2,0,IF($K37&gt;=$J37,0,IF($O37&lt;=AD$2,($J37-(SUM($K37,SUM($Z37:AC37)))),IF($L37=$D$139,(($J37-$K37)/$P37),(($J37-SUM($Z37:AC37))*$Q37))*IF($V37&lt;=AD$2,(DATEDIF(AC$2,$V37,"D")/365),IF($G37&gt;AC$2,(DATEDIF($G37,AD$2,"D")/365),1)))))))</f>
        <v>0</v>
      </c>
      <c r="AE37" s="53">
        <f>IF($V37&lt;=AD$2,0,IF($O37&lt;=AD$2,0,IF($G37&gt;=AE$2,0,IF($K37&gt;=$J37,0,IF($O37&lt;=AE$2,($J37-(SUM($K37,SUM($Z37:AD37)))),IF($L37=$D$139,(($J37-$K37)/$P37),(($J37-SUM($Z37:AD37))*$Q37))*IF($V37&lt;=AE$2,(DATEDIF(AD$2,$V37,"D")/365),IF($G37&gt;AD$2,(DATEDIF($G37,AE$2,"D")/365),1)))))))</f>
        <v>0</v>
      </c>
      <c r="AF37" s="53">
        <f>IF($V37&lt;=AE$2,0,IF($O37&lt;=AE$2,0,IF($G37&gt;=AF$2,0,IF($K37&gt;=$J37,0,IF($O37&lt;=AF$2,($J37-(SUM($K37,SUM($Z37:AE37)))),IF($L37=$D$139,(($J37-$K37)/$P37),(($J37-SUM($Z37:AE37))*$Q37))*IF($V37&lt;=AF$2,(DATEDIF(AE$2,$V37,"D")/365),IF($G37&gt;AE$2,(DATEDIF($G37,AF$2,"D")/365),1)))))))</f>
        <v>0</v>
      </c>
      <c r="AG37" s="53">
        <f>IF($V37&lt;=AF$2,0,IF($O37&lt;=AF$2,0,IF($G37&gt;=AG$2,0,IF($K37&gt;=$J37,0,IF($O37&lt;=AG$2,($J37-(SUM($K37,SUM($Z37:AF37)))),IF($L37=$D$139,(($J37-$K37)/$P37),(($J37-SUM($Z37:AF37))*$Q37))*IF($V37&lt;=AG$2,(DATEDIF(AF$2,$V37,"D")/365),IF($G37&gt;AF$2,(DATEDIF($G37,AG$2,"D")/365),1)))))))</f>
        <v>0</v>
      </c>
      <c r="AH37" s="53">
        <f>IF($V37&lt;=AG$2,0,IF($O37&lt;=AG$2,0,IF($G37&gt;=AH$2,0,IF($K37&gt;=$J37,0,IF($O37&lt;=AH$2,($J37-(SUM($K37,SUM($Z37:AG37)))),IF($L37=$D$139,(($J37-$K37)/$P37),(($J37-SUM($Z37:AG37))*$Q37))*IF($V37&lt;=AH$2,(DATEDIF(AG$2,$V37,"D")/365),IF($G37&gt;AG$2,(DATEDIF($G37,AH$2,"D")/365),1)))))))</f>
        <v>0</v>
      </c>
      <c r="AI37" s="53">
        <f>IF($V37&lt;=AH$2,0,IF($O37&lt;=AH$2,0,IF($G37&gt;=AI$2,0,IF($K37&gt;=$J37,0,IF($O37&lt;=AI$2,($J37-(SUM($K37,SUM($Z37:AH37)))),IF($L37=$D$139,(($J37-$K37)/$P37),(($J37-SUM($Z37:AH37))*$Q37))*IF($V37&lt;=AI$2,(DATEDIF(AH$2,$V37,"D")/365),IF($G37&gt;AH$2,(DATEDIF($G37,AI$2,"D")/365),1)))))))</f>
        <v>0</v>
      </c>
      <c r="AJ37" s="53">
        <f>IF($V37&lt;=AI$2,0,IF($O37&lt;=AI$2,0,IF($G37&gt;=AJ$2,0,IF($K37&gt;=$J37,0,IF($O37&lt;=AJ$2,($J37-(SUM($K37,SUM($Z37:AI37)))),IF($L37=$D$139,(($J37-$K37)/$P37),(($J37-SUM($Z37:AI37))*$Q37))*IF($V37&lt;=AJ$2,(DATEDIF(AI$2,$V37,"D")/365),IF($G37&gt;AI$2,(DATEDIF($G37,AJ$2,"D")/365),1)))))))</f>
        <v>0</v>
      </c>
      <c r="AK37" s="53">
        <f>IF($V37&lt;=AJ$2,0,IF($O37&lt;=AJ$2,0,IF($G37&gt;=AK$2,0,IF($K37&gt;=$J37,0,IF($O37&lt;=AK$2,($J37-(SUM($K37,SUM($Z37:AJ37)))),IF($L37=$D$139,(($J37-$K37)/$P37),(($J37-SUM($Z37:AJ37))*$Q37))*IF($V37&lt;=AK$2,(DATEDIF(AJ$2,$V37,"D")/365),IF($G37&gt;AJ$2,(DATEDIF($G37,AK$2,"D")/365),1)))))))</f>
        <v>0</v>
      </c>
      <c r="AL37" s="53">
        <f>IF($V37&lt;=AK$2,0,IF($O37&lt;=AK$2,0,IF($G37&gt;=AL$2,0,IF($K37&gt;=$J37,0,IF($O37&lt;=AL$2,($J37-(SUM($K37,SUM($Z37:AK37)))),IF($L37=$D$139,(($J37-$K37)/$P37),(($J37-SUM($Z37:AK37))*$Q37))*IF($V37&lt;=AL$2,(DATEDIF(AK$2,$V37,"D")/365),IF($G37&gt;AK$2,(DATEDIF($G37,AL$2,"D")/365),1)))))))</f>
        <v>0</v>
      </c>
      <c r="AM37" s="53">
        <f>IF($V37&lt;=AL$2,0,IF($O37&lt;=AL$2,0,IF($G37&gt;=AM$2,0,IF($K37&gt;=$J37,0,IF($O37&lt;=AM$2,($J37-(SUM($K37,SUM($Z37:AL37)))),IF($L37=$D$139,(($J37-$K37)/$P37),(($J37-SUM($Z37:AL37))*$Q37))*IF($V37&lt;=AM$2,(DATEDIF(AL$2,$V37,"D")/365),IF($G37&gt;AL$2,(DATEDIF($G37,AM$2,"D")/365),1)))))))</f>
        <v>0</v>
      </c>
      <c r="AN37" s="53">
        <f>IF($V37&lt;=AM$2,0,IF($O37&lt;=AM$2,0,IF($G37&gt;=AN$2,0,IF($K37&gt;=$J37,0,IF($O37&lt;=AN$2,($J37-(SUM($K37,SUM($Z37:AM37)))),IF($L37=$D$139,(($J37-$K37)/$P37),(($J37-SUM($Z37:AM37))*$Q37))*IF($V37&lt;=AN$2,(DATEDIF(AM$2,$V37,"D")/365),IF($G37&gt;AM$2,(DATEDIF($G37,AN$2,"D")/365),1)))))))</f>
        <v>0</v>
      </c>
      <c r="AO37" s="53">
        <f>IF($V37&lt;=AN$2,0,IF($O37&lt;=AN$2,0,IF($G37&gt;=AO$2,0,IF($K37&gt;=$J37,0,IF($O37&lt;=AO$2,($J37-(SUM($K37,SUM($Z37:AN37)))),IF($L37=$D$139,(($J37-$K37)/$P37),(($J37-SUM($Z37:AN37))*$Q37))*IF($V37&lt;=AO$2,(DATEDIF(AN$2,$V37,"D")/365),IF($G37&gt;AN$2,(DATEDIF($G37,AO$2,"D")/365),1)))))))</f>
        <v>0</v>
      </c>
      <c r="AP37" s="53">
        <f>IF($V37&lt;=AO$2,0,IF($O37&lt;=AO$2,0,IF($G37&gt;=AP$2,0,IF($K37&gt;=$J37,0,IF($O37&lt;=AP$2,($J37-(SUM($K37,SUM($Z37:AO37)))),IF($L37=$D$139,(($J37-$K37)/$P37),(($J37-SUM($Z37:AO37))*$Q37))*IF($V37&lt;=AP$2,(DATEDIF(AO$2,$V37,"D")/365),IF($G37&gt;AO$2,(DATEDIF($G37,AP$2,"D")/365),1)))))))</f>
        <v>0</v>
      </c>
      <c r="AQ37" s="53">
        <f>IF($V37&lt;=AP$2,0,IF($O37&lt;=AP$2,0,IF($G37&gt;=AQ$2,0,IF($K37&gt;=$J37,0,IF($O37&lt;=AQ$2,($J37-(SUM($K37,SUM($Z37:AP37)))),IF($L37=$D$139,(($J37-$K37)/$P37),(($J37-SUM($Z37:AP37))*$Q37))*IF($V37&lt;=AQ$2,(DATEDIF(AP$2,$V37,"D")/365),IF($G37&gt;AP$2,(DATEDIF($G37,AQ$2,"D")/365),1)))))))</f>
        <v>0</v>
      </c>
      <c r="AR37" s="53">
        <f>IF($V37&lt;=AQ$2,0,IF($O37&lt;=AQ$2,0,IF($G37&gt;=AR$2,0,IF($K37&gt;=$J37,0,IF($O37&lt;=AR$2,($J37-(SUM($K37,SUM($Z37:AQ37)))),IF($L37=$D$139,(($J37-$K37)/$P37),(($J37-SUM($Z37:AQ37))*$Q37))*IF($V37&lt;=AR$2,(DATEDIF(AQ$2,$V37,"D")/365),IF($G37&gt;AQ$2,(DATEDIF($G37,AR$2,"D")/365),1)))))))</f>
        <v>0</v>
      </c>
      <c r="AS37" s="53">
        <f>IF($V37&lt;=AR$2,0,IF($O37&lt;=AR$2,0,IF($G37&gt;=AS$2,0,IF($K37&gt;=$J37,0,IF($O37&lt;=AS$2,($J37-(SUM($K37,SUM($Z37:AR37)))),IF($L37=$D$139,(($J37-$K37)/$P37),(($J37-SUM($Z37:AR37))*$Q37))*IF($V37&lt;=AS$2,(DATEDIF(AR$2,$V37,"D")/365),IF($G37&gt;AR$2,(DATEDIF($G37,AS$2,"D")/365),1)))))))</f>
        <v>0</v>
      </c>
      <c r="AT37" s="53">
        <f>IF($V37&lt;=AS$2,0,IF($O37&lt;=AS$2,0,IF($G37&gt;=AT$2,0,IF($K37&gt;=$J37,0,IF($O37&lt;=AT$2,($J37-(SUM($K37,SUM($Z37:AS37)))),IF($L37=$D$139,(($J37-$K37)/$P37),(($J37-SUM($Z37:AS37))*$Q37))*IF($V37&lt;=AT$2,(DATEDIF(AS$2,$V37,"D")/365),IF($G37&gt;AS$2,(DATEDIF($G37,AT$2,"D")/365),1)))))))</f>
        <v>0</v>
      </c>
      <c r="AU37" s="53">
        <f>IF($V37&lt;=AT$2,0,IF($O37&lt;=AT$2,0,IF($G37&gt;=AU$2,0,IF($K37&gt;=$J37,0,IF($O37&lt;=AU$2,($J37-(SUM($K37,SUM($Z37:AT37)))),IF($L37=$D$139,(($J37-$K37)/$P37),(($J37-SUM($Z37:AT37))*$Q37))*IF($V37&lt;=AU$2,(DATEDIF(AT$2,$V37,"D")/365),IF($G37&gt;AT$2,(DATEDIF($G37,AU$2,"D")/365),1)))))))</f>
        <v>0</v>
      </c>
      <c r="AV37" s="53">
        <f>IF($V37&lt;=AU$2,0,IF($O37&lt;=AU$2,0,IF($G37&gt;=AV$2,0,IF($K37&gt;=$J37,0,IF($O37&lt;=AV$2,($J37-(SUM($K37,SUM($Z37:AU37)))),IF($L37=$D$139,(($J37-$K37)/$P37),(($J37-SUM($Z37:AU37))*$Q37))*IF($V37&lt;=AV$2,(DATEDIF(AU$2,$V37,"D")/365),IF($G37&gt;AU$2,(DATEDIF($G37,AV$2,"D")/365),1)))))))</f>
        <v>0</v>
      </c>
      <c r="AW37" s="53">
        <f>IF($V37&lt;=AV$2,0,IF($O37&lt;=AV$2,0,IF($G37&gt;=AW$2,0,IF($K37&gt;=$J37,0,IF($O37&lt;=AW$2,($J37-(SUM($K37,SUM($Z37:AV37)))),IF($L37=$D$139,(($J37-$K37)/$P37),(($J37-SUM($Z37:AV37))*$Q37))*IF($V37&lt;=AW$2,(DATEDIF(AV$2,$V37,"D")/365),IF($G37&gt;AV$2,(DATEDIF($G37,AW$2,"D")/365),1)))))))</f>
        <v>0</v>
      </c>
      <c r="AX37" s="53">
        <f>IF($V37&lt;=AW$2,0,IF($O37&lt;=AW$2,0,IF($G37&gt;=AX$2,0,IF($K37&gt;=$J37,0,IF($O37&lt;=AX$2,($J37-(SUM($K37,SUM($Z37:AW37)))),IF($L37=$D$139,(($J37-$K37)/$P37),(($J37-SUM($Z37:AW37))*$Q37))*IF($V37&lt;=AX$2,(DATEDIF(AW$2,$V37,"D")/365),IF($G37&gt;AW$2,(DATEDIF($G37,AX$2,"D")/365),1)))))))</f>
        <v>0</v>
      </c>
      <c r="AY37" s="53">
        <f>IF($V37&lt;=AX$2,0,IF($O37&lt;=AX$2,0,IF($G37&gt;=AY$2,0,IF($K37&gt;=$J37,0,IF($O37&lt;=AY$2,($J37-(SUM($K37,SUM($Z37:AX37)))),IF($L37=$D$139,(($J37-$K37)/$P37),(($J37-SUM($Z37:AX37))*$Q37))*IF($V37&lt;=AY$2,(DATEDIF(AX$2,$V37,"D")/365),IF($G37&gt;AX$2,(DATEDIF($G37,AY$2,"D")/365),1)))))))</f>
        <v>0</v>
      </c>
      <c r="AZ37" s="52"/>
      <c r="BA37" s="52"/>
      <c r="BB37" s="126">
        <f>IF($V37&lt;=BB$2,0,IF($G37&gt;=BB$2,0,IF($G37&gt;$W$3,(J37-Z37),IF($G37&lt;=$W$3,J37-SUM(W37,$Z37:Z37),0))))</f>
        <v>0</v>
      </c>
      <c r="BC37" s="53">
        <f t="shared" si="18"/>
        <v>0</v>
      </c>
      <c r="BD37" s="52">
        <f t="shared" si="18"/>
        <v>0</v>
      </c>
      <c r="BE37" s="53">
        <f t="shared" si="18"/>
        <v>0</v>
      </c>
      <c r="BF37" s="52">
        <f t="shared" si="18"/>
        <v>0</v>
      </c>
      <c r="BG37" s="53">
        <f t="shared" si="18"/>
        <v>0</v>
      </c>
      <c r="BH37" s="52">
        <f t="shared" si="18"/>
        <v>0</v>
      </c>
      <c r="BI37" s="53">
        <f t="shared" si="18"/>
        <v>0</v>
      </c>
      <c r="BJ37" s="52">
        <f t="shared" si="18"/>
        <v>0</v>
      </c>
      <c r="BK37" s="53">
        <f t="shared" si="18"/>
        <v>0</v>
      </c>
      <c r="BL37" s="52">
        <f t="shared" si="18"/>
        <v>0</v>
      </c>
      <c r="BM37" s="53">
        <f t="shared" si="18"/>
        <v>0</v>
      </c>
      <c r="BN37" s="52">
        <f t="shared" si="18"/>
        <v>0</v>
      </c>
      <c r="BO37" s="53">
        <f t="shared" si="18"/>
        <v>0</v>
      </c>
      <c r="BP37" s="52">
        <f t="shared" si="18"/>
        <v>0</v>
      </c>
      <c r="BQ37" s="53">
        <f t="shared" si="18"/>
        <v>0</v>
      </c>
      <c r="BR37" s="52">
        <f t="shared" si="18"/>
        <v>0</v>
      </c>
      <c r="BS37" s="53">
        <f t="shared" ref="BS37:CA52" si="19">IF($V37&lt;=BS$2,0,IF($G37&gt;=BS$2,0,IF($G37&gt;=BR$2,$J37-AQ37,BR37-AQ37)))</f>
        <v>0</v>
      </c>
      <c r="BT37" s="52">
        <f t="shared" si="19"/>
        <v>0</v>
      </c>
      <c r="BU37" s="53">
        <f t="shared" si="19"/>
        <v>0</v>
      </c>
      <c r="BV37" s="52">
        <f t="shared" si="19"/>
        <v>0</v>
      </c>
      <c r="BW37" s="53">
        <f t="shared" si="19"/>
        <v>0</v>
      </c>
      <c r="BX37" s="52">
        <f t="shared" si="19"/>
        <v>0</v>
      </c>
      <c r="BY37" s="53">
        <f t="shared" si="19"/>
        <v>0</v>
      </c>
      <c r="BZ37" s="52">
        <f t="shared" si="19"/>
        <v>0</v>
      </c>
      <c r="CA37" s="53">
        <f t="shared" si="19"/>
        <v>0</v>
      </c>
    </row>
    <row r="38" spans="1:79">
      <c r="A38" s="20">
        <v>37</v>
      </c>
      <c r="B38" s="20" t="s">
        <v>30</v>
      </c>
      <c r="C38" s="20" t="s">
        <v>153</v>
      </c>
      <c r="D38" s="2">
        <v>1985</v>
      </c>
      <c r="E38" s="3">
        <v>4</v>
      </c>
      <c r="F38" s="2">
        <v>1</v>
      </c>
      <c r="G38" s="55">
        <f t="shared" si="0"/>
        <v>31137</v>
      </c>
      <c r="H38" s="4">
        <v>0</v>
      </c>
      <c r="I38" s="1">
        <v>0</v>
      </c>
      <c r="J38" s="51">
        <f t="shared" si="17"/>
        <v>0</v>
      </c>
      <c r="K38" s="54">
        <f t="shared" si="1"/>
        <v>0</v>
      </c>
      <c r="L38" s="4" t="s">
        <v>96</v>
      </c>
      <c r="M38" s="54">
        <f t="shared" si="15"/>
        <v>10</v>
      </c>
      <c r="N38" s="53">
        <f t="shared" si="2"/>
        <v>10</v>
      </c>
      <c r="O38" s="55">
        <f t="shared" si="3"/>
        <v>34789</v>
      </c>
      <c r="P38" s="53">
        <f t="shared" si="4"/>
        <v>0</v>
      </c>
      <c r="Q38" s="111">
        <f t="shared" si="5"/>
        <v>0</v>
      </c>
      <c r="R38" s="150" t="s">
        <v>130</v>
      </c>
      <c r="S38" s="151">
        <v>17</v>
      </c>
      <c r="T38" s="152">
        <v>4</v>
      </c>
      <c r="U38" s="151">
        <v>2035</v>
      </c>
      <c r="V38" s="116">
        <f t="shared" ref="V38:V69" si="20">IF($R38=$Q$113,DATE($U38,$T38,$S38),DATE(2050,3,31))</f>
        <v>54878</v>
      </c>
      <c r="W38" s="53">
        <f t="shared" si="7"/>
        <v>0</v>
      </c>
      <c r="X38" s="53">
        <f t="shared" si="8"/>
        <v>0</v>
      </c>
      <c r="Y38" s="53">
        <f t="shared" si="9"/>
        <v>0</v>
      </c>
      <c r="Z38" s="53">
        <f t="shared" ref="Z38:Z69" si="21">IF($O38&lt;=$W$3,0,IF($G38&gt;=Z$2,0,IF($K38&gt;=$J38,0,IF($P38&lt;=1,$J38-$K38,IF($L38=$D$139,(($J38-$K38)/$P38),($J38*Q38))*IF($V38&lt;=Z$2,(DATEDIF($W$3,$V38,"D")/365),IF($G38&gt;$W$3,(DATEDIF($G38,$Z$2,"D")/365),1))))))</f>
        <v>0</v>
      </c>
      <c r="AA38" s="53">
        <f>IF($V38&lt;=Z$2,0,IF($O38&lt;=Z$2,0,IF($G38&gt;=AA$2,0,IF($K38&gt;=$J38,0,IF($O38&lt;=AA$2,($J38-(SUM($K38,SUM($Z38:Z38)))),IF($L38=$D$139,(($J38-$K38)/$P38),(($J38-SUM($Z38:Z38))*$Q38))*IF($V38&lt;=AA$2,(DATEDIF(Z$2,$V38,"D")/365),IF($G38&gt;Z$2,(DATEDIF($G38,AA$2,"D")/365),1)))))))</f>
        <v>0</v>
      </c>
      <c r="AB38" s="53">
        <f>IF($V38&lt;=AA$2,0,IF($O38&lt;=AA$2,0,IF($G38&gt;=AB$2,0,IF($K38&gt;=$J38,0,IF($O38&lt;=AB$2,($J38-(SUM($K38,SUM($Z38:AA38)))),IF($L38=$D$139,(($J38-$K38)/$P38),(($J38-SUM($Z38:AA38))*$Q38))*IF($V38&lt;=AB$2,(DATEDIF(AA$2,$V38,"D")/365),IF($G38&gt;AA$2,(DATEDIF($G38,AB$2,"D")/365),1)))))))</f>
        <v>0</v>
      </c>
      <c r="AC38" s="53">
        <f>IF($V38&lt;=AB$2,0,IF($O38&lt;=AB$2,0,IF($G38&gt;=AC$2,0,IF($K38&gt;=$J38,0,IF($O38&lt;=AC$2,($J38-(SUM($K38,SUM($Z38:AB38)))),IF($L38=$D$139,(($J38-$K38)/$P38),(($J38-SUM($Z38:AB38))*$Q38))*IF($V38&lt;=AC$2,(DATEDIF(AB$2,$V38,"D")/365),IF($G38&gt;AB$2,(DATEDIF($G38,AC$2,"D")/365),1)))))))</f>
        <v>0</v>
      </c>
      <c r="AD38" s="53">
        <f>IF($V38&lt;=AC$2,0,IF($O38&lt;=AC$2,0,IF($G38&gt;=AD$2,0,IF($K38&gt;=$J38,0,IF($O38&lt;=AD$2,($J38-(SUM($K38,SUM($Z38:AC38)))),IF($L38=$D$139,(($J38-$K38)/$P38),(($J38-SUM($Z38:AC38))*$Q38))*IF($V38&lt;=AD$2,(DATEDIF(AC$2,$V38,"D")/365),IF($G38&gt;AC$2,(DATEDIF($G38,AD$2,"D")/365),1)))))))</f>
        <v>0</v>
      </c>
      <c r="AE38" s="53">
        <f>IF($V38&lt;=AD$2,0,IF($O38&lt;=AD$2,0,IF($G38&gt;=AE$2,0,IF($K38&gt;=$J38,0,IF($O38&lt;=AE$2,($J38-(SUM($K38,SUM($Z38:AD38)))),IF($L38=$D$139,(($J38-$K38)/$P38),(($J38-SUM($Z38:AD38))*$Q38))*IF($V38&lt;=AE$2,(DATEDIF(AD$2,$V38,"D")/365),IF($G38&gt;AD$2,(DATEDIF($G38,AE$2,"D")/365),1)))))))</f>
        <v>0</v>
      </c>
      <c r="AF38" s="53">
        <f>IF($V38&lt;=AE$2,0,IF($O38&lt;=AE$2,0,IF($G38&gt;=AF$2,0,IF($K38&gt;=$J38,0,IF($O38&lt;=AF$2,($J38-(SUM($K38,SUM($Z38:AE38)))),IF($L38=$D$139,(($J38-$K38)/$P38),(($J38-SUM($Z38:AE38))*$Q38))*IF($V38&lt;=AF$2,(DATEDIF(AE$2,$V38,"D")/365),IF($G38&gt;AE$2,(DATEDIF($G38,AF$2,"D")/365),1)))))))</f>
        <v>0</v>
      </c>
      <c r="AG38" s="53">
        <f>IF($V38&lt;=AF$2,0,IF($O38&lt;=AF$2,0,IF($G38&gt;=AG$2,0,IF($K38&gt;=$J38,0,IF($O38&lt;=AG$2,($J38-(SUM($K38,SUM($Z38:AF38)))),IF($L38=$D$139,(($J38-$K38)/$P38),(($J38-SUM($Z38:AF38))*$Q38))*IF($V38&lt;=AG$2,(DATEDIF(AF$2,$V38,"D")/365),IF($G38&gt;AF$2,(DATEDIF($G38,AG$2,"D")/365),1)))))))</f>
        <v>0</v>
      </c>
      <c r="AH38" s="53">
        <f>IF($V38&lt;=AG$2,0,IF($O38&lt;=AG$2,0,IF($G38&gt;=AH$2,0,IF($K38&gt;=$J38,0,IF($O38&lt;=AH$2,($J38-(SUM($K38,SUM($Z38:AG38)))),IF($L38=$D$139,(($J38-$K38)/$P38),(($J38-SUM($Z38:AG38))*$Q38))*IF($V38&lt;=AH$2,(DATEDIF(AG$2,$V38,"D")/365),IF($G38&gt;AG$2,(DATEDIF($G38,AH$2,"D")/365),1)))))))</f>
        <v>0</v>
      </c>
      <c r="AI38" s="53">
        <f>IF($V38&lt;=AH$2,0,IF($O38&lt;=AH$2,0,IF($G38&gt;=AI$2,0,IF($K38&gt;=$J38,0,IF($O38&lt;=AI$2,($J38-(SUM($K38,SUM($Z38:AH38)))),IF($L38=$D$139,(($J38-$K38)/$P38),(($J38-SUM($Z38:AH38))*$Q38))*IF($V38&lt;=AI$2,(DATEDIF(AH$2,$V38,"D")/365),IF($G38&gt;AH$2,(DATEDIF($G38,AI$2,"D")/365),1)))))))</f>
        <v>0</v>
      </c>
      <c r="AJ38" s="53">
        <f>IF($V38&lt;=AI$2,0,IF($O38&lt;=AI$2,0,IF($G38&gt;=AJ$2,0,IF($K38&gt;=$J38,0,IF($O38&lt;=AJ$2,($J38-(SUM($K38,SUM($Z38:AI38)))),IF($L38=$D$139,(($J38-$K38)/$P38),(($J38-SUM($Z38:AI38))*$Q38))*IF($V38&lt;=AJ$2,(DATEDIF(AI$2,$V38,"D")/365),IF($G38&gt;AI$2,(DATEDIF($G38,AJ$2,"D")/365),1)))))))</f>
        <v>0</v>
      </c>
      <c r="AK38" s="53">
        <f>IF($V38&lt;=AJ$2,0,IF($O38&lt;=AJ$2,0,IF($G38&gt;=AK$2,0,IF($K38&gt;=$J38,0,IF($O38&lt;=AK$2,($J38-(SUM($K38,SUM($Z38:AJ38)))),IF($L38=$D$139,(($J38-$K38)/$P38),(($J38-SUM($Z38:AJ38))*$Q38))*IF($V38&lt;=AK$2,(DATEDIF(AJ$2,$V38,"D")/365),IF($G38&gt;AJ$2,(DATEDIF($G38,AK$2,"D")/365),1)))))))</f>
        <v>0</v>
      </c>
      <c r="AL38" s="53">
        <f>IF($V38&lt;=AK$2,0,IF($O38&lt;=AK$2,0,IF($G38&gt;=AL$2,0,IF($K38&gt;=$J38,0,IF($O38&lt;=AL$2,($J38-(SUM($K38,SUM($Z38:AK38)))),IF($L38=$D$139,(($J38-$K38)/$P38),(($J38-SUM($Z38:AK38))*$Q38))*IF($V38&lt;=AL$2,(DATEDIF(AK$2,$V38,"D")/365),IF($G38&gt;AK$2,(DATEDIF($G38,AL$2,"D")/365),1)))))))</f>
        <v>0</v>
      </c>
      <c r="AM38" s="53">
        <f>IF($V38&lt;=AL$2,0,IF($O38&lt;=AL$2,0,IF($G38&gt;=AM$2,0,IF($K38&gt;=$J38,0,IF($O38&lt;=AM$2,($J38-(SUM($K38,SUM($Z38:AL38)))),IF($L38=$D$139,(($J38-$K38)/$P38),(($J38-SUM($Z38:AL38))*$Q38))*IF($V38&lt;=AM$2,(DATEDIF(AL$2,$V38,"D")/365),IF($G38&gt;AL$2,(DATEDIF($G38,AM$2,"D")/365),1)))))))</f>
        <v>0</v>
      </c>
      <c r="AN38" s="53">
        <f>IF($V38&lt;=AM$2,0,IF($O38&lt;=AM$2,0,IF($G38&gt;=AN$2,0,IF($K38&gt;=$J38,0,IF($O38&lt;=AN$2,($J38-(SUM($K38,SUM($Z38:AM38)))),IF($L38=$D$139,(($J38-$K38)/$P38),(($J38-SUM($Z38:AM38))*$Q38))*IF($V38&lt;=AN$2,(DATEDIF(AM$2,$V38,"D")/365),IF($G38&gt;AM$2,(DATEDIF($G38,AN$2,"D")/365),1)))))))</f>
        <v>0</v>
      </c>
      <c r="AO38" s="53">
        <f>IF($V38&lt;=AN$2,0,IF($O38&lt;=AN$2,0,IF($G38&gt;=AO$2,0,IF($K38&gt;=$J38,0,IF($O38&lt;=AO$2,($J38-(SUM($K38,SUM($Z38:AN38)))),IF($L38=$D$139,(($J38-$K38)/$P38),(($J38-SUM($Z38:AN38))*$Q38))*IF($V38&lt;=AO$2,(DATEDIF(AN$2,$V38,"D")/365),IF($G38&gt;AN$2,(DATEDIF($G38,AO$2,"D")/365),1)))))))</f>
        <v>0</v>
      </c>
      <c r="AP38" s="53">
        <f>IF($V38&lt;=AO$2,0,IF($O38&lt;=AO$2,0,IF($G38&gt;=AP$2,0,IF($K38&gt;=$J38,0,IF($O38&lt;=AP$2,($J38-(SUM($K38,SUM($Z38:AO38)))),IF($L38=$D$139,(($J38-$K38)/$P38),(($J38-SUM($Z38:AO38))*$Q38))*IF($V38&lt;=AP$2,(DATEDIF(AO$2,$V38,"D")/365),IF($G38&gt;AO$2,(DATEDIF($G38,AP$2,"D")/365),1)))))))</f>
        <v>0</v>
      </c>
      <c r="AQ38" s="53">
        <f>IF($V38&lt;=AP$2,0,IF($O38&lt;=AP$2,0,IF($G38&gt;=AQ$2,0,IF($K38&gt;=$J38,0,IF($O38&lt;=AQ$2,($J38-(SUM($K38,SUM($Z38:AP38)))),IF($L38=$D$139,(($J38-$K38)/$P38),(($J38-SUM($Z38:AP38))*$Q38))*IF($V38&lt;=AQ$2,(DATEDIF(AP$2,$V38,"D")/365),IF($G38&gt;AP$2,(DATEDIF($G38,AQ$2,"D")/365),1)))))))</f>
        <v>0</v>
      </c>
      <c r="AR38" s="53">
        <f>IF($V38&lt;=AQ$2,0,IF($O38&lt;=AQ$2,0,IF($G38&gt;=AR$2,0,IF($K38&gt;=$J38,0,IF($O38&lt;=AR$2,($J38-(SUM($K38,SUM($Z38:AQ38)))),IF($L38=$D$139,(($J38-$K38)/$P38),(($J38-SUM($Z38:AQ38))*$Q38))*IF($V38&lt;=AR$2,(DATEDIF(AQ$2,$V38,"D")/365),IF($G38&gt;AQ$2,(DATEDIF($G38,AR$2,"D")/365),1)))))))</f>
        <v>0</v>
      </c>
      <c r="AS38" s="53">
        <f>IF($V38&lt;=AR$2,0,IF($O38&lt;=AR$2,0,IF($G38&gt;=AS$2,0,IF($K38&gt;=$J38,0,IF($O38&lt;=AS$2,($J38-(SUM($K38,SUM($Z38:AR38)))),IF($L38=$D$139,(($J38-$K38)/$P38),(($J38-SUM($Z38:AR38))*$Q38))*IF($V38&lt;=AS$2,(DATEDIF(AR$2,$V38,"D")/365),IF($G38&gt;AR$2,(DATEDIF($G38,AS$2,"D")/365),1)))))))</f>
        <v>0</v>
      </c>
      <c r="AT38" s="53">
        <f>IF($V38&lt;=AS$2,0,IF($O38&lt;=AS$2,0,IF($G38&gt;=AT$2,0,IF($K38&gt;=$J38,0,IF($O38&lt;=AT$2,($J38-(SUM($K38,SUM($Z38:AS38)))),IF($L38=$D$139,(($J38-$K38)/$P38),(($J38-SUM($Z38:AS38))*$Q38))*IF($V38&lt;=AT$2,(DATEDIF(AS$2,$V38,"D")/365),IF($G38&gt;AS$2,(DATEDIF($G38,AT$2,"D")/365),1)))))))</f>
        <v>0</v>
      </c>
      <c r="AU38" s="53">
        <f>IF($V38&lt;=AT$2,0,IF($O38&lt;=AT$2,0,IF($G38&gt;=AU$2,0,IF($K38&gt;=$J38,0,IF($O38&lt;=AU$2,($J38-(SUM($K38,SUM($Z38:AT38)))),IF($L38=$D$139,(($J38-$K38)/$P38),(($J38-SUM($Z38:AT38))*$Q38))*IF($V38&lt;=AU$2,(DATEDIF(AT$2,$V38,"D")/365),IF($G38&gt;AT$2,(DATEDIF($G38,AU$2,"D")/365),1)))))))</f>
        <v>0</v>
      </c>
      <c r="AV38" s="53">
        <f>IF($V38&lt;=AU$2,0,IF($O38&lt;=AU$2,0,IF($G38&gt;=AV$2,0,IF($K38&gt;=$J38,0,IF($O38&lt;=AV$2,($J38-(SUM($K38,SUM($Z38:AU38)))),IF($L38=$D$139,(($J38-$K38)/$P38),(($J38-SUM($Z38:AU38))*$Q38))*IF($V38&lt;=AV$2,(DATEDIF(AU$2,$V38,"D")/365),IF($G38&gt;AU$2,(DATEDIF($G38,AV$2,"D")/365),1)))))))</f>
        <v>0</v>
      </c>
      <c r="AW38" s="53">
        <f>IF($V38&lt;=AV$2,0,IF($O38&lt;=AV$2,0,IF($G38&gt;=AW$2,0,IF($K38&gt;=$J38,0,IF($O38&lt;=AW$2,($J38-(SUM($K38,SUM($Z38:AV38)))),IF($L38=$D$139,(($J38-$K38)/$P38),(($J38-SUM($Z38:AV38))*$Q38))*IF($V38&lt;=AW$2,(DATEDIF(AV$2,$V38,"D")/365),IF($G38&gt;AV$2,(DATEDIF($G38,AW$2,"D")/365),1)))))))</f>
        <v>0</v>
      </c>
      <c r="AX38" s="53">
        <f>IF($V38&lt;=AW$2,0,IF($O38&lt;=AW$2,0,IF($G38&gt;=AX$2,0,IF($K38&gt;=$J38,0,IF($O38&lt;=AX$2,($J38-(SUM($K38,SUM($Z38:AW38)))),IF($L38=$D$139,(($J38-$K38)/$P38),(($J38-SUM($Z38:AW38))*$Q38))*IF($V38&lt;=AX$2,(DATEDIF(AW$2,$V38,"D")/365),IF($G38&gt;AW$2,(DATEDIF($G38,AX$2,"D")/365),1)))))))</f>
        <v>0</v>
      </c>
      <c r="AY38" s="53">
        <f>IF($V38&lt;=AX$2,0,IF($O38&lt;=AX$2,0,IF($G38&gt;=AY$2,0,IF($K38&gt;=$J38,0,IF($O38&lt;=AY$2,($J38-(SUM($K38,SUM($Z38:AX38)))),IF($L38=$D$139,(($J38-$K38)/$P38),(($J38-SUM($Z38:AX38))*$Q38))*IF($V38&lt;=AY$2,(DATEDIF(AX$2,$V38,"D")/365),IF($G38&gt;AX$2,(DATEDIF($G38,AY$2,"D")/365),1)))))))</f>
        <v>0</v>
      </c>
      <c r="AZ38" s="52"/>
      <c r="BA38" s="52"/>
      <c r="BB38" s="126">
        <f>IF($V38&lt;=BB$2,0,IF($G38&gt;=BB$2,0,IF($G38&gt;$W$3,(J38-Z38),IF($G38&lt;=$W$3,J38-SUM(W38,$Z38:Z38),0))))</f>
        <v>0</v>
      </c>
      <c r="BC38" s="53">
        <f t="shared" si="18"/>
        <v>0</v>
      </c>
      <c r="BD38" s="52">
        <f t="shared" si="18"/>
        <v>0</v>
      </c>
      <c r="BE38" s="53">
        <f t="shared" si="18"/>
        <v>0</v>
      </c>
      <c r="BF38" s="52">
        <f t="shared" si="18"/>
        <v>0</v>
      </c>
      <c r="BG38" s="53">
        <f t="shared" si="18"/>
        <v>0</v>
      </c>
      <c r="BH38" s="52">
        <f t="shared" si="18"/>
        <v>0</v>
      </c>
      <c r="BI38" s="53">
        <f t="shared" si="18"/>
        <v>0</v>
      </c>
      <c r="BJ38" s="52">
        <f t="shared" si="18"/>
        <v>0</v>
      </c>
      <c r="BK38" s="53">
        <f t="shared" si="18"/>
        <v>0</v>
      </c>
      <c r="BL38" s="52">
        <f t="shared" si="18"/>
        <v>0</v>
      </c>
      <c r="BM38" s="53">
        <f t="shared" si="18"/>
        <v>0</v>
      </c>
      <c r="BN38" s="52">
        <f t="shared" si="18"/>
        <v>0</v>
      </c>
      <c r="BO38" s="53">
        <f t="shared" si="18"/>
        <v>0</v>
      </c>
      <c r="BP38" s="52">
        <f t="shared" si="18"/>
        <v>0</v>
      </c>
      <c r="BQ38" s="53">
        <f t="shared" si="18"/>
        <v>0</v>
      </c>
      <c r="BR38" s="52">
        <f t="shared" si="18"/>
        <v>0</v>
      </c>
      <c r="BS38" s="53">
        <f t="shared" si="19"/>
        <v>0</v>
      </c>
      <c r="BT38" s="52">
        <f t="shared" si="19"/>
        <v>0</v>
      </c>
      <c r="BU38" s="53">
        <f t="shared" si="19"/>
        <v>0</v>
      </c>
      <c r="BV38" s="52">
        <f t="shared" si="19"/>
        <v>0</v>
      </c>
      <c r="BW38" s="53">
        <f t="shared" si="19"/>
        <v>0</v>
      </c>
      <c r="BX38" s="52">
        <f t="shared" si="19"/>
        <v>0</v>
      </c>
      <c r="BY38" s="53">
        <f t="shared" si="19"/>
        <v>0</v>
      </c>
      <c r="BZ38" s="52">
        <f t="shared" si="19"/>
        <v>0</v>
      </c>
      <c r="CA38" s="53">
        <f t="shared" si="19"/>
        <v>0</v>
      </c>
    </row>
    <row r="39" spans="1:79">
      <c r="A39" s="20">
        <v>38</v>
      </c>
      <c r="B39" s="20" t="s">
        <v>30</v>
      </c>
      <c r="C39" s="20" t="s">
        <v>153</v>
      </c>
      <c r="D39" s="2">
        <v>1985</v>
      </c>
      <c r="E39" s="3">
        <v>4</v>
      </c>
      <c r="F39" s="2">
        <v>1</v>
      </c>
      <c r="G39" s="55">
        <f t="shared" si="0"/>
        <v>31137</v>
      </c>
      <c r="H39" s="4">
        <v>0</v>
      </c>
      <c r="I39" s="1">
        <v>0</v>
      </c>
      <c r="J39" s="51">
        <f t="shared" si="17"/>
        <v>0</v>
      </c>
      <c r="K39" s="54">
        <f t="shared" si="1"/>
        <v>0</v>
      </c>
      <c r="L39" s="4" t="s">
        <v>96</v>
      </c>
      <c r="M39" s="54">
        <f t="shared" si="15"/>
        <v>10</v>
      </c>
      <c r="N39" s="53">
        <f t="shared" si="2"/>
        <v>10</v>
      </c>
      <c r="O39" s="55">
        <f t="shared" si="3"/>
        <v>34789</v>
      </c>
      <c r="P39" s="53">
        <f t="shared" si="4"/>
        <v>0</v>
      </c>
      <c r="Q39" s="111">
        <f t="shared" si="5"/>
        <v>0</v>
      </c>
      <c r="R39" s="150" t="s">
        <v>130</v>
      </c>
      <c r="S39" s="151">
        <v>17</v>
      </c>
      <c r="T39" s="152">
        <v>4</v>
      </c>
      <c r="U39" s="151">
        <v>2035</v>
      </c>
      <c r="V39" s="116">
        <f t="shared" si="20"/>
        <v>54878</v>
      </c>
      <c r="W39" s="53">
        <f t="shared" si="7"/>
        <v>0</v>
      </c>
      <c r="X39" s="53">
        <f t="shared" si="8"/>
        <v>0</v>
      </c>
      <c r="Y39" s="53">
        <f t="shared" si="9"/>
        <v>0</v>
      </c>
      <c r="Z39" s="53">
        <f t="shared" si="21"/>
        <v>0</v>
      </c>
      <c r="AA39" s="53">
        <f>IF($V39&lt;=Z$2,0,IF($O39&lt;=Z$2,0,IF($G39&gt;=AA$2,0,IF($K39&gt;=$J39,0,IF($O39&lt;=AA$2,($J39-(SUM($K39,SUM($Z39:Z39)))),IF($L39=$D$139,(($J39-$K39)/$P39),(($J39-SUM($Z39:Z39))*$Q39))*IF($V39&lt;=AA$2,(DATEDIF(Z$2,$V39,"D")/365),IF($G39&gt;Z$2,(DATEDIF($G39,AA$2,"D")/365),1)))))))</f>
        <v>0</v>
      </c>
      <c r="AB39" s="53">
        <f>IF($V39&lt;=AA$2,0,IF($O39&lt;=AA$2,0,IF($G39&gt;=AB$2,0,IF($K39&gt;=$J39,0,IF($O39&lt;=AB$2,($J39-(SUM($K39,SUM($Z39:AA39)))),IF($L39=$D$139,(($J39-$K39)/$P39),(($J39-SUM($Z39:AA39))*$Q39))*IF($V39&lt;=AB$2,(DATEDIF(AA$2,$V39,"D")/365),IF($G39&gt;AA$2,(DATEDIF($G39,AB$2,"D")/365),1)))))))</f>
        <v>0</v>
      </c>
      <c r="AC39" s="53">
        <f>IF($V39&lt;=AB$2,0,IF($O39&lt;=AB$2,0,IF($G39&gt;=AC$2,0,IF($K39&gt;=$J39,0,IF($O39&lt;=AC$2,($J39-(SUM($K39,SUM($Z39:AB39)))),IF($L39=$D$139,(($J39-$K39)/$P39),(($J39-SUM($Z39:AB39))*$Q39))*IF($V39&lt;=AC$2,(DATEDIF(AB$2,$V39,"D")/365),IF($G39&gt;AB$2,(DATEDIF($G39,AC$2,"D")/365),1)))))))</f>
        <v>0</v>
      </c>
      <c r="AD39" s="53">
        <f>IF($V39&lt;=AC$2,0,IF($O39&lt;=AC$2,0,IF($G39&gt;=AD$2,0,IF($K39&gt;=$J39,0,IF($O39&lt;=AD$2,($J39-(SUM($K39,SUM($Z39:AC39)))),IF($L39=$D$139,(($J39-$K39)/$P39),(($J39-SUM($Z39:AC39))*$Q39))*IF($V39&lt;=AD$2,(DATEDIF(AC$2,$V39,"D")/365),IF($G39&gt;AC$2,(DATEDIF($G39,AD$2,"D")/365),1)))))))</f>
        <v>0</v>
      </c>
      <c r="AE39" s="53">
        <f>IF($V39&lt;=AD$2,0,IF($O39&lt;=AD$2,0,IF($G39&gt;=AE$2,0,IF($K39&gt;=$J39,0,IF($O39&lt;=AE$2,($J39-(SUM($K39,SUM($Z39:AD39)))),IF($L39=$D$139,(($J39-$K39)/$P39),(($J39-SUM($Z39:AD39))*$Q39))*IF($V39&lt;=AE$2,(DATEDIF(AD$2,$V39,"D")/365),IF($G39&gt;AD$2,(DATEDIF($G39,AE$2,"D")/365),1)))))))</f>
        <v>0</v>
      </c>
      <c r="AF39" s="53">
        <f>IF($V39&lt;=AE$2,0,IF($O39&lt;=AE$2,0,IF($G39&gt;=AF$2,0,IF($K39&gt;=$J39,0,IF($O39&lt;=AF$2,($J39-(SUM($K39,SUM($Z39:AE39)))),IF($L39=$D$139,(($J39-$K39)/$P39),(($J39-SUM($Z39:AE39))*$Q39))*IF($V39&lt;=AF$2,(DATEDIF(AE$2,$V39,"D")/365),IF($G39&gt;AE$2,(DATEDIF($G39,AF$2,"D")/365),1)))))))</f>
        <v>0</v>
      </c>
      <c r="AG39" s="53">
        <f>IF($V39&lt;=AF$2,0,IF($O39&lt;=AF$2,0,IF($G39&gt;=AG$2,0,IF($K39&gt;=$J39,0,IF($O39&lt;=AG$2,($J39-(SUM($K39,SUM($Z39:AF39)))),IF($L39=$D$139,(($J39-$K39)/$P39),(($J39-SUM($Z39:AF39))*$Q39))*IF($V39&lt;=AG$2,(DATEDIF(AF$2,$V39,"D")/365),IF($G39&gt;AF$2,(DATEDIF($G39,AG$2,"D")/365),1)))))))</f>
        <v>0</v>
      </c>
      <c r="AH39" s="53">
        <f>IF($V39&lt;=AG$2,0,IF($O39&lt;=AG$2,0,IF($G39&gt;=AH$2,0,IF($K39&gt;=$J39,0,IF($O39&lt;=AH$2,($J39-(SUM($K39,SUM($Z39:AG39)))),IF($L39=$D$139,(($J39-$K39)/$P39),(($J39-SUM($Z39:AG39))*$Q39))*IF($V39&lt;=AH$2,(DATEDIF(AG$2,$V39,"D")/365),IF($G39&gt;AG$2,(DATEDIF($G39,AH$2,"D")/365),1)))))))</f>
        <v>0</v>
      </c>
      <c r="AI39" s="53">
        <f>IF($V39&lt;=AH$2,0,IF($O39&lt;=AH$2,0,IF($G39&gt;=AI$2,0,IF($K39&gt;=$J39,0,IF($O39&lt;=AI$2,($J39-(SUM($K39,SUM($Z39:AH39)))),IF($L39=$D$139,(($J39-$K39)/$P39),(($J39-SUM($Z39:AH39))*$Q39))*IF($V39&lt;=AI$2,(DATEDIF(AH$2,$V39,"D")/365),IF($G39&gt;AH$2,(DATEDIF($G39,AI$2,"D")/365),1)))))))</f>
        <v>0</v>
      </c>
      <c r="AJ39" s="53">
        <f>IF($V39&lt;=AI$2,0,IF($O39&lt;=AI$2,0,IF($G39&gt;=AJ$2,0,IF($K39&gt;=$J39,0,IF($O39&lt;=AJ$2,($J39-(SUM($K39,SUM($Z39:AI39)))),IF($L39=$D$139,(($J39-$K39)/$P39),(($J39-SUM($Z39:AI39))*$Q39))*IF($V39&lt;=AJ$2,(DATEDIF(AI$2,$V39,"D")/365),IF($G39&gt;AI$2,(DATEDIF($G39,AJ$2,"D")/365),1)))))))</f>
        <v>0</v>
      </c>
      <c r="AK39" s="53">
        <f>IF($V39&lt;=AJ$2,0,IF($O39&lt;=AJ$2,0,IF($G39&gt;=AK$2,0,IF($K39&gt;=$J39,0,IF($O39&lt;=AK$2,($J39-(SUM($K39,SUM($Z39:AJ39)))),IF($L39=$D$139,(($J39-$K39)/$P39),(($J39-SUM($Z39:AJ39))*$Q39))*IF($V39&lt;=AK$2,(DATEDIF(AJ$2,$V39,"D")/365),IF($G39&gt;AJ$2,(DATEDIF($G39,AK$2,"D")/365),1)))))))</f>
        <v>0</v>
      </c>
      <c r="AL39" s="53">
        <f>IF($V39&lt;=AK$2,0,IF($O39&lt;=AK$2,0,IF($G39&gt;=AL$2,0,IF($K39&gt;=$J39,0,IF($O39&lt;=AL$2,($J39-(SUM($K39,SUM($Z39:AK39)))),IF($L39=$D$139,(($J39-$K39)/$P39),(($J39-SUM($Z39:AK39))*$Q39))*IF($V39&lt;=AL$2,(DATEDIF(AK$2,$V39,"D")/365),IF($G39&gt;AK$2,(DATEDIF($G39,AL$2,"D")/365),1)))))))</f>
        <v>0</v>
      </c>
      <c r="AM39" s="53">
        <f>IF($V39&lt;=AL$2,0,IF($O39&lt;=AL$2,0,IF($G39&gt;=AM$2,0,IF($K39&gt;=$J39,0,IF($O39&lt;=AM$2,($J39-(SUM($K39,SUM($Z39:AL39)))),IF($L39=$D$139,(($J39-$K39)/$P39),(($J39-SUM($Z39:AL39))*$Q39))*IF($V39&lt;=AM$2,(DATEDIF(AL$2,$V39,"D")/365),IF($G39&gt;AL$2,(DATEDIF($G39,AM$2,"D")/365),1)))))))</f>
        <v>0</v>
      </c>
      <c r="AN39" s="53">
        <f>IF($V39&lt;=AM$2,0,IF($O39&lt;=AM$2,0,IF($G39&gt;=AN$2,0,IF($K39&gt;=$J39,0,IF($O39&lt;=AN$2,($J39-(SUM($K39,SUM($Z39:AM39)))),IF($L39=$D$139,(($J39-$K39)/$P39),(($J39-SUM($Z39:AM39))*$Q39))*IF($V39&lt;=AN$2,(DATEDIF(AM$2,$V39,"D")/365),IF($G39&gt;AM$2,(DATEDIF($G39,AN$2,"D")/365),1)))))))</f>
        <v>0</v>
      </c>
      <c r="AO39" s="53">
        <f>IF($V39&lt;=AN$2,0,IF($O39&lt;=AN$2,0,IF($G39&gt;=AO$2,0,IF($K39&gt;=$J39,0,IF($O39&lt;=AO$2,($J39-(SUM($K39,SUM($Z39:AN39)))),IF($L39=$D$139,(($J39-$K39)/$P39),(($J39-SUM($Z39:AN39))*$Q39))*IF($V39&lt;=AO$2,(DATEDIF(AN$2,$V39,"D")/365),IF($G39&gt;AN$2,(DATEDIF($G39,AO$2,"D")/365),1)))))))</f>
        <v>0</v>
      </c>
      <c r="AP39" s="53">
        <f>IF($V39&lt;=AO$2,0,IF($O39&lt;=AO$2,0,IF($G39&gt;=AP$2,0,IF($K39&gt;=$J39,0,IF($O39&lt;=AP$2,($J39-(SUM($K39,SUM($Z39:AO39)))),IF($L39=$D$139,(($J39-$K39)/$P39),(($J39-SUM($Z39:AO39))*$Q39))*IF($V39&lt;=AP$2,(DATEDIF(AO$2,$V39,"D")/365),IF($G39&gt;AO$2,(DATEDIF($G39,AP$2,"D")/365),1)))))))</f>
        <v>0</v>
      </c>
      <c r="AQ39" s="53">
        <f>IF($V39&lt;=AP$2,0,IF($O39&lt;=AP$2,0,IF($G39&gt;=AQ$2,0,IF($K39&gt;=$J39,0,IF($O39&lt;=AQ$2,($J39-(SUM($K39,SUM($Z39:AP39)))),IF($L39=$D$139,(($J39-$K39)/$P39),(($J39-SUM($Z39:AP39))*$Q39))*IF($V39&lt;=AQ$2,(DATEDIF(AP$2,$V39,"D")/365),IF($G39&gt;AP$2,(DATEDIF($G39,AQ$2,"D")/365),1)))))))</f>
        <v>0</v>
      </c>
      <c r="AR39" s="53">
        <f>IF($V39&lt;=AQ$2,0,IF($O39&lt;=AQ$2,0,IF($G39&gt;=AR$2,0,IF($K39&gt;=$J39,0,IF($O39&lt;=AR$2,($J39-(SUM($K39,SUM($Z39:AQ39)))),IF($L39=$D$139,(($J39-$K39)/$P39),(($J39-SUM($Z39:AQ39))*$Q39))*IF($V39&lt;=AR$2,(DATEDIF(AQ$2,$V39,"D")/365),IF($G39&gt;AQ$2,(DATEDIF($G39,AR$2,"D")/365),1)))))))</f>
        <v>0</v>
      </c>
      <c r="AS39" s="53">
        <f>IF($V39&lt;=AR$2,0,IF($O39&lt;=AR$2,0,IF($G39&gt;=AS$2,0,IF($K39&gt;=$J39,0,IF($O39&lt;=AS$2,($J39-(SUM($K39,SUM($Z39:AR39)))),IF($L39=$D$139,(($J39-$K39)/$P39),(($J39-SUM($Z39:AR39))*$Q39))*IF($V39&lt;=AS$2,(DATEDIF(AR$2,$V39,"D")/365),IF($G39&gt;AR$2,(DATEDIF($G39,AS$2,"D")/365),1)))))))</f>
        <v>0</v>
      </c>
      <c r="AT39" s="53">
        <f>IF($V39&lt;=AS$2,0,IF($O39&lt;=AS$2,0,IF($G39&gt;=AT$2,0,IF($K39&gt;=$J39,0,IF($O39&lt;=AT$2,($J39-(SUM($K39,SUM($Z39:AS39)))),IF($L39=$D$139,(($J39-$K39)/$P39),(($J39-SUM($Z39:AS39))*$Q39))*IF($V39&lt;=AT$2,(DATEDIF(AS$2,$V39,"D")/365),IF($G39&gt;AS$2,(DATEDIF($G39,AT$2,"D")/365),1)))))))</f>
        <v>0</v>
      </c>
      <c r="AU39" s="53">
        <f>IF($V39&lt;=AT$2,0,IF($O39&lt;=AT$2,0,IF($G39&gt;=AU$2,0,IF($K39&gt;=$J39,0,IF($O39&lt;=AU$2,($J39-(SUM($K39,SUM($Z39:AT39)))),IF($L39=$D$139,(($J39-$K39)/$P39),(($J39-SUM($Z39:AT39))*$Q39))*IF($V39&lt;=AU$2,(DATEDIF(AT$2,$V39,"D")/365),IF($G39&gt;AT$2,(DATEDIF($G39,AU$2,"D")/365),1)))))))</f>
        <v>0</v>
      </c>
      <c r="AV39" s="53">
        <f>IF($V39&lt;=AU$2,0,IF($O39&lt;=AU$2,0,IF($G39&gt;=AV$2,0,IF($K39&gt;=$J39,0,IF($O39&lt;=AV$2,($J39-(SUM($K39,SUM($Z39:AU39)))),IF($L39=$D$139,(($J39-$K39)/$P39),(($J39-SUM($Z39:AU39))*$Q39))*IF($V39&lt;=AV$2,(DATEDIF(AU$2,$V39,"D")/365),IF($G39&gt;AU$2,(DATEDIF($G39,AV$2,"D")/365),1)))))))</f>
        <v>0</v>
      </c>
      <c r="AW39" s="53">
        <f>IF($V39&lt;=AV$2,0,IF($O39&lt;=AV$2,0,IF($G39&gt;=AW$2,0,IF($K39&gt;=$J39,0,IF($O39&lt;=AW$2,($J39-(SUM($K39,SUM($Z39:AV39)))),IF($L39=$D$139,(($J39-$K39)/$P39),(($J39-SUM($Z39:AV39))*$Q39))*IF($V39&lt;=AW$2,(DATEDIF(AV$2,$V39,"D")/365),IF($G39&gt;AV$2,(DATEDIF($G39,AW$2,"D")/365),1)))))))</f>
        <v>0</v>
      </c>
      <c r="AX39" s="53">
        <f>IF($V39&lt;=AW$2,0,IF($O39&lt;=AW$2,0,IF($G39&gt;=AX$2,0,IF($K39&gt;=$J39,0,IF($O39&lt;=AX$2,($J39-(SUM($K39,SUM($Z39:AW39)))),IF($L39=$D$139,(($J39-$K39)/$P39),(($J39-SUM($Z39:AW39))*$Q39))*IF($V39&lt;=AX$2,(DATEDIF(AW$2,$V39,"D")/365),IF($G39&gt;AW$2,(DATEDIF($G39,AX$2,"D")/365),1)))))))</f>
        <v>0</v>
      </c>
      <c r="AY39" s="53">
        <f>IF($V39&lt;=AX$2,0,IF($O39&lt;=AX$2,0,IF($G39&gt;=AY$2,0,IF($K39&gt;=$J39,0,IF($O39&lt;=AY$2,($J39-(SUM($K39,SUM($Z39:AX39)))),IF($L39=$D$139,(($J39-$K39)/$P39),(($J39-SUM($Z39:AX39))*$Q39))*IF($V39&lt;=AY$2,(DATEDIF(AX$2,$V39,"D")/365),IF($G39&gt;AX$2,(DATEDIF($G39,AY$2,"D")/365),1)))))))</f>
        <v>0</v>
      </c>
      <c r="AZ39" s="52"/>
      <c r="BA39" s="52"/>
      <c r="BB39" s="126">
        <f>IF($V39&lt;=BB$2,0,IF($G39&gt;=BB$2,0,IF($G39&gt;$W$3,(J39-Z39),IF($G39&lt;=$W$3,J39-SUM(W39,$Z39:Z39),0))))</f>
        <v>0</v>
      </c>
      <c r="BC39" s="53">
        <f t="shared" si="18"/>
        <v>0</v>
      </c>
      <c r="BD39" s="52">
        <f t="shared" si="18"/>
        <v>0</v>
      </c>
      <c r="BE39" s="53">
        <f t="shared" si="18"/>
        <v>0</v>
      </c>
      <c r="BF39" s="52">
        <f t="shared" si="18"/>
        <v>0</v>
      </c>
      <c r="BG39" s="53">
        <f t="shared" si="18"/>
        <v>0</v>
      </c>
      <c r="BH39" s="52">
        <f t="shared" si="18"/>
        <v>0</v>
      </c>
      <c r="BI39" s="53">
        <f t="shared" si="18"/>
        <v>0</v>
      </c>
      <c r="BJ39" s="52">
        <f t="shared" si="18"/>
        <v>0</v>
      </c>
      <c r="BK39" s="53">
        <f t="shared" si="18"/>
        <v>0</v>
      </c>
      <c r="BL39" s="52">
        <f t="shared" si="18"/>
        <v>0</v>
      </c>
      <c r="BM39" s="53">
        <f t="shared" si="18"/>
        <v>0</v>
      </c>
      <c r="BN39" s="52">
        <f t="shared" si="18"/>
        <v>0</v>
      </c>
      <c r="BO39" s="53">
        <f t="shared" si="18"/>
        <v>0</v>
      </c>
      <c r="BP39" s="52">
        <f t="shared" si="18"/>
        <v>0</v>
      </c>
      <c r="BQ39" s="53">
        <f t="shared" si="18"/>
        <v>0</v>
      </c>
      <c r="BR39" s="52">
        <f t="shared" si="18"/>
        <v>0</v>
      </c>
      <c r="BS39" s="53">
        <f t="shared" si="19"/>
        <v>0</v>
      </c>
      <c r="BT39" s="52">
        <f t="shared" si="19"/>
        <v>0</v>
      </c>
      <c r="BU39" s="53">
        <f t="shared" si="19"/>
        <v>0</v>
      </c>
      <c r="BV39" s="52">
        <f t="shared" si="19"/>
        <v>0</v>
      </c>
      <c r="BW39" s="53">
        <f t="shared" si="19"/>
        <v>0</v>
      </c>
      <c r="BX39" s="52">
        <f t="shared" si="19"/>
        <v>0</v>
      </c>
      <c r="BY39" s="53">
        <f t="shared" si="19"/>
        <v>0</v>
      </c>
      <c r="BZ39" s="52">
        <f t="shared" si="19"/>
        <v>0</v>
      </c>
      <c r="CA39" s="53">
        <f t="shared" si="19"/>
        <v>0</v>
      </c>
    </row>
    <row r="40" spans="1:79">
      <c r="A40" s="20">
        <v>39</v>
      </c>
      <c r="B40" s="20" t="s">
        <v>30</v>
      </c>
      <c r="C40" s="20" t="s">
        <v>153</v>
      </c>
      <c r="D40" s="2">
        <v>1985</v>
      </c>
      <c r="E40" s="3">
        <v>4</v>
      </c>
      <c r="F40" s="2">
        <v>1</v>
      </c>
      <c r="G40" s="55">
        <f t="shared" si="0"/>
        <v>31137</v>
      </c>
      <c r="H40" s="4">
        <v>0</v>
      </c>
      <c r="I40" s="1">
        <v>0</v>
      </c>
      <c r="J40" s="51">
        <f t="shared" si="17"/>
        <v>0</v>
      </c>
      <c r="K40" s="54">
        <f t="shared" si="1"/>
        <v>0</v>
      </c>
      <c r="L40" s="4" t="s">
        <v>96</v>
      </c>
      <c r="M40" s="54">
        <f t="shared" si="15"/>
        <v>10</v>
      </c>
      <c r="N40" s="53">
        <f t="shared" si="2"/>
        <v>10</v>
      </c>
      <c r="O40" s="55">
        <f t="shared" si="3"/>
        <v>34789</v>
      </c>
      <c r="P40" s="53">
        <f t="shared" si="4"/>
        <v>0</v>
      </c>
      <c r="Q40" s="111">
        <f t="shared" si="5"/>
        <v>0</v>
      </c>
      <c r="R40" s="150" t="s">
        <v>130</v>
      </c>
      <c r="S40" s="151">
        <v>17</v>
      </c>
      <c r="T40" s="152">
        <v>4</v>
      </c>
      <c r="U40" s="151">
        <v>2035</v>
      </c>
      <c r="V40" s="116">
        <f t="shared" si="20"/>
        <v>54878</v>
      </c>
      <c r="W40" s="53">
        <f t="shared" si="7"/>
        <v>0</v>
      </c>
      <c r="X40" s="53">
        <f t="shared" si="8"/>
        <v>0</v>
      </c>
      <c r="Y40" s="53">
        <f t="shared" si="9"/>
        <v>0</v>
      </c>
      <c r="Z40" s="53">
        <f t="shared" si="21"/>
        <v>0</v>
      </c>
      <c r="AA40" s="53">
        <f>IF($V40&lt;=Z$2,0,IF($O40&lt;=Z$2,0,IF($G40&gt;=AA$2,0,IF($K40&gt;=$J40,0,IF($O40&lt;=AA$2,($J40-(SUM($K40,SUM($Z40:Z40)))),IF($L40=$D$139,(($J40-$K40)/$P40),(($J40-SUM($Z40:Z40))*$Q40))*IF($V40&lt;=AA$2,(DATEDIF(Z$2,$V40,"D")/365),IF($G40&gt;Z$2,(DATEDIF($G40,AA$2,"D")/365),1)))))))</f>
        <v>0</v>
      </c>
      <c r="AB40" s="53">
        <f>IF($V40&lt;=AA$2,0,IF($O40&lt;=AA$2,0,IF($G40&gt;=AB$2,0,IF($K40&gt;=$J40,0,IF($O40&lt;=AB$2,($J40-(SUM($K40,SUM($Z40:AA40)))),IF($L40=$D$139,(($J40-$K40)/$P40),(($J40-SUM($Z40:AA40))*$Q40))*IF($V40&lt;=AB$2,(DATEDIF(AA$2,$V40,"D")/365),IF($G40&gt;AA$2,(DATEDIF($G40,AB$2,"D")/365),1)))))))</f>
        <v>0</v>
      </c>
      <c r="AC40" s="53">
        <f>IF($V40&lt;=AB$2,0,IF($O40&lt;=AB$2,0,IF($G40&gt;=AC$2,0,IF($K40&gt;=$J40,0,IF($O40&lt;=AC$2,($J40-(SUM($K40,SUM($Z40:AB40)))),IF($L40=$D$139,(($J40-$K40)/$P40),(($J40-SUM($Z40:AB40))*$Q40))*IF($V40&lt;=AC$2,(DATEDIF(AB$2,$V40,"D")/365),IF($G40&gt;AB$2,(DATEDIF($G40,AC$2,"D")/365),1)))))))</f>
        <v>0</v>
      </c>
      <c r="AD40" s="53">
        <f>IF($V40&lt;=AC$2,0,IF($O40&lt;=AC$2,0,IF($G40&gt;=AD$2,0,IF($K40&gt;=$J40,0,IF($O40&lt;=AD$2,($J40-(SUM($K40,SUM($Z40:AC40)))),IF($L40=$D$139,(($J40-$K40)/$P40),(($J40-SUM($Z40:AC40))*$Q40))*IF($V40&lt;=AD$2,(DATEDIF(AC$2,$V40,"D")/365),IF($G40&gt;AC$2,(DATEDIF($G40,AD$2,"D")/365),1)))))))</f>
        <v>0</v>
      </c>
      <c r="AE40" s="53">
        <f>IF($V40&lt;=AD$2,0,IF($O40&lt;=AD$2,0,IF($G40&gt;=AE$2,0,IF($K40&gt;=$J40,0,IF($O40&lt;=AE$2,($J40-(SUM($K40,SUM($Z40:AD40)))),IF($L40=$D$139,(($J40-$K40)/$P40),(($J40-SUM($Z40:AD40))*$Q40))*IF($V40&lt;=AE$2,(DATEDIF(AD$2,$V40,"D")/365),IF($G40&gt;AD$2,(DATEDIF($G40,AE$2,"D")/365),1)))))))</f>
        <v>0</v>
      </c>
      <c r="AF40" s="53">
        <f>IF($V40&lt;=AE$2,0,IF($O40&lt;=AE$2,0,IF($G40&gt;=AF$2,0,IF($K40&gt;=$J40,0,IF($O40&lt;=AF$2,($J40-(SUM($K40,SUM($Z40:AE40)))),IF($L40=$D$139,(($J40-$K40)/$P40),(($J40-SUM($Z40:AE40))*$Q40))*IF($V40&lt;=AF$2,(DATEDIF(AE$2,$V40,"D")/365),IF($G40&gt;AE$2,(DATEDIF($G40,AF$2,"D")/365),1)))))))</f>
        <v>0</v>
      </c>
      <c r="AG40" s="53">
        <f>IF($V40&lt;=AF$2,0,IF($O40&lt;=AF$2,0,IF($G40&gt;=AG$2,0,IF($K40&gt;=$J40,0,IF($O40&lt;=AG$2,($J40-(SUM($K40,SUM($Z40:AF40)))),IF($L40=$D$139,(($J40-$K40)/$P40),(($J40-SUM($Z40:AF40))*$Q40))*IF($V40&lt;=AG$2,(DATEDIF(AF$2,$V40,"D")/365),IF($G40&gt;AF$2,(DATEDIF($G40,AG$2,"D")/365),1)))))))</f>
        <v>0</v>
      </c>
      <c r="AH40" s="53">
        <f>IF($V40&lt;=AG$2,0,IF($O40&lt;=AG$2,0,IF($G40&gt;=AH$2,0,IF($K40&gt;=$J40,0,IF($O40&lt;=AH$2,($J40-(SUM($K40,SUM($Z40:AG40)))),IF($L40=$D$139,(($J40-$K40)/$P40),(($J40-SUM($Z40:AG40))*$Q40))*IF($V40&lt;=AH$2,(DATEDIF(AG$2,$V40,"D")/365),IF($G40&gt;AG$2,(DATEDIF($G40,AH$2,"D")/365),1)))))))</f>
        <v>0</v>
      </c>
      <c r="AI40" s="53">
        <f>IF($V40&lt;=AH$2,0,IF($O40&lt;=AH$2,0,IF($G40&gt;=AI$2,0,IF($K40&gt;=$J40,0,IF($O40&lt;=AI$2,($J40-(SUM($K40,SUM($Z40:AH40)))),IF($L40=$D$139,(($J40-$K40)/$P40),(($J40-SUM($Z40:AH40))*$Q40))*IF($V40&lt;=AI$2,(DATEDIF(AH$2,$V40,"D")/365),IF($G40&gt;AH$2,(DATEDIF($G40,AI$2,"D")/365),1)))))))</f>
        <v>0</v>
      </c>
      <c r="AJ40" s="53">
        <f>IF($V40&lt;=AI$2,0,IF($O40&lt;=AI$2,0,IF($G40&gt;=AJ$2,0,IF($K40&gt;=$J40,0,IF($O40&lt;=AJ$2,($J40-(SUM($K40,SUM($Z40:AI40)))),IF($L40=$D$139,(($J40-$K40)/$P40),(($J40-SUM($Z40:AI40))*$Q40))*IF($V40&lt;=AJ$2,(DATEDIF(AI$2,$V40,"D")/365),IF($G40&gt;AI$2,(DATEDIF($G40,AJ$2,"D")/365),1)))))))</f>
        <v>0</v>
      </c>
      <c r="AK40" s="53">
        <f>IF($V40&lt;=AJ$2,0,IF($O40&lt;=AJ$2,0,IF($G40&gt;=AK$2,0,IF($K40&gt;=$J40,0,IF($O40&lt;=AK$2,($J40-(SUM($K40,SUM($Z40:AJ40)))),IF($L40=$D$139,(($J40-$K40)/$P40),(($J40-SUM($Z40:AJ40))*$Q40))*IF($V40&lt;=AK$2,(DATEDIF(AJ$2,$V40,"D")/365),IF($G40&gt;AJ$2,(DATEDIF($G40,AK$2,"D")/365),1)))))))</f>
        <v>0</v>
      </c>
      <c r="AL40" s="53">
        <f>IF($V40&lt;=AK$2,0,IF($O40&lt;=AK$2,0,IF($G40&gt;=AL$2,0,IF($K40&gt;=$J40,0,IF($O40&lt;=AL$2,($J40-(SUM($K40,SUM($Z40:AK40)))),IF($L40=$D$139,(($J40-$K40)/$P40),(($J40-SUM($Z40:AK40))*$Q40))*IF($V40&lt;=AL$2,(DATEDIF(AK$2,$V40,"D")/365),IF($G40&gt;AK$2,(DATEDIF($G40,AL$2,"D")/365),1)))))))</f>
        <v>0</v>
      </c>
      <c r="AM40" s="53">
        <f>IF($V40&lt;=AL$2,0,IF($O40&lt;=AL$2,0,IF($G40&gt;=AM$2,0,IF($K40&gt;=$J40,0,IF($O40&lt;=AM$2,($J40-(SUM($K40,SUM($Z40:AL40)))),IF($L40=$D$139,(($J40-$K40)/$P40),(($J40-SUM($Z40:AL40))*$Q40))*IF($V40&lt;=AM$2,(DATEDIF(AL$2,$V40,"D")/365),IF($G40&gt;AL$2,(DATEDIF($G40,AM$2,"D")/365),1)))))))</f>
        <v>0</v>
      </c>
      <c r="AN40" s="53">
        <f>IF($V40&lt;=AM$2,0,IF($O40&lt;=AM$2,0,IF($G40&gt;=AN$2,0,IF($K40&gt;=$J40,0,IF($O40&lt;=AN$2,($J40-(SUM($K40,SUM($Z40:AM40)))),IF($L40=$D$139,(($J40-$K40)/$P40),(($J40-SUM($Z40:AM40))*$Q40))*IF($V40&lt;=AN$2,(DATEDIF(AM$2,$V40,"D")/365),IF($G40&gt;AM$2,(DATEDIF($G40,AN$2,"D")/365),1)))))))</f>
        <v>0</v>
      </c>
      <c r="AO40" s="53">
        <f>IF($V40&lt;=AN$2,0,IF($O40&lt;=AN$2,0,IF($G40&gt;=AO$2,0,IF($K40&gt;=$J40,0,IF($O40&lt;=AO$2,($J40-(SUM($K40,SUM($Z40:AN40)))),IF($L40=$D$139,(($J40-$K40)/$P40),(($J40-SUM($Z40:AN40))*$Q40))*IF($V40&lt;=AO$2,(DATEDIF(AN$2,$V40,"D")/365),IF($G40&gt;AN$2,(DATEDIF($G40,AO$2,"D")/365),1)))))))</f>
        <v>0</v>
      </c>
      <c r="AP40" s="53">
        <f>IF($V40&lt;=AO$2,0,IF($O40&lt;=AO$2,0,IF($G40&gt;=AP$2,0,IF($K40&gt;=$J40,0,IF($O40&lt;=AP$2,($J40-(SUM($K40,SUM($Z40:AO40)))),IF($L40=$D$139,(($J40-$K40)/$P40),(($J40-SUM($Z40:AO40))*$Q40))*IF($V40&lt;=AP$2,(DATEDIF(AO$2,$V40,"D")/365),IF($G40&gt;AO$2,(DATEDIF($G40,AP$2,"D")/365),1)))))))</f>
        <v>0</v>
      </c>
      <c r="AQ40" s="53">
        <f>IF($V40&lt;=AP$2,0,IF($O40&lt;=AP$2,0,IF($G40&gt;=AQ$2,0,IF($K40&gt;=$J40,0,IF($O40&lt;=AQ$2,($J40-(SUM($K40,SUM($Z40:AP40)))),IF($L40=$D$139,(($J40-$K40)/$P40),(($J40-SUM($Z40:AP40))*$Q40))*IF($V40&lt;=AQ$2,(DATEDIF(AP$2,$V40,"D")/365),IF($G40&gt;AP$2,(DATEDIF($G40,AQ$2,"D")/365),1)))))))</f>
        <v>0</v>
      </c>
      <c r="AR40" s="53">
        <f>IF($V40&lt;=AQ$2,0,IF($O40&lt;=AQ$2,0,IF($G40&gt;=AR$2,0,IF($K40&gt;=$J40,0,IF($O40&lt;=AR$2,($J40-(SUM($K40,SUM($Z40:AQ40)))),IF($L40=$D$139,(($J40-$K40)/$P40),(($J40-SUM($Z40:AQ40))*$Q40))*IF($V40&lt;=AR$2,(DATEDIF(AQ$2,$V40,"D")/365),IF($G40&gt;AQ$2,(DATEDIF($G40,AR$2,"D")/365),1)))))))</f>
        <v>0</v>
      </c>
      <c r="AS40" s="53">
        <f>IF($V40&lt;=AR$2,0,IF($O40&lt;=AR$2,0,IF($G40&gt;=AS$2,0,IF($K40&gt;=$J40,0,IF($O40&lt;=AS$2,($J40-(SUM($K40,SUM($Z40:AR40)))),IF($L40=$D$139,(($J40-$K40)/$P40),(($J40-SUM($Z40:AR40))*$Q40))*IF($V40&lt;=AS$2,(DATEDIF(AR$2,$V40,"D")/365),IF($G40&gt;AR$2,(DATEDIF($G40,AS$2,"D")/365),1)))))))</f>
        <v>0</v>
      </c>
      <c r="AT40" s="53">
        <f>IF($V40&lt;=AS$2,0,IF($O40&lt;=AS$2,0,IF($G40&gt;=AT$2,0,IF($K40&gt;=$J40,0,IF($O40&lt;=AT$2,($J40-(SUM($K40,SUM($Z40:AS40)))),IF($L40=$D$139,(($J40-$K40)/$P40),(($J40-SUM($Z40:AS40))*$Q40))*IF($V40&lt;=AT$2,(DATEDIF(AS$2,$V40,"D")/365),IF($G40&gt;AS$2,(DATEDIF($G40,AT$2,"D")/365),1)))))))</f>
        <v>0</v>
      </c>
      <c r="AU40" s="53">
        <f>IF($V40&lt;=AT$2,0,IF($O40&lt;=AT$2,0,IF($G40&gt;=AU$2,0,IF($K40&gt;=$J40,0,IF($O40&lt;=AU$2,($J40-(SUM($K40,SUM($Z40:AT40)))),IF($L40=$D$139,(($J40-$K40)/$P40),(($J40-SUM($Z40:AT40))*$Q40))*IF($V40&lt;=AU$2,(DATEDIF(AT$2,$V40,"D")/365),IF($G40&gt;AT$2,(DATEDIF($G40,AU$2,"D")/365),1)))))))</f>
        <v>0</v>
      </c>
      <c r="AV40" s="53">
        <f>IF($V40&lt;=AU$2,0,IF($O40&lt;=AU$2,0,IF($G40&gt;=AV$2,0,IF($K40&gt;=$J40,0,IF($O40&lt;=AV$2,($J40-(SUM($K40,SUM($Z40:AU40)))),IF($L40=$D$139,(($J40-$K40)/$P40),(($J40-SUM($Z40:AU40))*$Q40))*IF($V40&lt;=AV$2,(DATEDIF(AU$2,$V40,"D")/365),IF($G40&gt;AU$2,(DATEDIF($G40,AV$2,"D")/365),1)))))))</f>
        <v>0</v>
      </c>
      <c r="AW40" s="53">
        <f>IF($V40&lt;=AV$2,0,IF($O40&lt;=AV$2,0,IF($G40&gt;=AW$2,0,IF($K40&gt;=$J40,0,IF($O40&lt;=AW$2,($J40-(SUM($K40,SUM($Z40:AV40)))),IF($L40=$D$139,(($J40-$K40)/$P40),(($J40-SUM($Z40:AV40))*$Q40))*IF($V40&lt;=AW$2,(DATEDIF(AV$2,$V40,"D")/365),IF($G40&gt;AV$2,(DATEDIF($G40,AW$2,"D")/365),1)))))))</f>
        <v>0</v>
      </c>
      <c r="AX40" s="53">
        <f>IF($V40&lt;=AW$2,0,IF($O40&lt;=AW$2,0,IF($G40&gt;=AX$2,0,IF($K40&gt;=$J40,0,IF($O40&lt;=AX$2,($J40-(SUM($K40,SUM($Z40:AW40)))),IF($L40=$D$139,(($J40-$K40)/$P40),(($J40-SUM($Z40:AW40))*$Q40))*IF($V40&lt;=AX$2,(DATEDIF(AW$2,$V40,"D")/365),IF($G40&gt;AW$2,(DATEDIF($G40,AX$2,"D")/365),1)))))))</f>
        <v>0</v>
      </c>
      <c r="AY40" s="53">
        <f>IF($V40&lt;=AX$2,0,IF($O40&lt;=AX$2,0,IF($G40&gt;=AY$2,0,IF($K40&gt;=$J40,0,IF($O40&lt;=AY$2,($J40-(SUM($K40,SUM($Z40:AX40)))),IF($L40=$D$139,(($J40-$K40)/$P40),(($J40-SUM($Z40:AX40))*$Q40))*IF($V40&lt;=AY$2,(DATEDIF(AX$2,$V40,"D")/365),IF($G40&gt;AX$2,(DATEDIF($G40,AY$2,"D")/365),1)))))))</f>
        <v>0</v>
      </c>
      <c r="AZ40" s="52"/>
      <c r="BA40" s="52"/>
      <c r="BB40" s="126">
        <f>IF($V40&lt;=BB$2,0,IF($G40&gt;=BB$2,0,IF($G40&gt;$W$3,(J40-Z40),IF($G40&lt;=$W$3,J40-SUM(W40,$Z40:Z40),0))))</f>
        <v>0</v>
      </c>
      <c r="BC40" s="53">
        <f t="shared" si="18"/>
        <v>0</v>
      </c>
      <c r="BD40" s="52">
        <f t="shared" si="18"/>
        <v>0</v>
      </c>
      <c r="BE40" s="53">
        <f t="shared" si="18"/>
        <v>0</v>
      </c>
      <c r="BF40" s="52">
        <f t="shared" si="18"/>
        <v>0</v>
      </c>
      <c r="BG40" s="53">
        <f t="shared" si="18"/>
        <v>0</v>
      </c>
      <c r="BH40" s="52">
        <f t="shared" si="18"/>
        <v>0</v>
      </c>
      <c r="BI40" s="53">
        <f t="shared" si="18"/>
        <v>0</v>
      </c>
      <c r="BJ40" s="52">
        <f t="shared" si="18"/>
        <v>0</v>
      </c>
      <c r="BK40" s="53">
        <f t="shared" si="18"/>
        <v>0</v>
      </c>
      <c r="BL40" s="52">
        <f t="shared" si="18"/>
        <v>0</v>
      </c>
      <c r="BM40" s="53">
        <f t="shared" si="18"/>
        <v>0</v>
      </c>
      <c r="BN40" s="52">
        <f t="shared" si="18"/>
        <v>0</v>
      </c>
      <c r="BO40" s="53">
        <f t="shared" si="18"/>
        <v>0</v>
      </c>
      <c r="BP40" s="52">
        <f t="shared" si="18"/>
        <v>0</v>
      </c>
      <c r="BQ40" s="53">
        <f t="shared" si="18"/>
        <v>0</v>
      </c>
      <c r="BR40" s="52">
        <f t="shared" si="18"/>
        <v>0</v>
      </c>
      <c r="BS40" s="53">
        <f t="shared" si="19"/>
        <v>0</v>
      </c>
      <c r="BT40" s="52">
        <f t="shared" si="19"/>
        <v>0</v>
      </c>
      <c r="BU40" s="53">
        <f t="shared" si="19"/>
        <v>0</v>
      </c>
      <c r="BV40" s="52">
        <f t="shared" si="19"/>
        <v>0</v>
      </c>
      <c r="BW40" s="53">
        <f t="shared" si="19"/>
        <v>0</v>
      </c>
      <c r="BX40" s="52">
        <f t="shared" si="19"/>
        <v>0</v>
      </c>
      <c r="BY40" s="53">
        <f t="shared" si="19"/>
        <v>0</v>
      </c>
      <c r="BZ40" s="52">
        <f t="shared" si="19"/>
        <v>0</v>
      </c>
      <c r="CA40" s="53">
        <f t="shared" si="19"/>
        <v>0</v>
      </c>
    </row>
    <row r="41" spans="1:79">
      <c r="A41" s="20">
        <v>40</v>
      </c>
      <c r="B41" s="20" t="s">
        <v>30</v>
      </c>
      <c r="C41" s="20" t="s">
        <v>153</v>
      </c>
      <c r="D41" s="2">
        <v>1985</v>
      </c>
      <c r="E41" s="3">
        <v>4</v>
      </c>
      <c r="F41" s="2">
        <v>1</v>
      </c>
      <c r="G41" s="55">
        <f>DATE(D41,E41,F41)-1</f>
        <v>31137</v>
      </c>
      <c r="H41" s="4">
        <v>0</v>
      </c>
      <c r="I41" s="1">
        <v>0</v>
      </c>
      <c r="J41" s="51">
        <f>H41-I41</f>
        <v>0</v>
      </c>
      <c r="K41" s="54">
        <f>H41*0.05</f>
        <v>0</v>
      </c>
      <c r="L41" s="4" t="s">
        <v>96</v>
      </c>
      <c r="M41" s="54">
        <f t="shared" si="15"/>
        <v>10</v>
      </c>
      <c r="N41" s="53">
        <f t="shared" si="2"/>
        <v>10</v>
      </c>
      <c r="O41" s="55">
        <f t="shared" si="3"/>
        <v>34789</v>
      </c>
      <c r="P41" s="53">
        <f t="shared" si="4"/>
        <v>0</v>
      </c>
      <c r="Q41" s="111">
        <f t="shared" si="5"/>
        <v>0</v>
      </c>
      <c r="R41" s="150" t="s">
        <v>130</v>
      </c>
      <c r="S41" s="151">
        <v>17</v>
      </c>
      <c r="T41" s="152">
        <v>4</v>
      </c>
      <c r="U41" s="151">
        <v>2035</v>
      </c>
      <c r="V41" s="116">
        <f t="shared" si="20"/>
        <v>54878</v>
      </c>
      <c r="W41" s="53">
        <f t="shared" si="7"/>
        <v>0</v>
      </c>
      <c r="X41" s="53">
        <f t="shared" si="8"/>
        <v>0</v>
      </c>
      <c r="Y41" s="53">
        <f t="shared" si="9"/>
        <v>0</v>
      </c>
      <c r="Z41" s="53">
        <f t="shared" si="21"/>
        <v>0</v>
      </c>
      <c r="AA41" s="53">
        <f>IF($V41&lt;=Z$2,0,IF($O41&lt;=Z$2,0,IF($G41&gt;=AA$2,0,IF($K41&gt;=$J41,0,IF($O41&lt;=AA$2,($J41-(SUM($K41,SUM($Z41:Z41)))),IF($L41=$D$139,(($J41-$K41)/$P41),(($J41-SUM($Z41:Z41))*$Q41))*IF($V41&lt;=AA$2,(DATEDIF(Z$2,$V41,"D")/365),IF($G41&gt;Z$2,(DATEDIF($G41,AA$2,"D")/365),1)))))))</f>
        <v>0</v>
      </c>
      <c r="AB41" s="53">
        <f>IF($V41&lt;=AA$2,0,IF($O41&lt;=AA$2,0,IF($G41&gt;=AB$2,0,IF($K41&gt;=$J41,0,IF($O41&lt;=AB$2,($J41-(SUM($K41,SUM($Z41:AA41)))),IF($L41=$D$139,(($J41-$K41)/$P41),(($J41-SUM($Z41:AA41))*$Q41))*IF($V41&lt;=AB$2,(DATEDIF(AA$2,$V41,"D")/365),IF($G41&gt;AA$2,(DATEDIF($G41,AB$2,"D")/365),1)))))))</f>
        <v>0</v>
      </c>
      <c r="AC41" s="53">
        <f>IF($V41&lt;=AB$2,0,IF($O41&lt;=AB$2,0,IF($G41&gt;=AC$2,0,IF($K41&gt;=$J41,0,IF($O41&lt;=AC$2,($J41-(SUM($K41,SUM($Z41:AB41)))),IF($L41=$D$139,(($J41-$K41)/$P41),(($J41-SUM($Z41:AB41))*$Q41))*IF($V41&lt;=AC$2,(DATEDIF(AB$2,$V41,"D")/365),IF($G41&gt;AB$2,(DATEDIF($G41,AC$2,"D")/365),1)))))))</f>
        <v>0</v>
      </c>
      <c r="AD41" s="53">
        <f>IF($V41&lt;=AC$2,0,IF($O41&lt;=AC$2,0,IF($G41&gt;=AD$2,0,IF($K41&gt;=$J41,0,IF($O41&lt;=AD$2,($J41-(SUM($K41,SUM($Z41:AC41)))),IF($L41=$D$139,(($J41-$K41)/$P41),(($J41-SUM($Z41:AC41))*$Q41))*IF($V41&lt;=AD$2,(DATEDIF(AC$2,$V41,"D")/365),IF($G41&gt;AC$2,(DATEDIF($G41,AD$2,"D")/365),1)))))))</f>
        <v>0</v>
      </c>
      <c r="AE41" s="53">
        <f>IF($V41&lt;=AD$2,0,IF($O41&lt;=AD$2,0,IF($G41&gt;=AE$2,0,IF($K41&gt;=$J41,0,IF($O41&lt;=AE$2,($J41-(SUM($K41,SUM($Z41:AD41)))),IF($L41=$D$139,(($J41-$K41)/$P41),(($J41-SUM($Z41:AD41))*$Q41))*IF($V41&lt;=AE$2,(DATEDIF(AD$2,$V41,"D")/365),IF($G41&gt;AD$2,(DATEDIF($G41,AE$2,"D")/365),1)))))))</f>
        <v>0</v>
      </c>
      <c r="AF41" s="53">
        <f>IF($V41&lt;=AE$2,0,IF($O41&lt;=AE$2,0,IF($G41&gt;=AF$2,0,IF($K41&gt;=$J41,0,IF($O41&lt;=AF$2,($J41-(SUM($K41,SUM($Z41:AE41)))),IF($L41=$D$139,(($J41-$K41)/$P41),(($J41-SUM($Z41:AE41))*$Q41))*IF($V41&lt;=AF$2,(DATEDIF(AE$2,$V41,"D")/365),IF($G41&gt;AE$2,(DATEDIF($G41,AF$2,"D")/365),1)))))))</f>
        <v>0</v>
      </c>
      <c r="AG41" s="53">
        <f>IF($V41&lt;=AF$2,0,IF($O41&lt;=AF$2,0,IF($G41&gt;=AG$2,0,IF($K41&gt;=$J41,0,IF($O41&lt;=AG$2,($J41-(SUM($K41,SUM($Z41:AF41)))),IF($L41=$D$139,(($J41-$K41)/$P41),(($J41-SUM($Z41:AF41))*$Q41))*IF($V41&lt;=AG$2,(DATEDIF(AF$2,$V41,"D")/365),IF($G41&gt;AF$2,(DATEDIF($G41,AG$2,"D")/365),1)))))))</f>
        <v>0</v>
      </c>
      <c r="AH41" s="53">
        <f>IF($V41&lt;=AG$2,0,IF($O41&lt;=AG$2,0,IF($G41&gt;=AH$2,0,IF($K41&gt;=$J41,0,IF($O41&lt;=AH$2,($J41-(SUM($K41,SUM($Z41:AG41)))),IF($L41=$D$139,(($J41-$K41)/$P41),(($J41-SUM($Z41:AG41))*$Q41))*IF($V41&lt;=AH$2,(DATEDIF(AG$2,$V41,"D")/365),IF($G41&gt;AG$2,(DATEDIF($G41,AH$2,"D")/365),1)))))))</f>
        <v>0</v>
      </c>
      <c r="AI41" s="53">
        <f>IF($V41&lt;=AH$2,0,IF($O41&lt;=AH$2,0,IF($G41&gt;=AI$2,0,IF($K41&gt;=$J41,0,IF($O41&lt;=AI$2,($J41-(SUM($K41,SUM($Z41:AH41)))),IF($L41=$D$139,(($J41-$K41)/$P41),(($J41-SUM($Z41:AH41))*$Q41))*IF($V41&lt;=AI$2,(DATEDIF(AH$2,$V41,"D")/365),IF($G41&gt;AH$2,(DATEDIF($G41,AI$2,"D")/365),1)))))))</f>
        <v>0</v>
      </c>
      <c r="AJ41" s="53">
        <f>IF($V41&lt;=AI$2,0,IF($O41&lt;=AI$2,0,IF($G41&gt;=AJ$2,0,IF($K41&gt;=$J41,0,IF($O41&lt;=AJ$2,($J41-(SUM($K41,SUM($Z41:AI41)))),IF($L41=$D$139,(($J41-$K41)/$P41),(($J41-SUM($Z41:AI41))*$Q41))*IF($V41&lt;=AJ$2,(DATEDIF(AI$2,$V41,"D")/365),IF($G41&gt;AI$2,(DATEDIF($G41,AJ$2,"D")/365),1)))))))</f>
        <v>0</v>
      </c>
      <c r="AK41" s="53">
        <f>IF($V41&lt;=AJ$2,0,IF($O41&lt;=AJ$2,0,IF($G41&gt;=AK$2,0,IF($K41&gt;=$J41,0,IF($O41&lt;=AK$2,($J41-(SUM($K41,SUM($Z41:AJ41)))),IF($L41=$D$139,(($J41-$K41)/$P41),(($J41-SUM($Z41:AJ41))*$Q41))*IF($V41&lt;=AK$2,(DATEDIF(AJ$2,$V41,"D")/365),IF($G41&gt;AJ$2,(DATEDIF($G41,AK$2,"D")/365),1)))))))</f>
        <v>0</v>
      </c>
      <c r="AL41" s="53">
        <f>IF($V41&lt;=AK$2,0,IF($O41&lt;=AK$2,0,IF($G41&gt;=AL$2,0,IF($K41&gt;=$J41,0,IF($O41&lt;=AL$2,($J41-(SUM($K41,SUM($Z41:AK41)))),IF($L41=$D$139,(($J41-$K41)/$P41),(($J41-SUM($Z41:AK41))*$Q41))*IF($V41&lt;=AL$2,(DATEDIF(AK$2,$V41,"D")/365),IF($G41&gt;AK$2,(DATEDIF($G41,AL$2,"D")/365),1)))))))</f>
        <v>0</v>
      </c>
      <c r="AM41" s="53">
        <f>IF($V41&lt;=AL$2,0,IF($O41&lt;=AL$2,0,IF($G41&gt;=AM$2,0,IF($K41&gt;=$J41,0,IF($O41&lt;=AM$2,($J41-(SUM($K41,SUM($Z41:AL41)))),IF($L41=$D$139,(($J41-$K41)/$P41),(($J41-SUM($Z41:AL41))*$Q41))*IF($V41&lt;=AM$2,(DATEDIF(AL$2,$V41,"D")/365),IF($G41&gt;AL$2,(DATEDIF($G41,AM$2,"D")/365),1)))))))</f>
        <v>0</v>
      </c>
      <c r="AN41" s="53">
        <f>IF($V41&lt;=AM$2,0,IF($O41&lt;=AM$2,0,IF($G41&gt;=AN$2,0,IF($K41&gt;=$J41,0,IF($O41&lt;=AN$2,($J41-(SUM($K41,SUM($Z41:AM41)))),IF($L41=$D$139,(($J41-$K41)/$P41),(($J41-SUM($Z41:AM41))*$Q41))*IF($V41&lt;=AN$2,(DATEDIF(AM$2,$V41,"D")/365),IF($G41&gt;AM$2,(DATEDIF($G41,AN$2,"D")/365),1)))))))</f>
        <v>0</v>
      </c>
      <c r="AO41" s="53">
        <f>IF($V41&lt;=AN$2,0,IF($O41&lt;=AN$2,0,IF($G41&gt;=AO$2,0,IF($K41&gt;=$J41,0,IF($O41&lt;=AO$2,($J41-(SUM($K41,SUM($Z41:AN41)))),IF($L41=$D$139,(($J41-$K41)/$P41),(($J41-SUM($Z41:AN41))*$Q41))*IF($V41&lt;=AO$2,(DATEDIF(AN$2,$V41,"D")/365),IF($G41&gt;AN$2,(DATEDIF($G41,AO$2,"D")/365),1)))))))</f>
        <v>0</v>
      </c>
      <c r="AP41" s="53">
        <f>IF($V41&lt;=AO$2,0,IF($O41&lt;=AO$2,0,IF($G41&gt;=AP$2,0,IF($K41&gt;=$J41,0,IF($O41&lt;=AP$2,($J41-(SUM($K41,SUM($Z41:AO41)))),IF($L41=$D$139,(($J41-$K41)/$P41),(($J41-SUM($Z41:AO41))*$Q41))*IF($V41&lt;=AP$2,(DATEDIF(AO$2,$V41,"D")/365),IF($G41&gt;AO$2,(DATEDIF($G41,AP$2,"D")/365),1)))))))</f>
        <v>0</v>
      </c>
      <c r="AQ41" s="53">
        <f>IF($V41&lt;=AP$2,0,IF($O41&lt;=AP$2,0,IF($G41&gt;=AQ$2,0,IF($K41&gt;=$J41,0,IF($O41&lt;=AQ$2,($J41-(SUM($K41,SUM($Z41:AP41)))),IF($L41=$D$139,(($J41-$K41)/$P41),(($J41-SUM($Z41:AP41))*$Q41))*IF($V41&lt;=AQ$2,(DATEDIF(AP$2,$V41,"D")/365),IF($G41&gt;AP$2,(DATEDIF($G41,AQ$2,"D")/365),1)))))))</f>
        <v>0</v>
      </c>
      <c r="AR41" s="53">
        <f>IF($V41&lt;=AQ$2,0,IF($O41&lt;=AQ$2,0,IF($G41&gt;=AR$2,0,IF($K41&gt;=$J41,0,IF($O41&lt;=AR$2,($J41-(SUM($K41,SUM($Z41:AQ41)))),IF($L41=$D$139,(($J41-$K41)/$P41),(($J41-SUM($Z41:AQ41))*$Q41))*IF($V41&lt;=AR$2,(DATEDIF(AQ$2,$V41,"D")/365),IF($G41&gt;AQ$2,(DATEDIF($G41,AR$2,"D")/365),1)))))))</f>
        <v>0</v>
      </c>
      <c r="AS41" s="53">
        <f>IF($V41&lt;=AR$2,0,IF($O41&lt;=AR$2,0,IF($G41&gt;=AS$2,0,IF($K41&gt;=$J41,0,IF($O41&lt;=AS$2,($J41-(SUM($K41,SUM($Z41:AR41)))),IF($L41=$D$139,(($J41-$K41)/$P41),(($J41-SUM($Z41:AR41))*$Q41))*IF($V41&lt;=AS$2,(DATEDIF(AR$2,$V41,"D")/365),IF($G41&gt;AR$2,(DATEDIF($G41,AS$2,"D")/365),1)))))))</f>
        <v>0</v>
      </c>
      <c r="AT41" s="53">
        <f>IF($V41&lt;=AS$2,0,IF($O41&lt;=AS$2,0,IF($G41&gt;=AT$2,0,IF($K41&gt;=$J41,0,IF($O41&lt;=AT$2,($J41-(SUM($K41,SUM($Z41:AS41)))),IF($L41=$D$139,(($J41-$K41)/$P41),(($J41-SUM($Z41:AS41))*$Q41))*IF($V41&lt;=AT$2,(DATEDIF(AS$2,$V41,"D")/365),IF($G41&gt;AS$2,(DATEDIF($G41,AT$2,"D")/365),1)))))))</f>
        <v>0</v>
      </c>
      <c r="AU41" s="53">
        <f>IF($V41&lt;=AT$2,0,IF($O41&lt;=AT$2,0,IF($G41&gt;=AU$2,0,IF($K41&gt;=$J41,0,IF($O41&lt;=AU$2,($J41-(SUM($K41,SUM($Z41:AT41)))),IF($L41=$D$139,(($J41-$K41)/$P41),(($J41-SUM($Z41:AT41))*$Q41))*IF($V41&lt;=AU$2,(DATEDIF(AT$2,$V41,"D")/365),IF($G41&gt;AT$2,(DATEDIF($G41,AU$2,"D")/365),1)))))))</f>
        <v>0</v>
      </c>
      <c r="AV41" s="53">
        <f>IF($V41&lt;=AU$2,0,IF($O41&lt;=AU$2,0,IF($G41&gt;=AV$2,0,IF($K41&gt;=$J41,0,IF($O41&lt;=AV$2,($J41-(SUM($K41,SUM($Z41:AU41)))),IF($L41=$D$139,(($J41-$K41)/$P41),(($J41-SUM($Z41:AU41))*$Q41))*IF($V41&lt;=AV$2,(DATEDIF(AU$2,$V41,"D")/365),IF($G41&gt;AU$2,(DATEDIF($G41,AV$2,"D")/365),1)))))))</f>
        <v>0</v>
      </c>
      <c r="AW41" s="53">
        <f>IF($V41&lt;=AV$2,0,IF($O41&lt;=AV$2,0,IF($G41&gt;=AW$2,0,IF($K41&gt;=$J41,0,IF($O41&lt;=AW$2,($J41-(SUM($K41,SUM($Z41:AV41)))),IF($L41=$D$139,(($J41-$K41)/$P41),(($J41-SUM($Z41:AV41))*$Q41))*IF($V41&lt;=AW$2,(DATEDIF(AV$2,$V41,"D")/365),IF($G41&gt;AV$2,(DATEDIF($G41,AW$2,"D")/365),1)))))))</f>
        <v>0</v>
      </c>
      <c r="AX41" s="53">
        <f>IF($V41&lt;=AW$2,0,IF($O41&lt;=AW$2,0,IF($G41&gt;=AX$2,0,IF($K41&gt;=$J41,0,IF($O41&lt;=AX$2,($J41-(SUM($K41,SUM($Z41:AW41)))),IF($L41=$D$139,(($J41-$K41)/$P41),(($J41-SUM($Z41:AW41))*$Q41))*IF($V41&lt;=AX$2,(DATEDIF(AW$2,$V41,"D")/365),IF($G41&gt;AW$2,(DATEDIF($G41,AX$2,"D")/365),1)))))))</f>
        <v>0</v>
      </c>
      <c r="AY41" s="53">
        <f>IF($V41&lt;=AX$2,0,IF($O41&lt;=AX$2,0,IF($G41&gt;=AY$2,0,IF($K41&gt;=$J41,0,IF($O41&lt;=AY$2,($J41-(SUM($K41,SUM($Z41:AX41)))),IF($L41=$D$139,(($J41-$K41)/$P41),(($J41-SUM($Z41:AX41))*$Q41))*IF($V41&lt;=AY$2,(DATEDIF(AX$2,$V41,"D")/365),IF($G41&gt;AX$2,(DATEDIF($G41,AY$2,"D")/365),1)))))))</f>
        <v>0</v>
      </c>
      <c r="AZ41" s="52"/>
      <c r="BA41" s="52"/>
      <c r="BB41" s="126">
        <f>IF($V41&lt;=BB$2,0,IF($G41&gt;=BB$2,0,IF($G41&gt;$W$3,(J41-Z41),IF($G41&lt;=$W$3,J41-SUM(W41,$Z41:Z41),0))))</f>
        <v>0</v>
      </c>
      <c r="BC41" s="53">
        <f t="shared" si="18"/>
        <v>0</v>
      </c>
      <c r="BD41" s="52">
        <f t="shared" si="18"/>
        <v>0</v>
      </c>
      <c r="BE41" s="53">
        <f t="shared" si="18"/>
        <v>0</v>
      </c>
      <c r="BF41" s="52">
        <f t="shared" si="18"/>
        <v>0</v>
      </c>
      <c r="BG41" s="53">
        <f t="shared" si="18"/>
        <v>0</v>
      </c>
      <c r="BH41" s="52">
        <f t="shared" si="18"/>
        <v>0</v>
      </c>
      <c r="BI41" s="53">
        <f t="shared" si="18"/>
        <v>0</v>
      </c>
      <c r="BJ41" s="52">
        <f t="shared" si="18"/>
        <v>0</v>
      </c>
      <c r="BK41" s="53">
        <f t="shared" si="18"/>
        <v>0</v>
      </c>
      <c r="BL41" s="52">
        <f t="shared" si="18"/>
        <v>0</v>
      </c>
      <c r="BM41" s="53">
        <f t="shared" si="18"/>
        <v>0</v>
      </c>
      <c r="BN41" s="52">
        <f t="shared" si="18"/>
        <v>0</v>
      </c>
      <c r="BO41" s="53">
        <f t="shared" si="18"/>
        <v>0</v>
      </c>
      <c r="BP41" s="52">
        <f t="shared" si="18"/>
        <v>0</v>
      </c>
      <c r="BQ41" s="53">
        <f t="shared" si="18"/>
        <v>0</v>
      </c>
      <c r="BR41" s="52">
        <f t="shared" si="18"/>
        <v>0</v>
      </c>
      <c r="BS41" s="53">
        <f t="shared" si="19"/>
        <v>0</v>
      </c>
      <c r="BT41" s="52">
        <f t="shared" si="19"/>
        <v>0</v>
      </c>
      <c r="BU41" s="53">
        <f t="shared" si="19"/>
        <v>0</v>
      </c>
      <c r="BV41" s="52">
        <f t="shared" si="19"/>
        <v>0</v>
      </c>
      <c r="BW41" s="53">
        <f t="shared" si="19"/>
        <v>0</v>
      </c>
      <c r="BX41" s="52">
        <f t="shared" si="19"/>
        <v>0</v>
      </c>
      <c r="BY41" s="53">
        <f t="shared" si="19"/>
        <v>0</v>
      </c>
      <c r="BZ41" s="52">
        <f t="shared" si="19"/>
        <v>0</v>
      </c>
      <c r="CA41" s="53">
        <f t="shared" si="19"/>
        <v>0</v>
      </c>
    </row>
    <row r="42" spans="1:79">
      <c r="A42" s="20">
        <v>41</v>
      </c>
      <c r="B42" s="20" t="s">
        <v>30</v>
      </c>
      <c r="C42" s="20" t="s">
        <v>153</v>
      </c>
      <c r="D42" s="2">
        <v>1985</v>
      </c>
      <c r="E42" s="3">
        <v>4</v>
      </c>
      <c r="F42" s="2">
        <v>1</v>
      </c>
      <c r="G42" s="55">
        <f t="shared" ref="G42:G105" si="22">DATE(D42,E42,F42)-1</f>
        <v>31137</v>
      </c>
      <c r="H42" s="4">
        <v>0</v>
      </c>
      <c r="I42" s="1">
        <v>0</v>
      </c>
      <c r="J42" s="51">
        <f t="shared" ref="J42:J105" si="23">H42-I42</f>
        <v>0</v>
      </c>
      <c r="K42" s="54">
        <f t="shared" ref="K42:K105" si="24">H42*0.05</f>
        <v>0</v>
      </c>
      <c r="L42" s="4" t="s">
        <v>96</v>
      </c>
      <c r="M42" s="54">
        <f t="shared" si="15"/>
        <v>10</v>
      </c>
      <c r="N42" s="53">
        <f t="shared" si="2"/>
        <v>10</v>
      </c>
      <c r="O42" s="55">
        <f t="shared" si="3"/>
        <v>34789</v>
      </c>
      <c r="P42" s="53">
        <f t="shared" si="4"/>
        <v>0</v>
      </c>
      <c r="Q42" s="111">
        <f t="shared" si="5"/>
        <v>0</v>
      </c>
      <c r="R42" s="150" t="s">
        <v>130</v>
      </c>
      <c r="S42" s="151">
        <v>17</v>
      </c>
      <c r="T42" s="152">
        <v>4</v>
      </c>
      <c r="U42" s="151">
        <v>2035</v>
      </c>
      <c r="V42" s="116">
        <f t="shared" si="20"/>
        <v>54878</v>
      </c>
      <c r="W42" s="53">
        <f t="shared" si="7"/>
        <v>0</v>
      </c>
      <c r="X42" s="53">
        <f t="shared" si="8"/>
        <v>0</v>
      </c>
      <c r="Y42" s="53">
        <f t="shared" si="9"/>
        <v>0</v>
      </c>
      <c r="Z42" s="53">
        <f t="shared" si="21"/>
        <v>0</v>
      </c>
      <c r="AA42" s="53">
        <f>IF($V42&lt;=Z$2,0,IF($O42&lt;=Z$2,0,IF($G42&gt;=AA$2,0,IF($K42&gt;=$J42,0,IF($O42&lt;=AA$2,($J42-(SUM($K42,SUM($Z42:Z42)))),IF($L42=$D$139,(($J42-$K42)/$P42),(($J42-SUM($Z42:Z42))*$Q42))*IF($V42&lt;=AA$2,(DATEDIF(Z$2,$V42,"D")/365),IF($G42&gt;Z$2,(DATEDIF($G42,AA$2,"D")/365),1)))))))</f>
        <v>0</v>
      </c>
      <c r="AB42" s="53">
        <f>IF($V42&lt;=AA$2,0,IF($O42&lt;=AA$2,0,IF($G42&gt;=AB$2,0,IF($K42&gt;=$J42,0,IF($O42&lt;=AB$2,($J42-(SUM($K42,SUM($Z42:AA42)))),IF($L42=$D$139,(($J42-$K42)/$P42),(($J42-SUM($Z42:AA42))*$Q42))*IF($V42&lt;=AB$2,(DATEDIF(AA$2,$V42,"D")/365),IF($G42&gt;AA$2,(DATEDIF($G42,AB$2,"D")/365),1)))))))</f>
        <v>0</v>
      </c>
      <c r="AC42" s="53">
        <f>IF($V42&lt;=AB$2,0,IF($O42&lt;=AB$2,0,IF($G42&gt;=AC$2,0,IF($K42&gt;=$J42,0,IF($O42&lt;=AC$2,($J42-(SUM($K42,SUM($Z42:AB42)))),IF($L42=$D$139,(($J42-$K42)/$P42),(($J42-SUM($Z42:AB42))*$Q42))*IF($V42&lt;=AC$2,(DATEDIF(AB$2,$V42,"D")/365),IF($G42&gt;AB$2,(DATEDIF($G42,AC$2,"D")/365),1)))))))</f>
        <v>0</v>
      </c>
      <c r="AD42" s="53">
        <f>IF($V42&lt;=AC$2,0,IF($O42&lt;=AC$2,0,IF($G42&gt;=AD$2,0,IF($K42&gt;=$J42,0,IF($O42&lt;=AD$2,($J42-(SUM($K42,SUM($Z42:AC42)))),IF($L42=$D$139,(($J42-$K42)/$P42),(($J42-SUM($Z42:AC42))*$Q42))*IF($V42&lt;=AD$2,(DATEDIF(AC$2,$V42,"D")/365),IF($G42&gt;AC$2,(DATEDIF($G42,AD$2,"D")/365),1)))))))</f>
        <v>0</v>
      </c>
      <c r="AE42" s="53">
        <f>IF($V42&lt;=AD$2,0,IF($O42&lt;=AD$2,0,IF($G42&gt;=AE$2,0,IF($K42&gt;=$J42,0,IF($O42&lt;=AE$2,($J42-(SUM($K42,SUM($Z42:AD42)))),IF($L42=$D$139,(($J42-$K42)/$P42),(($J42-SUM($Z42:AD42))*$Q42))*IF($V42&lt;=AE$2,(DATEDIF(AD$2,$V42,"D")/365),IF($G42&gt;AD$2,(DATEDIF($G42,AE$2,"D")/365),1)))))))</f>
        <v>0</v>
      </c>
      <c r="AF42" s="53">
        <f>IF($V42&lt;=AE$2,0,IF($O42&lt;=AE$2,0,IF($G42&gt;=AF$2,0,IF($K42&gt;=$J42,0,IF($O42&lt;=AF$2,($J42-(SUM($K42,SUM($Z42:AE42)))),IF($L42=$D$139,(($J42-$K42)/$P42),(($J42-SUM($Z42:AE42))*$Q42))*IF($V42&lt;=AF$2,(DATEDIF(AE$2,$V42,"D")/365),IF($G42&gt;AE$2,(DATEDIF($G42,AF$2,"D")/365),1)))))))</f>
        <v>0</v>
      </c>
      <c r="AG42" s="53">
        <f>IF($V42&lt;=AF$2,0,IF($O42&lt;=AF$2,0,IF($G42&gt;=AG$2,0,IF($K42&gt;=$J42,0,IF($O42&lt;=AG$2,($J42-(SUM($K42,SUM($Z42:AF42)))),IF($L42=$D$139,(($J42-$K42)/$P42),(($J42-SUM($Z42:AF42))*$Q42))*IF($V42&lt;=AG$2,(DATEDIF(AF$2,$V42,"D")/365),IF($G42&gt;AF$2,(DATEDIF($G42,AG$2,"D")/365),1)))))))</f>
        <v>0</v>
      </c>
      <c r="AH42" s="53">
        <f>IF($V42&lt;=AG$2,0,IF($O42&lt;=AG$2,0,IF($G42&gt;=AH$2,0,IF($K42&gt;=$J42,0,IF($O42&lt;=AH$2,($J42-(SUM($K42,SUM($Z42:AG42)))),IF($L42=$D$139,(($J42-$K42)/$P42),(($J42-SUM($Z42:AG42))*$Q42))*IF($V42&lt;=AH$2,(DATEDIF(AG$2,$V42,"D")/365),IF($G42&gt;AG$2,(DATEDIF($G42,AH$2,"D")/365),1)))))))</f>
        <v>0</v>
      </c>
      <c r="AI42" s="53">
        <f>IF($V42&lt;=AH$2,0,IF($O42&lt;=AH$2,0,IF($G42&gt;=AI$2,0,IF($K42&gt;=$J42,0,IF($O42&lt;=AI$2,($J42-(SUM($K42,SUM($Z42:AH42)))),IF($L42=$D$139,(($J42-$K42)/$P42),(($J42-SUM($Z42:AH42))*$Q42))*IF($V42&lt;=AI$2,(DATEDIF(AH$2,$V42,"D")/365),IF($G42&gt;AH$2,(DATEDIF($G42,AI$2,"D")/365),1)))))))</f>
        <v>0</v>
      </c>
      <c r="AJ42" s="53">
        <f>IF($V42&lt;=AI$2,0,IF($O42&lt;=AI$2,0,IF($G42&gt;=AJ$2,0,IF($K42&gt;=$J42,0,IF($O42&lt;=AJ$2,($J42-(SUM($K42,SUM($Z42:AI42)))),IF($L42=$D$139,(($J42-$K42)/$P42),(($J42-SUM($Z42:AI42))*$Q42))*IF($V42&lt;=AJ$2,(DATEDIF(AI$2,$V42,"D")/365),IF($G42&gt;AI$2,(DATEDIF($G42,AJ$2,"D")/365),1)))))))</f>
        <v>0</v>
      </c>
      <c r="AK42" s="53">
        <f>IF($V42&lt;=AJ$2,0,IF($O42&lt;=AJ$2,0,IF($G42&gt;=AK$2,0,IF($K42&gt;=$J42,0,IF($O42&lt;=AK$2,($J42-(SUM($K42,SUM($Z42:AJ42)))),IF($L42=$D$139,(($J42-$K42)/$P42),(($J42-SUM($Z42:AJ42))*$Q42))*IF($V42&lt;=AK$2,(DATEDIF(AJ$2,$V42,"D")/365),IF($G42&gt;AJ$2,(DATEDIF($G42,AK$2,"D")/365),1)))))))</f>
        <v>0</v>
      </c>
      <c r="AL42" s="53">
        <f>IF($V42&lt;=AK$2,0,IF($O42&lt;=AK$2,0,IF($G42&gt;=AL$2,0,IF($K42&gt;=$J42,0,IF($O42&lt;=AL$2,($J42-(SUM($K42,SUM($Z42:AK42)))),IF($L42=$D$139,(($J42-$K42)/$P42),(($J42-SUM($Z42:AK42))*$Q42))*IF($V42&lt;=AL$2,(DATEDIF(AK$2,$V42,"D")/365),IF($G42&gt;AK$2,(DATEDIF($G42,AL$2,"D")/365),1)))))))</f>
        <v>0</v>
      </c>
      <c r="AM42" s="53">
        <f>IF($V42&lt;=AL$2,0,IF($O42&lt;=AL$2,0,IF($G42&gt;=AM$2,0,IF($K42&gt;=$J42,0,IF($O42&lt;=AM$2,($J42-(SUM($K42,SUM($Z42:AL42)))),IF($L42=$D$139,(($J42-$K42)/$P42),(($J42-SUM($Z42:AL42))*$Q42))*IF($V42&lt;=AM$2,(DATEDIF(AL$2,$V42,"D")/365),IF($G42&gt;AL$2,(DATEDIF($G42,AM$2,"D")/365),1)))))))</f>
        <v>0</v>
      </c>
      <c r="AN42" s="53">
        <f>IF($V42&lt;=AM$2,0,IF($O42&lt;=AM$2,0,IF($G42&gt;=AN$2,0,IF($K42&gt;=$J42,0,IF($O42&lt;=AN$2,($J42-(SUM($K42,SUM($Z42:AM42)))),IF($L42=$D$139,(($J42-$K42)/$P42),(($J42-SUM($Z42:AM42))*$Q42))*IF($V42&lt;=AN$2,(DATEDIF(AM$2,$V42,"D")/365),IF($G42&gt;AM$2,(DATEDIF($G42,AN$2,"D")/365),1)))))))</f>
        <v>0</v>
      </c>
      <c r="AO42" s="53">
        <f>IF($V42&lt;=AN$2,0,IF($O42&lt;=AN$2,0,IF($G42&gt;=AO$2,0,IF($K42&gt;=$J42,0,IF($O42&lt;=AO$2,($J42-(SUM($K42,SUM($Z42:AN42)))),IF($L42=$D$139,(($J42-$K42)/$P42),(($J42-SUM($Z42:AN42))*$Q42))*IF($V42&lt;=AO$2,(DATEDIF(AN$2,$V42,"D")/365),IF($G42&gt;AN$2,(DATEDIF($G42,AO$2,"D")/365),1)))))))</f>
        <v>0</v>
      </c>
      <c r="AP42" s="53">
        <f>IF($V42&lt;=AO$2,0,IF($O42&lt;=AO$2,0,IF($G42&gt;=AP$2,0,IF($K42&gt;=$J42,0,IF($O42&lt;=AP$2,($J42-(SUM($K42,SUM($Z42:AO42)))),IF($L42=$D$139,(($J42-$K42)/$P42),(($J42-SUM($Z42:AO42))*$Q42))*IF($V42&lt;=AP$2,(DATEDIF(AO$2,$V42,"D")/365),IF($G42&gt;AO$2,(DATEDIF($G42,AP$2,"D")/365),1)))))))</f>
        <v>0</v>
      </c>
      <c r="AQ42" s="53">
        <f>IF($V42&lt;=AP$2,0,IF($O42&lt;=AP$2,0,IF($G42&gt;=AQ$2,0,IF($K42&gt;=$J42,0,IF($O42&lt;=AQ$2,($J42-(SUM($K42,SUM($Z42:AP42)))),IF($L42=$D$139,(($J42-$K42)/$P42),(($J42-SUM($Z42:AP42))*$Q42))*IF($V42&lt;=AQ$2,(DATEDIF(AP$2,$V42,"D")/365),IF($G42&gt;AP$2,(DATEDIF($G42,AQ$2,"D")/365),1)))))))</f>
        <v>0</v>
      </c>
      <c r="AR42" s="53">
        <f>IF($V42&lt;=AQ$2,0,IF($O42&lt;=AQ$2,0,IF($G42&gt;=AR$2,0,IF($K42&gt;=$J42,0,IF($O42&lt;=AR$2,($J42-(SUM($K42,SUM($Z42:AQ42)))),IF($L42=$D$139,(($J42-$K42)/$P42),(($J42-SUM($Z42:AQ42))*$Q42))*IF($V42&lt;=AR$2,(DATEDIF(AQ$2,$V42,"D")/365),IF($G42&gt;AQ$2,(DATEDIF($G42,AR$2,"D")/365),1)))))))</f>
        <v>0</v>
      </c>
      <c r="AS42" s="53">
        <f>IF($V42&lt;=AR$2,0,IF($O42&lt;=AR$2,0,IF($G42&gt;=AS$2,0,IF($K42&gt;=$J42,0,IF($O42&lt;=AS$2,($J42-(SUM($K42,SUM($Z42:AR42)))),IF($L42=$D$139,(($J42-$K42)/$P42),(($J42-SUM($Z42:AR42))*$Q42))*IF($V42&lt;=AS$2,(DATEDIF(AR$2,$V42,"D")/365),IF($G42&gt;AR$2,(DATEDIF($G42,AS$2,"D")/365),1)))))))</f>
        <v>0</v>
      </c>
      <c r="AT42" s="53">
        <f>IF($V42&lt;=AS$2,0,IF($O42&lt;=AS$2,0,IF($G42&gt;=AT$2,0,IF($K42&gt;=$J42,0,IF($O42&lt;=AT$2,($J42-(SUM($K42,SUM($Z42:AS42)))),IF($L42=$D$139,(($J42-$K42)/$P42),(($J42-SUM($Z42:AS42))*$Q42))*IF($V42&lt;=AT$2,(DATEDIF(AS$2,$V42,"D")/365),IF($G42&gt;AS$2,(DATEDIF($G42,AT$2,"D")/365),1)))))))</f>
        <v>0</v>
      </c>
      <c r="AU42" s="53">
        <f>IF($V42&lt;=AT$2,0,IF($O42&lt;=AT$2,0,IF($G42&gt;=AU$2,0,IF($K42&gt;=$J42,0,IF($O42&lt;=AU$2,($J42-(SUM($K42,SUM($Z42:AT42)))),IF($L42=$D$139,(($J42-$K42)/$P42),(($J42-SUM($Z42:AT42))*$Q42))*IF($V42&lt;=AU$2,(DATEDIF(AT$2,$V42,"D")/365),IF($G42&gt;AT$2,(DATEDIF($G42,AU$2,"D")/365),1)))))))</f>
        <v>0</v>
      </c>
      <c r="AV42" s="53">
        <f>IF($V42&lt;=AU$2,0,IF($O42&lt;=AU$2,0,IF($G42&gt;=AV$2,0,IF($K42&gt;=$J42,0,IF($O42&lt;=AV$2,($J42-(SUM($K42,SUM($Z42:AU42)))),IF($L42=$D$139,(($J42-$K42)/$P42),(($J42-SUM($Z42:AU42))*$Q42))*IF($V42&lt;=AV$2,(DATEDIF(AU$2,$V42,"D")/365),IF($G42&gt;AU$2,(DATEDIF($G42,AV$2,"D")/365),1)))))))</f>
        <v>0</v>
      </c>
      <c r="AW42" s="53">
        <f>IF($V42&lt;=AV$2,0,IF($O42&lt;=AV$2,0,IF($G42&gt;=AW$2,0,IF($K42&gt;=$J42,0,IF($O42&lt;=AW$2,($J42-(SUM($K42,SUM($Z42:AV42)))),IF($L42=$D$139,(($J42-$K42)/$P42),(($J42-SUM($Z42:AV42))*$Q42))*IF($V42&lt;=AW$2,(DATEDIF(AV$2,$V42,"D")/365),IF($G42&gt;AV$2,(DATEDIF($G42,AW$2,"D")/365),1)))))))</f>
        <v>0</v>
      </c>
      <c r="AX42" s="53">
        <f>IF($V42&lt;=AW$2,0,IF($O42&lt;=AW$2,0,IF($G42&gt;=AX$2,0,IF($K42&gt;=$J42,0,IF($O42&lt;=AX$2,($J42-(SUM($K42,SUM($Z42:AW42)))),IF($L42=$D$139,(($J42-$K42)/$P42),(($J42-SUM($Z42:AW42))*$Q42))*IF($V42&lt;=AX$2,(DATEDIF(AW$2,$V42,"D")/365),IF($G42&gt;AW$2,(DATEDIF($G42,AX$2,"D")/365),1)))))))</f>
        <v>0</v>
      </c>
      <c r="AY42" s="53">
        <f>IF($V42&lt;=AX$2,0,IF($O42&lt;=AX$2,0,IF($G42&gt;=AY$2,0,IF($K42&gt;=$J42,0,IF($O42&lt;=AY$2,($J42-(SUM($K42,SUM($Z42:AX42)))),IF($L42=$D$139,(($J42-$K42)/$P42),(($J42-SUM($Z42:AX42))*$Q42))*IF($V42&lt;=AY$2,(DATEDIF(AX$2,$V42,"D")/365),IF($G42&gt;AX$2,(DATEDIF($G42,AY$2,"D")/365),1)))))))</f>
        <v>0</v>
      </c>
      <c r="AZ42" s="52"/>
      <c r="BA42" s="52"/>
      <c r="BB42" s="126">
        <f>IF($V42&lt;=BB$2,0,IF($G42&gt;=BB$2,0,IF($G42&gt;$W$3,(J42-Z42),IF($G42&lt;=$W$3,J42-SUM(W42,$Z42:Z42),0))))</f>
        <v>0</v>
      </c>
      <c r="BC42" s="53">
        <f t="shared" si="18"/>
        <v>0</v>
      </c>
      <c r="BD42" s="52">
        <f t="shared" si="18"/>
        <v>0</v>
      </c>
      <c r="BE42" s="53">
        <f t="shared" si="18"/>
        <v>0</v>
      </c>
      <c r="BF42" s="52">
        <f t="shared" si="18"/>
        <v>0</v>
      </c>
      <c r="BG42" s="53">
        <f t="shared" si="18"/>
        <v>0</v>
      </c>
      <c r="BH42" s="52">
        <f t="shared" si="18"/>
        <v>0</v>
      </c>
      <c r="BI42" s="53">
        <f t="shared" si="18"/>
        <v>0</v>
      </c>
      <c r="BJ42" s="52">
        <f t="shared" si="18"/>
        <v>0</v>
      </c>
      <c r="BK42" s="53">
        <f t="shared" si="18"/>
        <v>0</v>
      </c>
      <c r="BL42" s="52">
        <f t="shared" si="18"/>
        <v>0</v>
      </c>
      <c r="BM42" s="53">
        <f t="shared" si="18"/>
        <v>0</v>
      </c>
      <c r="BN42" s="52">
        <f t="shared" si="18"/>
        <v>0</v>
      </c>
      <c r="BO42" s="53">
        <f t="shared" si="18"/>
        <v>0</v>
      </c>
      <c r="BP42" s="52">
        <f t="shared" si="18"/>
        <v>0</v>
      </c>
      <c r="BQ42" s="53">
        <f t="shared" si="18"/>
        <v>0</v>
      </c>
      <c r="BR42" s="52">
        <f t="shared" ref="BR42:CA77" si="25">IF($V42&lt;=BR$2,0,IF($G42&gt;=BR$2,0,IF($G42&gt;=BQ$2,$J42-AP42,BQ42-AP42)))</f>
        <v>0</v>
      </c>
      <c r="BS42" s="53">
        <f t="shared" si="19"/>
        <v>0</v>
      </c>
      <c r="BT42" s="52">
        <f t="shared" si="19"/>
        <v>0</v>
      </c>
      <c r="BU42" s="53">
        <f t="shared" si="19"/>
        <v>0</v>
      </c>
      <c r="BV42" s="52">
        <f t="shared" si="19"/>
        <v>0</v>
      </c>
      <c r="BW42" s="53">
        <f t="shared" si="19"/>
        <v>0</v>
      </c>
      <c r="BX42" s="52">
        <f t="shared" si="19"/>
        <v>0</v>
      </c>
      <c r="BY42" s="53">
        <f t="shared" si="19"/>
        <v>0</v>
      </c>
      <c r="BZ42" s="52">
        <f t="shared" si="19"/>
        <v>0</v>
      </c>
      <c r="CA42" s="53">
        <f t="shared" si="19"/>
        <v>0</v>
      </c>
    </row>
    <row r="43" spans="1:79">
      <c r="A43" s="20">
        <v>42</v>
      </c>
      <c r="B43" s="20" t="s">
        <v>30</v>
      </c>
      <c r="C43" s="20" t="s">
        <v>153</v>
      </c>
      <c r="D43" s="2">
        <v>1985</v>
      </c>
      <c r="E43" s="3">
        <v>4</v>
      </c>
      <c r="F43" s="2">
        <v>1</v>
      </c>
      <c r="G43" s="55">
        <f t="shared" si="22"/>
        <v>31137</v>
      </c>
      <c r="H43" s="4">
        <v>0</v>
      </c>
      <c r="I43" s="1">
        <v>0</v>
      </c>
      <c r="J43" s="51">
        <f t="shared" si="23"/>
        <v>0</v>
      </c>
      <c r="K43" s="54">
        <f t="shared" si="24"/>
        <v>0</v>
      </c>
      <c r="L43" s="4" t="s">
        <v>96</v>
      </c>
      <c r="M43" s="54">
        <f t="shared" si="15"/>
        <v>10</v>
      </c>
      <c r="N43" s="53">
        <f t="shared" si="2"/>
        <v>10</v>
      </c>
      <c r="O43" s="55">
        <f t="shared" si="3"/>
        <v>34789</v>
      </c>
      <c r="P43" s="53">
        <f t="shared" si="4"/>
        <v>0</v>
      </c>
      <c r="Q43" s="111">
        <f t="shared" si="5"/>
        <v>0</v>
      </c>
      <c r="R43" s="150" t="s">
        <v>130</v>
      </c>
      <c r="S43" s="151">
        <v>17</v>
      </c>
      <c r="T43" s="152">
        <v>4</v>
      </c>
      <c r="U43" s="151">
        <v>2035</v>
      </c>
      <c r="V43" s="116">
        <f t="shared" si="20"/>
        <v>54878</v>
      </c>
      <c r="W43" s="53">
        <f t="shared" si="7"/>
        <v>0</v>
      </c>
      <c r="X43" s="53">
        <f t="shared" si="8"/>
        <v>0</v>
      </c>
      <c r="Y43" s="53">
        <f t="shared" si="9"/>
        <v>0</v>
      </c>
      <c r="Z43" s="53">
        <f t="shared" si="21"/>
        <v>0</v>
      </c>
      <c r="AA43" s="53">
        <f>IF($V43&lt;=Z$2,0,IF($O43&lt;=Z$2,0,IF($G43&gt;=AA$2,0,IF($K43&gt;=$J43,0,IF($O43&lt;=AA$2,($J43-(SUM($K43,SUM($Z43:Z43)))),IF($L43=$D$139,(($J43-$K43)/$P43),(($J43-SUM($Z43:Z43))*$Q43))*IF($V43&lt;=AA$2,(DATEDIF(Z$2,$V43,"D")/365),IF($G43&gt;Z$2,(DATEDIF($G43,AA$2,"D")/365),1)))))))</f>
        <v>0</v>
      </c>
      <c r="AB43" s="53">
        <f>IF($V43&lt;=AA$2,0,IF($O43&lt;=AA$2,0,IF($G43&gt;=AB$2,0,IF($K43&gt;=$J43,0,IF($O43&lt;=AB$2,($J43-(SUM($K43,SUM($Z43:AA43)))),IF($L43=$D$139,(($J43-$K43)/$P43),(($J43-SUM($Z43:AA43))*$Q43))*IF($V43&lt;=AB$2,(DATEDIF(AA$2,$V43,"D")/365),IF($G43&gt;AA$2,(DATEDIF($G43,AB$2,"D")/365),1)))))))</f>
        <v>0</v>
      </c>
      <c r="AC43" s="53">
        <f>IF($V43&lt;=AB$2,0,IF($O43&lt;=AB$2,0,IF($G43&gt;=AC$2,0,IF($K43&gt;=$J43,0,IF($O43&lt;=AC$2,($J43-(SUM($K43,SUM($Z43:AB43)))),IF($L43=$D$139,(($J43-$K43)/$P43),(($J43-SUM($Z43:AB43))*$Q43))*IF($V43&lt;=AC$2,(DATEDIF(AB$2,$V43,"D")/365),IF($G43&gt;AB$2,(DATEDIF($G43,AC$2,"D")/365),1)))))))</f>
        <v>0</v>
      </c>
      <c r="AD43" s="53">
        <f>IF($V43&lt;=AC$2,0,IF($O43&lt;=AC$2,0,IF($G43&gt;=AD$2,0,IF($K43&gt;=$J43,0,IF($O43&lt;=AD$2,($J43-(SUM($K43,SUM($Z43:AC43)))),IF($L43=$D$139,(($J43-$K43)/$P43),(($J43-SUM($Z43:AC43))*$Q43))*IF($V43&lt;=AD$2,(DATEDIF(AC$2,$V43,"D")/365),IF($G43&gt;AC$2,(DATEDIF($G43,AD$2,"D")/365),1)))))))</f>
        <v>0</v>
      </c>
      <c r="AE43" s="53">
        <f>IF($V43&lt;=AD$2,0,IF($O43&lt;=AD$2,0,IF($G43&gt;=AE$2,0,IF($K43&gt;=$J43,0,IF($O43&lt;=AE$2,($J43-(SUM($K43,SUM($Z43:AD43)))),IF($L43=$D$139,(($J43-$K43)/$P43),(($J43-SUM($Z43:AD43))*$Q43))*IF($V43&lt;=AE$2,(DATEDIF(AD$2,$V43,"D")/365),IF($G43&gt;AD$2,(DATEDIF($G43,AE$2,"D")/365),1)))))))</f>
        <v>0</v>
      </c>
      <c r="AF43" s="53">
        <f>IF($V43&lt;=AE$2,0,IF($O43&lt;=AE$2,0,IF($G43&gt;=AF$2,0,IF($K43&gt;=$J43,0,IF($O43&lt;=AF$2,($J43-(SUM($K43,SUM($Z43:AE43)))),IF($L43=$D$139,(($J43-$K43)/$P43),(($J43-SUM($Z43:AE43))*$Q43))*IF($V43&lt;=AF$2,(DATEDIF(AE$2,$V43,"D")/365),IF($G43&gt;AE$2,(DATEDIF($G43,AF$2,"D")/365),1)))))))</f>
        <v>0</v>
      </c>
      <c r="AG43" s="53">
        <f>IF($V43&lt;=AF$2,0,IF($O43&lt;=AF$2,0,IF($G43&gt;=AG$2,0,IF($K43&gt;=$J43,0,IF($O43&lt;=AG$2,($J43-(SUM($K43,SUM($Z43:AF43)))),IF($L43=$D$139,(($J43-$K43)/$P43),(($J43-SUM($Z43:AF43))*$Q43))*IF($V43&lt;=AG$2,(DATEDIF(AF$2,$V43,"D")/365),IF($G43&gt;AF$2,(DATEDIF($G43,AG$2,"D")/365),1)))))))</f>
        <v>0</v>
      </c>
      <c r="AH43" s="53">
        <f>IF($V43&lt;=AG$2,0,IF($O43&lt;=AG$2,0,IF($G43&gt;=AH$2,0,IF($K43&gt;=$J43,0,IF($O43&lt;=AH$2,($J43-(SUM($K43,SUM($Z43:AG43)))),IF($L43=$D$139,(($J43-$K43)/$P43),(($J43-SUM($Z43:AG43))*$Q43))*IF($V43&lt;=AH$2,(DATEDIF(AG$2,$V43,"D")/365),IF($G43&gt;AG$2,(DATEDIF($G43,AH$2,"D")/365),1)))))))</f>
        <v>0</v>
      </c>
      <c r="AI43" s="53">
        <f>IF($V43&lt;=AH$2,0,IF($O43&lt;=AH$2,0,IF($G43&gt;=AI$2,0,IF($K43&gt;=$J43,0,IF($O43&lt;=AI$2,($J43-(SUM($K43,SUM($Z43:AH43)))),IF($L43=$D$139,(($J43-$K43)/$P43),(($J43-SUM($Z43:AH43))*$Q43))*IF($V43&lt;=AI$2,(DATEDIF(AH$2,$V43,"D")/365),IF($G43&gt;AH$2,(DATEDIF($G43,AI$2,"D")/365),1)))))))</f>
        <v>0</v>
      </c>
      <c r="AJ43" s="53">
        <f>IF($V43&lt;=AI$2,0,IF($O43&lt;=AI$2,0,IF($G43&gt;=AJ$2,0,IF($K43&gt;=$J43,0,IF($O43&lt;=AJ$2,($J43-(SUM($K43,SUM($Z43:AI43)))),IF($L43=$D$139,(($J43-$K43)/$P43),(($J43-SUM($Z43:AI43))*$Q43))*IF($V43&lt;=AJ$2,(DATEDIF(AI$2,$V43,"D")/365),IF($G43&gt;AI$2,(DATEDIF($G43,AJ$2,"D")/365),1)))))))</f>
        <v>0</v>
      </c>
      <c r="AK43" s="53">
        <f>IF($V43&lt;=AJ$2,0,IF($O43&lt;=AJ$2,0,IF($G43&gt;=AK$2,0,IF($K43&gt;=$J43,0,IF($O43&lt;=AK$2,($J43-(SUM($K43,SUM($Z43:AJ43)))),IF($L43=$D$139,(($J43-$K43)/$P43),(($J43-SUM($Z43:AJ43))*$Q43))*IF($V43&lt;=AK$2,(DATEDIF(AJ$2,$V43,"D")/365),IF($G43&gt;AJ$2,(DATEDIF($G43,AK$2,"D")/365),1)))))))</f>
        <v>0</v>
      </c>
      <c r="AL43" s="53">
        <f>IF($V43&lt;=AK$2,0,IF($O43&lt;=AK$2,0,IF($G43&gt;=AL$2,0,IF($K43&gt;=$J43,0,IF($O43&lt;=AL$2,($J43-(SUM($K43,SUM($Z43:AK43)))),IF($L43=$D$139,(($J43-$K43)/$P43),(($J43-SUM($Z43:AK43))*$Q43))*IF($V43&lt;=AL$2,(DATEDIF(AK$2,$V43,"D")/365),IF($G43&gt;AK$2,(DATEDIF($G43,AL$2,"D")/365),1)))))))</f>
        <v>0</v>
      </c>
      <c r="AM43" s="53">
        <f>IF($V43&lt;=AL$2,0,IF($O43&lt;=AL$2,0,IF($G43&gt;=AM$2,0,IF($K43&gt;=$J43,0,IF($O43&lt;=AM$2,($J43-(SUM($K43,SUM($Z43:AL43)))),IF($L43=$D$139,(($J43-$K43)/$P43),(($J43-SUM($Z43:AL43))*$Q43))*IF($V43&lt;=AM$2,(DATEDIF(AL$2,$V43,"D")/365),IF($G43&gt;AL$2,(DATEDIF($G43,AM$2,"D")/365),1)))))))</f>
        <v>0</v>
      </c>
      <c r="AN43" s="53">
        <f>IF($V43&lt;=AM$2,0,IF($O43&lt;=AM$2,0,IF($G43&gt;=AN$2,0,IF($K43&gt;=$J43,0,IF($O43&lt;=AN$2,($J43-(SUM($K43,SUM($Z43:AM43)))),IF($L43=$D$139,(($J43-$K43)/$P43),(($J43-SUM($Z43:AM43))*$Q43))*IF($V43&lt;=AN$2,(DATEDIF(AM$2,$V43,"D")/365),IF($G43&gt;AM$2,(DATEDIF($G43,AN$2,"D")/365),1)))))))</f>
        <v>0</v>
      </c>
      <c r="AO43" s="53">
        <f>IF($V43&lt;=AN$2,0,IF($O43&lt;=AN$2,0,IF($G43&gt;=AO$2,0,IF($K43&gt;=$J43,0,IF($O43&lt;=AO$2,($J43-(SUM($K43,SUM($Z43:AN43)))),IF($L43=$D$139,(($J43-$K43)/$P43),(($J43-SUM($Z43:AN43))*$Q43))*IF($V43&lt;=AO$2,(DATEDIF(AN$2,$V43,"D")/365),IF($G43&gt;AN$2,(DATEDIF($G43,AO$2,"D")/365),1)))))))</f>
        <v>0</v>
      </c>
      <c r="AP43" s="53">
        <f>IF($V43&lt;=AO$2,0,IF($O43&lt;=AO$2,0,IF($G43&gt;=AP$2,0,IF($K43&gt;=$J43,0,IF($O43&lt;=AP$2,($J43-(SUM($K43,SUM($Z43:AO43)))),IF($L43=$D$139,(($J43-$K43)/$P43),(($J43-SUM($Z43:AO43))*$Q43))*IF($V43&lt;=AP$2,(DATEDIF(AO$2,$V43,"D")/365),IF($G43&gt;AO$2,(DATEDIF($G43,AP$2,"D")/365),1)))))))</f>
        <v>0</v>
      </c>
      <c r="AQ43" s="53">
        <f>IF($V43&lt;=AP$2,0,IF($O43&lt;=AP$2,0,IF($G43&gt;=AQ$2,0,IF($K43&gt;=$J43,0,IF($O43&lt;=AQ$2,($J43-(SUM($K43,SUM($Z43:AP43)))),IF($L43=$D$139,(($J43-$K43)/$P43),(($J43-SUM($Z43:AP43))*$Q43))*IF($V43&lt;=AQ$2,(DATEDIF(AP$2,$V43,"D")/365),IF($G43&gt;AP$2,(DATEDIF($G43,AQ$2,"D")/365),1)))))))</f>
        <v>0</v>
      </c>
      <c r="AR43" s="53">
        <f>IF($V43&lt;=AQ$2,0,IF($O43&lt;=AQ$2,0,IF($G43&gt;=AR$2,0,IF($K43&gt;=$J43,0,IF($O43&lt;=AR$2,($J43-(SUM($K43,SUM($Z43:AQ43)))),IF($L43=$D$139,(($J43-$K43)/$P43),(($J43-SUM($Z43:AQ43))*$Q43))*IF($V43&lt;=AR$2,(DATEDIF(AQ$2,$V43,"D")/365),IF($G43&gt;AQ$2,(DATEDIF($G43,AR$2,"D")/365),1)))))))</f>
        <v>0</v>
      </c>
      <c r="AS43" s="53">
        <f>IF($V43&lt;=AR$2,0,IF($O43&lt;=AR$2,0,IF($G43&gt;=AS$2,0,IF($K43&gt;=$J43,0,IF($O43&lt;=AS$2,($J43-(SUM($K43,SUM($Z43:AR43)))),IF($L43=$D$139,(($J43-$K43)/$P43),(($J43-SUM($Z43:AR43))*$Q43))*IF($V43&lt;=AS$2,(DATEDIF(AR$2,$V43,"D")/365),IF($G43&gt;AR$2,(DATEDIF($G43,AS$2,"D")/365),1)))))))</f>
        <v>0</v>
      </c>
      <c r="AT43" s="53">
        <f>IF($V43&lt;=AS$2,0,IF($O43&lt;=AS$2,0,IF($G43&gt;=AT$2,0,IF($K43&gt;=$J43,0,IF($O43&lt;=AT$2,($J43-(SUM($K43,SUM($Z43:AS43)))),IF($L43=$D$139,(($J43-$K43)/$P43),(($J43-SUM($Z43:AS43))*$Q43))*IF($V43&lt;=AT$2,(DATEDIF(AS$2,$V43,"D")/365),IF($G43&gt;AS$2,(DATEDIF($G43,AT$2,"D")/365),1)))))))</f>
        <v>0</v>
      </c>
      <c r="AU43" s="53">
        <f>IF($V43&lt;=AT$2,0,IF($O43&lt;=AT$2,0,IF($G43&gt;=AU$2,0,IF($K43&gt;=$J43,0,IF($O43&lt;=AU$2,($J43-(SUM($K43,SUM($Z43:AT43)))),IF($L43=$D$139,(($J43-$K43)/$P43),(($J43-SUM($Z43:AT43))*$Q43))*IF($V43&lt;=AU$2,(DATEDIF(AT$2,$V43,"D")/365),IF($G43&gt;AT$2,(DATEDIF($G43,AU$2,"D")/365),1)))))))</f>
        <v>0</v>
      </c>
      <c r="AV43" s="53">
        <f>IF($V43&lt;=AU$2,0,IF($O43&lt;=AU$2,0,IF($G43&gt;=AV$2,0,IF($K43&gt;=$J43,0,IF($O43&lt;=AV$2,($J43-(SUM($K43,SUM($Z43:AU43)))),IF($L43=$D$139,(($J43-$K43)/$P43),(($J43-SUM($Z43:AU43))*$Q43))*IF($V43&lt;=AV$2,(DATEDIF(AU$2,$V43,"D")/365),IF($G43&gt;AU$2,(DATEDIF($G43,AV$2,"D")/365),1)))))))</f>
        <v>0</v>
      </c>
      <c r="AW43" s="53">
        <f>IF($V43&lt;=AV$2,0,IF($O43&lt;=AV$2,0,IF($G43&gt;=AW$2,0,IF($K43&gt;=$J43,0,IF($O43&lt;=AW$2,($J43-(SUM($K43,SUM($Z43:AV43)))),IF($L43=$D$139,(($J43-$K43)/$P43),(($J43-SUM($Z43:AV43))*$Q43))*IF($V43&lt;=AW$2,(DATEDIF(AV$2,$V43,"D")/365),IF($G43&gt;AV$2,(DATEDIF($G43,AW$2,"D")/365),1)))))))</f>
        <v>0</v>
      </c>
      <c r="AX43" s="53">
        <f>IF($V43&lt;=AW$2,0,IF($O43&lt;=AW$2,0,IF($G43&gt;=AX$2,0,IF($K43&gt;=$J43,0,IF($O43&lt;=AX$2,($J43-(SUM($K43,SUM($Z43:AW43)))),IF($L43=$D$139,(($J43-$K43)/$P43),(($J43-SUM($Z43:AW43))*$Q43))*IF($V43&lt;=AX$2,(DATEDIF(AW$2,$V43,"D")/365),IF($G43&gt;AW$2,(DATEDIF($G43,AX$2,"D")/365),1)))))))</f>
        <v>0</v>
      </c>
      <c r="AY43" s="53">
        <f>IF($V43&lt;=AX$2,0,IF($O43&lt;=AX$2,0,IF($G43&gt;=AY$2,0,IF($K43&gt;=$J43,0,IF($O43&lt;=AY$2,($J43-(SUM($K43,SUM($Z43:AX43)))),IF($L43=$D$139,(($J43-$K43)/$P43),(($J43-SUM($Z43:AX43))*$Q43))*IF($V43&lt;=AY$2,(DATEDIF(AX$2,$V43,"D")/365),IF($G43&gt;AX$2,(DATEDIF($G43,AY$2,"D")/365),1)))))))</f>
        <v>0</v>
      </c>
      <c r="AZ43" s="52"/>
      <c r="BA43" s="52"/>
      <c r="BB43" s="126">
        <f>IF($V43&lt;=BB$2,0,IF($G43&gt;=BB$2,0,IF($G43&gt;$W$3,(J43-Z43),IF($G43&lt;=$W$3,J43-SUM(W43,$Z43:Z43),0))))</f>
        <v>0</v>
      </c>
      <c r="BC43" s="53">
        <f t="shared" ref="BC43:BQ59" si="26">IF($V43&lt;=BC$2,0,IF($G43&gt;=BC$2,0,IF($G43&gt;=BB$2,$J43-AA43,BB43-AA43)))</f>
        <v>0</v>
      </c>
      <c r="BD43" s="52">
        <f t="shared" si="26"/>
        <v>0</v>
      </c>
      <c r="BE43" s="53">
        <f t="shared" si="26"/>
        <v>0</v>
      </c>
      <c r="BF43" s="52">
        <f t="shared" si="26"/>
        <v>0</v>
      </c>
      <c r="BG43" s="53">
        <f t="shared" si="26"/>
        <v>0</v>
      </c>
      <c r="BH43" s="52">
        <f t="shared" si="26"/>
        <v>0</v>
      </c>
      <c r="BI43" s="53">
        <f t="shared" si="26"/>
        <v>0</v>
      </c>
      <c r="BJ43" s="52">
        <f t="shared" si="26"/>
        <v>0</v>
      </c>
      <c r="BK43" s="53">
        <f t="shared" si="26"/>
        <v>0</v>
      </c>
      <c r="BL43" s="52">
        <f t="shared" si="26"/>
        <v>0</v>
      </c>
      <c r="BM43" s="53">
        <f t="shared" si="26"/>
        <v>0</v>
      </c>
      <c r="BN43" s="52">
        <f t="shared" si="26"/>
        <v>0</v>
      </c>
      <c r="BO43" s="53">
        <f t="shared" si="26"/>
        <v>0</v>
      </c>
      <c r="BP43" s="52">
        <f t="shared" si="26"/>
        <v>0</v>
      </c>
      <c r="BQ43" s="53">
        <f t="shared" si="26"/>
        <v>0</v>
      </c>
      <c r="BR43" s="52">
        <f t="shared" si="25"/>
        <v>0</v>
      </c>
      <c r="BS43" s="53">
        <f t="shared" si="19"/>
        <v>0</v>
      </c>
      <c r="BT43" s="52">
        <f t="shared" si="19"/>
        <v>0</v>
      </c>
      <c r="BU43" s="53">
        <f t="shared" si="19"/>
        <v>0</v>
      </c>
      <c r="BV43" s="52">
        <f t="shared" si="19"/>
        <v>0</v>
      </c>
      <c r="BW43" s="53">
        <f t="shared" si="19"/>
        <v>0</v>
      </c>
      <c r="BX43" s="52">
        <f t="shared" si="19"/>
        <v>0</v>
      </c>
      <c r="BY43" s="53">
        <f t="shared" si="19"/>
        <v>0</v>
      </c>
      <c r="BZ43" s="52">
        <f t="shared" si="19"/>
        <v>0</v>
      </c>
      <c r="CA43" s="53">
        <f t="shared" si="19"/>
        <v>0</v>
      </c>
    </row>
    <row r="44" spans="1:79">
      <c r="A44" s="20">
        <v>43</v>
      </c>
      <c r="B44" s="20" t="s">
        <v>30</v>
      </c>
      <c r="C44" s="20" t="s">
        <v>153</v>
      </c>
      <c r="D44" s="2">
        <v>1985</v>
      </c>
      <c r="E44" s="3">
        <v>4</v>
      </c>
      <c r="F44" s="2">
        <v>1</v>
      </c>
      <c r="G44" s="55">
        <f t="shared" si="22"/>
        <v>31137</v>
      </c>
      <c r="H44" s="4">
        <v>0</v>
      </c>
      <c r="I44" s="1">
        <v>0</v>
      </c>
      <c r="J44" s="51">
        <f t="shared" si="23"/>
        <v>0</v>
      </c>
      <c r="K44" s="54">
        <f t="shared" si="24"/>
        <v>0</v>
      </c>
      <c r="L44" s="4" t="s">
        <v>96</v>
      </c>
      <c r="M44" s="54">
        <f t="shared" si="15"/>
        <v>10</v>
      </c>
      <c r="N44" s="53">
        <f t="shared" si="2"/>
        <v>10</v>
      </c>
      <c r="O44" s="55">
        <f t="shared" si="3"/>
        <v>34789</v>
      </c>
      <c r="P44" s="53">
        <f t="shared" si="4"/>
        <v>0</v>
      </c>
      <c r="Q44" s="111">
        <f t="shared" si="5"/>
        <v>0</v>
      </c>
      <c r="R44" s="150" t="s">
        <v>130</v>
      </c>
      <c r="S44" s="151">
        <v>17</v>
      </c>
      <c r="T44" s="152">
        <v>4</v>
      </c>
      <c r="U44" s="151">
        <v>2035</v>
      </c>
      <c r="V44" s="116">
        <f t="shared" si="20"/>
        <v>54878</v>
      </c>
      <c r="W44" s="53">
        <f t="shared" si="7"/>
        <v>0</v>
      </c>
      <c r="X44" s="53">
        <f t="shared" si="8"/>
        <v>0</v>
      </c>
      <c r="Y44" s="53">
        <f t="shared" si="9"/>
        <v>0</v>
      </c>
      <c r="Z44" s="53">
        <f t="shared" si="21"/>
        <v>0</v>
      </c>
      <c r="AA44" s="53">
        <f>IF($V44&lt;=Z$2,0,IF($O44&lt;=Z$2,0,IF($G44&gt;=AA$2,0,IF($K44&gt;=$J44,0,IF($O44&lt;=AA$2,($J44-(SUM($K44,SUM($Z44:Z44)))),IF($L44=$D$139,(($J44-$K44)/$P44),(($J44-SUM($Z44:Z44))*$Q44))*IF($V44&lt;=AA$2,(DATEDIF(Z$2,$V44,"D")/365),IF($G44&gt;Z$2,(DATEDIF($G44,AA$2,"D")/365),1)))))))</f>
        <v>0</v>
      </c>
      <c r="AB44" s="53">
        <f>IF($V44&lt;=AA$2,0,IF($O44&lt;=AA$2,0,IF($G44&gt;=AB$2,0,IF($K44&gt;=$J44,0,IF($O44&lt;=AB$2,($J44-(SUM($K44,SUM($Z44:AA44)))),IF($L44=$D$139,(($J44-$K44)/$P44),(($J44-SUM($Z44:AA44))*$Q44))*IF($V44&lt;=AB$2,(DATEDIF(AA$2,$V44,"D")/365),IF($G44&gt;AA$2,(DATEDIF($G44,AB$2,"D")/365),1)))))))</f>
        <v>0</v>
      </c>
      <c r="AC44" s="53">
        <f>IF($V44&lt;=AB$2,0,IF($O44&lt;=AB$2,0,IF($G44&gt;=AC$2,0,IF($K44&gt;=$J44,0,IF($O44&lt;=AC$2,($J44-(SUM($K44,SUM($Z44:AB44)))),IF($L44=$D$139,(($J44-$K44)/$P44),(($J44-SUM($Z44:AB44))*$Q44))*IF($V44&lt;=AC$2,(DATEDIF(AB$2,$V44,"D")/365),IF($G44&gt;AB$2,(DATEDIF($G44,AC$2,"D")/365),1)))))))</f>
        <v>0</v>
      </c>
      <c r="AD44" s="53">
        <f>IF($V44&lt;=AC$2,0,IF($O44&lt;=AC$2,0,IF($G44&gt;=AD$2,0,IF($K44&gt;=$J44,0,IF($O44&lt;=AD$2,($J44-(SUM($K44,SUM($Z44:AC44)))),IF($L44=$D$139,(($J44-$K44)/$P44),(($J44-SUM($Z44:AC44))*$Q44))*IF($V44&lt;=AD$2,(DATEDIF(AC$2,$V44,"D")/365),IF($G44&gt;AC$2,(DATEDIF($G44,AD$2,"D")/365),1)))))))</f>
        <v>0</v>
      </c>
      <c r="AE44" s="53">
        <f>IF($V44&lt;=AD$2,0,IF($O44&lt;=AD$2,0,IF($G44&gt;=AE$2,0,IF($K44&gt;=$J44,0,IF($O44&lt;=AE$2,($J44-(SUM($K44,SUM($Z44:AD44)))),IF($L44=$D$139,(($J44-$K44)/$P44),(($J44-SUM($Z44:AD44))*$Q44))*IF($V44&lt;=AE$2,(DATEDIF(AD$2,$V44,"D")/365),IF($G44&gt;AD$2,(DATEDIF($G44,AE$2,"D")/365),1)))))))</f>
        <v>0</v>
      </c>
      <c r="AF44" s="53">
        <f>IF($V44&lt;=AE$2,0,IF($O44&lt;=AE$2,0,IF($G44&gt;=AF$2,0,IF($K44&gt;=$J44,0,IF($O44&lt;=AF$2,($J44-(SUM($K44,SUM($Z44:AE44)))),IF($L44=$D$139,(($J44-$K44)/$P44),(($J44-SUM($Z44:AE44))*$Q44))*IF($V44&lt;=AF$2,(DATEDIF(AE$2,$V44,"D")/365),IF($G44&gt;AE$2,(DATEDIF($G44,AF$2,"D")/365),1)))))))</f>
        <v>0</v>
      </c>
      <c r="AG44" s="53">
        <f>IF($V44&lt;=AF$2,0,IF($O44&lt;=AF$2,0,IF($G44&gt;=AG$2,0,IF($K44&gt;=$J44,0,IF($O44&lt;=AG$2,($J44-(SUM($K44,SUM($Z44:AF44)))),IF($L44=$D$139,(($J44-$K44)/$P44),(($J44-SUM($Z44:AF44))*$Q44))*IF($V44&lt;=AG$2,(DATEDIF(AF$2,$V44,"D")/365),IF($G44&gt;AF$2,(DATEDIF($G44,AG$2,"D")/365),1)))))))</f>
        <v>0</v>
      </c>
      <c r="AH44" s="53">
        <f>IF($V44&lt;=AG$2,0,IF($O44&lt;=AG$2,0,IF($G44&gt;=AH$2,0,IF($K44&gt;=$J44,0,IF($O44&lt;=AH$2,($J44-(SUM($K44,SUM($Z44:AG44)))),IF($L44=$D$139,(($J44-$K44)/$P44),(($J44-SUM($Z44:AG44))*$Q44))*IF($V44&lt;=AH$2,(DATEDIF(AG$2,$V44,"D")/365),IF($G44&gt;AG$2,(DATEDIF($G44,AH$2,"D")/365),1)))))))</f>
        <v>0</v>
      </c>
      <c r="AI44" s="53">
        <f>IF($V44&lt;=AH$2,0,IF($O44&lt;=AH$2,0,IF($G44&gt;=AI$2,0,IF($K44&gt;=$J44,0,IF($O44&lt;=AI$2,($J44-(SUM($K44,SUM($Z44:AH44)))),IF($L44=$D$139,(($J44-$K44)/$P44),(($J44-SUM($Z44:AH44))*$Q44))*IF($V44&lt;=AI$2,(DATEDIF(AH$2,$V44,"D")/365),IF($G44&gt;AH$2,(DATEDIF($G44,AI$2,"D")/365),1)))))))</f>
        <v>0</v>
      </c>
      <c r="AJ44" s="53">
        <f>IF($V44&lt;=AI$2,0,IF($O44&lt;=AI$2,0,IF($G44&gt;=AJ$2,0,IF($K44&gt;=$J44,0,IF($O44&lt;=AJ$2,($J44-(SUM($K44,SUM($Z44:AI44)))),IF($L44=$D$139,(($J44-$K44)/$P44),(($J44-SUM($Z44:AI44))*$Q44))*IF($V44&lt;=AJ$2,(DATEDIF(AI$2,$V44,"D")/365),IF($G44&gt;AI$2,(DATEDIF($G44,AJ$2,"D")/365),1)))))))</f>
        <v>0</v>
      </c>
      <c r="AK44" s="53">
        <f>IF($V44&lt;=AJ$2,0,IF($O44&lt;=AJ$2,0,IF($G44&gt;=AK$2,0,IF($K44&gt;=$J44,0,IF($O44&lt;=AK$2,($J44-(SUM($K44,SUM($Z44:AJ44)))),IF($L44=$D$139,(($J44-$K44)/$P44),(($J44-SUM($Z44:AJ44))*$Q44))*IF($V44&lt;=AK$2,(DATEDIF(AJ$2,$V44,"D")/365),IF($G44&gt;AJ$2,(DATEDIF($G44,AK$2,"D")/365),1)))))))</f>
        <v>0</v>
      </c>
      <c r="AL44" s="53">
        <f>IF($V44&lt;=AK$2,0,IF($O44&lt;=AK$2,0,IF($G44&gt;=AL$2,0,IF($K44&gt;=$J44,0,IF($O44&lt;=AL$2,($J44-(SUM($K44,SUM($Z44:AK44)))),IF($L44=$D$139,(($J44-$K44)/$P44),(($J44-SUM($Z44:AK44))*$Q44))*IF($V44&lt;=AL$2,(DATEDIF(AK$2,$V44,"D")/365),IF($G44&gt;AK$2,(DATEDIF($G44,AL$2,"D")/365),1)))))))</f>
        <v>0</v>
      </c>
      <c r="AM44" s="53">
        <f>IF($V44&lt;=AL$2,0,IF($O44&lt;=AL$2,0,IF($G44&gt;=AM$2,0,IF($K44&gt;=$J44,0,IF($O44&lt;=AM$2,($J44-(SUM($K44,SUM($Z44:AL44)))),IF($L44=$D$139,(($J44-$K44)/$P44),(($J44-SUM($Z44:AL44))*$Q44))*IF($V44&lt;=AM$2,(DATEDIF(AL$2,$V44,"D")/365),IF($G44&gt;AL$2,(DATEDIF($G44,AM$2,"D")/365),1)))))))</f>
        <v>0</v>
      </c>
      <c r="AN44" s="53">
        <f>IF($V44&lt;=AM$2,0,IF($O44&lt;=AM$2,0,IF($G44&gt;=AN$2,0,IF($K44&gt;=$J44,0,IF($O44&lt;=AN$2,($J44-(SUM($K44,SUM($Z44:AM44)))),IF($L44=$D$139,(($J44-$K44)/$P44),(($J44-SUM($Z44:AM44))*$Q44))*IF($V44&lt;=AN$2,(DATEDIF(AM$2,$V44,"D")/365),IF($G44&gt;AM$2,(DATEDIF($G44,AN$2,"D")/365),1)))))))</f>
        <v>0</v>
      </c>
      <c r="AO44" s="53">
        <f>IF($V44&lt;=AN$2,0,IF($O44&lt;=AN$2,0,IF($G44&gt;=AO$2,0,IF($K44&gt;=$J44,0,IF($O44&lt;=AO$2,($J44-(SUM($K44,SUM($Z44:AN44)))),IF($L44=$D$139,(($J44-$K44)/$P44),(($J44-SUM($Z44:AN44))*$Q44))*IF($V44&lt;=AO$2,(DATEDIF(AN$2,$V44,"D")/365),IF($G44&gt;AN$2,(DATEDIF($G44,AO$2,"D")/365),1)))))))</f>
        <v>0</v>
      </c>
      <c r="AP44" s="53">
        <f>IF($V44&lt;=AO$2,0,IF($O44&lt;=AO$2,0,IF($G44&gt;=AP$2,0,IF($K44&gt;=$J44,0,IF($O44&lt;=AP$2,($J44-(SUM($K44,SUM($Z44:AO44)))),IF($L44=$D$139,(($J44-$K44)/$P44),(($J44-SUM($Z44:AO44))*$Q44))*IF($V44&lt;=AP$2,(DATEDIF(AO$2,$V44,"D")/365),IF($G44&gt;AO$2,(DATEDIF($G44,AP$2,"D")/365),1)))))))</f>
        <v>0</v>
      </c>
      <c r="AQ44" s="53">
        <f>IF($V44&lt;=AP$2,0,IF($O44&lt;=AP$2,0,IF($G44&gt;=AQ$2,0,IF($K44&gt;=$J44,0,IF($O44&lt;=AQ$2,($J44-(SUM($K44,SUM($Z44:AP44)))),IF($L44=$D$139,(($J44-$K44)/$P44),(($J44-SUM($Z44:AP44))*$Q44))*IF($V44&lt;=AQ$2,(DATEDIF(AP$2,$V44,"D")/365),IF($G44&gt;AP$2,(DATEDIF($G44,AQ$2,"D")/365),1)))))))</f>
        <v>0</v>
      </c>
      <c r="AR44" s="53">
        <f>IF($V44&lt;=AQ$2,0,IF($O44&lt;=AQ$2,0,IF($G44&gt;=AR$2,0,IF($K44&gt;=$J44,0,IF($O44&lt;=AR$2,($J44-(SUM($K44,SUM($Z44:AQ44)))),IF($L44=$D$139,(($J44-$K44)/$P44),(($J44-SUM($Z44:AQ44))*$Q44))*IF($V44&lt;=AR$2,(DATEDIF(AQ$2,$V44,"D")/365),IF($G44&gt;AQ$2,(DATEDIF($G44,AR$2,"D")/365),1)))))))</f>
        <v>0</v>
      </c>
      <c r="AS44" s="53">
        <f>IF($V44&lt;=AR$2,0,IF($O44&lt;=AR$2,0,IF($G44&gt;=AS$2,0,IF($K44&gt;=$J44,0,IF($O44&lt;=AS$2,($J44-(SUM($K44,SUM($Z44:AR44)))),IF($L44=$D$139,(($J44-$K44)/$P44),(($J44-SUM($Z44:AR44))*$Q44))*IF($V44&lt;=AS$2,(DATEDIF(AR$2,$V44,"D")/365),IF($G44&gt;AR$2,(DATEDIF($G44,AS$2,"D")/365),1)))))))</f>
        <v>0</v>
      </c>
      <c r="AT44" s="53">
        <f>IF($V44&lt;=AS$2,0,IF($O44&lt;=AS$2,0,IF($G44&gt;=AT$2,0,IF($K44&gt;=$J44,0,IF($O44&lt;=AT$2,($J44-(SUM($K44,SUM($Z44:AS44)))),IF($L44=$D$139,(($J44-$K44)/$P44),(($J44-SUM($Z44:AS44))*$Q44))*IF($V44&lt;=AT$2,(DATEDIF(AS$2,$V44,"D")/365),IF($G44&gt;AS$2,(DATEDIF($G44,AT$2,"D")/365),1)))))))</f>
        <v>0</v>
      </c>
      <c r="AU44" s="53">
        <f>IF($V44&lt;=AT$2,0,IF($O44&lt;=AT$2,0,IF($G44&gt;=AU$2,0,IF($K44&gt;=$J44,0,IF($O44&lt;=AU$2,($J44-(SUM($K44,SUM($Z44:AT44)))),IF($L44=$D$139,(($J44-$K44)/$P44),(($J44-SUM($Z44:AT44))*$Q44))*IF($V44&lt;=AU$2,(DATEDIF(AT$2,$V44,"D")/365),IF($G44&gt;AT$2,(DATEDIF($G44,AU$2,"D")/365),1)))))))</f>
        <v>0</v>
      </c>
      <c r="AV44" s="53">
        <f>IF($V44&lt;=AU$2,0,IF($O44&lt;=AU$2,0,IF($G44&gt;=AV$2,0,IF($K44&gt;=$J44,0,IF($O44&lt;=AV$2,($J44-(SUM($K44,SUM($Z44:AU44)))),IF($L44=$D$139,(($J44-$K44)/$P44),(($J44-SUM($Z44:AU44))*$Q44))*IF($V44&lt;=AV$2,(DATEDIF(AU$2,$V44,"D")/365),IF($G44&gt;AU$2,(DATEDIF($G44,AV$2,"D")/365),1)))))))</f>
        <v>0</v>
      </c>
      <c r="AW44" s="53">
        <f>IF($V44&lt;=AV$2,0,IF($O44&lt;=AV$2,0,IF($G44&gt;=AW$2,0,IF($K44&gt;=$J44,0,IF($O44&lt;=AW$2,($J44-(SUM($K44,SUM($Z44:AV44)))),IF($L44=$D$139,(($J44-$K44)/$P44),(($J44-SUM($Z44:AV44))*$Q44))*IF($V44&lt;=AW$2,(DATEDIF(AV$2,$V44,"D")/365),IF($G44&gt;AV$2,(DATEDIF($G44,AW$2,"D")/365),1)))))))</f>
        <v>0</v>
      </c>
      <c r="AX44" s="53">
        <f>IF($V44&lt;=AW$2,0,IF($O44&lt;=AW$2,0,IF($G44&gt;=AX$2,0,IF($K44&gt;=$J44,0,IF($O44&lt;=AX$2,($J44-(SUM($K44,SUM($Z44:AW44)))),IF($L44=$D$139,(($J44-$K44)/$P44),(($J44-SUM($Z44:AW44))*$Q44))*IF($V44&lt;=AX$2,(DATEDIF(AW$2,$V44,"D")/365),IF($G44&gt;AW$2,(DATEDIF($G44,AX$2,"D")/365),1)))))))</f>
        <v>0</v>
      </c>
      <c r="AY44" s="53">
        <f>IF($V44&lt;=AX$2,0,IF($O44&lt;=AX$2,0,IF($G44&gt;=AY$2,0,IF($K44&gt;=$J44,0,IF($O44&lt;=AY$2,($J44-(SUM($K44,SUM($Z44:AX44)))),IF($L44=$D$139,(($J44-$K44)/$P44),(($J44-SUM($Z44:AX44))*$Q44))*IF($V44&lt;=AY$2,(DATEDIF(AX$2,$V44,"D")/365),IF($G44&gt;AX$2,(DATEDIF($G44,AY$2,"D")/365),1)))))))</f>
        <v>0</v>
      </c>
      <c r="AZ44" s="52"/>
      <c r="BA44" s="52"/>
      <c r="BB44" s="126">
        <f>IF($V44&lt;=BB$2,0,IF($G44&gt;=BB$2,0,IF($G44&gt;$W$3,(J44-Z44),IF($G44&lt;=$W$3,J44-SUM(W44,$Z44:Z44),0))))</f>
        <v>0</v>
      </c>
      <c r="BC44" s="53">
        <f t="shared" si="26"/>
        <v>0</v>
      </c>
      <c r="BD44" s="52">
        <f t="shared" si="26"/>
        <v>0</v>
      </c>
      <c r="BE44" s="53">
        <f t="shared" si="26"/>
        <v>0</v>
      </c>
      <c r="BF44" s="52">
        <f t="shared" si="26"/>
        <v>0</v>
      </c>
      <c r="BG44" s="53">
        <f t="shared" si="26"/>
        <v>0</v>
      </c>
      <c r="BH44" s="52">
        <f t="shared" si="26"/>
        <v>0</v>
      </c>
      <c r="BI44" s="53">
        <f t="shared" si="26"/>
        <v>0</v>
      </c>
      <c r="BJ44" s="52">
        <f t="shared" si="26"/>
        <v>0</v>
      </c>
      <c r="BK44" s="53">
        <f t="shared" si="26"/>
        <v>0</v>
      </c>
      <c r="BL44" s="52">
        <f t="shared" si="26"/>
        <v>0</v>
      </c>
      <c r="BM44" s="53">
        <f t="shared" si="26"/>
        <v>0</v>
      </c>
      <c r="BN44" s="52">
        <f t="shared" si="26"/>
        <v>0</v>
      </c>
      <c r="BO44" s="53">
        <f t="shared" si="26"/>
        <v>0</v>
      </c>
      <c r="BP44" s="52">
        <f t="shared" si="26"/>
        <v>0</v>
      </c>
      <c r="BQ44" s="53">
        <f t="shared" si="26"/>
        <v>0</v>
      </c>
      <c r="BR44" s="52">
        <f t="shared" si="25"/>
        <v>0</v>
      </c>
      <c r="BS44" s="53">
        <f t="shared" si="19"/>
        <v>0</v>
      </c>
      <c r="BT44" s="52">
        <f t="shared" si="19"/>
        <v>0</v>
      </c>
      <c r="BU44" s="53">
        <f t="shared" si="19"/>
        <v>0</v>
      </c>
      <c r="BV44" s="52">
        <f t="shared" si="19"/>
        <v>0</v>
      </c>
      <c r="BW44" s="53">
        <f t="shared" si="19"/>
        <v>0</v>
      </c>
      <c r="BX44" s="52">
        <f t="shared" si="19"/>
        <v>0</v>
      </c>
      <c r="BY44" s="53">
        <f t="shared" si="19"/>
        <v>0</v>
      </c>
      <c r="BZ44" s="52">
        <f t="shared" si="19"/>
        <v>0</v>
      </c>
      <c r="CA44" s="53">
        <f t="shared" si="19"/>
        <v>0</v>
      </c>
    </row>
    <row r="45" spans="1:79">
      <c r="A45" s="20">
        <v>44</v>
      </c>
      <c r="B45" s="20" t="s">
        <v>30</v>
      </c>
      <c r="C45" s="20" t="s">
        <v>153</v>
      </c>
      <c r="D45" s="2">
        <v>1985</v>
      </c>
      <c r="E45" s="3">
        <v>4</v>
      </c>
      <c r="F45" s="2">
        <v>1</v>
      </c>
      <c r="G45" s="55">
        <f t="shared" si="22"/>
        <v>31137</v>
      </c>
      <c r="H45" s="4">
        <v>0</v>
      </c>
      <c r="I45" s="1">
        <v>0</v>
      </c>
      <c r="J45" s="51">
        <f t="shared" si="23"/>
        <v>0</v>
      </c>
      <c r="K45" s="54">
        <f t="shared" si="24"/>
        <v>0</v>
      </c>
      <c r="L45" s="4" t="s">
        <v>96</v>
      </c>
      <c r="M45" s="54">
        <f t="shared" si="15"/>
        <v>10</v>
      </c>
      <c r="N45" s="53">
        <f t="shared" si="2"/>
        <v>10</v>
      </c>
      <c r="O45" s="55">
        <f t="shared" si="3"/>
        <v>34789</v>
      </c>
      <c r="P45" s="53">
        <f t="shared" si="4"/>
        <v>0</v>
      </c>
      <c r="Q45" s="111">
        <f t="shared" si="5"/>
        <v>0</v>
      </c>
      <c r="R45" s="150" t="s">
        <v>130</v>
      </c>
      <c r="S45" s="151">
        <v>17</v>
      </c>
      <c r="T45" s="152">
        <v>4</v>
      </c>
      <c r="U45" s="151">
        <v>2035</v>
      </c>
      <c r="V45" s="116">
        <f t="shared" si="20"/>
        <v>54878</v>
      </c>
      <c r="W45" s="53">
        <f t="shared" si="7"/>
        <v>0</v>
      </c>
      <c r="X45" s="53">
        <f t="shared" si="8"/>
        <v>0</v>
      </c>
      <c r="Y45" s="53">
        <f t="shared" si="9"/>
        <v>0</v>
      </c>
      <c r="Z45" s="53">
        <f t="shared" si="21"/>
        <v>0</v>
      </c>
      <c r="AA45" s="53">
        <f>IF($V45&lt;=Z$2,0,IF($O45&lt;=Z$2,0,IF($G45&gt;=AA$2,0,IF($K45&gt;=$J45,0,IF($O45&lt;=AA$2,($J45-(SUM($K45,SUM($Z45:Z45)))),IF($L45=$D$139,(($J45-$K45)/$P45),(($J45-SUM($Z45:Z45))*$Q45))*IF($V45&lt;=AA$2,(DATEDIF(Z$2,$V45,"D")/365),IF($G45&gt;Z$2,(DATEDIF($G45,AA$2,"D")/365),1)))))))</f>
        <v>0</v>
      </c>
      <c r="AB45" s="53">
        <f>IF($V45&lt;=AA$2,0,IF($O45&lt;=AA$2,0,IF($G45&gt;=AB$2,0,IF($K45&gt;=$J45,0,IF($O45&lt;=AB$2,($J45-(SUM($K45,SUM($Z45:AA45)))),IF($L45=$D$139,(($J45-$K45)/$P45),(($J45-SUM($Z45:AA45))*$Q45))*IF($V45&lt;=AB$2,(DATEDIF(AA$2,$V45,"D")/365),IF($G45&gt;AA$2,(DATEDIF($G45,AB$2,"D")/365),1)))))))</f>
        <v>0</v>
      </c>
      <c r="AC45" s="53">
        <f>IF($V45&lt;=AB$2,0,IF($O45&lt;=AB$2,0,IF($G45&gt;=AC$2,0,IF($K45&gt;=$J45,0,IF($O45&lt;=AC$2,($J45-(SUM($K45,SUM($Z45:AB45)))),IF($L45=$D$139,(($J45-$K45)/$P45),(($J45-SUM($Z45:AB45))*$Q45))*IF($V45&lt;=AC$2,(DATEDIF(AB$2,$V45,"D")/365),IF($G45&gt;AB$2,(DATEDIF($G45,AC$2,"D")/365),1)))))))</f>
        <v>0</v>
      </c>
      <c r="AD45" s="53">
        <f>IF($V45&lt;=AC$2,0,IF($O45&lt;=AC$2,0,IF($G45&gt;=AD$2,0,IF($K45&gt;=$J45,0,IF($O45&lt;=AD$2,($J45-(SUM($K45,SUM($Z45:AC45)))),IF($L45=$D$139,(($J45-$K45)/$P45),(($J45-SUM($Z45:AC45))*$Q45))*IF($V45&lt;=AD$2,(DATEDIF(AC$2,$V45,"D")/365),IF($G45&gt;AC$2,(DATEDIF($G45,AD$2,"D")/365),1)))))))</f>
        <v>0</v>
      </c>
      <c r="AE45" s="53">
        <f>IF($V45&lt;=AD$2,0,IF($O45&lt;=AD$2,0,IF($G45&gt;=AE$2,0,IF($K45&gt;=$J45,0,IF($O45&lt;=AE$2,($J45-(SUM($K45,SUM($Z45:AD45)))),IF($L45=$D$139,(($J45-$K45)/$P45),(($J45-SUM($Z45:AD45))*$Q45))*IF($V45&lt;=AE$2,(DATEDIF(AD$2,$V45,"D")/365),IF($G45&gt;AD$2,(DATEDIF($G45,AE$2,"D")/365),1)))))))</f>
        <v>0</v>
      </c>
      <c r="AF45" s="53">
        <f>IF($V45&lt;=AE$2,0,IF($O45&lt;=AE$2,0,IF($G45&gt;=AF$2,0,IF($K45&gt;=$J45,0,IF($O45&lt;=AF$2,($J45-(SUM($K45,SUM($Z45:AE45)))),IF($L45=$D$139,(($J45-$K45)/$P45),(($J45-SUM($Z45:AE45))*$Q45))*IF($V45&lt;=AF$2,(DATEDIF(AE$2,$V45,"D")/365),IF($G45&gt;AE$2,(DATEDIF($G45,AF$2,"D")/365),1)))))))</f>
        <v>0</v>
      </c>
      <c r="AG45" s="53">
        <f>IF($V45&lt;=AF$2,0,IF($O45&lt;=AF$2,0,IF($G45&gt;=AG$2,0,IF($K45&gt;=$J45,0,IF($O45&lt;=AG$2,($J45-(SUM($K45,SUM($Z45:AF45)))),IF($L45=$D$139,(($J45-$K45)/$P45),(($J45-SUM($Z45:AF45))*$Q45))*IF($V45&lt;=AG$2,(DATEDIF(AF$2,$V45,"D")/365),IF($G45&gt;AF$2,(DATEDIF($G45,AG$2,"D")/365),1)))))))</f>
        <v>0</v>
      </c>
      <c r="AH45" s="53">
        <f>IF($V45&lt;=AG$2,0,IF($O45&lt;=AG$2,0,IF($G45&gt;=AH$2,0,IF($K45&gt;=$J45,0,IF($O45&lt;=AH$2,($J45-(SUM($K45,SUM($Z45:AG45)))),IF($L45=$D$139,(($J45-$K45)/$P45),(($J45-SUM($Z45:AG45))*$Q45))*IF($V45&lt;=AH$2,(DATEDIF(AG$2,$V45,"D")/365),IF($G45&gt;AG$2,(DATEDIF($G45,AH$2,"D")/365),1)))))))</f>
        <v>0</v>
      </c>
      <c r="AI45" s="53">
        <f>IF($V45&lt;=AH$2,0,IF($O45&lt;=AH$2,0,IF($G45&gt;=AI$2,0,IF($K45&gt;=$J45,0,IF($O45&lt;=AI$2,($J45-(SUM($K45,SUM($Z45:AH45)))),IF($L45=$D$139,(($J45-$K45)/$P45),(($J45-SUM($Z45:AH45))*$Q45))*IF($V45&lt;=AI$2,(DATEDIF(AH$2,$V45,"D")/365),IF($G45&gt;AH$2,(DATEDIF($G45,AI$2,"D")/365),1)))))))</f>
        <v>0</v>
      </c>
      <c r="AJ45" s="53">
        <f>IF($V45&lt;=AI$2,0,IF($O45&lt;=AI$2,0,IF($G45&gt;=AJ$2,0,IF($K45&gt;=$J45,0,IF($O45&lt;=AJ$2,($J45-(SUM($K45,SUM($Z45:AI45)))),IF($L45=$D$139,(($J45-$K45)/$P45),(($J45-SUM($Z45:AI45))*$Q45))*IF($V45&lt;=AJ$2,(DATEDIF(AI$2,$V45,"D")/365),IF($G45&gt;AI$2,(DATEDIF($G45,AJ$2,"D")/365),1)))))))</f>
        <v>0</v>
      </c>
      <c r="AK45" s="53">
        <f>IF($V45&lt;=AJ$2,0,IF($O45&lt;=AJ$2,0,IF($G45&gt;=AK$2,0,IF($K45&gt;=$J45,0,IF($O45&lt;=AK$2,($J45-(SUM($K45,SUM($Z45:AJ45)))),IF($L45=$D$139,(($J45-$K45)/$P45),(($J45-SUM($Z45:AJ45))*$Q45))*IF($V45&lt;=AK$2,(DATEDIF(AJ$2,$V45,"D")/365),IF($G45&gt;AJ$2,(DATEDIF($G45,AK$2,"D")/365),1)))))))</f>
        <v>0</v>
      </c>
      <c r="AL45" s="53">
        <f>IF($V45&lt;=AK$2,0,IF($O45&lt;=AK$2,0,IF($G45&gt;=AL$2,0,IF($K45&gt;=$J45,0,IF($O45&lt;=AL$2,($J45-(SUM($K45,SUM($Z45:AK45)))),IF($L45=$D$139,(($J45-$K45)/$P45),(($J45-SUM($Z45:AK45))*$Q45))*IF($V45&lt;=AL$2,(DATEDIF(AK$2,$V45,"D")/365),IF($G45&gt;AK$2,(DATEDIF($G45,AL$2,"D")/365),1)))))))</f>
        <v>0</v>
      </c>
      <c r="AM45" s="53">
        <f>IF($V45&lt;=AL$2,0,IF($O45&lt;=AL$2,0,IF($G45&gt;=AM$2,0,IF($K45&gt;=$J45,0,IF($O45&lt;=AM$2,($J45-(SUM($K45,SUM($Z45:AL45)))),IF($L45=$D$139,(($J45-$K45)/$P45),(($J45-SUM($Z45:AL45))*$Q45))*IF($V45&lt;=AM$2,(DATEDIF(AL$2,$V45,"D")/365),IF($G45&gt;AL$2,(DATEDIF($G45,AM$2,"D")/365),1)))))))</f>
        <v>0</v>
      </c>
      <c r="AN45" s="53">
        <f>IF($V45&lt;=AM$2,0,IF($O45&lt;=AM$2,0,IF($G45&gt;=AN$2,0,IF($K45&gt;=$J45,0,IF($O45&lt;=AN$2,($J45-(SUM($K45,SUM($Z45:AM45)))),IF($L45=$D$139,(($J45-$K45)/$P45),(($J45-SUM($Z45:AM45))*$Q45))*IF($V45&lt;=AN$2,(DATEDIF(AM$2,$V45,"D")/365),IF($G45&gt;AM$2,(DATEDIF($G45,AN$2,"D")/365),1)))))))</f>
        <v>0</v>
      </c>
      <c r="AO45" s="53">
        <f>IF($V45&lt;=AN$2,0,IF($O45&lt;=AN$2,0,IF($G45&gt;=AO$2,0,IF($K45&gt;=$J45,0,IF($O45&lt;=AO$2,($J45-(SUM($K45,SUM($Z45:AN45)))),IF($L45=$D$139,(($J45-$K45)/$P45),(($J45-SUM($Z45:AN45))*$Q45))*IF($V45&lt;=AO$2,(DATEDIF(AN$2,$V45,"D")/365),IF($G45&gt;AN$2,(DATEDIF($G45,AO$2,"D")/365),1)))))))</f>
        <v>0</v>
      </c>
      <c r="AP45" s="53">
        <f>IF($V45&lt;=AO$2,0,IF($O45&lt;=AO$2,0,IF($G45&gt;=AP$2,0,IF($K45&gt;=$J45,0,IF($O45&lt;=AP$2,($J45-(SUM($K45,SUM($Z45:AO45)))),IF($L45=$D$139,(($J45-$K45)/$P45),(($J45-SUM($Z45:AO45))*$Q45))*IF($V45&lt;=AP$2,(DATEDIF(AO$2,$V45,"D")/365),IF($G45&gt;AO$2,(DATEDIF($G45,AP$2,"D")/365),1)))))))</f>
        <v>0</v>
      </c>
      <c r="AQ45" s="53">
        <f>IF($V45&lt;=AP$2,0,IF($O45&lt;=AP$2,0,IF($G45&gt;=AQ$2,0,IF($K45&gt;=$J45,0,IF($O45&lt;=AQ$2,($J45-(SUM($K45,SUM($Z45:AP45)))),IF($L45=$D$139,(($J45-$K45)/$P45),(($J45-SUM($Z45:AP45))*$Q45))*IF($V45&lt;=AQ$2,(DATEDIF(AP$2,$V45,"D")/365),IF($G45&gt;AP$2,(DATEDIF($G45,AQ$2,"D")/365),1)))))))</f>
        <v>0</v>
      </c>
      <c r="AR45" s="53">
        <f>IF($V45&lt;=AQ$2,0,IF($O45&lt;=AQ$2,0,IF($G45&gt;=AR$2,0,IF($K45&gt;=$J45,0,IF($O45&lt;=AR$2,($J45-(SUM($K45,SUM($Z45:AQ45)))),IF($L45=$D$139,(($J45-$K45)/$P45),(($J45-SUM($Z45:AQ45))*$Q45))*IF($V45&lt;=AR$2,(DATEDIF(AQ$2,$V45,"D")/365),IF($G45&gt;AQ$2,(DATEDIF($G45,AR$2,"D")/365),1)))))))</f>
        <v>0</v>
      </c>
      <c r="AS45" s="53">
        <f>IF($V45&lt;=AR$2,0,IF($O45&lt;=AR$2,0,IF($G45&gt;=AS$2,0,IF($K45&gt;=$J45,0,IF($O45&lt;=AS$2,($J45-(SUM($K45,SUM($Z45:AR45)))),IF($L45=$D$139,(($J45-$K45)/$P45),(($J45-SUM($Z45:AR45))*$Q45))*IF($V45&lt;=AS$2,(DATEDIF(AR$2,$V45,"D")/365),IF($G45&gt;AR$2,(DATEDIF($G45,AS$2,"D")/365),1)))))))</f>
        <v>0</v>
      </c>
      <c r="AT45" s="53">
        <f>IF($V45&lt;=AS$2,0,IF($O45&lt;=AS$2,0,IF($G45&gt;=AT$2,0,IF($K45&gt;=$J45,0,IF($O45&lt;=AT$2,($J45-(SUM($K45,SUM($Z45:AS45)))),IF($L45=$D$139,(($J45-$K45)/$P45),(($J45-SUM($Z45:AS45))*$Q45))*IF($V45&lt;=AT$2,(DATEDIF(AS$2,$V45,"D")/365),IF($G45&gt;AS$2,(DATEDIF($G45,AT$2,"D")/365),1)))))))</f>
        <v>0</v>
      </c>
      <c r="AU45" s="53">
        <f>IF($V45&lt;=AT$2,0,IF($O45&lt;=AT$2,0,IF($G45&gt;=AU$2,0,IF($K45&gt;=$J45,0,IF($O45&lt;=AU$2,($J45-(SUM($K45,SUM($Z45:AT45)))),IF($L45=$D$139,(($J45-$K45)/$P45),(($J45-SUM($Z45:AT45))*$Q45))*IF($V45&lt;=AU$2,(DATEDIF(AT$2,$V45,"D")/365),IF($G45&gt;AT$2,(DATEDIF($G45,AU$2,"D")/365),1)))))))</f>
        <v>0</v>
      </c>
      <c r="AV45" s="53">
        <f>IF($V45&lt;=AU$2,0,IF($O45&lt;=AU$2,0,IF($G45&gt;=AV$2,0,IF($K45&gt;=$J45,0,IF($O45&lt;=AV$2,($J45-(SUM($K45,SUM($Z45:AU45)))),IF($L45=$D$139,(($J45-$K45)/$P45),(($J45-SUM($Z45:AU45))*$Q45))*IF($V45&lt;=AV$2,(DATEDIF(AU$2,$V45,"D")/365),IF($G45&gt;AU$2,(DATEDIF($G45,AV$2,"D")/365),1)))))))</f>
        <v>0</v>
      </c>
      <c r="AW45" s="53">
        <f>IF($V45&lt;=AV$2,0,IF($O45&lt;=AV$2,0,IF($G45&gt;=AW$2,0,IF($K45&gt;=$J45,0,IF($O45&lt;=AW$2,($J45-(SUM($K45,SUM($Z45:AV45)))),IF($L45=$D$139,(($J45-$K45)/$P45),(($J45-SUM($Z45:AV45))*$Q45))*IF($V45&lt;=AW$2,(DATEDIF(AV$2,$V45,"D")/365),IF($G45&gt;AV$2,(DATEDIF($G45,AW$2,"D")/365),1)))))))</f>
        <v>0</v>
      </c>
      <c r="AX45" s="53">
        <f>IF($V45&lt;=AW$2,0,IF($O45&lt;=AW$2,0,IF($G45&gt;=AX$2,0,IF($K45&gt;=$J45,0,IF($O45&lt;=AX$2,($J45-(SUM($K45,SUM($Z45:AW45)))),IF($L45=$D$139,(($J45-$K45)/$P45),(($J45-SUM($Z45:AW45))*$Q45))*IF($V45&lt;=AX$2,(DATEDIF(AW$2,$V45,"D")/365),IF($G45&gt;AW$2,(DATEDIF($G45,AX$2,"D")/365),1)))))))</f>
        <v>0</v>
      </c>
      <c r="AY45" s="53">
        <f>IF($V45&lt;=AX$2,0,IF($O45&lt;=AX$2,0,IF($G45&gt;=AY$2,0,IF($K45&gt;=$J45,0,IF($O45&lt;=AY$2,($J45-(SUM($K45,SUM($Z45:AX45)))),IF($L45=$D$139,(($J45-$K45)/$P45),(($J45-SUM($Z45:AX45))*$Q45))*IF($V45&lt;=AY$2,(DATEDIF(AX$2,$V45,"D")/365),IF($G45&gt;AX$2,(DATEDIF($G45,AY$2,"D")/365),1)))))))</f>
        <v>0</v>
      </c>
      <c r="AZ45" s="52"/>
      <c r="BA45" s="52"/>
      <c r="BB45" s="126">
        <f>IF($V45&lt;=BB$2,0,IF($G45&gt;=BB$2,0,IF($G45&gt;$W$3,(J45-Z45),IF($G45&lt;=$W$3,J45-SUM(W45,$Z45:Z45),0))))</f>
        <v>0</v>
      </c>
      <c r="BC45" s="53">
        <f t="shared" si="26"/>
        <v>0</v>
      </c>
      <c r="BD45" s="52">
        <f t="shared" si="26"/>
        <v>0</v>
      </c>
      <c r="BE45" s="53">
        <f t="shared" si="26"/>
        <v>0</v>
      </c>
      <c r="BF45" s="52">
        <f t="shared" si="26"/>
        <v>0</v>
      </c>
      <c r="BG45" s="53">
        <f t="shared" si="26"/>
        <v>0</v>
      </c>
      <c r="BH45" s="52">
        <f t="shared" si="26"/>
        <v>0</v>
      </c>
      <c r="BI45" s="53">
        <f t="shared" si="26"/>
        <v>0</v>
      </c>
      <c r="BJ45" s="52">
        <f t="shared" si="26"/>
        <v>0</v>
      </c>
      <c r="BK45" s="53">
        <f t="shared" si="26"/>
        <v>0</v>
      </c>
      <c r="BL45" s="52">
        <f t="shared" si="26"/>
        <v>0</v>
      </c>
      <c r="BM45" s="53">
        <f t="shared" si="26"/>
        <v>0</v>
      </c>
      <c r="BN45" s="52">
        <f t="shared" si="26"/>
        <v>0</v>
      </c>
      <c r="BO45" s="53">
        <f t="shared" si="26"/>
        <v>0</v>
      </c>
      <c r="BP45" s="52">
        <f t="shared" si="26"/>
        <v>0</v>
      </c>
      <c r="BQ45" s="53">
        <f t="shared" si="26"/>
        <v>0</v>
      </c>
      <c r="BR45" s="52">
        <f t="shared" si="25"/>
        <v>0</v>
      </c>
      <c r="BS45" s="53">
        <f t="shared" si="19"/>
        <v>0</v>
      </c>
      <c r="BT45" s="52">
        <f t="shared" si="19"/>
        <v>0</v>
      </c>
      <c r="BU45" s="53">
        <f t="shared" si="19"/>
        <v>0</v>
      </c>
      <c r="BV45" s="52">
        <f t="shared" si="19"/>
        <v>0</v>
      </c>
      <c r="BW45" s="53">
        <f t="shared" si="19"/>
        <v>0</v>
      </c>
      <c r="BX45" s="52">
        <f t="shared" si="19"/>
        <v>0</v>
      </c>
      <c r="BY45" s="53">
        <f t="shared" si="19"/>
        <v>0</v>
      </c>
      <c r="BZ45" s="52">
        <f t="shared" si="19"/>
        <v>0</v>
      </c>
      <c r="CA45" s="53">
        <f t="shared" si="19"/>
        <v>0</v>
      </c>
    </row>
    <row r="46" spans="1:79">
      <c r="A46" s="20">
        <v>45</v>
      </c>
      <c r="B46" s="20" t="s">
        <v>30</v>
      </c>
      <c r="C46" s="20" t="s">
        <v>153</v>
      </c>
      <c r="D46" s="2">
        <v>1985</v>
      </c>
      <c r="E46" s="3">
        <v>4</v>
      </c>
      <c r="F46" s="2">
        <v>1</v>
      </c>
      <c r="G46" s="55">
        <f t="shared" si="22"/>
        <v>31137</v>
      </c>
      <c r="H46" s="4">
        <v>0</v>
      </c>
      <c r="I46" s="1">
        <v>0</v>
      </c>
      <c r="J46" s="51">
        <f t="shared" si="23"/>
        <v>0</v>
      </c>
      <c r="K46" s="54">
        <f t="shared" si="24"/>
        <v>0</v>
      </c>
      <c r="L46" s="4" t="s">
        <v>96</v>
      </c>
      <c r="M46" s="54">
        <f t="shared" si="15"/>
        <v>10</v>
      </c>
      <c r="N46" s="53">
        <f t="shared" si="2"/>
        <v>10</v>
      </c>
      <c r="O46" s="55">
        <f t="shared" si="3"/>
        <v>34789</v>
      </c>
      <c r="P46" s="53">
        <f t="shared" si="4"/>
        <v>0</v>
      </c>
      <c r="Q46" s="111">
        <f t="shared" si="5"/>
        <v>0</v>
      </c>
      <c r="R46" s="150" t="s">
        <v>130</v>
      </c>
      <c r="S46" s="151">
        <v>17</v>
      </c>
      <c r="T46" s="152">
        <v>4</v>
      </c>
      <c r="U46" s="151">
        <v>2035</v>
      </c>
      <c r="V46" s="116">
        <f t="shared" si="20"/>
        <v>54878</v>
      </c>
      <c r="W46" s="53">
        <f t="shared" si="7"/>
        <v>0</v>
      </c>
      <c r="X46" s="53">
        <f t="shared" si="8"/>
        <v>0</v>
      </c>
      <c r="Y46" s="53">
        <f t="shared" si="9"/>
        <v>0</v>
      </c>
      <c r="Z46" s="53">
        <f t="shared" si="21"/>
        <v>0</v>
      </c>
      <c r="AA46" s="53">
        <f>IF($V46&lt;=Z$2,0,IF($O46&lt;=Z$2,0,IF($G46&gt;=AA$2,0,IF($K46&gt;=$J46,0,IF($O46&lt;=AA$2,($J46-(SUM($K46,SUM($Z46:Z46)))),IF($L46=$D$139,(($J46-$K46)/$P46),(($J46-SUM($Z46:Z46))*$Q46))*IF($V46&lt;=AA$2,(DATEDIF(Z$2,$V46,"D")/365),IF($G46&gt;Z$2,(DATEDIF($G46,AA$2,"D")/365),1)))))))</f>
        <v>0</v>
      </c>
      <c r="AB46" s="53">
        <f>IF($V46&lt;=AA$2,0,IF($O46&lt;=AA$2,0,IF($G46&gt;=AB$2,0,IF($K46&gt;=$J46,0,IF($O46&lt;=AB$2,($J46-(SUM($K46,SUM($Z46:AA46)))),IF($L46=$D$139,(($J46-$K46)/$P46),(($J46-SUM($Z46:AA46))*$Q46))*IF($V46&lt;=AB$2,(DATEDIF(AA$2,$V46,"D")/365),IF($G46&gt;AA$2,(DATEDIF($G46,AB$2,"D")/365),1)))))))</f>
        <v>0</v>
      </c>
      <c r="AC46" s="53">
        <f>IF($V46&lt;=AB$2,0,IF($O46&lt;=AB$2,0,IF($G46&gt;=AC$2,0,IF($K46&gt;=$J46,0,IF($O46&lt;=AC$2,($J46-(SUM($K46,SUM($Z46:AB46)))),IF($L46=$D$139,(($J46-$K46)/$P46),(($J46-SUM($Z46:AB46))*$Q46))*IF($V46&lt;=AC$2,(DATEDIF(AB$2,$V46,"D")/365),IF($G46&gt;AB$2,(DATEDIF($G46,AC$2,"D")/365),1)))))))</f>
        <v>0</v>
      </c>
      <c r="AD46" s="53">
        <f>IF($V46&lt;=AC$2,0,IF($O46&lt;=AC$2,0,IF($G46&gt;=AD$2,0,IF($K46&gt;=$J46,0,IF($O46&lt;=AD$2,($J46-(SUM($K46,SUM($Z46:AC46)))),IF($L46=$D$139,(($J46-$K46)/$P46),(($J46-SUM($Z46:AC46))*$Q46))*IF($V46&lt;=AD$2,(DATEDIF(AC$2,$V46,"D")/365),IF($G46&gt;AC$2,(DATEDIF($G46,AD$2,"D")/365),1)))))))</f>
        <v>0</v>
      </c>
      <c r="AE46" s="53">
        <f>IF($V46&lt;=AD$2,0,IF($O46&lt;=AD$2,0,IF($G46&gt;=AE$2,0,IF($K46&gt;=$J46,0,IF($O46&lt;=AE$2,($J46-(SUM($K46,SUM($Z46:AD46)))),IF($L46=$D$139,(($J46-$K46)/$P46),(($J46-SUM($Z46:AD46))*$Q46))*IF($V46&lt;=AE$2,(DATEDIF(AD$2,$V46,"D")/365),IF($G46&gt;AD$2,(DATEDIF($G46,AE$2,"D")/365),1)))))))</f>
        <v>0</v>
      </c>
      <c r="AF46" s="53">
        <f>IF($V46&lt;=AE$2,0,IF($O46&lt;=AE$2,0,IF($G46&gt;=AF$2,0,IF($K46&gt;=$J46,0,IF($O46&lt;=AF$2,($J46-(SUM($K46,SUM($Z46:AE46)))),IF($L46=$D$139,(($J46-$K46)/$P46),(($J46-SUM($Z46:AE46))*$Q46))*IF($V46&lt;=AF$2,(DATEDIF(AE$2,$V46,"D")/365),IF($G46&gt;AE$2,(DATEDIF($G46,AF$2,"D")/365),1)))))))</f>
        <v>0</v>
      </c>
      <c r="AG46" s="53">
        <f>IF($V46&lt;=AF$2,0,IF($O46&lt;=AF$2,0,IF($G46&gt;=AG$2,0,IF($K46&gt;=$J46,0,IF($O46&lt;=AG$2,($J46-(SUM($K46,SUM($Z46:AF46)))),IF($L46=$D$139,(($J46-$K46)/$P46),(($J46-SUM($Z46:AF46))*$Q46))*IF($V46&lt;=AG$2,(DATEDIF(AF$2,$V46,"D")/365),IF($G46&gt;AF$2,(DATEDIF($G46,AG$2,"D")/365),1)))))))</f>
        <v>0</v>
      </c>
      <c r="AH46" s="53">
        <f>IF($V46&lt;=AG$2,0,IF($O46&lt;=AG$2,0,IF($G46&gt;=AH$2,0,IF($K46&gt;=$J46,0,IF($O46&lt;=AH$2,($J46-(SUM($K46,SUM($Z46:AG46)))),IF($L46=$D$139,(($J46-$K46)/$P46),(($J46-SUM($Z46:AG46))*$Q46))*IF($V46&lt;=AH$2,(DATEDIF(AG$2,$V46,"D")/365),IF($G46&gt;AG$2,(DATEDIF($G46,AH$2,"D")/365),1)))))))</f>
        <v>0</v>
      </c>
      <c r="AI46" s="53">
        <f>IF($V46&lt;=AH$2,0,IF($O46&lt;=AH$2,0,IF($G46&gt;=AI$2,0,IF($K46&gt;=$J46,0,IF($O46&lt;=AI$2,($J46-(SUM($K46,SUM($Z46:AH46)))),IF($L46=$D$139,(($J46-$K46)/$P46),(($J46-SUM($Z46:AH46))*$Q46))*IF($V46&lt;=AI$2,(DATEDIF(AH$2,$V46,"D")/365),IF($G46&gt;AH$2,(DATEDIF($G46,AI$2,"D")/365),1)))))))</f>
        <v>0</v>
      </c>
      <c r="AJ46" s="53">
        <f>IF($V46&lt;=AI$2,0,IF($O46&lt;=AI$2,0,IF($G46&gt;=AJ$2,0,IF($K46&gt;=$J46,0,IF($O46&lt;=AJ$2,($J46-(SUM($K46,SUM($Z46:AI46)))),IF($L46=$D$139,(($J46-$K46)/$P46),(($J46-SUM($Z46:AI46))*$Q46))*IF($V46&lt;=AJ$2,(DATEDIF(AI$2,$V46,"D")/365),IF($G46&gt;AI$2,(DATEDIF($G46,AJ$2,"D")/365),1)))))))</f>
        <v>0</v>
      </c>
      <c r="AK46" s="53">
        <f>IF($V46&lt;=AJ$2,0,IF($O46&lt;=AJ$2,0,IF($G46&gt;=AK$2,0,IF($K46&gt;=$J46,0,IF($O46&lt;=AK$2,($J46-(SUM($K46,SUM($Z46:AJ46)))),IF($L46=$D$139,(($J46-$K46)/$P46),(($J46-SUM($Z46:AJ46))*$Q46))*IF($V46&lt;=AK$2,(DATEDIF(AJ$2,$V46,"D")/365),IF($G46&gt;AJ$2,(DATEDIF($G46,AK$2,"D")/365),1)))))))</f>
        <v>0</v>
      </c>
      <c r="AL46" s="53">
        <f>IF($V46&lt;=AK$2,0,IF($O46&lt;=AK$2,0,IF($G46&gt;=AL$2,0,IF($K46&gt;=$J46,0,IF($O46&lt;=AL$2,($J46-(SUM($K46,SUM($Z46:AK46)))),IF($L46=$D$139,(($J46-$K46)/$P46),(($J46-SUM($Z46:AK46))*$Q46))*IF($V46&lt;=AL$2,(DATEDIF(AK$2,$V46,"D")/365),IF($G46&gt;AK$2,(DATEDIF($G46,AL$2,"D")/365),1)))))))</f>
        <v>0</v>
      </c>
      <c r="AM46" s="53">
        <f>IF($V46&lt;=AL$2,0,IF($O46&lt;=AL$2,0,IF($G46&gt;=AM$2,0,IF($K46&gt;=$J46,0,IF($O46&lt;=AM$2,($J46-(SUM($K46,SUM($Z46:AL46)))),IF($L46=$D$139,(($J46-$K46)/$P46),(($J46-SUM($Z46:AL46))*$Q46))*IF($V46&lt;=AM$2,(DATEDIF(AL$2,$V46,"D")/365),IF($G46&gt;AL$2,(DATEDIF($G46,AM$2,"D")/365),1)))))))</f>
        <v>0</v>
      </c>
      <c r="AN46" s="53">
        <f>IF($V46&lt;=AM$2,0,IF($O46&lt;=AM$2,0,IF($G46&gt;=AN$2,0,IF($K46&gt;=$J46,0,IF($O46&lt;=AN$2,($J46-(SUM($K46,SUM($Z46:AM46)))),IF($L46=$D$139,(($J46-$K46)/$P46),(($J46-SUM($Z46:AM46))*$Q46))*IF($V46&lt;=AN$2,(DATEDIF(AM$2,$V46,"D")/365),IF($G46&gt;AM$2,(DATEDIF($G46,AN$2,"D")/365),1)))))))</f>
        <v>0</v>
      </c>
      <c r="AO46" s="53">
        <f>IF($V46&lt;=AN$2,0,IF($O46&lt;=AN$2,0,IF($G46&gt;=AO$2,0,IF($K46&gt;=$J46,0,IF($O46&lt;=AO$2,($J46-(SUM($K46,SUM($Z46:AN46)))),IF($L46=$D$139,(($J46-$K46)/$P46),(($J46-SUM($Z46:AN46))*$Q46))*IF($V46&lt;=AO$2,(DATEDIF(AN$2,$V46,"D")/365),IF($G46&gt;AN$2,(DATEDIF($G46,AO$2,"D")/365),1)))))))</f>
        <v>0</v>
      </c>
      <c r="AP46" s="53">
        <f>IF($V46&lt;=AO$2,0,IF($O46&lt;=AO$2,0,IF($G46&gt;=AP$2,0,IF($K46&gt;=$J46,0,IF($O46&lt;=AP$2,($J46-(SUM($K46,SUM($Z46:AO46)))),IF($L46=$D$139,(($J46-$K46)/$P46),(($J46-SUM($Z46:AO46))*$Q46))*IF($V46&lt;=AP$2,(DATEDIF(AO$2,$V46,"D")/365),IF($G46&gt;AO$2,(DATEDIF($G46,AP$2,"D")/365),1)))))))</f>
        <v>0</v>
      </c>
      <c r="AQ46" s="53">
        <f>IF($V46&lt;=AP$2,0,IF($O46&lt;=AP$2,0,IF($G46&gt;=AQ$2,0,IF($K46&gt;=$J46,0,IF($O46&lt;=AQ$2,($J46-(SUM($K46,SUM($Z46:AP46)))),IF($L46=$D$139,(($J46-$K46)/$P46),(($J46-SUM($Z46:AP46))*$Q46))*IF($V46&lt;=AQ$2,(DATEDIF(AP$2,$V46,"D")/365),IF($G46&gt;AP$2,(DATEDIF($G46,AQ$2,"D")/365),1)))))))</f>
        <v>0</v>
      </c>
      <c r="AR46" s="53">
        <f>IF($V46&lt;=AQ$2,0,IF($O46&lt;=AQ$2,0,IF($G46&gt;=AR$2,0,IF($K46&gt;=$J46,0,IF($O46&lt;=AR$2,($J46-(SUM($K46,SUM($Z46:AQ46)))),IF($L46=$D$139,(($J46-$K46)/$P46),(($J46-SUM($Z46:AQ46))*$Q46))*IF($V46&lt;=AR$2,(DATEDIF(AQ$2,$V46,"D")/365),IF($G46&gt;AQ$2,(DATEDIF($G46,AR$2,"D")/365),1)))))))</f>
        <v>0</v>
      </c>
      <c r="AS46" s="53">
        <f>IF($V46&lt;=AR$2,0,IF($O46&lt;=AR$2,0,IF($G46&gt;=AS$2,0,IF($K46&gt;=$J46,0,IF($O46&lt;=AS$2,($J46-(SUM($K46,SUM($Z46:AR46)))),IF($L46=$D$139,(($J46-$K46)/$P46),(($J46-SUM($Z46:AR46))*$Q46))*IF($V46&lt;=AS$2,(DATEDIF(AR$2,$V46,"D")/365),IF($G46&gt;AR$2,(DATEDIF($G46,AS$2,"D")/365),1)))))))</f>
        <v>0</v>
      </c>
      <c r="AT46" s="53">
        <f>IF($V46&lt;=AS$2,0,IF($O46&lt;=AS$2,0,IF($G46&gt;=AT$2,0,IF($K46&gt;=$J46,0,IF($O46&lt;=AT$2,($J46-(SUM($K46,SUM($Z46:AS46)))),IF($L46=$D$139,(($J46-$K46)/$P46),(($J46-SUM($Z46:AS46))*$Q46))*IF($V46&lt;=AT$2,(DATEDIF(AS$2,$V46,"D")/365),IF($G46&gt;AS$2,(DATEDIF($G46,AT$2,"D")/365),1)))))))</f>
        <v>0</v>
      </c>
      <c r="AU46" s="53">
        <f>IF($V46&lt;=AT$2,0,IF($O46&lt;=AT$2,0,IF($G46&gt;=AU$2,0,IF($K46&gt;=$J46,0,IF($O46&lt;=AU$2,($J46-(SUM($K46,SUM($Z46:AT46)))),IF($L46=$D$139,(($J46-$K46)/$P46),(($J46-SUM($Z46:AT46))*$Q46))*IF($V46&lt;=AU$2,(DATEDIF(AT$2,$V46,"D")/365),IF($G46&gt;AT$2,(DATEDIF($G46,AU$2,"D")/365),1)))))))</f>
        <v>0</v>
      </c>
      <c r="AV46" s="53">
        <f>IF($V46&lt;=AU$2,0,IF($O46&lt;=AU$2,0,IF($G46&gt;=AV$2,0,IF($K46&gt;=$J46,0,IF($O46&lt;=AV$2,($J46-(SUM($K46,SUM($Z46:AU46)))),IF($L46=$D$139,(($J46-$K46)/$P46),(($J46-SUM($Z46:AU46))*$Q46))*IF($V46&lt;=AV$2,(DATEDIF(AU$2,$V46,"D")/365),IF($G46&gt;AU$2,(DATEDIF($G46,AV$2,"D")/365),1)))))))</f>
        <v>0</v>
      </c>
      <c r="AW46" s="53">
        <f>IF($V46&lt;=AV$2,0,IF($O46&lt;=AV$2,0,IF($G46&gt;=AW$2,0,IF($K46&gt;=$J46,0,IF($O46&lt;=AW$2,($J46-(SUM($K46,SUM($Z46:AV46)))),IF($L46=$D$139,(($J46-$K46)/$P46),(($J46-SUM($Z46:AV46))*$Q46))*IF($V46&lt;=AW$2,(DATEDIF(AV$2,$V46,"D")/365),IF($G46&gt;AV$2,(DATEDIF($G46,AW$2,"D")/365),1)))))))</f>
        <v>0</v>
      </c>
      <c r="AX46" s="53">
        <f>IF($V46&lt;=AW$2,0,IF($O46&lt;=AW$2,0,IF($G46&gt;=AX$2,0,IF($K46&gt;=$J46,0,IF($O46&lt;=AX$2,($J46-(SUM($K46,SUM($Z46:AW46)))),IF($L46=$D$139,(($J46-$K46)/$P46),(($J46-SUM($Z46:AW46))*$Q46))*IF($V46&lt;=AX$2,(DATEDIF(AW$2,$V46,"D")/365),IF($G46&gt;AW$2,(DATEDIF($G46,AX$2,"D")/365),1)))))))</f>
        <v>0</v>
      </c>
      <c r="AY46" s="53">
        <f>IF($V46&lt;=AX$2,0,IF($O46&lt;=AX$2,0,IF($G46&gt;=AY$2,0,IF($K46&gt;=$J46,0,IF($O46&lt;=AY$2,($J46-(SUM($K46,SUM($Z46:AX46)))),IF($L46=$D$139,(($J46-$K46)/$P46),(($J46-SUM($Z46:AX46))*$Q46))*IF($V46&lt;=AY$2,(DATEDIF(AX$2,$V46,"D")/365),IF($G46&gt;AX$2,(DATEDIF($G46,AY$2,"D")/365),1)))))))</f>
        <v>0</v>
      </c>
      <c r="AZ46" s="52"/>
      <c r="BA46" s="52"/>
      <c r="BB46" s="126">
        <f>IF($V46&lt;=BB$2,0,IF($G46&gt;=BB$2,0,IF($G46&gt;$W$3,(J46-Z46),IF($G46&lt;=$W$3,J46-SUM(W46,$Z46:Z46),0))))</f>
        <v>0</v>
      </c>
      <c r="BC46" s="53">
        <f t="shared" si="26"/>
        <v>0</v>
      </c>
      <c r="BD46" s="52">
        <f t="shared" si="26"/>
        <v>0</v>
      </c>
      <c r="BE46" s="53">
        <f t="shared" si="26"/>
        <v>0</v>
      </c>
      <c r="BF46" s="52">
        <f t="shared" si="26"/>
        <v>0</v>
      </c>
      <c r="BG46" s="53">
        <f t="shared" si="26"/>
        <v>0</v>
      </c>
      <c r="BH46" s="52">
        <f t="shared" si="26"/>
        <v>0</v>
      </c>
      <c r="BI46" s="53">
        <f t="shared" si="26"/>
        <v>0</v>
      </c>
      <c r="BJ46" s="52">
        <f t="shared" si="26"/>
        <v>0</v>
      </c>
      <c r="BK46" s="53">
        <f t="shared" si="26"/>
        <v>0</v>
      </c>
      <c r="BL46" s="52">
        <f t="shared" si="26"/>
        <v>0</v>
      </c>
      <c r="BM46" s="53">
        <f t="shared" si="26"/>
        <v>0</v>
      </c>
      <c r="BN46" s="52">
        <f t="shared" si="26"/>
        <v>0</v>
      </c>
      <c r="BO46" s="53">
        <f t="shared" si="26"/>
        <v>0</v>
      </c>
      <c r="BP46" s="52">
        <f t="shared" si="26"/>
        <v>0</v>
      </c>
      <c r="BQ46" s="53">
        <f t="shared" si="26"/>
        <v>0</v>
      </c>
      <c r="BR46" s="52">
        <f t="shared" si="25"/>
        <v>0</v>
      </c>
      <c r="BS46" s="53">
        <f t="shared" si="19"/>
        <v>0</v>
      </c>
      <c r="BT46" s="52">
        <f t="shared" si="19"/>
        <v>0</v>
      </c>
      <c r="BU46" s="53">
        <f t="shared" si="19"/>
        <v>0</v>
      </c>
      <c r="BV46" s="52">
        <f t="shared" si="19"/>
        <v>0</v>
      </c>
      <c r="BW46" s="53">
        <f t="shared" si="19"/>
        <v>0</v>
      </c>
      <c r="BX46" s="52">
        <f t="shared" si="19"/>
        <v>0</v>
      </c>
      <c r="BY46" s="53">
        <f t="shared" si="19"/>
        <v>0</v>
      </c>
      <c r="BZ46" s="52">
        <f t="shared" si="19"/>
        <v>0</v>
      </c>
      <c r="CA46" s="53">
        <f t="shared" si="19"/>
        <v>0</v>
      </c>
    </row>
    <row r="47" spans="1:79">
      <c r="A47" s="20">
        <v>46</v>
      </c>
      <c r="B47" s="20" t="s">
        <v>30</v>
      </c>
      <c r="C47" s="20" t="s">
        <v>153</v>
      </c>
      <c r="D47" s="2">
        <v>1985</v>
      </c>
      <c r="E47" s="3">
        <v>4</v>
      </c>
      <c r="F47" s="2">
        <v>1</v>
      </c>
      <c r="G47" s="55">
        <f t="shared" si="22"/>
        <v>31137</v>
      </c>
      <c r="H47" s="4">
        <v>0</v>
      </c>
      <c r="I47" s="1">
        <v>0</v>
      </c>
      <c r="J47" s="51">
        <f t="shared" si="23"/>
        <v>0</v>
      </c>
      <c r="K47" s="54">
        <f t="shared" si="24"/>
        <v>0</v>
      </c>
      <c r="L47" s="4" t="s">
        <v>96</v>
      </c>
      <c r="M47" s="54">
        <f t="shared" si="15"/>
        <v>10</v>
      </c>
      <c r="N47" s="53">
        <f t="shared" si="2"/>
        <v>10</v>
      </c>
      <c r="O47" s="55">
        <f t="shared" si="3"/>
        <v>34789</v>
      </c>
      <c r="P47" s="53">
        <f t="shared" si="4"/>
        <v>0</v>
      </c>
      <c r="Q47" s="111">
        <f t="shared" si="5"/>
        <v>0</v>
      </c>
      <c r="R47" s="150" t="s">
        <v>130</v>
      </c>
      <c r="S47" s="151">
        <v>17</v>
      </c>
      <c r="T47" s="152">
        <v>4</v>
      </c>
      <c r="U47" s="151">
        <v>2035</v>
      </c>
      <c r="V47" s="116">
        <f t="shared" si="20"/>
        <v>54878</v>
      </c>
      <c r="W47" s="53">
        <f t="shared" si="7"/>
        <v>0</v>
      </c>
      <c r="X47" s="53">
        <f t="shared" si="8"/>
        <v>0</v>
      </c>
      <c r="Y47" s="53">
        <f t="shared" si="9"/>
        <v>0</v>
      </c>
      <c r="Z47" s="53">
        <f t="shared" si="21"/>
        <v>0</v>
      </c>
      <c r="AA47" s="53">
        <f>IF($V47&lt;=Z$2,0,IF($O47&lt;=Z$2,0,IF($G47&gt;=AA$2,0,IF($K47&gt;=$J47,0,IF($O47&lt;=AA$2,($J47-(SUM($K47,SUM($Z47:Z47)))),IF($L47=$D$139,(($J47-$K47)/$P47),(($J47-SUM($Z47:Z47))*$Q47))*IF($V47&lt;=AA$2,(DATEDIF(Z$2,$V47,"D")/365),IF($G47&gt;Z$2,(DATEDIF($G47,AA$2,"D")/365),1)))))))</f>
        <v>0</v>
      </c>
      <c r="AB47" s="53">
        <f>IF($V47&lt;=AA$2,0,IF($O47&lt;=AA$2,0,IF($G47&gt;=AB$2,0,IF($K47&gt;=$J47,0,IF($O47&lt;=AB$2,($J47-(SUM($K47,SUM($Z47:AA47)))),IF($L47=$D$139,(($J47-$K47)/$P47),(($J47-SUM($Z47:AA47))*$Q47))*IF($V47&lt;=AB$2,(DATEDIF(AA$2,$V47,"D")/365),IF($G47&gt;AA$2,(DATEDIF($G47,AB$2,"D")/365),1)))))))</f>
        <v>0</v>
      </c>
      <c r="AC47" s="53">
        <f>IF($V47&lt;=AB$2,0,IF($O47&lt;=AB$2,0,IF($G47&gt;=AC$2,0,IF($K47&gt;=$J47,0,IF($O47&lt;=AC$2,($J47-(SUM($K47,SUM($Z47:AB47)))),IF($L47=$D$139,(($J47-$K47)/$P47),(($J47-SUM($Z47:AB47))*$Q47))*IF($V47&lt;=AC$2,(DATEDIF(AB$2,$V47,"D")/365),IF($G47&gt;AB$2,(DATEDIF($G47,AC$2,"D")/365),1)))))))</f>
        <v>0</v>
      </c>
      <c r="AD47" s="53">
        <f>IF($V47&lt;=AC$2,0,IF($O47&lt;=AC$2,0,IF($G47&gt;=AD$2,0,IF($K47&gt;=$J47,0,IF($O47&lt;=AD$2,($J47-(SUM($K47,SUM($Z47:AC47)))),IF($L47=$D$139,(($J47-$K47)/$P47),(($J47-SUM($Z47:AC47))*$Q47))*IF($V47&lt;=AD$2,(DATEDIF(AC$2,$V47,"D")/365),IF($G47&gt;AC$2,(DATEDIF($G47,AD$2,"D")/365),1)))))))</f>
        <v>0</v>
      </c>
      <c r="AE47" s="53">
        <f>IF($V47&lt;=AD$2,0,IF($O47&lt;=AD$2,0,IF($G47&gt;=AE$2,0,IF($K47&gt;=$J47,0,IF($O47&lt;=AE$2,($J47-(SUM($K47,SUM($Z47:AD47)))),IF($L47=$D$139,(($J47-$K47)/$P47),(($J47-SUM($Z47:AD47))*$Q47))*IF($V47&lt;=AE$2,(DATEDIF(AD$2,$V47,"D")/365),IF($G47&gt;AD$2,(DATEDIF($G47,AE$2,"D")/365),1)))))))</f>
        <v>0</v>
      </c>
      <c r="AF47" s="53">
        <f>IF($V47&lt;=AE$2,0,IF($O47&lt;=AE$2,0,IF($G47&gt;=AF$2,0,IF($K47&gt;=$J47,0,IF($O47&lt;=AF$2,($J47-(SUM($K47,SUM($Z47:AE47)))),IF($L47=$D$139,(($J47-$K47)/$P47),(($J47-SUM($Z47:AE47))*$Q47))*IF($V47&lt;=AF$2,(DATEDIF(AE$2,$V47,"D")/365),IF($G47&gt;AE$2,(DATEDIF($G47,AF$2,"D")/365),1)))))))</f>
        <v>0</v>
      </c>
      <c r="AG47" s="53">
        <f>IF($V47&lt;=AF$2,0,IF($O47&lt;=AF$2,0,IF($G47&gt;=AG$2,0,IF($K47&gt;=$J47,0,IF($O47&lt;=AG$2,($J47-(SUM($K47,SUM($Z47:AF47)))),IF($L47=$D$139,(($J47-$K47)/$P47),(($J47-SUM($Z47:AF47))*$Q47))*IF($V47&lt;=AG$2,(DATEDIF(AF$2,$V47,"D")/365),IF($G47&gt;AF$2,(DATEDIF($G47,AG$2,"D")/365),1)))))))</f>
        <v>0</v>
      </c>
      <c r="AH47" s="53">
        <f>IF($V47&lt;=AG$2,0,IF($O47&lt;=AG$2,0,IF($G47&gt;=AH$2,0,IF($K47&gt;=$J47,0,IF($O47&lt;=AH$2,($J47-(SUM($K47,SUM($Z47:AG47)))),IF($L47=$D$139,(($J47-$K47)/$P47),(($J47-SUM($Z47:AG47))*$Q47))*IF($V47&lt;=AH$2,(DATEDIF(AG$2,$V47,"D")/365),IF($G47&gt;AG$2,(DATEDIF($G47,AH$2,"D")/365),1)))))))</f>
        <v>0</v>
      </c>
      <c r="AI47" s="53">
        <f>IF($V47&lt;=AH$2,0,IF($O47&lt;=AH$2,0,IF($G47&gt;=AI$2,0,IF($K47&gt;=$J47,0,IF($O47&lt;=AI$2,($J47-(SUM($K47,SUM($Z47:AH47)))),IF($L47=$D$139,(($J47-$K47)/$P47),(($J47-SUM($Z47:AH47))*$Q47))*IF($V47&lt;=AI$2,(DATEDIF(AH$2,$V47,"D")/365),IF($G47&gt;AH$2,(DATEDIF($G47,AI$2,"D")/365),1)))))))</f>
        <v>0</v>
      </c>
      <c r="AJ47" s="53">
        <f>IF($V47&lt;=AI$2,0,IF($O47&lt;=AI$2,0,IF($G47&gt;=AJ$2,0,IF($K47&gt;=$J47,0,IF($O47&lt;=AJ$2,($J47-(SUM($K47,SUM($Z47:AI47)))),IF($L47=$D$139,(($J47-$K47)/$P47),(($J47-SUM($Z47:AI47))*$Q47))*IF($V47&lt;=AJ$2,(DATEDIF(AI$2,$V47,"D")/365),IF($G47&gt;AI$2,(DATEDIF($G47,AJ$2,"D")/365),1)))))))</f>
        <v>0</v>
      </c>
      <c r="AK47" s="53">
        <f>IF($V47&lt;=AJ$2,0,IF($O47&lt;=AJ$2,0,IF($G47&gt;=AK$2,0,IF($K47&gt;=$J47,0,IF($O47&lt;=AK$2,($J47-(SUM($K47,SUM($Z47:AJ47)))),IF($L47=$D$139,(($J47-$K47)/$P47),(($J47-SUM($Z47:AJ47))*$Q47))*IF($V47&lt;=AK$2,(DATEDIF(AJ$2,$V47,"D")/365),IF($G47&gt;AJ$2,(DATEDIF($G47,AK$2,"D")/365),1)))))))</f>
        <v>0</v>
      </c>
      <c r="AL47" s="53">
        <f>IF($V47&lt;=AK$2,0,IF($O47&lt;=AK$2,0,IF($G47&gt;=AL$2,0,IF($K47&gt;=$J47,0,IF($O47&lt;=AL$2,($J47-(SUM($K47,SUM($Z47:AK47)))),IF($L47=$D$139,(($J47-$K47)/$P47),(($J47-SUM($Z47:AK47))*$Q47))*IF($V47&lt;=AL$2,(DATEDIF(AK$2,$V47,"D")/365),IF($G47&gt;AK$2,(DATEDIF($G47,AL$2,"D")/365),1)))))))</f>
        <v>0</v>
      </c>
      <c r="AM47" s="53">
        <f>IF($V47&lt;=AL$2,0,IF($O47&lt;=AL$2,0,IF($G47&gt;=AM$2,0,IF($K47&gt;=$J47,0,IF($O47&lt;=AM$2,($J47-(SUM($K47,SUM($Z47:AL47)))),IF($L47=$D$139,(($J47-$K47)/$P47),(($J47-SUM($Z47:AL47))*$Q47))*IF($V47&lt;=AM$2,(DATEDIF(AL$2,$V47,"D")/365),IF($G47&gt;AL$2,(DATEDIF($G47,AM$2,"D")/365),1)))))))</f>
        <v>0</v>
      </c>
      <c r="AN47" s="53">
        <f>IF($V47&lt;=AM$2,0,IF($O47&lt;=AM$2,0,IF($G47&gt;=AN$2,0,IF($K47&gt;=$J47,0,IF($O47&lt;=AN$2,($J47-(SUM($K47,SUM($Z47:AM47)))),IF($L47=$D$139,(($J47-$K47)/$P47),(($J47-SUM($Z47:AM47))*$Q47))*IF($V47&lt;=AN$2,(DATEDIF(AM$2,$V47,"D")/365),IF($G47&gt;AM$2,(DATEDIF($G47,AN$2,"D")/365),1)))))))</f>
        <v>0</v>
      </c>
      <c r="AO47" s="53">
        <f>IF($V47&lt;=AN$2,0,IF($O47&lt;=AN$2,0,IF($G47&gt;=AO$2,0,IF($K47&gt;=$J47,0,IF($O47&lt;=AO$2,($J47-(SUM($K47,SUM($Z47:AN47)))),IF($L47=$D$139,(($J47-$K47)/$P47),(($J47-SUM($Z47:AN47))*$Q47))*IF($V47&lt;=AO$2,(DATEDIF(AN$2,$V47,"D")/365),IF($G47&gt;AN$2,(DATEDIF($G47,AO$2,"D")/365),1)))))))</f>
        <v>0</v>
      </c>
      <c r="AP47" s="53">
        <f>IF($V47&lt;=AO$2,0,IF($O47&lt;=AO$2,0,IF($G47&gt;=AP$2,0,IF($K47&gt;=$J47,0,IF($O47&lt;=AP$2,($J47-(SUM($K47,SUM($Z47:AO47)))),IF($L47=$D$139,(($J47-$K47)/$P47),(($J47-SUM($Z47:AO47))*$Q47))*IF($V47&lt;=AP$2,(DATEDIF(AO$2,$V47,"D")/365),IF($G47&gt;AO$2,(DATEDIF($G47,AP$2,"D")/365),1)))))))</f>
        <v>0</v>
      </c>
      <c r="AQ47" s="53">
        <f>IF($V47&lt;=AP$2,0,IF($O47&lt;=AP$2,0,IF($G47&gt;=AQ$2,0,IF($K47&gt;=$J47,0,IF($O47&lt;=AQ$2,($J47-(SUM($K47,SUM($Z47:AP47)))),IF($L47=$D$139,(($J47-$K47)/$P47),(($J47-SUM($Z47:AP47))*$Q47))*IF($V47&lt;=AQ$2,(DATEDIF(AP$2,$V47,"D")/365),IF($G47&gt;AP$2,(DATEDIF($G47,AQ$2,"D")/365),1)))))))</f>
        <v>0</v>
      </c>
      <c r="AR47" s="53">
        <f>IF($V47&lt;=AQ$2,0,IF($O47&lt;=AQ$2,0,IF($G47&gt;=AR$2,0,IF($K47&gt;=$J47,0,IF($O47&lt;=AR$2,($J47-(SUM($K47,SUM($Z47:AQ47)))),IF($L47=$D$139,(($J47-$K47)/$P47),(($J47-SUM($Z47:AQ47))*$Q47))*IF($V47&lt;=AR$2,(DATEDIF(AQ$2,$V47,"D")/365),IF($G47&gt;AQ$2,(DATEDIF($G47,AR$2,"D")/365),1)))))))</f>
        <v>0</v>
      </c>
      <c r="AS47" s="53">
        <f>IF($V47&lt;=AR$2,0,IF($O47&lt;=AR$2,0,IF($G47&gt;=AS$2,0,IF($K47&gt;=$J47,0,IF($O47&lt;=AS$2,($J47-(SUM($K47,SUM($Z47:AR47)))),IF($L47=$D$139,(($J47-$K47)/$P47),(($J47-SUM($Z47:AR47))*$Q47))*IF($V47&lt;=AS$2,(DATEDIF(AR$2,$V47,"D")/365),IF($G47&gt;AR$2,(DATEDIF($G47,AS$2,"D")/365),1)))))))</f>
        <v>0</v>
      </c>
      <c r="AT47" s="53">
        <f>IF($V47&lt;=AS$2,0,IF($O47&lt;=AS$2,0,IF($G47&gt;=AT$2,0,IF($K47&gt;=$J47,0,IF($O47&lt;=AT$2,($J47-(SUM($K47,SUM($Z47:AS47)))),IF($L47=$D$139,(($J47-$K47)/$P47),(($J47-SUM($Z47:AS47))*$Q47))*IF($V47&lt;=AT$2,(DATEDIF(AS$2,$V47,"D")/365),IF($G47&gt;AS$2,(DATEDIF($G47,AT$2,"D")/365),1)))))))</f>
        <v>0</v>
      </c>
      <c r="AU47" s="53">
        <f>IF($V47&lt;=AT$2,0,IF($O47&lt;=AT$2,0,IF($G47&gt;=AU$2,0,IF($K47&gt;=$J47,0,IF($O47&lt;=AU$2,($J47-(SUM($K47,SUM($Z47:AT47)))),IF($L47=$D$139,(($J47-$K47)/$P47),(($J47-SUM($Z47:AT47))*$Q47))*IF($V47&lt;=AU$2,(DATEDIF(AT$2,$V47,"D")/365),IF($G47&gt;AT$2,(DATEDIF($G47,AU$2,"D")/365),1)))))))</f>
        <v>0</v>
      </c>
      <c r="AV47" s="53">
        <f>IF($V47&lt;=AU$2,0,IF($O47&lt;=AU$2,0,IF($G47&gt;=AV$2,0,IF($K47&gt;=$J47,0,IF($O47&lt;=AV$2,($J47-(SUM($K47,SUM($Z47:AU47)))),IF($L47=$D$139,(($J47-$K47)/$P47),(($J47-SUM($Z47:AU47))*$Q47))*IF($V47&lt;=AV$2,(DATEDIF(AU$2,$V47,"D")/365),IF($G47&gt;AU$2,(DATEDIF($G47,AV$2,"D")/365),1)))))))</f>
        <v>0</v>
      </c>
      <c r="AW47" s="53">
        <f>IF($V47&lt;=AV$2,0,IF($O47&lt;=AV$2,0,IF($G47&gt;=AW$2,0,IF($K47&gt;=$J47,0,IF($O47&lt;=AW$2,($J47-(SUM($K47,SUM($Z47:AV47)))),IF($L47=$D$139,(($J47-$K47)/$P47),(($J47-SUM($Z47:AV47))*$Q47))*IF($V47&lt;=AW$2,(DATEDIF(AV$2,$V47,"D")/365),IF($G47&gt;AV$2,(DATEDIF($G47,AW$2,"D")/365),1)))))))</f>
        <v>0</v>
      </c>
      <c r="AX47" s="53">
        <f>IF($V47&lt;=AW$2,0,IF($O47&lt;=AW$2,0,IF($G47&gt;=AX$2,0,IF($K47&gt;=$J47,0,IF($O47&lt;=AX$2,($J47-(SUM($K47,SUM($Z47:AW47)))),IF($L47=$D$139,(($J47-$K47)/$P47),(($J47-SUM($Z47:AW47))*$Q47))*IF($V47&lt;=AX$2,(DATEDIF(AW$2,$V47,"D")/365),IF($G47&gt;AW$2,(DATEDIF($G47,AX$2,"D")/365),1)))))))</f>
        <v>0</v>
      </c>
      <c r="AY47" s="53">
        <f>IF($V47&lt;=AX$2,0,IF($O47&lt;=AX$2,0,IF($G47&gt;=AY$2,0,IF($K47&gt;=$J47,0,IF($O47&lt;=AY$2,($J47-(SUM($K47,SUM($Z47:AX47)))),IF($L47=$D$139,(($J47-$K47)/$P47),(($J47-SUM($Z47:AX47))*$Q47))*IF($V47&lt;=AY$2,(DATEDIF(AX$2,$V47,"D")/365),IF($G47&gt;AX$2,(DATEDIF($G47,AY$2,"D")/365),1)))))))</f>
        <v>0</v>
      </c>
      <c r="AZ47" s="52"/>
      <c r="BA47" s="52"/>
      <c r="BB47" s="126">
        <f>IF($V47&lt;=BB$2,0,IF($G47&gt;=BB$2,0,IF($G47&gt;$W$3,(J47-Z47),IF($G47&lt;=$W$3,J47-SUM(W47,$Z47:Z47),0))))</f>
        <v>0</v>
      </c>
      <c r="BC47" s="53">
        <f t="shared" si="26"/>
        <v>0</v>
      </c>
      <c r="BD47" s="52">
        <f t="shared" si="26"/>
        <v>0</v>
      </c>
      <c r="BE47" s="53">
        <f t="shared" si="26"/>
        <v>0</v>
      </c>
      <c r="BF47" s="52">
        <f t="shared" si="26"/>
        <v>0</v>
      </c>
      <c r="BG47" s="53">
        <f t="shared" si="26"/>
        <v>0</v>
      </c>
      <c r="BH47" s="52">
        <f t="shared" si="26"/>
        <v>0</v>
      </c>
      <c r="BI47" s="53">
        <f t="shared" si="26"/>
        <v>0</v>
      </c>
      <c r="BJ47" s="52">
        <f t="shared" si="26"/>
        <v>0</v>
      </c>
      <c r="BK47" s="53">
        <f t="shared" si="26"/>
        <v>0</v>
      </c>
      <c r="BL47" s="52">
        <f t="shared" si="26"/>
        <v>0</v>
      </c>
      <c r="BM47" s="53">
        <f t="shared" si="26"/>
        <v>0</v>
      </c>
      <c r="BN47" s="52">
        <f t="shared" si="26"/>
        <v>0</v>
      </c>
      <c r="BO47" s="53">
        <f t="shared" si="26"/>
        <v>0</v>
      </c>
      <c r="BP47" s="52">
        <f t="shared" si="26"/>
        <v>0</v>
      </c>
      <c r="BQ47" s="53">
        <f t="shared" si="26"/>
        <v>0</v>
      </c>
      <c r="BR47" s="52">
        <f t="shared" si="25"/>
        <v>0</v>
      </c>
      <c r="BS47" s="53">
        <f t="shared" si="19"/>
        <v>0</v>
      </c>
      <c r="BT47" s="52">
        <f t="shared" si="19"/>
        <v>0</v>
      </c>
      <c r="BU47" s="53">
        <f t="shared" si="19"/>
        <v>0</v>
      </c>
      <c r="BV47" s="52">
        <f t="shared" si="19"/>
        <v>0</v>
      </c>
      <c r="BW47" s="53">
        <f t="shared" si="19"/>
        <v>0</v>
      </c>
      <c r="BX47" s="52">
        <f t="shared" si="19"/>
        <v>0</v>
      </c>
      <c r="BY47" s="53">
        <f t="shared" si="19"/>
        <v>0</v>
      </c>
      <c r="BZ47" s="52">
        <f t="shared" si="19"/>
        <v>0</v>
      </c>
      <c r="CA47" s="53">
        <f t="shared" si="19"/>
        <v>0</v>
      </c>
    </row>
    <row r="48" spans="1:79">
      <c r="A48" s="20">
        <v>47</v>
      </c>
      <c r="B48" s="20" t="s">
        <v>30</v>
      </c>
      <c r="C48" s="20" t="s">
        <v>153</v>
      </c>
      <c r="D48" s="2">
        <v>1985</v>
      </c>
      <c r="E48" s="3">
        <v>4</v>
      </c>
      <c r="F48" s="2">
        <v>1</v>
      </c>
      <c r="G48" s="55">
        <f t="shared" si="22"/>
        <v>31137</v>
      </c>
      <c r="H48" s="4">
        <v>0</v>
      </c>
      <c r="I48" s="1">
        <v>0</v>
      </c>
      <c r="J48" s="51">
        <f t="shared" si="23"/>
        <v>0</v>
      </c>
      <c r="K48" s="54">
        <f t="shared" si="24"/>
        <v>0</v>
      </c>
      <c r="L48" s="4" t="s">
        <v>96</v>
      </c>
      <c r="M48" s="54">
        <f t="shared" si="15"/>
        <v>10</v>
      </c>
      <c r="N48" s="53">
        <f t="shared" si="2"/>
        <v>10</v>
      </c>
      <c r="O48" s="55">
        <f t="shared" si="3"/>
        <v>34789</v>
      </c>
      <c r="P48" s="53">
        <f t="shared" si="4"/>
        <v>0</v>
      </c>
      <c r="Q48" s="111">
        <f t="shared" si="5"/>
        <v>0</v>
      </c>
      <c r="R48" s="150" t="s">
        <v>130</v>
      </c>
      <c r="S48" s="151">
        <v>17</v>
      </c>
      <c r="T48" s="152">
        <v>4</v>
      </c>
      <c r="U48" s="151">
        <v>2035</v>
      </c>
      <c r="V48" s="116">
        <f t="shared" si="20"/>
        <v>54878</v>
      </c>
      <c r="W48" s="53">
        <f t="shared" si="7"/>
        <v>0</v>
      </c>
      <c r="X48" s="53">
        <f t="shared" si="8"/>
        <v>0</v>
      </c>
      <c r="Y48" s="53">
        <f t="shared" si="9"/>
        <v>0</v>
      </c>
      <c r="Z48" s="53">
        <f t="shared" si="21"/>
        <v>0</v>
      </c>
      <c r="AA48" s="53">
        <f>IF($V48&lt;=Z$2,0,IF($O48&lt;=Z$2,0,IF($G48&gt;=AA$2,0,IF($K48&gt;=$J48,0,IF($O48&lt;=AA$2,($J48-(SUM($K48,SUM($Z48:Z48)))),IF($L48=$D$139,(($J48-$K48)/$P48),(($J48-SUM($Z48:Z48))*$Q48))*IF($V48&lt;=AA$2,(DATEDIF(Z$2,$V48,"D")/365),IF($G48&gt;Z$2,(DATEDIF($G48,AA$2,"D")/365),1)))))))</f>
        <v>0</v>
      </c>
      <c r="AB48" s="53">
        <f>IF($V48&lt;=AA$2,0,IF($O48&lt;=AA$2,0,IF($G48&gt;=AB$2,0,IF($K48&gt;=$J48,0,IF($O48&lt;=AB$2,($J48-(SUM($K48,SUM($Z48:AA48)))),IF($L48=$D$139,(($J48-$K48)/$P48),(($J48-SUM($Z48:AA48))*$Q48))*IF($V48&lt;=AB$2,(DATEDIF(AA$2,$V48,"D")/365),IF($G48&gt;AA$2,(DATEDIF($G48,AB$2,"D")/365),1)))))))</f>
        <v>0</v>
      </c>
      <c r="AC48" s="53">
        <f>IF($V48&lt;=AB$2,0,IF($O48&lt;=AB$2,0,IF($G48&gt;=AC$2,0,IF($K48&gt;=$J48,0,IF($O48&lt;=AC$2,($J48-(SUM($K48,SUM($Z48:AB48)))),IF($L48=$D$139,(($J48-$K48)/$P48),(($J48-SUM($Z48:AB48))*$Q48))*IF($V48&lt;=AC$2,(DATEDIF(AB$2,$V48,"D")/365),IF($G48&gt;AB$2,(DATEDIF($G48,AC$2,"D")/365),1)))))))</f>
        <v>0</v>
      </c>
      <c r="AD48" s="53">
        <f>IF($V48&lt;=AC$2,0,IF($O48&lt;=AC$2,0,IF($G48&gt;=AD$2,0,IF($K48&gt;=$J48,0,IF($O48&lt;=AD$2,($J48-(SUM($K48,SUM($Z48:AC48)))),IF($L48=$D$139,(($J48-$K48)/$P48),(($J48-SUM($Z48:AC48))*$Q48))*IF($V48&lt;=AD$2,(DATEDIF(AC$2,$V48,"D")/365),IF($G48&gt;AC$2,(DATEDIF($G48,AD$2,"D")/365),1)))))))</f>
        <v>0</v>
      </c>
      <c r="AE48" s="53">
        <f>IF($V48&lt;=AD$2,0,IF($O48&lt;=AD$2,0,IF($G48&gt;=AE$2,0,IF($K48&gt;=$J48,0,IF($O48&lt;=AE$2,($J48-(SUM($K48,SUM($Z48:AD48)))),IF($L48=$D$139,(($J48-$K48)/$P48),(($J48-SUM($Z48:AD48))*$Q48))*IF($V48&lt;=AE$2,(DATEDIF(AD$2,$V48,"D")/365),IF($G48&gt;AD$2,(DATEDIF($G48,AE$2,"D")/365),1)))))))</f>
        <v>0</v>
      </c>
      <c r="AF48" s="53">
        <f>IF($V48&lt;=AE$2,0,IF($O48&lt;=AE$2,0,IF($G48&gt;=AF$2,0,IF($K48&gt;=$J48,0,IF($O48&lt;=AF$2,($J48-(SUM($K48,SUM($Z48:AE48)))),IF($L48=$D$139,(($J48-$K48)/$P48),(($J48-SUM($Z48:AE48))*$Q48))*IF($V48&lt;=AF$2,(DATEDIF(AE$2,$V48,"D")/365),IF($G48&gt;AE$2,(DATEDIF($G48,AF$2,"D")/365),1)))))))</f>
        <v>0</v>
      </c>
      <c r="AG48" s="53">
        <f>IF($V48&lt;=AF$2,0,IF($O48&lt;=AF$2,0,IF($G48&gt;=AG$2,0,IF($K48&gt;=$J48,0,IF($O48&lt;=AG$2,($J48-(SUM($K48,SUM($Z48:AF48)))),IF($L48=$D$139,(($J48-$K48)/$P48),(($J48-SUM($Z48:AF48))*$Q48))*IF($V48&lt;=AG$2,(DATEDIF(AF$2,$V48,"D")/365),IF($G48&gt;AF$2,(DATEDIF($G48,AG$2,"D")/365),1)))))))</f>
        <v>0</v>
      </c>
      <c r="AH48" s="53">
        <f>IF($V48&lt;=AG$2,0,IF($O48&lt;=AG$2,0,IF($G48&gt;=AH$2,0,IF($K48&gt;=$J48,0,IF($O48&lt;=AH$2,($J48-(SUM($K48,SUM($Z48:AG48)))),IF($L48=$D$139,(($J48-$K48)/$P48),(($J48-SUM($Z48:AG48))*$Q48))*IF($V48&lt;=AH$2,(DATEDIF(AG$2,$V48,"D")/365),IF($G48&gt;AG$2,(DATEDIF($G48,AH$2,"D")/365),1)))))))</f>
        <v>0</v>
      </c>
      <c r="AI48" s="53">
        <f>IF($V48&lt;=AH$2,0,IF($O48&lt;=AH$2,0,IF($G48&gt;=AI$2,0,IF($K48&gt;=$J48,0,IF($O48&lt;=AI$2,($J48-(SUM($K48,SUM($Z48:AH48)))),IF($L48=$D$139,(($J48-$K48)/$P48),(($J48-SUM($Z48:AH48))*$Q48))*IF($V48&lt;=AI$2,(DATEDIF(AH$2,$V48,"D")/365),IF($G48&gt;AH$2,(DATEDIF($G48,AI$2,"D")/365),1)))))))</f>
        <v>0</v>
      </c>
      <c r="AJ48" s="53">
        <f>IF($V48&lt;=AI$2,0,IF($O48&lt;=AI$2,0,IF($G48&gt;=AJ$2,0,IF($K48&gt;=$J48,0,IF($O48&lt;=AJ$2,($J48-(SUM($K48,SUM($Z48:AI48)))),IF($L48=$D$139,(($J48-$K48)/$P48),(($J48-SUM($Z48:AI48))*$Q48))*IF($V48&lt;=AJ$2,(DATEDIF(AI$2,$V48,"D")/365),IF($G48&gt;AI$2,(DATEDIF($G48,AJ$2,"D")/365),1)))))))</f>
        <v>0</v>
      </c>
      <c r="AK48" s="53">
        <f>IF($V48&lt;=AJ$2,0,IF($O48&lt;=AJ$2,0,IF($G48&gt;=AK$2,0,IF($K48&gt;=$J48,0,IF($O48&lt;=AK$2,($J48-(SUM($K48,SUM($Z48:AJ48)))),IF($L48=$D$139,(($J48-$K48)/$P48),(($J48-SUM($Z48:AJ48))*$Q48))*IF($V48&lt;=AK$2,(DATEDIF(AJ$2,$V48,"D")/365),IF($G48&gt;AJ$2,(DATEDIF($G48,AK$2,"D")/365),1)))))))</f>
        <v>0</v>
      </c>
      <c r="AL48" s="53">
        <f>IF($V48&lt;=AK$2,0,IF($O48&lt;=AK$2,0,IF($G48&gt;=AL$2,0,IF($K48&gt;=$J48,0,IF($O48&lt;=AL$2,($J48-(SUM($K48,SUM($Z48:AK48)))),IF($L48=$D$139,(($J48-$K48)/$P48),(($J48-SUM($Z48:AK48))*$Q48))*IF($V48&lt;=AL$2,(DATEDIF(AK$2,$V48,"D")/365),IF($G48&gt;AK$2,(DATEDIF($G48,AL$2,"D")/365),1)))))))</f>
        <v>0</v>
      </c>
      <c r="AM48" s="53">
        <f>IF($V48&lt;=AL$2,0,IF($O48&lt;=AL$2,0,IF($G48&gt;=AM$2,0,IF($K48&gt;=$J48,0,IF($O48&lt;=AM$2,($J48-(SUM($K48,SUM($Z48:AL48)))),IF($L48=$D$139,(($J48-$K48)/$P48),(($J48-SUM($Z48:AL48))*$Q48))*IF($V48&lt;=AM$2,(DATEDIF(AL$2,$V48,"D")/365),IF($G48&gt;AL$2,(DATEDIF($G48,AM$2,"D")/365),1)))))))</f>
        <v>0</v>
      </c>
      <c r="AN48" s="53">
        <f>IF($V48&lt;=AM$2,0,IF($O48&lt;=AM$2,0,IF($G48&gt;=AN$2,0,IF($K48&gt;=$J48,0,IF($O48&lt;=AN$2,($J48-(SUM($K48,SUM($Z48:AM48)))),IF($L48=$D$139,(($J48-$K48)/$P48),(($J48-SUM($Z48:AM48))*$Q48))*IF($V48&lt;=AN$2,(DATEDIF(AM$2,$V48,"D")/365),IF($G48&gt;AM$2,(DATEDIF($G48,AN$2,"D")/365),1)))))))</f>
        <v>0</v>
      </c>
      <c r="AO48" s="53">
        <f>IF($V48&lt;=AN$2,0,IF($O48&lt;=AN$2,0,IF($G48&gt;=AO$2,0,IF($K48&gt;=$J48,0,IF($O48&lt;=AO$2,($J48-(SUM($K48,SUM($Z48:AN48)))),IF($L48=$D$139,(($J48-$K48)/$P48),(($J48-SUM($Z48:AN48))*$Q48))*IF($V48&lt;=AO$2,(DATEDIF(AN$2,$V48,"D")/365),IF($G48&gt;AN$2,(DATEDIF($G48,AO$2,"D")/365),1)))))))</f>
        <v>0</v>
      </c>
      <c r="AP48" s="53">
        <f>IF($V48&lt;=AO$2,0,IF($O48&lt;=AO$2,0,IF($G48&gt;=AP$2,0,IF($K48&gt;=$J48,0,IF($O48&lt;=AP$2,($J48-(SUM($K48,SUM($Z48:AO48)))),IF($L48=$D$139,(($J48-$K48)/$P48),(($J48-SUM($Z48:AO48))*$Q48))*IF($V48&lt;=AP$2,(DATEDIF(AO$2,$V48,"D")/365),IF($G48&gt;AO$2,(DATEDIF($G48,AP$2,"D")/365),1)))))))</f>
        <v>0</v>
      </c>
      <c r="AQ48" s="53">
        <f>IF($V48&lt;=AP$2,0,IF($O48&lt;=AP$2,0,IF($G48&gt;=AQ$2,0,IF($K48&gt;=$J48,0,IF($O48&lt;=AQ$2,($J48-(SUM($K48,SUM($Z48:AP48)))),IF($L48=$D$139,(($J48-$K48)/$P48),(($J48-SUM($Z48:AP48))*$Q48))*IF($V48&lt;=AQ$2,(DATEDIF(AP$2,$V48,"D")/365),IF($G48&gt;AP$2,(DATEDIF($G48,AQ$2,"D")/365),1)))))))</f>
        <v>0</v>
      </c>
      <c r="AR48" s="53">
        <f>IF($V48&lt;=AQ$2,0,IF($O48&lt;=AQ$2,0,IF($G48&gt;=AR$2,0,IF($K48&gt;=$J48,0,IF($O48&lt;=AR$2,($J48-(SUM($K48,SUM($Z48:AQ48)))),IF($L48=$D$139,(($J48-$K48)/$P48),(($J48-SUM($Z48:AQ48))*$Q48))*IF($V48&lt;=AR$2,(DATEDIF(AQ$2,$V48,"D")/365),IF($G48&gt;AQ$2,(DATEDIF($G48,AR$2,"D")/365),1)))))))</f>
        <v>0</v>
      </c>
      <c r="AS48" s="53">
        <f>IF($V48&lt;=AR$2,0,IF($O48&lt;=AR$2,0,IF($G48&gt;=AS$2,0,IF($K48&gt;=$J48,0,IF($O48&lt;=AS$2,($J48-(SUM($K48,SUM($Z48:AR48)))),IF($L48=$D$139,(($J48-$K48)/$P48),(($J48-SUM($Z48:AR48))*$Q48))*IF($V48&lt;=AS$2,(DATEDIF(AR$2,$V48,"D")/365),IF($G48&gt;AR$2,(DATEDIF($G48,AS$2,"D")/365),1)))))))</f>
        <v>0</v>
      </c>
      <c r="AT48" s="53">
        <f>IF($V48&lt;=AS$2,0,IF($O48&lt;=AS$2,0,IF($G48&gt;=AT$2,0,IF($K48&gt;=$J48,0,IF($O48&lt;=AT$2,($J48-(SUM($K48,SUM($Z48:AS48)))),IF($L48=$D$139,(($J48-$K48)/$P48),(($J48-SUM($Z48:AS48))*$Q48))*IF($V48&lt;=AT$2,(DATEDIF(AS$2,$V48,"D")/365),IF($G48&gt;AS$2,(DATEDIF($G48,AT$2,"D")/365),1)))))))</f>
        <v>0</v>
      </c>
      <c r="AU48" s="53">
        <f>IF($V48&lt;=AT$2,0,IF($O48&lt;=AT$2,0,IF($G48&gt;=AU$2,0,IF($K48&gt;=$J48,0,IF($O48&lt;=AU$2,($J48-(SUM($K48,SUM($Z48:AT48)))),IF($L48=$D$139,(($J48-$K48)/$P48),(($J48-SUM($Z48:AT48))*$Q48))*IF($V48&lt;=AU$2,(DATEDIF(AT$2,$V48,"D")/365),IF($G48&gt;AT$2,(DATEDIF($G48,AU$2,"D")/365),1)))))))</f>
        <v>0</v>
      </c>
      <c r="AV48" s="53">
        <f>IF($V48&lt;=AU$2,0,IF($O48&lt;=AU$2,0,IF($G48&gt;=AV$2,0,IF($K48&gt;=$J48,0,IF($O48&lt;=AV$2,($J48-(SUM($K48,SUM($Z48:AU48)))),IF($L48=$D$139,(($J48-$K48)/$P48),(($J48-SUM($Z48:AU48))*$Q48))*IF($V48&lt;=AV$2,(DATEDIF(AU$2,$V48,"D")/365),IF($G48&gt;AU$2,(DATEDIF($G48,AV$2,"D")/365),1)))))))</f>
        <v>0</v>
      </c>
      <c r="AW48" s="53">
        <f>IF($V48&lt;=AV$2,0,IF($O48&lt;=AV$2,0,IF($G48&gt;=AW$2,0,IF($K48&gt;=$J48,0,IF($O48&lt;=AW$2,($J48-(SUM($K48,SUM($Z48:AV48)))),IF($L48=$D$139,(($J48-$K48)/$P48),(($J48-SUM($Z48:AV48))*$Q48))*IF($V48&lt;=AW$2,(DATEDIF(AV$2,$V48,"D")/365),IF($G48&gt;AV$2,(DATEDIF($G48,AW$2,"D")/365),1)))))))</f>
        <v>0</v>
      </c>
      <c r="AX48" s="53">
        <f>IF($V48&lt;=AW$2,0,IF($O48&lt;=AW$2,0,IF($G48&gt;=AX$2,0,IF($K48&gt;=$J48,0,IF($O48&lt;=AX$2,($J48-(SUM($K48,SUM($Z48:AW48)))),IF($L48=$D$139,(($J48-$K48)/$P48),(($J48-SUM($Z48:AW48))*$Q48))*IF($V48&lt;=AX$2,(DATEDIF(AW$2,$V48,"D")/365),IF($G48&gt;AW$2,(DATEDIF($G48,AX$2,"D")/365),1)))))))</f>
        <v>0</v>
      </c>
      <c r="AY48" s="53">
        <f>IF($V48&lt;=AX$2,0,IF($O48&lt;=AX$2,0,IF($G48&gt;=AY$2,0,IF($K48&gt;=$J48,0,IF($O48&lt;=AY$2,($J48-(SUM($K48,SUM($Z48:AX48)))),IF($L48=$D$139,(($J48-$K48)/$P48),(($J48-SUM($Z48:AX48))*$Q48))*IF($V48&lt;=AY$2,(DATEDIF(AX$2,$V48,"D")/365),IF($G48&gt;AX$2,(DATEDIF($G48,AY$2,"D")/365),1)))))))</f>
        <v>0</v>
      </c>
      <c r="AZ48" s="52"/>
      <c r="BA48" s="52"/>
      <c r="BB48" s="126">
        <f>IF($V48&lt;=BB$2,0,IF($G48&gt;=BB$2,0,IF($G48&gt;$W$3,(J48-Z48),IF($G48&lt;=$W$3,J48-SUM(W48,$Z48:Z48),0))))</f>
        <v>0</v>
      </c>
      <c r="BC48" s="53">
        <f t="shared" si="26"/>
        <v>0</v>
      </c>
      <c r="BD48" s="52">
        <f t="shared" si="26"/>
        <v>0</v>
      </c>
      <c r="BE48" s="53">
        <f t="shared" si="26"/>
        <v>0</v>
      </c>
      <c r="BF48" s="52">
        <f t="shared" si="26"/>
        <v>0</v>
      </c>
      <c r="BG48" s="53">
        <f t="shared" si="26"/>
        <v>0</v>
      </c>
      <c r="BH48" s="52">
        <f t="shared" si="26"/>
        <v>0</v>
      </c>
      <c r="BI48" s="53">
        <f t="shared" si="26"/>
        <v>0</v>
      </c>
      <c r="BJ48" s="52">
        <f t="shared" si="26"/>
        <v>0</v>
      </c>
      <c r="BK48" s="53">
        <f t="shared" si="26"/>
        <v>0</v>
      </c>
      <c r="BL48" s="52">
        <f t="shared" si="26"/>
        <v>0</v>
      </c>
      <c r="BM48" s="53">
        <f t="shared" si="26"/>
        <v>0</v>
      </c>
      <c r="BN48" s="52">
        <f t="shared" si="26"/>
        <v>0</v>
      </c>
      <c r="BO48" s="53">
        <f t="shared" si="26"/>
        <v>0</v>
      </c>
      <c r="BP48" s="52">
        <f t="shared" si="26"/>
        <v>0</v>
      </c>
      <c r="BQ48" s="53">
        <f t="shared" si="26"/>
        <v>0</v>
      </c>
      <c r="BR48" s="52">
        <f t="shared" si="25"/>
        <v>0</v>
      </c>
      <c r="BS48" s="53">
        <f t="shared" si="19"/>
        <v>0</v>
      </c>
      <c r="BT48" s="52">
        <f t="shared" si="19"/>
        <v>0</v>
      </c>
      <c r="BU48" s="53">
        <f t="shared" si="19"/>
        <v>0</v>
      </c>
      <c r="BV48" s="52">
        <f t="shared" si="19"/>
        <v>0</v>
      </c>
      <c r="BW48" s="53">
        <f t="shared" si="19"/>
        <v>0</v>
      </c>
      <c r="BX48" s="52">
        <f t="shared" si="19"/>
        <v>0</v>
      </c>
      <c r="BY48" s="53">
        <f t="shared" si="19"/>
        <v>0</v>
      </c>
      <c r="BZ48" s="52">
        <f t="shared" si="19"/>
        <v>0</v>
      </c>
      <c r="CA48" s="53">
        <f t="shared" si="19"/>
        <v>0</v>
      </c>
    </row>
    <row r="49" spans="1:79">
      <c r="A49" s="20">
        <v>48</v>
      </c>
      <c r="B49" s="20" t="s">
        <v>30</v>
      </c>
      <c r="C49" s="20" t="s">
        <v>153</v>
      </c>
      <c r="D49" s="2">
        <v>1985</v>
      </c>
      <c r="E49" s="3">
        <v>4</v>
      </c>
      <c r="F49" s="2">
        <v>1</v>
      </c>
      <c r="G49" s="55">
        <f t="shared" si="22"/>
        <v>31137</v>
      </c>
      <c r="H49" s="4">
        <v>0</v>
      </c>
      <c r="I49" s="1">
        <v>0</v>
      </c>
      <c r="J49" s="51">
        <f t="shared" si="23"/>
        <v>0</v>
      </c>
      <c r="K49" s="54">
        <f t="shared" si="24"/>
        <v>0</v>
      </c>
      <c r="L49" s="4" t="s">
        <v>96</v>
      </c>
      <c r="M49" s="54">
        <f t="shared" si="15"/>
        <v>10</v>
      </c>
      <c r="N49" s="53">
        <f t="shared" si="2"/>
        <v>10</v>
      </c>
      <c r="O49" s="55">
        <f t="shared" si="3"/>
        <v>34789</v>
      </c>
      <c r="P49" s="53">
        <f t="shared" si="4"/>
        <v>0</v>
      </c>
      <c r="Q49" s="111">
        <f t="shared" si="5"/>
        <v>0</v>
      </c>
      <c r="R49" s="150" t="s">
        <v>130</v>
      </c>
      <c r="S49" s="151">
        <v>17</v>
      </c>
      <c r="T49" s="152">
        <v>4</v>
      </c>
      <c r="U49" s="151">
        <v>2035</v>
      </c>
      <c r="V49" s="116">
        <f t="shared" si="20"/>
        <v>54878</v>
      </c>
      <c r="W49" s="53">
        <f t="shared" si="7"/>
        <v>0</v>
      </c>
      <c r="X49" s="53">
        <f t="shared" si="8"/>
        <v>0</v>
      </c>
      <c r="Y49" s="53">
        <f t="shared" si="9"/>
        <v>0</v>
      </c>
      <c r="Z49" s="53">
        <f t="shared" si="21"/>
        <v>0</v>
      </c>
      <c r="AA49" s="53">
        <f>IF($V49&lt;=Z$2,0,IF($O49&lt;=Z$2,0,IF($G49&gt;=AA$2,0,IF($K49&gt;=$J49,0,IF($O49&lt;=AA$2,($J49-(SUM($K49,SUM($Z49:Z49)))),IF($L49=$D$139,(($J49-$K49)/$P49),(($J49-SUM($Z49:Z49))*$Q49))*IF($V49&lt;=AA$2,(DATEDIF(Z$2,$V49,"D")/365),IF($G49&gt;Z$2,(DATEDIF($G49,AA$2,"D")/365),1)))))))</f>
        <v>0</v>
      </c>
      <c r="AB49" s="53">
        <f>IF($V49&lt;=AA$2,0,IF($O49&lt;=AA$2,0,IF($G49&gt;=AB$2,0,IF($K49&gt;=$J49,0,IF($O49&lt;=AB$2,($J49-(SUM($K49,SUM($Z49:AA49)))),IF($L49=$D$139,(($J49-$K49)/$P49),(($J49-SUM($Z49:AA49))*$Q49))*IF($V49&lt;=AB$2,(DATEDIF(AA$2,$V49,"D")/365),IF($G49&gt;AA$2,(DATEDIF($G49,AB$2,"D")/365),1)))))))</f>
        <v>0</v>
      </c>
      <c r="AC49" s="53">
        <f>IF($V49&lt;=AB$2,0,IF($O49&lt;=AB$2,0,IF($G49&gt;=AC$2,0,IF($K49&gt;=$J49,0,IF($O49&lt;=AC$2,($J49-(SUM($K49,SUM($Z49:AB49)))),IF($L49=$D$139,(($J49-$K49)/$P49),(($J49-SUM($Z49:AB49))*$Q49))*IF($V49&lt;=AC$2,(DATEDIF(AB$2,$V49,"D")/365),IF($G49&gt;AB$2,(DATEDIF($G49,AC$2,"D")/365),1)))))))</f>
        <v>0</v>
      </c>
      <c r="AD49" s="53">
        <f>IF($V49&lt;=AC$2,0,IF($O49&lt;=AC$2,0,IF($G49&gt;=AD$2,0,IF($K49&gt;=$J49,0,IF($O49&lt;=AD$2,($J49-(SUM($K49,SUM($Z49:AC49)))),IF($L49=$D$139,(($J49-$K49)/$P49),(($J49-SUM($Z49:AC49))*$Q49))*IF($V49&lt;=AD$2,(DATEDIF(AC$2,$V49,"D")/365),IF($G49&gt;AC$2,(DATEDIF($G49,AD$2,"D")/365),1)))))))</f>
        <v>0</v>
      </c>
      <c r="AE49" s="53">
        <f>IF($V49&lt;=AD$2,0,IF($O49&lt;=AD$2,0,IF($G49&gt;=AE$2,0,IF($K49&gt;=$J49,0,IF($O49&lt;=AE$2,($J49-(SUM($K49,SUM($Z49:AD49)))),IF($L49=$D$139,(($J49-$K49)/$P49),(($J49-SUM($Z49:AD49))*$Q49))*IF($V49&lt;=AE$2,(DATEDIF(AD$2,$V49,"D")/365),IF($G49&gt;AD$2,(DATEDIF($G49,AE$2,"D")/365),1)))))))</f>
        <v>0</v>
      </c>
      <c r="AF49" s="53">
        <f>IF($V49&lt;=AE$2,0,IF($O49&lt;=AE$2,0,IF($G49&gt;=AF$2,0,IF($K49&gt;=$J49,0,IF($O49&lt;=AF$2,($J49-(SUM($K49,SUM($Z49:AE49)))),IF($L49=$D$139,(($J49-$K49)/$P49),(($J49-SUM($Z49:AE49))*$Q49))*IF($V49&lt;=AF$2,(DATEDIF(AE$2,$V49,"D")/365),IF($G49&gt;AE$2,(DATEDIF($G49,AF$2,"D")/365),1)))))))</f>
        <v>0</v>
      </c>
      <c r="AG49" s="53">
        <f>IF($V49&lt;=AF$2,0,IF($O49&lt;=AF$2,0,IF($G49&gt;=AG$2,0,IF($K49&gt;=$J49,0,IF($O49&lt;=AG$2,($J49-(SUM($K49,SUM($Z49:AF49)))),IF($L49=$D$139,(($J49-$K49)/$P49),(($J49-SUM($Z49:AF49))*$Q49))*IF($V49&lt;=AG$2,(DATEDIF(AF$2,$V49,"D")/365),IF($G49&gt;AF$2,(DATEDIF($G49,AG$2,"D")/365),1)))))))</f>
        <v>0</v>
      </c>
      <c r="AH49" s="53">
        <f>IF($V49&lt;=AG$2,0,IF($O49&lt;=AG$2,0,IF($G49&gt;=AH$2,0,IF($K49&gt;=$J49,0,IF($O49&lt;=AH$2,($J49-(SUM($K49,SUM($Z49:AG49)))),IF($L49=$D$139,(($J49-$K49)/$P49),(($J49-SUM($Z49:AG49))*$Q49))*IF($V49&lt;=AH$2,(DATEDIF(AG$2,$V49,"D")/365),IF($G49&gt;AG$2,(DATEDIF($G49,AH$2,"D")/365),1)))))))</f>
        <v>0</v>
      </c>
      <c r="AI49" s="53">
        <f>IF($V49&lt;=AH$2,0,IF($O49&lt;=AH$2,0,IF($G49&gt;=AI$2,0,IF($K49&gt;=$J49,0,IF($O49&lt;=AI$2,($J49-(SUM($K49,SUM($Z49:AH49)))),IF($L49=$D$139,(($J49-$K49)/$P49),(($J49-SUM($Z49:AH49))*$Q49))*IF($V49&lt;=AI$2,(DATEDIF(AH$2,$V49,"D")/365),IF($G49&gt;AH$2,(DATEDIF($G49,AI$2,"D")/365),1)))))))</f>
        <v>0</v>
      </c>
      <c r="AJ49" s="53">
        <f>IF($V49&lt;=AI$2,0,IF($O49&lt;=AI$2,0,IF($G49&gt;=AJ$2,0,IF($K49&gt;=$J49,0,IF($O49&lt;=AJ$2,($J49-(SUM($K49,SUM($Z49:AI49)))),IF($L49=$D$139,(($J49-$K49)/$P49),(($J49-SUM($Z49:AI49))*$Q49))*IF($V49&lt;=AJ$2,(DATEDIF(AI$2,$V49,"D")/365),IF($G49&gt;AI$2,(DATEDIF($G49,AJ$2,"D")/365),1)))))))</f>
        <v>0</v>
      </c>
      <c r="AK49" s="53">
        <f>IF($V49&lt;=AJ$2,0,IF($O49&lt;=AJ$2,0,IF($G49&gt;=AK$2,0,IF($K49&gt;=$J49,0,IF($O49&lt;=AK$2,($J49-(SUM($K49,SUM($Z49:AJ49)))),IF($L49=$D$139,(($J49-$K49)/$P49),(($J49-SUM($Z49:AJ49))*$Q49))*IF($V49&lt;=AK$2,(DATEDIF(AJ$2,$V49,"D")/365),IF($G49&gt;AJ$2,(DATEDIF($G49,AK$2,"D")/365),1)))))))</f>
        <v>0</v>
      </c>
      <c r="AL49" s="53">
        <f>IF($V49&lt;=AK$2,0,IF($O49&lt;=AK$2,0,IF($G49&gt;=AL$2,0,IF($K49&gt;=$J49,0,IF($O49&lt;=AL$2,($J49-(SUM($K49,SUM($Z49:AK49)))),IF($L49=$D$139,(($J49-$K49)/$P49),(($J49-SUM($Z49:AK49))*$Q49))*IF($V49&lt;=AL$2,(DATEDIF(AK$2,$V49,"D")/365),IF($G49&gt;AK$2,(DATEDIF($G49,AL$2,"D")/365),1)))))))</f>
        <v>0</v>
      </c>
      <c r="AM49" s="53">
        <f>IF($V49&lt;=AL$2,0,IF($O49&lt;=AL$2,0,IF($G49&gt;=AM$2,0,IF($K49&gt;=$J49,0,IF($O49&lt;=AM$2,($J49-(SUM($K49,SUM($Z49:AL49)))),IF($L49=$D$139,(($J49-$K49)/$P49),(($J49-SUM($Z49:AL49))*$Q49))*IF($V49&lt;=AM$2,(DATEDIF(AL$2,$V49,"D")/365),IF($G49&gt;AL$2,(DATEDIF($G49,AM$2,"D")/365),1)))))))</f>
        <v>0</v>
      </c>
      <c r="AN49" s="53">
        <f>IF($V49&lt;=AM$2,0,IF($O49&lt;=AM$2,0,IF($G49&gt;=AN$2,0,IF($K49&gt;=$J49,0,IF($O49&lt;=AN$2,($J49-(SUM($K49,SUM($Z49:AM49)))),IF($L49=$D$139,(($J49-$K49)/$P49),(($J49-SUM($Z49:AM49))*$Q49))*IF($V49&lt;=AN$2,(DATEDIF(AM$2,$V49,"D")/365),IF($G49&gt;AM$2,(DATEDIF($G49,AN$2,"D")/365),1)))))))</f>
        <v>0</v>
      </c>
      <c r="AO49" s="53">
        <f>IF($V49&lt;=AN$2,0,IF($O49&lt;=AN$2,0,IF($G49&gt;=AO$2,0,IF($K49&gt;=$J49,0,IF($O49&lt;=AO$2,($J49-(SUM($K49,SUM($Z49:AN49)))),IF($L49=$D$139,(($J49-$K49)/$P49),(($J49-SUM($Z49:AN49))*$Q49))*IF($V49&lt;=AO$2,(DATEDIF(AN$2,$V49,"D")/365),IF($G49&gt;AN$2,(DATEDIF($G49,AO$2,"D")/365),1)))))))</f>
        <v>0</v>
      </c>
      <c r="AP49" s="53">
        <f>IF($V49&lt;=AO$2,0,IF($O49&lt;=AO$2,0,IF($G49&gt;=AP$2,0,IF($K49&gt;=$J49,0,IF($O49&lt;=AP$2,($J49-(SUM($K49,SUM($Z49:AO49)))),IF($L49=$D$139,(($J49-$K49)/$P49),(($J49-SUM($Z49:AO49))*$Q49))*IF($V49&lt;=AP$2,(DATEDIF(AO$2,$V49,"D")/365),IF($G49&gt;AO$2,(DATEDIF($G49,AP$2,"D")/365),1)))))))</f>
        <v>0</v>
      </c>
      <c r="AQ49" s="53">
        <f>IF($V49&lt;=AP$2,0,IF($O49&lt;=AP$2,0,IF($G49&gt;=AQ$2,0,IF($K49&gt;=$J49,0,IF($O49&lt;=AQ$2,($J49-(SUM($K49,SUM($Z49:AP49)))),IF($L49=$D$139,(($J49-$K49)/$P49),(($J49-SUM($Z49:AP49))*$Q49))*IF($V49&lt;=AQ$2,(DATEDIF(AP$2,$V49,"D")/365),IF($G49&gt;AP$2,(DATEDIF($G49,AQ$2,"D")/365),1)))))))</f>
        <v>0</v>
      </c>
      <c r="AR49" s="53">
        <f>IF($V49&lt;=AQ$2,0,IF($O49&lt;=AQ$2,0,IF($G49&gt;=AR$2,0,IF($K49&gt;=$J49,0,IF($O49&lt;=AR$2,($J49-(SUM($K49,SUM($Z49:AQ49)))),IF($L49=$D$139,(($J49-$K49)/$P49),(($J49-SUM($Z49:AQ49))*$Q49))*IF($V49&lt;=AR$2,(DATEDIF(AQ$2,$V49,"D")/365),IF($G49&gt;AQ$2,(DATEDIF($G49,AR$2,"D")/365),1)))))))</f>
        <v>0</v>
      </c>
      <c r="AS49" s="53">
        <f>IF($V49&lt;=AR$2,0,IF($O49&lt;=AR$2,0,IF($G49&gt;=AS$2,0,IF($K49&gt;=$J49,0,IF($O49&lt;=AS$2,($J49-(SUM($K49,SUM($Z49:AR49)))),IF($L49=$D$139,(($J49-$K49)/$P49),(($J49-SUM($Z49:AR49))*$Q49))*IF($V49&lt;=AS$2,(DATEDIF(AR$2,$V49,"D")/365),IF($G49&gt;AR$2,(DATEDIF($G49,AS$2,"D")/365),1)))))))</f>
        <v>0</v>
      </c>
      <c r="AT49" s="53">
        <f>IF($V49&lt;=AS$2,0,IF($O49&lt;=AS$2,0,IF($G49&gt;=AT$2,0,IF($K49&gt;=$J49,0,IF($O49&lt;=AT$2,($J49-(SUM($K49,SUM($Z49:AS49)))),IF($L49=$D$139,(($J49-$K49)/$P49),(($J49-SUM($Z49:AS49))*$Q49))*IF($V49&lt;=AT$2,(DATEDIF(AS$2,$V49,"D")/365),IF($G49&gt;AS$2,(DATEDIF($G49,AT$2,"D")/365),1)))))))</f>
        <v>0</v>
      </c>
      <c r="AU49" s="53">
        <f>IF($V49&lt;=AT$2,0,IF($O49&lt;=AT$2,0,IF($G49&gt;=AU$2,0,IF($K49&gt;=$J49,0,IF($O49&lt;=AU$2,($J49-(SUM($K49,SUM($Z49:AT49)))),IF($L49=$D$139,(($J49-$K49)/$P49),(($J49-SUM($Z49:AT49))*$Q49))*IF($V49&lt;=AU$2,(DATEDIF(AT$2,$V49,"D")/365),IF($G49&gt;AT$2,(DATEDIF($G49,AU$2,"D")/365),1)))))))</f>
        <v>0</v>
      </c>
      <c r="AV49" s="53">
        <f>IF($V49&lt;=AU$2,0,IF($O49&lt;=AU$2,0,IF($G49&gt;=AV$2,0,IF($K49&gt;=$J49,0,IF($O49&lt;=AV$2,($J49-(SUM($K49,SUM($Z49:AU49)))),IF($L49=$D$139,(($J49-$K49)/$P49),(($J49-SUM($Z49:AU49))*$Q49))*IF($V49&lt;=AV$2,(DATEDIF(AU$2,$V49,"D")/365),IF($G49&gt;AU$2,(DATEDIF($G49,AV$2,"D")/365),1)))))))</f>
        <v>0</v>
      </c>
      <c r="AW49" s="53">
        <f>IF($V49&lt;=AV$2,0,IF($O49&lt;=AV$2,0,IF($G49&gt;=AW$2,0,IF($K49&gt;=$J49,0,IF($O49&lt;=AW$2,($J49-(SUM($K49,SUM($Z49:AV49)))),IF($L49=$D$139,(($J49-$K49)/$P49),(($J49-SUM($Z49:AV49))*$Q49))*IF($V49&lt;=AW$2,(DATEDIF(AV$2,$V49,"D")/365),IF($G49&gt;AV$2,(DATEDIF($G49,AW$2,"D")/365),1)))))))</f>
        <v>0</v>
      </c>
      <c r="AX49" s="53">
        <f>IF($V49&lt;=AW$2,0,IF($O49&lt;=AW$2,0,IF($G49&gt;=AX$2,0,IF($K49&gt;=$J49,0,IF($O49&lt;=AX$2,($J49-(SUM($K49,SUM($Z49:AW49)))),IF($L49=$D$139,(($J49-$K49)/$P49),(($J49-SUM($Z49:AW49))*$Q49))*IF($V49&lt;=AX$2,(DATEDIF(AW$2,$V49,"D")/365),IF($G49&gt;AW$2,(DATEDIF($G49,AX$2,"D")/365),1)))))))</f>
        <v>0</v>
      </c>
      <c r="AY49" s="53">
        <f>IF($V49&lt;=AX$2,0,IF($O49&lt;=AX$2,0,IF($G49&gt;=AY$2,0,IF($K49&gt;=$J49,0,IF($O49&lt;=AY$2,($J49-(SUM($K49,SUM($Z49:AX49)))),IF($L49=$D$139,(($J49-$K49)/$P49),(($J49-SUM($Z49:AX49))*$Q49))*IF($V49&lt;=AY$2,(DATEDIF(AX$2,$V49,"D")/365),IF($G49&gt;AX$2,(DATEDIF($G49,AY$2,"D")/365),1)))))))</f>
        <v>0</v>
      </c>
      <c r="AZ49" s="52"/>
      <c r="BA49" s="52"/>
      <c r="BB49" s="126">
        <f>IF($V49&lt;=BB$2,0,IF($G49&gt;=BB$2,0,IF($G49&gt;$W$3,(J49-Z49),IF($G49&lt;=$W$3,J49-SUM(W49,$Z49:Z49),0))))</f>
        <v>0</v>
      </c>
      <c r="BC49" s="53">
        <f t="shared" si="26"/>
        <v>0</v>
      </c>
      <c r="BD49" s="52">
        <f t="shared" si="26"/>
        <v>0</v>
      </c>
      <c r="BE49" s="53">
        <f t="shared" si="26"/>
        <v>0</v>
      </c>
      <c r="BF49" s="52">
        <f t="shared" si="26"/>
        <v>0</v>
      </c>
      <c r="BG49" s="53">
        <f t="shared" si="26"/>
        <v>0</v>
      </c>
      <c r="BH49" s="52">
        <f t="shared" si="26"/>
        <v>0</v>
      </c>
      <c r="BI49" s="53">
        <f t="shared" si="26"/>
        <v>0</v>
      </c>
      <c r="BJ49" s="52">
        <f t="shared" si="26"/>
        <v>0</v>
      </c>
      <c r="BK49" s="53">
        <f t="shared" si="26"/>
        <v>0</v>
      </c>
      <c r="BL49" s="52">
        <f t="shared" si="26"/>
        <v>0</v>
      </c>
      <c r="BM49" s="53">
        <f t="shared" si="26"/>
        <v>0</v>
      </c>
      <c r="BN49" s="52">
        <f t="shared" si="26"/>
        <v>0</v>
      </c>
      <c r="BO49" s="53">
        <f t="shared" si="26"/>
        <v>0</v>
      </c>
      <c r="BP49" s="52">
        <f t="shared" si="26"/>
        <v>0</v>
      </c>
      <c r="BQ49" s="53">
        <f t="shared" si="26"/>
        <v>0</v>
      </c>
      <c r="BR49" s="52">
        <f t="shared" si="25"/>
        <v>0</v>
      </c>
      <c r="BS49" s="53">
        <f t="shared" si="19"/>
        <v>0</v>
      </c>
      <c r="BT49" s="52">
        <f t="shared" si="19"/>
        <v>0</v>
      </c>
      <c r="BU49" s="53">
        <f t="shared" si="19"/>
        <v>0</v>
      </c>
      <c r="BV49" s="52">
        <f t="shared" si="19"/>
        <v>0</v>
      </c>
      <c r="BW49" s="53">
        <f t="shared" si="19"/>
        <v>0</v>
      </c>
      <c r="BX49" s="52">
        <f t="shared" si="19"/>
        <v>0</v>
      </c>
      <c r="BY49" s="53">
        <f t="shared" si="19"/>
        <v>0</v>
      </c>
      <c r="BZ49" s="52">
        <f t="shared" si="19"/>
        <v>0</v>
      </c>
      <c r="CA49" s="53">
        <f t="shared" si="19"/>
        <v>0</v>
      </c>
    </row>
    <row r="50" spans="1:79">
      <c r="A50" s="20">
        <v>49</v>
      </c>
      <c r="B50" s="20" t="s">
        <v>30</v>
      </c>
      <c r="C50" s="20" t="s">
        <v>153</v>
      </c>
      <c r="D50" s="2">
        <v>1985</v>
      </c>
      <c r="E50" s="3">
        <v>4</v>
      </c>
      <c r="F50" s="2">
        <v>1</v>
      </c>
      <c r="G50" s="55">
        <f t="shared" si="22"/>
        <v>31137</v>
      </c>
      <c r="H50" s="4">
        <v>0</v>
      </c>
      <c r="I50" s="1">
        <v>0</v>
      </c>
      <c r="J50" s="51">
        <f t="shared" si="23"/>
        <v>0</v>
      </c>
      <c r="K50" s="54">
        <f t="shared" si="24"/>
        <v>0</v>
      </c>
      <c r="L50" s="4" t="s">
        <v>96</v>
      </c>
      <c r="M50" s="54">
        <f t="shared" si="15"/>
        <v>10</v>
      </c>
      <c r="N50" s="53">
        <f t="shared" si="2"/>
        <v>10</v>
      </c>
      <c r="O50" s="55">
        <f t="shared" si="3"/>
        <v>34789</v>
      </c>
      <c r="P50" s="53">
        <f t="shared" si="4"/>
        <v>0</v>
      </c>
      <c r="Q50" s="111">
        <f t="shared" si="5"/>
        <v>0</v>
      </c>
      <c r="R50" s="150" t="s">
        <v>130</v>
      </c>
      <c r="S50" s="151">
        <v>17</v>
      </c>
      <c r="T50" s="152">
        <v>4</v>
      </c>
      <c r="U50" s="151">
        <v>2035</v>
      </c>
      <c r="V50" s="116">
        <f t="shared" si="20"/>
        <v>54878</v>
      </c>
      <c r="W50" s="53">
        <f t="shared" si="7"/>
        <v>0</v>
      </c>
      <c r="X50" s="53">
        <f t="shared" si="8"/>
        <v>0</v>
      </c>
      <c r="Y50" s="53">
        <f t="shared" si="9"/>
        <v>0</v>
      </c>
      <c r="Z50" s="53">
        <f t="shared" si="21"/>
        <v>0</v>
      </c>
      <c r="AA50" s="53">
        <f>IF($V50&lt;=Z$2,0,IF($O50&lt;=Z$2,0,IF($G50&gt;=AA$2,0,IF($K50&gt;=$J50,0,IF($O50&lt;=AA$2,($J50-(SUM($K50,SUM($Z50:Z50)))),IF($L50=$D$139,(($J50-$K50)/$P50),(($J50-SUM($Z50:Z50))*$Q50))*IF($V50&lt;=AA$2,(DATEDIF(Z$2,$V50,"D")/365),IF($G50&gt;Z$2,(DATEDIF($G50,AA$2,"D")/365),1)))))))</f>
        <v>0</v>
      </c>
      <c r="AB50" s="53">
        <f>IF($V50&lt;=AA$2,0,IF($O50&lt;=AA$2,0,IF($G50&gt;=AB$2,0,IF($K50&gt;=$J50,0,IF($O50&lt;=AB$2,($J50-(SUM($K50,SUM($Z50:AA50)))),IF($L50=$D$139,(($J50-$K50)/$P50),(($J50-SUM($Z50:AA50))*$Q50))*IF($V50&lt;=AB$2,(DATEDIF(AA$2,$V50,"D")/365),IF($G50&gt;AA$2,(DATEDIF($G50,AB$2,"D")/365),1)))))))</f>
        <v>0</v>
      </c>
      <c r="AC50" s="53">
        <f>IF($V50&lt;=AB$2,0,IF($O50&lt;=AB$2,0,IF($G50&gt;=AC$2,0,IF($K50&gt;=$J50,0,IF($O50&lt;=AC$2,($J50-(SUM($K50,SUM($Z50:AB50)))),IF($L50=$D$139,(($J50-$K50)/$P50),(($J50-SUM($Z50:AB50))*$Q50))*IF($V50&lt;=AC$2,(DATEDIF(AB$2,$V50,"D")/365),IF($G50&gt;AB$2,(DATEDIF($G50,AC$2,"D")/365),1)))))))</f>
        <v>0</v>
      </c>
      <c r="AD50" s="53">
        <f>IF($V50&lt;=AC$2,0,IF($O50&lt;=AC$2,0,IF($G50&gt;=AD$2,0,IF($K50&gt;=$J50,0,IF($O50&lt;=AD$2,($J50-(SUM($K50,SUM($Z50:AC50)))),IF($L50=$D$139,(($J50-$K50)/$P50),(($J50-SUM($Z50:AC50))*$Q50))*IF($V50&lt;=AD$2,(DATEDIF(AC$2,$V50,"D")/365),IF($G50&gt;AC$2,(DATEDIF($G50,AD$2,"D")/365),1)))))))</f>
        <v>0</v>
      </c>
      <c r="AE50" s="53">
        <f>IF($V50&lt;=AD$2,0,IF($O50&lt;=AD$2,0,IF($G50&gt;=AE$2,0,IF($K50&gt;=$J50,0,IF($O50&lt;=AE$2,($J50-(SUM($K50,SUM($Z50:AD50)))),IF($L50=$D$139,(($J50-$K50)/$P50),(($J50-SUM($Z50:AD50))*$Q50))*IF($V50&lt;=AE$2,(DATEDIF(AD$2,$V50,"D")/365),IF($G50&gt;AD$2,(DATEDIF($G50,AE$2,"D")/365),1)))))))</f>
        <v>0</v>
      </c>
      <c r="AF50" s="53">
        <f>IF($V50&lt;=AE$2,0,IF($O50&lt;=AE$2,0,IF($G50&gt;=AF$2,0,IF($K50&gt;=$J50,0,IF($O50&lt;=AF$2,($J50-(SUM($K50,SUM($Z50:AE50)))),IF($L50=$D$139,(($J50-$K50)/$P50),(($J50-SUM($Z50:AE50))*$Q50))*IF($V50&lt;=AF$2,(DATEDIF(AE$2,$V50,"D")/365),IF($G50&gt;AE$2,(DATEDIF($G50,AF$2,"D")/365),1)))))))</f>
        <v>0</v>
      </c>
      <c r="AG50" s="53">
        <f>IF($V50&lt;=AF$2,0,IF($O50&lt;=AF$2,0,IF($G50&gt;=AG$2,0,IF($K50&gt;=$J50,0,IF($O50&lt;=AG$2,($J50-(SUM($K50,SUM($Z50:AF50)))),IF($L50=$D$139,(($J50-$K50)/$P50),(($J50-SUM($Z50:AF50))*$Q50))*IF($V50&lt;=AG$2,(DATEDIF(AF$2,$V50,"D")/365),IF($G50&gt;AF$2,(DATEDIF($G50,AG$2,"D")/365),1)))))))</f>
        <v>0</v>
      </c>
      <c r="AH50" s="53">
        <f>IF($V50&lt;=AG$2,0,IF($O50&lt;=AG$2,0,IF($G50&gt;=AH$2,0,IF($K50&gt;=$J50,0,IF($O50&lt;=AH$2,($J50-(SUM($K50,SUM($Z50:AG50)))),IF($L50=$D$139,(($J50-$K50)/$P50),(($J50-SUM($Z50:AG50))*$Q50))*IF($V50&lt;=AH$2,(DATEDIF(AG$2,$V50,"D")/365),IF($G50&gt;AG$2,(DATEDIF($G50,AH$2,"D")/365),1)))))))</f>
        <v>0</v>
      </c>
      <c r="AI50" s="53">
        <f>IF($V50&lt;=AH$2,0,IF($O50&lt;=AH$2,0,IF($G50&gt;=AI$2,0,IF($K50&gt;=$J50,0,IF($O50&lt;=AI$2,($J50-(SUM($K50,SUM($Z50:AH50)))),IF($L50=$D$139,(($J50-$K50)/$P50),(($J50-SUM($Z50:AH50))*$Q50))*IF($V50&lt;=AI$2,(DATEDIF(AH$2,$V50,"D")/365),IF($G50&gt;AH$2,(DATEDIF($G50,AI$2,"D")/365),1)))))))</f>
        <v>0</v>
      </c>
      <c r="AJ50" s="53">
        <f>IF($V50&lt;=AI$2,0,IF($O50&lt;=AI$2,0,IF($G50&gt;=AJ$2,0,IF($K50&gt;=$J50,0,IF($O50&lt;=AJ$2,($J50-(SUM($K50,SUM($Z50:AI50)))),IF($L50=$D$139,(($J50-$K50)/$P50),(($J50-SUM($Z50:AI50))*$Q50))*IF($V50&lt;=AJ$2,(DATEDIF(AI$2,$V50,"D")/365),IF($G50&gt;AI$2,(DATEDIF($G50,AJ$2,"D")/365),1)))))))</f>
        <v>0</v>
      </c>
      <c r="AK50" s="53">
        <f>IF($V50&lt;=AJ$2,0,IF($O50&lt;=AJ$2,0,IF($G50&gt;=AK$2,0,IF($K50&gt;=$J50,0,IF($O50&lt;=AK$2,($J50-(SUM($K50,SUM($Z50:AJ50)))),IF($L50=$D$139,(($J50-$K50)/$P50),(($J50-SUM($Z50:AJ50))*$Q50))*IF($V50&lt;=AK$2,(DATEDIF(AJ$2,$V50,"D")/365),IF($G50&gt;AJ$2,(DATEDIF($G50,AK$2,"D")/365),1)))))))</f>
        <v>0</v>
      </c>
      <c r="AL50" s="53">
        <f>IF($V50&lt;=AK$2,0,IF($O50&lt;=AK$2,0,IF($G50&gt;=AL$2,0,IF($K50&gt;=$J50,0,IF($O50&lt;=AL$2,($J50-(SUM($K50,SUM($Z50:AK50)))),IF($L50=$D$139,(($J50-$K50)/$P50),(($J50-SUM($Z50:AK50))*$Q50))*IF($V50&lt;=AL$2,(DATEDIF(AK$2,$V50,"D")/365),IF($G50&gt;AK$2,(DATEDIF($G50,AL$2,"D")/365),1)))))))</f>
        <v>0</v>
      </c>
      <c r="AM50" s="53">
        <f>IF($V50&lt;=AL$2,0,IF($O50&lt;=AL$2,0,IF($G50&gt;=AM$2,0,IF($K50&gt;=$J50,0,IF($O50&lt;=AM$2,($J50-(SUM($K50,SUM($Z50:AL50)))),IF($L50=$D$139,(($J50-$K50)/$P50),(($J50-SUM($Z50:AL50))*$Q50))*IF($V50&lt;=AM$2,(DATEDIF(AL$2,$V50,"D")/365),IF($G50&gt;AL$2,(DATEDIF($G50,AM$2,"D")/365),1)))))))</f>
        <v>0</v>
      </c>
      <c r="AN50" s="53">
        <f>IF($V50&lt;=AM$2,0,IF($O50&lt;=AM$2,0,IF($G50&gt;=AN$2,0,IF($K50&gt;=$J50,0,IF($O50&lt;=AN$2,($J50-(SUM($K50,SUM($Z50:AM50)))),IF($L50=$D$139,(($J50-$K50)/$P50),(($J50-SUM($Z50:AM50))*$Q50))*IF($V50&lt;=AN$2,(DATEDIF(AM$2,$V50,"D")/365),IF($G50&gt;AM$2,(DATEDIF($G50,AN$2,"D")/365),1)))))))</f>
        <v>0</v>
      </c>
      <c r="AO50" s="53">
        <f>IF($V50&lt;=AN$2,0,IF($O50&lt;=AN$2,0,IF($G50&gt;=AO$2,0,IF($K50&gt;=$J50,0,IF($O50&lt;=AO$2,($J50-(SUM($K50,SUM($Z50:AN50)))),IF($L50=$D$139,(($J50-$K50)/$P50),(($J50-SUM($Z50:AN50))*$Q50))*IF($V50&lt;=AO$2,(DATEDIF(AN$2,$V50,"D")/365),IF($G50&gt;AN$2,(DATEDIF($G50,AO$2,"D")/365),1)))))))</f>
        <v>0</v>
      </c>
      <c r="AP50" s="53">
        <f>IF($V50&lt;=AO$2,0,IF($O50&lt;=AO$2,0,IF($G50&gt;=AP$2,0,IF($K50&gt;=$J50,0,IF($O50&lt;=AP$2,($J50-(SUM($K50,SUM($Z50:AO50)))),IF($L50=$D$139,(($J50-$K50)/$P50),(($J50-SUM($Z50:AO50))*$Q50))*IF($V50&lt;=AP$2,(DATEDIF(AO$2,$V50,"D")/365),IF($G50&gt;AO$2,(DATEDIF($G50,AP$2,"D")/365),1)))))))</f>
        <v>0</v>
      </c>
      <c r="AQ50" s="53">
        <f>IF($V50&lt;=AP$2,0,IF($O50&lt;=AP$2,0,IF($G50&gt;=AQ$2,0,IF($K50&gt;=$J50,0,IF($O50&lt;=AQ$2,($J50-(SUM($K50,SUM($Z50:AP50)))),IF($L50=$D$139,(($J50-$K50)/$P50),(($J50-SUM($Z50:AP50))*$Q50))*IF($V50&lt;=AQ$2,(DATEDIF(AP$2,$V50,"D")/365),IF($G50&gt;AP$2,(DATEDIF($G50,AQ$2,"D")/365),1)))))))</f>
        <v>0</v>
      </c>
      <c r="AR50" s="53">
        <f>IF($V50&lt;=AQ$2,0,IF($O50&lt;=AQ$2,0,IF($G50&gt;=AR$2,0,IF($K50&gt;=$J50,0,IF($O50&lt;=AR$2,($J50-(SUM($K50,SUM($Z50:AQ50)))),IF($L50=$D$139,(($J50-$K50)/$P50),(($J50-SUM($Z50:AQ50))*$Q50))*IF($V50&lt;=AR$2,(DATEDIF(AQ$2,$V50,"D")/365),IF($G50&gt;AQ$2,(DATEDIF($G50,AR$2,"D")/365),1)))))))</f>
        <v>0</v>
      </c>
      <c r="AS50" s="53">
        <f>IF($V50&lt;=AR$2,0,IF($O50&lt;=AR$2,0,IF($G50&gt;=AS$2,0,IF($K50&gt;=$J50,0,IF($O50&lt;=AS$2,($J50-(SUM($K50,SUM($Z50:AR50)))),IF($L50=$D$139,(($J50-$K50)/$P50),(($J50-SUM($Z50:AR50))*$Q50))*IF($V50&lt;=AS$2,(DATEDIF(AR$2,$V50,"D")/365),IF($G50&gt;AR$2,(DATEDIF($G50,AS$2,"D")/365),1)))))))</f>
        <v>0</v>
      </c>
      <c r="AT50" s="53">
        <f>IF($V50&lt;=AS$2,0,IF($O50&lt;=AS$2,0,IF($G50&gt;=AT$2,0,IF($K50&gt;=$J50,0,IF($O50&lt;=AT$2,($J50-(SUM($K50,SUM($Z50:AS50)))),IF($L50=$D$139,(($J50-$K50)/$P50),(($J50-SUM($Z50:AS50))*$Q50))*IF($V50&lt;=AT$2,(DATEDIF(AS$2,$V50,"D")/365),IF($G50&gt;AS$2,(DATEDIF($G50,AT$2,"D")/365),1)))))))</f>
        <v>0</v>
      </c>
      <c r="AU50" s="53">
        <f>IF($V50&lt;=AT$2,0,IF($O50&lt;=AT$2,0,IF($G50&gt;=AU$2,0,IF($K50&gt;=$J50,0,IF($O50&lt;=AU$2,($J50-(SUM($K50,SUM($Z50:AT50)))),IF($L50=$D$139,(($J50-$K50)/$P50),(($J50-SUM($Z50:AT50))*$Q50))*IF($V50&lt;=AU$2,(DATEDIF(AT$2,$V50,"D")/365),IF($G50&gt;AT$2,(DATEDIF($G50,AU$2,"D")/365),1)))))))</f>
        <v>0</v>
      </c>
      <c r="AV50" s="53">
        <f>IF($V50&lt;=AU$2,0,IF($O50&lt;=AU$2,0,IF($G50&gt;=AV$2,0,IF($K50&gt;=$J50,0,IF($O50&lt;=AV$2,($J50-(SUM($K50,SUM($Z50:AU50)))),IF($L50=$D$139,(($J50-$K50)/$P50),(($J50-SUM($Z50:AU50))*$Q50))*IF($V50&lt;=AV$2,(DATEDIF(AU$2,$V50,"D")/365),IF($G50&gt;AU$2,(DATEDIF($G50,AV$2,"D")/365),1)))))))</f>
        <v>0</v>
      </c>
      <c r="AW50" s="53">
        <f>IF($V50&lt;=AV$2,0,IF($O50&lt;=AV$2,0,IF($G50&gt;=AW$2,0,IF($K50&gt;=$J50,0,IF($O50&lt;=AW$2,($J50-(SUM($K50,SUM($Z50:AV50)))),IF($L50=$D$139,(($J50-$K50)/$P50),(($J50-SUM($Z50:AV50))*$Q50))*IF($V50&lt;=AW$2,(DATEDIF(AV$2,$V50,"D")/365),IF($G50&gt;AV$2,(DATEDIF($G50,AW$2,"D")/365),1)))))))</f>
        <v>0</v>
      </c>
      <c r="AX50" s="53">
        <f>IF($V50&lt;=AW$2,0,IF($O50&lt;=AW$2,0,IF($G50&gt;=AX$2,0,IF($K50&gt;=$J50,0,IF($O50&lt;=AX$2,($J50-(SUM($K50,SUM($Z50:AW50)))),IF($L50=$D$139,(($J50-$K50)/$P50),(($J50-SUM($Z50:AW50))*$Q50))*IF($V50&lt;=AX$2,(DATEDIF(AW$2,$V50,"D")/365),IF($G50&gt;AW$2,(DATEDIF($G50,AX$2,"D")/365),1)))))))</f>
        <v>0</v>
      </c>
      <c r="AY50" s="53">
        <f>IF($V50&lt;=AX$2,0,IF($O50&lt;=AX$2,0,IF($G50&gt;=AY$2,0,IF($K50&gt;=$J50,0,IF($O50&lt;=AY$2,($J50-(SUM($K50,SUM($Z50:AX50)))),IF($L50=$D$139,(($J50-$K50)/$P50),(($J50-SUM($Z50:AX50))*$Q50))*IF($V50&lt;=AY$2,(DATEDIF(AX$2,$V50,"D")/365),IF($G50&gt;AX$2,(DATEDIF($G50,AY$2,"D")/365),1)))))))</f>
        <v>0</v>
      </c>
      <c r="AZ50" s="52"/>
      <c r="BA50" s="52"/>
      <c r="BB50" s="126">
        <f>IF($V50&lt;=BB$2,0,IF($G50&gt;=BB$2,0,IF($G50&gt;$W$3,(J50-Z50),IF($G50&lt;=$W$3,J50-SUM(W50,$Z50:Z50),0))))</f>
        <v>0</v>
      </c>
      <c r="BC50" s="53">
        <f t="shared" si="26"/>
        <v>0</v>
      </c>
      <c r="BD50" s="52">
        <f t="shared" si="26"/>
        <v>0</v>
      </c>
      <c r="BE50" s="53">
        <f t="shared" si="26"/>
        <v>0</v>
      </c>
      <c r="BF50" s="52">
        <f t="shared" si="26"/>
        <v>0</v>
      </c>
      <c r="BG50" s="53">
        <f t="shared" si="26"/>
        <v>0</v>
      </c>
      <c r="BH50" s="52">
        <f t="shared" si="26"/>
        <v>0</v>
      </c>
      <c r="BI50" s="53">
        <f t="shared" si="26"/>
        <v>0</v>
      </c>
      <c r="BJ50" s="52">
        <f t="shared" si="26"/>
        <v>0</v>
      </c>
      <c r="BK50" s="53">
        <f t="shared" si="26"/>
        <v>0</v>
      </c>
      <c r="BL50" s="52">
        <f t="shared" si="26"/>
        <v>0</v>
      </c>
      <c r="BM50" s="53">
        <f t="shared" si="26"/>
        <v>0</v>
      </c>
      <c r="BN50" s="52">
        <f t="shared" si="26"/>
        <v>0</v>
      </c>
      <c r="BO50" s="53">
        <f t="shared" si="26"/>
        <v>0</v>
      </c>
      <c r="BP50" s="52">
        <f t="shared" si="26"/>
        <v>0</v>
      </c>
      <c r="BQ50" s="53">
        <f t="shared" si="26"/>
        <v>0</v>
      </c>
      <c r="BR50" s="52">
        <f t="shared" si="25"/>
        <v>0</v>
      </c>
      <c r="BS50" s="53">
        <f t="shared" si="19"/>
        <v>0</v>
      </c>
      <c r="BT50" s="52">
        <f t="shared" si="19"/>
        <v>0</v>
      </c>
      <c r="BU50" s="53">
        <f t="shared" si="19"/>
        <v>0</v>
      </c>
      <c r="BV50" s="52">
        <f t="shared" si="19"/>
        <v>0</v>
      </c>
      <c r="BW50" s="53">
        <f t="shared" si="19"/>
        <v>0</v>
      </c>
      <c r="BX50" s="52">
        <f t="shared" si="19"/>
        <v>0</v>
      </c>
      <c r="BY50" s="53">
        <f t="shared" si="19"/>
        <v>0</v>
      </c>
      <c r="BZ50" s="52">
        <f t="shared" si="19"/>
        <v>0</v>
      </c>
      <c r="CA50" s="53">
        <f t="shared" si="19"/>
        <v>0</v>
      </c>
    </row>
    <row r="51" spans="1:79">
      <c r="A51" s="20">
        <v>50</v>
      </c>
      <c r="B51" s="20" t="s">
        <v>30</v>
      </c>
      <c r="C51" s="20" t="s">
        <v>153</v>
      </c>
      <c r="D51" s="2">
        <v>1985</v>
      </c>
      <c r="E51" s="3">
        <v>4</v>
      </c>
      <c r="F51" s="2">
        <v>1</v>
      </c>
      <c r="G51" s="55">
        <f t="shared" si="22"/>
        <v>31137</v>
      </c>
      <c r="H51" s="4">
        <v>0</v>
      </c>
      <c r="I51" s="1">
        <v>0</v>
      </c>
      <c r="J51" s="51">
        <f t="shared" si="23"/>
        <v>0</v>
      </c>
      <c r="K51" s="54">
        <f t="shared" si="24"/>
        <v>0</v>
      </c>
      <c r="L51" s="4" t="s">
        <v>96</v>
      </c>
      <c r="M51" s="54">
        <f t="shared" si="15"/>
        <v>10</v>
      </c>
      <c r="N51" s="53">
        <f t="shared" si="2"/>
        <v>10</v>
      </c>
      <c r="O51" s="55">
        <f t="shared" si="3"/>
        <v>34789</v>
      </c>
      <c r="P51" s="53">
        <f t="shared" si="4"/>
        <v>0</v>
      </c>
      <c r="Q51" s="111">
        <f t="shared" si="5"/>
        <v>0</v>
      </c>
      <c r="R51" s="150" t="s">
        <v>130</v>
      </c>
      <c r="S51" s="151">
        <v>17</v>
      </c>
      <c r="T51" s="152">
        <v>4</v>
      </c>
      <c r="U51" s="151">
        <v>2035</v>
      </c>
      <c r="V51" s="116">
        <f t="shared" si="20"/>
        <v>54878</v>
      </c>
      <c r="W51" s="53">
        <f t="shared" si="7"/>
        <v>0</v>
      </c>
      <c r="X51" s="53">
        <f t="shared" si="8"/>
        <v>0</v>
      </c>
      <c r="Y51" s="53">
        <f t="shared" si="9"/>
        <v>0</v>
      </c>
      <c r="Z51" s="53">
        <f t="shared" si="21"/>
        <v>0</v>
      </c>
      <c r="AA51" s="53">
        <f>IF($V51&lt;=Z$2,0,IF($O51&lt;=Z$2,0,IF($G51&gt;=AA$2,0,IF($K51&gt;=$J51,0,IF($O51&lt;=AA$2,($J51-(SUM($K51,SUM($Z51:Z51)))),IF($L51=$D$139,(($J51-$K51)/$P51),(($J51-SUM($Z51:Z51))*$Q51))*IF($V51&lt;=AA$2,(DATEDIF(Z$2,$V51,"D")/365),IF($G51&gt;Z$2,(DATEDIF($G51,AA$2,"D")/365),1)))))))</f>
        <v>0</v>
      </c>
      <c r="AB51" s="53">
        <f>IF($V51&lt;=AA$2,0,IF($O51&lt;=AA$2,0,IF($G51&gt;=AB$2,0,IF($K51&gt;=$J51,0,IF($O51&lt;=AB$2,($J51-(SUM($K51,SUM($Z51:AA51)))),IF($L51=$D$139,(($J51-$K51)/$P51),(($J51-SUM($Z51:AA51))*$Q51))*IF($V51&lt;=AB$2,(DATEDIF(AA$2,$V51,"D")/365),IF($G51&gt;AA$2,(DATEDIF($G51,AB$2,"D")/365),1)))))))</f>
        <v>0</v>
      </c>
      <c r="AC51" s="53">
        <f>IF($V51&lt;=AB$2,0,IF($O51&lt;=AB$2,0,IF($G51&gt;=AC$2,0,IF($K51&gt;=$J51,0,IF($O51&lt;=AC$2,($J51-(SUM($K51,SUM($Z51:AB51)))),IF($L51=$D$139,(($J51-$K51)/$P51),(($J51-SUM($Z51:AB51))*$Q51))*IF($V51&lt;=AC$2,(DATEDIF(AB$2,$V51,"D")/365),IF($G51&gt;AB$2,(DATEDIF($G51,AC$2,"D")/365),1)))))))</f>
        <v>0</v>
      </c>
      <c r="AD51" s="53">
        <f>IF($V51&lt;=AC$2,0,IF($O51&lt;=AC$2,0,IF($G51&gt;=AD$2,0,IF($K51&gt;=$J51,0,IF($O51&lt;=AD$2,($J51-(SUM($K51,SUM($Z51:AC51)))),IF($L51=$D$139,(($J51-$K51)/$P51),(($J51-SUM($Z51:AC51))*$Q51))*IF($V51&lt;=AD$2,(DATEDIF(AC$2,$V51,"D")/365),IF($G51&gt;AC$2,(DATEDIF($G51,AD$2,"D")/365),1)))))))</f>
        <v>0</v>
      </c>
      <c r="AE51" s="53">
        <f>IF($V51&lt;=AD$2,0,IF($O51&lt;=AD$2,0,IF($G51&gt;=AE$2,0,IF($K51&gt;=$J51,0,IF($O51&lt;=AE$2,($J51-(SUM($K51,SUM($Z51:AD51)))),IF($L51=$D$139,(($J51-$K51)/$P51),(($J51-SUM($Z51:AD51))*$Q51))*IF($V51&lt;=AE$2,(DATEDIF(AD$2,$V51,"D")/365),IF($G51&gt;AD$2,(DATEDIF($G51,AE$2,"D")/365),1)))))))</f>
        <v>0</v>
      </c>
      <c r="AF51" s="53">
        <f>IF($V51&lt;=AE$2,0,IF($O51&lt;=AE$2,0,IF($G51&gt;=AF$2,0,IF($K51&gt;=$J51,0,IF($O51&lt;=AF$2,($J51-(SUM($K51,SUM($Z51:AE51)))),IF($L51=$D$139,(($J51-$K51)/$P51),(($J51-SUM($Z51:AE51))*$Q51))*IF($V51&lt;=AF$2,(DATEDIF(AE$2,$V51,"D")/365),IF($G51&gt;AE$2,(DATEDIF($G51,AF$2,"D")/365),1)))))))</f>
        <v>0</v>
      </c>
      <c r="AG51" s="53">
        <f>IF($V51&lt;=AF$2,0,IF($O51&lt;=AF$2,0,IF($G51&gt;=AG$2,0,IF($K51&gt;=$J51,0,IF($O51&lt;=AG$2,($J51-(SUM($K51,SUM($Z51:AF51)))),IF($L51=$D$139,(($J51-$K51)/$P51),(($J51-SUM($Z51:AF51))*$Q51))*IF($V51&lt;=AG$2,(DATEDIF(AF$2,$V51,"D")/365),IF($G51&gt;AF$2,(DATEDIF($G51,AG$2,"D")/365),1)))))))</f>
        <v>0</v>
      </c>
      <c r="AH51" s="53">
        <f>IF($V51&lt;=AG$2,0,IF($O51&lt;=AG$2,0,IF($G51&gt;=AH$2,0,IF($K51&gt;=$J51,0,IF($O51&lt;=AH$2,($J51-(SUM($K51,SUM($Z51:AG51)))),IF($L51=$D$139,(($J51-$K51)/$P51),(($J51-SUM($Z51:AG51))*$Q51))*IF($V51&lt;=AH$2,(DATEDIF(AG$2,$V51,"D")/365),IF($G51&gt;AG$2,(DATEDIF($G51,AH$2,"D")/365),1)))))))</f>
        <v>0</v>
      </c>
      <c r="AI51" s="53">
        <f>IF($V51&lt;=AH$2,0,IF($O51&lt;=AH$2,0,IF($G51&gt;=AI$2,0,IF($K51&gt;=$J51,0,IF($O51&lt;=AI$2,($J51-(SUM($K51,SUM($Z51:AH51)))),IF($L51=$D$139,(($J51-$K51)/$P51),(($J51-SUM($Z51:AH51))*$Q51))*IF($V51&lt;=AI$2,(DATEDIF(AH$2,$V51,"D")/365),IF($G51&gt;AH$2,(DATEDIF($G51,AI$2,"D")/365),1)))))))</f>
        <v>0</v>
      </c>
      <c r="AJ51" s="53">
        <f>IF($V51&lt;=AI$2,0,IF($O51&lt;=AI$2,0,IF($G51&gt;=AJ$2,0,IF($K51&gt;=$J51,0,IF($O51&lt;=AJ$2,($J51-(SUM($K51,SUM($Z51:AI51)))),IF($L51=$D$139,(($J51-$K51)/$P51),(($J51-SUM($Z51:AI51))*$Q51))*IF($V51&lt;=AJ$2,(DATEDIF(AI$2,$V51,"D")/365),IF($G51&gt;AI$2,(DATEDIF($G51,AJ$2,"D")/365),1)))))))</f>
        <v>0</v>
      </c>
      <c r="AK51" s="53">
        <f>IF($V51&lt;=AJ$2,0,IF($O51&lt;=AJ$2,0,IF($G51&gt;=AK$2,0,IF($K51&gt;=$J51,0,IF($O51&lt;=AK$2,($J51-(SUM($K51,SUM($Z51:AJ51)))),IF($L51=$D$139,(($J51-$K51)/$P51),(($J51-SUM($Z51:AJ51))*$Q51))*IF($V51&lt;=AK$2,(DATEDIF(AJ$2,$V51,"D")/365),IF($G51&gt;AJ$2,(DATEDIF($G51,AK$2,"D")/365),1)))))))</f>
        <v>0</v>
      </c>
      <c r="AL51" s="53">
        <f>IF($V51&lt;=AK$2,0,IF($O51&lt;=AK$2,0,IF($G51&gt;=AL$2,0,IF($K51&gt;=$J51,0,IF($O51&lt;=AL$2,($J51-(SUM($K51,SUM($Z51:AK51)))),IF($L51=$D$139,(($J51-$K51)/$P51),(($J51-SUM($Z51:AK51))*$Q51))*IF($V51&lt;=AL$2,(DATEDIF(AK$2,$V51,"D")/365),IF($G51&gt;AK$2,(DATEDIF($G51,AL$2,"D")/365),1)))))))</f>
        <v>0</v>
      </c>
      <c r="AM51" s="53">
        <f>IF($V51&lt;=AL$2,0,IF($O51&lt;=AL$2,0,IF($G51&gt;=AM$2,0,IF($K51&gt;=$J51,0,IF($O51&lt;=AM$2,($J51-(SUM($K51,SUM($Z51:AL51)))),IF($L51=$D$139,(($J51-$K51)/$P51),(($J51-SUM($Z51:AL51))*$Q51))*IF($V51&lt;=AM$2,(DATEDIF(AL$2,$V51,"D")/365),IF($G51&gt;AL$2,(DATEDIF($G51,AM$2,"D")/365),1)))))))</f>
        <v>0</v>
      </c>
      <c r="AN51" s="53">
        <f>IF($V51&lt;=AM$2,0,IF($O51&lt;=AM$2,0,IF($G51&gt;=AN$2,0,IF($K51&gt;=$J51,0,IF($O51&lt;=AN$2,($J51-(SUM($K51,SUM($Z51:AM51)))),IF($L51=$D$139,(($J51-$K51)/$P51),(($J51-SUM($Z51:AM51))*$Q51))*IF($V51&lt;=AN$2,(DATEDIF(AM$2,$V51,"D")/365),IF($G51&gt;AM$2,(DATEDIF($G51,AN$2,"D")/365),1)))))))</f>
        <v>0</v>
      </c>
      <c r="AO51" s="53">
        <f>IF($V51&lt;=AN$2,0,IF($O51&lt;=AN$2,0,IF($G51&gt;=AO$2,0,IF($K51&gt;=$J51,0,IF($O51&lt;=AO$2,($J51-(SUM($K51,SUM($Z51:AN51)))),IF($L51=$D$139,(($J51-$K51)/$P51),(($J51-SUM($Z51:AN51))*$Q51))*IF($V51&lt;=AO$2,(DATEDIF(AN$2,$V51,"D")/365),IF($G51&gt;AN$2,(DATEDIF($G51,AO$2,"D")/365),1)))))))</f>
        <v>0</v>
      </c>
      <c r="AP51" s="53">
        <f>IF($V51&lt;=AO$2,0,IF($O51&lt;=AO$2,0,IF($G51&gt;=AP$2,0,IF($K51&gt;=$J51,0,IF($O51&lt;=AP$2,($J51-(SUM($K51,SUM($Z51:AO51)))),IF($L51=$D$139,(($J51-$K51)/$P51),(($J51-SUM($Z51:AO51))*$Q51))*IF($V51&lt;=AP$2,(DATEDIF(AO$2,$V51,"D")/365),IF($G51&gt;AO$2,(DATEDIF($G51,AP$2,"D")/365),1)))))))</f>
        <v>0</v>
      </c>
      <c r="AQ51" s="53">
        <f>IF($V51&lt;=AP$2,0,IF($O51&lt;=AP$2,0,IF($G51&gt;=AQ$2,0,IF($K51&gt;=$J51,0,IF($O51&lt;=AQ$2,($J51-(SUM($K51,SUM($Z51:AP51)))),IF($L51=$D$139,(($J51-$K51)/$P51),(($J51-SUM($Z51:AP51))*$Q51))*IF($V51&lt;=AQ$2,(DATEDIF(AP$2,$V51,"D")/365),IF($G51&gt;AP$2,(DATEDIF($G51,AQ$2,"D")/365),1)))))))</f>
        <v>0</v>
      </c>
      <c r="AR51" s="53">
        <f>IF($V51&lt;=AQ$2,0,IF($O51&lt;=AQ$2,0,IF($G51&gt;=AR$2,0,IF($K51&gt;=$J51,0,IF($O51&lt;=AR$2,($J51-(SUM($K51,SUM($Z51:AQ51)))),IF($L51=$D$139,(($J51-$K51)/$P51),(($J51-SUM($Z51:AQ51))*$Q51))*IF($V51&lt;=AR$2,(DATEDIF(AQ$2,$V51,"D")/365),IF($G51&gt;AQ$2,(DATEDIF($G51,AR$2,"D")/365),1)))))))</f>
        <v>0</v>
      </c>
      <c r="AS51" s="53">
        <f>IF($V51&lt;=AR$2,0,IF($O51&lt;=AR$2,0,IF($G51&gt;=AS$2,0,IF($K51&gt;=$J51,0,IF($O51&lt;=AS$2,($J51-(SUM($K51,SUM($Z51:AR51)))),IF($L51=$D$139,(($J51-$K51)/$P51),(($J51-SUM($Z51:AR51))*$Q51))*IF($V51&lt;=AS$2,(DATEDIF(AR$2,$V51,"D")/365),IF($G51&gt;AR$2,(DATEDIF($G51,AS$2,"D")/365),1)))))))</f>
        <v>0</v>
      </c>
      <c r="AT51" s="53">
        <f>IF($V51&lt;=AS$2,0,IF($O51&lt;=AS$2,0,IF($G51&gt;=AT$2,0,IF($K51&gt;=$J51,0,IF($O51&lt;=AT$2,($J51-(SUM($K51,SUM($Z51:AS51)))),IF($L51=$D$139,(($J51-$K51)/$P51),(($J51-SUM($Z51:AS51))*$Q51))*IF($V51&lt;=AT$2,(DATEDIF(AS$2,$V51,"D")/365),IF($G51&gt;AS$2,(DATEDIF($G51,AT$2,"D")/365),1)))))))</f>
        <v>0</v>
      </c>
      <c r="AU51" s="53">
        <f>IF($V51&lt;=AT$2,0,IF($O51&lt;=AT$2,0,IF($G51&gt;=AU$2,0,IF($K51&gt;=$J51,0,IF($O51&lt;=AU$2,($J51-(SUM($K51,SUM($Z51:AT51)))),IF($L51=$D$139,(($J51-$K51)/$P51),(($J51-SUM($Z51:AT51))*$Q51))*IF($V51&lt;=AU$2,(DATEDIF(AT$2,$V51,"D")/365),IF($G51&gt;AT$2,(DATEDIF($G51,AU$2,"D")/365),1)))))))</f>
        <v>0</v>
      </c>
      <c r="AV51" s="53">
        <f>IF($V51&lt;=AU$2,0,IF($O51&lt;=AU$2,0,IF($G51&gt;=AV$2,0,IF($K51&gt;=$J51,0,IF($O51&lt;=AV$2,($J51-(SUM($K51,SUM($Z51:AU51)))),IF($L51=$D$139,(($J51-$K51)/$P51),(($J51-SUM($Z51:AU51))*$Q51))*IF($V51&lt;=AV$2,(DATEDIF(AU$2,$V51,"D")/365),IF($G51&gt;AU$2,(DATEDIF($G51,AV$2,"D")/365),1)))))))</f>
        <v>0</v>
      </c>
      <c r="AW51" s="53">
        <f>IF($V51&lt;=AV$2,0,IF($O51&lt;=AV$2,0,IF($G51&gt;=AW$2,0,IF($K51&gt;=$J51,0,IF($O51&lt;=AW$2,($J51-(SUM($K51,SUM($Z51:AV51)))),IF($L51=$D$139,(($J51-$K51)/$P51),(($J51-SUM($Z51:AV51))*$Q51))*IF($V51&lt;=AW$2,(DATEDIF(AV$2,$V51,"D")/365),IF($G51&gt;AV$2,(DATEDIF($G51,AW$2,"D")/365),1)))))))</f>
        <v>0</v>
      </c>
      <c r="AX51" s="53">
        <f>IF($V51&lt;=AW$2,0,IF($O51&lt;=AW$2,0,IF($G51&gt;=AX$2,0,IF($K51&gt;=$J51,0,IF($O51&lt;=AX$2,($J51-(SUM($K51,SUM($Z51:AW51)))),IF($L51=$D$139,(($J51-$K51)/$P51),(($J51-SUM($Z51:AW51))*$Q51))*IF($V51&lt;=AX$2,(DATEDIF(AW$2,$V51,"D")/365),IF($G51&gt;AW$2,(DATEDIF($G51,AX$2,"D")/365),1)))))))</f>
        <v>0</v>
      </c>
      <c r="AY51" s="53">
        <f>IF($V51&lt;=AX$2,0,IF($O51&lt;=AX$2,0,IF($G51&gt;=AY$2,0,IF($K51&gt;=$J51,0,IF($O51&lt;=AY$2,($J51-(SUM($K51,SUM($Z51:AX51)))),IF($L51=$D$139,(($J51-$K51)/$P51),(($J51-SUM($Z51:AX51))*$Q51))*IF($V51&lt;=AY$2,(DATEDIF(AX$2,$V51,"D")/365),IF($G51&gt;AX$2,(DATEDIF($G51,AY$2,"D")/365),1)))))))</f>
        <v>0</v>
      </c>
      <c r="AZ51" s="52"/>
      <c r="BA51" s="52"/>
      <c r="BB51" s="126">
        <f>IF($V51&lt;=BB$2,0,IF($G51&gt;=BB$2,0,IF($G51&gt;$W$3,(J51-Z51),IF($G51&lt;=$W$3,J51-SUM(W51,$Z51:Z51),0))))</f>
        <v>0</v>
      </c>
      <c r="BC51" s="53">
        <f t="shared" si="26"/>
        <v>0</v>
      </c>
      <c r="BD51" s="52">
        <f t="shared" si="26"/>
        <v>0</v>
      </c>
      <c r="BE51" s="53">
        <f t="shared" si="26"/>
        <v>0</v>
      </c>
      <c r="BF51" s="52">
        <f t="shared" si="26"/>
        <v>0</v>
      </c>
      <c r="BG51" s="53">
        <f t="shared" si="26"/>
        <v>0</v>
      </c>
      <c r="BH51" s="52">
        <f t="shared" si="26"/>
        <v>0</v>
      </c>
      <c r="BI51" s="53">
        <f t="shared" si="26"/>
        <v>0</v>
      </c>
      <c r="BJ51" s="52">
        <f t="shared" si="26"/>
        <v>0</v>
      </c>
      <c r="BK51" s="53">
        <f t="shared" si="26"/>
        <v>0</v>
      </c>
      <c r="BL51" s="52">
        <f t="shared" si="26"/>
        <v>0</v>
      </c>
      <c r="BM51" s="53">
        <f t="shared" si="26"/>
        <v>0</v>
      </c>
      <c r="BN51" s="52">
        <f t="shared" si="26"/>
        <v>0</v>
      </c>
      <c r="BO51" s="53">
        <f t="shared" si="26"/>
        <v>0</v>
      </c>
      <c r="BP51" s="52">
        <f t="shared" si="26"/>
        <v>0</v>
      </c>
      <c r="BQ51" s="53">
        <f t="shared" si="26"/>
        <v>0</v>
      </c>
      <c r="BR51" s="52">
        <f t="shared" si="25"/>
        <v>0</v>
      </c>
      <c r="BS51" s="53">
        <f t="shared" si="19"/>
        <v>0</v>
      </c>
      <c r="BT51" s="52">
        <f t="shared" si="19"/>
        <v>0</v>
      </c>
      <c r="BU51" s="53">
        <f t="shared" si="19"/>
        <v>0</v>
      </c>
      <c r="BV51" s="52">
        <f t="shared" si="19"/>
        <v>0</v>
      </c>
      <c r="BW51" s="53">
        <f t="shared" si="19"/>
        <v>0</v>
      </c>
      <c r="BX51" s="52">
        <f t="shared" si="19"/>
        <v>0</v>
      </c>
      <c r="BY51" s="53">
        <f t="shared" si="19"/>
        <v>0</v>
      </c>
      <c r="BZ51" s="52">
        <f t="shared" si="19"/>
        <v>0</v>
      </c>
      <c r="CA51" s="53">
        <f t="shared" si="19"/>
        <v>0</v>
      </c>
    </row>
    <row r="52" spans="1:79">
      <c r="A52" s="20">
        <v>51</v>
      </c>
      <c r="B52" s="20" t="s">
        <v>30</v>
      </c>
      <c r="C52" s="20" t="s">
        <v>153</v>
      </c>
      <c r="D52" s="2">
        <v>1985</v>
      </c>
      <c r="E52" s="3">
        <v>4</v>
      </c>
      <c r="F52" s="2">
        <v>1</v>
      </c>
      <c r="G52" s="55">
        <f t="shared" si="22"/>
        <v>31137</v>
      </c>
      <c r="H52" s="4">
        <v>0</v>
      </c>
      <c r="I52" s="1">
        <v>0</v>
      </c>
      <c r="J52" s="51">
        <f t="shared" si="23"/>
        <v>0</v>
      </c>
      <c r="K52" s="54">
        <f t="shared" si="24"/>
        <v>0</v>
      </c>
      <c r="L52" s="4" t="s">
        <v>96</v>
      </c>
      <c r="M52" s="54">
        <f t="shared" si="15"/>
        <v>10</v>
      </c>
      <c r="N52" s="53">
        <f t="shared" si="2"/>
        <v>10</v>
      </c>
      <c r="O52" s="55">
        <f t="shared" si="3"/>
        <v>34789</v>
      </c>
      <c r="P52" s="53">
        <f t="shared" si="4"/>
        <v>0</v>
      </c>
      <c r="Q52" s="111">
        <f t="shared" si="5"/>
        <v>0</v>
      </c>
      <c r="R52" s="150" t="s">
        <v>130</v>
      </c>
      <c r="S52" s="151">
        <v>17</v>
      </c>
      <c r="T52" s="152">
        <v>4</v>
      </c>
      <c r="U52" s="151">
        <v>2035</v>
      </c>
      <c r="V52" s="116">
        <f t="shared" si="20"/>
        <v>54878</v>
      </c>
      <c r="W52" s="53">
        <f t="shared" si="7"/>
        <v>0</v>
      </c>
      <c r="X52" s="53">
        <f t="shared" si="8"/>
        <v>0</v>
      </c>
      <c r="Y52" s="53">
        <f t="shared" si="9"/>
        <v>0</v>
      </c>
      <c r="Z52" s="53">
        <f t="shared" si="21"/>
        <v>0</v>
      </c>
      <c r="AA52" s="53">
        <f>IF($V52&lt;=Z$2,0,IF($O52&lt;=Z$2,0,IF($G52&gt;=AA$2,0,IF($K52&gt;=$J52,0,IF($O52&lt;=AA$2,($J52-(SUM($K52,SUM($Z52:Z52)))),IF($L52=$D$139,(($J52-$K52)/$P52),(($J52-SUM($Z52:Z52))*$Q52))*IF($V52&lt;=AA$2,(DATEDIF(Z$2,$V52,"D")/365),IF($G52&gt;Z$2,(DATEDIF($G52,AA$2,"D")/365),1)))))))</f>
        <v>0</v>
      </c>
      <c r="AB52" s="53">
        <f>IF($V52&lt;=AA$2,0,IF($O52&lt;=AA$2,0,IF($G52&gt;=AB$2,0,IF($K52&gt;=$J52,0,IF($O52&lt;=AB$2,($J52-(SUM($K52,SUM($Z52:AA52)))),IF($L52=$D$139,(($J52-$K52)/$P52),(($J52-SUM($Z52:AA52))*$Q52))*IF($V52&lt;=AB$2,(DATEDIF(AA$2,$V52,"D")/365),IF($G52&gt;AA$2,(DATEDIF($G52,AB$2,"D")/365),1)))))))</f>
        <v>0</v>
      </c>
      <c r="AC52" s="53">
        <f>IF($V52&lt;=AB$2,0,IF($O52&lt;=AB$2,0,IF($G52&gt;=AC$2,0,IF($K52&gt;=$J52,0,IF($O52&lt;=AC$2,($J52-(SUM($K52,SUM($Z52:AB52)))),IF($L52=$D$139,(($J52-$K52)/$P52),(($J52-SUM($Z52:AB52))*$Q52))*IF($V52&lt;=AC$2,(DATEDIF(AB$2,$V52,"D")/365),IF($G52&gt;AB$2,(DATEDIF($G52,AC$2,"D")/365),1)))))))</f>
        <v>0</v>
      </c>
      <c r="AD52" s="53">
        <f>IF($V52&lt;=AC$2,0,IF($O52&lt;=AC$2,0,IF($G52&gt;=AD$2,0,IF($K52&gt;=$J52,0,IF($O52&lt;=AD$2,($J52-(SUM($K52,SUM($Z52:AC52)))),IF($L52=$D$139,(($J52-$K52)/$P52),(($J52-SUM($Z52:AC52))*$Q52))*IF($V52&lt;=AD$2,(DATEDIF(AC$2,$V52,"D")/365),IF($G52&gt;AC$2,(DATEDIF($G52,AD$2,"D")/365),1)))))))</f>
        <v>0</v>
      </c>
      <c r="AE52" s="53">
        <f>IF($V52&lt;=AD$2,0,IF($O52&lt;=AD$2,0,IF($G52&gt;=AE$2,0,IF($K52&gt;=$J52,0,IF($O52&lt;=AE$2,($J52-(SUM($K52,SUM($Z52:AD52)))),IF($L52=$D$139,(($J52-$K52)/$P52),(($J52-SUM($Z52:AD52))*$Q52))*IF($V52&lt;=AE$2,(DATEDIF(AD$2,$V52,"D")/365),IF($G52&gt;AD$2,(DATEDIF($G52,AE$2,"D")/365),1)))))))</f>
        <v>0</v>
      </c>
      <c r="AF52" s="53">
        <f>IF($V52&lt;=AE$2,0,IF($O52&lt;=AE$2,0,IF($G52&gt;=AF$2,0,IF($K52&gt;=$J52,0,IF($O52&lt;=AF$2,($J52-(SUM($K52,SUM($Z52:AE52)))),IF($L52=$D$139,(($J52-$K52)/$P52),(($J52-SUM($Z52:AE52))*$Q52))*IF($V52&lt;=AF$2,(DATEDIF(AE$2,$V52,"D")/365),IF($G52&gt;AE$2,(DATEDIF($G52,AF$2,"D")/365),1)))))))</f>
        <v>0</v>
      </c>
      <c r="AG52" s="53">
        <f>IF($V52&lt;=AF$2,0,IF($O52&lt;=AF$2,0,IF($G52&gt;=AG$2,0,IF($K52&gt;=$J52,0,IF($O52&lt;=AG$2,($J52-(SUM($K52,SUM($Z52:AF52)))),IF($L52=$D$139,(($J52-$K52)/$P52),(($J52-SUM($Z52:AF52))*$Q52))*IF($V52&lt;=AG$2,(DATEDIF(AF$2,$V52,"D")/365),IF($G52&gt;AF$2,(DATEDIF($G52,AG$2,"D")/365),1)))))))</f>
        <v>0</v>
      </c>
      <c r="AH52" s="53">
        <f>IF($V52&lt;=AG$2,0,IF($O52&lt;=AG$2,0,IF($G52&gt;=AH$2,0,IF($K52&gt;=$J52,0,IF($O52&lt;=AH$2,($J52-(SUM($K52,SUM($Z52:AG52)))),IF($L52=$D$139,(($J52-$K52)/$P52),(($J52-SUM($Z52:AG52))*$Q52))*IF($V52&lt;=AH$2,(DATEDIF(AG$2,$V52,"D")/365),IF($G52&gt;AG$2,(DATEDIF($G52,AH$2,"D")/365),1)))))))</f>
        <v>0</v>
      </c>
      <c r="AI52" s="53">
        <f>IF($V52&lt;=AH$2,0,IF($O52&lt;=AH$2,0,IF($G52&gt;=AI$2,0,IF($K52&gt;=$J52,0,IF($O52&lt;=AI$2,($J52-(SUM($K52,SUM($Z52:AH52)))),IF($L52=$D$139,(($J52-$K52)/$P52),(($J52-SUM($Z52:AH52))*$Q52))*IF($V52&lt;=AI$2,(DATEDIF(AH$2,$V52,"D")/365),IF($G52&gt;AH$2,(DATEDIF($G52,AI$2,"D")/365),1)))))))</f>
        <v>0</v>
      </c>
      <c r="AJ52" s="53">
        <f>IF($V52&lt;=AI$2,0,IF($O52&lt;=AI$2,0,IF($G52&gt;=AJ$2,0,IF($K52&gt;=$J52,0,IF($O52&lt;=AJ$2,($J52-(SUM($K52,SUM($Z52:AI52)))),IF($L52=$D$139,(($J52-$K52)/$P52),(($J52-SUM($Z52:AI52))*$Q52))*IF($V52&lt;=AJ$2,(DATEDIF(AI$2,$V52,"D")/365),IF($G52&gt;AI$2,(DATEDIF($G52,AJ$2,"D")/365),1)))))))</f>
        <v>0</v>
      </c>
      <c r="AK52" s="53">
        <f>IF($V52&lt;=AJ$2,0,IF($O52&lt;=AJ$2,0,IF($G52&gt;=AK$2,0,IF($K52&gt;=$J52,0,IF($O52&lt;=AK$2,($J52-(SUM($K52,SUM($Z52:AJ52)))),IF($L52=$D$139,(($J52-$K52)/$P52),(($J52-SUM($Z52:AJ52))*$Q52))*IF($V52&lt;=AK$2,(DATEDIF(AJ$2,$V52,"D")/365),IF($G52&gt;AJ$2,(DATEDIF($G52,AK$2,"D")/365),1)))))))</f>
        <v>0</v>
      </c>
      <c r="AL52" s="53">
        <f>IF($V52&lt;=AK$2,0,IF($O52&lt;=AK$2,0,IF($G52&gt;=AL$2,0,IF($K52&gt;=$J52,0,IF($O52&lt;=AL$2,($J52-(SUM($K52,SUM($Z52:AK52)))),IF($L52=$D$139,(($J52-$K52)/$P52),(($J52-SUM($Z52:AK52))*$Q52))*IF($V52&lt;=AL$2,(DATEDIF(AK$2,$V52,"D")/365),IF($G52&gt;AK$2,(DATEDIF($G52,AL$2,"D")/365),1)))))))</f>
        <v>0</v>
      </c>
      <c r="AM52" s="53">
        <f>IF($V52&lt;=AL$2,0,IF($O52&lt;=AL$2,0,IF($G52&gt;=AM$2,0,IF($K52&gt;=$J52,0,IF($O52&lt;=AM$2,($J52-(SUM($K52,SUM($Z52:AL52)))),IF($L52=$D$139,(($J52-$K52)/$P52),(($J52-SUM($Z52:AL52))*$Q52))*IF($V52&lt;=AM$2,(DATEDIF(AL$2,$V52,"D")/365),IF($G52&gt;AL$2,(DATEDIF($G52,AM$2,"D")/365),1)))))))</f>
        <v>0</v>
      </c>
      <c r="AN52" s="53">
        <f>IF($V52&lt;=AM$2,0,IF($O52&lt;=AM$2,0,IF($G52&gt;=AN$2,0,IF($K52&gt;=$J52,0,IF($O52&lt;=AN$2,($J52-(SUM($K52,SUM($Z52:AM52)))),IF($L52=$D$139,(($J52-$K52)/$P52),(($J52-SUM($Z52:AM52))*$Q52))*IF($V52&lt;=AN$2,(DATEDIF(AM$2,$V52,"D")/365),IF($G52&gt;AM$2,(DATEDIF($G52,AN$2,"D")/365),1)))))))</f>
        <v>0</v>
      </c>
      <c r="AO52" s="53">
        <f>IF($V52&lt;=AN$2,0,IF($O52&lt;=AN$2,0,IF($G52&gt;=AO$2,0,IF($K52&gt;=$J52,0,IF($O52&lt;=AO$2,($J52-(SUM($K52,SUM($Z52:AN52)))),IF($L52=$D$139,(($J52-$K52)/$P52),(($J52-SUM($Z52:AN52))*$Q52))*IF($V52&lt;=AO$2,(DATEDIF(AN$2,$V52,"D")/365),IF($G52&gt;AN$2,(DATEDIF($G52,AO$2,"D")/365),1)))))))</f>
        <v>0</v>
      </c>
      <c r="AP52" s="53">
        <f>IF($V52&lt;=AO$2,0,IF($O52&lt;=AO$2,0,IF($G52&gt;=AP$2,0,IF($K52&gt;=$J52,0,IF($O52&lt;=AP$2,($J52-(SUM($K52,SUM($Z52:AO52)))),IF($L52=$D$139,(($J52-$K52)/$P52),(($J52-SUM($Z52:AO52))*$Q52))*IF($V52&lt;=AP$2,(DATEDIF(AO$2,$V52,"D")/365),IF($G52&gt;AO$2,(DATEDIF($G52,AP$2,"D")/365),1)))))))</f>
        <v>0</v>
      </c>
      <c r="AQ52" s="53">
        <f>IF($V52&lt;=AP$2,0,IF($O52&lt;=AP$2,0,IF($G52&gt;=AQ$2,0,IF($K52&gt;=$J52,0,IF($O52&lt;=AQ$2,($J52-(SUM($K52,SUM($Z52:AP52)))),IF($L52=$D$139,(($J52-$K52)/$P52),(($J52-SUM($Z52:AP52))*$Q52))*IF($V52&lt;=AQ$2,(DATEDIF(AP$2,$V52,"D")/365),IF($G52&gt;AP$2,(DATEDIF($G52,AQ$2,"D")/365),1)))))))</f>
        <v>0</v>
      </c>
      <c r="AR52" s="53">
        <f>IF($V52&lt;=AQ$2,0,IF($O52&lt;=AQ$2,0,IF($G52&gt;=AR$2,0,IF($K52&gt;=$J52,0,IF($O52&lt;=AR$2,($J52-(SUM($K52,SUM($Z52:AQ52)))),IF($L52=$D$139,(($J52-$K52)/$P52),(($J52-SUM($Z52:AQ52))*$Q52))*IF($V52&lt;=AR$2,(DATEDIF(AQ$2,$V52,"D")/365),IF($G52&gt;AQ$2,(DATEDIF($G52,AR$2,"D")/365),1)))))))</f>
        <v>0</v>
      </c>
      <c r="AS52" s="53">
        <f>IF($V52&lt;=AR$2,0,IF($O52&lt;=AR$2,0,IF($G52&gt;=AS$2,0,IF($K52&gt;=$J52,0,IF($O52&lt;=AS$2,($J52-(SUM($K52,SUM($Z52:AR52)))),IF($L52=$D$139,(($J52-$K52)/$P52),(($J52-SUM($Z52:AR52))*$Q52))*IF($V52&lt;=AS$2,(DATEDIF(AR$2,$V52,"D")/365),IF($G52&gt;AR$2,(DATEDIF($G52,AS$2,"D")/365),1)))))))</f>
        <v>0</v>
      </c>
      <c r="AT52" s="53">
        <f>IF($V52&lt;=AS$2,0,IF($O52&lt;=AS$2,0,IF($G52&gt;=AT$2,0,IF($K52&gt;=$J52,0,IF($O52&lt;=AT$2,($J52-(SUM($K52,SUM($Z52:AS52)))),IF($L52=$D$139,(($J52-$K52)/$P52),(($J52-SUM($Z52:AS52))*$Q52))*IF($V52&lt;=AT$2,(DATEDIF(AS$2,$V52,"D")/365),IF($G52&gt;AS$2,(DATEDIF($G52,AT$2,"D")/365),1)))))))</f>
        <v>0</v>
      </c>
      <c r="AU52" s="53">
        <f>IF($V52&lt;=AT$2,0,IF($O52&lt;=AT$2,0,IF($G52&gt;=AU$2,0,IF($K52&gt;=$J52,0,IF($O52&lt;=AU$2,($J52-(SUM($K52,SUM($Z52:AT52)))),IF($L52=$D$139,(($J52-$K52)/$P52),(($J52-SUM($Z52:AT52))*$Q52))*IF($V52&lt;=AU$2,(DATEDIF(AT$2,$V52,"D")/365),IF($G52&gt;AT$2,(DATEDIF($G52,AU$2,"D")/365),1)))))))</f>
        <v>0</v>
      </c>
      <c r="AV52" s="53">
        <f>IF($V52&lt;=AU$2,0,IF($O52&lt;=AU$2,0,IF($G52&gt;=AV$2,0,IF($K52&gt;=$J52,0,IF($O52&lt;=AV$2,($J52-(SUM($K52,SUM($Z52:AU52)))),IF($L52=$D$139,(($J52-$K52)/$P52),(($J52-SUM($Z52:AU52))*$Q52))*IF($V52&lt;=AV$2,(DATEDIF(AU$2,$V52,"D")/365),IF($G52&gt;AU$2,(DATEDIF($G52,AV$2,"D")/365),1)))))))</f>
        <v>0</v>
      </c>
      <c r="AW52" s="53">
        <f>IF($V52&lt;=AV$2,0,IF($O52&lt;=AV$2,0,IF($G52&gt;=AW$2,0,IF($K52&gt;=$J52,0,IF($O52&lt;=AW$2,($J52-(SUM($K52,SUM($Z52:AV52)))),IF($L52=$D$139,(($J52-$K52)/$P52),(($J52-SUM($Z52:AV52))*$Q52))*IF($V52&lt;=AW$2,(DATEDIF(AV$2,$V52,"D")/365),IF($G52&gt;AV$2,(DATEDIF($G52,AW$2,"D")/365),1)))))))</f>
        <v>0</v>
      </c>
      <c r="AX52" s="53">
        <f>IF($V52&lt;=AW$2,0,IF($O52&lt;=AW$2,0,IF($G52&gt;=AX$2,0,IF($K52&gt;=$J52,0,IF($O52&lt;=AX$2,($J52-(SUM($K52,SUM($Z52:AW52)))),IF($L52=$D$139,(($J52-$K52)/$P52),(($J52-SUM($Z52:AW52))*$Q52))*IF($V52&lt;=AX$2,(DATEDIF(AW$2,$V52,"D")/365),IF($G52&gt;AW$2,(DATEDIF($G52,AX$2,"D")/365),1)))))))</f>
        <v>0</v>
      </c>
      <c r="AY52" s="53">
        <f>IF($V52&lt;=AX$2,0,IF($O52&lt;=AX$2,0,IF($G52&gt;=AY$2,0,IF($K52&gt;=$J52,0,IF($O52&lt;=AY$2,($J52-(SUM($K52,SUM($Z52:AX52)))),IF($L52=$D$139,(($J52-$K52)/$P52),(($J52-SUM($Z52:AX52))*$Q52))*IF($V52&lt;=AY$2,(DATEDIF(AX$2,$V52,"D")/365),IF($G52&gt;AX$2,(DATEDIF($G52,AY$2,"D")/365),1)))))))</f>
        <v>0</v>
      </c>
      <c r="AZ52" s="52"/>
      <c r="BA52" s="52"/>
      <c r="BB52" s="126">
        <f>IF($V52&lt;=BB$2,0,IF($G52&gt;=BB$2,0,IF($G52&gt;$W$3,(J52-Z52),IF($G52&lt;=$W$3,J52-SUM(W52,$Z52:Z52),0))))</f>
        <v>0</v>
      </c>
      <c r="BC52" s="53">
        <f t="shared" si="26"/>
        <v>0</v>
      </c>
      <c r="BD52" s="52">
        <f t="shared" si="26"/>
        <v>0</v>
      </c>
      <c r="BE52" s="53">
        <f t="shared" si="26"/>
        <v>0</v>
      </c>
      <c r="BF52" s="52">
        <f t="shared" si="26"/>
        <v>0</v>
      </c>
      <c r="BG52" s="53">
        <f t="shared" si="26"/>
        <v>0</v>
      </c>
      <c r="BH52" s="52">
        <f t="shared" si="26"/>
        <v>0</v>
      </c>
      <c r="BI52" s="53">
        <f t="shared" si="26"/>
        <v>0</v>
      </c>
      <c r="BJ52" s="52">
        <f t="shared" si="26"/>
        <v>0</v>
      </c>
      <c r="BK52" s="53">
        <f t="shared" si="26"/>
        <v>0</v>
      </c>
      <c r="BL52" s="52">
        <f t="shared" si="26"/>
        <v>0</v>
      </c>
      <c r="BM52" s="53">
        <f t="shared" si="26"/>
        <v>0</v>
      </c>
      <c r="BN52" s="52">
        <f t="shared" si="26"/>
        <v>0</v>
      </c>
      <c r="BO52" s="53">
        <f t="shared" si="26"/>
        <v>0</v>
      </c>
      <c r="BP52" s="52">
        <f t="shared" si="26"/>
        <v>0</v>
      </c>
      <c r="BQ52" s="53">
        <f t="shared" si="26"/>
        <v>0</v>
      </c>
      <c r="BR52" s="52">
        <f t="shared" si="25"/>
        <v>0</v>
      </c>
      <c r="BS52" s="53">
        <f t="shared" si="19"/>
        <v>0</v>
      </c>
      <c r="BT52" s="52">
        <f t="shared" si="19"/>
        <v>0</v>
      </c>
      <c r="BU52" s="53">
        <f t="shared" si="19"/>
        <v>0</v>
      </c>
      <c r="BV52" s="52">
        <f t="shared" si="19"/>
        <v>0</v>
      </c>
      <c r="BW52" s="53">
        <f t="shared" si="19"/>
        <v>0</v>
      </c>
      <c r="BX52" s="52">
        <f t="shared" si="19"/>
        <v>0</v>
      </c>
      <c r="BY52" s="53">
        <f t="shared" si="19"/>
        <v>0</v>
      </c>
      <c r="BZ52" s="52">
        <f t="shared" si="19"/>
        <v>0</v>
      </c>
      <c r="CA52" s="53">
        <f t="shared" si="19"/>
        <v>0</v>
      </c>
    </row>
    <row r="53" spans="1:79">
      <c r="A53" s="20">
        <v>52</v>
      </c>
      <c r="B53" s="20" t="s">
        <v>30</v>
      </c>
      <c r="C53" s="20" t="s">
        <v>153</v>
      </c>
      <c r="D53" s="2">
        <v>1985</v>
      </c>
      <c r="E53" s="3">
        <v>4</v>
      </c>
      <c r="F53" s="2">
        <v>1</v>
      </c>
      <c r="G53" s="55">
        <f t="shared" si="22"/>
        <v>31137</v>
      </c>
      <c r="H53" s="4">
        <v>0</v>
      </c>
      <c r="I53" s="1">
        <v>0</v>
      </c>
      <c r="J53" s="51">
        <f t="shared" si="23"/>
        <v>0</v>
      </c>
      <c r="K53" s="54">
        <f t="shared" si="24"/>
        <v>0</v>
      </c>
      <c r="L53" s="4" t="s">
        <v>96</v>
      </c>
      <c r="M53" s="54">
        <f t="shared" si="15"/>
        <v>10</v>
      </c>
      <c r="N53" s="53">
        <f t="shared" si="2"/>
        <v>10</v>
      </c>
      <c r="O53" s="55">
        <f t="shared" si="3"/>
        <v>34789</v>
      </c>
      <c r="P53" s="53">
        <f t="shared" si="4"/>
        <v>0</v>
      </c>
      <c r="Q53" s="111">
        <f t="shared" si="5"/>
        <v>0</v>
      </c>
      <c r="R53" s="150" t="s">
        <v>130</v>
      </c>
      <c r="S53" s="151">
        <v>17</v>
      </c>
      <c r="T53" s="152">
        <v>4</v>
      </c>
      <c r="U53" s="151">
        <v>2035</v>
      </c>
      <c r="V53" s="116">
        <f t="shared" si="20"/>
        <v>54878</v>
      </c>
      <c r="W53" s="53">
        <f t="shared" si="7"/>
        <v>0</v>
      </c>
      <c r="X53" s="53">
        <f t="shared" si="8"/>
        <v>0</v>
      </c>
      <c r="Y53" s="53">
        <f t="shared" si="9"/>
        <v>0</v>
      </c>
      <c r="Z53" s="53">
        <f t="shared" si="21"/>
        <v>0</v>
      </c>
      <c r="AA53" s="53">
        <f>IF($V53&lt;=Z$2,0,IF($O53&lt;=Z$2,0,IF($G53&gt;=AA$2,0,IF($K53&gt;=$J53,0,IF($O53&lt;=AA$2,($J53-(SUM($K53,SUM($Z53:Z53)))),IF($L53=$D$139,(($J53-$K53)/$P53),(($J53-SUM($Z53:Z53))*$Q53))*IF($V53&lt;=AA$2,(DATEDIF(Z$2,$V53,"D")/365),IF($G53&gt;Z$2,(DATEDIF($G53,AA$2,"D")/365),1)))))))</f>
        <v>0</v>
      </c>
      <c r="AB53" s="53">
        <f>IF($V53&lt;=AA$2,0,IF($O53&lt;=AA$2,0,IF($G53&gt;=AB$2,0,IF($K53&gt;=$J53,0,IF($O53&lt;=AB$2,($J53-(SUM($K53,SUM($Z53:AA53)))),IF($L53=$D$139,(($J53-$K53)/$P53),(($J53-SUM($Z53:AA53))*$Q53))*IF($V53&lt;=AB$2,(DATEDIF(AA$2,$V53,"D")/365),IF($G53&gt;AA$2,(DATEDIF($G53,AB$2,"D")/365),1)))))))</f>
        <v>0</v>
      </c>
      <c r="AC53" s="53">
        <f>IF($V53&lt;=AB$2,0,IF($O53&lt;=AB$2,0,IF($G53&gt;=AC$2,0,IF($K53&gt;=$J53,0,IF($O53&lt;=AC$2,($J53-(SUM($K53,SUM($Z53:AB53)))),IF($L53=$D$139,(($J53-$K53)/$P53),(($J53-SUM($Z53:AB53))*$Q53))*IF($V53&lt;=AC$2,(DATEDIF(AB$2,$V53,"D")/365),IF($G53&gt;AB$2,(DATEDIF($G53,AC$2,"D")/365),1)))))))</f>
        <v>0</v>
      </c>
      <c r="AD53" s="53">
        <f>IF($V53&lt;=AC$2,0,IF($O53&lt;=AC$2,0,IF($G53&gt;=AD$2,0,IF($K53&gt;=$J53,0,IF($O53&lt;=AD$2,($J53-(SUM($K53,SUM($Z53:AC53)))),IF($L53=$D$139,(($J53-$K53)/$P53),(($J53-SUM($Z53:AC53))*$Q53))*IF($V53&lt;=AD$2,(DATEDIF(AC$2,$V53,"D")/365),IF($G53&gt;AC$2,(DATEDIF($G53,AD$2,"D")/365),1)))))))</f>
        <v>0</v>
      </c>
      <c r="AE53" s="53">
        <f>IF($V53&lt;=AD$2,0,IF($O53&lt;=AD$2,0,IF($G53&gt;=AE$2,0,IF($K53&gt;=$J53,0,IF($O53&lt;=AE$2,($J53-(SUM($K53,SUM($Z53:AD53)))),IF($L53=$D$139,(($J53-$K53)/$P53),(($J53-SUM($Z53:AD53))*$Q53))*IF($V53&lt;=AE$2,(DATEDIF(AD$2,$V53,"D")/365),IF($G53&gt;AD$2,(DATEDIF($G53,AE$2,"D")/365),1)))))))</f>
        <v>0</v>
      </c>
      <c r="AF53" s="53">
        <f>IF($V53&lt;=AE$2,0,IF($O53&lt;=AE$2,0,IF($G53&gt;=AF$2,0,IF($K53&gt;=$J53,0,IF($O53&lt;=AF$2,($J53-(SUM($K53,SUM($Z53:AE53)))),IF($L53=$D$139,(($J53-$K53)/$P53),(($J53-SUM($Z53:AE53))*$Q53))*IF($V53&lt;=AF$2,(DATEDIF(AE$2,$V53,"D")/365),IF($G53&gt;AE$2,(DATEDIF($G53,AF$2,"D")/365),1)))))))</f>
        <v>0</v>
      </c>
      <c r="AG53" s="53">
        <f>IF($V53&lt;=AF$2,0,IF($O53&lt;=AF$2,0,IF($G53&gt;=AG$2,0,IF($K53&gt;=$J53,0,IF($O53&lt;=AG$2,($J53-(SUM($K53,SUM($Z53:AF53)))),IF($L53=$D$139,(($J53-$K53)/$P53),(($J53-SUM($Z53:AF53))*$Q53))*IF($V53&lt;=AG$2,(DATEDIF(AF$2,$V53,"D")/365),IF($G53&gt;AF$2,(DATEDIF($G53,AG$2,"D")/365),1)))))))</f>
        <v>0</v>
      </c>
      <c r="AH53" s="53">
        <f>IF($V53&lt;=AG$2,0,IF($O53&lt;=AG$2,0,IF($G53&gt;=AH$2,0,IF($K53&gt;=$J53,0,IF($O53&lt;=AH$2,($J53-(SUM($K53,SUM($Z53:AG53)))),IF($L53=$D$139,(($J53-$K53)/$P53),(($J53-SUM($Z53:AG53))*$Q53))*IF($V53&lt;=AH$2,(DATEDIF(AG$2,$V53,"D")/365),IF($G53&gt;AG$2,(DATEDIF($G53,AH$2,"D")/365),1)))))))</f>
        <v>0</v>
      </c>
      <c r="AI53" s="53">
        <f>IF($V53&lt;=AH$2,0,IF($O53&lt;=AH$2,0,IF($G53&gt;=AI$2,0,IF($K53&gt;=$J53,0,IF($O53&lt;=AI$2,($J53-(SUM($K53,SUM($Z53:AH53)))),IF($L53=$D$139,(($J53-$K53)/$P53),(($J53-SUM($Z53:AH53))*$Q53))*IF($V53&lt;=AI$2,(DATEDIF(AH$2,$V53,"D")/365),IF($G53&gt;AH$2,(DATEDIF($G53,AI$2,"D")/365),1)))))))</f>
        <v>0</v>
      </c>
      <c r="AJ53" s="53">
        <f>IF($V53&lt;=AI$2,0,IF($O53&lt;=AI$2,0,IF($G53&gt;=AJ$2,0,IF($K53&gt;=$J53,0,IF($O53&lt;=AJ$2,($J53-(SUM($K53,SUM($Z53:AI53)))),IF($L53=$D$139,(($J53-$K53)/$P53),(($J53-SUM($Z53:AI53))*$Q53))*IF($V53&lt;=AJ$2,(DATEDIF(AI$2,$V53,"D")/365),IF($G53&gt;AI$2,(DATEDIF($G53,AJ$2,"D")/365),1)))))))</f>
        <v>0</v>
      </c>
      <c r="AK53" s="53">
        <f>IF($V53&lt;=AJ$2,0,IF($O53&lt;=AJ$2,0,IF($G53&gt;=AK$2,0,IF($K53&gt;=$J53,0,IF($O53&lt;=AK$2,($J53-(SUM($K53,SUM($Z53:AJ53)))),IF($L53=$D$139,(($J53-$K53)/$P53),(($J53-SUM($Z53:AJ53))*$Q53))*IF($V53&lt;=AK$2,(DATEDIF(AJ$2,$V53,"D")/365),IF($G53&gt;AJ$2,(DATEDIF($G53,AK$2,"D")/365),1)))))))</f>
        <v>0</v>
      </c>
      <c r="AL53" s="53">
        <f>IF($V53&lt;=AK$2,0,IF($O53&lt;=AK$2,0,IF($G53&gt;=AL$2,0,IF($K53&gt;=$J53,0,IF($O53&lt;=AL$2,($J53-(SUM($K53,SUM($Z53:AK53)))),IF($L53=$D$139,(($J53-$K53)/$P53),(($J53-SUM($Z53:AK53))*$Q53))*IF($V53&lt;=AL$2,(DATEDIF(AK$2,$V53,"D")/365),IF($G53&gt;AK$2,(DATEDIF($G53,AL$2,"D")/365),1)))))))</f>
        <v>0</v>
      </c>
      <c r="AM53" s="53">
        <f>IF($V53&lt;=AL$2,0,IF($O53&lt;=AL$2,0,IF($G53&gt;=AM$2,0,IF($K53&gt;=$J53,0,IF($O53&lt;=AM$2,($J53-(SUM($K53,SUM($Z53:AL53)))),IF($L53=$D$139,(($J53-$K53)/$P53),(($J53-SUM($Z53:AL53))*$Q53))*IF($V53&lt;=AM$2,(DATEDIF(AL$2,$V53,"D")/365),IF($G53&gt;AL$2,(DATEDIF($G53,AM$2,"D")/365),1)))))))</f>
        <v>0</v>
      </c>
      <c r="AN53" s="53">
        <f>IF($V53&lt;=AM$2,0,IF($O53&lt;=AM$2,0,IF($G53&gt;=AN$2,0,IF($K53&gt;=$J53,0,IF($O53&lt;=AN$2,($J53-(SUM($K53,SUM($Z53:AM53)))),IF($L53=$D$139,(($J53-$K53)/$P53),(($J53-SUM($Z53:AM53))*$Q53))*IF($V53&lt;=AN$2,(DATEDIF(AM$2,$V53,"D")/365),IF($G53&gt;AM$2,(DATEDIF($G53,AN$2,"D")/365),1)))))))</f>
        <v>0</v>
      </c>
      <c r="AO53" s="53">
        <f>IF($V53&lt;=AN$2,0,IF($O53&lt;=AN$2,0,IF($G53&gt;=AO$2,0,IF($K53&gt;=$J53,0,IF($O53&lt;=AO$2,($J53-(SUM($K53,SUM($Z53:AN53)))),IF($L53=$D$139,(($J53-$K53)/$P53),(($J53-SUM($Z53:AN53))*$Q53))*IF($V53&lt;=AO$2,(DATEDIF(AN$2,$V53,"D")/365),IF($G53&gt;AN$2,(DATEDIF($G53,AO$2,"D")/365),1)))))))</f>
        <v>0</v>
      </c>
      <c r="AP53" s="53">
        <f>IF($V53&lt;=AO$2,0,IF($O53&lt;=AO$2,0,IF($G53&gt;=AP$2,0,IF($K53&gt;=$J53,0,IF($O53&lt;=AP$2,($J53-(SUM($K53,SUM($Z53:AO53)))),IF($L53=$D$139,(($J53-$K53)/$P53),(($J53-SUM($Z53:AO53))*$Q53))*IF($V53&lt;=AP$2,(DATEDIF(AO$2,$V53,"D")/365),IF($G53&gt;AO$2,(DATEDIF($G53,AP$2,"D")/365),1)))))))</f>
        <v>0</v>
      </c>
      <c r="AQ53" s="53">
        <f>IF($V53&lt;=AP$2,0,IF($O53&lt;=AP$2,0,IF($G53&gt;=AQ$2,0,IF($K53&gt;=$J53,0,IF($O53&lt;=AQ$2,($J53-(SUM($K53,SUM($Z53:AP53)))),IF($L53=$D$139,(($J53-$K53)/$P53),(($J53-SUM($Z53:AP53))*$Q53))*IF($V53&lt;=AQ$2,(DATEDIF(AP$2,$V53,"D")/365),IF($G53&gt;AP$2,(DATEDIF($G53,AQ$2,"D")/365),1)))))))</f>
        <v>0</v>
      </c>
      <c r="AR53" s="53">
        <f>IF($V53&lt;=AQ$2,0,IF($O53&lt;=AQ$2,0,IF($G53&gt;=AR$2,0,IF($K53&gt;=$J53,0,IF($O53&lt;=AR$2,($J53-(SUM($K53,SUM($Z53:AQ53)))),IF($L53=$D$139,(($J53-$K53)/$P53),(($J53-SUM($Z53:AQ53))*$Q53))*IF($V53&lt;=AR$2,(DATEDIF(AQ$2,$V53,"D")/365),IF($G53&gt;AQ$2,(DATEDIF($G53,AR$2,"D")/365),1)))))))</f>
        <v>0</v>
      </c>
      <c r="AS53" s="53">
        <f>IF($V53&lt;=AR$2,0,IF($O53&lt;=AR$2,0,IF($G53&gt;=AS$2,0,IF($K53&gt;=$J53,0,IF($O53&lt;=AS$2,($J53-(SUM($K53,SUM($Z53:AR53)))),IF($L53=$D$139,(($J53-$K53)/$P53),(($J53-SUM($Z53:AR53))*$Q53))*IF($V53&lt;=AS$2,(DATEDIF(AR$2,$V53,"D")/365),IF($G53&gt;AR$2,(DATEDIF($G53,AS$2,"D")/365),1)))))))</f>
        <v>0</v>
      </c>
      <c r="AT53" s="53">
        <f>IF($V53&lt;=AS$2,0,IF($O53&lt;=AS$2,0,IF($G53&gt;=AT$2,0,IF($K53&gt;=$J53,0,IF($O53&lt;=AT$2,($J53-(SUM($K53,SUM($Z53:AS53)))),IF($L53=$D$139,(($J53-$K53)/$P53),(($J53-SUM($Z53:AS53))*$Q53))*IF($V53&lt;=AT$2,(DATEDIF(AS$2,$V53,"D")/365),IF($G53&gt;AS$2,(DATEDIF($G53,AT$2,"D")/365),1)))))))</f>
        <v>0</v>
      </c>
      <c r="AU53" s="53">
        <f>IF($V53&lt;=AT$2,0,IF($O53&lt;=AT$2,0,IF($G53&gt;=AU$2,0,IF($K53&gt;=$J53,0,IF($O53&lt;=AU$2,($J53-(SUM($K53,SUM($Z53:AT53)))),IF($L53=$D$139,(($J53-$K53)/$P53),(($J53-SUM($Z53:AT53))*$Q53))*IF($V53&lt;=AU$2,(DATEDIF(AT$2,$V53,"D")/365),IF($G53&gt;AT$2,(DATEDIF($G53,AU$2,"D")/365),1)))))))</f>
        <v>0</v>
      </c>
      <c r="AV53" s="53">
        <f>IF($V53&lt;=AU$2,0,IF($O53&lt;=AU$2,0,IF($G53&gt;=AV$2,0,IF($K53&gt;=$J53,0,IF($O53&lt;=AV$2,($J53-(SUM($K53,SUM($Z53:AU53)))),IF($L53=$D$139,(($J53-$K53)/$P53),(($J53-SUM($Z53:AU53))*$Q53))*IF($V53&lt;=AV$2,(DATEDIF(AU$2,$V53,"D")/365),IF($G53&gt;AU$2,(DATEDIF($G53,AV$2,"D")/365),1)))))))</f>
        <v>0</v>
      </c>
      <c r="AW53" s="53">
        <f>IF($V53&lt;=AV$2,0,IF($O53&lt;=AV$2,0,IF($G53&gt;=AW$2,0,IF($K53&gt;=$J53,0,IF($O53&lt;=AW$2,($J53-(SUM($K53,SUM($Z53:AV53)))),IF($L53=$D$139,(($J53-$K53)/$P53),(($J53-SUM($Z53:AV53))*$Q53))*IF($V53&lt;=AW$2,(DATEDIF(AV$2,$V53,"D")/365),IF($G53&gt;AV$2,(DATEDIF($G53,AW$2,"D")/365),1)))))))</f>
        <v>0</v>
      </c>
      <c r="AX53" s="53">
        <f>IF($V53&lt;=AW$2,0,IF($O53&lt;=AW$2,0,IF($G53&gt;=AX$2,0,IF($K53&gt;=$J53,0,IF($O53&lt;=AX$2,($J53-(SUM($K53,SUM($Z53:AW53)))),IF($L53=$D$139,(($J53-$K53)/$P53),(($J53-SUM($Z53:AW53))*$Q53))*IF($V53&lt;=AX$2,(DATEDIF(AW$2,$V53,"D")/365),IF($G53&gt;AW$2,(DATEDIF($G53,AX$2,"D")/365),1)))))))</f>
        <v>0</v>
      </c>
      <c r="AY53" s="53">
        <f>IF($V53&lt;=AX$2,0,IF($O53&lt;=AX$2,0,IF($G53&gt;=AY$2,0,IF($K53&gt;=$J53,0,IF($O53&lt;=AY$2,($J53-(SUM($K53,SUM($Z53:AX53)))),IF($L53=$D$139,(($J53-$K53)/$P53),(($J53-SUM($Z53:AX53))*$Q53))*IF($V53&lt;=AY$2,(DATEDIF(AX$2,$V53,"D")/365),IF($G53&gt;AX$2,(DATEDIF($G53,AY$2,"D")/365),1)))))))</f>
        <v>0</v>
      </c>
      <c r="AZ53" s="52"/>
      <c r="BA53" s="52"/>
      <c r="BB53" s="126">
        <f>IF($V53&lt;=BB$2,0,IF($G53&gt;=BB$2,0,IF($G53&gt;$W$3,(J53-Z53),IF($G53&lt;=$W$3,J53-SUM(W53,$Z53:Z53),0))))</f>
        <v>0</v>
      </c>
      <c r="BC53" s="53">
        <f t="shared" si="26"/>
        <v>0</v>
      </c>
      <c r="BD53" s="52">
        <f t="shared" si="26"/>
        <v>0</v>
      </c>
      <c r="BE53" s="53">
        <f t="shared" si="26"/>
        <v>0</v>
      </c>
      <c r="BF53" s="52">
        <f t="shared" si="26"/>
        <v>0</v>
      </c>
      <c r="BG53" s="53">
        <f t="shared" si="26"/>
        <v>0</v>
      </c>
      <c r="BH53" s="52">
        <f t="shared" si="26"/>
        <v>0</v>
      </c>
      <c r="BI53" s="53">
        <f t="shared" si="26"/>
        <v>0</v>
      </c>
      <c r="BJ53" s="52">
        <f t="shared" si="26"/>
        <v>0</v>
      </c>
      <c r="BK53" s="53">
        <f t="shared" si="26"/>
        <v>0</v>
      </c>
      <c r="BL53" s="52">
        <f t="shared" si="26"/>
        <v>0</v>
      </c>
      <c r="BM53" s="53">
        <f t="shared" si="26"/>
        <v>0</v>
      </c>
      <c r="BN53" s="52">
        <f t="shared" si="26"/>
        <v>0</v>
      </c>
      <c r="BO53" s="53">
        <f t="shared" si="26"/>
        <v>0</v>
      </c>
      <c r="BP53" s="52">
        <f t="shared" si="26"/>
        <v>0</v>
      </c>
      <c r="BQ53" s="53">
        <f t="shared" si="26"/>
        <v>0</v>
      </c>
      <c r="BR53" s="52">
        <f t="shared" si="25"/>
        <v>0</v>
      </c>
      <c r="BS53" s="53">
        <f t="shared" si="25"/>
        <v>0</v>
      </c>
      <c r="BT53" s="52">
        <f t="shared" si="25"/>
        <v>0</v>
      </c>
      <c r="BU53" s="53">
        <f t="shared" si="25"/>
        <v>0</v>
      </c>
      <c r="BV53" s="52">
        <f t="shared" si="25"/>
        <v>0</v>
      </c>
      <c r="BW53" s="53">
        <f t="shared" si="25"/>
        <v>0</v>
      </c>
      <c r="BX53" s="52">
        <f t="shared" si="25"/>
        <v>0</v>
      </c>
      <c r="BY53" s="53">
        <f t="shared" si="25"/>
        <v>0</v>
      </c>
      <c r="BZ53" s="52">
        <f t="shared" si="25"/>
        <v>0</v>
      </c>
      <c r="CA53" s="53">
        <f t="shared" si="25"/>
        <v>0</v>
      </c>
    </row>
    <row r="54" spans="1:79">
      <c r="A54" s="20">
        <v>53</v>
      </c>
      <c r="B54" s="20" t="s">
        <v>30</v>
      </c>
      <c r="C54" s="20" t="s">
        <v>153</v>
      </c>
      <c r="D54" s="2">
        <v>1985</v>
      </c>
      <c r="E54" s="3">
        <v>4</v>
      </c>
      <c r="F54" s="2">
        <v>1</v>
      </c>
      <c r="G54" s="55">
        <f t="shared" si="22"/>
        <v>31137</v>
      </c>
      <c r="H54" s="4">
        <v>0</v>
      </c>
      <c r="I54" s="1">
        <v>0</v>
      </c>
      <c r="J54" s="51">
        <f t="shared" si="23"/>
        <v>0</v>
      </c>
      <c r="K54" s="54">
        <f t="shared" si="24"/>
        <v>0</v>
      </c>
      <c r="L54" s="4" t="s">
        <v>96</v>
      </c>
      <c r="M54" s="54">
        <f t="shared" si="15"/>
        <v>10</v>
      </c>
      <c r="N54" s="53">
        <f t="shared" si="2"/>
        <v>10</v>
      </c>
      <c r="O54" s="55">
        <f t="shared" si="3"/>
        <v>34789</v>
      </c>
      <c r="P54" s="53">
        <f t="shared" si="4"/>
        <v>0</v>
      </c>
      <c r="Q54" s="111">
        <f t="shared" si="5"/>
        <v>0</v>
      </c>
      <c r="R54" s="150" t="s">
        <v>130</v>
      </c>
      <c r="S54" s="151">
        <v>17</v>
      </c>
      <c r="T54" s="152">
        <v>4</v>
      </c>
      <c r="U54" s="151">
        <v>2035</v>
      </c>
      <c r="V54" s="116">
        <f t="shared" si="20"/>
        <v>54878</v>
      </c>
      <c r="W54" s="53">
        <f t="shared" si="7"/>
        <v>0</v>
      </c>
      <c r="X54" s="53">
        <f t="shared" si="8"/>
        <v>0</v>
      </c>
      <c r="Y54" s="53">
        <f t="shared" si="9"/>
        <v>0</v>
      </c>
      <c r="Z54" s="53">
        <f t="shared" si="21"/>
        <v>0</v>
      </c>
      <c r="AA54" s="53">
        <f>IF($V54&lt;=Z$2,0,IF($O54&lt;=Z$2,0,IF($G54&gt;=AA$2,0,IF($K54&gt;=$J54,0,IF($O54&lt;=AA$2,($J54-(SUM($K54,SUM($Z54:Z54)))),IF($L54=$D$139,(($J54-$K54)/$P54),(($J54-SUM($Z54:Z54))*$Q54))*IF($V54&lt;=AA$2,(DATEDIF(Z$2,$V54,"D")/365),IF($G54&gt;Z$2,(DATEDIF($G54,AA$2,"D")/365),1)))))))</f>
        <v>0</v>
      </c>
      <c r="AB54" s="53">
        <f>IF($V54&lt;=AA$2,0,IF($O54&lt;=AA$2,0,IF($G54&gt;=AB$2,0,IF($K54&gt;=$J54,0,IF($O54&lt;=AB$2,($J54-(SUM($K54,SUM($Z54:AA54)))),IF($L54=$D$139,(($J54-$K54)/$P54),(($J54-SUM($Z54:AA54))*$Q54))*IF($V54&lt;=AB$2,(DATEDIF(AA$2,$V54,"D")/365),IF($G54&gt;AA$2,(DATEDIF($G54,AB$2,"D")/365),1)))))))</f>
        <v>0</v>
      </c>
      <c r="AC54" s="53">
        <f>IF($V54&lt;=AB$2,0,IF($O54&lt;=AB$2,0,IF($G54&gt;=AC$2,0,IF($K54&gt;=$J54,0,IF($O54&lt;=AC$2,($J54-(SUM($K54,SUM($Z54:AB54)))),IF($L54=$D$139,(($J54-$K54)/$P54),(($J54-SUM($Z54:AB54))*$Q54))*IF($V54&lt;=AC$2,(DATEDIF(AB$2,$V54,"D")/365),IF($G54&gt;AB$2,(DATEDIF($G54,AC$2,"D")/365),1)))))))</f>
        <v>0</v>
      </c>
      <c r="AD54" s="53">
        <f>IF($V54&lt;=AC$2,0,IF($O54&lt;=AC$2,0,IF($G54&gt;=AD$2,0,IF($K54&gt;=$J54,0,IF($O54&lt;=AD$2,($J54-(SUM($K54,SUM($Z54:AC54)))),IF($L54=$D$139,(($J54-$K54)/$P54),(($J54-SUM($Z54:AC54))*$Q54))*IF($V54&lt;=AD$2,(DATEDIF(AC$2,$V54,"D")/365),IF($G54&gt;AC$2,(DATEDIF($G54,AD$2,"D")/365),1)))))))</f>
        <v>0</v>
      </c>
      <c r="AE54" s="53">
        <f>IF($V54&lt;=AD$2,0,IF($O54&lt;=AD$2,0,IF($G54&gt;=AE$2,0,IF($K54&gt;=$J54,0,IF($O54&lt;=AE$2,($J54-(SUM($K54,SUM($Z54:AD54)))),IF($L54=$D$139,(($J54-$K54)/$P54),(($J54-SUM($Z54:AD54))*$Q54))*IF($V54&lt;=AE$2,(DATEDIF(AD$2,$V54,"D")/365),IF($G54&gt;AD$2,(DATEDIF($G54,AE$2,"D")/365),1)))))))</f>
        <v>0</v>
      </c>
      <c r="AF54" s="53">
        <f>IF($V54&lt;=AE$2,0,IF($O54&lt;=AE$2,0,IF($G54&gt;=AF$2,0,IF($K54&gt;=$J54,0,IF($O54&lt;=AF$2,($J54-(SUM($K54,SUM($Z54:AE54)))),IF($L54=$D$139,(($J54-$K54)/$P54),(($J54-SUM($Z54:AE54))*$Q54))*IF($V54&lt;=AF$2,(DATEDIF(AE$2,$V54,"D")/365),IF($G54&gt;AE$2,(DATEDIF($G54,AF$2,"D")/365),1)))))))</f>
        <v>0</v>
      </c>
      <c r="AG54" s="53">
        <f>IF($V54&lt;=AF$2,0,IF($O54&lt;=AF$2,0,IF($G54&gt;=AG$2,0,IF($K54&gt;=$J54,0,IF($O54&lt;=AG$2,($J54-(SUM($K54,SUM($Z54:AF54)))),IF($L54=$D$139,(($J54-$K54)/$P54),(($J54-SUM($Z54:AF54))*$Q54))*IF($V54&lt;=AG$2,(DATEDIF(AF$2,$V54,"D")/365),IF($G54&gt;AF$2,(DATEDIF($G54,AG$2,"D")/365),1)))))))</f>
        <v>0</v>
      </c>
      <c r="AH54" s="53">
        <f>IF($V54&lt;=AG$2,0,IF($O54&lt;=AG$2,0,IF($G54&gt;=AH$2,0,IF($K54&gt;=$J54,0,IF($O54&lt;=AH$2,($J54-(SUM($K54,SUM($Z54:AG54)))),IF($L54=$D$139,(($J54-$K54)/$P54),(($J54-SUM($Z54:AG54))*$Q54))*IF($V54&lt;=AH$2,(DATEDIF(AG$2,$V54,"D")/365),IF($G54&gt;AG$2,(DATEDIF($G54,AH$2,"D")/365),1)))))))</f>
        <v>0</v>
      </c>
      <c r="AI54" s="53">
        <f>IF($V54&lt;=AH$2,0,IF($O54&lt;=AH$2,0,IF($G54&gt;=AI$2,0,IF($K54&gt;=$J54,0,IF($O54&lt;=AI$2,($J54-(SUM($K54,SUM($Z54:AH54)))),IF($L54=$D$139,(($J54-$K54)/$P54),(($J54-SUM($Z54:AH54))*$Q54))*IF($V54&lt;=AI$2,(DATEDIF(AH$2,$V54,"D")/365),IF($G54&gt;AH$2,(DATEDIF($G54,AI$2,"D")/365),1)))))))</f>
        <v>0</v>
      </c>
      <c r="AJ54" s="53">
        <f>IF($V54&lt;=AI$2,0,IF($O54&lt;=AI$2,0,IF($G54&gt;=AJ$2,0,IF($K54&gt;=$J54,0,IF($O54&lt;=AJ$2,($J54-(SUM($K54,SUM($Z54:AI54)))),IF($L54=$D$139,(($J54-$K54)/$P54),(($J54-SUM($Z54:AI54))*$Q54))*IF($V54&lt;=AJ$2,(DATEDIF(AI$2,$V54,"D")/365),IF($G54&gt;AI$2,(DATEDIF($G54,AJ$2,"D")/365),1)))))))</f>
        <v>0</v>
      </c>
      <c r="AK54" s="53">
        <f>IF($V54&lt;=AJ$2,0,IF($O54&lt;=AJ$2,0,IF($G54&gt;=AK$2,0,IF($K54&gt;=$J54,0,IF($O54&lt;=AK$2,($J54-(SUM($K54,SUM($Z54:AJ54)))),IF($L54=$D$139,(($J54-$K54)/$P54),(($J54-SUM($Z54:AJ54))*$Q54))*IF($V54&lt;=AK$2,(DATEDIF(AJ$2,$V54,"D")/365),IF($G54&gt;AJ$2,(DATEDIF($G54,AK$2,"D")/365),1)))))))</f>
        <v>0</v>
      </c>
      <c r="AL54" s="53">
        <f>IF($V54&lt;=AK$2,0,IF($O54&lt;=AK$2,0,IF($G54&gt;=AL$2,0,IF($K54&gt;=$J54,0,IF($O54&lt;=AL$2,($J54-(SUM($K54,SUM($Z54:AK54)))),IF($L54=$D$139,(($J54-$K54)/$P54),(($J54-SUM($Z54:AK54))*$Q54))*IF($V54&lt;=AL$2,(DATEDIF(AK$2,$V54,"D")/365),IF($G54&gt;AK$2,(DATEDIF($G54,AL$2,"D")/365),1)))))))</f>
        <v>0</v>
      </c>
      <c r="AM54" s="53">
        <f>IF($V54&lt;=AL$2,0,IF($O54&lt;=AL$2,0,IF($G54&gt;=AM$2,0,IF($K54&gt;=$J54,0,IF($O54&lt;=AM$2,($J54-(SUM($K54,SUM($Z54:AL54)))),IF($L54=$D$139,(($J54-$K54)/$P54),(($J54-SUM($Z54:AL54))*$Q54))*IF($V54&lt;=AM$2,(DATEDIF(AL$2,$V54,"D")/365),IF($G54&gt;AL$2,(DATEDIF($G54,AM$2,"D")/365),1)))))))</f>
        <v>0</v>
      </c>
      <c r="AN54" s="53">
        <f>IF($V54&lt;=AM$2,0,IF($O54&lt;=AM$2,0,IF($G54&gt;=AN$2,0,IF($K54&gt;=$J54,0,IF($O54&lt;=AN$2,($J54-(SUM($K54,SUM($Z54:AM54)))),IF($L54=$D$139,(($J54-$K54)/$P54),(($J54-SUM($Z54:AM54))*$Q54))*IF($V54&lt;=AN$2,(DATEDIF(AM$2,$V54,"D")/365),IF($G54&gt;AM$2,(DATEDIF($G54,AN$2,"D")/365),1)))))))</f>
        <v>0</v>
      </c>
      <c r="AO54" s="53">
        <f>IF($V54&lt;=AN$2,0,IF($O54&lt;=AN$2,0,IF($G54&gt;=AO$2,0,IF($K54&gt;=$J54,0,IF($O54&lt;=AO$2,($J54-(SUM($K54,SUM($Z54:AN54)))),IF($L54=$D$139,(($J54-$K54)/$P54),(($J54-SUM($Z54:AN54))*$Q54))*IF($V54&lt;=AO$2,(DATEDIF(AN$2,$V54,"D")/365),IF($G54&gt;AN$2,(DATEDIF($G54,AO$2,"D")/365),1)))))))</f>
        <v>0</v>
      </c>
      <c r="AP54" s="53">
        <f>IF($V54&lt;=AO$2,0,IF($O54&lt;=AO$2,0,IF($G54&gt;=AP$2,0,IF($K54&gt;=$J54,0,IF($O54&lt;=AP$2,($J54-(SUM($K54,SUM($Z54:AO54)))),IF($L54=$D$139,(($J54-$K54)/$P54),(($J54-SUM($Z54:AO54))*$Q54))*IF($V54&lt;=AP$2,(DATEDIF(AO$2,$V54,"D")/365),IF($G54&gt;AO$2,(DATEDIF($G54,AP$2,"D")/365),1)))))))</f>
        <v>0</v>
      </c>
      <c r="AQ54" s="53">
        <f>IF($V54&lt;=AP$2,0,IF($O54&lt;=AP$2,0,IF($G54&gt;=AQ$2,0,IF($K54&gt;=$J54,0,IF($O54&lt;=AQ$2,($J54-(SUM($K54,SUM($Z54:AP54)))),IF($L54=$D$139,(($J54-$K54)/$P54),(($J54-SUM($Z54:AP54))*$Q54))*IF($V54&lt;=AQ$2,(DATEDIF(AP$2,$V54,"D")/365),IF($G54&gt;AP$2,(DATEDIF($G54,AQ$2,"D")/365),1)))))))</f>
        <v>0</v>
      </c>
      <c r="AR54" s="53">
        <f>IF($V54&lt;=AQ$2,0,IF($O54&lt;=AQ$2,0,IF($G54&gt;=AR$2,0,IF($K54&gt;=$J54,0,IF($O54&lt;=AR$2,($J54-(SUM($K54,SUM($Z54:AQ54)))),IF($L54=$D$139,(($J54-$K54)/$P54),(($J54-SUM($Z54:AQ54))*$Q54))*IF($V54&lt;=AR$2,(DATEDIF(AQ$2,$V54,"D")/365),IF($G54&gt;AQ$2,(DATEDIF($G54,AR$2,"D")/365),1)))))))</f>
        <v>0</v>
      </c>
      <c r="AS54" s="53">
        <f>IF($V54&lt;=AR$2,0,IF($O54&lt;=AR$2,0,IF($G54&gt;=AS$2,0,IF($K54&gt;=$J54,0,IF($O54&lt;=AS$2,($J54-(SUM($K54,SUM($Z54:AR54)))),IF($L54=$D$139,(($J54-$K54)/$P54),(($J54-SUM($Z54:AR54))*$Q54))*IF($V54&lt;=AS$2,(DATEDIF(AR$2,$V54,"D")/365),IF($G54&gt;AR$2,(DATEDIF($G54,AS$2,"D")/365),1)))))))</f>
        <v>0</v>
      </c>
      <c r="AT54" s="53">
        <f>IF($V54&lt;=AS$2,0,IF($O54&lt;=AS$2,0,IF($G54&gt;=AT$2,0,IF($K54&gt;=$J54,0,IF($O54&lt;=AT$2,($J54-(SUM($K54,SUM($Z54:AS54)))),IF($L54=$D$139,(($J54-$K54)/$P54),(($J54-SUM($Z54:AS54))*$Q54))*IF($V54&lt;=AT$2,(DATEDIF(AS$2,$V54,"D")/365),IF($G54&gt;AS$2,(DATEDIF($G54,AT$2,"D")/365),1)))))))</f>
        <v>0</v>
      </c>
      <c r="AU54" s="53">
        <f>IF($V54&lt;=AT$2,0,IF($O54&lt;=AT$2,0,IF($G54&gt;=AU$2,0,IF($K54&gt;=$J54,0,IF($O54&lt;=AU$2,($J54-(SUM($K54,SUM($Z54:AT54)))),IF($L54=$D$139,(($J54-$K54)/$P54),(($J54-SUM($Z54:AT54))*$Q54))*IF($V54&lt;=AU$2,(DATEDIF(AT$2,$V54,"D")/365),IF($G54&gt;AT$2,(DATEDIF($G54,AU$2,"D")/365),1)))))))</f>
        <v>0</v>
      </c>
      <c r="AV54" s="53">
        <f>IF($V54&lt;=AU$2,0,IF($O54&lt;=AU$2,0,IF($G54&gt;=AV$2,0,IF($K54&gt;=$J54,0,IF($O54&lt;=AV$2,($J54-(SUM($K54,SUM($Z54:AU54)))),IF($L54=$D$139,(($J54-$K54)/$P54),(($J54-SUM($Z54:AU54))*$Q54))*IF($V54&lt;=AV$2,(DATEDIF(AU$2,$V54,"D")/365),IF($G54&gt;AU$2,(DATEDIF($G54,AV$2,"D")/365),1)))))))</f>
        <v>0</v>
      </c>
      <c r="AW54" s="53">
        <f>IF($V54&lt;=AV$2,0,IF($O54&lt;=AV$2,0,IF($G54&gt;=AW$2,0,IF($K54&gt;=$J54,0,IF($O54&lt;=AW$2,($J54-(SUM($K54,SUM($Z54:AV54)))),IF($L54=$D$139,(($J54-$K54)/$P54),(($J54-SUM($Z54:AV54))*$Q54))*IF($V54&lt;=AW$2,(DATEDIF(AV$2,$V54,"D")/365),IF($G54&gt;AV$2,(DATEDIF($G54,AW$2,"D")/365),1)))))))</f>
        <v>0</v>
      </c>
      <c r="AX54" s="53">
        <f>IF($V54&lt;=AW$2,0,IF($O54&lt;=AW$2,0,IF($G54&gt;=AX$2,0,IF($K54&gt;=$J54,0,IF($O54&lt;=AX$2,($J54-(SUM($K54,SUM($Z54:AW54)))),IF($L54=$D$139,(($J54-$K54)/$P54),(($J54-SUM($Z54:AW54))*$Q54))*IF($V54&lt;=AX$2,(DATEDIF(AW$2,$V54,"D")/365),IF($G54&gt;AW$2,(DATEDIF($G54,AX$2,"D")/365),1)))))))</f>
        <v>0</v>
      </c>
      <c r="AY54" s="53">
        <f>IF($V54&lt;=AX$2,0,IF($O54&lt;=AX$2,0,IF($G54&gt;=AY$2,0,IF($K54&gt;=$J54,0,IF($O54&lt;=AY$2,($J54-(SUM($K54,SUM($Z54:AX54)))),IF($L54=$D$139,(($J54-$K54)/$P54),(($J54-SUM($Z54:AX54))*$Q54))*IF($V54&lt;=AY$2,(DATEDIF(AX$2,$V54,"D")/365),IF($G54&gt;AX$2,(DATEDIF($G54,AY$2,"D")/365),1)))))))</f>
        <v>0</v>
      </c>
      <c r="AZ54" s="52"/>
      <c r="BA54" s="52"/>
      <c r="BB54" s="126">
        <f>IF($V54&lt;=BB$2,0,IF($G54&gt;=BB$2,0,IF($G54&gt;$W$3,(J54-Z54),IF($G54&lt;=$W$3,J54-SUM(W54,$Z54:Z54),0))))</f>
        <v>0</v>
      </c>
      <c r="BC54" s="53">
        <f t="shared" si="26"/>
        <v>0</v>
      </c>
      <c r="BD54" s="52">
        <f t="shared" si="26"/>
        <v>0</v>
      </c>
      <c r="BE54" s="53">
        <f t="shared" si="26"/>
        <v>0</v>
      </c>
      <c r="BF54" s="52">
        <f t="shared" si="26"/>
        <v>0</v>
      </c>
      <c r="BG54" s="53">
        <f t="shared" si="26"/>
        <v>0</v>
      </c>
      <c r="BH54" s="52">
        <f t="shared" si="26"/>
        <v>0</v>
      </c>
      <c r="BI54" s="53">
        <f t="shared" si="26"/>
        <v>0</v>
      </c>
      <c r="BJ54" s="52">
        <f t="shared" si="26"/>
        <v>0</v>
      </c>
      <c r="BK54" s="53">
        <f t="shared" si="26"/>
        <v>0</v>
      </c>
      <c r="BL54" s="52">
        <f t="shared" si="26"/>
        <v>0</v>
      </c>
      <c r="BM54" s="53">
        <f t="shared" si="26"/>
        <v>0</v>
      </c>
      <c r="BN54" s="52">
        <f t="shared" si="26"/>
        <v>0</v>
      </c>
      <c r="BO54" s="53">
        <f t="shared" si="26"/>
        <v>0</v>
      </c>
      <c r="BP54" s="52">
        <f t="shared" si="26"/>
        <v>0</v>
      </c>
      <c r="BQ54" s="53">
        <f t="shared" si="26"/>
        <v>0</v>
      </c>
      <c r="BR54" s="52">
        <f t="shared" si="25"/>
        <v>0</v>
      </c>
      <c r="BS54" s="53">
        <f t="shared" si="25"/>
        <v>0</v>
      </c>
      <c r="BT54" s="52">
        <f t="shared" si="25"/>
        <v>0</v>
      </c>
      <c r="BU54" s="53">
        <f t="shared" si="25"/>
        <v>0</v>
      </c>
      <c r="BV54" s="52">
        <f t="shared" si="25"/>
        <v>0</v>
      </c>
      <c r="BW54" s="53">
        <f t="shared" si="25"/>
        <v>0</v>
      </c>
      <c r="BX54" s="52">
        <f t="shared" si="25"/>
        <v>0</v>
      </c>
      <c r="BY54" s="53">
        <f t="shared" si="25"/>
        <v>0</v>
      </c>
      <c r="BZ54" s="52">
        <f t="shared" si="25"/>
        <v>0</v>
      </c>
      <c r="CA54" s="53">
        <f t="shared" si="25"/>
        <v>0</v>
      </c>
    </row>
    <row r="55" spans="1:79">
      <c r="A55" s="20">
        <v>54</v>
      </c>
      <c r="B55" s="20" t="s">
        <v>30</v>
      </c>
      <c r="C55" s="20" t="s">
        <v>153</v>
      </c>
      <c r="D55" s="2">
        <v>1985</v>
      </c>
      <c r="E55" s="3">
        <v>4</v>
      </c>
      <c r="F55" s="2">
        <v>1</v>
      </c>
      <c r="G55" s="55">
        <f t="shared" si="22"/>
        <v>31137</v>
      </c>
      <c r="H55" s="4">
        <v>0</v>
      </c>
      <c r="I55" s="1">
        <v>0</v>
      </c>
      <c r="J55" s="51">
        <f t="shared" si="23"/>
        <v>0</v>
      </c>
      <c r="K55" s="54">
        <f t="shared" si="24"/>
        <v>0</v>
      </c>
      <c r="L55" s="4" t="s">
        <v>96</v>
      </c>
      <c r="M55" s="54">
        <f t="shared" si="15"/>
        <v>10</v>
      </c>
      <c r="N55" s="53">
        <f t="shared" si="2"/>
        <v>10</v>
      </c>
      <c r="O55" s="55">
        <f t="shared" si="3"/>
        <v>34789</v>
      </c>
      <c r="P55" s="53">
        <f t="shared" si="4"/>
        <v>0</v>
      </c>
      <c r="Q55" s="111">
        <f t="shared" si="5"/>
        <v>0</v>
      </c>
      <c r="R55" s="150" t="s">
        <v>130</v>
      </c>
      <c r="S55" s="151">
        <v>17</v>
      </c>
      <c r="T55" s="152">
        <v>4</v>
      </c>
      <c r="U55" s="151">
        <v>2035</v>
      </c>
      <c r="V55" s="116">
        <f t="shared" si="20"/>
        <v>54878</v>
      </c>
      <c r="W55" s="53">
        <f t="shared" si="7"/>
        <v>0</v>
      </c>
      <c r="X55" s="53">
        <f t="shared" si="8"/>
        <v>0</v>
      </c>
      <c r="Y55" s="53">
        <f t="shared" si="9"/>
        <v>0</v>
      </c>
      <c r="Z55" s="53">
        <f t="shared" si="21"/>
        <v>0</v>
      </c>
      <c r="AA55" s="53">
        <f>IF($V55&lt;=Z$2,0,IF($O55&lt;=Z$2,0,IF($G55&gt;=AA$2,0,IF($K55&gt;=$J55,0,IF($O55&lt;=AA$2,($J55-(SUM($K55,SUM($Z55:Z55)))),IF($L55=$D$139,(($J55-$K55)/$P55),(($J55-SUM($Z55:Z55))*$Q55))*IF($V55&lt;=AA$2,(DATEDIF(Z$2,$V55,"D")/365),IF($G55&gt;Z$2,(DATEDIF($G55,AA$2,"D")/365),1)))))))</f>
        <v>0</v>
      </c>
      <c r="AB55" s="53">
        <f>IF($V55&lt;=AA$2,0,IF($O55&lt;=AA$2,0,IF($G55&gt;=AB$2,0,IF($K55&gt;=$J55,0,IF($O55&lt;=AB$2,($J55-(SUM($K55,SUM($Z55:AA55)))),IF($L55=$D$139,(($J55-$K55)/$P55),(($J55-SUM($Z55:AA55))*$Q55))*IF($V55&lt;=AB$2,(DATEDIF(AA$2,$V55,"D")/365),IF($G55&gt;AA$2,(DATEDIF($G55,AB$2,"D")/365),1)))))))</f>
        <v>0</v>
      </c>
      <c r="AC55" s="53">
        <f>IF($V55&lt;=AB$2,0,IF($O55&lt;=AB$2,0,IF($G55&gt;=AC$2,0,IF($K55&gt;=$J55,0,IF($O55&lt;=AC$2,($J55-(SUM($K55,SUM($Z55:AB55)))),IF($L55=$D$139,(($J55-$K55)/$P55),(($J55-SUM($Z55:AB55))*$Q55))*IF($V55&lt;=AC$2,(DATEDIF(AB$2,$V55,"D")/365),IF($G55&gt;AB$2,(DATEDIF($G55,AC$2,"D")/365),1)))))))</f>
        <v>0</v>
      </c>
      <c r="AD55" s="53">
        <f>IF($V55&lt;=AC$2,0,IF($O55&lt;=AC$2,0,IF($G55&gt;=AD$2,0,IF($K55&gt;=$J55,0,IF($O55&lt;=AD$2,($J55-(SUM($K55,SUM($Z55:AC55)))),IF($L55=$D$139,(($J55-$K55)/$P55),(($J55-SUM($Z55:AC55))*$Q55))*IF($V55&lt;=AD$2,(DATEDIF(AC$2,$V55,"D")/365),IF($G55&gt;AC$2,(DATEDIF($G55,AD$2,"D")/365),1)))))))</f>
        <v>0</v>
      </c>
      <c r="AE55" s="53">
        <f>IF($V55&lt;=AD$2,0,IF($O55&lt;=AD$2,0,IF($G55&gt;=AE$2,0,IF($K55&gt;=$J55,0,IF($O55&lt;=AE$2,($J55-(SUM($K55,SUM($Z55:AD55)))),IF($L55=$D$139,(($J55-$K55)/$P55),(($J55-SUM($Z55:AD55))*$Q55))*IF($V55&lt;=AE$2,(DATEDIF(AD$2,$V55,"D")/365),IF($G55&gt;AD$2,(DATEDIF($G55,AE$2,"D")/365),1)))))))</f>
        <v>0</v>
      </c>
      <c r="AF55" s="53">
        <f>IF($V55&lt;=AE$2,0,IF($O55&lt;=AE$2,0,IF($G55&gt;=AF$2,0,IF($K55&gt;=$J55,0,IF($O55&lt;=AF$2,($J55-(SUM($K55,SUM($Z55:AE55)))),IF($L55=$D$139,(($J55-$K55)/$P55),(($J55-SUM($Z55:AE55))*$Q55))*IF($V55&lt;=AF$2,(DATEDIF(AE$2,$V55,"D")/365),IF($G55&gt;AE$2,(DATEDIF($G55,AF$2,"D")/365),1)))))))</f>
        <v>0</v>
      </c>
      <c r="AG55" s="53">
        <f>IF($V55&lt;=AF$2,0,IF($O55&lt;=AF$2,0,IF($G55&gt;=AG$2,0,IF($K55&gt;=$J55,0,IF($O55&lt;=AG$2,($J55-(SUM($K55,SUM($Z55:AF55)))),IF($L55=$D$139,(($J55-$K55)/$P55),(($J55-SUM($Z55:AF55))*$Q55))*IF($V55&lt;=AG$2,(DATEDIF(AF$2,$V55,"D")/365),IF($G55&gt;AF$2,(DATEDIF($G55,AG$2,"D")/365),1)))))))</f>
        <v>0</v>
      </c>
      <c r="AH55" s="53">
        <f>IF($V55&lt;=AG$2,0,IF($O55&lt;=AG$2,0,IF($G55&gt;=AH$2,0,IF($K55&gt;=$J55,0,IF($O55&lt;=AH$2,($J55-(SUM($K55,SUM($Z55:AG55)))),IF($L55=$D$139,(($J55-$K55)/$P55),(($J55-SUM($Z55:AG55))*$Q55))*IF($V55&lt;=AH$2,(DATEDIF(AG$2,$V55,"D")/365),IF($G55&gt;AG$2,(DATEDIF($G55,AH$2,"D")/365),1)))))))</f>
        <v>0</v>
      </c>
      <c r="AI55" s="53">
        <f>IF($V55&lt;=AH$2,0,IF($O55&lt;=AH$2,0,IF($G55&gt;=AI$2,0,IF($K55&gt;=$J55,0,IF($O55&lt;=AI$2,($J55-(SUM($K55,SUM($Z55:AH55)))),IF($L55=$D$139,(($J55-$K55)/$P55),(($J55-SUM($Z55:AH55))*$Q55))*IF($V55&lt;=AI$2,(DATEDIF(AH$2,$V55,"D")/365),IF($G55&gt;AH$2,(DATEDIF($G55,AI$2,"D")/365),1)))))))</f>
        <v>0</v>
      </c>
      <c r="AJ55" s="53">
        <f>IF($V55&lt;=AI$2,0,IF($O55&lt;=AI$2,0,IF($G55&gt;=AJ$2,0,IF($K55&gt;=$J55,0,IF($O55&lt;=AJ$2,($J55-(SUM($K55,SUM($Z55:AI55)))),IF($L55=$D$139,(($J55-$K55)/$P55),(($J55-SUM($Z55:AI55))*$Q55))*IF($V55&lt;=AJ$2,(DATEDIF(AI$2,$V55,"D")/365),IF($G55&gt;AI$2,(DATEDIF($G55,AJ$2,"D")/365),1)))))))</f>
        <v>0</v>
      </c>
      <c r="AK55" s="53">
        <f>IF($V55&lt;=AJ$2,0,IF($O55&lt;=AJ$2,0,IF($G55&gt;=AK$2,0,IF($K55&gt;=$J55,0,IF($O55&lt;=AK$2,($J55-(SUM($K55,SUM($Z55:AJ55)))),IF($L55=$D$139,(($J55-$K55)/$P55),(($J55-SUM($Z55:AJ55))*$Q55))*IF($V55&lt;=AK$2,(DATEDIF(AJ$2,$V55,"D")/365),IF($G55&gt;AJ$2,(DATEDIF($G55,AK$2,"D")/365),1)))))))</f>
        <v>0</v>
      </c>
      <c r="AL55" s="53">
        <f>IF($V55&lt;=AK$2,0,IF($O55&lt;=AK$2,0,IF($G55&gt;=AL$2,0,IF($K55&gt;=$J55,0,IF($O55&lt;=AL$2,($J55-(SUM($K55,SUM($Z55:AK55)))),IF($L55=$D$139,(($J55-$K55)/$P55),(($J55-SUM($Z55:AK55))*$Q55))*IF($V55&lt;=AL$2,(DATEDIF(AK$2,$V55,"D")/365),IF($G55&gt;AK$2,(DATEDIF($G55,AL$2,"D")/365),1)))))))</f>
        <v>0</v>
      </c>
      <c r="AM55" s="53">
        <f>IF($V55&lt;=AL$2,0,IF($O55&lt;=AL$2,0,IF($G55&gt;=AM$2,0,IF($K55&gt;=$J55,0,IF($O55&lt;=AM$2,($J55-(SUM($K55,SUM($Z55:AL55)))),IF($L55=$D$139,(($J55-$K55)/$P55),(($J55-SUM($Z55:AL55))*$Q55))*IF($V55&lt;=AM$2,(DATEDIF(AL$2,$V55,"D")/365),IF($G55&gt;AL$2,(DATEDIF($G55,AM$2,"D")/365),1)))))))</f>
        <v>0</v>
      </c>
      <c r="AN55" s="53">
        <f>IF($V55&lt;=AM$2,0,IF($O55&lt;=AM$2,0,IF($G55&gt;=AN$2,0,IF($K55&gt;=$J55,0,IF($O55&lt;=AN$2,($J55-(SUM($K55,SUM($Z55:AM55)))),IF($L55=$D$139,(($J55-$K55)/$P55),(($J55-SUM($Z55:AM55))*$Q55))*IF($V55&lt;=AN$2,(DATEDIF(AM$2,$V55,"D")/365),IF($G55&gt;AM$2,(DATEDIF($G55,AN$2,"D")/365),1)))))))</f>
        <v>0</v>
      </c>
      <c r="AO55" s="53">
        <f>IF($V55&lt;=AN$2,0,IF($O55&lt;=AN$2,0,IF($G55&gt;=AO$2,0,IF($K55&gt;=$J55,0,IF($O55&lt;=AO$2,($J55-(SUM($K55,SUM($Z55:AN55)))),IF($L55=$D$139,(($J55-$K55)/$P55),(($J55-SUM($Z55:AN55))*$Q55))*IF($V55&lt;=AO$2,(DATEDIF(AN$2,$V55,"D")/365),IF($G55&gt;AN$2,(DATEDIF($G55,AO$2,"D")/365),1)))))))</f>
        <v>0</v>
      </c>
      <c r="AP55" s="53">
        <f>IF($V55&lt;=AO$2,0,IF($O55&lt;=AO$2,0,IF($G55&gt;=AP$2,0,IF($K55&gt;=$J55,0,IF($O55&lt;=AP$2,($J55-(SUM($K55,SUM($Z55:AO55)))),IF($L55=$D$139,(($J55-$K55)/$P55),(($J55-SUM($Z55:AO55))*$Q55))*IF($V55&lt;=AP$2,(DATEDIF(AO$2,$V55,"D")/365),IF($G55&gt;AO$2,(DATEDIF($G55,AP$2,"D")/365),1)))))))</f>
        <v>0</v>
      </c>
      <c r="AQ55" s="53">
        <f>IF($V55&lt;=AP$2,0,IF($O55&lt;=AP$2,0,IF($G55&gt;=AQ$2,0,IF($K55&gt;=$J55,0,IF($O55&lt;=AQ$2,($J55-(SUM($K55,SUM($Z55:AP55)))),IF($L55=$D$139,(($J55-$K55)/$P55),(($J55-SUM($Z55:AP55))*$Q55))*IF($V55&lt;=AQ$2,(DATEDIF(AP$2,$V55,"D")/365),IF($G55&gt;AP$2,(DATEDIF($G55,AQ$2,"D")/365),1)))))))</f>
        <v>0</v>
      </c>
      <c r="AR55" s="53">
        <f>IF($V55&lt;=AQ$2,0,IF($O55&lt;=AQ$2,0,IF($G55&gt;=AR$2,0,IF($K55&gt;=$J55,0,IF($O55&lt;=AR$2,($J55-(SUM($K55,SUM($Z55:AQ55)))),IF($L55=$D$139,(($J55-$K55)/$P55),(($J55-SUM($Z55:AQ55))*$Q55))*IF($V55&lt;=AR$2,(DATEDIF(AQ$2,$V55,"D")/365),IF($G55&gt;AQ$2,(DATEDIF($G55,AR$2,"D")/365),1)))))))</f>
        <v>0</v>
      </c>
      <c r="AS55" s="53">
        <f>IF($V55&lt;=AR$2,0,IF($O55&lt;=AR$2,0,IF($G55&gt;=AS$2,0,IF($K55&gt;=$J55,0,IF($O55&lt;=AS$2,($J55-(SUM($K55,SUM($Z55:AR55)))),IF($L55=$D$139,(($J55-$K55)/$P55),(($J55-SUM($Z55:AR55))*$Q55))*IF($V55&lt;=AS$2,(DATEDIF(AR$2,$V55,"D")/365),IF($G55&gt;AR$2,(DATEDIF($G55,AS$2,"D")/365),1)))))))</f>
        <v>0</v>
      </c>
      <c r="AT55" s="53">
        <f>IF($V55&lt;=AS$2,0,IF($O55&lt;=AS$2,0,IF($G55&gt;=AT$2,0,IF($K55&gt;=$J55,0,IF($O55&lt;=AT$2,($J55-(SUM($K55,SUM($Z55:AS55)))),IF($L55=$D$139,(($J55-$K55)/$P55),(($J55-SUM($Z55:AS55))*$Q55))*IF($V55&lt;=AT$2,(DATEDIF(AS$2,$V55,"D")/365),IF($G55&gt;AS$2,(DATEDIF($G55,AT$2,"D")/365),1)))))))</f>
        <v>0</v>
      </c>
      <c r="AU55" s="53">
        <f>IF($V55&lt;=AT$2,0,IF($O55&lt;=AT$2,0,IF($G55&gt;=AU$2,0,IF($K55&gt;=$J55,0,IF($O55&lt;=AU$2,($J55-(SUM($K55,SUM($Z55:AT55)))),IF($L55=$D$139,(($J55-$K55)/$P55),(($J55-SUM($Z55:AT55))*$Q55))*IF($V55&lt;=AU$2,(DATEDIF(AT$2,$V55,"D")/365),IF($G55&gt;AT$2,(DATEDIF($G55,AU$2,"D")/365),1)))))))</f>
        <v>0</v>
      </c>
      <c r="AV55" s="53">
        <f>IF($V55&lt;=AU$2,0,IF($O55&lt;=AU$2,0,IF($G55&gt;=AV$2,0,IF($K55&gt;=$J55,0,IF($O55&lt;=AV$2,($J55-(SUM($K55,SUM($Z55:AU55)))),IF($L55=$D$139,(($J55-$K55)/$P55),(($J55-SUM($Z55:AU55))*$Q55))*IF($V55&lt;=AV$2,(DATEDIF(AU$2,$V55,"D")/365),IF($G55&gt;AU$2,(DATEDIF($G55,AV$2,"D")/365),1)))))))</f>
        <v>0</v>
      </c>
      <c r="AW55" s="53">
        <f>IF($V55&lt;=AV$2,0,IF($O55&lt;=AV$2,0,IF($G55&gt;=AW$2,0,IF($K55&gt;=$J55,0,IF($O55&lt;=AW$2,($J55-(SUM($K55,SUM($Z55:AV55)))),IF($L55=$D$139,(($J55-$K55)/$P55),(($J55-SUM($Z55:AV55))*$Q55))*IF($V55&lt;=AW$2,(DATEDIF(AV$2,$V55,"D")/365),IF($G55&gt;AV$2,(DATEDIF($G55,AW$2,"D")/365),1)))))))</f>
        <v>0</v>
      </c>
      <c r="AX55" s="53">
        <f>IF($V55&lt;=AW$2,0,IF($O55&lt;=AW$2,0,IF($G55&gt;=AX$2,0,IF($K55&gt;=$J55,0,IF($O55&lt;=AX$2,($J55-(SUM($K55,SUM($Z55:AW55)))),IF($L55=$D$139,(($J55-$K55)/$P55),(($J55-SUM($Z55:AW55))*$Q55))*IF($V55&lt;=AX$2,(DATEDIF(AW$2,$V55,"D")/365),IF($G55&gt;AW$2,(DATEDIF($G55,AX$2,"D")/365),1)))))))</f>
        <v>0</v>
      </c>
      <c r="AY55" s="53">
        <f>IF($V55&lt;=AX$2,0,IF($O55&lt;=AX$2,0,IF($G55&gt;=AY$2,0,IF($K55&gt;=$J55,0,IF($O55&lt;=AY$2,($J55-(SUM($K55,SUM($Z55:AX55)))),IF($L55=$D$139,(($J55-$K55)/$P55),(($J55-SUM($Z55:AX55))*$Q55))*IF($V55&lt;=AY$2,(DATEDIF(AX$2,$V55,"D")/365),IF($G55&gt;AX$2,(DATEDIF($G55,AY$2,"D")/365),1)))))))</f>
        <v>0</v>
      </c>
      <c r="AZ55" s="52"/>
      <c r="BA55" s="52"/>
      <c r="BB55" s="126">
        <f>IF($V55&lt;=BB$2,0,IF($G55&gt;=BB$2,0,IF($G55&gt;$W$3,(J55-Z55),IF($G55&lt;=$W$3,J55-SUM(W55,$Z55:Z55),0))))</f>
        <v>0</v>
      </c>
      <c r="BC55" s="53">
        <f t="shared" si="26"/>
        <v>0</v>
      </c>
      <c r="BD55" s="52">
        <f t="shared" si="26"/>
        <v>0</v>
      </c>
      <c r="BE55" s="53">
        <f t="shared" si="26"/>
        <v>0</v>
      </c>
      <c r="BF55" s="52">
        <f t="shared" si="26"/>
        <v>0</v>
      </c>
      <c r="BG55" s="53">
        <f t="shared" si="26"/>
        <v>0</v>
      </c>
      <c r="BH55" s="52">
        <f t="shared" si="26"/>
        <v>0</v>
      </c>
      <c r="BI55" s="53">
        <f t="shared" si="26"/>
        <v>0</v>
      </c>
      <c r="BJ55" s="52">
        <f t="shared" si="26"/>
        <v>0</v>
      </c>
      <c r="BK55" s="53">
        <f t="shared" si="26"/>
        <v>0</v>
      </c>
      <c r="BL55" s="52">
        <f t="shared" si="26"/>
        <v>0</v>
      </c>
      <c r="BM55" s="53">
        <f t="shared" si="26"/>
        <v>0</v>
      </c>
      <c r="BN55" s="52">
        <f t="shared" si="26"/>
        <v>0</v>
      </c>
      <c r="BO55" s="53">
        <f t="shared" si="26"/>
        <v>0</v>
      </c>
      <c r="BP55" s="52">
        <f t="shared" si="26"/>
        <v>0</v>
      </c>
      <c r="BQ55" s="53">
        <f t="shared" si="26"/>
        <v>0</v>
      </c>
      <c r="BR55" s="52">
        <f t="shared" si="25"/>
        <v>0</v>
      </c>
      <c r="BS55" s="53">
        <f t="shared" si="25"/>
        <v>0</v>
      </c>
      <c r="BT55" s="52">
        <f t="shared" si="25"/>
        <v>0</v>
      </c>
      <c r="BU55" s="53">
        <f t="shared" si="25"/>
        <v>0</v>
      </c>
      <c r="BV55" s="52">
        <f t="shared" si="25"/>
        <v>0</v>
      </c>
      <c r="BW55" s="53">
        <f t="shared" si="25"/>
        <v>0</v>
      </c>
      <c r="BX55" s="52">
        <f t="shared" si="25"/>
        <v>0</v>
      </c>
      <c r="BY55" s="53">
        <f t="shared" si="25"/>
        <v>0</v>
      </c>
      <c r="BZ55" s="52">
        <f t="shared" si="25"/>
        <v>0</v>
      </c>
      <c r="CA55" s="53">
        <f t="shared" si="25"/>
        <v>0</v>
      </c>
    </row>
    <row r="56" spans="1:79">
      <c r="A56" s="20">
        <v>55</v>
      </c>
      <c r="B56" s="20" t="s">
        <v>30</v>
      </c>
      <c r="C56" s="20" t="s">
        <v>153</v>
      </c>
      <c r="D56" s="2">
        <v>1985</v>
      </c>
      <c r="E56" s="3">
        <v>4</v>
      </c>
      <c r="F56" s="2">
        <v>1</v>
      </c>
      <c r="G56" s="55">
        <f t="shared" si="22"/>
        <v>31137</v>
      </c>
      <c r="H56" s="4">
        <v>0</v>
      </c>
      <c r="I56" s="1">
        <v>0</v>
      </c>
      <c r="J56" s="51">
        <f t="shared" si="23"/>
        <v>0</v>
      </c>
      <c r="K56" s="54">
        <f t="shared" si="24"/>
        <v>0</v>
      </c>
      <c r="L56" s="4" t="s">
        <v>96</v>
      </c>
      <c r="M56" s="54">
        <f t="shared" si="15"/>
        <v>10</v>
      </c>
      <c r="N56" s="53">
        <f t="shared" si="2"/>
        <v>10</v>
      </c>
      <c r="O56" s="55">
        <f t="shared" si="3"/>
        <v>34789</v>
      </c>
      <c r="P56" s="53">
        <f t="shared" si="4"/>
        <v>0</v>
      </c>
      <c r="Q56" s="111">
        <f t="shared" si="5"/>
        <v>0</v>
      </c>
      <c r="R56" s="150" t="s">
        <v>130</v>
      </c>
      <c r="S56" s="151">
        <v>17</v>
      </c>
      <c r="T56" s="152">
        <v>4</v>
      </c>
      <c r="U56" s="151">
        <v>2035</v>
      </c>
      <c r="V56" s="116">
        <f t="shared" si="20"/>
        <v>54878</v>
      </c>
      <c r="W56" s="53">
        <f t="shared" si="7"/>
        <v>0</v>
      </c>
      <c r="X56" s="53">
        <f t="shared" si="8"/>
        <v>0</v>
      </c>
      <c r="Y56" s="53">
        <f t="shared" si="9"/>
        <v>0</v>
      </c>
      <c r="Z56" s="53">
        <f t="shared" si="21"/>
        <v>0</v>
      </c>
      <c r="AA56" s="53">
        <f>IF($V56&lt;=Z$2,0,IF($O56&lt;=Z$2,0,IF($G56&gt;=AA$2,0,IF($K56&gt;=$J56,0,IF($O56&lt;=AA$2,($J56-(SUM($K56,SUM($Z56:Z56)))),IF($L56=$D$139,(($J56-$K56)/$P56),(($J56-SUM($Z56:Z56))*$Q56))*IF($V56&lt;=AA$2,(DATEDIF(Z$2,$V56,"D")/365),IF($G56&gt;Z$2,(DATEDIF($G56,AA$2,"D")/365),1)))))))</f>
        <v>0</v>
      </c>
      <c r="AB56" s="53">
        <f>IF($V56&lt;=AA$2,0,IF($O56&lt;=AA$2,0,IF($G56&gt;=AB$2,0,IF($K56&gt;=$J56,0,IF($O56&lt;=AB$2,($J56-(SUM($K56,SUM($Z56:AA56)))),IF($L56=$D$139,(($J56-$K56)/$P56),(($J56-SUM($Z56:AA56))*$Q56))*IF($V56&lt;=AB$2,(DATEDIF(AA$2,$V56,"D")/365),IF($G56&gt;AA$2,(DATEDIF($G56,AB$2,"D")/365),1)))))))</f>
        <v>0</v>
      </c>
      <c r="AC56" s="53">
        <f>IF($V56&lt;=AB$2,0,IF($O56&lt;=AB$2,0,IF($G56&gt;=AC$2,0,IF($K56&gt;=$J56,0,IF($O56&lt;=AC$2,($J56-(SUM($K56,SUM($Z56:AB56)))),IF($L56=$D$139,(($J56-$K56)/$P56),(($J56-SUM($Z56:AB56))*$Q56))*IF($V56&lt;=AC$2,(DATEDIF(AB$2,$V56,"D")/365),IF($G56&gt;AB$2,(DATEDIF($G56,AC$2,"D")/365),1)))))))</f>
        <v>0</v>
      </c>
      <c r="AD56" s="53">
        <f>IF($V56&lt;=AC$2,0,IF($O56&lt;=AC$2,0,IF($G56&gt;=AD$2,0,IF($K56&gt;=$J56,0,IF($O56&lt;=AD$2,($J56-(SUM($K56,SUM($Z56:AC56)))),IF($L56=$D$139,(($J56-$K56)/$P56),(($J56-SUM($Z56:AC56))*$Q56))*IF($V56&lt;=AD$2,(DATEDIF(AC$2,$V56,"D")/365),IF($G56&gt;AC$2,(DATEDIF($G56,AD$2,"D")/365),1)))))))</f>
        <v>0</v>
      </c>
      <c r="AE56" s="53">
        <f>IF($V56&lt;=AD$2,0,IF($O56&lt;=AD$2,0,IF($G56&gt;=AE$2,0,IF($K56&gt;=$J56,0,IF($O56&lt;=AE$2,($J56-(SUM($K56,SUM($Z56:AD56)))),IF($L56=$D$139,(($J56-$K56)/$P56),(($J56-SUM($Z56:AD56))*$Q56))*IF($V56&lt;=AE$2,(DATEDIF(AD$2,$V56,"D")/365),IF($G56&gt;AD$2,(DATEDIF($G56,AE$2,"D")/365),1)))))))</f>
        <v>0</v>
      </c>
      <c r="AF56" s="53">
        <f>IF($V56&lt;=AE$2,0,IF($O56&lt;=AE$2,0,IF($G56&gt;=AF$2,0,IF($K56&gt;=$J56,0,IF($O56&lt;=AF$2,($J56-(SUM($K56,SUM($Z56:AE56)))),IF($L56=$D$139,(($J56-$K56)/$P56),(($J56-SUM($Z56:AE56))*$Q56))*IF($V56&lt;=AF$2,(DATEDIF(AE$2,$V56,"D")/365),IF($G56&gt;AE$2,(DATEDIF($G56,AF$2,"D")/365),1)))))))</f>
        <v>0</v>
      </c>
      <c r="AG56" s="53">
        <f>IF($V56&lt;=AF$2,0,IF($O56&lt;=AF$2,0,IF($G56&gt;=AG$2,0,IF($K56&gt;=$J56,0,IF($O56&lt;=AG$2,($J56-(SUM($K56,SUM($Z56:AF56)))),IF($L56=$D$139,(($J56-$K56)/$P56),(($J56-SUM($Z56:AF56))*$Q56))*IF($V56&lt;=AG$2,(DATEDIF(AF$2,$V56,"D")/365),IF($G56&gt;AF$2,(DATEDIF($G56,AG$2,"D")/365),1)))))))</f>
        <v>0</v>
      </c>
      <c r="AH56" s="53">
        <f>IF($V56&lt;=AG$2,0,IF($O56&lt;=AG$2,0,IF($G56&gt;=AH$2,0,IF($K56&gt;=$J56,0,IF($O56&lt;=AH$2,($J56-(SUM($K56,SUM($Z56:AG56)))),IF($L56=$D$139,(($J56-$K56)/$P56),(($J56-SUM($Z56:AG56))*$Q56))*IF($V56&lt;=AH$2,(DATEDIF(AG$2,$V56,"D")/365),IF($G56&gt;AG$2,(DATEDIF($G56,AH$2,"D")/365),1)))))))</f>
        <v>0</v>
      </c>
      <c r="AI56" s="53">
        <f>IF($V56&lt;=AH$2,0,IF($O56&lt;=AH$2,0,IF($G56&gt;=AI$2,0,IF($K56&gt;=$J56,0,IF($O56&lt;=AI$2,($J56-(SUM($K56,SUM($Z56:AH56)))),IF($L56=$D$139,(($J56-$K56)/$P56),(($J56-SUM($Z56:AH56))*$Q56))*IF($V56&lt;=AI$2,(DATEDIF(AH$2,$V56,"D")/365),IF($G56&gt;AH$2,(DATEDIF($G56,AI$2,"D")/365),1)))))))</f>
        <v>0</v>
      </c>
      <c r="AJ56" s="53">
        <f>IF($V56&lt;=AI$2,0,IF($O56&lt;=AI$2,0,IF($G56&gt;=AJ$2,0,IF($K56&gt;=$J56,0,IF($O56&lt;=AJ$2,($J56-(SUM($K56,SUM($Z56:AI56)))),IF($L56=$D$139,(($J56-$K56)/$P56),(($J56-SUM($Z56:AI56))*$Q56))*IF($V56&lt;=AJ$2,(DATEDIF(AI$2,$V56,"D")/365),IF($G56&gt;AI$2,(DATEDIF($G56,AJ$2,"D")/365),1)))))))</f>
        <v>0</v>
      </c>
      <c r="AK56" s="53">
        <f>IF($V56&lt;=AJ$2,0,IF($O56&lt;=AJ$2,0,IF($G56&gt;=AK$2,0,IF($K56&gt;=$J56,0,IF($O56&lt;=AK$2,($J56-(SUM($K56,SUM($Z56:AJ56)))),IF($L56=$D$139,(($J56-$K56)/$P56),(($J56-SUM($Z56:AJ56))*$Q56))*IF($V56&lt;=AK$2,(DATEDIF(AJ$2,$V56,"D")/365),IF($G56&gt;AJ$2,(DATEDIF($G56,AK$2,"D")/365),1)))))))</f>
        <v>0</v>
      </c>
      <c r="AL56" s="53">
        <f>IF($V56&lt;=AK$2,0,IF($O56&lt;=AK$2,0,IF($G56&gt;=AL$2,0,IF($K56&gt;=$J56,0,IF($O56&lt;=AL$2,($J56-(SUM($K56,SUM($Z56:AK56)))),IF($L56=$D$139,(($J56-$K56)/$P56),(($J56-SUM($Z56:AK56))*$Q56))*IF($V56&lt;=AL$2,(DATEDIF(AK$2,$V56,"D")/365),IF($G56&gt;AK$2,(DATEDIF($G56,AL$2,"D")/365),1)))))))</f>
        <v>0</v>
      </c>
      <c r="AM56" s="53">
        <f>IF($V56&lt;=AL$2,0,IF($O56&lt;=AL$2,0,IF($G56&gt;=AM$2,0,IF($K56&gt;=$J56,0,IF($O56&lt;=AM$2,($J56-(SUM($K56,SUM($Z56:AL56)))),IF($L56=$D$139,(($J56-$K56)/$P56),(($J56-SUM($Z56:AL56))*$Q56))*IF($V56&lt;=AM$2,(DATEDIF(AL$2,$V56,"D")/365),IF($G56&gt;AL$2,(DATEDIF($G56,AM$2,"D")/365),1)))))))</f>
        <v>0</v>
      </c>
      <c r="AN56" s="53">
        <f>IF($V56&lt;=AM$2,0,IF($O56&lt;=AM$2,0,IF($G56&gt;=AN$2,0,IF($K56&gt;=$J56,0,IF($O56&lt;=AN$2,($J56-(SUM($K56,SUM($Z56:AM56)))),IF($L56=$D$139,(($J56-$K56)/$P56),(($J56-SUM($Z56:AM56))*$Q56))*IF($V56&lt;=AN$2,(DATEDIF(AM$2,$V56,"D")/365),IF($G56&gt;AM$2,(DATEDIF($G56,AN$2,"D")/365),1)))))))</f>
        <v>0</v>
      </c>
      <c r="AO56" s="53">
        <f>IF($V56&lt;=AN$2,0,IF($O56&lt;=AN$2,0,IF($G56&gt;=AO$2,0,IF($K56&gt;=$J56,0,IF($O56&lt;=AO$2,($J56-(SUM($K56,SUM($Z56:AN56)))),IF($L56=$D$139,(($J56-$K56)/$P56),(($J56-SUM($Z56:AN56))*$Q56))*IF($V56&lt;=AO$2,(DATEDIF(AN$2,$V56,"D")/365),IF($G56&gt;AN$2,(DATEDIF($G56,AO$2,"D")/365),1)))))))</f>
        <v>0</v>
      </c>
      <c r="AP56" s="53">
        <f>IF($V56&lt;=AO$2,0,IF($O56&lt;=AO$2,0,IF($G56&gt;=AP$2,0,IF($K56&gt;=$J56,0,IF($O56&lt;=AP$2,($J56-(SUM($K56,SUM($Z56:AO56)))),IF($L56=$D$139,(($J56-$K56)/$P56),(($J56-SUM($Z56:AO56))*$Q56))*IF($V56&lt;=AP$2,(DATEDIF(AO$2,$V56,"D")/365),IF($G56&gt;AO$2,(DATEDIF($G56,AP$2,"D")/365),1)))))))</f>
        <v>0</v>
      </c>
      <c r="AQ56" s="53">
        <f>IF($V56&lt;=AP$2,0,IF($O56&lt;=AP$2,0,IF($G56&gt;=AQ$2,0,IF($K56&gt;=$J56,0,IF($O56&lt;=AQ$2,($J56-(SUM($K56,SUM($Z56:AP56)))),IF($L56=$D$139,(($J56-$K56)/$P56),(($J56-SUM($Z56:AP56))*$Q56))*IF($V56&lt;=AQ$2,(DATEDIF(AP$2,$V56,"D")/365),IF($G56&gt;AP$2,(DATEDIF($G56,AQ$2,"D")/365),1)))))))</f>
        <v>0</v>
      </c>
      <c r="AR56" s="53">
        <f>IF($V56&lt;=AQ$2,0,IF($O56&lt;=AQ$2,0,IF($G56&gt;=AR$2,0,IF($K56&gt;=$J56,0,IF($O56&lt;=AR$2,($J56-(SUM($K56,SUM($Z56:AQ56)))),IF($L56=$D$139,(($J56-$K56)/$P56),(($J56-SUM($Z56:AQ56))*$Q56))*IF($V56&lt;=AR$2,(DATEDIF(AQ$2,$V56,"D")/365),IF($G56&gt;AQ$2,(DATEDIF($G56,AR$2,"D")/365),1)))))))</f>
        <v>0</v>
      </c>
      <c r="AS56" s="53">
        <f>IF($V56&lt;=AR$2,0,IF($O56&lt;=AR$2,0,IF($G56&gt;=AS$2,0,IF($K56&gt;=$J56,0,IF($O56&lt;=AS$2,($J56-(SUM($K56,SUM($Z56:AR56)))),IF($L56=$D$139,(($J56-$K56)/$P56),(($J56-SUM($Z56:AR56))*$Q56))*IF($V56&lt;=AS$2,(DATEDIF(AR$2,$V56,"D")/365),IF($G56&gt;AR$2,(DATEDIF($G56,AS$2,"D")/365),1)))))))</f>
        <v>0</v>
      </c>
      <c r="AT56" s="53">
        <f>IF($V56&lt;=AS$2,0,IF($O56&lt;=AS$2,0,IF($G56&gt;=AT$2,0,IF($K56&gt;=$J56,0,IF($O56&lt;=AT$2,($J56-(SUM($K56,SUM($Z56:AS56)))),IF($L56=$D$139,(($J56-$K56)/$P56),(($J56-SUM($Z56:AS56))*$Q56))*IF($V56&lt;=AT$2,(DATEDIF(AS$2,$V56,"D")/365),IF($G56&gt;AS$2,(DATEDIF($G56,AT$2,"D")/365),1)))))))</f>
        <v>0</v>
      </c>
      <c r="AU56" s="53">
        <f>IF($V56&lt;=AT$2,0,IF($O56&lt;=AT$2,0,IF($G56&gt;=AU$2,0,IF($K56&gt;=$J56,0,IF($O56&lt;=AU$2,($J56-(SUM($K56,SUM($Z56:AT56)))),IF($L56=$D$139,(($J56-$K56)/$P56),(($J56-SUM($Z56:AT56))*$Q56))*IF($V56&lt;=AU$2,(DATEDIF(AT$2,$V56,"D")/365),IF($G56&gt;AT$2,(DATEDIF($G56,AU$2,"D")/365),1)))))))</f>
        <v>0</v>
      </c>
      <c r="AV56" s="53">
        <f>IF($V56&lt;=AU$2,0,IF($O56&lt;=AU$2,0,IF($G56&gt;=AV$2,0,IF($K56&gt;=$J56,0,IF($O56&lt;=AV$2,($J56-(SUM($K56,SUM($Z56:AU56)))),IF($L56=$D$139,(($J56-$K56)/$P56),(($J56-SUM($Z56:AU56))*$Q56))*IF($V56&lt;=AV$2,(DATEDIF(AU$2,$V56,"D")/365),IF($G56&gt;AU$2,(DATEDIF($G56,AV$2,"D")/365),1)))))))</f>
        <v>0</v>
      </c>
      <c r="AW56" s="53">
        <f>IF($V56&lt;=AV$2,0,IF($O56&lt;=AV$2,0,IF($G56&gt;=AW$2,0,IF($K56&gt;=$J56,0,IF($O56&lt;=AW$2,($J56-(SUM($K56,SUM($Z56:AV56)))),IF($L56=$D$139,(($J56-$K56)/$P56),(($J56-SUM($Z56:AV56))*$Q56))*IF($V56&lt;=AW$2,(DATEDIF(AV$2,$V56,"D")/365),IF($G56&gt;AV$2,(DATEDIF($G56,AW$2,"D")/365),1)))))))</f>
        <v>0</v>
      </c>
      <c r="AX56" s="53">
        <f>IF($V56&lt;=AW$2,0,IF($O56&lt;=AW$2,0,IF($G56&gt;=AX$2,0,IF($K56&gt;=$J56,0,IF($O56&lt;=AX$2,($J56-(SUM($K56,SUM($Z56:AW56)))),IF($L56=$D$139,(($J56-$K56)/$P56),(($J56-SUM($Z56:AW56))*$Q56))*IF($V56&lt;=AX$2,(DATEDIF(AW$2,$V56,"D")/365),IF($G56&gt;AW$2,(DATEDIF($G56,AX$2,"D")/365),1)))))))</f>
        <v>0</v>
      </c>
      <c r="AY56" s="53">
        <f>IF($V56&lt;=AX$2,0,IF($O56&lt;=AX$2,0,IF($G56&gt;=AY$2,0,IF($K56&gt;=$J56,0,IF($O56&lt;=AY$2,($J56-(SUM($K56,SUM($Z56:AX56)))),IF($L56=$D$139,(($J56-$K56)/$P56),(($J56-SUM($Z56:AX56))*$Q56))*IF($V56&lt;=AY$2,(DATEDIF(AX$2,$V56,"D")/365),IF($G56&gt;AX$2,(DATEDIF($G56,AY$2,"D")/365),1)))))))</f>
        <v>0</v>
      </c>
      <c r="AZ56" s="52"/>
      <c r="BA56" s="52"/>
      <c r="BB56" s="126">
        <f>IF($V56&lt;=BB$2,0,IF($G56&gt;=BB$2,0,IF($G56&gt;$W$3,(J56-Z56),IF($G56&lt;=$W$3,J56-SUM(W56,$Z56:Z56),0))))</f>
        <v>0</v>
      </c>
      <c r="BC56" s="53">
        <f t="shared" si="26"/>
        <v>0</v>
      </c>
      <c r="BD56" s="52">
        <f t="shared" si="26"/>
        <v>0</v>
      </c>
      <c r="BE56" s="53">
        <f t="shared" si="26"/>
        <v>0</v>
      </c>
      <c r="BF56" s="52">
        <f t="shared" si="26"/>
        <v>0</v>
      </c>
      <c r="BG56" s="53">
        <f t="shared" si="26"/>
        <v>0</v>
      </c>
      <c r="BH56" s="52">
        <f t="shared" si="26"/>
        <v>0</v>
      </c>
      <c r="BI56" s="53">
        <f t="shared" si="26"/>
        <v>0</v>
      </c>
      <c r="BJ56" s="52">
        <f t="shared" si="26"/>
        <v>0</v>
      </c>
      <c r="BK56" s="53">
        <f t="shared" si="26"/>
        <v>0</v>
      </c>
      <c r="BL56" s="52">
        <f t="shared" si="26"/>
        <v>0</v>
      </c>
      <c r="BM56" s="53">
        <f t="shared" si="26"/>
        <v>0</v>
      </c>
      <c r="BN56" s="52">
        <f t="shared" si="26"/>
        <v>0</v>
      </c>
      <c r="BO56" s="53">
        <f t="shared" si="26"/>
        <v>0</v>
      </c>
      <c r="BP56" s="52">
        <f t="shared" si="26"/>
        <v>0</v>
      </c>
      <c r="BQ56" s="53">
        <f t="shared" si="26"/>
        <v>0</v>
      </c>
      <c r="BR56" s="52">
        <f t="shared" si="25"/>
        <v>0</v>
      </c>
      <c r="BS56" s="53">
        <f t="shared" si="25"/>
        <v>0</v>
      </c>
      <c r="BT56" s="52">
        <f t="shared" si="25"/>
        <v>0</v>
      </c>
      <c r="BU56" s="53">
        <f t="shared" si="25"/>
        <v>0</v>
      </c>
      <c r="BV56" s="52">
        <f t="shared" si="25"/>
        <v>0</v>
      </c>
      <c r="BW56" s="53">
        <f t="shared" si="25"/>
        <v>0</v>
      </c>
      <c r="BX56" s="52">
        <f t="shared" si="25"/>
        <v>0</v>
      </c>
      <c r="BY56" s="53">
        <f t="shared" si="25"/>
        <v>0</v>
      </c>
      <c r="BZ56" s="52">
        <f t="shared" si="25"/>
        <v>0</v>
      </c>
      <c r="CA56" s="53">
        <f t="shared" si="25"/>
        <v>0</v>
      </c>
    </row>
    <row r="57" spans="1:79">
      <c r="A57" s="20">
        <v>56</v>
      </c>
      <c r="B57" s="20" t="s">
        <v>30</v>
      </c>
      <c r="C57" s="20" t="s">
        <v>153</v>
      </c>
      <c r="D57" s="2">
        <v>1985</v>
      </c>
      <c r="E57" s="3">
        <v>4</v>
      </c>
      <c r="F57" s="2">
        <v>1</v>
      </c>
      <c r="G57" s="55">
        <f t="shared" si="22"/>
        <v>31137</v>
      </c>
      <c r="H57" s="4">
        <v>0</v>
      </c>
      <c r="I57" s="1">
        <v>0</v>
      </c>
      <c r="J57" s="51">
        <f t="shared" si="23"/>
        <v>0</v>
      </c>
      <c r="K57" s="54">
        <f t="shared" si="24"/>
        <v>0</v>
      </c>
      <c r="L57" s="4" t="s">
        <v>96</v>
      </c>
      <c r="M57" s="54">
        <f t="shared" si="15"/>
        <v>10</v>
      </c>
      <c r="N57" s="53">
        <f t="shared" si="2"/>
        <v>10</v>
      </c>
      <c r="O57" s="55">
        <f t="shared" si="3"/>
        <v>34789</v>
      </c>
      <c r="P57" s="53">
        <f t="shared" si="4"/>
        <v>0</v>
      </c>
      <c r="Q57" s="111">
        <f t="shared" si="5"/>
        <v>0</v>
      </c>
      <c r="R57" s="150" t="s">
        <v>130</v>
      </c>
      <c r="S57" s="151">
        <v>17</v>
      </c>
      <c r="T57" s="152">
        <v>4</v>
      </c>
      <c r="U57" s="151">
        <v>2035</v>
      </c>
      <c r="V57" s="116">
        <f t="shared" si="20"/>
        <v>54878</v>
      </c>
      <c r="W57" s="53">
        <f t="shared" si="7"/>
        <v>0</v>
      </c>
      <c r="X57" s="53">
        <f t="shared" si="8"/>
        <v>0</v>
      </c>
      <c r="Y57" s="53">
        <f t="shared" si="9"/>
        <v>0</v>
      </c>
      <c r="Z57" s="53">
        <f t="shared" si="21"/>
        <v>0</v>
      </c>
      <c r="AA57" s="53">
        <f>IF($V57&lt;=Z$2,0,IF($O57&lt;=Z$2,0,IF($G57&gt;=AA$2,0,IF($K57&gt;=$J57,0,IF($O57&lt;=AA$2,($J57-(SUM($K57,SUM($Z57:Z57)))),IF($L57=$D$139,(($J57-$K57)/$P57),(($J57-SUM($Z57:Z57))*$Q57))*IF($V57&lt;=AA$2,(DATEDIF(Z$2,$V57,"D")/365),IF($G57&gt;Z$2,(DATEDIF($G57,AA$2,"D")/365),1)))))))</f>
        <v>0</v>
      </c>
      <c r="AB57" s="53">
        <f>IF($V57&lt;=AA$2,0,IF($O57&lt;=AA$2,0,IF($G57&gt;=AB$2,0,IF($K57&gt;=$J57,0,IF($O57&lt;=AB$2,($J57-(SUM($K57,SUM($Z57:AA57)))),IF($L57=$D$139,(($J57-$K57)/$P57),(($J57-SUM($Z57:AA57))*$Q57))*IF($V57&lt;=AB$2,(DATEDIF(AA$2,$V57,"D")/365),IF($G57&gt;AA$2,(DATEDIF($G57,AB$2,"D")/365),1)))))))</f>
        <v>0</v>
      </c>
      <c r="AC57" s="53">
        <f>IF($V57&lt;=AB$2,0,IF($O57&lt;=AB$2,0,IF($G57&gt;=AC$2,0,IF($K57&gt;=$J57,0,IF($O57&lt;=AC$2,($J57-(SUM($K57,SUM($Z57:AB57)))),IF($L57=$D$139,(($J57-$K57)/$P57),(($J57-SUM($Z57:AB57))*$Q57))*IF($V57&lt;=AC$2,(DATEDIF(AB$2,$V57,"D")/365),IF($G57&gt;AB$2,(DATEDIF($G57,AC$2,"D")/365),1)))))))</f>
        <v>0</v>
      </c>
      <c r="AD57" s="53">
        <f>IF($V57&lt;=AC$2,0,IF($O57&lt;=AC$2,0,IF($G57&gt;=AD$2,0,IF($K57&gt;=$J57,0,IF($O57&lt;=AD$2,($J57-(SUM($K57,SUM($Z57:AC57)))),IF($L57=$D$139,(($J57-$K57)/$P57),(($J57-SUM($Z57:AC57))*$Q57))*IF($V57&lt;=AD$2,(DATEDIF(AC$2,$V57,"D")/365),IF($G57&gt;AC$2,(DATEDIF($G57,AD$2,"D")/365),1)))))))</f>
        <v>0</v>
      </c>
      <c r="AE57" s="53">
        <f>IF($V57&lt;=AD$2,0,IF($O57&lt;=AD$2,0,IF($G57&gt;=AE$2,0,IF($K57&gt;=$J57,0,IF($O57&lt;=AE$2,($J57-(SUM($K57,SUM($Z57:AD57)))),IF($L57=$D$139,(($J57-$K57)/$P57),(($J57-SUM($Z57:AD57))*$Q57))*IF($V57&lt;=AE$2,(DATEDIF(AD$2,$V57,"D")/365),IF($G57&gt;AD$2,(DATEDIF($G57,AE$2,"D")/365),1)))))))</f>
        <v>0</v>
      </c>
      <c r="AF57" s="53">
        <f>IF($V57&lt;=AE$2,0,IF($O57&lt;=AE$2,0,IF($G57&gt;=AF$2,0,IF($K57&gt;=$J57,0,IF($O57&lt;=AF$2,($J57-(SUM($K57,SUM($Z57:AE57)))),IF($L57=$D$139,(($J57-$K57)/$P57),(($J57-SUM($Z57:AE57))*$Q57))*IF($V57&lt;=AF$2,(DATEDIF(AE$2,$V57,"D")/365),IF($G57&gt;AE$2,(DATEDIF($G57,AF$2,"D")/365),1)))))))</f>
        <v>0</v>
      </c>
      <c r="AG57" s="53">
        <f>IF($V57&lt;=AF$2,0,IF($O57&lt;=AF$2,0,IF($G57&gt;=AG$2,0,IF($K57&gt;=$J57,0,IF($O57&lt;=AG$2,($J57-(SUM($K57,SUM($Z57:AF57)))),IF($L57=$D$139,(($J57-$K57)/$P57),(($J57-SUM($Z57:AF57))*$Q57))*IF($V57&lt;=AG$2,(DATEDIF(AF$2,$V57,"D")/365),IF($G57&gt;AF$2,(DATEDIF($G57,AG$2,"D")/365),1)))))))</f>
        <v>0</v>
      </c>
      <c r="AH57" s="53">
        <f>IF($V57&lt;=AG$2,0,IF($O57&lt;=AG$2,0,IF($G57&gt;=AH$2,0,IF($K57&gt;=$J57,0,IF($O57&lt;=AH$2,($J57-(SUM($K57,SUM($Z57:AG57)))),IF($L57=$D$139,(($J57-$K57)/$P57),(($J57-SUM($Z57:AG57))*$Q57))*IF($V57&lt;=AH$2,(DATEDIF(AG$2,$V57,"D")/365),IF($G57&gt;AG$2,(DATEDIF($G57,AH$2,"D")/365),1)))))))</f>
        <v>0</v>
      </c>
      <c r="AI57" s="53">
        <f>IF($V57&lt;=AH$2,0,IF($O57&lt;=AH$2,0,IF($G57&gt;=AI$2,0,IF($K57&gt;=$J57,0,IF($O57&lt;=AI$2,($J57-(SUM($K57,SUM($Z57:AH57)))),IF($L57=$D$139,(($J57-$K57)/$P57),(($J57-SUM($Z57:AH57))*$Q57))*IF($V57&lt;=AI$2,(DATEDIF(AH$2,$V57,"D")/365),IF($G57&gt;AH$2,(DATEDIF($G57,AI$2,"D")/365),1)))))))</f>
        <v>0</v>
      </c>
      <c r="AJ57" s="53">
        <f>IF($V57&lt;=AI$2,0,IF($O57&lt;=AI$2,0,IF($G57&gt;=AJ$2,0,IF($K57&gt;=$J57,0,IF($O57&lt;=AJ$2,($J57-(SUM($K57,SUM($Z57:AI57)))),IF($L57=$D$139,(($J57-$K57)/$P57),(($J57-SUM($Z57:AI57))*$Q57))*IF($V57&lt;=AJ$2,(DATEDIF(AI$2,$V57,"D")/365),IF($G57&gt;AI$2,(DATEDIF($G57,AJ$2,"D")/365),1)))))))</f>
        <v>0</v>
      </c>
      <c r="AK57" s="53">
        <f>IF($V57&lt;=AJ$2,0,IF($O57&lt;=AJ$2,0,IF($G57&gt;=AK$2,0,IF($K57&gt;=$J57,0,IF($O57&lt;=AK$2,($J57-(SUM($K57,SUM($Z57:AJ57)))),IF($L57=$D$139,(($J57-$K57)/$P57),(($J57-SUM($Z57:AJ57))*$Q57))*IF($V57&lt;=AK$2,(DATEDIF(AJ$2,$V57,"D")/365),IF($G57&gt;AJ$2,(DATEDIF($G57,AK$2,"D")/365),1)))))))</f>
        <v>0</v>
      </c>
      <c r="AL57" s="53">
        <f>IF($V57&lt;=AK$2,0,IF($O57&lt;=AK$2,0,IF($G57&gt;=AL$2,0,IF($K57&gt;=$J57,0,IF($O57&lt;=AL$2,($J57-(SUM($K57,SUM($Z57:AK57)))),IF($L57=$D$139,(($J57-$K57)/$P57),(($J57-SUM($Z57:AK57))*$Q57))*IF($V57&lt;=AL$2,(DATEDIF(AK$2,$V57,"D")/365),IF($G57&gt;AK$2,(DATEDIF($G57,AL$2,"D")/365),1)))))))</f>
        <v>0</v>
      </c>
      <c r="AM57" s="53">
        <f>IF($V57&lt;=AL$2,0,IF($O57&lt;=AL$2,0,IF($G57&gt;=AM$2,0,IF($K57&gt;=$J57,0,IF($O57&lt;=AM$2,($J57-(SUM($K57,SUM($Z57:AL57)))),IF($L57=$D$139,(($J57-$K57)/$P57),(($J57-SUM($Z57:AL57))*$Q57))*IF($V57&lt;=AM$2,(DATEDIF(AL$2,$V57,"D")/365),IF($G57&gt;AL$2,(DATEDIF($G57,AM$2,"D")/365),1)))))))</f>
        <v>0</v>
      </c>
      <c r="AN57" s="53">
        <f>IF($V57&lt;=AM$2,0,IF($O57&lt;=AM$2,0,IF($G57&gt;=AN$2,0,IF($K57&gt;=$J57,0,IF($O57&lt;=AN$2,($J57-(SUM($K57,SUM($Z57:AM57)))),IF($L57=$D$139,(($J57-$K57)/$P57),(($J57-SUM($Z57:AM57))*$Q57))*IF($V57&lt;=AN$2,(DATEDIF(AM$2,$V57,"D")/365),IF($G57&gt;AM$2,(DATEDIF($G57,AN$2,"D")/365),1)))))))</f>
        <v>0</v>
      </c>
      <c r="AO57" s="53">
        <f>IF($V57&lt;=AN$2,0,IF($O57&lt;=AN$2,0,IF($G57&gt;=AO$2,0,IF($K57&gt;=$J57,0,IF($O57&lt;=AO$2,($J57-(SUM($K57,SUM($Z57:AN57)))),IF($L57=$D$139,(($J57-$K57)/$P57),(($J57-SUM($Z57:AN57))*$Q57))*IF($V57&lt;=AO$2,(DATEDIF(AN$2,$V57,"D")/365),IF($G57&gt;AN$2,(DATEDIF($G57,AO$2,"D")/365),1)))))))</f>
        <v>0</v>
      </c>
      <c r="AP57" s="53">
        <f>IF($V57&lt;=AO$2,0,IF($O57&lt;=AO$2,0,IF($G57&gt;=AP$2,0,IF($K57&gt;=$J57,0,IF($O57&lt;=AP$2,($J57-(SUM($K57,SUM($Z57:AO57)))),IF($L57=$D$139,(($J57-$K57)/$P57),(($J57-SUM($Z57:AO57))*$Q57))*IF($V57&lt;=AP$2,(DATEDIF(AO$2,$V57,"D")/365),IF($G57&gt;AO$2,(DATEDIF($G57,AP$2,"D")/365),1)))))))</f>
        <v>0</v>
      </c>
      <c r="AQ57" s="53">
        <f>IF($V57&lt;=AP$2,0,IF($O57&lt;=AP$2,0,IF($G57&gt;=AQ$2,0,IF($K57&gt;=$J57,0,IF($O57&lt;=AQ$2,($J57-(SUM($K57,SUM($Z57:AP57)))),IF($L57=$D$139,(($J57-$K57)/$P57),(($J57-SUM($Z57:AP57))*$Q57))*IF($V57&lt;=AQ$2,(DATEDIF(AP$2,$V57,"D")/365),IF($G57&gt;AP$2,(DATEDIF($G57,AQ$2,"D")/365),1)))))))</f>
        <v>0</v>
      </c>
      <c r="AR57" s="53">
        <f>IF($V57&lt;=AQ$2,0,IF($O57&lt;=AQ$2,0,IF($G57&gt;=AR$2,0,IF($K57&gt;=$J57,0,IF($O57&lt;=AR$2,($J57-(SUM($K57,SUM($Z57:AQ57)))),IF($L57=$D$139,(($J57-$K57)/$P57),(($J57-SUM($Z57:AQ57))*$Q57))*IF($V57&lt;=AR$2,(DATEDIF(AQ$2,$V57,"D")/365),IF($G57&gt;AQ$2,(DATEDIF($G57,AR$2,"D")/365),1)))))))</f>
        <v>0</v>
      </c>
      <c r="AS57" s="53">
        <f>IF($V57&lt;=AR$2,0,IF($O57&lt;=AR$2,0,IF($G57&gt;=AS$2,0,IF($K57&gt;=$J57,0,IF($O57&lt;=AS$2,($J57-(SUM($K57,SUM($Z57:AR57)))),IF($L57=$D$139,(($J57-$K57)/$P57),(($J57-SUM($Z57:AR57))*$Q57))*IF($V57&lt;=AS$2,(DATEDIF(AR$2,$V57,"D")/365),IF($G57&gt;AR$2,(DATEDIF($G57,AS$2,"D")/365),1)))))))</f>
        <v>0</v>
      </c>
      <c r="AT57" s="53">
        <f>IF($V57&lt;=AS$2,0,IF($O57&lt;=AS$2,0,IF($G57&gt;=AT$2,0,IF($K57&gt;=$J57,0,IF($O57&lt;=AT$2,($J57-(SUM($K57,SUM($Z57:AS57)))),IF($L57=$D$139,(($J57-$K57)/$P57),(($J57-SUM($Z57:AS57))*$Q57))*IF($V57&lt;=AT$2,(DATEDIF(AS$2,$V57,"D")/365),IF($G57&gt;AS$2,(DATEDIF($G57,AT$2,"D")/365),1)))))))</f>
        <v>0</v>
      </c>
      <c r="AU57" s="53">
        <f>IF($V57&lt;=AT$2,0,IF($O57&lt;=AT$2,0,IF($G57&gt;=AU$2,0,IF($K57&gt;=$J57,0,IF($O57&lt;=AU$2,($J57-(SUM($K57,SUM($Z57:AT57)))),IF($L57=$D$139,(($J57-$K57)/$P57),(($J57-SUM($Z57:AT57))*$Q57))*IF($V57&lt;=AU$2,(DATEDIF(AT$2,$V57,"D")/365),IF($G57&gt;AT$2,(DATEDIF($G57,AU$2,"D")/365),1)))))))</f>
        <v>0</v>
      </c>
      <c r="AV57" s="53">
        <f>IF($V57&lt;=AU$2,0,IF($O57&lt;=AU$2,0,IF($G57&gt;=AV$2,0,IF($K57&gt;=$J57,0,IF($O57&lt;=AV$2,($J57-(SUM($K57,SUM($Z57:AU57)))),IF($L57=$D$139,(($J57-$K57)/$P57),(($J57-SUM($Z57:AU57))*$Q57))*IF($V57&lt;=AV$2,(DATEDIF(AU$2,$V57,"D")/365),IF($G57&gt;AU$2,(DATEDIF($G57,AV$2,"D")/365),1)))))))</f>
        <v>0</v>
      </c>
      <c r="AW57" s="53">
        <f>IF($V57&lt;=AV$2,0,IF($O57&lt;=AV$2,0,IF($G57&gt;=AW$2,0,IF($K57&gt;=$J57,0,IF($O57&lt;=AW$2,($J57-(SUM($K57,SUM($Z57:AV57)))),IF($L57=$D$139,(($J57-$K57)/$P57),(($J57-SUM($Z57:AV57))*$Q57))*IF($V57&lt;=AW$2,(DATEDIF(AV$2,$V57,"D")/365),IF($G57&gt;AV$2,(DATEDIF($G57,AW$2,"D")/365),1)))))))</f>
        <v>0</v>
      </c>
      <c r="AX57" s="53">
        <f>IF($V57&lt;=AW$2,0,IF($O57&lt;=AW$2,0,IF($G57&gt;=AX$2,0,IF($K57&gt;=$J57,0,IF($O57&lt;=AX$2,($J57-(SUM($K57,SUM($Z57:AW57)))),IF($L57=$D$139,(($J57-$K57)/$P57),(($J57-SUM($Z57:AW57))*$Q57))*IF($V57&lt;=AX$2,(DATEDIF(AW$2,$V57,"D")/365),IF($G57&gt;AW$2,(DATEDIF($G57,AX$2,"D")/365),1)))))))</f>
        <v>0</v>
      </c>
      <c r="AY57" s="53">
        <f>IF($V57&lt;=AX$2,0,IF($O57&lt;=AX$2,0,IF($G57&gt;=AY$2,0,IF($K57&gt;=$J57,0,IF($O57&lt;=AY$2,($J57-(SUM($K57,SUM($Z57:AX57)))),IF($L57=$D$139,(($J57-$K57)/$P57),(($J57-SUM($Z57:AX57))*$Q57))*IF($V57&lt;=AY$2,(DATEDIF(AX$2,$V57,"D")/365),IF($G57&gt;AX$2,(DATEDIF($G57,AY$2,"D")/365),1)))))))</f>
        <v>0</v>
      </c>
      <c r="AZ57" s="52"/>
      <c r="BA57" s="52"/>
      <c r="BB57" s="126">
        <f>IF($V57&lt;=BB$2,0,IF($G57&gt;=BB$2,0,IF($G57&gt;$W$3,(J57-Z57),IF($G57&lt;=$W$3,J57-SUM(W57,$Z57:Z57),0))))</f>
        <v>0</v>
      </c>
      <c r="BC57" s="53">
        <f t="shared" si="26"/>
        <v>0</v>
      </c>
      <c r="BD57" s="52">
        <f t="shared" si="26"/>
        <v>0</v>
      </c>
      <c r="BE57" s="53">
        <f t="shared" si="26"/>
        <v>0</v>
      </c>
      <c r="BF57" s="52">
        <f t="shared" si="26"/>
        <v>0</v>
      </c>
      <c r="BG57" s="53">
        <f t="shared" si="26"/>
        <v>0</v>
      </c>
      <c r="BH57" s="52">
        <f t="shared" si="26"/>
        <v>0</v>
      </c>
      <c r="BI57" s="53">
        <f t="shared" si="26"/>
        <v>0</v>
      </c>
      <c r="BJ57" s="52">
        <f t="shared" si="26"/>
        <v>0</v>
      </c>
      <c r="BK57" s="53">
        <f t="shared" si="26"/>
        <v>0</v>
      </c>
      <c r="BL57" s="52">
        <f t="shared" si="26"/>
        <v>0</v>
      </c>
      <c r="BM57" s="53">
        <f t="shared" si="26"/>
        <v>0</v>
      </c>
      <c r="BN57" s="52">
        <f t="shared" si="26"/>
        <v>0</v>
      </c>
      <c r="BO57" s="53">
        <f t="shared" si="26"/>
        <v>0</v>
      </c>
      <c r="BP57" s="52">
        <f t="shared" si="26"/>
        <v>0</v>
      </c>
      <c r="BQ57" s="53">
        <f t="shared" si="26"/>
        <v>0</v>
      </c>
      <c r="BR57" s="52">
        <f t="shared" si="25"/>
        <v>0</v>
      </c>
      <c r="BS57" s="53">
        <f t="shared" si="25"/>
        <v>0</v>
      </c>
      <c r="BT57" s="52">
        <f t="shared" si="25"/>
        <v>0</v>
      </c>
      <c r="BU57" s="53">
        <f t="shared" si="25"/>
        <v>0</v>
      </c>
      <c r="BV57" s="52">
        <f t="shared" si="25"/>
        <v>0</v>
      </c>
      <c r="BW57" s="53">
        <f t="shared" si="25"/>
        <v>0</v>
      </c>
      <c r="BX57" s="52">
        <f t="shared" si="25"/>
        <v>0</v>
      </c>
      <c r="BY57" s="53">
        <f t="shared" si="25"/>
        <v>0</v>
      </c>
      <c r="BZ57" s="52">
        <f t="shared" si="25"/>
        <v>0</v>
      </c>
      <c r="CA57" s="53">
        <f t="shared" si="25"/>
        <v>0</v>
      </c>
    </row>
    <row r="58" spans="1:79">
      <c r="A58" s="20">
        <v>57</v>
      </c>
      <c r="B58" s="20" t="s">
        <v>30</v>
      </c>
      <c r="C58" s="20" t="s">
        <v>153</v>
      </c>
      <c r="D58" s="2">
        <v>1985</v>
      </c>
      <c r="E58" s="3">
        <v>4</v>
      </c>
      <c r="F58" s="2">
        <v>1</v>
      </c>
      <c r="G58" s="55">
        <f t="shared" si="22"/>
        <v>31137</v>
      </c>
      <c r="H58" s="4">
        <v>0</v>
      </c>
      <c r="I58" s="1">
        <v>0</v>
      </c>
      <c r="J58" s="51">
        <f t="shared" si="23"/>
        <v>0</v>
      </c>
      <c r="K58" s="54">
        <f t="shared" si="24"/>
        <v>0</v>
      </c>
      <c r="L58" s="4" t="s">
        <v>96</v>
      </c>
      <c r="M58" s="54">
        <f t="shared" si="15"/>
        <v>10</v>
      </c>
      <c r="N58" s="53">
        <f t="shared" si="2"/>
        <v>10</v>
      </c>
      <c r="O58" s="55">
        <f t="shared" si="3"/>
        <v>34789</v>
      </c>
      <c r="P58" s="53">
        <f t="shared" si="4"/>
        <v>0</v>
      </c>
      <c r="Q58" s="111">
        <f t="shared" si="5"/>
        <v>0</v>
      </c>
      <c r="R58" s="150" t="s">
        <v>130</v>
      </c>
      <c r="S58" s="151">
        <v>17</v>
      </c>
      <c r="T58" s="152">
        <v>4</v>
      </c>
      <c r="U58" s="151">
        <v>2035</v>
      </c>
      <c r="V58" s="116">
        <f t="shared" si="20"/>
        <v>54878</v>
      </c>
      <c r="W58" s="53">
        <f t="shared" si="7"/>
        <v>0</v>
      </c>
      <c r="X58" s="53">
        <f t="shared" si="8"/>
        <v>0</v>
      </c>
      <c r="Y58" s="53">
        <f t="shared" si="9"/>
        <v>0</v>
      </c>
      <c r="Z58" s="53">
        <f t="shared" si="21"/>
        <v>0</v>
      </c>
      <c r="AA58" s="53">
        <f>IF($V58&lt;=Z$2,0,IF($O58&lt;=Z$2,0,IF($G58&gt;=AA$2,0,IF($K58&gt;=$J58,0,IF($O58&lt;=AA$2,($J58-(SUM($K58,SUM($Z58:Z58)))),IF($L58=$D$139,(($J58-$K58)/$P58),(($J58-SUM($Z58:Z58))*$Q58))*IF($V58&lt;=AA$2,(DATEDIF(Z$2,$V58,"D")/365),IF($G58&gt;Z$2,(DATEDIF($G58,AA$2,"D")/365),1)))))))</f>
        <v>0</v>
      </c>
      <c r="AB58" s="53">
        <f>IF($V58&lt;=AA$2,0,IF($O58&lt;=AA$2,0,IF($G58&gt;=AB$2,0,IF($K58&gt;=$J58,0,IF($O58&lt;=AB$2,($J58-(SUM($K58,SUM($Z58:AA58)))),IF($L58=$D$139,(($J58-$K58)/$P58),(($J58-SUM($Z58:AA58))*$Q58))*IF($V58&lt;=AB$2,(DATEDIF(AA$2,$V58,"D")/365),IF($G58&gt;AA$2,(DATEDIF($G58,AB$2,"D")/365),1)))))))</f>
        <v>0</v>
      </c>
      <c r="AC58" s="53">
        <f>IF($V58&lt;=AB$2,0,IF($O58&lt;=AB$2,0,IF($G58&gt;=AC$2,0,IF($K58&gt;=$J58,0,IF($O58&lt;=AC$2,($J58-(SUM($K58,SUM($Z58:AB58)))),IF($L58=$D$139,(($J58-$K58)/$P58),(($J58-SUM($Z58:AB58))*$Q58))*IF($V58&lt;=AC$2,(DATEDIF(AB$2,$V58,"D")/365),IF($G58&gt;AB$2,(DATEDIF($G58,AC$2,"D")/365),1)))))))</f>
        <v>0</v>
      </c>
      <c r="AD58" s="53">
        <f>IF($V58&lt;=AC$2,0,IF($O58&lt;=AC$2,0,IF($G58&gt;=AD$2,0,IF($K58&gt;=$J58,0,IF($O58&lt;=AD$2,($J58-(SUM($K58,SUM($Z58:AC58)))),IF($L58=$D$139,(($J58-$K58)/$P58),(($J58-SUM($Z58:AC58))*$Q58))*IF($V58&lt;=AD$2,(DATEDIF(AC$2,$V58,"D")/365),IF($G58&gt;AC$2,(DATEDIF($G58,AD$2,"D")/365),1)))))))</f>
        <v>0</v>
      </c>
      <c r="AE58" s="53">
        <f>IF($V58&lt;=AD$2,0,IF($O58&lt;=AD$2,0,IF($G58&gt;=AE$2,0,IF($K58&gt;=$J58,0,IF($O58&lt;=AE$2,($J58-(SUM($K58,SUM($Z58:AD58)))),IF($L58=$D$139,(($J58-$K58)/$P58),(($J58-SUM($Z58:AD58))*$Q58))*IF($V58&lt;=AE$2,(DATEDIF(AD$2,$V58,"D")/365),IF($G58&gt;AD$2,(DATEDIF($G58,AE$2,"D")/365),1)))))))</f>
        <v>0</v>
      </c>
      <c r="AF58" s="53">
        <f>IF($V58&lt;=AE$2,0,IF($O58&lt;=AE$2,0,IF($G58&gt;=AF$2,0,IF($K58&gt;=$J58,0,IF($O58&lt;=AF$2,($J58-(SUM($K58,SUM($Z58:AE58)))),IF($L58=$D$139,(($J58-$K58)/$P58),(($J58-SUM($Z58:AE58))*$Q58))*IF($V58&lt;=AF$2,(DATEDIF(AE$2,$V58,"D")/365),IF($G58&gt;AE$2,(DATEDIF($G58,AF$2,"D")/365),1)))))))</f>
        <v>0</v>
      </c>
      <c r="AG58" s="53">
        <f>IF($V58&lt;=AF$2,0,IF($O58&lt;=AF$2,0,IF($G58&gt;=AG$2,0,IF($K58&gt;=$J58,0,IF($O58&lt;=AG$2,($J58-(SUM($K58,SUM($Z58:AF58)))),IF($L58=$D$139,(($J58-$K58)/$P58),(($J58-SUM($Z58:AF58))*$Q58))*IF($V58&lt;=AG$2,(DATEDIF(AF$2,$V58,"D")/365),IF($G58&gt;AF$2,(DATEDIF($G58,AG$2,"D")/365),1)))))))</f>
        <v>0</v>
      </c>
      <c r="AH58" s="53">
        <f>IF($V58&lt;=AG$2,0,IF($O58&lt;=AG$2,0,IF($G58&gt;=AH$2,0,IF($K58&gt;=$J58,0,IF($O58&lt;=AH$2,($J58-(SUM($K58,SUM($Z58:AG58)))),IF($L58=$D$139,(($J58-$K58)/$P58),(($J58-SUM($Z58:AG58))*$Q58))*IF($V58&lt;=AH$2,(DATEDIF(AG$2,$V58,"D")/365),IF($G58&gt;AG$2,(DATEDIF($G58,AH$2,"D")/365),1)))))))</f>
        <v>0</v>
      </c>
      <c r="AI58" s="53">
        <f>IF($V58&lt;=AH$2,0,IF($O58&lt;=AH$2,0,IF($G58&gt;=AI$2,0,IF($K58&gt;=$J58,0,IF($O58&lt;=AI$2,($J58-(SUM($K58,SUM($Z58:AH58)))),IF($L58=$D$139,(($J58-$K58)/$P58),(($J58-SUM($Z58:AH58))*$Q58))*IF($V58&lt;=AI$2,(DATEDIF(AH$2,$V58,"D")/365),IF($G58&gt;AH$2,(DATEDIF($G58,AI$2,"D")/365),1)))))))</f>
        <v>0</v>
      </c>
      <c r="AJ58" s="53">
        <f>IF($V58&lt;=AI$2,0,IF($O58&lt;=AI$2,0,IF($G58&gt;=AJ$2,0,IF($K58&gt;=$J58,0,IF($O58&lt;=AJ$2,($J58-(SUM($K58,SUM($Z58:AI58)))),IF($L58=$D$139,(($J58-$K58)/$P58),(($J58-SUM($Z58:AI58))*$Q58))*IF($V58&lt;=AJ$2,(DATEDIF(AI$2,$V58,"D")/365),IF($G58&gt;AI$2,(DATEDIF($G58,AJ$2,"D")/365),1)))))))</f>
        <v>0</v>
      </c>
      <c r="AK58" s="53">
        <f>IF($V58&lt;=AJ$2,0,IF($O58&lt;=AJ$2,0,IF($G58&gt;=AK$2,0,IF($K58&gt;=$J58,0,IF($O58&lt;=AK$2,($J58-(SUM($K58,SUM($Z58:AJ58)))),IF($L58=$D$139,(($J58-$K58)/$P58),(($J58-SUM($Z58:AJ58))*$Q58))*IF($V58&lt;=AK$2,(DATEDIF(AJ$2,$V58,"D")/365),IF($G58&gt;AJ$2,(DATEDIF($G58,AK$2,"D")/365),1)))))))</f>
        <v>0</v>
      </c>
      <c r="AL58" s="53">
        <f>IF($V58&lt;=AK$2,0,IF($O58&lt;=AK$2,0,IF($G58&gt;=AL$2,0,IF($K58&gt;=$J58,0,IF($O58&lt;=AL$2,($J58-(SUM($K58,SUM($Z58:AK58)))),IF($L58=$D$139,(($J58-$K58)/$P58),(($J58-SUM($Z58:AK58))*$Q58))*IF($V58&lt;=AL$2,(DATEDIF(AK$2,$V58,"D")/365),IF($G58&gt;AK$2,(DATEDIF($G58,AL$2,"D")/365),1)))))))</f>
        <v>0</v>
      </c>
      <c r="AM58" s="53">
        <f>IF($V58&lt;=AL$2,0,IF($O58&lt;=AL$2,0,IF($G58&gt;=AM$2,0,IF($K58&gt;=$J58,0,IF($O58&lt;=AM$2,($J58-(SUM($K58,SUM($Z58:AL58)))),IF($L58=$D$139,(($J58-$K58)/$P58),(($J58-SUM($Z58:AL58))*$Q58))*IF($V58&lt;=AM$2,(DATEDIF(AL$2,$V58,"D")/365),IF($G58&gt;AL$2,(DATEDIF($G58,AM$2,"D")/365),1)))))))</f>
        <v>0</v>
      </c>
      <c r="AN58" s="53">
        <f>IF($V58&lt;=AM$2,0,IF($O58&lt;=AM$2,0,IF($G58&gt;=AN$2,0,IF($K58&gt;=$J58,0,IF($O58&lt;=AN$2,($J58-(SUM($K58,SUM($Z58:AM58)))),IF($L58=$D$139,(($J58-$K58)/$P58),(($J58-SUM($Z58:AM58))*$Q58))*IF($V58&lt;=AN$2,(DATEDIF(AM$2,$V58,"D")/365),IF($G58&gt;AM$2,(DATEDIF($G58,AN$2,"D")/365),1)))))))</f>
        <v>0</v>
      </c>
      <c r="AO58" s="53">
        <f>IF($V58&lt;=AN$2,0,IF($O58&lt;=AN$2,0,IF($G58&gt;=AO$2,0,IF($K58&gt;=$J58,0,IF($O58&lt;=AO$2,($J58-(SUM($K58,SUM($Z58:AN58)))),IF($L58=$D$139,(($J58-$K58)/$P58),(($J58-SUM($Z58:AN58))*$Q58))*IF($V58&lt;=AO$2,(DATEDIF(AN$2,$V58,"D")/365),IF($G58&gt;AN$2,(DATEDIF($G58,AO$2,"D")/365),1)))))))</f>
        <v>0</v>
      </c>
      <c r="AP58" s="53">
        <f>IF($V58&lt;=AO$2,0,IF($O58&lt;=AO$2,0,IF($G58&gt;=AP$2,0,IF($K58&gt;=$J58,0,IF($O58&lt;=AP$2,($J58-(SUM($K58,SUM($Z58:AO58)))),IF($L58=$D$139,(($J58-$K58)/$P58),(($J58-SUM($Z58:AO58))*$Q58))*IF($V58&lt;=AP$2,(DATEDIF(AO$2,$V58,"D")/365),IF($G58&gt;AO$2,(DATEDIF($G58,AP$2,"D")/365),1)))))))</f>
        <v>0</v>
      </c>
      <c r="AQ58" s="53">
        <f>IF($V58&lt;=AP$2,0,IF($O58&lt;=AP$2,0,IF($G58&gt;=AQ$2,0,IF($K58&gt;=$J58,0,IF($O58&lt;=AQ$2,($J58-(SUM($K58,SUM($Z58:AP58)))),IF($L58=$D$139,(($J58-$K58)/$P58),(($J58-SUM($Z58:AP58))*$Q58))*IF($V58&lt;=AQ$2,(DATEDIF(AP$2,$V58,"D")/365),IF($G58&gt;AP$2,(DATEDIF($G58,AQ$2,"D")/365),1)))))))</f>
        <v>0</v>
      </c>
      <c r="AR58" s="53">
        <f>IF($V58&lt;=AQ$2,0,IF($O58&lt;=AQ$2,0,IF($G58&gt;=AR$2,0,IF($K58&gt;=$J58,0,IF($O58&lt;=AR$2,($J58-(SUM($K58,SUM($Z58:AQ58)))),IF($L58=$D$139,(($J58-$K58)/$P58),(($J58-SUM($Z58:AQ58))*$Q58))*IF($V58&lt;=AR$2,(DATEDIF(AQ$2,$V58,"D")/365),IF($G58&gt;AQ$2,(DATEDIF($G58,AR$2,"D")/365),1)))))))</f>
        <v>0</v>
      </c>
      <c r="AS58" s="53">
        <f>IF($V58&lt;=AR$2,0,IF($O58&lt;=AR$2,0,IF($G58&gt;=AS$2,0,IF($K58&gt;=$J58,0,IF($O58&lt;=AS$2,($J58-(SUM($K58,SUM($Z58:AR58)))),IF($L58=$D$139,(($J58-$K58)/$P58),(($J58-SUM($Z58:AR58))*$Q58))*IF($V58&lt;=AS$2,(DATEDIF(AR$2,$V58,"D")/365),IF($G58&gt;AR$2,(DATEDIF($G58,AS$2,"D")/365),1)))))))</f>
        <v>0</v>
      </c>
      <c r="AT58" s="53">
        <f>IF($V58&lt;=AS$2,0,IF($O58&lt;=AS$2,0,IF($G58&gt;=AT$2,0,IF($K58&gt;=$J58,0,IF($O58&lt;=AT$2,($J58-(SUM($K58,SUM($Z58:AS58)))),IF($L58=$D$139,(($J58-$K58)/$P58),(($J58-SUM($Z58:AS58))*$Q58))*IF($V58&lt;=AT$2,(DATEDIF(AS$2,$V58,"D")/365),IF($G58&gt;AS$2,(DATEDIF($G58,AT$2,"D")/365),1)))))))</f>
        <v>0</v>
      </c>
      <c r="AU58" s="53">
        <f>IF($V58&lt;=AT$2,0,IF($O58&lt;=AT$2,0,IF($G58&gt;=AU$2,0,IF($K58&gt;=$J58,0,IF($O58&lt;=AU$2,($J58-(SUM($K58,SUM($Z58:AT58)))),IF($L58=$D$139,(($J58-$K58)/$P58),(($J58-SUM($Z58:AT58))*$Q58))*IF($V58&lt;=AU$2,(DATEDIF(AT$2,$V58,"D")/365),IF($G58&gt;AT$2,(DATEDIF($G58,AU$2,"D")/365),1)))))))</f>
        <v>0</v>
      </c>
      <c r="AV58" s="53">
        <f>IF($V58&lt;=AU$2,0,IF($O58&lt;=AU$2,0,IF($G58&gt;=AV$2,0,IF($K58&gt;=$J58,0,IF($O58&lt;=AV$2,($J58-(SUM($K58,SUM($Z58:AU58)))),IF($L58=$D$139,(($J58-$K58)/$P58),(($J58-SUM($Z58:AU58))*$Q58))*IF($V58&lt;=AV$2,(DATEDIF(AU$2,$V58,"D")/365),IF($G58&gt;AU$2,(DATEDIF($G58,AV$2,"D")/365),1)))))))</f>
        <v>0</v>
      </c>
      <c r="AW58" s="53">
        <f>IF($V58&lt;=AV$2,0,IF($O58&lt;=AV$2,0,IF($G58&gt;=AW$2,0,IF($K58&gt;=$J58,0,IF($O58&lt;=AW$2,($J58-(SUM($K58,SUM($Z58:AV58)))),IF($L58=$D$139,(($J58-$K58)/$P58),(($J58-SUM($Z58:AV58))*$Q58))*IF($V58&lt;=AW$2,(DATEDIF(AV$2,$V58,"D")/365),IF($G58&gt;AV$2,(DATEDIF($G58,AW$2,"D")/365),1)))))))</f>
        <v>0</v>
      </c>
      <c r="AX58" s="53">
        <f>IF($V58&lt;=AW$2,0,IF($O58&lt;=AW$2,0,IF($G58&gt;=AX$2,0,IF($K58&gt;=$J58,0,IF($O58&lt;=AX$2,($J58-(SUM($K58,SUM($Z58:AW58)))),IF($L58=$D$139,(($J58-$K58)/$P58),(($J58-SUM($Z58:AW58))*$Q58))*IF($V58&lt;=AX$2,(DATEDIF(AW$2,$V58,"D")/365),IF($G58&gt;AW$2,(DATEDIF($G58,AX$2,"D")/365),1)))))))</f>
        <v>0</v>
      </c>
      <c r="AY58" s="53">
        <f>IF($V58&lt;=AX$2,0,IF($O58&lt;=AX$2,0,IF($G58&gt;=AY$2,0,IF($K58&gt;=$J58,0,IF($O58&lt;=AY$2,($J58-(SUM($K58,SUM($Z58:AX58)))),IF($L58=$D$139,(($J58-$K58)/$P58),(($J58-SUM($Z58:AX58))*$Q58))*IF($V58&lt;=AY$2,(DATEDIF(AX$2,$V58,"D")/365),IF($G58&gt;AX$2,(DATEDIF($G58,AY$2,"D")/365),1)))))))</f>
        <v>0</v>
      </c>
      <c r="AZ58" s="52"/>
      <c r="BA58" s="52"/>
      <c r="BB58" s="126">
        <f>IF($V58&lt;=BB$2,0,IF($G58&gt;=BB$2,0,IF($G58&gt;$W$3,(J58-Z58),IF($G58&lt;=$W$3,J58-SUM(W58,$Z58:Z58),0))))</f>
        <v>0</v>
      </c>
      <c r="BC58" s="53">
        <f t="shared" si="26"/>
        <v>0</v>
      </c>
      <c r="BD58" s="52">
        <f t="shared" si="26"/>
        <v>0</v>
      </c>
      <c r="BE58" s="53">
        <f t="shared" si="26"/>
        <v>0</v>
      </c>
      <c r="BF58" s="52">
        <f t="shared" si="26"/>
        <v>0</v>
      </c>
      <c r="BG58" s="53">
        <f t="shared" si="26"/>
        <v>0</v>
      </c>
      <c r="BH58" s="52">
        <f t="shared" si="26"/>
        <v>0</v>
      </c>
      <c r="BI58" s="53">
        <f t="shared" si="26"/>
        <v>0</v>
      </c>
      <c r="BJ58" s="52">
        <f t="shared" si="26"/>
        <v>0</v>
      </c>
      <c r="BK58" s="53">
        <f t="shared" si="26"/>
        <v>0</v>
      </c>
      <c r="BL58" s="52">
        <f t="shared" si="26"/>
        <v>0</v>
      </c>
      <c r="BM58" s="53">
        <f t="shared" si="26"/>
        <v>0</v>
      </c>
      <c r="BN58" s="52">
        <f t="shared" si="26"/>
        <v>0</v>
      </c>
      <c r="BO58" s="53">
        <f t="shared" si="26"/>
        <v>0</v>
      </c>
      <c r="BP58" s="52">
        <f t="shared" si="26"/>
        <v>0</v>
      </c>
      <c r="BQ58" s="53">
        <f t="shared" si="26"/>
        <v>0</v>
      </c>
      <c r="BR58" s="52">
        <f t="shared" si="25"/>
        <v>0</v>
      </c>
      <c r="BS58" s="53">
        <f t="shared" si="25"/>
        <v>0</v>
      </c>
      <c r="BT58" s="52">
        <f t="shared" si="25"/>
        <v>0</v>
      </c>
      <c r="BU58" s="53">
        <f t="shared" si="25"/>
        <v>0</v>
      </c>
      <c r="BV58" s="52">
        <f t="shared" si="25"/>
        <v>0</v>
      </c>
      <c r="BW58" s="53">
        <f t="shared" si="25"/>
        <v>0</v>
      </c>
      <c r="BX58" s="52">
        <f t="shared" si="25"/>
        <v>0</v>
      </c>
      <c r="BY58" s="53">
        <f t="shared" si="25"/>
        <v>0</v>
      </c>
      <c r="BZ58" s="52">
        <f t="shared" si="25"/>
        <v>0</v>
      </c>
      <c r="CA58" s="53">
        <f t="shared" si="25"/>
        <v>0</v>
      </c>
    </row>
    <row r="59" spans="1:79">
      <c r="A59" s="20">
        <v>58</v>
      </c>
      <c r="B59" s="20" t="s">
        <v>30</v>
      </c>
      <c r="C59" s="20" t="s">
        <v>153</v>
      </c>
      <c r="D59" s="2">
        <v>1985</v>
      </c>
      <c r="E59" s="3">
        <v>4</v>
      </c>
      <c r="F59" s="2">
        <v>1</v>
      </c>
      <c r="G59" s="55">
        <f t="shared" si="22"/>
        <v>31137</v>
      </c>
      <c r="H59" s="4">
        <v>0</v>
      </c>
      <c r="I59" s="1">
        <v>0</v>
      </c>
      <c r="J59" s="51">
        <f t="shared" si="23"/>
        <v>0</v>
      </c>
      <c r="K59" s="54">
        <f t="shared" si="24"/>
        <v>0</v>
      </c>
      <c r="L59" s="4" t="s">
        <v>96</v>
      </c>
      <c r="M59" s="54">
        <f t="shared" si="15"/>
        <v>10</v>
      </c>
      <c r="N59" s="53">
        <f t="shared" si="2"/>
        <v>10</v>
      </c>
      <c r="O59" s="55">
        <f t="shared" si="3"/>
        <v>34789</v>
      </c>
      <c r="P59" s="53">
        <f t="shared" si="4"/>
        <v>0</v>
      </c>
      <c r="Q59" s="111">
        <f t="shared" si="5"/>
        <v>0</v>
      </c>
      <c r="R59" s="150" t="s">
        <v>130</v>
      </c>
      <c r="S59" s="151">
        <v>17</v>
      </c>
      <c r="T59" s="152">
        <v>4</v>
      </c>
      <c r="U59" s="151">
        <v>2035</v>
      </c>
      <c r="V59" s="116">
        <f t="shared" si="20"/>
        <v>54878</v>
      </c>
      <c r="W59" s="53">
        <f t="shared" si="7"/>
        <v>0</v>
      </c>
      <c r="X59" s="53">
        <f t="shared" si="8"/>
        <v>0</v>
      </c>
      <c r="Y59" s="53">
        <f t="shared" si="9"/>
        <v>0</v>
      </c>
      <c r="Z59" s="53">
        <f t="shared" si="21"/>
        <v>0</v>
      </c>
      <c r="AA59" s="53">
        <f>IF($V59&lt;=Z$2,0,IF($O59&lt;=Z$2,0,IF($G59&gt;=AA$2,0,IF($K59&gt;=$J59,0,IF($O59&lt;=AA$2,($J59-(SUM($K59,SUM($Z59:Z59)))),IF($L59=$D$139,(($J59-$K59)/$P59),(($J59-SUM($Z59:Z59))*$Q59))*IF($V59&lt;=AA$2,(DATEDIF(Z$2,$V59,"D")/365),IF($G59&gt;Z$2,(DATEDIF($G59,AA$2,"D")/365),1)))))))</f>
        <v>0</v>
      </c>
      <c r="AB59" s="53">
        <f>IF($V59&lt;=AA$2,0,IF($O59&lt;=AA$2,0,IF($G59&gt;=AB$2,0,IF($K59&gt;=$J59,0,IF($O59&lt;=AB$2,($J59-(SUM($K59,SUM($Z59:AA59)))),IF($L59=$D$139,(($J59-$K59)/$P59),(($J59-SUM($Z59:AA59))*$Q59))*IF($V59&lt;=AB$2,(DATEDIF(AA$2,$V59,"D")/365),IF($G59&gt;AA$2,(DATEDIF($G59,AB$2,"D")/365),1)))))))</f>
        <v>0</v>
      </c>
      <c r="AC59" s="53">
        <f>IF($V59&lt;=AB$2,0,IF($O59&lt;=AB$2,0,IF($G59&gt;=AC$2,0,IF($K59&gt;=$J59,0,IF($O59&lt;=AC$2,($J59-(SUM($K59,SUM($Z59:AB59)))),IF($L59=$D$139,(($J59-$K59)/$P59),(($J59-SUM($Z59:AB59))*$Q59))*IF($V59&lt;=AC$2,(DATEDIF(AB$2,$V59,"D")/365),IF($G59&gt;AB$2,(DATEDIF($G59,AC$2,"D")/365),1)))))))</f>
        <v>0</v>
      </c>
      <c r="AD59" s="53">
        <f>IF($V59&lt;=AC$2,0,IF($O59&lt;=AC$2,0,IF($G59&gt;=AD$2,0,IF($K59&gt;=$J59,0,IF($O59&lt;=AD$2,($J59-(SUM($K59,SUM($Z59:AC59)))),IF($L59=$D$139,(($J59-$K59)/$P59),(($J59-SUM($Z59:AC59))*$Q59))*IF($V59&lt;=AD$2,(DATEDIF(AC$2,$V59,"D")/365),IF($G59&gt;AC$2,(DATEDIF($G59,AD$2,"D")/365),1)))))))</f>
        <v>0</v>
      </c>
      <c r="AE59" s="53">
        <f>IF($V59&lt;=AD$2,0,IF($O59&lt;=AD$2,0,IF($G59&gt;=AE$2,0,IF($K59&gt;=$J59,0,IF($O59&lt;=AE$2,($J59-(SUM($K59,SUM($Z59:AD59)))),IF($L59=$D$139,(($J59-$K59)/$P59),(($J59-SUM($Z59:AD59))*$Q59))*IF($V59&lt;=AE$2,(DATEDIF(AD$2,$V59,"D")/365),IF($G59&gt;AD$2,(DATEDIF($G59,AE$2,"D")/365),1)))))))</f>
        <v>0</v>
      </c>
      <c r="AF59" s="53">
        <f>IF($V59&lt;=AE$2,0,IF($O59&lt;=AE$2,0,IF($G59&gt;=AF$2,0,IF($K59&gt;=$J59,0,IF($O59&lt;=AF$2,($J59-(SUM($K59,SUM($Z59:AE59)))),IF($L59=$D$139,(($J59-$K59)/$P59),(($J59-SUM($Z59:AE59))*$Q59))*IF($V59&lt;=AF$2,(DATEDIF(AE$2,$V59,"D")/365),IF($G59&gt;AE$2,(DATEDIF($G59,AF$2,"D")/365),1)))))))</f>
        <v>0</v>
      </c>
      <c r="AG59" s="53">
        <f>IF($V59&lt;=AF$2,0,IF($O59&lt;=AF$2,0,IF($G59&gt;=AG$2,0,IF($K59&gt;=$J59,0,IF($O59&lt;=AG$2,($J59-(SUM($K59,SUM($Z59:AF59)))),IF($L59=$D$139,(($J59-$K59)/$P59),(($J59-SUM($Z59:AF59))*$Q59))*IF($V59&lt;=AG$2,(DATEDIF(AF$2,$V59,"D")/365),IF($G59&gt;AF$2,(DATEDIF($G59,AG$2,"D")/365),1)))))))</f>
        <v>0</v>
      </c>
      <c r="AH59" s="53">
        <f>IF($V59&lt;=AG$2,0,IF($O59&lt;=AG$2,0,IF($G59&gt;=AH$2,0,IF($K59&gt;=$J59,0,IF($O59&lt;=AH$2,($J59-(SUM($K59,SUM($Z59:AG59)))),IF($L59=$D$139,(($J59-$K59)/$P59),(($J59-SUM($Z59:AG59))*$Q59))*IF($V59&lt;=AH$2,(DATEDIF(AG$2,$V59,"D")/365),IF($G59&gt;AG$2,(DATEDIF($G59,AH$2,"D")/365),1)))))))</f>
        <v>0</v>
      </c>
      <c r="AI59" s="53">
        <f>IF($V59&lt;=AH$2,0,IF($O59&lt;=AH$2,0,IF($G59&gt;=AI$2,0,IF($K59&gt;=$J59,0,IF($O59&lt;=AI$2,($J59-(SUM($K59,SUM($Z59:AH59)))),IF($L59=$D$139,(($J59-$K59)/$P59),(($J59-SUM($Z59:AH59))*$Q59))*IF($V59&lt;=AI$2,(DATEDIF(AH$2,$V59,"D")/365),IF($G59&gt;AH$2,(DATEDIF($G59,AI$2,"D")/365),1)))))))</f>
        <v>0</v>
      </c>
      <c r="AJ59" s="53">
        <f>IF($V59&lt;=AI$2,0,IF($O59&lt;=AI$2,0,IF($G59&gt;=AJ$2,0,IF($K59&gt;=$J59,0,IF($O59&lt;=AJ$2,($J59-(SUM($K59,SUM($Z59:AI59)))),IF($L59=$D$139,(($J59-$K59)/$P59),(($J59-SUM($Z59:AI59))*$Q59))*IF($V59&lt;=AJ$2,(DATEDIF(AI$2,$V59,"D")/365),IF($G59&gt;AI$2,(DATEDIF($G59,AJ$2,"D")/365),1)))))))</f>
        <v>0</v>
      </c>
      <c r="AK59" s="53">
        <f>IF($V59&lt;=AJ$2,0,IF($O59&lt;=AJ$2,0,IF($G59&gt;=AK$2,0,IF($K59&gt;=$J59,0,IF($O59&lt;=AK$2,($J59-(SUM($K59,SUM($Z59:AJ59)))),IF($L59=$D$139,(($J59-$K59)/$P59),(($J59-SUM($Z59:AJ59))*$Q59))*IF($V59&lt;=AK$2,(DATEDIF(AJ$2,$V59,"D")/365),IF($G59&gt;AJ$2,(DATEDIF($G59,AK$2,"D")/365),1)))))))</f>
        <v>0</v>
      </c>
      <c r="AL59" s="53">
        <f>IF($V59&lt;=AK$2,0,IF($O59&lt;=AK$2,0,IF($G59&gt;=AL$2,0,IF($K59&gt;=$J59,0,IF($O59&lt;=AL$2,($J59-(SUM($K59,SUM($Z59:AK59)))),IF($L59=$D$139,(($J59-$K59)/$P59),(($J59-SUM($Z59:AK59))*$Q59))*IF($V59&lt;=AL$2,(DATEDIF(AK$2,$V59,"D")/365),IF($G59&gt;AK$2,(DATEDIF($G59,AL$2,"D")/365),1)))))))</f>
        <v>0</v>
      </c>
      <c r="AM59" s="53">
        <f>IF($V59&lt;=AL$2,0,IF($O59&lt;=AL$2,0,IF($G59&gt;=AM$2,0,IF($K59&gt;=$J59,0,IF($O59&lt;=AM$2,($J59-(SUM($K59,SUM($Z59:AL59)))),IF($L59=$D$139,(($J59-$K59)/$P59),(($J59-SUM($Z59:AL59))*$Q59))*IF($V59&lt;=AM$2,(DATEDIF(AL$2,$V59,"D")/365),IF($G59&gt;AL$2,(DATEDIF($G59,AM$2,"D")/365),1)))))))</f>
        <v>0</v>
      </c>
      <c r="AN59" s="53">
        <f>IF($V59&lt;=AM$2,0,IF($O59&lt;=AM$2,0,IF($G59&gt;=AN$2,0,IF($K59&gt;=$J59,0,IF($O59&lt;=AN$2,($J59-(SUM($K59,SUM($Z59:AM59)))),IF($L59=$D$139,(($J59-$K59)/$P59),(($J59-SUM($Z59:AM59))*$Q59))*IF($V59&lt;=AN$2,(DATEDIF(AM$2,$V59,"D")/365),IF($G59&gt;AM$2,(DATEDIF($G59,AN$2,"D")/365),1)))))))</f>
        <v>0</v>
      </c>
      <c r="AO59" s="53">
        <f>IF($V59&lt;=AN$2,0,IF($O59&lt;=AN$2,0,IF($G59&gt;=AO$2,0,IF($K59&gt;=$J59,0,IF($O59&lt;=AO$2,($J59-(SUM($K59,SUM($Z59:AN59)))),IF($L59=$D$139,(($J59-$K59)/$P59),(($J59-SUM($Z59:AN59))*$Q59))*IF($V59&lt;=AO$2,(DATEDIF(AN$2,$V59,"D")/365),IF($G59&gt;AN$2,(DATEDIF($G59,AO$2,"D")/365),1)))))))</f>
        <v>0</v>
      </c>
      <c r="AP59" s="53">
        <f>IF($V59&lt;=AO$2,0,IF($O59&lt;=AO$2,0,IF($G59&gt;=AP$2,0,IF($K59&gt;=$J59,0,IF($O59&lt;=AP$2,($J59-(SUM($K59,SUM($Z59:AO59)))),IF($L59=$D$139,(($J59-$K59)/$P59),(($J59-SUM($Z59:AO59))*$Q59))*IF($V59&lt;=AP$2,(DATEDIF(AO$2,$V59,"D")/365),IF($G59&gt;AO$2,(DATEDIF($G59,AP$2,"D")/365),1)))))))</f>
        <v>0</v>
      </c>
      <c r="AQ59" s="53">
        <f>IF($V59&lt;=AP$2,0,IF($O59&lt;=AP$2,0,IF($G59&gt;=AQ$2,0,IF($K59&gt;=$J59,0,IF($O59&lt;=AQ$2,($J59-(SUM($K59,SUM($Z59:AP59)))),IF($L59=$D$139,(($J59-$K59)/$P59),(($J59-SUM($Z59:AP59))*$Q59))*IF($V59&lt;=AQ$2,(DATEDIF(AP$2,$V59,"D")/365),IF($G59&gt;AP$2,(DATEDIF($G59,AQ$2,"D")/365),1)))))))</f>
        <v>0</v>
      </c>
      <c r="AR59" s="53">
        <f>IF($V59&lt;=AQ$2,0,IF($O59&lt;=AQ$2,0,IF($G59&gt;=AR$2,0,IF($K59&gt;=$J59,0,IF($O59&lt;=AR$2,($J59-(SUM($K59,SUM($Z59:AQ59)))),IF($L59=$D$139,(($J59-$K59)/$P59),(($J59-SUM($Z59:AQ59))*$Q59))*IF($V59&lt;=AR$2,(DATEDIF(AQ$2,$V59,"D")/365),IF($G59&gt;AQ$2,(DATEDIF($G59,AR$2,"D")/365),1)))))))</f>
        <v>0</v>
      </c>
      <c r="AS59" s="53">
        <f>IF($V59&lt;=AR$2,0,IF($O59&lt;=AR$2,0,IF($G59&gt;=AS$2,0,IF($K59&gt;=$J59,0,IF($O59&lt;=AS$2,($J59-(SUM($K59,SUM($Z59:AR59)))),IF($L59=$D$139,(($J59-$K59)/$P59),(($J59-SUM($Z59:AR59))*$Q59))*IF($V59&lt;=AS$2,(DATEDIF(AR$2,$V59,"D")/365),IF($G59&gt;AR$2,(DATEDIF($G59,AS$2,"D")/365),1)))))))</f>
        <v>0</v>
      </c>
      <c r="AT59" s="53">
        <f>IF($V59&lt;=AS$2,0,IF($O59&lt;=AS$2,0,IF($G59&gt;=AT$2,0,IF($K59&gt;=$J59,0,IF($O59&lt;=AT$2,($J59-(SUM($K59,SUM($Z59:AS59)))),IF($L59=$D$139,(($J59-$K59)/$P59),(($J59-SUM($Z59:AS59))*$Q59))*IF($V59&lt;=AT$2,(DATEDIF(AS$2,$V59,"D")/365),IF($G59&gt;AS$2,(DATEDIF($G59,AT$2,"D")/365),1)))))))</f>
        <v>0</v>
      </c>
      <c r="AU59" s="53">
        <f>IF($V59&lt;=AT$2,0,IF($O59&lt;=AT$2,0,IF($G59&gt;=AU$2,0,IF($K59&gt;=$J59,0,IF($O59&lt;=AU$2,($J59-(SUM($K59,SUM($Z59:AT59)))),IF($L59=$D$139,(($J59-$K59)/$P59),(($J59-SUM($Z59:AT59))*$Q59))*IF($V59&lt;=AU$2,(DATEDIF(AT$2,$V59,"D")/365),IF($G59&gt;AT$2,(DATEDIF($G59,AU$2,"D")/365),1)))))))</f>
        <v>0</v>
      </c>
      <c r="AV59" s="53">
        <f>IF($V59&lt;=AU$2,0,IF($O59&lt;=AU$2,0,IF($G59&gt;=AV$2,0,IF($K59&gt;=$J59,0,IF($O59&lt;=AV$2,($J59-(SUM($K59,SUM($Z59:AU59)))),IF($L59=$D$139,(($J59-$K59)/$P59),(($J59-SUM($Z59:AU59))*$Q59))*IF($V59&lt;=AV$2,(DATEDIF(AU$2,$V59,"D")/365),IF($G59&gt;AU$2,(DATEDIF($G59,AV$2,"D")/365),1)))))))</f>
        <v>0</v>
      </c>
      <c r="AW59" s="53">
        <f>IF($V59&lt;=AV$2,0,IF($O59&lt;=AV$2,0,IF($G59&gt;=AW$2,0,IF($K59&gt;=$J59,0,IF($O59&lt;=AW$2,($J59-(SUM($K59,SUM($Z59:AV59)))),IF($L59=$D$139,(($J59-$K59)/$P59),(($J59-SUM($Z59:AV59))*$Q59))*IF($V59&lt;=AW$2,(DATEDIF(AV$2,$V59,"D")/365),IF($G59&gt;AV$2,(DATEDIF($G59,AW$2,"D")/365),1)))))))</f>
        <v>0</v>
      </c>
      <c r="AX59" s="53">
        <f>IF($V59&lt;=AW$2,0,IF($O59&lt;=AW$2,0,IF($G59&gt;=AX$2,0,IF($K59&gt;=$J59,0,IF($O59&lt;=AX$2,($J59-(SUM($K59,SUM($Z59:AW59)))),IF($L59=$D$139,(($J59-$K59)/$P59),(($J59-SUM($Z59:AW59))*$Q59))*IF($V59&lt;=AX$2,(DATEDIF(AW$2,$V59,"D")/365),IF($G59&gt;AW$2,(DATEDIF($G59,AX$2,"D")/365),1)))))))</f>
        <v>0</v>
      </c>
      <c r="AY59" s="53">
        <f>IF($V59&lt;=AX$2,0,IF($O59&lt;=AX$2,0,IF($G59&gt;=AY$2,0,IF($K59&gt;=$J59,0,IF($O59&lt;=AY$2,($J59-(SUM($K59,SUM($Z59:AX59)))),IF($L59=$D$139,(($J59-$K59)/$P59),(($J59-SUM($Z59:AX59))*$Q59))*IF($V59&lt;=AY$2,(DATEDIF(AX$2,$V59,"D")/365),IF($G59&gt;AX$2,(DATEDIF($G59,AY$2,"D")/365),1)))))))</f>
        <v>0</v>
      </c>
      <c r="AZ59" s="52"/>
      <c r="BA59" s="52"/>
      <c r="BB59" s="126">
        <f>IF($V59&lt;=BB$2,0,IF($G59&gt;=BB$2,0,IF($G59&gt;$W$3,(J59-Z59),IF($G59&lt;=$W$3,J59-SUM(W59,$Z59:Z59),0))))</f>
        <v>0</v>
      </c>
      <c r="BC59" s="53">
        <f t="shared" si="26"/>
        <v>0</v>
      </c>
      <c r="BD59" s="52">
        <f t="shared" si="26"/>
        <v>0</v>
      </c>
      <c r="BE59" s="53">
        <f t="shared" si="26"/>
        <v>0</v>
      </c>
      <c r="BF59" s="52">
        <f t="shared" si="26"/>
        <v>0</v>
      </c>
      <c r="BG59" s="53">
        <f t="shared" si="26"/>
        <v>0</v>
      </c>
      <c r="BH59" s="52">
        <f t="shared" si="26"/>
        <v>0</v>
      </c>
      <c r="BI59" s="53">
        <f t="shared" si="26"/>
        <v>0</v>
      </c>
      <c r="BJ59" s="52">
        <f t="shared" si="26"/>
        <v>0</v>
      </c>
      <c r="BK59" s="53">
        <f t="shared" si="26"/>
        <v>0</v>
      </c>
      <c r="BL59" s="52">
        <f t="shared" si="26"/>
        <v>0</v>
      </c>
      <c r="BM59" s="53">
        <f t="shared" si="26"/>
        <v>0</v>
      </c>
      <c r="BN59" s="52">
        <f t="shared" si="26"/>
        <v>0</v>
      </c>
      <c r="BO59" s="53">
        <f t="shared" si="26"/>
        <v>0</v>
      </c>
      <c r="BP59" s="52">
        <f t="shared" si="26"/>
        <v>0</v>
      </c>
      <c r="BQ59" s="53">
        <f t="shared" si="26"/>
        <v>0</v>
      </c>
      <c r="BR59" s="52">
        <f t="shared" si="25"/>
        <v>0</v>
      </c>
      <c r="BS59" s="53">
        <f t="shared" si="25"/>
        <v>0</v>
      </c>
      <c r="BT59" s="52">
        <f t="shared" si="25"/>
        <v>0</v>
      </c>
      <c r="BU59" s="53">
        <f t="shared" si="25"/>
        <v>0</v>
      </c>
      <c r="BV59" s="52">
        <f t="shared" si="25"/>
        <v>0</v>
      </c>
      <c r="BW59" s="53">
        <f t="shared" si="25"/>
        <v>0</v>
      </c>
      <c r="BX59" s="52">
        <f t="shared" si="25"/>
        <v>0</v>
      </c>
      <c r="BY59" s="53">
        <f t="shared" si="25"/>
        <v>0</v>
      </c>
      <c r="BZ59" s="52">
        <f t="shared" si="25"/>
        <v>0</v>
      </c>
      <c r="CA59" s="53">
        <f t="shared" si="25"/>
        <v>0</v>
      </c>
    </row>
    <row r="60" spans="1:79">
      <c r="A60" s="20">
        <v>59</v>
      </c>
      <c r="B60" s="20" t="s">
        <v>30</v>
      </c>
      <c r="C60" s="20" t="s">
        <v>153</v>
      </c>
      <c r="D60" s="2">
        <v>1985</v>
      </c>
      <c r="E60" s="3">
        <v>4</v>
      </c>
      <c r="F60" s="2">
        <v>1</v>
      </c>
      <c r="G60" s="55">
        <f t="shared" si="22"/>
        <v>31137</v>
      </c>
      <c r="H60" s="4">
        <v>0</v>
      </c>
      <c r="I60" s="1">
        <v>0</v>
      </c>
      <c r="J60" s="51">
        <f t="shared" si="23"/>
        <v>0</v>
      </c>
      <c r="K60" s="54">
        <f t="shared" si="24"/>
        <v>0</v>
      </c>
      <c r="L60" s="4" t="s">
        <v>96</v>
      </c>
      <c r="M60" s="54">
        <f t="shared" si="15"/>
        <v>10</v>
      </c>
      <c r="N60" s="53">
        <f t="shared" si="2"/>
        <v>10</v>
      </c>
      <c r="O60" s="55">
        <f t="shared" si="3"/>
        <v>34789</v>
      </c>
      <c r="P60" s="53">
        <f t="shared" si="4"/>
        <v>0</v>
      </c>
      <c r="Q60" s="111">
        <f t="shared" si="5"/>
        <v>0</v>
      </c>
      <c r="R60" s="150" t="s">
        <v>130</v>
      </c>
      <c r="S60" s="151">
        <v>17</v>
      </c>
      <c r="T60" s="152">
        <v>4</v>
      </c>
      <c r="U60" s="151">
        <v>2035</v>
      </c>
      <c r="V60" s="116">
        <f t="shared" si="20"/>
        <v>54878</v>
      </c>
      <c r="W60" s="53">
        <f t="shared" si="7"/>
        <v>0</v>
      </c>
      <c r="X60" s="53">
        <f t="shared" si="8"/>
        <v>0</v>
      </c>
      <c r="Y60" s="53">
        <f t="shared" si="9"/>
        <v>0</v>
      </c>
      <c r="Z60" s="53">
        <f t="shared" si="21"/>
        <v>0</v>
      </c>
      <c r="AA60" s="53">
        <f>IF($V60&lt;=Z$2,0,IF($O60&lt;=Z$2,0,IF($G60&gt;=AA$2,0,IF($K60&gt;=$J60,0,IF($O60&lt;=AA$2,($J60-(SUM($K60,SUM($Z60:Z60)))),IF($L60=$D$139,(($J60-$K60)/$P60),(($J60-SUM($Z60:Z60))*$Q60))*IF($V60&lt;=AA$2,(DATEDIF(Z$2,$V60,"D")/365),IF($G60&gt;Z$2,(DATEDIF($G60,AA$2,"D")/365),1)))))))</f>
        <v>0</v>
      </c>
      <c r="AB60" s="53">
        <f>IF($V60&lt;=AA$2,0,IF($O60&lt;=AA$2,0,IF($G60&gt;=AB$2,0,IF($K60&gt;=$J60,0,IF($O60&lt;=AB$2,($J60-(SUM($K60,SUM($Z60:AA60)))),IF($L60=$D$139,(($J60-$K60)/$P60),(($J60-SUM($Z60:AA60))*$Q60))*IF($V60&lt;=AB$2,(DATEDIF(AA$2,$V60,"D")/365),IF($G60&gt;AA$2,(DATEDIF($G60,AB$2,"D")/365),1)))))))</f>
        <v>0</v>
      </c>
      <c r="AC60" s="53">
        <f>IF($V60&lt;=AB$2,0,IF($O60&lt;=AB$2,0,IF($G60&gt;=AC$2,0,IF($K60&gt;=$J60,0,IF($O60&lt;=AC$2,($J60-(SUM($K60,SUM($Z60:AB60)))),IF($L60=$D$139,(($J60-$K60)/$P60),(($J60-SUM($Z60:AB60))*$Q60))*IF($V60&lt;=AC$2,(DATEDIF(AB$2,$V60,"D")/365),IF($G60&gt;AB$2,(DATEDIF($G60,AC$2,"D")/365),1)))))))</f>
        <v>0</v>
      </c>
      <c r="AD60" s="53">
        <f>IF($V60&lt;=AC$2,0,IF($O60&lt;=AC$2,0,IF($G60&gt;=AD$2,0,IF($K60&gt;=$J60,0,IF($O60&lt;=AD$2,($J60-(SUM($K60,SUM($Z60:AC60)))),IF($L60=$D$139,(($J60-$K60)/$P60),(($J60-SUM($Z60:AC60))*$Q60))*IF($V60&lt;=AD$2,(DATEDIF(AC$2,$V60,"D")/365),IF($G60&gt;AC$2,(DATEDIF($G60,AD$2,"D")/365),1)))))))</f>
        <v>0</v>
      </c>
      <c r="AE60" s="53">
        <f>IF($V60&lt;=AD$2,0,IF($O60&lt;=AD$2,0,IF($G60&gt;=AE$2,0,IF($K60&gt;=$J60,0,IF($O60&lt;=AE$2,($J60-(SUM($K60,SUM($Z60:AD60)))),IF($L60=$D$139,(($J60-$K60)/$P60),(($J60-SUM($Z60:AD60))*$Q60))*IF($V60&lt;=AE$2,(DATEDIF(AD$2,$V60,"D")/365),IF($G60&gt;AD$2,(DATEDIF($G60,AE$2,"D")/365),1)))))))</f>
        <v>0</v>
      </c>
      <c r="AF60" s="53">
        <f>IF($V60&lt;=AE$2,0,IF($O60&lt;=AE$2,0,IF($G60&gt;=AF$2,0,IF($K60&gt;=$J60,0,IF($O60&lt;=AF$2,($J60-(SUM($K60,SUM($Z60:AE60)))),IF($L60=$D$139,(($J60-$K60)/$P60),(($J60-SUM($Z60:AE60))*$Q60))*IF($V60&lt;=AF$2,(DATEDIF(AE$2,$V60,"D")/365),IF($G60&gt;AE$2,(DATEDIF($G60,AF$2,"D")/365),1)))))))</f>
        <v>0</v>
      </c>
      <c r="AG60" s="53">
        <f>IF($V60&lt;=AF$2,0,IF($O60&lt;=AF$2,0,IF($G60&gt;=AG$2,0,IF($K60&gt;=$J60,0,IF($O60&lt;=AG$2,($J60-(SUM($K60,SUM($Z60:AF60)))),IF($L60=$D$139,(($J60-$K60)/$P60),(($J60-SUM($Z60:AF60))*$Q60))*IF($V60&lt;=AG$2,(DATEDIF(AF$2,$V60,"D")/365),IF($G60&gt;AF$2,(DATEDIF($G60,AG$2,"D")/365),1)))))))</f>
        <v>0</v>
      </c>
      <c r="AH60" s="53">
        <f>IF($V60&lt;=AG$2,0,IF($O60&lt;=AG$2,0,IF($G60&gt;=AH$2,0,IF($K60&gt;=$J60,0,IF($O60&lt;=AH$2,($J60-(SUM($K60,SUM($Z60:AG60)))),IF($L60=$D$139,(($J60-$K60)/$P60),(($J60-SUM($Z60:AG60))*$Q60))*IF($V60&lt;=AH$2,(DATEDIF(AG$2,$V60,"D")/365),IF($G60&gt;AG$2,(DATEDIF($G60,AH$2,"D")/365),1)))))))</f>
        <v>0</v>
      </c>
      <c r="AI60" s="53">
        <f>IF($V60&lt;=AH$2,0,IF($O60&lt;=AH$2,0,IF($G60&gt;=AI$2,0,IF($K60&gt;=$J60,0,IF($O60&lt;=AI$2,($J60-(SUM($K60,SUM($Z60:AH60)))),IF($L60=$D$139,(($J60-$K60)/$P60),(($J60-SUM($Z60:AH60))*$Q60))*IF($V60&lt;=AI$2,(DATEDIF(AH$2,$V60,"D")/365),IF($G60&gt;AH$2,(DATEDIF($G60,AI$2,"D")/365),1)))))))</f>
        <v>0</v>
      </c>
      <c r="AJ60" s="53">
        <f>IF($V60&lt;=AI$2,0,IF($O60&lt;=AI$2,0,IF($G60&gt;=AJ$2,0,IF($K60&gt;=$J60,0,IF($O60&lt;=AJ$2,($J60-(SUM($K60,SUM($Z60:AI60)))),IF($L60=$D$139,(($J60-$K60)/$P60),(($J60-SUM($Z60:AI60))*$Q60))*IF($V60&lt;=AJ$2,(DATEDIF(AI$2,$V60,"D")/365),IF($G60&gt;AI$2,(DATEDIF($G60,AJ$2,"D")/365),1)))))))</f>
        <v>0</v>
      </c>
      <c r="AK60" s="53">
        <f>IF($V60&lt;=AJ$2,0,IF($O60&lt;=AJ$2,0,IF($G60&gt;=AK$2,0,IF($K60&gt;=$J60,0,IF($O60&lt;=AK$2,($J60-(SUM($K60,SUM($Z60:AJ60)))),IF($L60=$D$139,(($J60-$K60)/$P60),(($J60-SUM($Z60:AJ60))*$Q60))*IF($V60&lt;=AK$2,(DATEDIF(AJ$2,$V60,"D")/365),IF($G60&gt;AJ$2,(DATEDIF($G60,AK$2,"D")/365),1)))))))</f>
        <v>0</v>
      </c>
      <c r="AL60" s="53">
        <f>IF($V60&lt;=AK$2,0,IF($O60&lt;=AK$2,0,IF($G60&gt;=AL$2,0,IF($K60&gt;=$J60,0,IF($O60&lt;=AL$2,($J60-(SUM($K60,SUM($Z60:AK60)))),IF($L60=$D$139,(($J60-$K60)/$P60),(($J60-SUM($Z60:AK60))*$Q60))*IF($V60&lt;=AL$2,(DATEDIF(AK$2,$V60,"D")/365),IF($G60&gt;AK$2,(DATEDIF($G60,AL$2,"D")/365),1)))))))</f>
        <v>0</v>
      </c>
      <c r="AM60" s="53">
        <f>IF($V60&lt;=AL$2,0,IF($O60&lt;=AL$2,0,IF($G60&gt;=AM$2,0,IF($K60&gt;=$J60,0,IF($O60&lt;=AM$2,($J60-(SUM($K60,SUM($Z60:AL60)))),IF($L60=$D$139,(($J60-$K60)/$P60),(($J60-SUM($Z60:AL60))*$Q60))*IF($V60&lt;=AM$2,(DATEDIF(AL$2,$V60,"D")/365),IF($G60&gt;AL$2,(DATEDIF($G60,AM$2,"D")/365),1)))))))</f>
        <v>0</v>
      </c>
      <c r="AN60" s="53">
        <f>IF($V60&lt;=AM$2,0,IF($O60&lt;=AM$2,0,IF($G60&gt;=AN$2,0,IF($K60&gt;=$J60,0,IF($O60&lt;=AN$2,($J60-(SUM($K60,SUM($Z60:AM60)))),IF($L60=$D$139,(($J60-$K60)/$P60),(($J60-SUM($Z60:AM60))*$Q60))*IF($V60&lt;=AN$2,(DATEDIF(AM$2,$V60,"D")/365),IF($G60&gt;AM$2,(DATEDIF($G60,AN$2,"D")/365),1)))))))</f>
        <v>0</v>
      </c>
      <c r="AO60" s="53">
        <f>IF($V60&lt;=AN$2,0,IF($O60&lt;=AN$2,0,IF($G60&gt;=AO$2,0,IF($K60&gt;=$J60,0,IF($O60&lt;=AO$2,($J60-(SUM($K60,SUM($Z60:AN60)))),IF($L60=$D$139,(($J60-$K60)/$P60),(($J60-SUM($Z60:AN60))*$Q60))*IF($V60&lt;=AO$2,(DATEDIF(AN$2,$V60,"D")/365),IF($G60&gt;AN$2,(DATEDIF($G60,AO$2,"D")/365),1)))))))</f>
        <v>0</v>
      </c>
      <c r="AP60" s="53">
        <f>IF($V60&lt;=AO$2,0,IF($O60&lt;=AO$2,0,IF($G60&gt;=AP$2,0,IF($K60&gt;=$J60,0,IF($O60&lt;=AP$2,($J60-(SUM($K60,SUM($Z60:AO60)))),IF($L60=$D$139,(($J60-$K60)/$P60),(($J60-SUM($Z60:AO60))*$Q60))*IF($V60&lt;=AP$2,(DATEDIF(AO$2,$V60,"D")/365),IF($G60&gt;AO$2,(DATEDIF($G60,AP$2,"D")/365),1)))))))</f>
        <v>0</v>
      </c>
      <c r="AQ60" s="53">
        <f>IF($V60&lt;=AP$2,0,IF($O60&lt;=AP$2,0,IF($G60&gt;=AQ$2,0,IF($K60&gt;=$J60,0,IF($O60&lt;=AQ$2,($J60-(SUM($K60,SUM($Z60:AP60)))),IF($L60=$D$139,(($J60-$K60)/$P60),(($J60-SUM($Z60:AP60))*$Q60))*IF($V60&lt;=AQ$2,(DATEDIF(AP$2,$V60,"D")/365),IF($G60&gt;AP$2,(DATEDIF($G60,AQ$2,"D")/365),1)))))))</f>
        <v>0</v>
      </c>
      <c r="AR60" s="53">
        <f>IF($V60&lt;=AQ$2,0,IF($O60&lt;=AQ$2,0,IF($G60&gt;=AR$2,0,IF($K60&gt;=$J60,0,IF($O60&lt;=AR$2,($J60-(SUM($K60,SUM($Z60:AQ60)))),IF($L60=$D$139,(($J60-$K60)/$P60),(($J60-SUM($Z60:AQ60))*$Q60))*IF($V60&lt;=AR$2,(DATEDIF(AQ$2,$V60,"D")/365),IF($G60&gt;AQ$2,(DATEDIF($G60,AR$2,"D")/365),1)))))))</f>
        <v>0</v>
      </c>
      <c r="AS60" s="53">
        <f>IF($V60&lt;=AR$2,0,IF($O60&lt;=AR$2,0,IF($G60&gt;=AS$2,0,IF($K60&gt;=$J60,0,IF($O60&lt;=AS$2,($J60-(SUM($K60,SUM($Z60:AR60)))),IF($L60=$D$139,(($J60-$K60)/$P60),(($J60-SUM($Z60:AR60))*$Q60))*IF($V60&lt;=AS$2,(DATEDIF(AR$2,$V60,"D")/365),IF($G60&gt;AR$2,(DATEDIF($G60,AS$2,"D")/365),1)))))))</f>
        <v>0</v>
      </c>
      <c r="AT60" s="53">
        <f>IF($V60&lt;=AS$2,0,IF($O60&lt;=AS$2,0,IF($G60&gt;=AT$2,0,IF($K60&gt;=$J60,0,IF($O60&lt;=AT$2,($J60-(SUM($K60,SUM($Z60:AS60)))),IF($L60=$D$139,(($J60-$K60)/$P60),(($J60-SUM($Z60:AS60))*$Q60))*IF($V60&lt;=AT$2,(DATEDIF(AS$2,$V60,"D")/365),IF($G60&gt;AS$2,(DATEDIF($G60,AT$2,"D")/365),1)))))))</f>
        <v>0</v>
      </c>
      <c r="AU60" s="53">
        <f>IF($V60&lt;=AT$2,0,IF($O60&lt;=AT$2,0,IF($G60&gt;=AU$2,0,IF($K60&gt;=$J60,0,IF($O60&lt;=AU$2,($J60-(SUM($K60,SUM($Z60:AT60)))),IF($L60=$D$139,(($J60-$K60)/$P60),(($J60-SUM($Z60:AT60))*$Q60))*IF($V60&lt;=AU$2,(DATEDIF(AT$2,$V60,"D")/365),IF($G60&gt;AT$2,(DATEDIF($G60,AU$2,"D")/365),1)))))))</f>
        <v>0</v>
      </c>
      <c r="AV60" s="53">
        <f>IF($V60&lt;=AU$2,0,IF($O60&lt;=AU$2,0,IF($G60&gt;=AV$2,0,IF($K60&gt;=$J60,0,IF($O60&lt;=AV$2,($J60-(SUM($K60,SUM($Z60:AU60)))),IF($L60=$D$139,(($J60-$K60)/$P60),(($J60-SUM($Z60:AU60))*$Q60))*IF($V60&lt;=AV$2,(DATEDIF(AU$2,$V60,"D")/365),IF($G60&gt;AU$2,(DATEDIF($G60,AV$2,"D")/365),1)))))))</f>
        <v>0</v>
      </c>
      <c r="AW60" s="53">
        <f>IF($V60&lt;=AV$2,0,IF($O60&lt;=AV$2,0,IF($G60&gt;=AW$2,0,IF($K60&gt;=$J60,0,IF($O60&lt;=AW$2,($J60-(SUM($K60,SUM($Z60:AV60)))),IF($L60=$D$139,(($J60-$K60)/$P60),(($J60-SUM($Z60:AV60))*$Q60))*IF($V60&lt;=AW$2,(DATEDIF(AV$2,$V60,"D")/365),IF($G60&gt;AV$2,(DATEDIF($G60,AW$2,"D")/365),1)))))))</f>
        <v>0</v>
      </c>
      <c r="AX60" s="53">
        <f>IF($V60&lt;=AW$2,0,IF($O60&lt;=AW$2,0,IF($G60&gt;=AX$2,0,IF($K60&gt;=$J60,0,IF($O60&lt;=AX$2,($J60-(SUM($K60,SUM($Z60:AW60)))),IF($L60=$D$139,(($J60-$K60)/$P60),(($J60-SUM($Z60:AW60))*$Q60))*IF($V60&lt;=AX$2,(DATEDIF(AW$2,$V60,"D")/365),IF($G60&gt;AW$2,(DATEDIF($G60,AX$2,"D")/365),1)))))))</f>
        <v>0</v>
      </c>
      <c r="AY60" s="53">
        <f>IF($V60&lt;=AX$2,0,IF($O60&lt;=AX$2,0,IF($G60&gt;=AY$2,0,IF($K60&gt;=$J60,0,IF($O60&lt;=AY$2,($J60-(SUM($K60,SUM($Z60:AX60)))),IF($L60=$D$139,(($J60-$K60)/$P60),(($J60-SUM($Z60:AX60))*$Q60))*IF($V60&lt;=AY$2,(DATEDIF(AX$2,$V60,"D")/365),IF($G60&gt;AX$2,(DATEDIF($G60,AY$2,"D")/365),1)))))))</f>
        <v>0</v>
      </c>
      <c r="AZ60" s="52"/>
      <c r="BA60" s="52"/>
      <c r="BB60" s="126">
        <f>IF($V60&lt;=BB$2,0,IF($G60&gt;=BB$2,0,IF($G60&gt;$W$3,(J60-Z60),IF($G60&lt;=$W$3,J60-SUM(W60,$Z60:Z60),0))))</f>
        <v>0</v>
      </c>
      <c r="BC60" s="53">
        <f t="shared" ref="BC60:BQ76" si="27">IF($V60&lt;=BC$2,0,IF($G60&gt;=BC$2,0,IF($G60&gt;=BB$2,$J60-AA60,BB60-AA60)))</f>
        <v>0</v>
      </c>
      <c r="BD60" s="52">
        <f t="shared" si="27"/>
        <v>0</v>
      </c>
      <c r="BE60" s="53">
        <f t="shared" si="27"/>
        <v>0</v>
      </c>
      <c r="BF60" s="52">
        <f t="shared" si="27"/>
        <v>0</v>
      </c>
      <c r="BG60" s="53">
        <f t="shared" si="27"/>
        <v>0</v>
      </c>
      <c r="BH60" s="52">
        <f t="shared" si="27"/>
        <v>0</v>
      </c>
      <c r="BI60" s="53">
        <f t="shared" si="27"/>
        <v>0</v>
      </c>
      <c r="BJ60" s="52">
        <f t="shared" si="27"/>
        <v>0</v>
      </c>
      <c r="BK60" s="53">
        <f t="shared" si="27"/>
        <v>0</v>
      </c>
      <c r="BL60" s="52">
        <f t="shared" si="27"/>
        <v>0</v>
      </c>
      <c r="BM60" s="53">
        <f t="shared" si="27"/>
        <v>0</v>
      </c>
      <c r="BN60" s="52">
        <f t="shared" si="27"/>
        <v>0</v>
      </c>
      <c r="BO60" s="53">
        <f t="shared" si="27"/>
        <v>0</v>
      </c>
      <c r="BP60" s="52">
        <f t="shared" si="27"/>
        <v>0</v>
      </c>
      <c r="BQ60" s="53">
        <f t="shared" si="27"/>
        <v>0</v>
      </c>
      <c r="BR60" s="52">
        <f t="shared" si="25"/>
        <v>0</v>
      </c>
      <c r="BS60" s="53">
        <f t="shared" si="25"/>
        <v>0</v>
      </c>
      <c r="BT60" s="52">
        <f t="shared" si="25"/>
        <v>0</v>
      </c>
      <c r="BU60" s="53">
        <f t="shared" si="25"/>
        <v>0</v>
      </c>
      <c r="BV60" s="52">
        <f t="shared" si="25"/>
        <v>0</v>
      </c>
      <c r="BW60" s="53">
        <f t="shared" si="25"/>
        <v>0</v>
      </c>
      <c r="BX60" s="52">
        <f t="shared" si="25"/>
        <v>0</v>
      </c>
      <c r="BY60" s="53">
        <f t="shared" si="25"/>
        <v>0</v>
      </c>
      <c r="BZ60" s="52">
        <f t="shared" si="25"/>
        <v>0</v>
      </c>
      <c r="CA60" s="53">
        <f t="shared" si="25"/>
        <v>0</v>
      </c>
    </row>
    <row r="61" spans="1:79">
      <c r="A61" s="20">
        <v>60</v>
      </c>
      <c r="B61" s="20" t="s">
        <v>30</v>
      </c>
      <c r="C61" s="20" t="s">
        <v>153</v>
      </c>
      <c r="D61" s="2">
        <v>1985</v>
      </c>
      <c r="E61" s="3">
        <v>4</v>
      </c>
      <c r="F61" s="2">
        <v>1</v>
      </c>
      <c r="G61" s="55">
        <f t="shared" si="22"/>
        <v>31137</v>
      </c>
      <c r="H61" s="4">
        <v>0</v>
      </c>
      <c r="I61" s="1">
        <v>0</v>
      </c>
      <c r="J61" s="51">
        <f t="shared" si="23"/>
        <v>0</v>
      </c>
      <c r="K61" s="54">
        <f t="shared" si="24"/>
        <v>0</v>
      </c>
      <c r="L61" s="4" t="s">
        <v>96</v>
      </c>
      <c r="M61" s="54">
        <f t="shared" si="15"/>
        <v>10</v>
      </c>
      <c r="N61" s="53">
        <f t="shared" si="2"/>
        <v>10</v>
      </c>
      <c r="O61" s="55">
        <f t="shared" si="3"/>
        <v>34789</v>
      </c>
      <c r="P61" s="53">
        <f t="shared" si="4"/>
        <v>0</v>
      </c>
      <c r="Q61" s="111">
        <f t="shared" si="5"/>
        <v>0</v>
      </c>
      <c r="R61" s="150" t="s">
        <v>130</v>
      </c>
      <c r="S61" s="151">
        <v>17</v>
      </c>
      <c r="T61" s="152">
        <v>4</v>
      </c>
      <c r="U61" s="151">
        <v>2035</v>
      </c>
      <c r="V61" s="116">
        <f t="shared" si="20"/>
        <v>54878</v>
      </c>
      <c r="W61" s="53">
        <f t="shared" si="7"/>
        <v>0</v>
      </c>
      <c r="X61" s="53">
        <f t="shared" si="8"/>
        <v>0</v>
      </c>
      <c r="Y61" s="53">
        <f t="shared" si="9"/>
        <v>0</v>
      </c>
      <c r="Z61" s="53">
        <f t="shared" si="21"/>
        <v>0</v>
      </c>
      <c r="AA61" s="53">
        <f>IF($V61&lt;=Z$2,0,IF($O61&lt;=Z$2,0,IF($G61&gt;=AA$2,0,IF($K61&gt;=$J61,0,IF($O61&lt;=AA$2,($J61-(SUM($K61,SUM($Z61:Z61)))),IF($L61=$D$139,(($J61-$K61)/$P61),(($J61-SUM($Z61:Z61))*$Q61))*IF($V61&lt;=AA$2,(DATEDIF(Z$2,$V61,"D")/365),IF($G61&gt;Z$2,(DATEDIF($G61,AA$2,"D")/365),1)))))))</f>
        <v>0</v>
      </c>
      <c r="AB61" s="53">
        <f>IF($V61&lt;=AA$2,0,IF($O61&lt;=AA$2,0,IF($G61&gt;=AB$2,0,IF($K61&gt;=$J61,0,IF($O61&lt;=AB$2,($J61-(SUM($K61,SUM($Z61:AA61)))),IF($L61=$D$139,(($J61-$K61)/$P61),(($J61-SUM($Z61:AA61))*$Q61))*IF($V61&lt;=AB$2,(DATEDIF(AA$2,$V61,"D")/365),IF($G61&gt;AA$2,(DATEDIF($G61,AB$2,"D")/365),1)))))))</f>
        <v>0</v>
      </c>
      <c r="AC61" s="53">
        <f>IF($V61&lt;=AB$2,0,IF($O61&lt;=AB$2,0,IF($G61&gt;=AC$2,0,IF($K61&gt;=$J61,0,IF($O61&lt;=AC$2,($J61-(SUM($K61,SUM($Z61:AB61)))),IF($L61=$D$139,(($J61-$K61)/$P61),(($J61-SUM($Z61:AB61))*$Q61))*IF($V61&lt;=AC$2,(DATEDIF(AB$2,$V61,"D")/365),IF($G61&gt;AB$2,(DATEDIF($G61,AC$2,"D")/365),1)))))))</f>
        <v>0</v>
      </c>
      <c r="AD61" s="53">
        <f>IF($V61&lt;=AC$2,0,IF($O61&lt;=AC$2,0,IF($G61&gt;=AD$2,0,IF($K61&gt;=$J61,0,IF($O61&lt;=AD$2,($J61-(SUM($K61,SUM($Z61:AC61)))),IF($L61=$D$139,(($J61-$K61)/$P61),(($J61-SUM($Z61:AC61))*$Q61))*IF($V61&lt;=AD$2,(DATEDIF(AC$2,$V61,"D")/365),IF($G61&gt;AC$2,(DATEDIF($G61,AD$2,"D")/365),1)))))))</f>
        <v>0</v>
      </c>
      <c r="AE61" s="53">
        <f>IF($V61&lt;=AD$2,0,IF($O61&lt;=AD$2,0,IF($G61&gt;=AE$2,0,IF($K61&gt;=$J61,0,IF($O61&lt;=AE$2,($J61-(SUM($K61,SUM($Z61:AD61)))),IF($L61=$D$139,(($J61-$K61)/$P61),(($J61-SUM($Z61:AD61))*$Q61))*IF($V61&lt;=AE$2,(DATEDIF(AD$2,$V61,"D")/365),IF($G61&gt;AD$2,(DATEDIF($G61,AE$2,"D")/365),1)))))))</f>
        <v>0</v>
      </c>
      <c r="AF61" s="53">
        <f>IF($V61&lt;=AE$2,0,IF($O61&lt;=AE$2,0,IF($G61&gt;=AF$2,0,IF($K61&gt;=$J61,0,IF($O61&lt;=AF$2,($J61-(SUM($K61,SUM($Z61:AE61)))),IF($L61=$D$139,(($J61-$K61)/$P61),(($J61-SUM($Z61:AE61))*$Q61))*IF($V61&lt;=AF$2,(DATEDIF(AE$2,$V61,"D")/365),IF($G61&gt;AE$2,(DATEDIF($G61,AF$2,"D")/365),1)))))))</f>
        <v>0</v>
      </c>
      <c r="AG61" s="53">
        <f>IF($V61&lt;=AF$2,0,IF($O61&lt;=AF$2,0,IF($G61&gt;=AG$2,0,IF($K61&gt;=$J61,0,IF($O61&lt;=AG$2,($J61-(SUM($K61,SUM($Z61:AF61)))),IF($L61=$D$139,(($J61-$K61)/$P61),(($J61-SUM($Z61:AF61))*$Q61))*IF($V61&lt;=AG$2,(DATEDIF(AF$2,$V61,"D")/365),IF($G61&gt;AF$2,(DATEDIF($G61,AG$2,"D")/365),1)))))))</f>
        <v>0</v>
      </c>
      <c r="AH61" s="53">
        <f>IF($V61&lt;=AG$2,0,IF($O61&lt;=AG$2,0,IF($G61&gt;=AH$2,0,IF($K61&gt;=$J61,0,IF($O61&lt;=AH$2,($J61-(SUM($K61,SUM($Z61:AG61)))),IF($L61=$D$139,(($J61-$K61)/$P61),(($J61-SUM($Z61:AG61))*$Q61))*IF($V61&lt;=AH$2,(DATEDIF(AG$2,$V61,"D")/365),IF($G61&gt;AG$2,(DATEDIF($G61,AH$2,"D")/365),1)))))))</f>
        <v>0</v>
      </c>
      <c r="AI61" s="53">
        <f>IF($V61&lt;=AH$2,0,IF($O61&lt;=AH$2,0,IF($G61&gt;=AI$2,0,IF($K61&gt;=$J61,0,IF($O61&lt;=AI$2,($J61-(SUM($K61,SUM($Z61:AH61)))),IF($L61=$D$139,(($J61-$K61)/$P61),(($J61-SUM($Z61:AH61))*$Q61))*IF($V61&lt;=AI$2,(DATEDIF(AH$2,$V61,"D")/365),IF($G61&gt;AH$2,(DATEDIF($G61,AI$2,"D")/365),1)))))))</f>
        <v>0</v>
      </c>
      <c r="AJ61" s="53">
        <f>IF($V61&lt;=AI$2,0,IF($O61&lt;=AI$2,0,IF($G61&gt;=AJ$2,0,IF($K61&gt;=$J61,0,IF($O61&lt;=AJ$2,($J61-(SUM($K61,SUM($Z61:AI61)))),IF($L61=$D$139,(($J61-$K61)/$P61),(($J61-SUM($Z61:AI61))*$Q61))*IF($V61&lt;=AJ$2,(DATEDIF(AI$2,$V61,"D")/365),IF($G61&gt;AI$2,(DATEDIF($G61,AJ$2,"D")/365),1)))))))</f>
        <v>0</v>
      </c>
      <c r="AK61" s="53">
        <f>IF($V61&lt;=AJ$2,0,IF($O61&lt;=AJ$2,0,IF($G61&gt;=AK$2,0,IF($K61&gt;=$J61,0,IF($O61&lt;=AK$2,($J61-(SUM($K61,SUM($Z61:AJ61)))),IF($L61=$D$139,(($J61-$K61)/$P61),(($J61-SUM($Z61:AJ61))*$Q61))*IF($V61&lt;=AK$2,(DATEDIF(AJ$2,$V61,"D")/365),IF($G61&gt;AJ$2,(DATEDIF($G61,AK$2,"D")/365),1)))))))</f>
        <v>0</v>
      </c>
      <c r="AL61" s="53">
        <f>IF($V61&lt;=AK$2,0,IF($O61&lt;=AK$2,0,IF($G61&gt;=AL$2,0,IF($K61&gt;=$J61,0,IF($O61&lt;=AL$2,($J61-(SUM($K61,SUM($Z61:AK61)))),IF($L61=$D$139,(($J61-$K61)/$P61),(($J61-SUM($Z61:AK61))*$Q61))*IF($V61&lt;=AL$2,(DATEDIF(AK$2,$V61,"D")/365),IF($G61&gt;AK$2,(DATEDIF($G61,AL$2,"D")/365),1)))))))</f>
        <v>0</v>
      </c>
      <c r="AM61" s="53">
        <f>IF($V61&lt;=AL$2,0,IF($O61&lt;=AL$2,0,IF($G61&gt;=AM$2,0,IF($K61&gt;=$J61,0,IF($O61&lt;=AM$2,($J61-(SUM($K61,SUM($Z61:AL61)))),IF($L61=$D$139,(($J61-$K61)/$P61),(($J61-SUM($Z61:AL61))*$Q61))*IF($V61&lt;=AM$2,(DATEDIF(AL$2,$V61,"D")/365),IF($G61&gt;AL$2,(DATEDIF($G61,AM$2,"D")/365),1)))))))</f>
        <v>0</v>
      </c>
      <c r="AN61" s="53">
        <f>IF($V61&lt;=AM$2,0,IF($O61&lt;=AM$2,0,IF($G61&gt;=AN$2,0,IF($K61&gt;=$J61,0,IF($O61&lt;=AN$2,($J61-(SUM($K61,SUM($Z61:AM61)))),IF($L61=$D$139,(($J61-$K61)/$P61),(($J61-SUM($Z61:AM61))*$Q61))*IF($V61&lt;=AN$2,(DATEDIF(AM$2,$V61,"D")/365),IF($G61&gt;AM$2,(DATEDIF($G61,AN$2,"D")/365),1)))))))</f>
        <v>0</v>
      </c>
      <c r="AO61" s="53">
        <f>IF($V61&lt;=AN$2,0,IF($O61&lt;=AN$2,0,IF($G61&gt;=AO$2,0,IF($K61&gt;=$J61,0,IF($O61&lt;=AO$2,($J61-(SUM($K61,SUM($Z61:AN61)))),IF($L61=$D$139,(($J61-$K61)/$P61),(($J61-SUM($Z61:AN61))*$Q61))*IF($V61&lt;=AO$2,(DATEDIF(AN$2,$V61,"D")/365),IF($G61&gt;AN$2,(DATEDIF($G61,AO$2,"D")/365),1)))))))</f>
        <v>0</v>
      </c>
      <c r="AP61" s="53">
        <f>IF($V61&lt;=AO$2,0,IF($O61&lt;=AO$2,0,IF($G61&gt;=AP$2,0,IF($K61&gt;=$J61,0,IF($O61&lt;=AP$2,($J61-(SUM($K61,SUM($Z61:AO61)))),IF($L61=$D$139,(($J61-$K61)/$P61),(($J61-SUM($Z61:AO61))*$Q61))*IF($V61&lt;=AP$2,(DATEDIF(AO$2,$V61,"D")/365),IF($G61&gt;AO$2,(DATEDIF($G61,AP$2,"D")/365),1)))))))</f>
        <v>0</v>
      </c>
      <c r="AQ61" s="53">
        <f>IF($V61&lt;=AP$2,0,IF($O61&lt;=AP$2,0,IF($G61&gt;=AQ$2,0,IF($K61&gt;=$J61,0,IF($O61&lt;=AQ$2,($J61-(SUM($K61,SUM($Z61:AP61)))),IF($L61=$D$139,(($J61-$K61)/$P61),(($J61-SUM($Z61:AP61))*$Q61))*IF($V61&lt;=AQ$2,(DATEDIF(AP$2,$V61,"D")/365),IF($G61&gt;AP$2,(DATEDIF($G61,AQ$2,"D")/365),1)))))))</f>
        <v>0</v>
      </c>
      <c r="AR61" s="53">
        <f>IF($V61&lt;=AQ$2,0,IF($O61&lt;=AQ$2,0,IF($G61&gt;=AR$2,0,IF($K61&gt;=$J61,0,IF($O61&lt;=AR$2,($J61-(SUM($K61,SUM($Z61:AQ61)))),IF($L61=$D$139,(($J61-$K61)/$P61),(($J61-SUM($Z61:AQ61))*$Q61))*IF($V61&lt;=AR$2,(DATEDIF(AQ$2,$V61,"D")/365),IF($G61&gt;AQ$2,(DATEDIF($G61,AR$2,"D")/365),1)))))))</f>
        <v>0</v>
      </c>
      <c r="AS61" s="53">
        <f>IF($V61&lt;=AR$2,0,IF($O61&lt;=AR$2,0,IF($G61&gt;=AS$2,0,IF($K61&gt;=$J61,0,IF($O61&lt;=AS$2,($J61-(SUM($K61,SUM($Z61:AR61)))),IF($L61=$D$139,(($J61-$K61)/$P61),(($J61-SUM($Z61:AR61))*$Q61))*IF($V61&lt;=AS$2,(DATEDIF(AR$2,$V61,"D")/365),IF($G61&gt;AR$2,(DATEDIF($G61,AS$2,"D")/365),1)))))))</f>
        <v>0</v>
      </c>
      <c r="AT61" s="53">
        <f>IF($V61&lt;=AS$2,0,IF($O61&lt;=AS$2,0,IF($G61&gt;=AT$2,0,IF($K61&gt;=$J61,0,IF($O61&lt;=AT$2,($J61-(SUM($K61,SUM($Z61:AS61)))),IF($L61=$D$139,(($J61-$K61)/$P61),(($J61-SUM($Z61:AS61))*$Q61))*IF($V61&lt;=AT$2,(DATEDIF(AS$2,$V61,"D")/365),IF($G61&gt;AS$2,(DATEDIF($G61,AT$2,"D")/365),1)))))))</f>
        <v>0</v>
      </c>
      <c r="AU61" s="53">
        <f>IF($V61&lt;=AT$2,0,IF($O61&lt;=AT$2,0,IF($G61&gt;=AU$2,0,IF($K61&gt;=$J61,0,IF($O61&lt;=AU$2,($J61-(SUM($K61,SUM($Z61:AT61)))),IF($L61=$D$139,(($J61-$K61)/$P61),(($J61-SUM($Z61:AT61))*$Q61))*IF($V61&lt;=AU$2,(DATEDIF(AT$2,$V61,"D")/365),IF($G61&gt;AT$2,(DATEDIF($G61,AU$2,"D")/365),1)))))))</f>
        <v>0</v>
      </c>
      <c r="AV61" s="53">
        <f>IF($V61&lt;=AU$2,0,IF($O61&lt;=AU$2,0,IF($G61&gt;=AV$2,0,IF($K61&gt;=$J61,0,IF($O61&lt;=AV$2,($J61-(SUM($K61,SUM($Z61:AU61)))),IF($L61=$D$139,(($J61-$K61)/$P61),(($J61-SUM($Z61:AU61))*$Q61))*IF($V61&lt;=AV$2,(DATEDIF(AU$2,$V61,"D")/365),IF($G61&gt;AU$2,(DATEDIF($G61,AV$2,"D")/365),1)))))))</f>
        <v>0</v>
      </c>
      <c r="AW61" s="53">
        <f>IF($V61&lt;=AV$2,0,IF($O61&lt;=AV$2,0,IF($G61&gt;=AW$2,0,IF($K61&gt;=$J61,0,IF($O61&lt;=AW$2,($J61-(SUM($K61,SUM($Z61:AV61)))),IF($L61=$D$139,(($J61-$K61)/$P61),(($J61-SUM($Z61:AV61))*$Q61))*IF($V61&lt;=AW$2,(DATEDIF(AV$2,$V61,"D")/365),IF($G61&gt;AV$2,(DATEDIF($G61,AW$2,"D")/365),1)))))))</f>
        <v>0</v>
      </c>
      <c r="AX61" s="53">
        <f>IF($V61&lt;=AW$2,0,IF($O61&lt;=AW$2,0,IF($G61&gt;=AX$2,0,IF($K61&gt;=$J61,0,IF($O61&lt;=AX$2,($J61-(SUM($K61,SUM($Z61:AW61)))),IF($L61=$D$139,(($J61-$K61)/$P61),(($J61-SUM($Z61:AW61))*$Q61))*IF($V61&lt;=AX$2,(DATEDIF(AW$2,$V61,"D")/365),IF($G61&gt;AW$2,(DATEDIF($G61,AX$2,"D")/365),1)))))))</f>
        <v>0</v>
      </c>
      <c r="AY61" s="53">
        <f>IF($V61&lt;=AX$2,0,IF($O61&lt;=AX$2,0,IF($G61&gt;=AY$2,0,IF($K61&gt;=$J61,0,IF($O61&lt;=AY$2,($J61-(SUM($K61,SUM($Z61:AX61)))),IF($L61=$D$139,(($J61-$K61)/$P61),(($J61-SUM($Z61:AX61))*$Q61))*IF($V61&lt;=AY$2,(DATEDIF(AX$2,$V61,"D")/365),IF($G61&gt;AX$2,(DATEDIF($G61,AY$2,"D")/365),1)))))))</f>
        <v>0</v>
      </c>
      <c r="AZ61" s="52"/>
      <c r="BA61" s="52"/>
      <c r="BB61" s="126">
        <f>IF($V61&lt;=BB$2,0,IF($G61&gt;=BB$2,0,IF($G61&gt;$W$3,(J61-Z61),IF($G61&lt;=$W$3,J61-SUM(W61,$Z61:Z61),0))))</f>
        <v>0</v>
      </c>
      <c r="BC61" s="53">
        <f t="shared" si="27"/>
        <v>0</v>
      </c>
      <c r="BD61" s="52">
        <f t="shared" si="27"/>
        <v>0</v>
      </c>
      <c r="BE61" s="53">
        <f t="shared" si="27"/>
        <v>0</v>
      </c>
      <c r="BF61" s="52">
        <f t="shared" si="27"/>
        <v>0</v>
      </c>
      <c r="BG61" s="53">
        <f t="shared" si="27"/>
        <v>0</v>
      </c>
      <c r="BH61" s="52">
        <f t="shared" si="27"/>
        <v>0</v>
      </c>
      <c r="BI61" s="53">
        <f t="shared" si="27"/>
        <v>0</v>
      </c>
      <c r="BJ61" s="52">
        <f t="shared" si="27"/>
        <v>0</v>
      </c>
      <c r="BK61" s="53">
        <f t="shared" si="27"/>
        <v>0</v>
      </c>
      <c r="BL61" s="52">
        <f t="shared" si="27"/>
        <v>0</v>
      </c>
      <c r="BM61" s="53">
        <f t="shared" si="27"/>
        <v>0</v>
      </c>
      <c r="BN61" s="52">
        <f t="shared" si="27"/>
        <v>0</v>
      </c>
      <c r="BO61" s="53">
        <f t="shared" si="27"/>
        <v>0</v>
      </c>
      <c r="BP61" s="52">
        <f t="shared" si="27"/>
        <v>0</v>
      </c>
      <c r="BQ61" s="53">
        <f t="shared" si="27"/>
        <v>0</v>
      </c>
      <c r="BR61" s="52">
        <f t="shared" si="25"/>
        <v>0</v>
      </c>
      <c r="BS61" s="53">
        <f t="shared" si="25"/>
        <v>0</v>
      </c>
      <c r="BT61" s="52">
        <f t="shared" si="25"/>
        <v>0</v>
      </c>
      <c r="BU61" s="53">
        <f t="shared" si="25"/>
        <v>0</v>
      </c>
      <c r="BV61" s="52">
        <f t="shared" si="25"/>
        <v>0</v>
      </c>
      <c r="BW61" s="53">
        <f t="shared" si="25"/>
        <v>0</v>
      </c>
      <c r="BX61" s="52">
        <f t="shared" si="25"/>
        <v>0</v>
      </c>
      <c r="BY61" s="53">
        <f t="shared" si="25"/>
        <v>0</v>
      </c>
      <c r="BZ61" s="52">
        <f t="shared" si="25"/>
        <v>0</v>
      </c>
      <c r="CA61" s="53">
        <f t="shared" si="25"/>
        <v>0</v>
      </c>
    </row>
    <row r="62" spans="1:79">
      <c r="A62" s="20">
        <v>61</v>
      </c>
      <c r="B62" s="20" t="s">
        <v>30</v>
      </c>
      <c r="C62" s="20" t="s">
        <v>153</v>
      </c>
      <c r="D62" s="2">
        <v>1985</v>
      </c>
      <c r="E62" s="3">
        <v>4</v>
      </c>
      <c r="F62" s="2">
        <v>1</v>
      </c>
      <c r="G62" s="55">
        <f t="shared" si="22"/>
        <v>31137</v>
      </c>
      <c r="H62" s="4">
        <v>0</v>
      </c>
      <c r="I62" s="1">
        <v>0</v>
      </c>
      <c r="J62" s="51">
        <f t="shared" si="23"/>
        <v>0</v>
      </c>
      <c r="K62" s="54">
        <f t="shared" si="24"/>
        <v>0</v>
      </c>
      <c r="L62" s="4" t="s">
        <v>96</v>
      </c>
      <c r="M62" s="54">
        <f t="shared" si="15"/>
        <v>10</v>
      </c>
      <c r="N62" s="53">
        <f t="shared" si="2"/>
        <v>10</v>
      </c>
      <c r="O62" s="55">
        <f t="shared" si="3"/>
        <v>34789</v>
      </c>
      <c r="P62" s="53">
        <f t="shared" si="4"/>
        <v>0</v>
      </c>
      <c r="Q62" s="111">
        <f t="shared" si="5"/>
        <v>0</v>
      </c>
      <c r="R62" s="150" t="s">
        <v>130</v>
      </c>
      <c r="S62" s="151">
        <v>17</v>
      </c>
      <c r="T62" s="152">
        <v>4</v>
      </c>
      <c r="U62" s="151">
        <v>2035</v>
      </c>
      <c r="V62" s="116">
        <f t="shared" si="20"/>
        <v>54878</v>
      </c>
      <c r="W62" s="53">
        <f t="shared" si="7"/>
        <v>0</v>
      </c>
      <c r="X62" s="53">
        <f t="shared" si="8"/>
        <v>0</v>
      </c>
      <c r="Y62" s="53">
        <f t="shared" si="9"/>
        <v>0</v>
      </c>
      <c r="Z62" s="53">
        <f t="shared" si="21"/>
        <v>0</v>
      </c>
      <c r="AA62" s="53">
        <f>IF($V62&lt;=Z$2,0,IF($O62&lt;=Z$2,0,IF($G62&gt;=AA$2,0,IF($K62&gt;=$J62,0,IF($O62&lt;=AA$2,($J62-(SUM($K62,SUM($Z62:Z62)))),IF($L62=$D$139,(($J62-$K62)/$P62),(($J62-SUM($Z62:Z62))*$Q62))*IF($V62&lt;=AA$2,(DATEDIF(Z$2,$V62,"D")/365),IF($G62&gt;Z$2,(DATEDIF($G62,AA$2,"D")/365),1)))))))</f>
        <v>0</v>
      </c>
      <c r="AB62" s="53">
        <f>IF($V62&lt;=AA$2,0,IF($O62&lt;=AA$2,0,IF($G62&gt;=AB$2,0,IF($K62&gt;=$J62,0,IF($O62&lt;=AB$2,($J62-(SUM($K62,SUM($Z62:AA62)))),IF($L62=$D$139,(($J62-$K62)/$P62),(($J62-SUM($Z62:AA62))*$Q62))*IF($V62&lt;=AB$2,(DATEDIF(AA$2,$V62,"D")/365),IF($G62&gt;AA$2,(DATEDIF($G62,AB$2,"D")/365),1)))))))</f>
        <v>0</v>
      </c>
      <c r="AC62" s="53">
        <f>IF($V62&lt;=AB$2,0,IF($O62&lt;=AB$2,0,IF($G62&gt;=AC$2,0,IF($K62&gt;=$J62,0,IF($O62&lt;=AC$2,($J62-(SUM($K62,SUM($Z62:AB62)))),IF($L62=$D$139,(($J62-$K62)/$P62),(($J62-SUM($Z62:AB62))*$Q62))*IF($V62&lt;=AC$2,(DATEDIF(AB$2,$V62,"D")/365),IF($G62&gt;AB$2,(DATEDIF($G62,AC$2,"D")/365),1)))))))</f>
        <v>0</v>
      </c>
      <c r="AD62" s="53">
        <f>IF($V62&lt;=AC$2,0,IF($O62&lt;=AC$2,0,IF($G62&gt;=AD$2,0,IF($K62&gt;=$J62,0,IF($O62&lt;=AD$2,($J62-(SUM($K62,SUM($Z62:AC62)))),IF($L62=$D$139,(($J62-$K62)/$P62),(($J62-SUM($Z62:AC62))*$Q62))*IF($V62&lt;=AD$2,(DATEDIF(AC$2,$V62,"D")/365),IF($G62&gt;AC$2,(DATEDIF($G62,AD$2,"D")/365),1)))))))</f>
        <v>0</v>
      </c>
      <c r="AE62" s="53">
        <f>IF($V62&lt;=AD$2,0,IF($O62&lt;=AD$2,0,IF($G62&gt;=AE$2,0,IF($K62&gt;=$J62,0,IF($O62&lt;=AE$2,($J62-(SUM($K62,SUM($Z62:AD62)))),IF($L62=$D$139,(($J62-$K62)/$P62),(($J62-SUM($Z62:AD62))*$Q62))*IF($V62&lt;=AE$2,(DATEDIF(AD$2,$V62,"D")/365),IF($G62&gt;AD$2,(DATEDIF($G62,AE$2,"D")/365),1)))))))</f>
        <v>0</v>
      </c>
      <c r="AF62" s="53">
        <f>IF($V62&lt;=AE$2,0,IF($O62&lt;=AE$2,0,IF($G62&gt;=AF$2,0,IF($K62&gt;=$J62,0,IF($O62&lt;=AF$2,($J62-(SUM($K62,SUM($Z62:AE62)))),IF($L62=$D$139,(($J62-$K62)/$P62),(($J62-SUM($Z62:AE62))*$Q62))*IF($V62&lt;=AF$2,(DATEDIF(AE$2,$V62,"D")/365),IF($G62&gt;AE$2,(DATEDIF($G62,AF$2,"D")/365),1)))))))</f>
        <v>0</v>
      </c>
      <c r="AG62" s="53">
        <f>IF($V62&lt;=AF$2,0,IF($O62&lt;=AF$2,0,IF($G62&gt;=AG$2,0,IF($K62&gt;=$J62,0,IF($O62&lt;=AG$2,($J62-(SUM($K62,SUM($Z62:AF62)))),IF($L62=$D$139,(($J62-$K62)/$P62),(($J62-SUM($Z62:AF62))*$Q62))*IF($V62&lt;=AG$2,(DATEDIF(AF$2,$V62,"D")/365),IF($G62&gt;AF$2,(DATEDIF($G62,AG$2,"D")/365),1)))))))</f>
        <v>0</v>
      </c>
      <c r="AH62" s="53">
        <f>IF($V62&lt;=AG$2,0,IF($O62&lt;=AG$2,0,IF($G62&gt;=AH$2,0,IF($K62&gt;=$J62,0,IF($O62&lt;=AH$2,($J62-(SUM($K62,SUM($Z62:AG62)))),IF($L62=$D$139,(($J62-$K62)/$P62),(($J62-SUM($Z62:AG62))*$Q62))*IF($V62&lt;=AH$2,(DATEDIF(AG$2,$V62,"D")/365),IF($G62&gt;AG$2,(DATEDIF($G62,AH$2,"D")/365),1)))))))</f>
        <v>0</v>
      </c>
      <c r="AI62" s="53">
        <f>IF($V62&lt;=AH$2,0,IF($O62&lt;=AH$2,0,IF($G62&gt;=AI$2,0,IF($K62&gt;=$J62,0,IF($O62&lt;=AI$2,($J62-(SUM($K62,SUM($Z62:AH62)))),IF($L62=$D$139,(($J62-$K62)/$P62),(($J62-SUM($Z62:AH62))*$Q62))*IF($V62&lt;=AI$2,(DATEDIF(AH$2,$V62,"D")/365),IF($G62&gt;AH$2,(DATEDIF($G62,AI$2,"D")/365),1)))))))</f>
        <v>0</v>
      </c>
      <c r="AJ62" s="53">
        <f>IF($V62&lt;=AI$2,0,IF($O62&lt;=AI$2,0,IF($G62&gt;=AJ$2,0,IF($K62&gt;=$J62,0,IF($O62&lt;=AJ$2,($J62-(SUM($K62,SUM($Z62:AI62)))),IF($L62=$D$139,(($J62-$K62)/$P62),(($J62-SUM($Z62:AI62))*$Q62))*IF($V62&lt;=AJ$2,(DATEDIF(AI$2,$V62,"D")/365),IF($G62&gt;AI$2,(DATEDIF($G62,AJ$2,"D")/365),1)))))))</f>
        <v>0</v>
      </c>
      <c r="AK62" s="53">
        <f>IF($V62&lt;=AJ$2,0,IF($O62&lt;=AJ$2,0,IF($G62&gt;=AK$2,0,IF($K62&gt;=$J62,0,IF($O62&lt;=AK$2,($J62-(SUM($K62,SUM($Z62:AJ62)))),IF($L62=$D$139,(($J62-$K62)/$P62),(($J62-SUM($Z62:AJ62))*$Q62))*IF($V62&lt;=AK$2,(DATEDIF(AJ$2,$V62,"D")/365),IF($G62&gt;AJ$2,(DATEDIF($G62,AK$2,"D")/365),1)))))))</f>
        <v>0</v>
      </c>
      <c r="AL62" s="53">
        <f>IF($V62&lt;=AK$2,0,IF($O62&lt;=AK$2,0,IF($G62&gt;=AL$2,0,IF($K62&gt;=$J62,0,IF($O62&lt;=AL$2,($J62-(SUM($K62,SUM($Z62:AK62)))),IF($L62=$D$139,(($J62-$K62)/$P62),(($J62-SUM($Z62:AK62))*$Q62))*IF($V62&lt;=AL$2,(DATEDIF(AK$2,$V62,"D")/365),IF($G62&gt;AK$2,(DATEDIF($G62,AL$2,"D")/365),1)))))))</f>
        <v>0</v>
      </c>
      <c r="AM62" s="53">
        <f>IF($V62&lt;=AL$2,0,IF($O62&lt;=AL$2,0,IF($G62&gt;=AM$2,0,IF($K62&gt;=$J62,0,IF($O62&lt;=AM$2,($J62-(SUM($K62,SUM($Z62:AL62)))),IF($L62=$D$139,(($J62-$K62)/$P62),(($J62-SUM($Z62:AL62))*$Q62))*IF($V62&lt;=AM$2,(DATEDIF(AL$2,$V62,"D")/365),IF($G62&gt;AL$2,(DATEDIF($G62,AM$2,"D")/365),1)))))))</f>
        <v>0</v>
      </c>
      <c r="AN62" s="53">
        <f>IF($V62&lt;=AM$2,0,IF($O62&lt;=AM$2,0,IF($G62&gt;=AN$2,0,IF($K62&gt;=$J62,0,IF($O62&lt;=AN$2,($J62-(SUM($K62,SUM($Z62:AM62)))),IF($L62=$D$139,(($J62-$K62)/$P62),(($J62-SUM($Z62:AM62))*$Q62))*IF($V62&lt;=AN$2,(DATEDIF(AM$2,$V62,"D")/365),IF($G62&gt;AM$2,(DATEDIF($G62,AN$2,"D")/365),1)))))))</f>
        <v>0</v>
      </c>
      <c r="AO62" s="53">
        <f>IF($V62&lt;=AN$2,0,IF($O62&lt;=AN$2,0,IF($G62&gt;=AO$2,0,IF($K62&gt;=$J62,0,IF($O62&lt;=AO$2,($J62-(SUM($K62,SUM($Z62:AN62)))),IF($L62=$D$139,(($J62-$K62)/$P62),(($J62-SUM($Z62:AN62))*$Q62))*IF($V62&lt;=AO$2,(DATEDIF(AN$2,$V62,"D")/365),IF($G62&gt;AN$2,(DATEDIF($G62,AO$2,"D")/365),1)))))))</f>
        <v>0</v>
      </c>
      <c r="AP62" s="53">
        <f>IF($V62&lt;=AO$2,0,IF($O62&lt;=AO$2,0,IF($G62&gt;=AP$2,0,IF($K62&gt;=$J62,0,IF($O62&lt;=AP$2,($J62-(SUM($K62,SUM($Z62:AO62)))),IF($L62=$D$139,(($J62-$K62)/$P62),(($J62-SUM($Z62:AO62))*$Q62))*IF($V62&lt;=AP$2,(DATEDIF(AO$2,$V62,"D")/365),IF($G62&gt;AO$2,(DATEDIF($G62,AP$2,"D")/365),1)))))))</f>
        <v>0</v>
      </c>
      <c r="AQ62" s="53">
        <f>IF($V62&lt;=AP$2,0,IF($O62&lt;=AP$2,0,IF($G62&gt;=AQ$2,0,IF($K62&gt;=$J62,0,IF($O62&lt;=AQ$2,($J62-(SUM($K62,SUM($Z62:AP62)))),IF($L62=$D$139,(($J62-$K62)/$P62),(($J62-SUM($Z62:AP62))*$Q62))*IF($V62&lt;=AQ$2,(DATEDIF(AP$2,$V62,"D")/365),IF($G62&gt;AP$2,(DATEDIF($G62,AQ$2,"D")/365),1)))))))</f>
        <v>0</v>
      </c>
      <c r="AR62" s="53">
        <f>IF($V62&lt;=AQ$2,0,IF($O62&lt;=AQ$2,0,IF($G62&gt;=AR$2,0,IF($K62&gt;=$J62,0,IF($O62&lt;=AR$2,($J62-(SUM($K62,SUM($Z62:AQ62)))),IF($L62=$D$139,(($J62-$K62)/$P62),(($J62-SUM($Z62:AQ62))*$Q62))*IF($V62&lt;=AR$2,(DATEDIF(AQ$2,$V62,"D")/365),IF($G62&gt;AQ$2,(DATEDIF($G62,AR$2,"D")/365),1)))))))</f>
        <v>0</v>
      </c>
      <c r="AS62" s="53">
        <f>IF($V62&lt;=AR$2,0,IF($O62&lt;=AR$2,0,IF($G62&gt;=AS$2,0,IF($K62&gt;=$J62,0,IF($O62&lt;=AS$2,($J62-(SUM($K62,SUM($Z62:AR62)))),IF($L62=$D$139,(($J62-$K62)/$P62),(($J62-SUM($Z62:AR62))*$Q62))*IF($V62&lt;=AS$2,(DATEDIF(AR$2,$V62,"D")/365),IF($G62&gt;AR$2,(DATEDIF($G62,AS$2,"D")/365),1)))))))</f>
        <v>0</v>
      </c>
      <c r="AT62" s="53">
        <f>IF($V62&lt;=AS$2,0,IF($O62&lt;=AS$2,0,IF($G62&gt;=AT$2,0,IF($K62&gt;=$J62,0,IF($O62&lt;=AT$2,($J62-(SUM($K62,SUM($Z62:AS62)))),IF($L62=$D$139,(($J62-$K62)/$P62),(($J62-SUM($Z62:AS62))*$Q62))*IF($V62&lt;=AT$2,(DATEDIF(AS$2,$V62,"D")/365),IF($G62&gt;AS$2,(DATEDIF($G62,AT$2,"D")/365),1)))))))</f>
        <v>0</v>
      </c>
      <c r="AU62" s="53">
        <f>IF($V62&lt;=AT$2,0,IF($O62&lt;=AT$2,0,IF($G62&gt;=AU$2,0,IF($K62&gt;=$J62,0,IF($O62&lt;=AU$2,($J62-(SUM($K62,SUM($Z62:AT62)))),IF($L62=$D$139,(($J62-$K62)/$P62),(($J62-SUM($Z62:AT62))*$Q62))*IF($V62&lt;=AU$2,(DATEDIF(AT$2,$V62,"D")/365),IF($G62&gt;AT$2,(DATEDIF($G62,AU$2,"D")/365),1)))))))</f>
        <v>0</v>
      </c>
      <c r="AV62" s="53">
        <f>IF($V62&lt;=AU$2,0,IF($O62&lt;=AU$2,0,IF($G62&gt;=AV$2,0,IF($K62&gt;=$J62,0,IF($O62&lt;=AV$2,($J62-(SUM($K62,SUM($Z62:AU62)))),IF($L62=$D$139,(($J62-$K62)/$P62),(($J62-SUM($Z62:AU62))*$Q62))*IF($V62&lt;=AV$2,(DATEDIF(AU$2,$V62,"D")/365),IF($G62&gt;AU$2,(DATEDIF($G62,AV$2,"D")/365),1)))))))</f>
        <v>0</v>
      </c>
      <c r="AW62" s="53">
        <f>IF($V62&lt;=AV$2,0,IF($O62&lt;=AV$2,0,IF($G62&gt;=AW$2,0,IF($K62&gt;=$J62,0,IF($O62&lt;=AW$2,($J62-(SUM($K62,SUM($Z62:AV62)))),IF($L62=$D$139,(($J62-$K62)/$P62),(($J62-SUM($Z62:AV62))*$Q62))*IF($V62&lt;=AW$2,(DATEDIF(AV$2,$V62,"D")/365),IF($G62&gt;AV$2,(DATEDIF($G62,AW$2,"D")/365),1)))))))</f>
        <v>0</v>
      </c>
      <c r="AX62" s="53">
        <f>IF($V62&lt;=AW$2,0,IF($O62&lt;=AW$2,0,IF($G62&gt;=AX$2,0,IF($K62&gt;=$J62,0,IF($O62&lt;=AX$2,($J62-(SUM($K62,SUM($Z62:AW62)))),IF($L62=$D$139,(($J62-$K62)/$P62),(($J62-SUM($Z62:AW62))*$Q62))*IF($V62&lt;=AX$2,(DATEDIF(AW$2,$V62,"D")/365),IF($G62&gt;AW$2,(DATEDIF($G62,AX$2,"D")/365),1)))))))</f>
        <v>0</v>
      </c>
      <c r="AY62" s="53">
        <f>IF($V62&lt;=AX$2,0,IF($O62&lt;=AX$2,0,IF($G62&gt;=AY$2,0,IF($K62&gt;=$J62,0,IF($O62&lt;=AY$2,($J62-(SUM($K62,SUM($Z62:AX62)))),IF($L62=$D$139,(($J62-$K62)/$P62),(($J62-SUM($Z62:AX62))*$Q62))*IF($V62&lt;=AY$2,(DATEDIF(AX$2,$V62,"D")/365),IF($G62&gt;AX$2,(DATEDIF($G62,AY$2,"D")/365),1)))))))</f>
        <v>0</v>
      </c>
      <c r="AZ62" s="52"/>
      <c r="BA62" s="52"/>
      <c r="BB62" s="126">
        <f>IF($V62&lt;=BB$2,0,IF($G62&gt;=BB$2,0,IF($G62&gt;$W$3,(J62-Z62),IF($G62&lt;=$W$3,J62-SUM(W62,$Z62:Z62),0))))</f>
        <v>0</v>
      </c>
      <c r="BC62" s="53">
        <f t="shared" si="27"/>
        <v>0</v>
      </c>
      <c r="BD62" s="52">
        <f t="shared" si="27"/>
        <v>0</v>
      </c>
      <c r="BE62" s="53">
        <f t="shared" si="27"/>
        <v>0</v>
      </c>
      <c r="BF62" s="52">
        <f t="shared" si="27"/>
        <v>0</v>
      </c>
      <c r="BG62" s="53">
        <f t="shared" si="27"/>
        <v>0</v>
      </c>
      <c r="BH62" s="52">
        <f t="shared" si="27"/>
        <v>0</v>
      </c>
      <c r="BI62" s="53">
        <f t="shared" si="27"/>
        <v>0</v>
      </c>
      <c r="BJ62" s="52">
        <f t="shared" si="27"/>
        <v>0</v>
      </c>
      <c r="BK62" s="53">
        <f t="shared" si="27"/>
        <v>0</v>
      </c>
      <c r="BL62" s="52">
        <f t="shared" si="27"/>
        <v>0</v>
      </c>
      <c r="BM62" s="53">
        <f t="shared" si="27"/>
        <v>0</v>
      </c>
      <c r="BN62" s="52">
        <f t="shared" si="27"/>
        <v>0</v>
      </c>
      <c r="BO62" s="53">
        <f t="shared" si="27"/>
        <v>0</v>
      </c>
      <c r="BP62" s="52">
        <f t="shared" si="27"/>
        <v>0</v>
      </c>
      <c r="BQ62" s="53">
        <f t="shared" si="27"/>
        <v>0</v>
      </c>
      <c r="BR62" s="52">
        <f t="shared" si="25"/>
        <v>0</v>
      </c>
      <c r="BS62" s="53">
        <f t="shared" si="25"/>
        <v>0</v>
      </c>
      <c r="BT62" s="52">
        <f t="shared" si="25"/>
        <v>0</v>
      </c>
      <c r="BU62" s="53">
        <f t="shared" si="25"/>
        <v>0</v>
      </c>
      <c r="BV62" s="52">
        <f t="shared" si="25"/>
        <v>0</v>
      </c>
      <c r="BW62" s="53">
        <f t="shared" si="25"/>
        <v>0</v>
      </c>
      <c r="BX62" s="52">
        <f t="shared" si="25"/>
        <v>0</v>
      </c>
      <c r="BY62" s="53">
        <f t="shared" si="25"/>
        <v>0</v>
      </c>
      <c r="BZ62" s="52">
        <f t="shared" si="25"/>
        <v>0</v>
      </c>
      <c r="CA62" s="53">
        <f t="shared" si="25"/>
        <v>0</v>
      </c>
    </row>
    <row r="63" spans="1:79">
      <c r="A63" s="20">
        <v>62</v>
      </c>
      <c r="B63" s="20" t="s">
        <v>30</v>
      </c>
      <c r="C63" s="20" t="s">
        <v>153</v>
      </c>
      <c r="D63" s="2">
        <v>1985</v>
      </c>
      <c r="E63" s="3">
        <v>4</v>
      </c>
      <c r="F63" s="2">
        <v>1</v>
      </c>
      <c r="G63" s="55">
        <f t="shared" si="22"/>
        <v>31137</v>
      </c>
      <c r="H63" s="4">
        <v>0</v>
      </c>
      <c r="I63" s="1">
        <v>0</v>
      </c>
      <c r="J63" s="51">
        <f t="shared" si="23"/>
        <v>0</v>
      </c>
      <c r="K63" s="54">
        <f t="shared" si="24"/>
        <v>0</v>
      </c>
      <c r="L63" s="4" t="s">
        <v>96</v>
      </c>
      <c r="M63" s="54">
        <f t="shared" si="15"/>
        <v>10</v>
      </c>
      <c r="N63" s="53">
        <f t="shared" si="2"/>
        <v>10</v>
      </c>
      <c r="O63" s="55">
        <f t="shared" si="3"/>
        <v>34789</v>
      </c>
      <c r="P63" s="53">
        <f t="shared" si="4"/>
        <v>0</v>
      </c>
      <c r="Q63" s="111">
        <f t="shared" si="5"/>
        <v>0</v>
      </c>
      <c r="R63" s="150" t="s">
        <v>130</v>
      </c>
      <c r="S63" s="151">
        <v>17</v>
      </c>
      <c r="T63" s="152">
        <v>4</v>
      </c>
      <c r="U63" s="151">
        <v>2035</v>
      </c>
      <c r="V63" s="116">
        <f t="shared" si="20"/>
        <v>54878</v>
      </c>
      <c r="W63" s="53">
        <f t="shared" si="7"/>
        <v>0</v>
      </c>
      <c r="X63" s="53">
        <f t="shared" si="8"/>
        <v>0</v>
      </c>
      <c r="Y63" s="53">
        <f t="shared" si="9"/>
        <v>0</v>
      </c>
      <c r="Z63" s="53">
        <f t="shared" si="21"/>
        <v>0</v>
      </c>
      <c r="AA63" s="53">
        <f>IF($V63&lt;=Z$2,0,IF($O63&lt;=Z$2,0,IF($G63&gt;=AA$2,0,IF($K63&gt;=$J63,0,IF($O63&lt;=AA$2,($J63-(SUM($K63,SUM($Z63:Z63)))),IF($L63=$D$139,(($J63-$K63)/$P63),(($J63-SUM($Z63:Z63))*$Q63))*IF($V63&lt;=AA$2,(DATEDIF(Z$2,$V63,"D")/365),IF($G63&gt;Z$2,(DATEDIF($G63,AA$2,"D")/365),1)))))))</f>
        <v>0</v>
      </c>
      <c r="AB63" s="53">
        <f>IF($V63&lt;=AA$2,0,IF($O63&lt;=AA$2,0,IF($G63&gt;=AB$2,0,IF($K63&gt;=$J63,0,IF($O63&lt;=AB$2,($J63-(SUM($K63,SUM($Z63:AA63)))),IF($L63=$D$139,(($J63-$K63)/$P63),(($J63-SUM($Z63:AA63))*$Q63))*IF($V63&lt;=AB$2,(DATEDIF(AA$2,$V63,"D")/365),IF($G63&gt;AA$2,(DATEDIF($G63,AB$2,"D")/365),1)))))))</f>
        <v>0</v>
      </c>
      <c r="AC63" s="53">
        <f>IF($V63&lt;=AB$2,0,IF($O63&lt;=AB$2,0,IF($G63&gt;=AC$2,0,IF($K63&gt;=$J63,0,IF($O63&lt;=AC$2,($J63-(SUM($K63,SUM($Z63:AB63)))),IF($L63=$D$139,(($J63-$K63)/$P63),(($J63-SUM($Z63:AB63))*$Q63))*IF($V63&lt;=AC$2,(DATEDIF(AB$2,$V63,"D")/365),IF($G63&gt;AB$2,(DATEDIF($G63,AC$2,"D")/365),1)))))))</f>
        <v>0</v>
      </c>
      <c r="AD63" s="53">
        <f>IF($V63&lt;=AC$2,0,IF($O63&lt;=AC$2,0,IF($G63&gt;=AD$2,0,IF($K63&gt;=$J63,0,IF($O63&lt;=AD$2,($J63-(SUM($K63,SUM($Z63:AC63)))),IF($L63=$D$139,(($J63-$K63)/$P63),(($J63-SUM($Z63:AC63))*$Q63))*IF($V63&lt;=AD$2,(DATEDIF(AC$2,$V63,"D")/365),IF($G63&gt;AC$2,(DATEDIF($G63,AD$2,"D")/365),1)))))))</f>
        <v>0</v>
      </c>
      <c r="AE63" s="53">
        <f>IF($V63&lt;=AD$2,0,IF($O63&lt;=AD$2,0,IF($G63&gt;=AE$2,0,IF($K63&gt;=$J63,0,IF($O63&lt;=AE$2,($J63-(SUM($K63,SUM($Z63:AD63)))),IF($L63=$D$139,(($J63-$K63)/$P63),(($J63-SUM($Z63:AD63))*$Q63))*IF($V63&lt;=AE$2,(DATEDIF(AD$2,$V63,"D")/365),IF($G63&gt;AD$2,(DATEDIF($G63,AE$2,"D")/365),1)))))))</f>
        <v>0</v>
      </c>
      <c r="AF63" s="53">
        <f>IF($V63&lt;=AE$2,0,IF($O63&lt;=AE$2,0,IF($G63&gt;=AF$2,0,IF($K63&gt;=$J63,0,IF($O63&lt;=AF$2,($J63-(SUM($K63,SUM($Z63:AE63)))),IF($L63=$D$139,(($J63-$K63)/$P63),(($J63-SUM($Z63:AE63))*$Q63))*IF($V63&lt;=AF$2,(DATEDIF(AE$2,$V63,"D")/365),IF($G63&gt;AE$2,(DATEDIF($G63,AF$2,"D")/365),1)))))))</f>
        <v>0</v>
      </c>
      <c r="AG63" s="53">
        <f>IF($V63&lt;=AF$2,0,IF($O63&lt;=AF$2,0,IF($G63&gt;=AG$2,0,IF($K63&gt;=$J63,0,IF($O63&lt;=AG$2,($J63-(SUM($K63,SUM($Z63:AF63)))),IF($L63=$D$139,(($J63-$K63)/$P63),(($J63-SUM($Z63:AF63))*$Q63))*IF($V63&lt;=AG$2,(DATEDIF(AF$2,$V63,"D")/365),IF($G63&gt;AF$2,(DATEDIF($G63,AG$2,"D")/365),1)))))))</f>
        <v>0</v>
      </c>
      <c r="AH63" s="53">
        <f>IF($V63&lt;=AG$2,0,IF($O63&lt;=AG$2,0,IF($G63&gt;=AH$2,0,IF($K63&gt;=$J63,0,IF($O63&lt;=AH$2,($J63-(SUM($K63,SUM($Z63:AG63)))),IF($L63=$D$139,(($J63-$K63)/$P63),(($J63-SUM($Z63:AG63))*$Q63))*IF($V63&lt;=AH$2,(DATEDIF(AG$2,$V63,"D")/365),IF($G63&gt;AG$2,(DATEDIF($G63,AH$2,"D")/365),1)))))))</f>
        <v>0</v>
      </c>
      <c r="AI63" s="53">
        <f>IF($V63&lt;=AH$2,0,IF($O63&lt;=AH$2,0,IF($G63&gt;=AI$2,0,IF($K63&gt;=$J63,0,IF($O63&lt;=AI$2,($J63-(SUM($K63,SUM($Z63:AH63)))),IF($L63=$D$139,(($J63-$K63)/$P63),(($J63-SUM($Z63:AH63))*$Q63))*IF($V63&lt;=AI$2,(DATEDIF(AH$2,$V63,"D")/365),IF($G63&gt;AH$2,(DATEDIF($G63,AI$2,"D")/365),1)))))))</f>
        <v>0</v>
      </c>
      <c r="AJ63" s="53">
        <f>IF($V63&lt;=AI$2,0,IF($O63&lt;=AI$2,0,IF($G63&gt;=AJ$2,0,IF($K63&gt;=$J63,0,IF($O63&lt;=AJ$2,($J63-(SUM($K63,SUM($Z63:AI63)))),IF($L63=$D$139,(($J63-$K63)/$P63),(($J63-SUM($Z63:AI63))*$Q63))*IF($V63&lt;=AJ$2,(DATEDIF(AI$2,$V63,"D")/365),IF($G63&gt;AI$2,(DATEDIF($G63,AJ$2,"D")/365),1)))))))</f>
        <v>0</v>
      </c>
      <c r="AK63" s="53">
        <f>IF($V63&lt;=AJ$2,0,IF($O63&lt;=AJ$2,0,IF($G63&gt;=AK$2,0,IF($K63&gt;=$J63,0,IF($O63&lt;=AK$2,($J63-(SUM($K63,SUM($Z63:AJ63)))),IF($L63=$D$139,(($J63-$K63)/$P63),(($J63-SUM($Z63:AJ63))*$Q63))*IF($V63&lt;=AK$2,(DATEDIF(AJ$2,$V63,"D")/365),IF($G63&gt;AJ$2,(DATEDIF($G63,AK$2,"D")/365),1)))))))</f>
        <v>0</v>
      </c>
      <c r="AL63" s="53">
        <f>IF($V63&lt;=AK$2,0,IF($O63&lt;=AK$2,0,IF($G63&gt;=AL$2,0,IF($K63&gt;=$J63,0,IF($O63&lt;=AL$2,($J63-(SUM($K63,SUM($Z63:AK63)))),IF($L63=$D$139,(($J63-$K63)/$P63),(($J63-SUM($Z63:AK63))*$Q63))*IF($V63&lt;=AL$2,(DATEDIF(AK$2,$V63,"D")/365),IF($G63&gt;AK$2,(DATEDIF($G63,AL$2,"D")/365),1)))))))</f>
        <v>0</v>
      </c>
      <c r="AM63" s="53">
        <f>IF($V63&lt;=AL$2,0,IF($O63&lt;=AL$2,0,IF($G63&gt;=AM$2,0,IF($K63&gt;=$J63,0,IF($O63&lt;=AM$2,($J63-(SUM($K63,SUM($Z63:AL63)))),IF($L63=$D$139,(($J63-$K63)/$P63),(($J63-SUM($Z63:AL63))*$Q63))*IF($V63&lt;=AM$2,(DATEDIF(AL$2,$V63,"D")/365),IF($G63&gt;AL$2,(DATEDIF($G63,AM$2,"D")/365),1)))))))</f>
        <v>0</v>
      </c>
      <c r="AN63" s="53">
        <f>IF($V63&lt;=AM$2,0,IF($O63&lt;=AM$2,0,IF($G63&gt;=AN$2,0,IF($K63&gt;=$J63,0,IF($O63&lt;=AN$2,($J63-(SUM($K63,SUM($Z63:AM63)))),IF($L63=$D$139,(($J63-$K63)/$P63),(($J63-SUM($Z63:AM63))*$Q63))*IF($V63&lt;=AN$2,(DATEDIF(AM$2,$V63,"D")/365),IF($G63&gt;AM$2,(DATEDIF($G63,AN$2,"D")/365),1)))))))</f>
        <v>0</v>
      </c>
      <c r="AO63" s="53">
        <f>IF($V63&lt;=AN$2,0,IF($O63&lt;=AN$2,0,IF($G63&gt;=AO$2,0,IF($K63&gt;=$J63,0,IF($O63&lt;=AO$2,($J63-(SUM($K63,SUM($Z63:AN63)))),IF($L63=$D$139,(($J63-$K63)/$P63),(($J63-SUM($Z63:AN63))*$Q63))*IF($V63&lt;=AO$2,(DATEDIF(AN$2,$V63,"D")/365),IF($G63&gt;AN$2,(DATEDIF($G63,AO$2,"D")/365),1)))))))</f>
        <v>0</v>
      </c>
      <c r="AP63" s="53">
        <f>IF($V63&lt;=AO$2,0,IF($O63&lt;=AO$2,0,IF($G63&gt;=AP$2,0,IF($K63&gt;=$J63,0,IF($O63&lt;=AP$2,($J63-(SUM($K63,SUM($Z63:AO63)))),IF($L63=$D$139,(($J63-$K63)/$P63),(($J63-SUM($Z63:AO63))*$Q63))*IF($V63&lt;=AP$2,(DATEDIF(AO$2,$V63,"D")/365),IF($G63&gt;AO$2,(DATEDIF($G63,AP$2,"D")/365),1)))))))</f>
        <v>0</v>
      </c>
      <c r="AQ63" s="53">
        <f>IF($V63&lt;=AP$2,0,IF($O63&lt;=AP$2,0,IF($G63&gt;=AQ$2,0,IF($K63&gt;=$J63,0,IF($O63&lt;=AQ$2,($J63-(SUM($K63,SUM($Z63:AP63)))),IF($L63=$D$139,(($J63-$K63)/$P63),(($J63-SUM($Z63:AP63))*$Q63))*IF($V63&lt;=AQ$2,(DATEDIF(AP$2,$V63,"D")/365),IF($G63&gt;AP$2,(DATEDIF($G63,AQ$2,"D")/365),1)))))))</f>
        <v>0</v>
      </c>
      <c r="AR63" s="53">
        <f>IF($V63&lt;=AQ$2,0,IF($O63&lt;=AQ$2,0,IF($G63&gt;=AR$2,0,IF($K63&gt;=$J63,0,IF($O63&lt;=AR$2,($J63-(SUM($K63,SUM($Z63:AQ63)))),IF($L63=$D$139,(($J63-$K63)/$P63),(($J63-SUM($Z63:AQ63))*$Q63))*IF($V63&lt;=AR$2,(DATEDIF(AQ$2,$V63,"D")/365),IF($G63&gt;AQ$2,(DATEDIF($G63,AR$2,"D")/365),1)))))))</f>
        <v>0</v>
      </c>
      <c r="AS63" s="53">
        <f>IF($V63&lt;=AR$2,0,IF($O63&lt;=AR$2,0,IF($G63&gt;=AS$2,0,IF($K63&gt;=$J63,0,IF($O63&lt;=AS$2,($J63-(SUM($K63,SUM($Z63:AR63)))),IF($L63=$D$139,(($J63-$K63)/$P63),(($J63-SUM($Z63:AR63))*$Q63))*IF($V63&lt;=AS$2,(DATEDIF(AR$2,$V63,"D")/365),IF($G63&gt;AR$2,(DATEDIF($G63,AS$2,"D")/365),1)))))))</f>
        <v>0</v>
      </c>
      <c r="AT63" s="53">
        <f>IF($V63&lt;=AS$2,0,IF($O63&lt;=AS$2,0,IF($G63&gt;=AT$2,0,IF($K63&gt;=$J63,0,IF($O63&lt;=AT$2,($J63-(SUM($K63,SUM($Z63:AS63)))),IF($L63=$D$139,(($J63-$K63)/$P63),(($J63-SUM($Z63:AS63))*$Q63))*IF($V63&lt;=AT$2,(DATEDIF(AS$2,$V63,"D")/365),IF($G63&gt;AS$2,(DATEDIF($G63,AT$2,"D")/365),1)))))))</f>
        <v>0</v>
      </c>
      <c r="AU63" s="53">
        <f>IF($V63&lt;=AT$2,0,IF($O63&lt;=AT$2,0,IF($G63&gt;=AU$2,0,IF($K63&gt;=$J63,0,IF($O63&lt;=AU$2,($J63-(SUM($K63,SUM($Z63:AT63)))),IF($L63=$D$139,(($J63-$K63)/$P63),(($J63-SUM($Z63:AT63))*$Q63))*IF($V63&lt;=AU$2,(DATEDIF(AT$2,$V63,"D")/365),IF($G63&gt;AT$2,(DATEDIF($G63,AU$2,"D")/365),1)))))))</f>
        <v>0</v>
      </c>
      <c r="AV63" s="53">
        <f>IF($V63&lt;=AU$2,0,IF($O63&lt;=AU$2,0,IF($G63&gt;=AV$2,0,IF($K63&gt;=$J63,0,IF($O63&lt;=AV$2,($J63-(SUM($K63,SUM($Z63:AU63)))),IF($L63=$D$139,(($J63-$K63)/$P63),(($J63-SUM($Z63:AU63))*$Q63))*IF($V63&lt;=AV$2,(DATEDIF(AU$2,$V63,"D")/365),IF($G63&gt;AU$2,(DATEDIF($G63,AV$2,"D")/365),1)))))))</f>
        <v>0</v>
      </c>
      <c r="AW63" s="53">
        <f>IF($V63&lt;=AV$2,0,IF($O63&lt;=AV$2,0,IF($G63&gt;=AW$2,0,IF($K63&gt;=$J63,0,IF($O63&lt;=AW$2,($J63-(SUM($K63,SUM($Z63:AV63)))),IF($L63=$D$139,(($J63-$K63)/$P63),(($J63-SUM($Z63:AV63))*$Q63))*IF($V63&lt;=AW$2,(DATEDIF(AV$2,$V63,"D")/365),IF($G63&gt;AV$2,(DATEDIF($G63,AW$2,"D")/365),1)))))))</f>
        <v>0</v>
      </c>
      <c r="AX63" s="53">
        <f>IF($V63&lt;=AW$2,0,IF($O63&lt;=AW$2,0,IF($G63&gt;=AX$2,0,IF($K63&gt;=$J63,0,IF($O63&lt;=AX$2,($J63-(SUM($K63,SUM($Z63:AW63)))),IF($L63=$D$139,(($J63-$K63)/$P63),(($J63-SUM($Z63:AW63))*$Q63))*IF($V63&lt;=AX$2,(DATEDIF(AW$2,$V63,"D")/365),IF($G63&gt;AW$2,(DATEDIF($G63,AX$2,"D")/365),1)))))))</f>
        <v>0</v>
      </c>
      <c r="AY63" s="53">
        <f>IF($V63&lt;=AX$2,0,IF($O63&lt;=AX$2,0,IF($G63&gt;=AY$2,0,IF($K63&gt;=$J63,0,IF($O63&lt;=AY$2,($J63-(SUM($K63,SUM($Z63:AX63)))),IF($L63=$D$139,(($J63-$K63)/$P63),(($J63-SUM($Z63:AX63))*$Q63))*IF($V63&lt;=AY$2,(DATEDIF(AX$2,$V63,"D")/365),IF($G63&gt;AX$2,(DATEDIF($G63,AY$2,"D")/365),1)))))))</f>
        <v>0</v>
      </c>
      <c r="AZ63" s="52"/>
      <c r="BA63" s="52"/>
      <c r="BB63" s="126">
        <f>IF($V63&lt;=BB$2,0,IF($G63&gt;=BB$2,0,IF($G63&gt;$W$3,(J63-Z63),IF($G63&lt;=$W$3,J63-SUM(W63,$Z63:Z63),0))))</f>
        <v>0</v>
      </c>
      <c r="BC63" s="53">
        <f t="shared" si="27"/>
        <v>0</v>
      </c>
      <c r="BD63" s="52">
        <f t="shared" si="27"/>
        <v>0</v>
      </c>
      <c r="BE63" s="53">
        <f t="shared" si="27"/>
        <v>0</v>
      </c>
      <c r="BF63" s="52">
        <f t="shared" si="27"/>
        <v>0</v>
      </c>
      <c r="BG63" s="53">
        <f t="shared" si="27"/>
        <v>0</v>
      </c>
      <c r="BH63" s="52">
        <f t="shared" si="27"/>
        <v>0</v>
      </c>
      <c r="BI63" s="53">
        <f t="shared" si="27"/>
        <v>0</v>
      </c>
      <c r="BJ63" s="52">
        <f t="shared" si="27"/>
        <v>0</v>
      </c>
      <c r="BK63" s="53">
        <f t="shared" si="27"/>
        <v>0</v>
      </c>
      <c r="BL63" s="52">
        <f t="shared" si="27"/>
        <v>0</v>
      </c>
      <c r="BM63" s="53">
        <f t="shared" si="27"/>
        <v>0</v>
      </c>
      <c r="BN63" s="52">
        <f t="shared" si="27"/>
        <v>0</v>
      </c>
      <c r="BO63" s="53">
        <f t="shared" si="27"/>
        <v>0</v>
      </c>
      <c r="BP63" s="52">
        <f t="shared" si="27"/>
        <v>0</v>
      </c>
      <c r="BQ63" s="53">
        <f t="shared" si="27"/>
        <v>0</v>
      </c>
      <c r="BR63" s="52">
        <f t="shared" si="25"/>
        <v>0</v>
      </c>
      <c r="BS63" s="53">
        <f t="shared" si="25"/>
        <v>0</v>
      </c>
      <c r="BT63" s="52">
        <f t="shared" si="25"/>
        <v>0</v>
      </c>
      <c r="BU63" s="53">
        <f t="shared" si="25"/>
        <v>0</v>
      </c>
      <c r="BV63" s="52">
        <f t="shared" si="25"/>
        <v>0</v>
      </c>
      <c r="BW63" s="53">
        <f t="shared" si="25"/>
        <v>0</v>
      </c>
      <c r="BX63" s="52">
        <f t="shared" si="25"/>
        <v>0</v>
      </c>
      <c r="BY63" s="53">
        <f t="shared" si="25"/>
        <v>0</v>
      </c>
      <c r="BZ63" s="52">
        <f t="shared" si="25"/>
        <v>0</v>
      </c>
      <c r="CA63" s="53">
        <f t="shared" si="25"/>
        <v>0</v>
      </c>
    </row>
    <row r="64" spans="1:79">
      <c r="A64" s="20">
        <v>63</v>
      </c>
      <c r="B64" s="20" t="s">
        <v>30</v>
      </c>
      <c r="C64" s="20" t="s">
        <v>153</v>
      </c>
      <c r="D64" s="2">
        <v>1985</v>
      </c>
      <c r="E64" s="3">
        <v>4</v>
      </c>
      <c r="F64" s="2">
        <v>1</v>
      </c>
      <c r="G64" s="55">
        <f t="shared" si="22"/>
        <v>31137</v>
      </c>
      <c r="H64" s="4">
        <v>0</v>
      </c>
      <c r="I64" s="1">
        <v>0</v>
      </c>
      <c r="J64" s="51">
        <f t="shared" si="23"/>
        <v>0</v>
      </c>
      <c r="K64" s="54">
        <f t="shared" si="24"/>
        <v>0</v>
      </c>
      <c r="L64" s="4" t="s">
        <v>96</v>
      </c>
      <c r="M64" s="54">
        <f t="shared" si="15"/>
        <v>10</v>
      </c>
      <c r="N64" s="53">
        <f t="shared" si="2"/>
        <v>10</v>
      </c>
      <c r="O64" s="55">
        <f t="shared" si="3"/>
        <v>34789</v>
      </c>
      <c r="P64" s="53">
        <f t="shared" si="4"/>
        <v>0</v>
      </c>
      <c r="Q64" s="111">
        <f t="shared" si="5"/>
        <v>0</v>
      </c>
      <c r="R64" s="150" t="s">
        <v>130</v>
      </c>
      <c r="S64" s="151">
        <v>17</v>
      </c>
      <c r="T64" s="152">
        <v>4</v>
      </c>
      <c r="U64" s="151">
        <v>2035</v>
      </c>
      <c r="V64" s="116">
        <f t="shared" si="20"/>
        <v>54878</v>
      </c>
      <c r="W64" s="53">
        <f t="shared" si="7"/>
        <v>0</v>
      </c>
      <c r="X64" s="53">
        <f t="shared" si="8"/>
        <v>0</v>
      </c>
      <c r="Y64" s="53">
        <f t="shared" si="9"/>
        <v>0</v>
      </c>
      <c r="Z64" s="53">
        <f t="shared" si="21"/>
        <v>0</v>
      </c>
      <c r="AA64" s="53">
        <f>IF($V64&lt;=Z$2,0,IF($O64&lt;=Z$2,0,IF($G64&gt;=AA$2,0,IF($K64&gt;=$J64,0,IF($O64&lt;=AA$2,($J64-(SUM($K64,SUM($Z64:Z64)))),IF($L64=$D$139,(($J64-$K64)/$P64),(($J64-SUM($Z64:Z64))*$Q64))*IF($V64&lt;=AA$2,(DATEDIF(Z$2,$V64,"D")/365),IF($G64&gt;Z$2,(DATEDIF($G64,AA$2,"D")/365),1)))))))</f>
        <v>0</v>
      </c>
      <c r="AB64" s="53">
        <f>IF($V64&lt;=AA$2,0,IF($O64&lt;=AA$2,0,IF($G64&gt;=AB$2,0,IF($K64&gt;=$J64,0,IF($O64&lt;=AB$2,($J64-(SUM($K64,SUM($Z64:AA64)))),IF($L64=$D$139,(($J64-$K64)/$P64),(($J64-SUM($Z64:AA64))*$Q64))*IF($V64&lt;=AB$2,(DATEDIF(AA$2,$V64,"D")/365),IF($G64&gt;AA$2,(DATEDIF($G64,AB$2,"D")/365),1)))))))</f>
        <v>0</v>
      </c>
      <c r="AC64" s="53">
        <f>IF($V64&lt;=AB$2,0,IF($O64&lt;=AB$2,0,IF($G64&gt;=AC$2,0,IF($K64&gt;=$J64,0,IF($O64&lt;=AC$2,($J64-(SUM($K64,SUM($Z64:AB64)))),IF($L64=$D$139,(($J64-$K64)/$P64),(($J64-SUM($Z64:AB64))*$Q64))*IF($V64&lt;=AC$2,(DATEDIF(AB$2,$V64,"D")/365),IF($G64&gt;AB$2,(DATEDIF($G64,AC$2,"D")/365),1)))))))</f>
        <v>0</v>
      </c>
      <c r="AD64" s="53">
        <f>IF($V64&lt;=AC$2,0,IF($O64&lt;=AC$2,0,IF($G64&gt;=AD$2,0,IF($K64&gt;=$J64,0,IF($O64&lt;=AD$2,($J64-(SUM($K64,SUM($Z64:AC64)))),IF($L64=$D$139,(($J64-$K64)/$P64),(($J64-SUM($Z64:AC64))*$Q64))*IF($V64&lt;=AD$2,(DATEDIF(AC$2,$V64,"D")/365),IF($G64&gt;AC$2,(DATEDIF($G64,AD$2,"D")/365),1)))))))</f>
        <v>0</v>
      </c>
      <c r="AE64" s="53">
        <f>IF($V64&lt;=AD$2,0,IF($O64&lt;=AD$2,0,IF($G64&gt;=AE$2,0,IF($K64&gt;=$J64,0,IF($O64&lt;=AE$2,($J64-(SUM($K64,SUM($Z64:AD64)))),IF($L64=$D$139,(($J64-$K64)/$P64),(($J64-SUM($Z64:AD64))*$Q64))*IF($V64&lt;=AE$2,(DATEDIF(AD$2,$V64,"D")/365),IF($G64&gt;AD$2,(DATEDIF($G64,AE$2,"D")/365),1)))))))</f>
        <v>0</v>
      </c>
      <c r="AF64" s="53">
        <f>IF($V64&lt;=AE$2,0,IF($O64&lt;=AE$2,0,IF($G64&gt;=AF$2,0,IF($K64&gt;=$J64,0,IF($O64&lt;=AF$2,($J64-(SUM($K64,SUM($Z64:AE64)))),IF($L64=$D$139,(($J64-$K64)/$P64),(($J64-SUM($Z64:AE64))*$Q64))*IF($V64&lt;=AF$2,(DATEDIF(AE$2,$V64,"D")/365),IF($G64&gt;AE$2,(DATEDIF($G64,AF$2,"D")/365),1)))))))</f>
        <v>0</v>
      </c>
      <c r="AG64" s="53">
        <f>IF($V64&lt;=AF$2,0,IF($O64&lt;=AF$2,0,IF($G64&gt;=AG$2,0,IF($K64&gt;=$J64,0,IF($O64&lt;=AG$2,($J64-(SUM($K64,SUM($Z64:AF64)))),IF($L64=$D$139,(($J64-$K64)/$P64),(($J64-SUM($Z64:AF64))*$Q64))*IF($V64&lt;=AG$2,(DATEDIF(AF$2,$V64,"D")/365),IF($G64&gt;AF$2,(DATEDIF($G64,AG$2,"D")/365),1)))))))</f>
        <v>0</v>
      </c>
      <c r="AH64" s="53">
        <f>IF($V64&lt;=AG$2,0,IF($O64&lt;=AG$2,0,IF($G64&gt;=AH$2,0,IF($K64&gt;=$J64,0,IF($O64&lt;=AH$2,($J64-(SUM($K64,SUM($Z64:AG64)))),IF($L64=$D$139,(($J64-$K64)/$P64),(($J64-SUM($Z64:AG64))*$Q64))*IF($V64&lt;=AH$2,(DATEDIF(AG$2,$V64,"D")/365),IF($G64&gt;AG$2,(DATEDIF($G64,AH$2,"D")/365),1)))))))</f>
        <v>0</v>
      </c>
      <c r="AI64" s="53">
        <f>IF($V64&lt;=AH$2,0,IF($O64&lt;=AH$2,0,IF($G64&gt;=AI$2,0,IF($K64&gt;=$J64,0,IF($O64&lt;=AI$2,($J64-(SUM($K64,SUM($Z64:AH64)))),IF($L64=$D$139,(($J64-$K64)/$P64),(($J64-SUM($Z64:AH64))*$Q64))*IF($V64&lt;=AI$2,(DATEDIF(AH$2,$V64,"D")/365),IF($G64&gt;AH$2,(DATEDIF($G64,AI$2,"D")/365),1)))))))</f>
        <v>0</v>
      </c>
      <c r="AJ64" s="53">
        <f>IF($V64&lt;=AI$2,0,IF($O64&lt;=AI$2,0,IF($G64&gt;=AJ$2,0,IF($K64&gt;=$J64,0,IF($O64&lt;=AJ$2,($J64-(SUM($K64,SUM($Z64:AI64)))),IF($L64=$D$139,(($J64-$K64)/$P64),(($J64-SUM($Z64:AI64))*$Q64))*IF($V64&lt;=AJ$2,(DATEDIF(AI$2,$V64,"D")/365),IF($G64&gt;AI$2,(DATEDIF($G64,AJ$2,"D")/365),1)))))))</f>
        <v>0</v>
      </c>
      <c r="AK64" s="53">
        <f>IF($V64&lt;=AJ$2,0,IF($O64&lt;=AJ$2,0,IF($G64&gt;=AK$2,0,IF($K64&gt;=$J64,0,IF($O64&lt;=AK$2,($J64-(SUM($K64,SUM($Z64:AJ64)))),IF($L64=$D$139,(($J64-$K64)/$P64),(($J64-SUM($Z64:AJ64))*$Q64))*IF($V64&lt;=AK$2,(DATEDIF(AJ$2,$V64,"D")/365),IF($G64&gt;AJ$2,(DATEDIF($G64,AK$2,"D")/365),1)))))))</f>
        <v>0</v>
      </c>
      <c r="AL64" s="53">
        <f>IF($V64&lt;=AK$2,0,IF($O64&lt;=AK$2,0,IF($G64&gt;=AL$2,0,IF($K64&gt;=$J64,0,IF($O64&lt;=AL$2,($J64-(SUM($K64,SUM($Z64:AK64)))),IF($L64=$D$139,(($J64-$K64)/$P64),(($J64-SUM($Z64:AK64))*$Q64))*IF($V64&lt;=AL$2,(DATEDIF(AK$2,$V64,"D")/365),IF($G64&gt;AK$2,(DATEDIF($G64,AL$2,"D")/365),1)))))))</f>
        <v>0</v>
      </c>
      <c r="AM64" s="53">
        <f>IF($V64&lt;=AL$2,0,IF($O64&lt;=AL$2,0,IF($G64&gt;=AM$2,0,IF($K64&gt;=$J64,0,IF($O64&lt;=AM$2,($J64-(SUM($K64,SUM($Z64:AL64)))),IF($L64=$D$139,(($J64-$K64)/$P64),(($J64-SUM($Z64:AL64))*$Q64))*IF($V64&lt;=AM$2,(DATEDIF(AL$2,$V64,"D")/365),IF($G64&gt;AL$2,(DATEDIF($G64,AM$2,"D")/365),1)))))))</f>
        <v>0</v>
      </c>
      <c r="AN64" s="53">
        <f>IF($V64&lt;=AM$2,0,IF($O64&lt;=AM$2,0,IF($G64&gt;=AN$2,0,IF($K64&gt;=$J64,0,IF($O64&lt;=AN$2,($J64-(SUM($K64,SUM($Z64:AM64)))),IF($L64=$D$139,(($J64-$K64)/$P64),(($J64-SUM($Z64:AM64))*$Q64))*IF($V64&lt;=AN$2,(DATEDIF(AM$2,$V64,"D")/365),IF($G64&gt;AM$2,(DATEDIF($G64,AN$2,"D")/365),1)))))))</f>
        <v>0</v>
      </c>
      <c r="AO64" s="53">
        <f>IF($V64&lt;=AN$2,0,IF($O64&lt;=AN$2,0,IF($G64&gt;=AO$2,0,IF($K64&gt;=$J64,0,IF($O64&lt;=AO$2,($J64-(SUM($K64,SUM($Z64:AN64)))),IF($L64=$D$139,(($J64-$K64)/$P64),(($J64-SUM($Z64:AN64))*$Q64))*IF($V64&lt;=AO$2,(DATEDIF(AN$2,$V64,"D")/365),IF($G64&gt;AN$2,(DATEDIF($G64,AO$2,"D")/365),1)))))))</f>
        <v>0</v>
      </c>
      <c r="AP64" s="53">
        <f>IF($V64&lt;=AO$2,0,IF($O64&lt;=AO$2,0,IF($G64&gt;=AP$2,0,IF($K64&gt;=$J64,0,IF($O64&lt;=AP$2,($J64-(SUM($K64,SUM($Z64:AO64)))),IF($L64=$D$139,(($J64-$K64)/$P64),(($J64-SUM($Z64:AO64))*$Q64))*IF($V64&lt;=AP$2,(DATEDIF(AO$2,$V64,"D")/365),IF($G64&gt;AO$2,(DATEDIF($G64,AP$2,"D")/365),1)))))))</f>
        <v>0</v>
      </c>
      <c r="AQ64" s="53">
        <f>IF($V64&lt;=AP$2,0,IF($O64&lt;=AP$2,0,IF($G64&gt;=AQ$2,0,IF($K64&gt;=$J64,0,IF($O64&lt;=AQ$2,($J64-(SUM($K64,SUM($Z64:AP64)))),IF($L64=$D$139,(($J64-$K64)/$P64),(($J64-SUM($Z64:AP64))*$Q64))*IF($V64&lt;=AQ$2,(DATEDIF(AP$2,$V64,"D")/365),IF($G64&gt;AP$2,(DATEDIF($G64,AQ$2,"D")/365),1)))))))</f>
        <v>0</v>
      </c>
      <c r="AR64" s="53">
        <f>IF($V64&lt;=AQ$2,0,IF($O64&lt;=AQ$2,0,IF($G64&gt;=AR$2,0,IF($K64&gt;=$J64,0,IF($O64&lt;=AR$2,($J64-(SUM($K64,SUM($Z64:AQ64)))),IF($L64=$D$139,(($J64-$K64)/$P64),(($J64-SUM($Z64:AQ64))*$Q64))*IF($V64&lt;=AR$2,(DATEDIF(AQ$2,$V64,"D")/365),IF($G64&gt;AQ$2,(DATEDIF($G64,AR$2,"D")/365),1)))))))</f>
        <v>0</v>
      </c>
      <c r="AS64" s="53">
        <f>IF($V64&lt;=AR$2,0,IF($O64&lt;=AR$2,0,IF($G64&gt;=AS$2,0,IF($K64&gt;=$J64,0,IF($O64&lt;=AS$2,($J64-(SUM($K64,SUM($Z64:AR64)))),IF($L64=$D$139,(($J64-$K64)/$P64),(($J64-SUM($Z64:AR64))*$Q64))*IF($V64&lt;=AS$2,(DATEDIF(AR$2,$V64,"D")/365),IF($G64&gt;AR$2,(DATEDIF($G64,AS$2,"D")/365),1)))))))</f>
        <v>0</v>
      </c>
      <c r="AT64" s="53">
        <f>IF($V64&lt;=AS$2,0,IF($O64&lt;=AS$2,0,IF($G64&gt;=AT$2,0,IF($K64&gt;=$J64,0,IF($O64&lt;=AT$2,($J64-(SUM($K64,SUM($Z64:AS64)))),IF($L64=$D$139,(($J64-$K64)/$P64),(($J64-SUM($Z64:AS64))*$Q64))*IF($V64&lt;=AT$2,(DATEDIF(AS$2,$V64,"D")/365),IF($G64&gt;AS$2,(DATEDIF($G64,AT$2,"D")/365),1)))))))</f>
        <v>0</v>
      </c>
      <c r="AU64" s="53">
        <f>IF($V64&lt;=AT$2,0,IF($O64&lt;=AT$2,0,IF($G64&gt;=AU$2,0,IF($K64&gt;=$J64,0,IF($O64&lt;=AU$2,($J64-(SUM($K64,SUM($Z64:AT64)))),IF($L64=$D$139,(($J64-$K64)/$P64),(($J64-SUM($Z64:AT64))*$Q64))*IF($V64&lt;=AU$2,(DATEDIF(AT$2,$V64,"D")/365),IF($G64&gt;AT$2,(DATEDIF($G64,AU$2,"D")/365),1)))))))</f>
        <v>0</v>
      </c>
      <c r="AV64" s="53">
        <f>IF($V64&lt;=AU$2,0,IF($O64&lt;=AU$2,0,IF($G64&gt;=AV$2,0,IF($K64&gt;=$J64,0,IF($O64&lt;=AV$2,($J64-(SUM($K64,SUM($Z64:AU64)))),IF($L64=$D$139,(($J64-$K64)/$P64),(($J64-SUM($Z64:AU64))*$Q64))*IF($V64&lt;=AV$2,(DATEDIF(AU$2,$V64,"D")/365),IF($G64&gt;AU$2,(DATEDIF($G64,AV$2,"D")/365),1)))))))</f>
        <v>0</v>
      </c>
      <c r="AW64" s="53">
        <f>IF($V64&lt;=AV$2,0,IF($O64&lt;=AV$2,0,IF($G64&gt;=AW$2,0,IF($K64&gt;=$J64,0,IF($O64&lt;=AW$2,($J64-(SUM($K64,SUM($Z64:AV64)))),IF($L64=$D$139,(($J64-$K64)/$P64),(($J64-SUM($Z64:AV64))*$Q64))*IF($V64&lt;=AW$2,(DATEDIF(AV$2,$V64,"D")/365),IF($G64&gt;AV$2,(DATEDIF($G64,AW$2,"D")/365),1)))))))</f>
        <v>0</v>
      </c>
      <c r="AX64" s="53">
        <f>IF($V64&lt;=AW$2,0,IF($O64&lt;=AW$2,0,IF($G64&gt;=AX$2,0,IF($K64&gt;=$J64,0,IF($O64&lt;=AX$2,($J64-(SUM($K64,SUM($Z64:AW64)))),IF($L64=$D$139,(($J64-$K64)/$P64),(($J64-SUM($Z64:AW64))*$Q64))*IF($V64&lt;=AX$2,(DATEDIF(AW$2,$V64,"D")/365),IF($G64&gt;AW$2,(DATEDIF($G64,AX$2,"D")/365),1)))))))</f>
        <v>0</v>
      </c>
      <c r="AY64" s="53">
        <f>IF($V64&lt;=AX$2,0,IF($O64&lt;=AX$2,0,IF($G64&gt;=AY$2,0,IF($K64&gt;=$J64,0,IF($O64&lt;=AY$2,($J64-(SUM($K64,SUM($Z64:AX64)))),IF($L64=$D$139,(($J64-$K64)/$P64),(($J64-SUM($Z64:AX64))*$Q64))*IF($V64&lt;=AY$2,(DATEDIF(AX$2,$V64,"D")/365),IF($G64&gt;AX$2,(DATEDIF($G64,AY$2,"D")/365),1)))))))</f>
        <v>0</v>
      </c>
      <c r="AZ64" s="52"/>
      <c r="BA64" s="52"/>
      <c r="BB64" s="126">
        <f>IF($V64&lt;=BB$2,0,IF($G64&gt;=BB$2,0,IF($G64&gt;$W$3,(J64-Z64),IF($G64&lt;=$W$3,J64-SUM(W64,$Z64:Z64),0))))</f>
        <v>0</v>
      </c>
      <c r="BC64" s="53">
        <f t="shared" si="27"/>
        <v>0</v>
      </c>
      <c r="BD64" s="52">
        <f t="shared" si="27"/>
        <v>0</v>
      </c>
      <c r="BE64" s="53">
        <f t="shared" si="27"/>
        <v>0</v>
      </c>
      <c r="BF64" s="52">
        <f t="shared" si="27"/>
        <v>0</v>
      </c>
      <c r="BG64" s="53">
        <f t="shared" si="27"/>
        <v>0</v>
      </c>
      <c r="BH64" s="52">
        <f t="shared" si="27"/>
        <v>0</v>
      </c>
      <c r="BI64" s="53">
        <f t="shared" si="27"/>
        <v>0</v>
      </c>
      <c r="BJ64" s="52">
        <f t="shared" si="27"/>
        <v>0</v>
      </c>
      <c r="BK64" s="53">
        <f t="shared" si="27"/>
        <v>0</v>
      </c>
      <c r="BL64" s="52">
        <f t="shared" si="27"/>
        <v>0</v>
      </c>
      <c r="BM64" s="53">
        <f t="shared" si="27"/>
        <v>0</v>
      </c>
      <c r="BN64" s="52">
        <f t="shared" si="27"/>
        <v>0</v>
      </c>
      <c r="BO64" s="53">
        <f t="shared" si="27"/>
        <v>0</v>
      </c>
      <c r="BP64" s="52">
        <f t="shared" si="27"/>
        <v>0</v>
      </c>
      <c r="BQ64" s="53">
        <f t="shared" si="27"/>
        <v>0</v>
      </c>
      <c r="BR64" s="52">
        <f t="shared" si="25"/>
        <v>0</v>
      </c>
      <c r="BS64" s="53">
        <f t="shared" si="25"/>
        <v>0</v>
      </c>
      <c r="BT64" s="52">
        <f t="shared" si="25"/>
        <v>0</v>
      </c>
      <c r="BU64" s="53">
        <f t="shared" si="25"/>
        <v>0</v>
      </c>
      <c r="BV64" s="52">
        <f t="shared" si="25"/>
        <v>0</v>
      </c>
      <c r="BW64" s="53">
        <f t="shared" si="25"/>
        <v>0</v>
      </c>
      <c r="BX64" s="52">
        <f t="shared" si="25"/>
        <v>0</v>
      </c>
      <c r="BY64" s="53">
        <f t="shared" si="25"/>
        <v>0</v>
      </c>
      <c r="BZ64" s="52">
        <f t="shared" si="25"/>
        <v>0</v>
      </c>
      <c r="CA64" s="53">
        <f t="shared" si="25"/>
        <v>0</v>
      </c>
    </row>
    <row r="65" spans="1:79">
      <c r="A65" s="20">
        <v>64</v>
      </c>
      <c r="B65" s="20" t="s">
        <v>30</v>
      </c>
      <c r="C65" s="20" t="s">
        <v>153</v>
      </c>
      <c r="D65" s="2">
        <v>1985</v>
      </c>
      <c r="E65" s="3">
        <v>4</v>
      </c>
      <c r="F65" s="2">
        <v>1</v>
      </c>
      <c r="G65" s="55">
        <f t="shared" si="22"/>
        <v>31137</v>
      </c>
      <c r="H65" s="4">
        <v>0</v>
      </c>
      <c r="I65" s="1">
        <v>0</v>
      </c>
      <c r="J65" s="51">
        <f t="shared" si="23"/>
        <v>0</v>
      </c>
      <c r="K65" s="54">
        <f t="shared" si="24"/>
        <v>0</v>
      </c>
      <c r="L65" s="4" t="s">
        <v>96</v>
      </c>
      <c r="M65" s="54">
        <f t="shared" si="15"/>
        <v>10</v>
      </c>
      <c r="N65" s="53">
        <f t="shared" si="2"/>
        <v>10</v>
      </c>
      <c r="O65" s="55">
        <f t="shared" si="3"/>
        <v>34789</v>
      </c>
      <c r="P65" s="53">
        <f t="shared" si="4"/>
        <v>0</v>
      </c>
      <c r="Q65" s="111">
        <f t="shared" si="5"/>
        <v>0</v>
      </c>
      <c r="R65" s="150" t="s">
        <v>130</v>
      </c>
      <c r="S65" s="151">
        <v>17</v>
      </c>
      <c r="T65" s="152">
        <v>4</v>
      </c>
      <c r="U65" s="151">
        <v>2035</v>
      </c>
      <c r="V65" s="116">
        <f t="shared" si="20"/>
        <v>54878</v>
      </c>
      <c r="W65" s="53">
        <f t="shared" si="7"/>
        <v>0</v>
      </c>
      <c r="X65" s="53">
        <f t="shared" si="8"/>
        <v>0</v>
      </c>
      <c r="Y65" s="53">
        <f t="shared" si="9"/>
        <v>0</v>
      </c>
      <c r="Z65" s="53">
        <f t="shared" si="21"/>
        <v>0</v>
      </c>
      <c r="AA65" s="53">
        <f>IF($V65&lt;=Z$2,0,IF($O65&lt;=Z$2,0,IF($G65&gt;=AA$2,0,IF($K65&gt;=$J65,0,IF($O65&lt;=AA$2,($J65-(SUM($K65,SUM($Z65:Z65)))),IF($L65=$D$139,(($J65-$K65)/$P65),(($J65-SUM($Z65:Z65))*$Q65))*IF($V65&lt;=AA$2,(DATEDIF(Z$2,$V65,"D")/365),IF($G65&gt;Z$2,(DATEDIF($G65,AA$2,"D")/365),1)))))))</f>
        <v>0</v>
      </c>
      <c r="AB65" s="53">
        <f>IF($V65&lt;=AA$2,0,IF($O65&lt;=AA$2,0,IF($G65&gt;=AB$2,0,IF($K65&gt;=$J65,0,IF($O65&lt;=AB$2,($J65-(SUM($K65,SUM($Z65:AA65)))),IF($L65=$D$139,(($J65-$K65)/$P65),(($J65-SUM($Z65:AA65))*$Q65))*IF($V65&lt;=AB$2,(DATEDIF(AA$2,$V65,"D")/365),IF($G65&gt;AA$2,(DATEDIF($G65,AB$2,"D")/365),1)))))))</f>
        <v>0</v>
      </c>
      <c r="AC65" s="53">
        <f>IF($V65&lt;=AB$2,0,IF($O65&lt;=AB$2,0,IF($G65&gt;=AC$2,0,IF($K65&gt;=$J65,0,IF($O65&lt;=AC$2,($J65-(SUM($K65,SUM($Z65:AB65)))),IF($L65=$D$139,(($J65-$K65)/$P65),(($J65-SUM($Z65:AB65))*$Q65))*IF($V65&lt;=AC$2,(DATEDIF(AB$2,$V65,"D")/365),IF($G65&gt;AB$2,(DATEDIF($G65,AC$2,"D")/365),1)))))))</f>
        <v>0</v>
      </c>
      <c r="AD65" s="53">
        <f>IF($V65&lt;=AC$2,0,IF($O65&lt;=AC$2,0,IF($G65&gt;=AD$2,0,IF($K65&gt;=$J65,0,IF($O65&lt;=AD$2,($J65-(SUM($K65,SUM($Z65:AC65)))),IF($L65=$D$139,(($J65-$K65)/$P65),(($J65-SUM($Z65:AC65))*$Q65))*IF($V65&lt;=AD$2,(DATEDIF(AC$2,$V65,"D")/365),IF($G65&gt;AC$2,(DATEDIF($G65,AD$2,"D")/365),1)))))))</f>
        <v>0</v>
      </c>
      <c r="AE65" s="53">
        <f>IF($V65&lt;=AD$2,0,IF($O65&lt;=AD$2,0,IF($G65&gt;=AE$2,0,IF($K65&gt;=$J65,0,IF($O65&lt;=AE$2,($J65-(SUM($K65,SUM($Z65:AD65)))),IF($L65=$D$139,(($J65-$K65)/$P65),(($J65-SUM($Z65:AD65))*$Q65))*IF($V65&lt;=AE$2,(DATEDIF(AD$2,$V65,"D")/365),IF($G65&gt;AD$2,(DATEDIF($G65,AE$2,"D")/365),1)))))))</f>
        <v>0</v>
      </c>
      <c r="AF65" s="53">
        <f>IF($V65&lt;=AE$2,0,IF($O65&lt;=AE$2,0,IF($G65&gt;=AF$2,0,IF($K65&gt;=$J65,0,IF($O65&lt;=AF$2,($J65-(SUM($K65,SUM($Z65:AE65)))),IF($L65=$D$139,(($J65-$K65)/$P65),(($J65-SUM($Z65:AE65))*$Q65))*IF($V65&lt;=AF$2,(DATEDIF(AE$2,$V65,"D")/365),IF($G65&gt;AE$2,(DATEDIF($G65,AF$2,"D")/365),1)))))))</f>
        <v>0</v>
      </c>
      <c r="AG65" s="53">
        <f>IF($V65&lt;=AF$2,0,IF($O65&lt;=AF$2,0,IF($G65&gt;=AG$2,0,IF($K65&gt;=$J65,0,IF($O65&lt;=AG$2,($J65-(SUM($K65,SUM($Z65:AF65)))),IF($L65=$D$139,(($J65-$K65)/$P65),(($J65-SUM($Z65:AF65))*$Q65))*IF($V65&lt;=AG$2,(DATEDIF(AF$2,$V65,"D")/365),IF($G65&gt;AF$2,(DATEDIF($G65,AG$2,"D")/365),1)))))))</f>
        <v>0</v>
      </c>
      <c r="AH65" s="53">
        <f>IF($V65&lt;=AG$2,0,IF($O65&lt;=AG$2,0,IF($G65&gt;=AH$2,0,IF($K65&gt;=$J65,0,IF($O65&lt;=AH$2,($J65-(SUM($K65,SUM($Z65:AG65)))),IF($L65=$D$139,(($J65-$K65)/$P65),(($J65-SUM($Z65:AG65))*$Q65))*IF($V65&lt;=AH$2,(DATEDIF(AG$2,$V65,"D")/365),IF($G65&gt;AG$2,(DATEDIF($G65,AH$2,"D")/365),1)))))))</f>
        <v>0</v>
      </c>
      <c r="AI65" s="53">
        <f>IF($V65&lt;=AH$2,0,IF($O65&lt;=AH$2,0,IF($G65&gt;=AI$2,0,IF($K65&gt;=$J65,0,IF($O65&lt;=AI$2,($J65-(SUM($K65,SUM($Z65:AH65)))),IF($L65=$D$139,(($J65-$K65)/$P65),(($J65-SUM($Z65:AH65))*$Q65))*IF($V65&lt;=AI$2,(DATEDIF(AH$2,$V65,"D")/365),IF($G65&gt;AH$2,(DATEDIF($G65,AI$2,"D")/365),1)))))))</f>
        <v>0</v>
      </c>
      <c r="AJ65" s="53">
        <f>IF($V65&lt;=AI$2,0,IF($O65&lt;=AI$2,0,IF($G65&gt;=AJ$2,0,IF($K65&gt;=$J65,0,IF($O65&lt;=AJ$2,($J65-(SUM($K65,SUM($Z65:AI65)))),IF($L65=$D$139,(($J65-$K65)/$P65),(($J65-SUM($Z65:AI65))*$Q65))*IF($V65&lt;=AJ$2,(DATEDIF(AI$2,$V65,"D")/365),IF($G65&gt;AI$2,(DATEDIF($G65,AJ$2,"D")/365),1)))))))</f>
        <v>0</v>
      </c>
      <c r="AK65" s="53">
        <f>IF($V65&lt;=AJ$2,0,IF($O65&lt;=AJ$2,0,IF($G65&gt;=AK$2,0,IF($K65&gt;=$J65,0,IF($O65&lt;=AK$2,($J65-(SUM($K65,SUM($Z65:AJ65)))),IF($L65=$D$139,(($J65-$K65)/$P65),(($J65-SUM($Z65:AJ65))*$Q65))*IF($V65&lt;=AK$2,(DATEDIF(AJ$2,$V65,"D")/365),IF($G65&gt;AJ$2,(DATEDIF($G65,AK$2,"D")/365),1)))))))</f>
        <v>0</v>
      </c>
      <c r="AL65" s="53">
        <f>IF($V65&lt;=AK$2,0,IF($O65&lt;=AK$2,0,IF($G65&gt;=AL$2,0,IF($K65&gt;=$J65,0,IF($O65&lt;=AL$2,($J65-(SUM($K65,SUM($Z65:AK65)))),IF($L65=$D$139,(($J65-$K65)/$P65),(($J65-SUM($Z65:AK65))*$Q65))*IF($V65&lt;=AL$2,(DATEDIF(AK$2,$V65,"D")/365),IF($G65&gt;AK$2,(DATEDIF($G65,AL$2,"D")/365),1)))))))</f>
        <v>0</v>
      </c>
      <c r="AM65" s="53">
        <f>IF($V65&lt;=AL$2,0,IF($O65&lt;=AL$2,0,IF($G65&gt;=AM$2,0,IF($K65&gt;=$J65,0,IF($O65&lt;=AM$2,($J65-(SUM($K65,SUM($Z65:AL65)))),IF($L65=$D$139,(($J65-$K65)/$P65),(($J65-SUM($Z65:AL65))*$Q65))*IF($V65&lt;=AM$2,(DATEDIF(AL$2,$V65,"D")/365),IF($G65&gt;AL$2,(DATEDIF($G65,AM$2,"D")/365),1)))))))</f>
        <v>0</v>
      </c>
      <c r="AN65" s="53">
        <f>IF($V65&lt;=AM$2,0,IF($O65&lt;=AM$2,0,IF($G65&gt;=AN$2,0,IF($K65&gt;=$J65,0,IF($O65&lt;=AN$2,($J65-(SUM($K65,SUM($Z65:AM65)))),IF($L65=$D$139,(($J65-$K65)/$P65),(($J65-SUM($Z65:AM65))*$Q65))*IF($V65&lt;=AN$2,(DATEDIF(AM$2,$V65,"D")/365),IF($G65&gt;AM$2,(DATEDIF($G65,AN$2,"D")/365),1)))))))</f>
        <v>0</v>
      </c>
      <c r="AO65" s="53">
        <f>IF($V65&lt;=AN$2,0,IF($O65&lt;=AN$2,0,IF($G65&gt;=AO$2,0,IF($K65&gt;=$J65,0,IF($O65&lt;=AO$2,($J65-(SUM($K65,SUM($Z65:AN65)))),IF($L65=$D$139,(($J65-$K65)/$P65),(($J65-SUM($Z65:AN65))*$Q65))*IF($V65&lt;=AO$2,(DATEDIF(AN$2,$V65,"D")/365),IF($G65&gt;AN$2,(DATEDIF($G65,AO$2,"D")/365),1)))))))</f>
        <v>0</v>
      </c>
      <c r="AP65" s="53">
        <f>IF($V65&lt;=AO$2,0,IF($O65&lt;=AO$2,0,IF($G65&gt;=AP$2,0,IF($K65&gt;=$J65,0,IF($O65&lt;=AP$2,($J65-(SUM($K65,SUM($Z65:AO65)))),IF($L65=$D$139,(($J65-$K65)/$P65),(($J65-SUM($Z65:AO65))*$Q65))*IF($V65&lt;=AP$2,(DATEDIF(AO$2,$V65,"D")/365),IF($G65&gt;AO$2,(DATEDIF($G65,AP$2,"D")/365),1)))))))</f>
        <v>0</v>
      </c>
      <c r="AQ65" s="53">
        <f>IF($V65&lt;=AP$2,0,IF($O65&lt;=AP$2,0,IF($G65&gt;=AQ$2,0,IF($K65&gt;=$J65,0,IF($O65&lt;=AQ$2,($J65-(SUM($K65,SUM($Z65:AP65)))),IF($L65=$D$139,(($J65-$K65)/$P65),(($J65-SUM($Z65:AP65))*$Q65))*IF($V65&lt;=AQ$2,(DATEDIF(AP$2,$V65,"D")/365),IF($G65&gt;AP$2,(DATEDIF($G65,AQ$2,"D")/365),1)))))))</f>
        <v>0</v>
      </c>
      <c r="AR65" s="53">
        <f>IF($V65&lt;=AQ$2,0,IF($O65&lt;=AQ$2,0,IF($G65&gt;=AR$2,0,IF($K65&gt;=$J65,0,IF($O65&lt;=AR$2,($J65-(SUM($K65,SUM($Z65:AQ65)))),IF($L65=$D$139,(($J65-$K65)/$P65),(($J65-SUM($Z65:AQ65))*$Q65))*IF($V65&lt;=AR$2,(DATEDIF(AQ$2,$V65,"D")/365),IF($G65&gt;AQ$2,(DATEDIF($G65,AR$2,"D")/365),1)))))))</f>
        <v>0</v>
      </c>
      <c r="AS65" s="53">
        <f>IF($V65&lt;=AR$2,0,IF($O65&lt;=AR$2,0,IF($G65&gt;=AS$2,0,IF($K65&gt;=$J65,0,IF($O65&lt;=AS$2,($J65-(SUM($K65,SUM($Z65:AR65)))),IF($L65=$D$139,(($J65-$K65)/$P65),(($J65-SUM($Z65:AR65))*$Q65))*IF($V65&lt;=AS$2,(DATEDIF(AR$2,$V65,"D")/365),IF($G65&gt;AR$2,(DATEDIF($G65,AS$2,"D")/365),1)))))))</f>
        <v>0</v>
      </c>
      <c r="AT65" s="53">
        <f>IF($V65&lt;=AS$2,0,IF($O65&lt;=AS$2,0,IF($G65&gt;=AT$2,0,IF($K65&gt;=$J65,0,IF($O65&lt;=AT$2,($J65-(SUM($K65,SUM($Z65:AS65)))),IF($L65=$D$139,(($J65-$K65)/$P65),(($J65-SUM($Z65:AS65))*$Q65))*IF($V65&lt;=AT$2,(DATEDIF(AS$2,$V65,"D")/365),IF($G65&gt;AS$2,(DATEDIF($G65,AT$2,"D")/365),1)))))))</f>
        <v>0</v>
      </c>
      <c r="AU65" s="53">
        <f>IF($V65&lt;=AT$2,0,IF($O65&lt;=AT$2,0,IF($G65&gt;=AU$2,0,IF($K65&gt;=$J65,0,IF($O65&lt;=AU$2,($J65-(SUM($K65,SUM($Z65:AT65)))),IF($L65=$D$139,(($J65-$K65)/$P65),(($J65-SUM($Z65:AT65))*$Q65))*IF($V65&lt;=AU$2,(DATEDIF(AT$2,$V65,"D")/365),IF($G65&gt;AT$2,(DATEDIF($G65,AU$2,"D")/365),1)))))))</f>
        <v>0</v>
      </c>
      <c r="AV65" s="53">
        <f>IF($V65&lt;=AU$2,0,IF($O65&lt;=AU$2,0,IF($G65&gt;=AV$2,0,IF($K65&gt;=$J65,0,IF($O65&lt;=AV$2,($J65-(SUM($K65,SUM($Z65:AU65)))),IF($L65=$D$139,(($J65-$K65)/$P65),(($J65-SUM($Z65:AU65))*$Q65))*IF($V65&lt;=AV$2,(DATEDIF(AU$2,$V65,"D")/365),IF($G65&gt;AU$2,(DATEDIF($G65,AV$2,"D")/365),1)))))))</f>
        <v>0</v>
      </c>
      <c r="AW65" s="53">
        <f>IF($V65&lt;=AV$2,0,IF($O65&lt;=AV$2,0,IF($G65&gt;=AW$2,0,IF($K65&gt;=$J65,0,IF($O65&lt;=AW$2,($J65-(SUM($K65,SUM($Z65:AV65)))),IF($L65=$D$139,(($J65-$K65)/$P65),(($J65-SUM($Z65:AV65))*$Q65))*IF($V65&lt;=AW$2,(DATEDIF(AV$2,$V65,"D")/365),IF($G65&gt;AV$2,(DATEDIF($G65,AW$2,"D")/365),1)))))))</f>
        <v>0</v>
      </c>
      <c r="AX65" s="53">
        <f>IF($V65&lt;=AW$2,0,IF($O65&lt;=AW$2,0,IF($G65&gt;=AX$2,0,IF($K65&gt;=$J65,0,IF($O65&lt;=AX$2,($J65-(SUM($K65,SUM($Z65:AW65)))),IF($L65=$D$139,(($J65-$K65)/$P65),(($J65-SUM($Z65:AW65))*$Q65))*IF($V65&lt;=AX$2,(DATEDIF(AW$2,$V65,"D")/365),IF($G65&gt;AW$2,(DATEDIF($G65,AX$2,"D")/365),1)))))))</f>
        <v>0</v>
      </c>
      <c r="AY65" s="53">
        <f>IF($V65&lt;=AX$2,0,IF($O65&lt;=AX$2,0,IF($G65&gt;=AY$2,0,IF($K65&gt;=$J65,0,IF($O65&lt;=AY$2,($J65-(SUM($K65,SUM($Z65:AX65)))),IF($L65=$D$139,(($J65-$K65)/$P65),(($J65-SUM($Z65:AX65))*$Q65))*IF($V65&lt;=AY$2,(DATEDIF(AX$2,$V65,"D")/365),IF($G65&gt;AX$2,(DATEDIF($G65,AY$2,"D")/365),1)))))))</f>
        <v>0</v>
      </c>
      <c r="AZ65" s="52"/>
      <c r="BA65" s="52"/>
      <c r="BB65" s="126">
        <f>IF($V65&lt;=BB$2,0,IF($G65&gt;=BB$2,0,IF($G65&gt;$W$3,(J65-Z65),IF($G65&lt;=$W$3,J65-SUM(W65,$Z65:Z65),0))))</f>
        <v>0</v>
      </c>
      <c r="BC65" s="53">
        <f t="shared" si="27"/>
        <v>0</v>
      </c>
      <c r="BD65" s="52">
        <f t="shared" si="27"/>
        <v>0</v>
      </c>
      <c r="BE65" s="53">
        <f t="shared" si="27"/>
        <v>0</v>
      </c>
      <c r="BF65" s="52">
        <f t="shared" si="27"/>
        <v>0</v>
      </c>
      <c r="BG65" s="53">
        <f t="shared" si="27"/>
        <v>0</v>
      </c>
      <c r="BH65" s="52">
        <f t="shared" si="27"/>
        <v>0</v>
      </c>
      <c r="BI65" s="53">
        <f t="shared" si="27"/>
        <v>0</v>
      </c>
      <c r="BJ65" s="52">
        <f t="shared" si="27"/>
        <v>0</v>
      </c>
      <c r="BK65" s="53">
        <f t="shared" si="27"/>
        <v>0</v>
      </c>
      <c r="BL65" s="52">
        <f t="shared" si="27"/>
        <v>0</v>
      </c>
      <c r="BM65" s="53">
        <f t="shared" si="27"/>
        <v>0</v>
      </c>
      <c r="BN65" s="52">
        <f t="shared" si="27"/>
        <v>0</v>
      </c>
      <c r="BO65" s="53">
        <f t="shared" si="27"/>
        <v>0</v>
      </c>
      <c r="BP65" s="52">
        <f t="shared" si="27"/>
        <v>0</v>
      </c>
      <c r="BQ65" s="53">
        <f t="shared" si="27"/>
        <v>0</v>
      </c>
      <c r="BR65" s="52">
        <f t="shared" si="25"/>
        <v>0</v>
      </c>
      <c r="BS65" s="53">
        <f t="shared" si="25"/>
        <v>0</v>
      </c>
      <c r="BT65" s="52">
        <f t="shared" si="25"/>
        <v>0</v>
      </c>
      <c r="BU65" s="53">
        <f t="shared" si="25"/>
        <v>0</v>
      </c>
      <c r="BV65" s="52">
        <f t="shared" si="25"/>
        <v>0</v>
      </c>
      <c r="BW65" s="53">
        <f t="shared" si="25"/>
        <v>0</v>
      </c>
      <c r="BX65" s="52">
        <f t="shared" si="25"/>
        <v>0</v>
      </c>
      <c r="BY65" s="53">
        <f t="shared" si="25"/>
        <v>0</v>
      </c>
      <c r="BZ65" s="52">
        <f t="shared" si="25"/>
        <v>0</v>
      </c>
      <c r="CA65" s="53">
        <f t="shared" si="25"/>
        <v>0</v>
      </c>
    </row>
    <row r="66" spans="1:79">
      <c r="A66" s="20">
        <v>65</v>
      </c>
      <c r="B66" s="20" t="s">
        <v>30</v>
      </c>
      <c r="C66" s="20" t="s">
        <v>153</v>
      </c>
      <c r="D66" s="2">
        <v>1985</v>
      </c>
      <c r="E66" s="3">
        <v>4</v>
      </c>
      <c r="F66" s="2">
        <v>1</v>
      </c>
      <c r="G66" s="55">
        <f t="shared" si="22"/>
        <v>31137</v>
      </c>
      <c r="H66" s="4">
        <v>0</v>
      </c>
      <c r="I66" s="1">
        <v>0</v>
      </c>
      <c r="J66" s="51">
        <f t="shared" si="23"/>
        <v>0</v>
      </c>
      <c r="K66" s="54">
        <f t="shared" si="24"/>
        <v>0</v>
      </c>
      <c r="L66" s="4" t="s">
        <v>96</v>
      </c>
      <c r="M66" s="54">
        <f t="shared" si="15"/>
        <v>10</v>
      </c>
      <c r="N66" s="53">
        <f t="shared" si="2"/>
        <v>10</v>
      </c>
      <c r="O66" s="55">
        <f t="shared" si="3"/>
        <v>34789</v>
      </c>
      <c r="P66" s="53">
        <f t="shared" si="4"/>
        <v>0</v>
      </c>
      <c r="Q66" s="111">
        <f t="shared" si="5"/>
        <v>0</v>
      </c>
      <c r="R66" s="150" t="s">
        <v>130</v>
      </c>
      <c r="S66" s="151">
        <v>17</v>
      </c>
      <c r="T66" s="152">
        <v>4</v>
      </c>
      <c r="U66" s="151">
        <v>2035</v>
      </c>
      <c r="V66" s="116">
        <f t="shared" si="20"/>
        <v>54878</v>
      </c>
      <c r="W66" s="53">
        <f t="shared" si="7"/>
        <v>0</v>
      </c>
      <c r="X66" s="53">
        <f t="shared" si="8"/>
        <v>0</v>
      </c>
      <c r="Y66" s="53">
        <f t="shared" si="9"/>
        <v>0</v>
      </c>
      <c r="Z66" s="53">
        <f t="shared" si="21"/>
        <v>0</v>
      </c>
      <c r="AA66" s="53">
        <f>IF($V66&lt;=Z$2,0,IF($O66&lt;=Z$2,0,IF($G66&gt;=AA$2,0,IF($K66&gt;=$J66,0,IF($O66&lt;=AA$2,($J66-(SUM($K66,SUM($Z66:Z66)))),IF($L66=$D$139,(($J66-$K66)/$P66),(($J66-SUM($Z66:Z66))*$Q66))*IF($V66&lt;=AA$2,(DATEDIF(Z$2,$V66,"D")/365),IF($G66&gt;Z$2,(DATEDIF($G66,AA$2,"D")/365),1)))))))</f>
        <v>0</v>
      </c>
      <c r="AB66" s="53">
        <f>IF($V66&lt;=AA$2,0,IF($O66&lt;=AA$2,0,IF($G66&gt;=AB$2,0,IF($K66&gt;=$J66,0,IF($O66&lt;=AB$2,($J66-(SUM($K66,SUM($Z66:AA66)))),IF($L66=$D$139,(($J66-$K66)/$P66),(($J66-SUM($Z66:AA66))*$Q66))*IF($V66&lt;=AB$2,(DATEDIF(AA$2,$V66,"D")/365),IF($G66&gt;AA$2,(DATEDIF($G66,AB$2,"D")/365),1)))))))</f>
        <v>0</v>
      </c>
      <c r="AC66" s="53">
        <f>IF($V66&lt;=AB$2,0,IF($O66&lt;=AB$2,0,IF($G66&gt;=AC$2,0,IF($K66&gt;=$J66,0,IF($O66&lt;=AC$2,($J66-(SUM($K66,SUM($Z66:AB66)))),IF($L66=$D$139,(($J66-$K66)/$P66),(($J66-SUM($Z66:AB66))*$Q66))*IF($V66&lt;=AC$2,(DATEDIF(AB$2,$V66,"D")/365),IF($G66&gt;AB$2,(DATEDIF($G66,AC$2,"D")/365),1)))))))</f>
        <v>0</v>
      </c>
      <c r="AD66" s="53">
        <f>IF($V66&lt;=AC$2,0,IF($O66&lt;=AC$2,0,IF($G66&gt;=AD$2,0,IF($K66&gt;=$J66,0,IF($O66&lt;=AD$2,($J66-(SUM($K66,SUM($Z66:AC66)))),IF($L66=$D$139,(($J66-$K66)/$P66),(($J66-SUM($Z66:AC66))*$Q66))*IF($V66&lt;=AD$2,(DATEDIF(AC$2,$V66,"D")/365),IF($G66&gt;AC$2,(DATEDIF($G66,AD$2,"D")/365),1)))))))</f>
        <v>0</v>
      </c>
      <c r="AE66" s="53">
        <f>IF($V66&lt;=AD$2,0,IF($O66&lt;=AD$2,0,IF($G66&gt;=AE$2,0,IF($K66&gt;=$J66,0,IF($O66&lt;=AE$2,($J66-(SUM($K66,SUM($Z66:AD66)))),IF($L66=$D$139,(($J66-$K66)/$P66),(($J66-SUM($Z66:AD66))*$Q66))*IF($V66&lt;=AE$2,(DATEDIF(AD$2,$V66,"D")/365),IF($G66&gt;AD$2,(DATEDIF($G66,AE$2,"D")/365),1)))))))</f>
        <v>0</v>
      </c>
      <c r="AF66" s="53">
        <f>IF($V66&lt;=AE$2,0,IF($O66&lt;=AE$2,0,IF($G66&gt;=AF$2,0,IF($K66&gt;=$J66,0,IF($O66&lt;=AF$2,($J66-(SUM($K66,SUM($Z66:AE66)))),IF($L66=$D$139,(($J66-$K66)/$P66),(($J66-SUM($Z66:AE66))*$Q66))*IF($V66&lt;=AF$2,(DATEDIF(AE$2,$V66,"D")/365),IF($G66&gt;AE$2,(DATEDIF($G66,AF$2,"D")/365),1)))))))</f>
        <v>0</v>
      </c>
      <c r="AG66" s="53">
        <f>IF($V66&lt;=AF$2,0,IF($O66&lt;=AF$2,0,IF($G66&gt;=AG$2,0,IF($K66&gt;=$J66,0,IF($O66&lt;=AG$2,($J66-(SUM($K66,SUM($Z66:AF66)))),IF($L66=$D$139,(($J66-$K66)/$P66),(($J66-SUM($Z66:AF66))*$Q66))*IF($V66&lt;=AG$2,(DATEDIF(AF$2,$V66,"D")/365),IF($G66&gt;AF$2,(DATEDIF($G66,AG$2,"D")/365),1)))))))</f>
        <v>0</v>
      </c>
      <c r="AH66" s="53">
        <f>IF($V66&lt;=AG$2,0,IF($O66&lt;=AG$2,0,IF($G66&gt;=AH$2,0,IF($K66&gt;=$J66,0,IF($O66&lt;=AH$2,($J66-(SUM($K66,SUM($Z66:AG66)))),IF($L66=$D$139,(($J66-$K66)/$P66),(($J66-SUM($Z66:AG66))*$Q66))*IF($V66&lt;=AH$2,(DATEDIF(AG$2,$V66,"D")/365),IF($G66&gt;AG$2,(DATEDIF($G66,AH$2,"D")/365),1)))))))</f>
        <v>0</v>
      </c>
      <c r="AI66" s="53">
        <f>IF($V66&lt;=AH$2,0,IF($O66&lt;=AH$2,0,IF($G66&gt;=AI$2,0,IF($K66&gt;=$J66,0,IF($O66&lt;=AI$2,($J66-(SUM($K66,SUM($Z66:AH66)))),IF($L66=$D$139,(($J66-$K66)/$P66),(($J66-SUM($Z66:AH66))*$Q66))*IF($V66&lt;=AI$2,(DATEDIF(AH$2,$V66,"D")/365),IF($G66&gt;AH$2,(DATEDIF($G66,AI$2,"D")/365),1)))))))</f>
        <v>0</v>
      </c>
      <c r="AJ66" s="53">
        <f>IF($V66&lt;=AI$2,0,IF($O66&lt;=AI$2,0,IF($G66&gt;=AJ$2,0,IF($K66&gt;=$J66,0,IF($O66&lt;=AJ$2,($J66-(SUM($K66,SUM($Z66:AI66)))),IF($L66=$D$139,(($J66-$K66)/$P66),(($J66-SUM($Z66:AI66))*$Q66))*IF($V66&lt;=AJ$2,(DATEDIF(AI$2,$V66,"D")/365),IF($G66&gt;AI$2,(DATEDIF($G66,AJ$2,"D")/365),1)))))))</f>
        <v>0</v>
      </c>
      <c r="AK66" s="53">
        <f>IF($V66&lt;=AJ$2,0,IF($O66&lt;=AJ$2,0,IF($G66&gt;=AK$2,0,IF($K66&gt;=$J66,0,IF($O66&lt;=AK$2,($J66-(SUM($K66,SUM($Z66:AJ66)))),IF($L66=$D$139,(($J66-$K66)/$P66),(($J66-SUM($Z66:AJ66))*$Q66))*IF($V66&lt;=AK$2,(DATEDIF(AJ$2,$V66,"D")/365),IF($G66&gt;AJ$2,(DATEDIF($G66,AK$2,"D")/365),1)))))))</f>
        <v>0</v>
      </c>
      <c r="AL66" s="53">
        <f>IF($V66&lt;=AK$2,0,IF($O66&lt;=AK$2,0,IF($G66&gt;=AL$2,0,IF($K66&gt;=$J66,0,IF($O66&lt;=AL$2,($J66-(SUM($K66,SUM($Z66:AK66)))),IF($L66=$D$139,(($J66-$K66)/$P66),(($J66-SUM($Z66:AK66))*$Q66))*IF($V66&lt;=AL$2,(DATEDIF(AK$2,$V66,"D")/365),IF($G66&gt;AK$2,(DATEDIF($G66,AL$2,"D")/365),1)))))))</f>
        <v>0</v>
      </c>
      <c r="AM66" s="53">
        <f>IF($V66&lt;=AL$2,0,IF($O66&lt;=AL$2,0,IF($G66&gt;=AM$2,0,IF($K66&gt;=$J66,0,IF($O66&lt;=AM$2,($J66-(SUM($K66,SUM($Z66:AL66)))),IF($L66=$D$139,(($J66-$K66)/$P66),(($J66-SUM($Z66:AL66))*$Q66))*IF($V66&lt;=AM$2,(DATEDIF(AL$2,$V66,"D")/365),IF($G66&gt;AL$2,(DATEDIF($G66,AM$2,"D")/365),1)))))))</f>
        <v>0</v>
      </c>
      <c r="AN66" s="53">
        <f>IF($V66&lt;=AM$2,0,IF($O66&lt;=AM$2,0,IF($G66&gt;=AN$2,0,IF($K66&gt;=$J66,0,IF($O66&lt;=AN$2,($J66-(SUM($K66,SUM($Z66:AM66)))),IF($L66=$D$139,(($J66-$K66)/$P66),(($J66-SUM($Z66:AM66))*$Q66))*IF($V66&lt;=AN$2,(DATEDIF(AM$2,$V66,"D")/365),IF($G66&gt;AM$2,(DATEDIF($G66,AN$2,"D")/365),1)))))))</f>
        <v>0</v>
      </c>
      <c r="AO66" s="53">
        <f>IF($V66&lt;=AN$2,0,IF($O66&lt;=AN$2,0,IF($G66&gt;=AO$2,0,IF($K66&gt;=$J66,0,IF($O66&lt;=AO$2,($J66-(SUM($K66,SUM($Z66:AN66)))),IF($L66=$D$139,(($J66-$K66)/$P66),(($J66-SUM($Z66:AN66))*$Q66))*IF($V66&lt;=AO$2,(DATEDIF(AN$2,$V66,"D")/365),IF($G66&gt;AN$2,(DATEDIF($G66,AO$2,"D")/365),1)))))))</f>
        <v>0</v>
      </c>
      <c r="AP66" s="53">
        <f>IF($V66&lt;=AO$2,0,IF($O66&lt;=AO$2,0,IF($G66&gt;=AP$2,0,IF($K66&gt;=$J66,0,IF($O66&lt;=AP$2,($J66-(SUM($K66,SUM($Z66:AO66)))),IF($L66=$D$139,(($J66-$K66)/$P66),(($J66-SUM($Z66:AO66))*$Q66))*IF($V66&lt;=AP$2,(DATEDIF(AO$2,$V66,"D")/365),IF($G66&gt;AO$2,(DATEDIF($G66,AP$2,"D")/365),1)))))))</f>
        <v>0</v>
      </c>
      <c r="AQ66" s="53">
        <f>IF($V66&lt;=AP$2,0,IF($O66&lt;=AP$2,0,IF($G66&gt;=AQ$2,0,IF($K66&gt;=$J66,0,IF($O66&lt;=AQ$2,($J66-(SUM($K66,SUM($Z66:AP66)))),IF($L66=$D$139,(($J66-$K66)/$P66),(($J66-SUM($Z66:AP66))*$Q66))*IF($V66&lt;=AQ$2,(DATEDIF(AP$2,$V66,"D")/365),IF($G66&gt;AP$2,(DATEDIF($G66,AQ$2,"D")/365),1)))))))</f>
        <v>0</v>
      </c>
      <c r="AR66" s="53">
        <f>IF($V66&lt;=AQ$2,0,IF($O66&lt;=AQ$2,0,IF($G66&gt;=AR$2,0,IF($K66&gt;=$J66,0,IF($O66&lt;=AR$2,($J66-(SUM($K66,SUM($Z66:AQ66)))),IF($L66=$D$139,(($J66-$K66)/$P66),(($J66-SUM($Z66:AQ66))*$Q66))*IF($V66&lt;=AR$2,(DATEDIF(AQ$2,$V66,"D")/365),IF($G66&gt;AQ$2,(DATEDIF($G66,AR$2,"D")/365),1)))))))</f>
        <v>0</v>
      </c>
      <c r="AS66" s="53">
        <f>IF($V66&lt;=AR$2,0,IF($O66&lt;=AR$2,0,IF($G66&gt;=AS$2,0,IF($K66&gt;=$J66,0,IF($O66&lt;=AS$2,($J66-(SUM($K66,SUM($Z66:AR66)))),IF($L66=$D$139,(($J66-$K66)/$P66),(($J66-SUM($Z66:AR66))*$Q66))*IF($V66&lt;=AS$2,(DATEDIF(AR$2,$V66,"D")/365),IF($G66&gt;AR$2,(DATEDIF($G66,AS$2,"D")/365),1)))))))</f>
        <v>0</v>
      </c>
      <c r="AT66" s="53">
        <f>IF($V66&lt;=AS$2,0,IF($O66&lt;=AS$2,0,IF($G66&gt;=AT$2,0,IF($K66&gt;=$J66,0,IF($O66&lt;=AT$2,($J66-(SUM($K66,SUM($Z66:AS66)))),IF($L66=$D$139,(($J66-$K66)/$P66),(($J66-SUM($Z66:AS66))*$Q66))*IF($V66&lt;=AT$2,(DATEDIF(AS$2,$V66,"D")/365),IF($G66&gt;AS$2,(DATEDIF($G66,AT$2,"D")/365),1)))))))</f>
        <v>0</v>
      </c>
      <c r="AU66" s="53">
        <f>IF($V66&lt;=AT$2,0,IF($O66&lt;=AT$2,0,IF($G66&gt;=AU$2,0,IF($K66&gt;=$J66,0,IF($O66&lt;=AU$2,($J66-(SUM($K66,SUM($Z66:AT66)))),IF($L66=$D$139,(($J66-$K66)/$P66),(($J66-SUM($Z66:AT66))*$Q66))*IF($V66&lt;=AU$2,(DATEDIF(AT$2,$V66,"D")/365),IF($G66&gt;AT$2,(DATEDIF($G66,AU$2,"D")/365),1)))))))</f>
        <v>0</v>
      </c>
      <c r="AV66" s="53">
        <f>IF($V66&lt;=AU$2,0,IF($O66&lt;=AU$2,0,IF($G66&gt;=AV$2,0,IF($K66&gt;=$J66,0,IF($O66&lt;=AV$2,($J66-(SUM($K66,SUM($Z66:AU66)))),IF($L66=$D$139,(($J66-$K66)/$P66),(($J66-SUM($Z66:AU66))*$Q66))*IF($V66&lt;=AV$2,(DATEDIF(AU$2,$V66,"D")/365),IF($G66&gt;AU$2,(DATEDIF($G66,AV$2,"D")/365),1)))))))</f>
        <v>0</v>
      </c>
      <c r="AW66" s="53">
        <f>IF($V66&lt;=AV$2,0,IF($O66&lt;=AV$2,0,IF($G66&gt;=AW$2,0,IF($K66&gt;=$J66,0,IF($O66&lt;=AW$2,($J66-(SUM($K66,SUM($Z66:AV66)))),IF($L66=$D$139,(($J66-$K66)/$P66),(($J66-SUM($Z66:AV66))*$Q66))*IF($V66&lt;=AW$2,(DATEDIF(AV$2,$V66,"D")/365),IF($G66&gt;AV$2,(DATEDIF($G66,AW$2,"D")/365),1)))))))</f>
        <v>0</v>
      </c>
      <c r="AX66" s="53">
        <f>IF($V66&lt;=AW$2,0,IF($O66&lt;=AW$2,0,IF($G66&gt;=AX$2,0,IF($K66&gt;=$J66,0,IF($O66&lt;=AX$2,($J66-(SUM($K66,SUM($Z66:AW66)))),IF($L66=$D$139,(($J66-$K66)/$P66),(($J66-SUM($Z66:AW66))*$Q66))*IF($V66&lt;=AX$2,(DATEDIF(AW$2,$V66,"D")/365),IF($G66&gt;AW$2,(DATEDIF($G66,AX$2,"D")/365),1)))))))</f>
        <v>0</v>
      </c>
      <c r="AY66" s="53">
        <f>IF($V66&lt;=AX$2,0,IF($O66&lt;=AX$2,0,IF($G66&gt;=AY$2,0,IF($K66&gt;=$J66,0,IF($O66&lt;=AY$2,($J66-(SUM($K66,SUM($Z66:AX66)))),IF($L66=$D$139,(($J66-$K66)/$P66),(($J66-SUM($Z66:AX66))*$Q66))*IF($V66&lt;=AY$2,(DATEDIF(AX$2,$V66,"D")/365),IF($G66&gt;AX$2,(DATEDIF($G66,AY$2,"D")/365),1)))))))</f>
        <v>0</v>
      </c>
      <c r="AZ66" s="52"/>
      <c r="BA66" s="52"/>
      <c r="BB66" s="126">
        <f>IF($V66&lt;=BB$2,0,IF($G66&gt;=BB$2,0,IF($G66&gt;$W$3,(J66-Z66),IF($G66&lt;=$W$3,J66-SUM(W66,$Z66:Z66),0))))</f>
        <v>0</v>
      </c>
      <c r="BC66" s="53">
        <f t="shared" si="27"/>
        <v>0</v>
      </c>
      <c r="BD66" s="52">
        <f t="shared" si="27"/>
        <v>0</v>
      </c>
      <c r="BE66" s="53">
        <f t="shared" si="27"/>
        <v>0</v>
      </c>
      <c r="BF66" s="52">
        <f t="shared" si="27"/>
        <v>0</v>
      </c>
      <c r="BG66" s="53">
        <f t="shared" si="27"/>
        <v>0</v>
      </c>
      <c r="BH66" s="52">
        <f t="shared" si="27"/>
        <v>0</v>
      </c>
      <c r="BI66" s="53">
        <f t="shared" si="27"/>
        <v>0</v>
      </c>
      <c r="BJ66" s="52">
        <f t="shared" si="27"/>
        <v>0</v>
      </c>
      <c r="BK66" s="53">
        <f t="shared" si="27"/>
        <v>0</v>
      </c>
      <c r="BL66" s="52">
        <f t="shared" si="27"/>
        <v>0</v>
      </c>
      <c r="BM66" s="53">
        <f t="shared" si="27"/>
        <v>0</v>
      </c>
      <c r="BN66" s="52">
        <f t="shared" si="27"/>
        <v>0</v>
      </c>
      <c r="BO66" s="53">
        <f t="shared" si="27"/>
        <v>0</v>
      </c>
      <c r="BP66" s="52">
        <f t="shared" si="27"/>
        <v>0</v>
      </c>
      <c r="BQ66" s="53">
        <f t="shared" si="27"/>
        <v>0</v>
      </c>
      <c r="BR66" s="52">
        <f t="shared" si="25"/>
        <v>0</v>
      </c>
      <c r="BS66" s="53">
        <f t="shared" si="25"/>
        <v>0</v>
      </c>
      <c r="BT66" s="52">
        <f t="shared" si="25"/>
        <v>0</v>
      </c>
      <c r="BU66" s="53">
        <f t="shared" si="25"/>
        <v>0</v>
      </c>
      <c r="BV66" s="52">
        <f t="shared" si="25"/>
        <v>0</v>
      </c>
      <c r="BW66" s="53">
        <f t="shared" si="25"/>
        <v>0</v>
      </c>
      <c r="BX66" s="52">
        <f t="shared" si="25"/>
        <v>0</v>
      </c>
      <c r="BY66" s="53">
        <f t="shared" si="25"/>
        <v>0</v>
      </c>
      <c r="BZ66" s="52">
        <f t="shared" si="25"/>
        <v>0</v>
      </c>
      <c r="CA66" s="53">
        <f t="shared" si="25"/>
        <v>0</v>
      </c>
    </row>
    <row r="67" spans="1:79">
      <c r="A67" s="20">
        <v>66</v>
      </c>
      <c r="B67" s="20" t="s">
        <v>30</v>
      </c>
      <c r="C67" s="20" t="s">
        <v>153</v>
      </c>
      <c r="D67" s="2">
        <v>1985</v>
      </c>
      <c r="E67" s="3">
        <v>4</v>
      </c>
      <c r="F67" s="2">
        <v>1</v>
      </c>
      <c r="G67" s="55">
        <f t="shared" si="22"/>
        <v>31137</v>
      </c>
      <c r="H67" s="4">
        <v>0</v>
      </c>
      <c r="I67" s="1">
        <v>0</v>
      </c>
      <c r="J67" s="51">
        <f t="shared" si="23"/>
        <v>0</v>
      </c>
      <c r="K67" s="54">
        <f t="shared" si="24"/>
        <v>0</v>
      </c>
      <c r="L67" s="4" t="s">
        <v>96</v>
      </c>
      <c r="M67" s="54">
        <f t="shared" si="15"/>
        <v>10</v>
      </c>
      <c r="N67" s="53">
        <f t="shared" si="2"/>
        <v>10</v>
      </c>
      <c r="O67" s="55">
        <f t="shared" si="3"/>
        <v>34789</v>
      </c>
      <c r="P67" s="53">
        <f t="shared" si="4"/>
        <v>0</v>
      </c>
      <c r="Q67" s="111">
        <f t="shared" si="5"/>
        <v>0</v>
      </c>
      <c r="R67" s="150" t="s">
        <v>130</v>
      </c>
      <c r="S67" s="151">
        <v>17</v>
      </c>
      <c r="T67" s="152">
        <v>4</v>
      </c>
      <c r="U67" s="151">
        <v>2035</v>
      </c>
      <c r="V67" s="116">
        <f t="shared" si="20"/>
        <v>54878</v>
      </c>
      <c r="W67" s="53">
        <f t="shared" si="7"/>
        <v>0</v>
      </c>
      <c r="X67" s="53">
        <f t="shared" si="8"/>
        <v>0</v>
      </c>
      <c r="Y67" s="53">
        <f t="shared" si="9"/>
        <v>0</v>
      </c>
      <c r="Z67" s="53">
        <f t="shared" si="21"/>
        <v>0</v>
      </c>
      <c r="AA67" s="53">
        <f>IF($V67&lt;=Z$2,0,IF($O67&lt;=Z$2,0,IF($G67&gt;=AA$2,0,IF($K67&gt;=$J67,0,IF($O67&lt;=AA$2,($J67-(SUM($K67,SUM($Z67:Z67)))),IF($L67=$D$139,(($J67-$K67)/$P67),(($J67-SUM($Z67:Z67))*$Q67))*IF($V67&lt;=AA$2,(DATEDIF(Z$2,$V67,"D")/365),IF($G67&gt;Z$2,(DATEDIF($G67,AA$2,"D")/365),1)))))))</f>
        <v>0</v>
      </c>
      <c r="AB67" s="53">
        <f>IF($V67&lt;=AA$2,0,IF($O67&lt;=AA$2,0,IF($G67&gt;=AB$2,0,IF($K67&gt;=$J67,0,IF($O67&lt;=AB$2,($J67-(SUM($K67,SUM($Z67:AA67)))),IF($L67=$D$139,(($J67-$K67)/$P67),(($J67-SUM($Z67:AA67))*$Q67))*IF($V67&lt;=AB$2,(DATEDIF(AA$2,$V67,"D")/365),IF($G67&gt;AA$2,(DATEDIF($G67,AB$2,"D")/365),1)))))))</f>
        <v>0</v>
      </c>
      <c r="AC67" s="53">
        <f>IF($V67&lt;=AB$2,0,IF($O67&lt;=AB$2,0,IF($G67&gt;=AC$2,0,IF($K67&gt;=$J67,0,IF($O67&lt;=AC$2,($J67-(SUM($K67,SUM($Z67:AB67)))),IF($L67=$D$139,(($J67-$K67)/$P67),(($J67-SUM($Z67:AB67))*$Q67))*IF($V67&lt;=AC$2,(DATEDIF(AB$2,$V67,"D")/365),IF($G67&gt;AB$2,(DATEDIF($G67,AC$2,"D")/365),1)))))))</f>
        <v>0</v>
      </c>
      <c r="AD67" s="53">
        <f>IF($V67&lt;=AC$2,0,IF($O67&lt;=AC$2,0,IF($G67&gt;=AD$2,0,IF($K67&gt;=$J67,0,IF($O67&lt;=AD$2,($J67-(SUM($K67,SUM($Z67:AC67)))),IF($L67=$D$139,(($J67-$K67)/$P67),(($J67-SUM($Z67:AC67))*$Q67))*IF($V67&lt;=AD$2,(DATEDIF(AC$2,$V67,"D")/365),IF($G67&gt;AC$2,(DATEDIF($G67,AD$2,"D")/365),1)))))))</f>
        <v>0</v>
      </c>
      <c r="AE67" s="53">
        <f>IF($V67&lt;=AD$2,0,IF($O67&lt;=AD$2,0,IF($G67&gt;=AE$2,0,IF($K67&gt;=$J67,0,IF($O67&lt;=AE$2,($J67-(SUM($K67,SUM($Z67:AD67)))),IF($L67=$D$139,(($J67-$K67)/$P67),(($J67-SUM($Z67:AD67))*$Q67))*IF($V67&lt;=AE$2,(DATEDIF(AD$2,$V67,"D")/365),IF($G67&gt;AD$2,(DATEDIF($G67,AE$2,"D")/365),1)))))))</f>
        <v>0</v>
      </c>
      <c r="AF67" s="53">
        <f>IF($V67&lt;=AE$2,0,IF($O67&lt;=AE$2,0,IF($G67&gt;=AF$2,0,IF($K67&gt;=$J67,0,IF($O67&lt;=AF$2,($J67-(SUM($K67,SUM($Z67:AE67)))),IF($L67=$D$139,(($J67-$K67)/$P67),(($J67-SUM($Z67:AE67))*$Q67))*IF($V67&lt;=AF$2,(DATEDIF(AE$2,$V67,"D")/365),IF($G67&gt;AE$2,(DATEDIF($G67,AF$2,"D")/365),1)))))))</f>
        <v>0</v>
      </c>
      <c r="AG67" s="53">
        <f>IF($V67&lt;=AF$2,0,IF($O67&lt;=AF$2,0,IF($G67&gt;=AG$2,0,IF($K67&gt;=$J67,0,IF($O67&lt;=AG$2,($J67-(SUM($K67,SUM($Z67:AF67)))),IF($L67=$D$139,(($J67-$K67)/$P67),(($J67-SUM($Z67:AF67))*$Q67))*IF($V67&lt;=AG$2,(DATEDIF(AF$2,$V67,"D")/365),IF($G67&gt;AF$2,(DATEDIF($G67,AG$2,"D")/365),1)))))))</f>
        <v>0</v>
      </c>
      <c r="AH67" s="53">
        <f>IF($V67&lt;=AG$2,0,IF($O67&lt;=AG$2,0,IF($G67&gt;=AH$2,0,IF($K67&gt;=$J67,0,IF($O67&lt;=AH$2,($J67-(SUM($K67,SUM($Z67:AG67)))),IF($L67=$D$139,(($J67-$K67)/$P67),(($J67-SUM($Z67:AG67))*$Q67))*IF($V67&lt;=AH$2,(DATEDIF(AG$2,$V67,"D")/365),IF($G67&gt;AG$2,(DATEDIF($G67,AH$2,"D")/365),1)))))))</f>
        <v>0</v>
      </c>
      <c r="AI67" s="53">
        <f>IF($V67&lt;=AH$2,0,IF($O67&lt;=AH$2,0,IF($G67&gt;=AI$2,0,IF($K67&gt;=$J67,0,IF($O67&lt;=AI$2,($J67-(SUM($K67,SUM($Z67:AH67)))),IF($L67=$D$139,(($J67-$K67)/$P67),(($J67-SUM($Z67:AH67))*$Q67))*IF($V67&lt;=AI$2,(DATEDIF(AH$2,$V67,"D")/365),IF($G67&gt;AH$2,(DATEDIF($G67,AI$2,"D")/365),1)))))))</f>
        <v>0</v>
      </c>
      <c r="AJ67" s="53">
        <f>IF($V67&lt;=AI$2,0,IF($O67&lt;=AI$2,0,IF($G67&gt;=AJ$2,0,IF($K67&gt;=$J67,0,IF($O67&lt;=AJ$2,($J67-(SUM($K67,SUM($Z67:AI67)))),IF($L67=$D$139,(($J67-$K67)/$P67),(($J67-SUM($Z67:AI67))*$Q67))*IF($V67&lt;=AJ$2,(DATEDIF(AI$2,$V67,"D")/365),IF($G67&gt;AI$2,(DATEDIF($G67,AJ$2,"D")/365),1)))))))</f>
        <v>0</v>
      </c>
      <c r="AK67" s="53">
        <f>IF($V67&lt;=AJ$2,0,IF($O67&lt;=AJ$2,0,IF($G67&gt;=AK$2,0,IF($K67&gt;=$J67,0,IF($O67&lt;=AK$2,($J67-(SUM($K67,SUM($Z67:AJ67)))),IF($L67=$D$139,(($J67-$K67)/$P67),(($J67-SUM($Z67:AJ67))*$Q67))*IF($V67&lt;=AK$2,(DATEDIF(AJ$2,$V67,"D")/365),IF($G67&gt;AJ$2,(DATEDIF($G67,AK$2,"D")/365),1)))))))</f>
        <v>0</v>
      </c>
      <c r="AL67" s="53">
        <f>IF($V67&lt;=AK$2,0,IF($O67&lt;=AK$2,0,IF($G67&gt;=AL$2,0,IF($K67&gt;=$J67,0,IF($O67&lt;=AL$2,($J67-(SUM($K67,SUM($Z67:AK67)))),IF($L67=$D$139,(($J67-$K67)/$P67),(($J67-SUM($Z67:AK67))*$Q67))*IF($V67&lt;=AL$2,(DATEDIF(AK$2,$V67,"D")/365),IF($G67&gt;AK$2,(DATEDIF($G67,AL$2,"D")/365),1)))))))</f>
        <v>0</v>
      </c>
      <c r="AM67" s="53">
        <f>IF($V67&lt;=AL$2,0,IF($O67&lt;=AL$2,0,IF($G67&gt;=AM$2,0,IF($K67&gt;=$J67,0,IF($O67&lt;=AM$2,($J67-(SUM($K67,SUM($Z67:AL67)))),IF($L67=$D$139,(($J67-$K67)/$P67),(($J67-SUM($Z67:AL67))*$Q67))*IF($V67&lt;=AM$2,(DATEDIF(AL$2,$V67,"D")/365),IF($G67&gt;AL$2,(DATEDIF($G67,AM$2,"D")/365),1)))))))</f>
        <v>0</v>
      </c>
      <c r="AN67" s="53">
        <f>IF($V67&lt;=AM$2,0,IF($O67&lt;=AM$2,0,IF($G67&gt;=AN$2,0,IF($K67&gt;=$J67,0,IF($O67&lt;=AN$2,($J67-(SUM($K67,SUM($Z67:AM67)))),IF($L67=$D$139,(($J67-$K67)/$P67),(($J67-SUM($Z67:AM67))*$Q67))*IF($V67&lt;=AN$2,(DATEDIF(AM$2,$V67,"D")/365),IF($G67&gt;AM$2,(DATEDIF($G67,AN$2,"D")/365),1)))))))</f>
        <v>0</v>
      </c>
      <c r="AO67" s="53">
        <f>IF($V67&lt;=AN$2,0,IF($O67&lt;=AN$2,0,IF($G67&gt;=AO$2,0,IF($K67&gt;=$J67,0,IF($O67&lt;=AO$2,($J67-(SUM($K67,SUM($Z67:AN67)))),IF($L67=$D$139,(($J67-$K67)/$P67),(($J67-SUM($Z67:AN67))*$Q67))*IF($V67&lt;=AO$2,(DATEDIF(AN$2,$V67,"D")/365),IF($G67&gt;AN$2,(DATEDIF($G67,AO$2,"D")/365),1)))))))</f>
        <v>0</v>
      </c>
      <c r="AP67" s="53">
        <f>IF($V67&lt;=AO$2,0,IF($O67&lt;=AO$2,0,IF($G67&gt;=AP$2,0,IF($K67&gt;=$J67,0,IF($O67&lt;=AP$2,($J67-(SUM($K67,SUM($Z67:AO67)))),IF($L67=$D$139,(($J67-$K67)/$P67),(($J67-SUM($Z67:AO67))*$Q67))*IF($V67&lt;=AP$2,(DATEDIF(AO$2,$V67,"D")/365),IF($G67&gt;AO$2,(DATEDIF($G67,AP$2,"D")/365),1)))))))</f>
        <v>0</v>
      </c>
      <c r="AQ67" s="53">
        <f>IF($V67&lt;=AP$2,0,IF($O67&lt;=AP$2,0,IF($G67&gt;=AQ$2,0,IF($K67&gt;=$J67,0,IF($O67&lt;=AQ$2,($J67-(SUM($K67,SUM($Z67:AP67)))),IF($L67=$D$139,(($J67-$K67)/$P67),(($J67-SUM($Z67:AP67))*$Q67))*IF($V67&lt;=AQ$2,(DATEDIF(AP$2,$V67,"D")/365),IF($G67&gt;AP$2,(DATEDIF($G67,AQ$2,"D")/365),1)))))))</f>
        <v>0</v>
      </c>
      <c r="AR67" s="53">
        <f>IF($V67&lt;=AQ$2,0,IF($O67&lt;=AQ$2,0,IF($G67&gt;=AR$2,0,IF($K67&gt;=$J67,0,IF($O67&lt;=AR$2,($J67-(SUM($K67,SUM($Z67:AQ67)))),IF($L67=$D$139,(($J67-$K67)/$P67),(($J67-SUM($Z67:AQ67))*$Q67))*IF($V67&lt;=AR$2,(DATEDIF(AQ$2,$V67,"D")/365),IF($G67&gt;AQ$2,(DATEDIF($G67,AR$2,"D")/365),1)))))))</f>
        <v>0</v>
      </c>
      <c r="AS67" s="53">
        <f>IF($V67&lt;=AR$2,0,IF($O67&lt;=AR$2,0,IF($G67&gt;=AS$2,0,IF($K67&gt;=$J67,0,IF($O67&lt;=AS$2,($J67-(SUM($K67,SUM($Z67:AR67)))),IF($L67=$D$139,(($J67-$K67)/$P67),(($J67-SUM($Z67:AR67))*$Q67))*IF($V67&lt;=AS$2,(DATEDIF(AR$2,$V67,"D")/365),IF($G67&gt;AR$2,(DATEDIF($G67,AS$2,"D")/365),1)))))))</f>
        <v>0</v>
      </c>
      <c r="AT67" s="53">
        <f>IF($V67&lt;=AS$2,0,IF($O67&lt;=AS$2,0,IF($G67&gt;=AT$2,0,IF($K67&gt;=$J67,0,IF($O67&lt;=AT$2,($J67-(SUM($K67,SUM($Z67:AS67)))),IF($L67=$D$139,(($J67-$K67)/$P67),(($J67-SUM($Z67:AS67))*$Q67))*IF($V67&lt;=AT$2,(DATEDIF(AS$2,$V67,"D")/365),IF($G67&gt;AS$2,(DATEDIF($G67,AT$2,"D")/365),1)))))))</f>
        <v>0</v>
      </c>
      <c r="AU67" s="53">
        <f>IF($V67&lt;=AT$2,0,IF($O67&lt;=AT$2,0,IF($G67&gt;=AU$2,0,IF($K67&gt;=$J67,0,IF($O67&lt;=AU$2,($J67-(SUM($K67,SUM($Z67:AT67)))),IF($L67=$D$139,(($J67-$K67)/$P67),(($J67-SUM($Z67:AT67))*$Q67))*IF($V67&lt;=AU$2,(DATEDIF(AT$2,$V67,"D")/365),IF($G67&gt;AT$2,(DATEDIF($G67,AU$2,"D")/365),1)))))))</f>
        <v>0</v>
      </c>
      <c r="AV67" s="53">
        <f>IF($V67&lt;=AU$2,0,IF($O67&lt;=AU$2,0,IF($G67&gt;=AV$2,0,IF($K67&gt;=$J67,0,IF($O67&lt;=AV$2,($J67-(SUM($K67,SUM($Z67:AU67)))),IF($L67=$D$139,(($J67-$K67)/$P67),(($J67-SUM($Z67:AU67))*$Q67))*IF($V67&lt;=AV$2,(DATEDIF(AU$2,$V67,"D")/365),IF($G67&gt;AU$2,(DATEDIF($G67,AV$2,"D")/365),1)))))))</f>
        <v>0</v>
      </c>
      <c r="AW67" s="53">
        <f>IF($V67&lt;=AV$2,0,IF($O67&lt;=AV$2,0,IF($G67&gt;=AW$2,0,IF($K67&gt;=$J67,0,IF($O67&lt;=AW$2,($J67-(SUM($K67,SUM($Z67:AV67)))),IF($L67=$D$139,(($J67-$K67)/$P67),(($J67-SUM($Z67:AV67))*$Q67))*IF($V67&lt;=AW$2,(DATEDIF(AV$2,$V67,"D")/365),IF($G67&gt;AV$2,(DATEDIF($G67,AW$2,"D")/365),1)))))))</f>
        <v>0</v>
      </c>
      <c r="AX67" s="53">
        <f>IF($V67&lt;=AW$2,0,IF($O67&lt;=AW$2,0,IF($G67&gt;=AX$2,0,IF($K67&gt;=$J67,0,IF($O67&lt;=AX$2,($J67-(SUM($K67,SUM($Z67:AW67)))),IF($L67=$D$139,(($J67-$K67)/$P67),(($J67-SUM($Z67:AW67))*$Q67))*IF($V67&lt;=AX$2,(DATEDIF(AW$2,$V67,"D")/365),IF($G67&gt;AW$2,(DATEDIF($G67,AX$2,"D")/365),1)))))))</f>
        <v>0</v>
      </c>
      <c r="AY67" s="53">
        <f>IF($V67&lt;=AX$2,0,IF($O67&lt;=AX$2,0,IF($G67&gt;=AY$2,0,IF($K67&gt;=$J67,0,IF($O67&lt;=AY$2,($J67-(SUM($K67,SUM($Z67:AX67)))),IF($L67=$D$139,(($J67-$K67)/$P67),(($J67-SUM($Z67:AX67))*$Q67))*IF($V67&lt;=AY$2,(DATEDIF(AX$2,$V67,"D")/365),IF($G67&gt;AX$2,(DATEDIF($G67,AY$2,"D")/365),1)))))))</f>
        <v>0</v>
      </c>
      <c r="AZ67" s="52"/>
      <c r="BA67" s="52"/>
      <c r="BB67" s="126">
        <f>IF($V67&lt;=BB$2,0,IF($G67&gt;=BB$2,0,IF($G67&gt;$W$3,(J67-Z67),IF($G67&lt;=$W$3,J67-SUM(W67,$Z67:Z67),0))))</f>
        <v>0</v>
      </c>
      <c r="BC67" s="53">
        <f t="shared" si="27"/>
        <v>0</v>
      </c>
      <c r="BD67" s="52">
        <f t="shared" si="27"/>
        <v>0</v>
      </c>
      <c r="BE67" s="53">
        <f t="shared" si="27"/>
        <v>0</v>
      </c>
      <c r="BF67" s="52">
        <f t="shared" si="27"/>
        <v>0</v>
      </c>
      <c r="BG67" s="53">
        <f t="shared" si="27"/>
        <v>0</v>
      </c>
      <c r="BH67" s="52">
        <f t="shared" si="27"/>
        <v>0</v>
      </c>
      <c r="BI67" s="53">
        <f t="shared" si="27"/>
        <v>0</v>
      </c>
      <c r="BJ67" s="52">
        <f t="shared" si="27"/>
        <v>0</v>
      </c>
      <c r="BK67" s="53">
        <f t="shared" si="27"/>
        <v>0</v>
      </c>
      <c r="BL67" s="52">
        <f t="shared" si="27"/>
        <v>0</v>
      </c>
      <c r="BM67" s="53">
        <f t="shared" si="27"/>
        <v>0</v>
      </c>
      <c r="BN67" s="52">
        <f t="shared" si="27"/>
        <v>0</v>
      </c>
      <c r="BO67" s="53">
        <f t="shared" si="27"/>
        <v>0</v>
      </c>
      <c r="BP67" s="52">
        <f t="shared" si="27"/>
        <v>0</v>
      </c>
      <c r="BQ67" s="53">
        <f t="shared" si="27"/>
        <v>0</v>
      </c>
      <c r="BR67" s="52">
        <f t="shared" si="25"/>
        <v>0</v>
      </c>
      <c r="BS67" s="53">
        <f t="shared" si="25"/>
        <v>0</v>
      </c>
      <c r="BT67" s="52">
        <f t="shared" si="25"/>
        <v>0</v>
      </c>
      <c r="BU67" s="53">
        <f t="shared" si="25"/>
        <v>0</v>
      </c>
      <c r="BV67" s="52">
        <f t="shared" si="25"/>
        <v>0</v>
      </c>
      <c r="BW67" s="53">
        <f t="shared" si="25"/>
        <v>0</v>
      </c>
      <c r="BX67" s="52">
        <f t="shared" si="25"/>
        <v>0</v>
      </c>
      <c r="BY67" s="53">
        <f t="shared" si="25"/>
        <v>0</v>
      </c>
      <c r="BZ67" s="52">
        <f t="shared" si="25"/>
        <v>0</v>
      </c>
      <c r="CA67" s="53">
        <f t="shared" si="25"/>
        <v>0</v>
      </c>
    </row>
    <row r="68" spans="1:79">
      <c r="A68" s="20">
        <v>67</v>
      </c>
      <c r="B68" s="20" t="s">
        <v>30</v>
      </c>
      <c r="C68" s="20" t="s">
        <v>153</v>
      </c>
      <c r="D68" s="2">
        <v>1985</v>
      </c>
      <c r="E68" s="3">
        <v>4</v>
      </c>
      <c r="F68" s="2">
        <v>1</v>
      </c>
      <c r="G68" s="55">
        <f t="shared" si="22"/>
        <v>31137</v>
      </c>
      <c r="H68" s="4">
        <v>0</v>
      </c>
      <c r="I68" s="1">
        <v>0</v>
      </c>
      <c r="J68" s="51">
        <f t="shared" si="23"/>
        <v>0</v>
      </c>
      <c r="K68" s="54">
        <f t="shared" si="24"/>
        <v>0</v>
      </c>
      <c r="L68" s="4" t="s">
        <v>96</v>
      </c>
      <c r="M68" s="54">
        <f t="shared" si="15"/>
        <v>10</v>
      </c>
      <c r="N68" s="53">
        <f t="shared" si="2"/>
        <v>10</v>
      </c>
      <c r="O68" s="55">
        <f t="shared" si="3"/>
        <v>34789</v>
      </c>
      <c r="P68" s="53">
        <f t="shared" si="4"/>
        <v>0</v>
      </c>
      <c r="Q68" s="111">
        <f t="shared" si="5"/>
        <v>0</v>
      </c>
      <c r="R68" s="150" t="s">
        <v>130</v>
      </c>
      <c r="S68" s="151">
        <v>17</v>
      </c>
      <c r="T68" s="152">
        <v>4</v>
      </c>
      <c r="U68" s="151">
        <v>2035</v>
      </c>
      <c r="V68" s="116">
        <f t="shared" si="20"/>
        <v>54878</v>
      </c>
      <c r="W68" s="53">
        <f t="shared" si="7"/>
        <v>0</v>
      </c>
      <c r="X68" s="53">
        <f t="shared" si="8"/>
        <v>0</v>
      </c>
      <c r="Y68" s="53">
        <f t="shared" si="9"/>
        <v>0</v>
      </c>
      <c r="Z68" s="53">
        <f t="shared" si="21"/>
        <v>0</v>
      </c>
      <c r="AA68" s="53">
        <f>IF($V68&lt;=Z$2,0,IF($O68&lt;=Z$2,0,IF($G68&gt;=AA$2,0,IF($K68&gt;=$J68,0,IF($O68&lt;=AA$2,($J68-(SUM($K68,SUM($Z68:Z68)))),IF($L68=$D$139,(($J68-$K68)/$P68),(($J68-SUM($Z68:Z68))*$Q68))*IF($V68&lt;=AA$2,(DATEDIF(Z$2,$V68,"D")/365),IF($G68&gt;Z$2,(DATEDIF($G68,AA$2,"D")/365),1)))))))</f>
        <v>0</v>
      </c>
      <c r="AB68" s="53">
        <f>IF($V68&lt;=AA$2,0,IF($O68&lt;=AA$2,0,IF($G68&gt;=AB$2,0,IF($K68&gt;=$J68,0,IF($O68&lt;=AB$2,($J68-(SUM($K68,SUM($Z68:AA68)))),IF($L68=$D$139,(($J68-$K68)/$P68),(($J68-SUM($Z68:AA68))*$Q68))*IF($V68&lt;=AB$2,(DATEDIF(AA$2,$V68,"D")/365),IF($G68&gt;AA$2,(DATEDIF($G68,AB$2,"D")/365),1)))))))</f>
        <v>0</v>
      </c>
      <c r="AC68" s="53">
        <f>IF($V68&lt;=AB$2,0,IF($O68&lt;=AB$2,0,IF($G68&gt;=AC$2,0,IF($K68&gt;=$J68,0,IF($O68&lt;=AC$2,($J68-(SUM($K68,SUM($Z68:AB68)))),IF($L68=$D$139,(($J68-$K68)/$P68),(($J68-SUM($Z68:AB68))*$Q68))*IF($V68&lt;=AC$2,(DATEDIF(AB$2,$V68,"D")/365),IF($G68&gt;AB$2,(DATEDIF($G68,AC$2,"D")/365),1)))))))</f>
        <v>0</v>
      </c>
      <c r="AD68" s="53">
        <f>IF($V68&lt;=AC$2,0,IF($O68&lt;=AC$2,0,IF($G68&gt;=AD$2,0,IF($K68&gt;=$J68,0,IF($O68&lt;=AD$2,($J68-(SUM($K68,SUM($Z68:AC68)))),IF($L68=$D$139,(($J68-$K68)/$P68),(($J68-SUM($Z68:AC68))*$Q68))*IF($V68&lt;=AD$2,(DATEDIF(AC$2,$V68,"D")/365),IF($G68&gt;AC$2,(DATEDIF($G68,AD$2,"D")/365),1)))))))</f>
        <v>0</v>
      </c>
      <c r="AE68" s="53">
        <f>IF($V68&lt;=AD$2,0,IF($O68&lt;=AD$2,0,IF($G68&gt;=AE$2,0,IF($K68&gt;=$J68,0,IF($O68&lt;=AE$2,($J68-(SUM($K68,SUM($Z68:AD68)))),IF($L68=$D$139,(($J68-$K68)/$P68),(($J68-SUM($Z68:AD68))*$Q68))*IF($V68&lt;=AE$2,(DATEDIF(AD$2,$V68,"D")/365),IF($G68&gt;AD$2,(DATEDIF($G68,AE$2,"D")/365),1)))))))</f>
        <v>0</v>
      </c>
      <c r="AF68" s="53">
        <f>IF($V68&lt;=AE$2,0,IF($O68&lt;=AE$2,0,IF($G68&gt;=AF$2,0,IF($K68&gt;=$J68,0,IF($O68&lt;=AF$2,($J68-(SUM($K68,SUM($Z68:AE68)))),IF($L68=$D$139,(($J68-$K68)/$P68),(($J68-SUM($Z68:AE68))*$Q68))*IF($V68&lt;=AF$2,(DATEDIF(AE$2,$V68,"D")/365),IF($G68&gt;AE$2,(DATEDIF($G68,AF$2,"D")/365),1)))))))</f>
        <v>0</v>
      </c>
      <c r="AG68" s="53">
        <f>IF($V68&lt;=AF$2,0,IF($O68&lt;=AF$2,0,IF($G68&gt;=AG$2,0,IF($K68&gt;=$J68,0,IF($O68&lt;=AG$2,($J68-(SUM($K68,SUM($Z68:AF68)))),IF($L68=$D$139,(($J68-$K68)/$P68),(($J68-SUM($Z68:AF68))*$Q68))*IF($V68&lt;=AG$2,(DATEDIF(AF$2,$V68,"D")/365),IF($G68&gt;AF$2,(DATEDIF($G68,AG$2,"D")/365),1)))))))</f>
        <v>0</v>
      </c>
      <c r="AH68" s="53">
        <f>IF($V68&lt;=AG$2,0,IF($O68&lt;=AG$2,0,IF($G68&gt;=AH$2,0,IF($K68&gt;=$J68,0,IF($O68&lt;=AH$2,($J68-(SUM($K68,SUM($Z68:AG68)))),IF($L68=$D$139,(($J68-$K68)/$P68),(($J68-SUM($Z68:AG68))*$Q68))*IF($V68&lt;=AH$2,(DATEDIF(AG$2,$V68,"D")/365),IF($G68&gt;AG$2,(DATEDIF($G68,AH$2,"D")/365),1)))))))</f>
        <v>0</v>
      </c>
      <c r="AI68" s="53">
        <f>IF($V68&lt;=AH$2,0,IF($O68&lt;=AH$2,0,IF($G68&gt;=AI$2,0,IF($K68&gt;=$J68,0,IF($O68&lt;=AI$2,($J68-(SUM($K68,SUM($Z68:AH68)))),IF($L68=$D$139,(($J68-$K68)/$P68),(($J68-SUM($Z68:AH68))*$Q68))*IF($V68&lt;=AI$2,(DATEDIF(AH$2,$V68,"D")/365),IF($G68&gt;AH$2,(DATEDIF($G68,AI$2,"D")/365),1)))))))</f>
        <v>0</v>
      </c>
      <c r="AJ68" s="53">
        <f>IF($V68&lt;=AI$2,0,IF($O68&lt;=AI$2,0,IF($G68&gt;=AJ$2,0,IF($K68&gt;=$J68,0,IF($O68&lt;=AJ$2,($J68-(SUM($K68,SUM($Z68:AI68)))),IF($L68=$D$139,(($J68-$K68)/$P68),(($J68-SUM($Z68:AI68))*$Q68))*IF($V68&lt;=AJ$2,(DATEDIF(AI$2,$V68,"D")/365),IF($G68&gt;AI$2,(DATEDIF($G68,AJ$2,"D")/365),1)))))))</f>
        <v>0</v>
      </c>
      <c r="AK68" s="53">
        <f>IF($V68&lt;=AJ$2,0,IF($O68&lt;=AJ$2,0,IF($G68&gt;=AK$2,0,IF($K68&gt;=$J68,0,IF($O68&lt;=AK$2,($J68-(SUM($K68,SUM($Z68:AJ68)))),IF($L68=$D$139,(($J68-$K68)/$P68),(($J68-SUM($Z68:AJ68))*$Q68))*IF($V68&lt;=AK$2,(DATEDIF(AJ$2,$V68,"D")/365),IF($G68&gt;AJ$2,(DATEDIF($G68,AK$2,"D")/365),1)))))))</f>
        <v>0</v>
      </c>
      <c r="AL68" s="53">
        <f>IF($V68&lt;=AK$2,0,IF($O68&lt;=AK$2,0,IF($G68&gt;=AL$2,0,IF($K68&gt;=$J68,0,IF($O68&lt;=AL$2,($J68-(SUM($K68,SUM($Z68:AK68)))),IF($L68=$D$139,(($J68-$K68)/$P68),(($J68-SUM($Z68:AK68))*$Q68))*IF($V68&lt;=AL$2,(DATEDIF(AK$2,$V68,"D")/365),IF($G68&gt;AK$2,(DATEDIF($G68,AL$2,"D")/365),1)))))))</f>
        <v>0</v>
      </c>
      <c r="AM68" s="53">
        <f>IF($V68&lt;=AL$2,0,IF($O68&lt;=AL$2,0,IF($G68&gt;=AM$2,0,IF($K68&gt;=$J68,0,IF($O68&lt;=AM$2,($J68-(SUM($K68,SUM($Z68:AL68)))),IF($L68=$D$139,(($J68-$K68)/$P68),(($J68-SUM($Z68:AL68))*$Q68))*IF($V68&lt;=AM$2,(DATEDIF(AL$2,$V68,"D")/365),IF($G68&gt;AL$2,(DATEDIF($G68,AM$2,"D")/365),1)))))))</f>
        <v>0</v>
      </c>
      <c r="AN68" s="53">
        <f>IF($V68&lt;=AM$2,0,IF($O68&lt;=AM$2,0,IF($G68&gt;=AN$2,0,IF($K68&gt;=$J68,0,IF($O68&lt;=AN$2,($J68-(SUM($K68,SUM($Z68:AM68)))),IF($L68=$D$139,(($J68-$K68)/$P68),(($J68-SUM($Z68:AM68))*$Q68))*IF($V68&lt;=AN$2,(DATEDIF(AM$2,$V68,"D")/365),IF($G68&gt;AM$2,(DATEDIF($G68,AN$2,"D")/365),1)))))))</f>
        <v>0</v>
      </c>
      <c r="AO68" s="53">
        <f>IF($V68&lt;=AN$2,0,IF($O68&lt;=AN$2,0,IF($G68&gt;=AO$2,0,IF($K68&gt;=$J68,0,IF($O68&lt;=AO$2,($J68-(SUM($K68,SUM($Z68:AN68)))),IF($L68=$D$139,(($J68-$K68)/$P68),(($J68-SUM($Z68:AN68))*$Q68))*IF($V68&lt;=AO$2,(DATEDIF(AN$2,$V68,"D")/365),IF($G68&gt;AN$2,(DATEDIF($G68,AO$2,"D")/365),1)))))))</f>
        <v>0</v>
      </c>
      <c r="AP68" s="53">
        <f>IF($V68&lt;=AO$2,0,IF($O68&lt;=AO$2,0,IF($G68&gt;=AP$2,0,IF($K68&gt;=$J68,0,IF($O68&lt;=AP$2,($J68-(SUM($K68,SUM($Z68:AO68)))),IF($L68=$D$139,(($J68-$K68)/$P68),(($J68-SUM($Z68:AO68))*$Q68))*IF($V68&lt;=AP$2,(DATEDIF(AO$2,$V68,"D")/365),IF($G68&gt;AO$2,(DATEDIF($G68,AP$2,"D")/365),1)))))))</f>
        <v>0</v>
      </c>
      <c r="AQ68" s="53">
        <f>IF($V68&lt;=AP$2,0,IF($O68&lt;=AP$2,0,IF($G68&gt;=AQ$2,0,IF($K68&gt;=$J68,0,IF($O68&lt;=AQ$2,($J68-(SUM($K68,SUM($Z68:AP68)))),IF($L68=$D$139,(($J68-$K68)/$P68),(($J68-SUM($Z68:AP68))*$Q68))*IF($V68&lt;=AQ$2,(DATEDIF(AP$2,$V68,"D")/365),IF($G68&gt;AP$2,(DATEDIF($G68,AQ$2,"D")/365),1)))))))</f>
        <v>0</v>
      </c>
      <c r="AR68" s="53">
        <f>IF($V68&lt;=AQ$2,0,IF($O68&lt;=AQ$2,0,IF($G68&gt;=AR$2,0,IF($K68&gt;=$J68,0,IF($O68&lt;=AR$2,($J68-(SUM($K68,SUM($Z68:AQ68)))),IF($L68=$D$139,(($J68-$K68)/$P68),(($J68-SUM($Z68:AQ68))*$Q68))*IF($V68&lt;=AR$2,(DATEDIF(AQ$2,$V68,"D")/365),IF($G68&gt;AQ$2,(DATEDIF($G68,AR$2,"D")/365),1)))))))</f>
        <v>0</v>
      </c>
      <c r="AS68" s="53">
        <f>IF($V68&lt;=AR$2,0,IF($O68&lt;=AR$2,0,IF($G68&gt;=AS$2,0,IF($K68&gt;=$J68,0,IF($O68&lt;=AS$2,($J68-(SUM($K68,SUM($Z68:AR68)))),IF($L68=$D$139,(($J68-$K68)/$P68),(($J68-SUM($Z68:AR68))*$Q68))*IF($V68&lt;=AS$2,(DATEDIF(AR$2,$V68,"D")/365),IF($G68&gt;AR$2,(DATEDIF($G68,AS$2,"D")/365),1)))))))</f>
        <v>0</v>
      </c>
      <c r="AT68" s="53">
        <f>IF($V68&lt;=AS$2,0,IF($O68&lt;=AS$2,0,IF($G68&gt;=AT$2,0,IF($K68&gt;=$J68,0,IF($O68&lt;=AT$2,($J68-(SUM($K68,SUM($Z68:AS68)))),IF($L68=$D$139,(($J68-$K68)/$P68),(($J68-SUM($Z68:AS68))*$Q68))*IF($V68&lt;=AT$2,(DATEDIF(AS$2,$V68,"D")/365),IF($G68&gt;AS$2,(DATEDIF($G68,AT$2,"D")/365),1)))))))</f>
        <v>0</v>
      </c>
      <c r="AU68" s="53">
        <f>IF($V68&lt;=AT$2,0,IF($O68&lt;=AT$2,0,IF($G68&gt;=AU$2,0,IF($K68&gt;=$J68,0,IF($O68&lt;=AU$2,($J68-(SUM($K68,SUM($Z68:AT68)))),IF($L68=$D$139,(($J68-$K68)/$P68),(($J68-SUM($Z68:AT68))*$Q68))*IF($V68&lt;=AU$2,(DATEDIF(AT$2,$V68,"D")/365),IF($G68&gt;AT$2,(DATEDIF($G68,AU$2,"D")/365),1)))))))</f>
        <v>0</v>
      </c>
      <c r="AV68" s="53">
        <f>IF($V68&lt;=AU$2,0,IF($O68&lt;=AU$2,0,IF($G68&gt;=AV$2,0,IF($K68&gt;=$J68,0,IF($O68&lt;=AV$2,($J68-(SUM($K68,SUM($Z68:AU68)))),IF($L68=$D$139,(($J68-$K68)/$P68),(($J68-SUM($Z68:AU68))*$Q68))*IF($V68&lt;=AV$2,(DATEDIF(AU$2,$V68,"D")/365),IF($G68&gt;AU$2,(DATEDIF($G68,AV$2,"D")/365),1)))))))</f>
        <v>0</v>
      </c>
      <c r="AW68" s="53">
        <f>IF($V68&lt;=AV$2,0,IF($O68&lt;=AV$2,0,IF($G68&gt;=AW$2,0,IF($K68&gt;=$J68,0,IF($O68&lt;=AW$2,($J68-(SUM($K68,SUM($Z68:AV68)))),IF($L68=$D$139,(($J68-$K68)/$P68),(($J68-SUM($Z68:AV68))*$Q68))*IF($V68&lt;=AW$2,(DATEDIF(AV$2,$V68,"D")/365),IF($G68&gt;AV$2,(DATEDIF($G68,AW$2,"D")/365),1)))))))</f>
        <v>0</v>
      </c>
      <c r="AX68" s="53">
        <f>IF($V68&lt;=AW$2,0,IF($O68&lt;=AW$2,0,IF($G68&gt;=AX$2,0,IF($K68&gt;=$J68,0,IF($O68&lt;=AX$2,($J68-(SUM($K68,SUM($Z68:AW68)))),IF($L68=$D$139,(($J68-$K68)/$P68),(($J68-SUM($Z68:AW68))*$Q68))*IF($V68&lt;=AX$2,(DATEDIF(AW$2,$V68,"D")/365),IF($G68&gt;AW$2,(DATEDIF($G68,AX$2,"D")/365),1)))))))</f>
        <v>0</v>
      </c>
      <c r="AY68" s="53">
        <f>IF($V68&lt;=AX$2,0,IF($O68&lt;=AX$2,0,IF($G68&gt;=AY$2,0,IF($K68&gt;=$J68,0,IF($O68&lt;=AY$2,($J68-(SUM($K68,SUM($Z68:AX68)))),IF($L68=$D$139,(($J68-$K68)/$P68),(($J68-SUM($Z68:AX68))*$Q68))*IF($V68&lt;=AY$2,(DATEDIF(AX$2,$V68,"D")/365),IF($G68&gt;AX$2,(DATEDIF($G68,AY$2,"D")/365),1)))))))</f>
        <v>0</v>
      </c>
      <c r="AZ68" s="52"/>
      <c r="BA68" s="52"/>
      <c r="BB68" s="126">
        <f>IF($V68&lt;=BB$2,0,IF($G68&gt;=BB$2,0,IF($G68&gt;$W$3,(J68-Z68),IF($G68&lt;=$W$3,J68-SUM(W68,$Z68:Z68),0))))</f>
        <v>0</v>
      </c>
      <c r="BC68" s="53">
        <f t="shared" si="27"/>
        <v>0</v>
      </c>
      <c r="BD68" s="52">
        <f t="shared" si="27"/>
        <v>0</v>
      </c>
      <c r="BE68" s="53">
        <f t="shared" si="27"/>
        <v>0</v>
      </c>
      <c r="BF68" s="52">
        <f t="shared" si="27"/>
        <v>0</v>
      </c>
      <c r="BG68" s="53">
        <f t="shared" si="27"/>
        <v>0</v>
      </c>
      <c r="BH68" s="52">
        <f t="shared" si="27"/>
        <v>0</v>
      </c>
      <c r="BI68" s="53">
        <f t="shared" si="27"/>
        <v>0</v>
      </c>
      <c r="BJ68" s="52">
        <f t="shared" si="27"/>
        <v>0</v>
      </c>
      <c r="BK68" s="53">
        <f t="shared" si="27"/>
        <v>0</v>
      </c>
      <c r="BL68" s="52">
        <f t="shared" si="27"/>
        <v>0</v>
      </c>
      <c r="BM68" s="53">
        <f t="shared" si="27"/>
        <v>0</v>
      </c>
      <c r="BN68" s="52">
        <f t="shared" si="27"/>
        <v>0</v>
      </c>
      <c r="BO68" s="53">
        <f t="shared" si="27"/>
        <v>0</v>
      </c>
      <c r="BP68" s="52">
        <f t="shared" si="27"/>
        <v>0</v>
      </c>
      <c r="BQ68" s="53">
        <f t="shared" si="27"/>
        <v>0</v>
      </c>
      <c r="BR68" s="52">
        <f t="shared" si="25"/>
        <v>0</v>
      </c>
      <c r="BS68" s="53">
        <f t="shared" si="25"/>
        <v>0</v>
      </c>
      <c r="BT68" s="52">
        <f t="shared" si="25"/>
        <v>0</v>
      </c>
      <c r="BU68" s="53">
        <f t="shared" si="25"/>
        <v>0</v>
      </c>
      <c r="BV68" s="52">
        <f t="shared" si="25"/>
        <v>0</v>
      </c>
      <c r="BW68" s="53">
        <f t="shared" si="25"/>
        <v>0</v>
      </c>
      <c r="BX68" s="52">
        <f t="shared" si="25"/>
        <v>0</v>
      </c>
      <c r="BY68" s="53">
        <f t="shared" si="25"/>
        <v>0</v>
      </c>
      <c r="BZ68" s="52">
        <f t="shared" si="25"/>
        <v>0</v>
      </c>
      <c r="CA68" s="53">
        <f t="shared" si="25"/>
        <v>0</v>
      </c>
    </row>
    <row r="69" spans="1:79">
      <c r="A69" s="20">
        <v>68</v>
      </c>
      <c r="B69" s="20" t="s">
        <v>30</v>
      </c>
      <c r="C69" s="20" t="s">
        <v>153</v>
      </c>
      <c r="D69" s="2">
        <v>1985</v>
      </c>
      <c r="E69" s="3">
        <v>4</v>
      </c>
      <c r="F69" s="2">
        <v>1</v>
      </c>
      <c r="G69" s="55">
        <f t="shared" si="22"/>
        <v>31137</v>
      </c>
      <c r="H69" s="4">
        <v>0</v>
      </c>
      <c r="I69" s="1">
        <v>0</v>
      </c>
      <c r="J69" s="51">
        <f t="shared" si="23"/>
        <v>0</v>
      </c>
      <c r="K69" s="54">
        <f t="shared" si="24"/>
        <v>0</v>
      </c>
      <c r="L69" s="4" t="s">
        <v>96</v>
      </c>
      <c r="M69" s="54">
        <f t="shared" si="15"/>
        <v>10</v>
      </c>
      <c r="N69" s="53">
        <f t="shared" si="2"/>
        <v>10</v>
      </c>
      <c r="O69" s="55">
        <f t="shared" si="3"/>
        <v>34789</v>
      </c>
      <c r="P69" s="53">
        <f t="shared" si="4"/>
        <v>0</v>
      </c>
      <c r="Q69" s="111">
        <f t="shared" si="5"/>
        <v>0</v>
      </c>
      <c r="R69" s="150" t="s">
        <v>130</v>
      </c>
      <c r="S69" s="151">
        <v>17</v>
      </c>
      <c r="T69" s="152">
        <v>4</v>
      </c>
      <c r="U69" s="151">
        <v>2035</v>
      </c>
      <c r="V69" s="116">
        <f t="shared" si="20"/>
        <v>54878</v>
      </c>
      <c r="W69" s="53">
        <f t="shared" si="7"/>
        <v>0</v>
      </c>
      <c r="X69" s="53">
        <f t="shared" si="8"/>
        <v>0</v>
      </c>
      <c r="Y69" s="53">
        <f t="shared" si="9"/>
        <v>0</v>
      </c>
      <c r="Z69" s="53">
        <f t="shared" si="21"/>
        <v>0</v>
      </c>
      <c r="AA69" s="53">
        <f>IF($V69&lt;=Z$2,0,IF($O69&lt;=Z$2,0,IF($G69&gt;=AA$2,0,IF($K69&gt;=$J69,0,IF($O69&lt;=AA$2,($J69-(SUM($K69,SUM($Z69:Z69)))),IF($L69=$D$139,(($J69-$K69)/$P69),(($J69-SUM($Z69:Z69))*$Q69))*IF($V69&lt;=AA$2,(DATEDIF(Z$2,$V69,"D")/365),IF($G69&gt;Z$2,(DATEDIF($G69,AA$2,"D")/365),1)))))))</f>
        <v>0</v>
      </c>
      <c r="AB69" s="53">
        <f>IF($V69&lt;=AA$2,0,IF($O69&lt;=AA$2,0,IF($G69&gt;=AB$2,0,IF($K69&gt;=$J69,0,IF($O69&lt;=AB$2,($J69-(SUM($K69,SUM($Z69:AA69)))),IF($L69=$D$139,(($J69-$K69)/$P69),(($J69-SUM($Z69:AA69))*$Q69))*IF($V69&lt;=AB$2,(DATEDIF(AA$2,$V69,"D")/365),IF($G69&gt;AA$2,(DATEDIF($G69,AB$2,"D")/365),1)))))))</f>
        <v>0</v>
      </c>
      <c r="AC69" s="53">
        <f>IF($V69&lt;=AB$2,0,IF($O69&lt;=AB$2,0,IF($G69&gt;=AC$2,0,IF($K69&gt;=$J69,0,IF($O69&lt;=AC$2,($J69-(SUM($K69,SUM($Z69:AB69)))),IF($L69=$D$139,(($J69-$K69)/$P69),(($J69-SUM($Z69:AB69))*$Q69))*IF($V69&lt;=AC$2,(DATEDIF(AB$2,$V69,"D")/365),IF($G69&gt;AB$2,(DATEDIF($G69,AC$2,"D")/365),1)))))))</f>
        <v>0</v>
      </c>
      <c r="AD69" s="53">
        <f>IF($V69&lt;=AC$2,0,IF($O69&lt;=AC$2,0,IF($G69&gt;=AD$2,0,IF($K69&gt;=$J69,0,IF($O69&lt;=AD$2,($J69-(SUM($K69,SUM($Z69:AC69)))),IF($L69=$D$139,(($J69-$K69)/$P69),(($J69-SUM($Z69:AC69))*$Q69))*IF($V69&lt;=AD$2,(DATEDIF(AC$2,$V69,"D")/365),IF($G69&gt;AC$2,(DATEDIF($G69,AD$2,"D")/365),1)))))))</f>
        <v>0</v>
      </c>
      <c r="AE69" s="53">
        <f>IF($V69&lt;=AD$2,0,IF($O69&lt;=AD$2,0,IF($G69&gt;=AE$2,0,IF($K69&gt;=$J69,0,IF($O69&lt;=AE$2,($J69-(SUM($K69,SUM($Z69:AD69)))),IF($L69=$D$139,(($J69-$K69)/$P69),(($J69-SUM($Z69:AD69))*$Q69))*IF($V69&lt;=AE$2,(DATEDIF(AD$2,$V69,"D")/365),IF($G69&gt;AD$2,(DATEDIF($G69,AE$2,"D")/365),1)))))))</f>
        <v>0</v>
      </c>
      <c r="AF69" s="53">
        <f>IF($V69&lt;=AE$2,0,IF($O69&lt;=AE$2,0,IF($G69&gt;=AF$2,0,IF($K69&gt;=$J69,0,IF($O69&lt;=AF$2,($J69-(SUM($K69,SUM($Z69:AE69)))),IF($L69=$D$139,(($J69-$K69)/$P69),(($J69-SUM($Z69:AE69))*$Q69))*IF($V69&lt;=AF$2,(DATEDIF(AE$2,$V69,"D")/365),IF($G69&gt;AE$2,(DATEDIF($G69,AF$2,"D")/365),1)))))))</f>
        <v>0</v>
      </c>
      <c r="AG69" s="53">
        <f>IF($V69&lt;=AF$2,0,IF($O69&lt;=AF$2,0,IF($G69&gt;=AG$2,0,IF($K69&gt;=$J69,0,IF($O69&lt;=AG$2,($J69-(SUM($K69,SUM($Z69:AF69)))),IF($L69=$D$139,(($J69-$K69)/$P69),(($J69-SUM($Z69:AF69))*$Q69))*IF($V69&lt;=AG$2,(DATEDIF(AF$2,$V69,"D")/365),IF($G69&gt;AF$2,(DATEDIF($G69,AG$2,"D")/365),1)))))))</f>
        <v>0</v>
      </c>
      <c r="AH69" s="53">
        <f>IF($V69&lt;=AG$2,0,IF($O69&lt;=AG$2,0,IF($G69&gt;=AH$2,0,IF($K69&gt;=$J69,0,IF($O69&lt;=AH$2,($J69-(SUM($K69,SUM($Z69:AG69)))),IF($L69=$D$139,(($J69-$K69)/$P69),(($J69-SUM($Z69:AG69))*$Q69))*IF($V69&lt;=AH$2,(DATEDIF(AG$2,$V69,"D")/365),IF($G69&gt;AG$2,(DATEDIF($G69,AH$2,"D")/365),1)))))))</f>
        <v>0</v>
      </c>
      <c r="AI69" s="53">
        <f>IF($V69&lt;=AH$2,0,IF($O69&lt;=AH$2,0,IF($G69&gt;=AI$2,0,IF($K69&gt;=$J69,0,IF($O69&lt;=AI$2,($J69-(SUM($K69,SUM($Z69:AH69)))),IF($L69=$D$139,(($J69-$K69)/$P69),(($J69-SUM($Z69:AH69))*$Q69))*IF($V69&lt;=AI$2,(DATEDIF(AH$2,$V69,"D")/365),IF($G69&gt;AH$2,(DATEDIF($G69,AI$2,"D")/365),1)))))))</f>
        <v>0</v>
      </c>
      <c r="AJ69" s="53">
        <f>IF($V69&lt;=AI$2,0,IF($O69&lt;=AI$2,0,IF($G69&gt;=AJ$2,0,IF($K69&gt;=$J69,0,IF($O69&lt;=AJ$2,($J69-(SUM($K69,SUM($Z69:AI69)))),IF($L69=$D$139,(($J69-$K69)/$P69),(($J69-SUM($Z69:AI69))*$Q69))*IF($V69&lt;=AJ$2,(DATEDIF(AI$2,$V69,"D")/365),IF($G69&gt;AI$2,(DATEDIF($G69,AJ$2,"D")/365),1)))))))</f>
        <v>0</v>
      </c>
      <c r="AK69" s="53">
        <f>IF($V69&lt;=AJ$2,0,IF($O69&lt;=AJ$2,0,IF($G69&gt;=AK$2,0,IF($K69&gt;=$J69,0,IF($O69&lt;=AK$2,($J69-(SUM($K69,SUM($Z69:AJ69)))),IF($L69=$D$139,(($J69-$K69)/$P69),(($J69-SUM($Z69:AJ69))*$Q69))*IF($V69&lt;=AK$2,(DATEDIF(AJ$2,$V69,"D")/365),IF($G69&gt;AJ$2,(DATEDIF($G69,AK$2,"D")/365),1)))))))</f>
        <v>0</v>
      </c>
      <c r="AL69" s="53">
        <f>IF($V69&lt;=AK$2,0,IF($O69&lt;=AK$2,0,IF($G69&gt;=AL$2,0,IF($K69&gt;=$J69,0,IF($O69&lt;=AL$2,($J69-(SUM($K69,SUM($Z69:AK69)))),IF($L69=$D$139,(($J69-$K69)/$P69),(($J69-SUM($Z69:AK69))*$Q69))*IF($V69&lt;=AL$2,(DATEDIF(AK$2,$V69,"D")/365),IF($G69&gt;AK$2,(DATEDIF($G69,AL$2,"D")/365),1)))))))</f>
        <v>0</v>
      </c>
      <c r="AM69" s="53">
        <f>IF($V69&lt;=AL$2,0,IF($O69&lt;=AL$2,0,IF($G69&gt;=AM$2,0,IF($K69&gt;=$J69,0,IF($O69&lt;=AM$2,($J69-(SUM($K69,SUM($Z69:AL69)))),IF($L69=$D$139,(($J69-$K69)/$P69),(($J69-SUM($Z69:AL69))*$Q69))*IF($V69&lt;=AM$2,(DATEDIF(AL$2,$V69,"D")/365),IF($G69&gt;AL$2,(DATEDIF($G69,AM$2,"D")/365),1)))))))</f>
        <v>0</v>
      </c>
      <c r="AN69" s="53">
        <f>IF($V69&lt;=AM$2,0,IF($O69&lt;=AM$2,0,IF($G69&gt;=AN$2,0,IF($K69&gt;=$J69,0,IF($O69&lt;=AN$2,($J69-(SUM($K69,SUM($Z69:AM69)))),IF($L69=$D$139,(($J69-$K69)/$P69),(($J69-SUM($Z69:AM69))*$Q69))*IF($V69&lt;=AN$2,(DATEDIF(AM$2,$V69,"D")/365),IF($G69&gt;AM$2,(DATEDIF($G69,AN$2,"D")/365),1)))))))</f>
        <v>0</v>
      </c>
      <c r="AO69" s="53">
        <f>IF($V69&lt;=AN$2,0,IF($O69&lt;=AN$2,0,IF($G69&gt;=AO$2,0,IF($K69&gt;=$J69,0,IF($O69&lt;=AO$2,($J69-(SUM($K69,SUM($Z69:AN69)))),IF($L69=$D$139,(($J69-$K69)/$P69),(($J69-SUM($Z69:AN69))*$Q69))*IF($V69&lt;=AO$2,(DATEDIF(AN$2,$V69,"D")/365),IF($G69&gt;AN$2,(DATEDIF($G69,AO$2,"D")/365),1)))))))</f>
        <v>0</v>
      </c>
      <c r="AP69" s="53">
        <f>IF($V69&lt;=AO$2,0,IF($O69&lt;=AO$2,0,IF($G69&gt;=AP$2,0,IF($K69&gt;=$J69,0,IF($O69&lt;=AP$2,($J69-(SUM($K69,SUM($Z69:AO69)))),IF($L69=$D$139,(($J69-$K69)/$P69),(($J69-SUM($Z69:AO69))*$Q69))*IF($V69&lt;=AP$2,(DATEDIF(AO$2,$V69,"D")/365),IF($G69&gt;AO$2,(DATEDIF($G69,AP$2,"D")/365),1)))))))</f>
        <v>0</v>
      </c>
      <c r="AQ69" s="53">
        <f>IF($V69&lt;=AP$2,0,IF($O69&lt;=AP$2,0,IF($G69&gt;=AQ$2,0,IF($K69&gt;=$J69,0,IF($O69&lt;=AQ$2,($J69-(SUM($K69,SUM($Z69:AP69)))),IF($L69=$D$139,(($J69-$K69)/$P69),(($J69-SUM($Z69:AP69))*$Q69))*IF($V69&lt;=AQ$2,(DATEDIF(AP$2,$V69,"D")/365),IF($G69&gt;AP$2,(DATEDIF($G69,AQ$2,"D")/365),1)))))))</f>
        <v>0</v>
      </c>
      <c r="AR69" s="53">
        <f>IF($V69&lt;=AQ$2,0,IF($O69&lt;=AQ$2,0,IF($G69&gt;=AR$2,0,IF($K69&gt;=$J69,0,IF($O69&lt;=AR$2,($J69-(SUM($K69,SUM($Z69:AQ69)))),IF($L69=$D$139,(($J69-$K69)/$P69),(($J69-SUM($Z69:AQ69))*$Q69))*IF($V69&lt;=AR$2,(DATEDIF(AQ$2,$V69,"D")/365),IF($G69&gt;AQ$2,(DATEDIF($G69,AR$2,"D")/365),1)))))))</f>
        <v>0</v>
      </c>
      <c r="AS69" s="53">
        <f>IF($V69&lt;=AR$2,0,IF($O69&lt;=AR$2,0,IF($G69&gt;=AS$2,0,IF($K69&gt;=$J69,0,IF($O69&lt;=AS$2,($J69-(SUM($K69,SUM($Z69:AR69)))),IF($L69=$D$139,(($J69-$K69)/$P69),(($J69-SUM($Z69:AR69))*$Q69))*IF($V69&lt;=AS$2,(DATEDIF(AR$2,$V69,"D")/365),IF($G69&gt;AR$2,(DATEDIF($G69,AS$2,"D")/365),1)))))))</f>
        <v>0</v>
      </c>
      <c r="AT69" s="53">
        <f>IF($V69&lt;=AS$2,0,IF($O69&lt;=AS$2,0,IF($G69&gt;=AT$2,0,IF($K69&gt;=$J69,0,IF($O69&lt;=AT$2,($J69-(SUM($K69,SUM($Z69:AS69)))),IF($L69=$D$139,(($J69-$K69)/$P69),(($J69-SUM($Z69:AS69))*$Q69))*IF($V69&lt;=AT$2,(DATEDIF(AS$2,$V69,"D")/365),IF($G69&gt;AS$2,(DATEDIF($G69,AT$2,"D")/365),1)))))))</f>
        <v>0</v>
      </c>
      <c r="AU69" s="53">
        <f>IF($V69&lt;=AT$2,0,IF($O69&lt;=AT$2,0,IF($G69&gt;=AU$2,0,IF($K69&gt;=$J69,0,IF($O69&lt;=AU$2,($J69-(SUM($K69,SUM($Z69:AT69)))),IF($L69=$D$139,(($J69-$K69)/$P69),(($J69-SUM($Z69:AT69))*$Q69))*IF($V69&lt;=AU$2,(DATEDIF(AT$2,$V69,"D")/365),IF($G69&gt;AT$2,(DATEDIF($G69,AU$2,"D")/365),1)))))))</f>
        <v>0</v>
      </c>
      <c r="AV69" s="53">
        <f>IF($V69&lt;=AU$2,0,IF($O69&lt;=AU$2,0,IF($G69&gt;=AV$2,0,IF($K69&gt;=$J69,0,IF($O69&lt;=AV$2,($J69-(SUM($K69,SUM($Z69:AU69)))),IF($L69=$D$139,(($J69-$K69)/$P69),(($J69-SUM($Z69:AU69))*$Q69))*IF($V69&lt;=AV$2,(DATEDIF(AU$2,$V69,"D")/365),IF($G69&gt;AU$2,(DATEDIF($G69,AV$2,"D")/365),1)))))))</f>
        <v>0</v>
      </c>
      <c r="AW69" s="53">
        <f>IF($V69&lt;=AV$2,0,IF($O69&lt;=AV$2,0,IF($G69&gt;=AW$2,0,IF($K69&gt;=$J69,0,IF($O69&lt;=AW$2,($J69-(SUM($K69,SUM($Z69:AV69)))),IF($L69=$D$139,(($J69-$K69)/$P69),(($J69-SUM($Z69:AV69))*$Q69))*IF($V69&lt;=AW$2,(DATEDIF(AV$2,$V69,"D")/365),IF($G69&gt;AV$2,(DATEDIF($G69,AW$2,"D")/365),1)))))))</f>
        <v>0</v>
      </c>
      <c r="AX69" s="53">
        <f>IF($V69&lt;=AW$2,0,IF($O69&lt;=AW$2,0,IF($G69&gt;=AX$2,0,IF($K69&gt;=$J69,0,IF($O69&lt;=AX$2,($J69-(SUM($K69,SUM($Z69:AW69)))),IF($L69=$D$139,(($J69-$K69)/$P69),(($J69-SUM($Z69:AW69))*$Q69))*IF($V69&lt;=AX$2,(DATEDIF(AW$2,$V69,"D")/365),IF($G69&gt;AW$2,(DATEDIF($G69,AX$2,"D")/365),1)))))))</f>
        <v>0</v>
      </c>
      <c r="AY69" s="53">
        <f>IF($V69&lt;=AX$2,0,IF($O69&lt;=AX$2,0,IF($G69&gt;=AY$2,0,IF($K69&gt;=$J69,0,IF($O69&lt;=AY$2,($J69-(SUM($K69,SUM($Z69:AX69)))),IF($L69=$D$139,(($J69-$K69)/$P69),(($J69-SUM($Z69:AX69))*$Q69))*IF($V69&lt;=AY$2,(DATEDIF(AX$2,$V69,"D")/365),IF($G69&gt;AX$2,(DATEDIF($G69,AY$2,"D")/365),1)))))))</f>
        <v>0</v>
      </c>
      <c r="AZ69" s="52"/>
      <c r="BA69" s="52"/>
      <c r="BB69" s="126">
        <f>IF($V69&lt;=BB$2,0,IF($G69&gt;=BB$2,0,IF($G69&gt;$W$3,(J69-Z69),IF($G69&lt;=$W$3,J69-SUM(W69,$Z69:Z69),0))))</f>
        <v>0</v>
      </c>
      <c r="BC69" s="53">
        <f t="shared" si="27"/>
        <v>0</v>
      </c>
      <c r="BD69" s="52">
        <f t="shared" si="27"/>
        <v>0</v>
      </c>
      <c r="BE69" s="53">
        <f t="shared" si="27"/>
        <v>0</v>
      </c>
      <c r="BF69" s="52">
        <f t="shared" si="27"/>
        <v>0</v>
      </c>
      <c r="BG69" s="53">
        <f t="shared" si="27"/>
        <v>0</v>
      </c>
      <c r="BH69" s="52">
        <f t="shared" si="27"/>
        <v>0</v>
      </c>
      <c r="BI69" s="53">
        <f t="shared" si="27"/>
        <v>0</v>
      </c>
      <c r="BJ69" s="52">
        <f t="shared" si="27"/>
        <v>0</v>
      </c>
      <c r="BK69" s="53">
        <f t="shared" si="27"/>
        <v>0</v>
      </c>
      <c r="BL69" s="52">
        <f t="shared" si="27"/>
        <v>0</v>
      </c>
      <c r="BM69" s="53">
        <f t="shared" si="27"/>
        <v>0</v>
      </c>
      <c r="BN69" s="52">
        <f t="shared" si="27"/>
        <v>0</v>
      </c>
      <c r="BO69" s="53">
        <f t="shared" si="27"/>
        <v>0</v>
      </c>
      <c r="BP69" s="52">
        <f t="shared" si="27"/>
        <v>0</v>
      </c>
      <c r="BQ69" s="53">
        <f t="shared" si="27"/>
        <v>0</v>
      </c>
      <c r="BR69" s="52">
        <f t="shared" si="25"/>
        <v>0</v>
      </c>
      <c r="BS69" s="53">
        <f t="shared" si="25"/>
        <v>0</v>
      </c>
      <c r="BT69" s="52">
        <f t="shared" si="25"/>
        <v>0</v>
      </c>
      <c r="BU69" s="53">
        <f t="shared" si="25"/>
        <v>0</v>
      </c>
      <c r="BV69" s="52">
        <f t="shared" si="25"/>
        <v>0</v>
      </c>
      <c r="BW69" s="53">
        <f t="shared" si="25"/>
        <v>0</v>
      </c>
      <c r="BX69" s="52">
        <f t="shared" si="25"/>
        <v>0</v>
      </c>
      <c r="BY69" s="53">
        <f t="shared" si="25"/>
        <v>0</v>
      </c>
      <c r="BZ69" s="52">
        <f t="shared" si="25"/>
        <v>0</v>
      </c>
      <c r="CA69" s="53">
        <f t="shared" si="25"/>
        <v>0</v>
      </c>
    </row>
    <row r="70" spans="1:79">
      <c r="A70" s="20">
        <v>69</v>
      </c>
      <c r="B70" s="20" t="s">
        <v>30</v>
      </c>
      <c r="C70" s="20" t="s">
        <v>153</v>
      </c>
      <c r="D70" s="2">
        <v>1985</v>
      </c>
      <c r="E70" s="3">
        <v>4</v>
      </c>
      <c r="F70" s="2">
        <v>1</v>
      </c>
      <c r="G70" s="55">
        <f t="shared" si="22"/>
        <v>31137</v>
      </c>
      <c r="H70" s="4">
        <v>0</v>
      </c>
      <c r="I70" s="1">
        <v>0</v>
      </c>
      <c r="J70" s="51">
        <f t="shared" si="23"/>
        <v>0</v>
      </c>
      <c r="K70" s="54">
        <f t="shared" si="24"/>
        <v>0</v>
      </c>
      <c r="L70" s="4" t="s">
        <v>96</v>
      </c>
      <c r="M70" s="54">
        <f t="shared" si="15"/>
        <v>10</v>
      </c>
      <c r="N70" s="53">
        <f t="shared" ref="N70:N105" si="28">IF(O70&gt;$W$3,IF(G70&lt;$W$3,DATEDIF(G70,$W$3,"D")/365,0),M70)</f>
        <v>10</v>
      </c>
      <c r="O70" s="55">
        <f t="shared" ref="O70:O105" si="29">DATE(D70+M70,E70,F70-1)</f>
        <v>34789</v>
      </c>
      <c r="P70" s="53">
        <f t="shared" ref="P70:P105" si="30">IF($O70&gt;$W$5,M70-N70,0)</f>
        <v>0</v>
      </c>
      <c r="Q70" s="111">
        <f t="shared" ref="Q70:Q105" si="31">ROUND(IF(J70&gt;K70,IF(P70&gt;0,(1-((K70/J70)^(1/P70))),0),0),4)</f>
        <v>0</v>
      </c>
      <c r="R70" s="150" t="s">
        <v>130</v>
      </c>
      <c r="S70" s="151">
        <v>17</v>
      </c>
      <c r="T70" s="152">
        <v>4</v>
      </c>
      <c r="U70" s="151">
        <v>2035</v>
      </c>
      <c r="V70" s="116">
        <f t="shared" ref="V70:V105" si="32">IF($R70=$Q$113,DATE($U70,$T70,$S70),DATE(2050,3,31))</f>
        <v>54878</v>
      </c>
      <c r="W70" s="53">
        <f t="shared" ref="W70:W105" si="33">IF($W$3&gt;=$O70,(J70-K70),0)</f>
        <v>0</v>
      </c>
      <c r="X70" s="53">
        <f t="shared" ref="X70:X105" si="34">HLOOKUP(X$2,$Z$2:$AY$105,A70,FALSE)</f>
        <v>0</v>
      </c>
      <c r="Y70" s="53">
        <f t="shared" ref="Y70:Y105" si="35">HLOOKUP($Y$2,$BB$2:$CA$105,A70,FALSE)</f>
        <v>0</v>
      </c>
      <c r="Z70" s="53">
        <f t="shared" ref="Z70:Z105" si="36">IF($O70&lt;=$W$3,0,IF($G70&gt;=Z$2,0,IF($K70&gt;=$J70,0,IF($P70&lt;=1,$J70-$K70,IF($L70=$D$139,(($J70-$K70)/$P70),($J70*Q70))*IF($V70&lt;=Z$2,(DATEDIF($W$3,$V70,"D")/365),IF($G70&gt;$W$3,(DATEDIF($G70,$Z$2,"D")/365),1))))))</f>
        <v>0</v>
      </c>
      <c r="AA70" s="53">
        <f>IF($V70&lt;=Z$2,0,IF($O70&lt;=Z$2,0,IF($G70&gt;=AA$2,0,IF($K70&gt;=$J70,0,IF($O70&lt;=AA$2,($J70-(SUM($K70,SUM($Z70:Z70)))),IF($L70=$D$139,(($J70-$K70)/$P70),(($J70-SUM($Z70:Z70))*$Q70))*IF($V70&lt;=AA$2,(DATEDIF(Z$2,$V70,"D")/365),IF($G70&gt;Z$2,(DATEDIF($G70,AA$2,"D")/365),1)))))))</f>
        <v>0</v>
      </c>
      <c r="AB70" s="53">
        <f>IF($V70&lt;=AA$2,0,IF($O70&lt;=AA$2,0,IF($G70&gt;=AB$2,0,IF($K70&gt;=$J70,0,IF($O70&lt;=AB$2,($J70-(SUM($K70,SUM($Z70:AA70)))),IF($L70=$D$139,(($J70-$K70)/$P70),(($J70-SUM($Z70:AA70))*$Q70))*IF($V70&lt;=AB$2,(DATEDIF(AA$2,$V70,"D")/365),IF($G70&gt;AA$2,(DATEDIF($G70,AB$2,"D")/365),1)))))))</f>
        <v>0</v>
      </c>
      <c r="AC70" s="53">
        <f>IF($V70&lt;=AB$2,0,IF($O70&lt;=AB$2,0,IF($G70&gt;=AC$2,0,IF($K70&gt;=$J70,0,IF($O70&lt;=AC$2,($J70-(SUM($K70,SUM($Z70:AB70)))),IF($L70=$D$139,(($J70-$K70)/$P70),(($J70-SUM($Z70:AB70))*$Q70))*IF($V70&lt;=AC$2,(DATEDIF(AB$2,$V70,"D")/365),IF($G70&gt;AB$2,(DATEDIF($G70,AC$2,"D")/365),1)))))))</f>
        <v>0</v>
      </c>
      <c r="AD70" s="53">
        <f>IF($V70&lt;=AC$2,0,IF($O70&lt;=AC$2,0,IF($G70&gt;=AD$2,0,IF($K70&gt;=$J70,0,IF($O70&lt;=AD$2,($J70-(SUM($K70,SUM($Z70:AC70)))),IF($L70=$D$139,(($J70-$K70)/$P70),(($J70-SUM($Z70:AC70))*$Q70))*IF($V70&lt;=AD$2,(DATEDIF(AC$2,$V70,"D")/365),IF($G70&gt;AC$2,(DATEDIF($G70,AD$2,"D")/365),1)))))))</f>
        <v>0</v>
      </c>
      <c r="AE70" s="53">
        <f>IF($V70&lt;=AD$2,0,IF($O70&lt;=AD$2,0,IF($G70&gt;=AE$2,0,IF($K70&gt;=$J70,0,IF($O70&lt;=AE$2,($J70-(SUM($K70,SUM($Z70:AD70)))),IF($L70=$D$139,(($J70-$K70)/$P70),(($J70-SUM($Z70:AD70))*$Q70))*IF($V70&lt;=AE$2,(DATEDIF(AD$2,$V70,"D")/365),IF($G70&gt;AD$2,(DATEDIF($G70,AE$2,"D")/365),1)))))))</f>
        <v>0</v>
      </c>
      <c r="AF70" s="53">
        <f>IF($V70&lt;=AE$2,0,IF($O70&lt;=AE$2,0,IF($G70&gt;=AF$2,0,IF($K70&gt;=$J70,0,IF($O70&lt;=AF$2,($J70-(SUM($K70,SUM($Z70:AE70)))),IF($L70=$D$139,(($J70-$K70)/$P70),(($J70-SUM($Z70:AE70))*$Q70))*IF($V70&lt;=AF$2,(DATEDIF(AE$2,$V70,"D")/365),IF($G70&gt;AE$2,(DATEDIF($G70,AF$2,"D")/365),1)))))))</f>
        <v>0</v>
      </c>
      <c r="AG70" s="53">
        <f>IF($V70&lt;=AF$2,0,IF($O70&lt;=AF$2,0,IF($G70&gt;=AG$2,0,IF($K70&gt;=$J70,0,IF($O70&lt;=AG$2,($J70-(SUM($K70,SUM($Z70:AF70)))),IF($L70=$D$139,(($J70-$K70)/$P70),(($J70-SUM($Z70:AF70))*$Q70))*IF($V70&lt;=AG$2,(DATEDIF(AF$2,$V70,"D")/365),IF($G70&gt;AF$2,(DATEDIF($G70,AG$2,"D")/365),1)))))))</f>
        <v>0</v>
      </c>
      <c r="AH70" s="53">
        <f>IF($V70&lt;=AG$2,0,IF($O70&lt;=AG$2,0,IF($G70&gt;=AH$2,0,IF($K70&gt;=$J70,0,IF($O70&lt;=AH$2,($J70-(SUM($K70,SUM($Z70:AG70)))),IF($L70=$D$139,(($J70-$K70)/$P70),(($J70-SUM($Z70:AG70))*$Q70))*IF($V70&lt;=AH$2,(DATEDIF(AG$2,$V70,"D")/365),IF($G70&gt;AG$2,(DATEDIF($G70,AH$2,"D")/365),1)))))))</f>
        <v>0</v>
      </c>
      <c r="AI70" s="53">
        <f>IF($V70&lt;=AH$2,0,IF($O70&lt;=AH$2,0,IF($G70&gt;=AI$2,0,IF($K70&gt;=$J70,0,IF($O70&lt;=AI$2,($J70-(SUM($K70,SUM($Z70:AH70)))),IF($L70=$D$139,(($J70-$K70)/$P70),(($J70-SUM($Z70:AH70))*$Q70))*IF($V70&lt;=AI$2,(DATEDIF(AH$2,$V70,"D")/365),IF($G70&gt;AH$2,(DATEDIF($G70,AI$2,"D")/365),1)))))))</f>
        <v>0</v>
      </c>
      <c r="AJ70" s="53">
        <f>IF($V70&lt;=AI$2,0,IF($O70&lt;=AI$2,0,IF($G70&gt;=AJ$2,0,IF($K70&gt;=$J70,0,IF($O70&lt;=AJ$2,($J70-(SUM($K70,SUM($Z70:AI70)))),IF($L70=$D$139,(($J70-$K70)/$P70),(($J70-SUM($Z70:AI70))*$Q70))*IF($V70&lt;=AJ$2,(DATEDIF(AI$2,$V70,"D")/365),IF($G70&gt;AI$2,(DATEDIF($G70,AJ$2,"D")/365),1)))))))</f>
        <v>0</v>
      </c>
      <c r="AK70" s="53">
        <f>IF($V70&lt;=AJ$2,0,IF($O70&lt;=AJ$2,0,IF($G70&gt;=AK$2,0,IF($K70&gt;=$J70,0,IF($O70&lt;=AK$2,($J70-(SUM($K70,SUM($Z70:AJ70)))),IF($L70=$D$139,(($J70-$K70)/$P70),(($J70-SUM($Z70:AJ70))*$Q70))*IF($V70&lt;=AK$2,(DATEDIF(AJ$2,$V70,"D")/365),IF($G70&gt;AJ$2,(DATEDIF($G70,AK$2,"D")/365),1)))))))</f>
        <v>0</v>
      </c>
      <c r="AL70" s="53">
        <f>IF($V70&lt;=AK$2,0,IF($O70&lt;=AK$2,0,IF($G70&gt;=AL$2,0,IF($K70&gt;=$J70,0,IF($O70&lt;=AL$2,($J70-(SUM($K70,SUM($Z70:AK70)))),IF($L70=$D$139,(($J70-$K70)/$P70),(($J70-SUM($Z70:AK70))*$Q70))*IF($V70&lt;=AL$2,(DATEDIF(AK$2,$V70,"D")/365),IF($G70&gt;AK$2,(DATEDIF($G70,AL$2,"D")/365),1)))))))</f>
        <v>0</v>
      </c>
      <c r="AM70" s="53">
        <f>IF($V70&lt;=AL$2,0,IF($O70&lt;=AL$2,0,IF($G70&gt;=AM$2,0,IF($K70&gt;=$J70,0,IF($O70&lt;=AM$2,($J70-(SUM($K70,SUM($Z70:AL70)))),IF($L70=$D$139,(($J70-$K70)/$P70),(($J70-SUM($Z70:AL70))*$Q70))*IF($V70&lt;=AM$2,(DATEDIF(AL$2,$V70,"D")/365),IF($G70&gt;AL$2,(DATEDIF($G70,AM$2,"D")/365),1)))))))</f>
        <v>0</v>
      </c>
      <c r="AN70" s="53">
        <f>IF($V70&lt;=AM$2,0,IF($O70&lt;=AM$2,0,IF($G70&gt;=AN$2,0,IF($K70&gt;=$J70,0,IF($O70&lt;=AN$2,($J70-(SUM($K70,SUM($Z70:AM70)))),IF($L70=$D$139,(($J70-$K70)/$P70),(($J70-SUM($Z70:AM70))*$Q70))*IF($V70&lt;=AN$2,(DATEDIF(AM$2,$V70,"D")/365),IF($G70&gt;AM$2,(DATEDIF($G70,AN$2,"D")/365),1)))))))</f>
        <v>0</v>
      </c>
      <c r="AO70" s="53">
        <f>IF($V70&lt;=AN$2,0,IF($O70&lt;=AN$2,0,IF($G70&gt;=AO$2,0,IF($K70&gt;=$J70,0,IF($O70&lt;=AO$2,($J70-(SUM($K70,SUM($Z70:AN70)))),IF($L70=$D$139,(($J70-$K70)/$P70),(($J70-SUM($Z70:AN70))*$Q70))*IF($V70&lt;=AO$2,(DATEDIF(AN$2,$V70,"D")/365),IF($G70&gt;AN$2,(DATEDIF($G70,AO$2,"D")/365),1)))))))</f>
        <v>0</v>
      </c>
      <c r="AP70" s="53">
        <f>IF($V70&lt;=AO$2,0,IF($O70&lt;=AO$2,0,IF($G70&gt;=AP$2,0,IF($K70&gt;=$J70,0,IF($O70&lt;=AP$2,($J70-(SUM($K70,SUM($Z70:AO70)))),IF($L70=$D$139,(($J70-$K70)/$P70),(($J70-SUM($Z70:AO70))*$Q70))*IF($V70&lt;=AP$2,(DATEDIF(AO$2,$V70,"D")/365),IF($G70&gt;AO$2,(DATEDIF($G70,AP$2,"D")/365),1)))))))</f>
        <v>0</v>
      </c>
      <c r="AQ70" s="53">
        <f>IF($V70&lt;=AP$2,0,IF($O70&lt;=AP$2,0,IF($G70&gt;=AQ$2,0,IF($K70&gt;=$J70,0,IF($O70&lt;=AQ$2,($J70-(SUM($K70,SUM($Z70:AP70)))),IF($L70=$D$139,(($J70-$K70)/$P70),(($J70-SUM($Z70:AP70))*$Q70))*IF($V70&lt;=AQ$2,(DATEDIF(AP$2,$V70,"D")/365),IF($G70&gt;AP$2,(DATEDIF($G70,AQ$2,"D")/365),1)))))))</f>
        <v>0</v>
      </c>
      <c r="AR70" s="53">
        <f>IF($V70&lt;=AQ$2,0,IF($O70&lt;=AQ$2,0,IF($G70&gt;=AR$2,0,IF($K70&gt;=$J70,0,IF($O70&lt;=AR$2,($J70-(SUM($K70,SUM($Z70:AQ70)))),IF($L70=$D$139,(($J70-$K70)/$P70),(($J70-SUM($Z70:AQ70))*$Q70))*IF($V70&lt;=AR$2,(DATEDIF(AQ$2,$V70,"D")/365),IF($G70&gt;AQ$2,(DATEDIF($G70,AR$2,"D")/365),1)))))))</f>
        <v>0</v>
      </c>
      <c r="AS70" s="53">
        <f>IF($V70&lt;=AR$2,0,IF($O70&lt;=AR$2,0,IF($G70&gt;=AS$2,0,IF($K70&gt;=$J70,0,IF($O70&lt;=AS$2,($J70-(SUM($K70,SUM($Z70:AR70)))),IF($L70=$D$139,(($J70-$K70)/$P70),(($J70-SUM($Z70:AR70))*$Q70))*IF($V70&lt;=AS$2,(DATEDIF(AR$2,$V70,"D")/365),IF($G70&gt;AR$2,(DATEDIF($G70,AS$2,"D")/365),1)))))))</f>
        <v>0</v>
      </c>
      <c r="AT70" s="53">
        <f>IF($V70&lt;=AS$2,0,IF($O70&lt;=AS$2,0,IF($G70&gt;=AT$2,0,IF($K70&gt;=$J70,0,IF($O70&lt;=AT$2,($J70-(SUM($K70,SUM($Z70:AS70)))),IF($L70=$D$139,(($J70-$K70)/$P70),(($J70-SUM($Z70:AS70))*$Q70))*IF($V70&lt;=AT$2,(DATEDIF(AS$2,$V70,"D")/365),IF($G70&gt;AS$2,(DATEDIF($G70,AT$2,"D")/365),1)))))))</f>
        <v>0</v>
      </c>
      <c r="AU70" s="53">
        <f>IF($V70&lt;=AT$2,0,IF($O70&lt;=AT$2,0,IF($G70&gt;=AU$2,0,IF($K70&gt;=$J70,0,IF($O70&lt;=AU$2,($J70-(SUM($K70,SUM($Z70:AT70)))),IF($L70=$D$139,(($J70-$K70)/$P70),(($J70-SUM($Z70:AT70))*$Q70))*IF($V70&lt;=AU$2,(DATEDIF(AT$2,$V70,"D")/365),IF($G70&gt;AT$2,(DATEDIF($G70,AU$2,"D")/365),1)))))))</f>
        <v>0</v>
      </c>
      <c r="AV70" s="53">
        <f>IF($V70&lt;=AU$2,0,IF($O70&lt;=AU$2,0,IF($G70&gt;=AV$2,0,IF($K70&gt;=$J70,0,IF($O70&lt;=AV$2,($J70-(SUM($K70,SUM($Z70:AU70)))),IF($L70=$D$139,(($J70-$K70)/$P70),(($J70-SUM($Z70:AU70))*$Q70))*IF($V70&lt;=AV$2,(DATEDIF(AU$2,$V70,"D")/365),IF($G70&gt;AU$2,(DATEDIF($G70,AV$2,"D")/365),1)))))))</f>
        <v>0</v>
      </c>
      <c r="AW70" s="53">
        <f>IF($V70&lt;=AV$2,0,IF($O70&lt;=AV$2,0,IF($G70&gt;=AW$2,0,IF($K70&gt;=$J70,0,IF($O70&lt;=AW$2,($J70-(SUM($K70,SUM($Z70:AV70)))),IF($L70=$D$139,(($J70-$K70)/$P70),(($J70-SUM($Z70:AV70))*$Q70))*IF($V70&lt;=AW$2,(DATEDIF(AV$2,$V70,"D")/365),IF($G70&gt;AV$2,(DATEDIF($G70,AW$2,"D")/365),1)))))))</f>
        <v>0</v>
      </c>
      <c r="AX70" s="53">
        <f>IF($V70&lt;=AW$2,0,IF($O70&lt;=AW$2,0,IF($G70&gt;=AX$2,0,IF($K70&gt;=$J70,0,IF($O70&lt;=AX$2,($J70-(SUM($K70,SUM($Z70:AW70)))),IF($L70=$D$139,(($J70-$K70)/$P70),(($J70-SUM($Z70:AW70))*$Q70))*IF($V70&lt;=AX$2,(DATEDIF(AW$2,$V70,"D")/365),IF($G70&gt;AW$2,(DATEDIF($G70,AX$2,"D")/365),1)))))))</f>
        <v>0</v>
      </c>
      <c r="AY70" s="53">
        <f>IF($V70&lt;=AX$2,0,IF($O70&lt;=AX$2,0,IF($G70&gt;=AY$2,0,IF($K70&gt;=$J70,0,IF($O70&lt;=AY$2,($J70-(SUM($K70,SUM($Z70:AX70)))),IF($L70=$D$139,(($J70-$K70)/$P70),(($J70-SUM($Z70:AX70))*$Q70))*IF($V70&lt;=AY$2,(DATEDIF(AX$2,$V70,"D")/365),IF($G70&gt;AX$2,(DATEDIF($G70,AY$2,"D")/365),1)))))))</f>
        <v>0</v>
      </c>
      <c r="AZ70" s="52"/>
      <c r="BA70" s="52"/>
      <c r="BB70" s="126">
        <f>IF($V70&lt;=BB$2,0,IF($G70&gt;=BB$2,0,IF($G70&gt;$W$3,(J70-Z70),IF($G70&lt;=$W$3,J70-SUM(W70,$Z70:Z70),0))))</f>
        <v>0</v>
      </c>
      <c r="BC70" s="53">
        <f t="shared" si="27"/>
        <v>0</v>
      </c>
      <c r="BD70" s="52">
        <f t="shared" si="27"/>
        <v>0</v>
      </c>
      <c r="BE70" s="53">
        <f t="shared" si="27"/>
        <v>0</v>
      </c>
      <c r="BF70" s="52">
        <f t="shared" si="27"/>
        <v>0</v>
      </c>
      <c r="BG70" s="53">
        <f t="shared" si="27"/>
        <v>0</v>
      </c>
      <c r="BH70" s="52">
        <f t="shared" si="27"/>
        <v>0</v>
      </c>
      <c r="BI70" s="53">
        <f t="shared" si="27"/>
        <v>0</v>
      </c>
      <c r="BJ70" s="52">
        <f t="shared" si="27"/>
        <v>0</v>
      </c>
      <c r="BK70" s="53">
        <f t="shared" si="27"/>
        <v>0</v>
      </c>
      <c r="BL70" s="52">
        <f t="shared" si="27"/>
        <v>0</v>
      </c>
      <c r="BM70" s="53">
        <f t="shared" si="27"/>
        <v>0</v>
      </c>
      <c r="BN70" s="52">
        <f t="shared" si="27"/>
        <v>0</v>
      </c>
      <c r="BO70" s="53">
        <f t="shared" si="27"/>
        <v>0</v>
      </c>
      <c r="BP70" s="52">
        <f t="shared" si="27"/>
        <v>0</v>
      </c>
      <c r="BQ70" s="53">
        <f t="shared" si="27"/>
        <v>0</v>
      </c>
      <c r="BR70" s="52">
        <f t="shared" si="25"/>
        <v>0</v>
      </c>
      <c r="BS70" s="53">
        <f t="shared" si="25"/>
        <v>0</v>
      </c>
      <c r="BT70" s="52">
        <f t="shared" si="25"/>
        <v>0</v>
      </c>
      <c r="BU70" s="53">
        <f t="shared" si="25"/>
        <v>0</v>
      </c>
      <c r="BV70" s="52">
        <f t="shared" si="25"/>
        <v>0</v>
      </c>
      <c r="BW70" s="53">
        <f t="shared" si="25"/>
        <v>0</v>
      </c>
      <c r="BX70" s="52">
        <f t="shared" si="25"/>
        <v>0</v>
      </c>
      <c r="BY70" s="53">
        <f t="shared" si="25"/>
        <v>0</v>
      </c>
      <c r="BZ70" s="52">
        <f t="shared" si="25"/>
        <v>0</v>
      </c>
      <c r="CA70" s="53">
        <f t="shared" si="25"/>
        <v>0</v>
      </c>
    </row>
    <row r="71" spans="1:79">
      <c r="A71" s="20">
        <v>70</v>
      </c>
      <c r="B71" s="20" t="s">
        <v>30</v>
      </c>
      <c r="C71" s="20" t="s">
        <v>153</v>
      </c>
      <c r="D71" s="2">
        <v>1985</v>
      </c>
      <c r="E71" s="3">
        <v>4</v>
      </c>
      <c r="F71" s="2">
        <v>1</v>
      </c>
      <c r="G71" s="55">
        <f t="shared" si="22"/>
        <v>31137</v>
      </c>
      <c r="H71" s="4">
        <v>0</v>
      </c>
      <c r="I71" s="1">
        <v>0</v>
      </c>
      <c r="J71" s="51">
        <f t="shared" si="23"/>
        <v>0</v>
      </c>
      <c r="K71" s="54">
        <f t="shared" si="24"/>
        <v>0</v>
      </c>
      <c r="L71" s="4" t="s">
        <v>96</v>
      </c>
      <c r="M71" s="54">
        <f t="shared" si="15"/>
        <v>10</v>
      </c>
      <c r="N71" s="53">
        <f t="shared" si="28"/>
        <v>10</v>
      </c>
      <c r="O71" s="55">
        <f t="shared" si="29"/>
        <v>34789</v>
      </c>
      <c r="P71" s="53">
        <f t="shared" si="30"/>
        <v>0</v>
      </c>
      <c r="Q71" s="111">
        <f t="shared" si="31"/>
        <v>0</v>
      </c>
      <c r="R71" s="150" t="s">
        <v>130</v>
      </c>
      <c r="S71" s="151">
        <v>17</v>
      </c>
      <c r="T71" s="152">
        <v>4</v>
      </c>
      <c r="U71" s="151">
        <v>2035</v>
      </c>
      <c r="V71" s="116">
        <f t="shared" si="32"/>
        <v>54878</v>
      </c>
      <c r="W71" s="53">
        <f t="shared" si="33"/>
        <v>0</v>
      </c>
      <c r="X71" s="53">
        <f t="shared" si="34"/>
        <v>0</v>
      </c>
      <c r="Y71" s="53">
        <f t="shared" si="35"/>
        <v>0</v>
      </c>
      <c r="Z71" s="53">
        <f t="shared" si="36"/>
        <v>0</v>
      </c>
      <c r="AA71" s="53">
        <f>IF($V71&lt;=Z$2,0,IF($O71&lt;=Z$2,0,IF($G71&gt;=AA$2,0,IF($K71&gt;=$J71,0,IF($O71&lt;=AA$2,($J71-(SUM($K71,SUM($Z71:Z71)))),IF($L71=$D$139,(($J71-$K71)/$P71),(($J71-SUM($Z71:Z71))*$Q71))*IF($V71&lt;=AA$2,(DATEDIF(Z$2,$V71,"D")/365),IF($G71&gt;Z$2,(DATEDIF($G71,AA$2,"D")/365),1)))))))</f>
        <v>0</v>
      </c>
      <c r="AB71" s="53">
        <f>IF($V71&lt;=AA$2,0,IF($O71&lt;=AA$2,0,IF($G71&gt;=AB$2,0,IF($K71&gt;=$J71,0,IF($O71&lt;=AB$2,($J71-(SUM($K71,SUM($Z71:AA71)))),IF($L71=$D$139,(($J71-$K71)/$P71),(($J71-SUM($Z71:AA71))*$Q71))*IF($V71&lt;=AB$2,(DATEDIF(AA$2,$V71,"D")/365),IF($G71&gt;AA$2,(DATEDIF($G71,AB$2,"D")/365),1)))))))</f>
        <v>0</v>
      </c>
      <c r="AC71" s="53">
        <f>IF($V71&lt;=AB$2,0,IF($O71&lt;=AB$2,0,IF($G71&gt;=AC$2,0,IF($K71&gt;=$J71,0,IF($O71&lt;=AC$2,($J71-(SUM($K71,SUM($Z71:AB71)))),IF($L71=$D$139,(($J71-$K71)/$P71),(($J71-SUM($Z71:AB71))*$Q71))*IF($V71&lt;=AC$2,(DATEDIF(AB$2,$V71,"D")/365),IF($G71&gt;AB$2,(DATEDIF($G71,AC$2,"D")/365),1)))))))</f>
        <v>0</v>
      </c>
      <c r="AD71" s="53">
        <f>IF($V71&lt;=AC$2,0,IF($O71&lt;=AC$2,0,IF($G71&gt;=AD$2,0,IF($K71&gt;=$J71,0,IF($O71&lt;=AD$2,($J71-(SUM($K71,SUM($Z71:AC71)))),IF($L71=$D$139,(($J71-$K71)/$P71),(($J71-SUM($Z71:AC71))*$Q71))*IF($V71&lt;=AD$2,(DATEDIF(AC$2,$V71,"D")/365),IF($G71&gt;AC$2,(DATEDIF($G71,AD$2,"D")/365),1)))))))</f>
        <v>0</v>
      </c>
      <c r="AE71" s="53">
        <f>IF($V71&lt;=AD$2,0,IF($O71&lt;=AD$2,0,IF($G71&gt;=AE$2,0,IF($K71&gt;=$J71,0,IF($O71&lt;=AE$2,($J71-(SUM($K71,SUM($Z71:AD71)))),IF($L71=$D$139,(($J71-$K71)/$P71),(($J71-SUM($Z71:AD71))*$Q71))*IF($V71&lt;=AE$2,(DATEDIF(AD$2,$V71,"D")/365),IF($G71&gt;AD$2,(DATEDIF($G71,AE$2,"D")/365),1)))))))</f>
        <v>0</v>
      </c>
      <c r="AF71" s="53">
        <f>IF($V71&lt;=AE$2,0,IF($O71&lt;=AE$2,0,IF($G71&gt;=AF$2,0,IF($K71&gt;=$J71,0,IF($O71&lt;=AF$2,($J71-(SUM($K71,SUM($Z71:AE71)))),IF($L71=$D$139,(($J71-$K71)/$P71),(($J71-SUM($Z71:AE71))*$Q71))*IF($V71&lt;=AF$2,(DATEDIF(AE$2,$V71,"D")/365),IF($G71&gt;AE$2,(DATEDIF($G71,AF$2,"D")/365),1)))))))</f>
        <v>0</v>
      </c>
      <c r="AG71" s="53">
        <f>IF($V71&lt;=AF$2,0,IF($O71&lt;=AF$2,0,IF($G71&gt;=AG$2,0,IF($K71&gt;=$J71,0,IF($O71&lt;=AG$2,($J71-(SUM($K71,SUM($Z71:AF71)))),IF($L71=$D$139,(($J71-$K71)/$P71),(($J71-SUM($Z71:AF71))*$Q71))*IF($V71&lt;=AG$2,(DATEDIF(AF$2,$V71,"D")/365),IF($G71&gt;AF$2,(DATEDIF($G71,AG$2,"D")/365),1)))))))</f>
        <v>0</v>
      </c>
      <c r="AH71" s="53">
        <f>IF($V71&lt;=AG$2,0,IF($O71&lt;=AG$2,0,IF($G71&gt;=AH$2,0,IF($K71&gt;=$J71,0,IF($O71&lt;=AH$2,($J71-(SUM($K71,SUM($Z71:AG71)))),IF($L71=$D$139,(($J71-$K71)/$P71),(($J71-SUM($Z71:AG71))*$Q71))*IF($V71&lt;=AH$2,(DATEDIF(AG$2,$V71,"D")/365),IF($G71&gt;AG$2,(DATEDIF($G71,AH$2,"D")/365),1)))))))</f>
        <v>0</v>
      </c>
      <c r="AI71" s="53">
        <f>IF($V71&lt;=AH$2,0,IF($O71&lt;=AH$2,0,IF($G71&gt;=AI$2,0,IF($K71&gt;=$J71,0,IF($O71&lt;=AI$2,($J71-(SUM($K71,SUM($Z71:AH71)))),IF($L71=$D$139,(($J71-$K71)/$P71),(($J71-SUM($Z71:AH71))*$Q71))*IF($V71&lt;=AI$2,(DATEDIF(AH$2,$V71,"D")/365),IF($G71&gt;AH$2,(DATEDIF($G71,AI$2,"D")/365),1)))))))</f>
        <v>0</v>
      </c>
      <c r="AJ71" s="53">
        <f>IF($V71&lt;=AI$2,0,IF($O71&lt;=AI$2,0,IF($G71&gt;=AJ$2,0,IF($K71&gt;=$J71,0,IF($O71&lt;=AJ$2,($J71-(SUM($K71,SUM($Z71:AI71)))),IF($L71=$D$139,(($J71-$K71)/$P71),(($J71-SUM($Z71:AI71))*$Q71))*IF($V71&lt;=AJ$2,(DATEDIF(AI$2,$V71,"D")/365),IF($G71&gt;AI$2,(DATEDIF($G71,AJ$2,"D")/365),1)))))))</f>
        <v>0</v>
      </c>
      <c r="AK71" s="53">
        <f>IF($V71&lt;=AJ$2,0,IF($O71&lt;=AJ$2,0,IF($G71&gt;=AK$2,0,IF($K71&gt;=$J71,0,IF($O71&lt;=AK$2,($J71-(SUM($K71,SUM($Z71:AJ71)))),IF($L71=$D$139,(($J71-$K71)/$P71),(($J71-SUM($Z71:AJ71))*$Q71))*IF($V71&lt;=AK$2,(DATEDIF(AJ$2,$V71,"D")/365),IF($G71&gt;AJ$2,(DATEDIF($G71,AK$2,"D")/365),1)))))))</f>
        <v>0</v>
      </c>
      <c r="AL71" s="53">
        <f>IF($V71&lt;=AK$2,0,IF($O71&lt;=AK$2,0,IF($G71&gt;=AL$2,0,IF($K71&gt;=$J71,0,IF($O71&lt;=AL$2,($J71-(SUM($K71,SUM($Z71:AK71)))),IF($L71=$D$139,(($J71-$K71)/$P71),(($J71-SUM($Z71:AK71))*$Q71))*IF($V71&lt;=AL$2,(DATEDIF(AK$2,$V71,"D")/365),IF($G71&gt;AK$2,(DATEDIF($G71,AL$2,"D")/365),1)))))))</f>
        <v>0</v>
      </c>
      <c r="AM71" s="53">
        <f>IF($V71&lt;=AL$2,0,IF($O71&lt;=AL$2,0,IF($G71&gt;=AM$2,0,IF($K71&gt;=$J71,0,IF($O71&lt;=AM$2,($J71-(SUM($K71,SUM($Z71:AL71)))),IF($L71=$D$139,(($J71-$K71)/$P71),(($J71-SUM($Z71:AL71))*$Q71))*IF($V71&lt;=AM$2,(DATEDIF(AL$2,$V71,"D")/365),IF($G71&gt;AL$2,(DATEDIF($G71,AM$2,"D")/365),1)))))))</f>
        <v>0</v>
      </c>
      <c r="AN71" s="53">
        <f>IF($V71&lt;=AM$2,0,IF($O71&lt;=AM$2,0,IF($G71&gt;=AN$2,0,IF($K71&gt;=$J71,0,IF($O71&lt;=AN$2,($J71-(SUM($K71,SUM($Z71:AM71)))),IF($L71=$D$139,(($J71-$K71)/$P71),(($J71-SUM($Z71:AM71))*$Q71))*IF($V71&lt;=AN$2,(DATEDIF(AM$2,$V71,"D")/365),IF($G71&gt;AM$2,(DATEDIF($G71,AN$2,"D")/365),1)))))))</f>
        <v>0</v>
      </c>
      <c r="AO71" s="53">
        <f>IF($V71&lt;=AN$2,0,IF($O71&lt;=AN$2,0,IF($G71&gt;=AO$2,0,IF($K71&gt;=$J71,0,IF($O71&lt;=AO$2,($J71-(SUM($K71,SUM($Z71:AN71)))),IF($L71=$D$139,(($J71-$K71)/$P71),(($J71-SUM($Z71:AN71))*$Q71))*IF($V71&lt;=AO$2,(DATEDIF(AN$2,$V71,"D")/365),IF($G71&gt;AN$2,(DATEDIF($G71,AO$2,"D")/365),1)))))))</f>
        <v>0</v>
      </c>
      <c r="AP71" s="53">
        <f>IF($V71&lt;=AO$2,0,IF($O71&lt;=AO$2,0,IF($G71&gt;=AP$2,0,IF($K71&gt;=$J71,0,IF($O71&lt;=AP$2,($J71-(SUM($K71,SUM($Z71:AO71)))),IF($L71=$D$139,(($J71-$K71)/$P71),(($J71-SUM($Z71:AO71))*$Q71))*IF($V71&lt;=AP$2,(DATEDIF(AO$2,$V71,"D")/365),IF($G71&gt;AO$2,(DATEDIF($G71,AP$2,"D")/365),1)))))))</f>
        <v>0</v>
      </c>
      <c r="AQ71" s="53">
        <f>IF($V71&lt;=AP$2,0,IF($O71&lt;=AP$2,0,IF($G71&gt;=AQ$2,0,IF($K71&gt;=$J71,0,IF($O71&lt;=AQ$2,($J71-(SUM($K71,SUM($Z71:AP71)))),IF($L71=$D$139,(($J71-$K71)/$P71),(($J71-SUM($Z71:AP71))*$Q71))*IF($V71&lt;=AQ$2,(DATEDIF(AP$2,$V71,"D")/365),IF($G71&gt;AP$2,(DATEDIF($G71,AQ$2,"D")/365),1)))))))</f>
        <v>0</v>
      </c>
      <c r="AR71" s="53">
        <f>IF($V71&lt;=AQ$2,0,IF($O71&lt;=AQ$2,0,IF($G71&gt;=AR$2,0,IF($K71&gt;=$J71,0,IF($O71&lt;=AR$2,($J71-(SUM($K71,SUM($Z71:AQ71)))),IF($L71=$D$139,(($J71-$K71)/$P71),(($J71-SUM($Z71:AQ71))*$Q71))*IF($V71&lt;=AR$2,(DATEDIF(AQ$2,$V71,"D")/365),IF($G71&gt;AQ$2,(DATEDIF($G71,AR$2,"D")/365),1)))))))</f>
        <v>0</v>
      </c>
      <c r="AS71" s="53">
        <f>IF($V71&lt;=AR$2,0,IF($O71&lt;=AR$2,0,IF($G71&gt;=AS$2,0,IF($K71&gt;=$J71,0,IF($O71&lt;=AS$2,($J71-(SUM($K71,SUM($Z71:AR71)))),IF($L71=$D$139,(($J71-$K71)/$P71),(($J71-SUM($Z71:AR71))*$Q71))*IF($V71&lt;=AS$2,(DATEDIF(AR$2,$V71,"D")/365),IF($G71&gt;AR$2,(DATEDIF($G71,AS$2,"D")/365),1)))))))</f>
        <v>0</v>
      </c>
      <c r="AT71" s="53">
        <f>IF($V71&lt;=AS$2,0,IF($O71&lt;=AS$2,0,IF($G71&gt;=AT$2,0,IF($K71&gt;=$J71,0,IF($O71&lt;=AT$2,($J71-(SUM($K71,SUM($Z71:AS71)))),IF($L71=$D$139,(($J71-$K71)/$P71),(($J71-SUM($Z71:AS71))*$Q71))*IF($V71&lt;=AT$2,(DATEDIF(AS$2,$V71,"D")/365),IF($G71&gt;AS$2,(DATEDIF($G71,AT$2,"D")/365),1)))))))</f>
        <v>0</v>
      </c>
      <c r="AU71" s="53">
        <f>IF($V71&lt;=AT$2,0,IF($O71&lt;=AT$2,0,IF($G71&gt;=AU$2,0,IF($K71&gt;=$J71,0,IF($O71&lt;=AU$2,($J71-(SUM($K71,SUM($Z71:AT71)))),IF($L71=$D$139,(($J71-$K71)/$P71),(($J71-SUM($Z71:AT71))*$Q71))*IF($V71&lt;=AU$2,(DATEDIF(AT$2,$V71,"D")/365),IF($G71&gt;AT$2,(DATEDIF($G71,AU$2,"D")/365),1)))))))</f>
        <v>0</v>
      </c>
      <c r="AV71" s="53">
        <f>IF($V71&lt;=AU$2,0,IF($O71&lt;=AU$2,0,IF($G71&gt;=AV$2,0,IF($K71&gt;=$J71,0,IF($O71&lt;=AV$2,($J71-(SUM($K71,SUM($Z71:AU71)))),IF($L71=$D$139,(($J71-$K71)/$P71),(($J71-SUM($Z71:AU71))*$Q71))*IF($V71&lt;=AV$2,(DATEDIF(AU$2,$V71,"D")/365),IF($G71&gt;AU$2,(DATEDIF($G71,AV$2,"D")/365),1)))))))</f>
        <v>0</v>
      </c>
      <c r="AW71" s="53">
        <f>IF($V71&lt;=AV$2,0,IF($O71&lt;=AV$2,0,IF($G71&gt;=AW$2,0,IF($K71&gt;=$J71,0,IF($O71&lt;=AW$2,($J71-(SUM($K71,SUM($Z71:AV71)))),IF($L71=$D$139,(($J71-$K71)/$P71),(($J71-SUM($Z71:AV71))*$Q71))*IF($V71&lt;=AW$2,(DATEDIF(AV$2,$V71,"D")/365),IF($G71&gt;AV$2,(DATEDIF($G71,AW$2,"D")/365),1)))))))</f>
        <v>0</v>
      </c>
      <c r="AX71" s="53">
        <f>IF($V71&lt;=AW$2,0,IF($O71&lt;=AW$2,0,IF($G71&gt;=AX$2,0,IF($K71&gt;=$J71,0,IF($O71&lt;=AX$2,($J71-(SUM($K71,SUM($Z71:AW71)))),IF($L71=$D$139,(($J71-$K71)/$P71),(($J71-SUM($Z71:AW71))*$Q71))*IF($V71&lt;=AX$2,(DATEDIF(AW$2,$V71,"D")/365),IF($G71&gt;AW$2,(DATEDIF($G71,AX$2,"D")/365),1)))))))</f>
        <v>0</v>
      </c>
      <c r="AY71" s="53">
        <f>IF($V71&lt;=AX$2,0,IF($O71&lt;=AX$2,0,IF($G71&gt;=AY$2,0,IF($K71&gt;=$J71,0,IF($O71&lt;=AY$2,($J71-(SUM($K71,SUM($Z71:AX71)))),IF($L71=$D$139,(($J71-$K71)/$P71),(($J71-SUM($Z71:AX71))*$Q71))*IF($V71&lt;=AY$2,(DATEDIF(AX$2,$V71,"D")/365),IF($G71&gt;AX$2,(DATEDIF($G71,AY$2,"D")/365),1)))))))</f>
        <v>0</v>
      </c>
      <c r="AZ71" s="52"/>
      <c r="BA71" s="52"/>
      <c r="BB71" s="126">
        <f>IF($V71&lt;=BB$2,0,IF($G71&gt;=BB$2,0,IF($G71&gt;$W$3,(J71-Z71),IF($G71&lt;=$W$3,J71-SUM(W71,$Z71:Z71),0))))</f>
        <v>0</v>
      </c>
      <c r="BC71" s="53">
        <f t="shared" si="27"/>
        <v>0</v>
      </c>
      <c r="BD71" s="52">
        <f t="shared" si="27"/>
        <v>0</v>
      </c>
      <c r="BE71" s="53">
        <f t="shared" si="27"/>
        <v>0</v>
      </c>
      <c r="BF71" s="52">
        <f t="shared" si="27"/>
        <v>0</v>
      </c>
      <c r="BG71" s="53">
        <f t="shared" si="27"/>
        <v>0</v>
      </c>
      <c r="BH71" s="52">
        <f t="shared" si="27"/>
        <v>0</v>
      </c>
      <c r="BI71" s="53">
        <f t="shared" si="27"/>
        <v>0</v>
      </c>
      <c r="BJ71" s="52">
        <f t="shared" si="27"/>
        <v>0</v>
      </c>
      <c r="BK71" s="53">
        <f t="shared" si="27"/>
        <v>0</v>
      </c>
      <c r="BL71" s="52">
        <f t="shared" si="27"/>
        <v>0</v>
      </c>
      <c r="BM71" s="53">
        <f t="shared" si="27"/>
        <v>0</v>
      </c>
      <c r="BN71" s="52">
        <f t="shared" si="27"/>
        <v>0</v>
      </c>
      <c r="BO71" s="53">
        <f t="shared" si="27"/>
        <v>0</v>
      </c>
      <c r="BP71" s="52">
        <f t="shared" si="27"/>
        <v>0</v>
      </c>
      <c r="BQ71" s="53">
        <f t="shared" si="27"/>
        <v>0</v>
      </c>
      <c r="BR71" s="52">
        <f t="shared" si="25"/>
        <v>0</v>
      </c>
      <c r="BS71" s="53">
        <f t="shared" si="25"/>
        <v>0</v>
      </c>
      <c r="BT71" s="52">
        <f t="shared" si="25"/>
        <v>0</v>
      </c>
      <c r="BU71" s="53">
        <f t="shared" si="25"/>
        <v>0</v>
      </c>
      <c r="BV71" s="52">
        <f t="shared" si="25"/>
        <v>0</v>
      </c>
      <c r="BW71" s="53">
        <f t="shared" si="25"/>
        <v>0</v>
      </c>
      <c r="BX71" s="52">
        <f t="shared" si="25"/>
        <v>0</v>
      </c>
      <c r="BY71" s="53">
        <f t="shared" si="25"/>
        <v>0</v>
      </c>
      <c r="BZ71" s="52">
        <f t="shared" si="25"/>
        <v>0</v>
      </c>
      <c r="CA71" s="53">
        <f t="shared" si="25"/>
        <v>0</v>
      </c>
    </row>
    <row r="72" spans="1:79">
      <c r="A72" s="20">
        <v>71</v>
      </c>
      <c r="B72" s="20" t="s">
        <v>30</v>
      </c>
      <c r="C72" s="20" t="s">
        <v>153</v>
      </c>
      <c r="D72" s="2">
        <v>1985</v>
      </c>
      <c r="E72" s="3">
        <v>4</v>
      </c>
      <c r="F72" s="2">
        <v>1</v>
      </c>
      <c r="G72" s="55">
        <f t="shared" si="22"/>
        <v>31137</v>
      </c>
      <c r="H72" s="4">
        <v>0</v>
      </c>
      <c r="I72" s="1">
        <v>0</v>
      </c>
      <c r="J72" s="51">
        <f t="shared" si="23"/>
        <v>0</v>
      </c>
      <c r="K72" s="54">
        <f t="shared" si="24"/>
        <v>0</v>
      </c>
      <c r="L72" s="4" t="s">
        <v>96</v>
      </c>
      <c r="M72" s="54">
        <f t="shared" si="15"/>
        <v>10</v>
      </c>
      <c r="N72" s="53">
        <f t="shared" si="28"/>
        <v>10</v>
      </c>
      <c r="O72" s="55">
        <f t="shared" si="29"/>
        <v>34789</v>
      </c>
      <c r="P72" s="53">
        <f t="shared" si="30"/>
        <v>0</v>
      </c>
      <c r="Q72" s="111">
        <f t="shared" si="31"/>
        <v>0</v>
      </c>
      <c r="R72" s="150" t="s">
        <v>130</v>
      </c>
      <c r="S72" s="151">
        <v>17</v>
      </c>
      <c r="T72" s="152">
        <v>4</v>
      </c>
      <c r="U72" s="151">
        <v>2035</v>
      </c>
      <c r="V72" s="116">
        <f t="shared" si="32"/>
        <v>54878</v>
      </c>
      <c r="W72" s="53">
        <f t="shared" si="33"/>
        <v>0</v>
      </c>
      <c r="X72" s="53">
        <f t="shared" si="34"/>
        <v>0</v>
      </c>
      <c r="Y72" s="53">
        <f t="shared" si="35"/>
        <v>0</v>
      </c>
      <c r="Z72" s="53">
        <f t="shared" si="36"/>
        <v>0</v>
      </c>
      <c r="AA72" s="53">
        <f>IF($V72&lt;=Z$2,0,IF($O72&lt;=Z$2,0,IF($G72&gt;=AA$2,0,IF($K72&gt;=$J72,0,IF($O72&lt;=AA$2,($J72-(SUM($K72,SUM($Z72:Z72)))),IF($L72=$D$139,(($J72-$K72)/$P72),(($J72-SUM($Z72:Z72))*$Q72))*IF($V72&lt;=AA$2,(DATEDIF(Z$2,$V72,"D")/365),IF($G72&gt;Z$2,(DATEDIF($G72,AA$2,"D")/365),1)))))))</f>
        <v>0</v>
      </c>
      <c r="AB72" s="53">
        <f>IF($V72&lt;=AA$2,0,IF($O72&lt;=AA$2,0,IF($G72&gt;=AB$2,0,IF($K72&gt;=$J72,0,IF($O72&lt;=AB$2,($J72-(SUM($K72,SUM($Z72:AA72)))),IF($L72=$D$139,(($J72-$K72)/$P72),(($J72-SUM($Z72:AA72))*$Q72))*IF($V72&lt;=AB$2,(DATEDIF(AA$2,$V72,"D")/365),IF($G72&gt;AA$2,(DATEDIF($G72,AB$2,"D")/365),1)))))))</f>
        <v>0</v>
      </c>
      <c r="AC72" s="53">
        <f>IF($V72&lt;=AB$2,0,IF($O72&lt;=AB$2,0,IF($G72&gt;=AC$2,0,IF($K72&gt;=$J72,0,IF($O72&lt;=AC$2,($J72-(SUM($K72,SUM($Z72:AB72)))),IF($L72=$D$139,(($J72-$K72)/$P72),(($J72-SUM($Z72:AB72))*$Q72))*IF($V72&lt;=AC$2,(DATEDIF(AB$2,$V72,"D")/365),IF($G72&gt;AB$2,(DATEDIF($G72,AC$2,"D")/365),1)))))))</f>
        <v>0</v>
      </c>
      <c r="AD72" s="53">
        <f>IF($V72&lt;=AC$2,0,IF($O72&lt;=AC$2,0,IF($G72&gt;=AD$2,0,IF($K72&gt;=$J72,0,IF($O72&lt;=AD$2,($J72-(SUM($K72,SUM($Z72:AC72)))),IF($L72=$D$139,(($J72-$K72)/$P72),(($J72-SUM($Z72:AC72))*$Q72))*IF($V72&lt;=AD$2,(DATEDIF(AC$2,$V72,"D")/365),IF($G72&gt;AC$2,(DATEDIF($G72,AD$2,"D")/365),1)))))))</f>
        <v>0</v>
      </c>
      <c r="AE72" s="53">
        <f>IF($V72&lt;=AD$2,0,IF($O72&lt;=AD$2,0,IF($G72&gt;=AE$2,0,IF($K72&gt;=$J72,0,IF($O72&lt;=AE$2,($J72-(SUM($K72,SUM($Z72:AD72)))),IF($L72=$D$139,(($J72-$K72)/$P72),(($J72-SUM($Z72:AD72))*$Q72))*IF($V72&lt;=AE$2,(DATEDIF(AD$2,$V72,"D")/365),IF($G72&gt;AD$2,(DATEDIF($G72,AE$2,"D")/365),1)))))))</f>
        <v>0</v>
      </c>
      <c r="AF72" s="53">
        <f>IF($V72&lt;=AE$2,0,IF($O72&lt;=AE$2,0,IF($G72&gt;=AF$2,0,IF($K72&gt;=$J72,0,IF($O72&lt;=AF$2,($J72-(SUM($K72,SUM($Z72:AE72)))),IF($L72=$D$139,(($J72-$K72)/$P72),(($J72-SUM($Z72:AE72))*$Q72))*IF($V72&lt;=AF$2,(DATEDIF(AE$2,$V72,"D")/365),IF($G72&gt;AE$2,(DATEDIF($G72,AF$2,"D")/365),1)))))))</f>
        <v>0</v>
      </c>
      <c r="AG72" s="53">
        <f>IF($V72&lt;=AF$2,0,IF($O72&lt;=AF$2,0,IF($G72&gt;=AG$2,0,IF($K72&gt;=$J72,0,IF($O72&lt;=AG$2,($J72-(SUM($K72,SUM($Z72:AF72)))),IF($L72=$D$139,(($J72-$K72)/$P72),(($J72-SUM($Z72:AF72))*$Q72))*IF($V72&lt;=AG$2,(DATEDIF(AF$2,$V72,"D")/365),IF($G72&gt;AF$2,(DATEDIF($G72,AG$2,"D")/365),1)))))))</f>
        <v>0</v>
      </c>
      <c r="AH72" s="53">
        <f>IF($V72&lt;=AG$2,0,IF($O72&lt;=AG$2,0,IF($G72&gt;=AH$2,0,IF($K72&gt;=$J72,0,IF($O72&lt;=AH$2,($J72-(SUM($K72,SUM($Z72:AG72)))),IF($L72=$D$139,(($J72-$K72)/$P72),(($J72-SUM($Z72:AG72))*$Q72))*IF($V72&lt;=AH$2,(DATEDIF(AG$2,$V72,"D")/365),IF($G72&gt;AG$2,(DATEDIF($G72,AH$2,"D")/365),1)))))))</f>
        <v>0</v>
      </c>
      <c r="AI72" s="53">
        <f>IF($V72&lt;=AH$2,0,IF($O72&lt;=AH$2,0,IF($G72&gt;=AI$2,0,IF($K72&gt;=$J72,0,IF($O72&lt;=AI$2,($J72-(SUM($K72,SUM($Z72:AH72)))),IF($L72=$D$139,(($J72-$K72)/$P72),(($J72-SUM($Z72:AH72))*$Q72))*IF($V72&lt;=AI$2,(DATEDIF(AH$2,$V72,"D")/365),IF($G72&gt;AH$2,(DATEDIF($G72,AI$2,"D")/365),1)))))))</f>
        <v>0</v>
      </c>
      <c r="AJ72" s="53">
        <f>IF($V72&lt;=AI$2,0,IF($O72&lt;=AI$2,0,IF($G72&gt;=AJ$2,0,IF($K72&gt;=$J72,0,IF($O72&lt;=AJ$2,($J72-(SUM($K72,SUM($Z72:AI72)))),IF($L72=$D$139,(($J72-$K72)/$P72),(($J72-SUM($Z72:AI72))*$Q72))*IF($V72&lt;=AJ$2,(DATEDIF(AI$2,$V72,"D")/365),IF($G72&gt;AI$2,(DATEDIF($G72,AJ$2,"D")/365),1)))))))</f>
        <v>0</v>
      </c>
      <c r="AK72" s="53">
        <f>IF($V72&lt;=AJ$2,0,IF($O72&lt;=AJ$2,0,IF($G72&gt;=AK$2,0,IF($K72&gt;=$J72,0,IF($O72&lt;=AK$2,($J72-(SUM($K72,SUM($Z72:AJ72)))),IF($L72=$D$139,(($J72-$K72)/$P72),(($J72-SUM($Z72:AJ72))*$Q72))*IF($V72&lt;=AK$2,(DATEDIF(AJ$2,$V72,"D")/365),IF($G72&gt;AJ$2,(DATEDIF($G72,AK$2,"D")/365),1)))))))</f>
        <v>0</v>
      </c>
      <c r="AL72" s="53">
        <f>IF($V72&lt;=AK$2,0,IF($O72&lt;=AK$2,0,IF($G72&gt;=AL$2,0,IF($K72&gt;=$J72,0,IF($O72&lt;=AL$2,($J72-(SUM($K72,SUM($Z72:AK72)))),IF($L72=$D$139,(($J72-$K72)/$P72),(($J72-SUM($Z72:AK72))*$Q72))*IF($V72&lt;=AL$2,(DATEDIF(AK$2,$V72,"D")/365),IF($G72&gt;AK$2,(DATEDIF($G72,AL$2,"D")/365),1)))))))</f>
        <v>0</v>
      </c>
      <c r="AM72" s="53">
        <f>IF($V72&lt;=AL$2,0,IF($O72&lt;=AL$2,0,IF($G72&gt;=AM$2,0,IF($K72&gt;=$J72,0,IF($O72&lt;=AM$2,($J72-(SUM($K72,SUM($Z72:AL72)))),IF($L72=$D$139,(($J72-$K72)/$P72),(($J72-SUM($Z72:AL72))*$Q72))*IF($V72&lt;=AM$2,(DATEDIF(AL$2,$V72,"D")/365),IF($G72&gt;AL$2,(DATEDIF($G72,AM$2,"D")/365),1)))))))</f>
        <v>0</v>
      </c>
      <c r="AN72" s="53">
        <f>IF($V72&lt;=AM$2,0,IF($O72&lt;=AM$2,0,IF($G72&gt;=AN$2,0,IF($K72&gt;=$J72,0,IF($O72&lt;=AN$2,($J72-(SUM($K72,SUM($Z72:AM72)))),IF($L72=$D$139,(($J72-$K72)/$P72),(($J72-SUM($Z72:AM72))*$Q72))*IF($V72&lt;=AN$2,(DATEDIF(AM$2,$V72,"D")/365),IF($G72&gt;AM$2,(DATEDIF($G72,AN$2,"D")/365),1)))))))</f>
        <v>0</v>
      </c>
      <c r="AO72" s="53">
        <f>IF($V72&lt;=AN$2,0,IF($O72&lt;=AN$2,0,IF($G72&gt;=AO$2,0,IF($K72&gt;=$J72,0,IF($O72&lt;=AO$2,($J72-(SUM($K72,SUM($Z72:AN72)))),IF($L72=$D$139,(($J72-$K72)/$P72),(($J72-SUM($Z72:AN72))*$Q72))*IF($V72&lt;=AO$2,(DATEDIF(AN$2,$V72,"D")/365),IF($G72&gt;AN$2,(DATEDIF($G72,AO$2,"D")/365),1)))))))</f>
        <v>0</v>
      </c>
      <c r="AP72" s="53">
        <f>IF($V72&lt;=AO$2,0,IF($O72&lt;=AO$2,0,IF($G72&gt;=AP$2,0,IF($K72&gt;=$J72,0,IF($O72&lt;=AP$2,($J72-(SUM($K72,SUM($Z72:AO72)))),IF($L72=$D$139,(($J72-$K72)/$P72),(($J72-SUM($Z72:AO72))*$Q72))*IF($V72&lt;=AP$2,(DATEDIF(AO$2,$V72,"D")/365),IF($G72&gt;AO$2,(DATEDIF($G72,AP$2,"D")/365),1)))))))</f>
        <v>0</v>
      </c>
      <c r="AQ72" s="53">
        <f>IF($V72&lt;=AP$2,0,IF($O72&lt;=AP$2,0,IF($G72&gt;=AQ$2,0,IF($K72&gt;=$J72,0,IF($O72&lt;=AQ$2,($J72-(SUM($K72,SUM($Z72:AP72)))),IF($L72=$D$139,(($J72-$K72)/$P72),(($J72-SUM($Z72:AP72))*$Q72))*IF($V72&lt;=AQ$2,(DATEDIF(AP$2,$V72,"D")/365),IF($G72&gt;AP$2,(DATEDIF($G72,AQ$2,"D")/365),1)))))))</f>
        <v>0</v>
      </c>
      <c r="AR72" s="53">
        <f>IF($V72&lt;=AQ$2,0,IF($O72&lt;=AQ$2,0,IF($G72&gt;=AR$2,0,IF($K72&gt;=$J72,0,IF($O72&lt;=AR$2,($J72-(SUM($K72,SUM($Z72:AQ72)))),IF($L72=$D$139,(($J72-$K72)/$P72),(($J72-SUM($Z72:AQ72))*$Q72))*IF($V72&lt;=AR$2,(DATEDIF(AQ$2,$V72,"D")/365),IF($G72&gt;AQ$2,(DATEDIF($G72,AR$2,"D")/365),1)))))))</f>
        <v>0</v>
      </c>
      <c r="AS72" s="53">
        <f>IF($V72&lt;=AR$2,0,IF($O72&lt;=AR$2,0,IF($G72&gt;=AS$2,0,IF($K72&gt;=$J72,0,IF($O72&lt;=AS$2,($J72-(SUM($K72,SUM($Z72:AR72)))),IF($L72=$D$139,(($J72-$K72)/$P72),(($J72-SUM($Z72:AR72))*$Q72))*IF($V72&lt;=AS$2,(DATEDIF(AR$2,$V72,"D")/365),IF($G72&gt;AR$2,(DATEDIF($G72,AS$2,"D")/365),1)))))))</f>
        <v>0</v>
      </c>
      <c r="AT72" s="53">
        <f>IF($V72&lt;=AS$2,0,IF($O72&lt;=AS$2,0,IF($G72&gt;=AT$2,0,IF($K72&gt;=$J72,0,IF($O72&lt;=AT$2,($J72-(SUM($K72,SUM($Z72:AS72)))),IF($L72=$D$139,(($J72-$K72)/$P72),(($J72-SUM($Z72:AS72))*$Q72))*IF($V72&lt;=AT$2,(DATEDIF(AS$2,$V72,"D")/365),IF($G72&gt;AS$2,(DATEDIF($G72,AT$2,"D")/365),1)))))))</f>
        <v>0</v>
      </c>
      <c r="AU72" s="53">
        <f>IF($V72&lt;=AT$2,0,IF($O72&lt;=AT$2,0,IF($G72&gt;=AU$2,0,IF($K72&gt;=$J72,0,IF($O72&lt;=AU$2,($J72-(SUM($K72,SUM($Z72:AT72)))),IF($L72=$D$139,(($J72-$K72)/$P72),(($J72-SUM($Z72:AT72))*$Q72))*IF($V72&lt;=AU$2,(DATEDIF(AT$2,$V72,"D")/365),IF($G72&gt;AT$2,(DATEDIF($G72,AU$2,"D")/365),1)))))))</f>
        <v>0</v>
      </c>
      <c r="AV72" s="53">
        <f>IF($V72&lt;=AU$2,0,IF($O72&lt;=AU$2,0,IF($G72&gt;=AV$2,0,IF($K72&gt;=$J72,0,IF($O72&lt;=AV$2,($J72-(SUM($K72,SUM($Z72:AU72)))),IF($L72=$D$139,(($J72-$K72)/$P72),(($J72-SUM($Z72:AU72))*$Q72))*IF($V72&lt;=AV$2,(DATEDIF(AU$2,$V72,"D")/365),IF($G72&gt;AU$2,(DATEDIF($G72,AV$2,"D")/365),1)))))))</f>
        <v>0</v>
      </c>
      <c r="AW72" s="53">
        <f>IF($V72&lt;=AV$2,0,IF($O72&lt;=AV$2,0,IF($G72&gt;=AW$2,0,IF($K72&gt;=$J72,0,IF($O72&lt;=AW$2,($J72-(SUM($K72,SUM($Z72:AV72)))),IF($L72=$D$139,(($J72-$K72)/$P72),(($J72-SUM($Z72:AV72))*$Q72))*IF($V72&lt;=AW$2,(DATEDIF(AV$2,$V72,"D")/365),IF($G72&gt;AV$2,(DATEDIF($G72,AW$2,"D")/365),1)))))))</f>
        <v>0</v>
      </c>
      <c r="AX72" s="53">
        <f>IF($V72&lt;=AW$2,0,IF($O72&lt;=AW$2,0,IF($G72&gt;=AX$2,0,IF($K72&gt;=$J72,0,IF($O72&lt;=AX$2,($J72-(SUM($K72,SUM($Z72:AW72)))),IF($L72=$D$139,(($J72-$K72)/$P72),(($J72-SUM($Z72:AW72))*$Q72))*IF($V72&lt;=AX$2,(DATEDIF(AW$2,$V72,"D")/365),IF($G72&gt;AW$2,(DATEDIF($G72,AX$2,"D")/365),1)))))))</f>
        <v>0</v>
      </c>
      <c r="AY72" s="53">
        <f>IF($V72&lt;=AX$2,0,IF($O72&lt;=AX$2,0,IF($G72&gt;=AY$2,0,IF($K72&gt;=$J72,0,IF($O72&lt;=AY$2,($J72-(SUM($K72,SUM($Z72:AX72)))),IF($L72=$D$139,(($J72-$K72)/$P72),(($J72-SUM($Z72:AX72))*$Q72))*IF($V72&lt;=AY$2,(DATEDIF(AX$2,$V72,"D")/365),IF($G72&gt;AX$2,(DATEDIF($G72,AY$2,"D")/365),1)))))))</f>
        <v>0</v>
      </c>
      <c r="AZ72" s="52"/>
      <c r="BA72" s="52"/>
      <c r="BB72" s="126">
        <f>IF($V72&lt;=BB$2,0,IF($G72&gt;=BB$2,0,IF($G72&gt;$W$3,(J72-Z72),IF($G72&lt;=$W$3,J72-SUM(W72,$Z72:Z72),0))))</f>
        <v>0</v>
      </c>
      <c r="BC72" s="53">
        <f t="shared" si="27"/>
        <v>0</v>
      </c>
      <c r="BD72" s="52">
        <f t="shared" si="27"/>
        <v>0</v>
      </c>
      <c r="BE72" s="53">
        <f t="shared" si="27"/>
        <v>0</v>
      </c>
      <c r="BF72" s="52">
        <f t="shared" si="27"/>
        <v>0</v>
      </c>
      <c r="BG72" s="53">
        <f t="shared" si="27"/>
        <v>0</v>
      </c>
      <c r="BH72" s="52">
        <f t="shared" si="27"/>
        <v>0</v>
      </c>
      <c r="BI72" s="53">
        <f t="shared" si="27"/>
        <v>0</v>
      </c>
      <c r="BJ72" s="52">
        <f t="shared" si="27"/>
        <v>0</v>
      </c>
      <c r="BK72" s="53">
        <f t="shared" si="27"/>
        <v>0</v>
      </c>
      <c r="BL72" s="52">
        <f t="shared" si="27"/>
        <v>0</v>
      </c>
      <c r="BM72" s="53">
        <f t="shared" si="27"/>
        <v>0</v>
      </c>
      <c r="BN72" s="52">
        <f t="shared" si="27"/>
        <v>0</v>
      </c>
      <c r="BO72" s="53">
        <f t="shared" si="27"/>
        <v>0</v>
      </c>
      <c r="BP72" s="52">
        <f t="shared" si="27"/>
        <v>0</v>
      </c>
      <c r="BQ72" s="53">
        <f t="shared" si="27"/>
        <v>0</v>
      </c>
      <c r="BR72" s="52">
        <f t="shared" si="25"/>
        <v>0</v>
      </c>
      <c r="BS72" s="53">
        <f t="shared" si="25"/>
        <v>0</v>
      </c>
      <c r="BT72" s="52">
        <f t="shared" si="25"/>
        <v>0</v>
      </c>
      <c r="BU72" s="53">
        <f t="shared" si="25"/>
        <v>0</v>
      </c>
      <c r="BV72" s="52">
        <f t="shared" si="25"/>
        <v>0</v>
      </c>
      <c r="BW72" s="53">
        <f t="shared" si="25"/>
        <v>0</v>
      </c>
      <c r="BX72" s="52">
        <f t="shared" si="25"/>
        <v>0</v>
      </c>
      <c r="BY72" s="53">
        <f t="shared" si="25"/>
        <v>0</v>
      </c>
      <c r="BZ72" s="52">
        <f t="shared" si="25"/>
        <v>0</v>
      </c>
      <c r="CA72" s="53">
        <f t="shared" si="25"/>
        <v>0</v>
      </c>
    </row>
    <row r="73" spans="1:79">
      <c r="A73" s="20">
        <v>72</v>
      </c>
      <c r="B73" s="20" t="s">
        <v>30</v>
      </c>
      <c r="C73" s="20" t="s">
        <v>153</v>
      </c>
      <c r="D73" s="2">
        <v>1985</v>
      </c>
      <c r="E73" s="3">
        <v>4</v>
      </c>
      <c r="F73" s="2">
        <v>1</v>
      </c>
      <c r="G73" s="55">
        <f t="shared" si="22"/>
        <v>31137</v>
      </c>
      <c r="H73" s="4">
        <v>0</v>
      </c>
      <c r="I73" s="1">
        <v>0</v>
      </c>
      <c r="J73" s="51">
        <f t="shared" si="23"/>
        <v>0</v>
      </c>
      <c r="K73" s="54">
        <f t="shared" si="24"/>
        <v>0</v>
      </c>
      <c r="L73" s="4" t="s">
        <v>96</v>
      </c>
      <c r="M73" s="54">
        <f t="shared" ref="M73:M105" si="37">VLOOKUP(B73,$B$139:$C$238,2,FALSE)</f>
        <v>10</v>
      </c>
      <c r="N73" s="53">
        <f t="shared" si="28"/>
        <v>10</v>
      </c>
      <c r="O73" s="55">
        <f t="shared" si="29"/>
        <v>34789</v>
      </c>
      <c r="P73" s="53">
        <f t="shared" si="30"/>
        <v>0</v>
      </c>
      <c r="Q73" s="111">
        <f t="shared" si="31"/>
        <v>0</v>
      </c>
      <c r="R73" s="150" t="s">
        <v>130</v>
      </c>
      <c r="S73" s="151">
        <v>17</v>
      </c>
      <c r="T73" s="152">
        <v>4</v>
      </c>
      <c r="U73" s="151">
        <v>2035</v>
      </c>
      <c r="V73" s="116">
        <f t="shared" si="32"/>
        <v>54878</v>
      </c>
      <c r="W73" s="53">
        <f t="shared" si="33"/>
        <v>0</v>
      </c>
      <c r="X73" s="53">
        <f t="shared" si="34"/>
        <v>0</v>
      </c>
      <c r="Y73" s="53">
        <f t="shared" si="35"/>
        <v>0</v>
      </c>
      <c r="Z73" s="53">
        <f t="shared" si="36"/>
        <v>0</v>
      </c>
      <c r="AA73" s="53">
        <f>IF($V73&lt;=Z$2,0,IF($O73&lt;=Z$2,0,IF($G73&gt;=AA$2,0,IF($K73&gt;=$J73,0,IF($O73&lt;=AA$2,($J73-(SUM($K73,SUM($Z73:Z73)))),IF($L73=$D$139,(($J73-$K73)/$P73),(($J73-SUM($Z73:Z73))*$Q73))*IF($V73&lt;=AA$2,(DATEDIF(Z$2,$V73,"D")/365),IF($G73&gt;Z$2,(DATEDIF($G73,AA$2,"D")/365),1)))))))</f>
        <v>0</v>
      </c>
      <c r="AB73" s="53">
        <f>IF($V73&lt;=AA$2,0,IF($O73&lt;=AA$2,0,IF($G73&gt;=AB$2,0,IF($K73&gt;=$J73,0,IF($O73&lt;=AB$2,($J73-(SUM($K73,SUM($Z73:AA73)))),IF($L73=$D$139,(($J73-$K73)/$P73),(($J73-SUM($Z73:AA73))*$Q73))*IF($V73&lt;=AB$2,(DATEDIF(AA$2,$V73,"D")/365),IF($G73&gt;AA$2,(DATEDIF($G73,AB$2,"D")/365),1)))))))</f>
        <v>0</v>
      </c>
      <c r="AC73" s="53">
        <f>IF($V73&lt;=AB$2,0,IF($O73&lt;=AB$2,0,IF($G73&gt;=AC$2,0,IF($K73&gt;=$J73,0,IF($O73&lt;=AC$2,($J73-(SUM($K73,SUM($Z73:AB73)))),IF($L73=$D$139,(($J73-$K73)/$P73),(($J73-SUM($Z73:AB73))*$Q73))*IF($V73&lt;=AC$2,(DATEDIF(AB$2,$V73,"D")/365),IF($G73&gt;AB$2,(DATEDIF($G73,AC$2,"D")/365),1)))))))</f>
        <v>0</v>
      </c>
      <c r="AD73" s="53">
        <f>IF($V73&lt;=AC$2,0,IF($O73&lt;=AC$2,0,IF($G73&gt;=AD$2,0,IF($K73&gt;=$J73,0,IF($O73&lt;=AD$2,($J73-(SUM($K73,SUM($Z73:AC73)))),IF($L73=$D$139,(($J73-$K73)/$P73),(($J73-SUM($Z73:AC73))*$Q73))*IF($V73&lt;=AD$2,(DATEDIF(AC$2,$V73,"D")/365),IF($G73&gt;AC$2,(DATEDIF($G73,AD$2,"D")/365),1)))))))</f>
        <v>0</v>
      </c>
      <c r="AE73" s="53">
        <f>IF($V73&lt;=AD$2,0,IF($O73&lt;=AD$2,0,IF($G73&gt;=AE$2,0,IF($K73&gt;=$J73,0,IF($O73&lt;=AE$2,($J73-(SUM($K73,SUM($Z73:AD73)))),IF($L73=$D$139,(($J73-$K73)/$P73),(($J73-SUM($Z73:AD73))*$Q73))*IF($V73&lt;=AE$2,(DATEDIF(AD$2,$V73,"D")/365),IF($G73&gt;AD$2,(DATEDIF($G73,AE$2,"D")/365),1)))))))</f>
        <v>0</v>
      </c>
      <c r="AF73" s="53">
        <f>IF($V73&lt;=AE$2,0,IF($O73&lt;=AE$2,0,IF($G73&gt;=AF$2,0,IF($K73&gt;=$J73,0,IF($O73&lt;=AF$2,($J73-(SUM($K73,SUM($Z73:AE73)))),IF($L73=$D$139,(($J73-$K73)/$P73),(($J73-SUM($Z73:AE73))*$Q73))*IF($V73&lt;=AF$2,(DATEDIF(AE$2,$V73,"D")/365),IF($G73&gt;AE$2,(DATEDIF($G73,AF$2,"D")/365),1)))))))</f>
        <v>0</v>
      </c>
      <c r="AG73" s="53">
        <f>IF($V73&lt;=AF$2,0,IF($O73&lt;=AF$2,0,IF($G73&gt;=AG$2,0,IF($K73&gt;=$J73,0,IF($O73&lt;=AG$2,($J73-(SUM($K73,SUM($Z73:AF73)))),IF($L73=$D$139,(($J73-$K73)/$P73),(($J73-SUM($Z73:AF73))*$Q73))*IF($V73&lt;=AG$2,(DATEDIF(AF$2,$V73,"D")/365),IF($G73&gt;AF$2,(DATEDIF($G73,AG$2,"D")/365),1)))))))</f>
        <v>0</v>
      </c>
      <c r="AH73" s="53">
        <f>IF($V73&lt;=AG$2,0,IF($O73&lt;=AG$2,0,IF($G73&gt;=AH$2,0,IF($K73&gt;=$J73,0,IF($O73&lt;=AH$2,($J73-(SUM($K73,SUM($Z73:AG73)))),IF($L73=$D$139,(($J73-$K73)/$P73),(($J73-SUM($Z73:AG73))*$Q73))*IF($V73&lt;=AH$2,(DATEDIF(AG$2,$V73,"D")/365),IF($G73&gt;AG$2,(DATEDIF($G73,AH$2,"D")/365),1)))))))</f>
        <v>0</v>
      </c>
      <c r="AI73" s="53">
        <f>IF($V73&lt;=AH$2,0,IF($O73&lt;=AH$2,0,IF($G73&gt;=AI$2,0,IF($K73&gt;=$J73,0,IF($O73&lt;=AI$2,($J73-(SUM($K73,SUM($Z73:AH73)))),IF($L73=$D$139,(($J73-$K73)/$P73),(($J73-SUM($Z73:AH73))*$Q73))*IF($V73&lt;=AI$2,(DATEDIF(AH$2,$V73,"D")/365),IF($G73&gt;AH$2,(DATEDIF($G73,AI$2,"D")/365),1)))))))</f>
        <v>0</v>
      </c>
      <c r="AJ73" s="53">
        <f>IF($V73&lt;=AI$2,0,IF($O73&lt;=AI$2,0,IF($G73&gt;=AJ$2,0,IF($K73&gt;=$J73,0,IF($O73&lt;=AJ$2,($J73-(SUM($K73,SUM($Z73:AI73)))),IF($L73=$D$139,(($J73-$K73)/$P73),(($J73-SUM($Z73:AI73))*$Q73))*IF($V73&lt;=AJ$2,(DATEDIF(AI$2,$V73,"D")/365),IF($G73&gt;AI$2,(DATEDIF($G73,AJ$2,"D")/365),1)))))))</f>
        <v>0</v>
      </c>
      <c r="AK73" s="53">
        <f>IF($V73&lt;=AJ$2,0,IF($O73&lt;=AJ$2,0,IF($G73&gt;=AK$2,0,IF($K73&gt;=$J73,0,IF($O73&lt;=AK$2,($J73-(SUM($K73,SUM($Z73:AJ73)))),IF($L73=$D$139,(($J73-$K73)/$P73),(($J73-SUM($Z73:AJ73))*$Q73))*IF($V73&lt;=AK$2,(DATEDIF(AJ$2,$V73,"D")/365),IF($G73&gt;AJ$2,(DATEDIF($G73,AK$2,"D")/365),1)))))))</f>
        <v>0</v>
      </c>
      <c r="AL73" s="53">
        <f>IF($V73&lt;=AK$2,0,IF($O73&lt;=AK$2,0,IF($G73&gt;=AL$2,0,IF($K73&gt;=$J73,0,IF($O73&lt;=AL$2,($J73-(SUM($K73,SUM($Z73:AK73)))),IF($L73=$D$139,(($J73-$K73)/$P73),(($J73-SUM($Z73:AK73))*$Q73))*IF($V73&lt;=AL$2,(DATEDIF(AK$2,$V73,"D")/365),IF($G73&gt;AK$2,(DATEDIF($G73,AL$2,"D")/365),1)))))))</f>
        <v>0</v>
      </c>
      <c r="AM73" s="53">
        <f>IF($V73&lt;=AL$2,0,IF($O73&lt;=AL$2,0,IF($G73&gt;=AM$2,0,IF($K73&gt;=$J73,0,IF($O73&lt;=AM$2,($J73-(SUM($K73,SUM($Z73:AL73)))),IF($L73=$D$139,(($J73-$K73)/$P73),(($J73-SUM($Z73:AL73))*$Q73))*IF($V73&lt;=AM$2,(DATEDIF(AL$2,$V73,"D")/365),IF($G73&gt;AL$2,(DATEDIF($G73,AM$2,"D")/365),1)))))))</f>
        <v>0</v>
      </c>
      <c r="AN73" s="53">
        <f>IF($V73&lt;=AM$2,0,IF($O73&lt;=AM$2,0,IF($G73&gt;=AN$2,0,IF($K73&gt;=$J73,0,IF($O73&lt;=AN$2,($J73-(SUM($K73,SUM($Z73:AM73)))),IF($L73=$D$139,(($J73-$K73)/$P73),(($J73-SUM($Z73:AM73))*$Q73))*IF($V73&lt;=AN$2,(DATEDIF(AM$2,$V73,"D")/365),IF($G73&gt;AM$2,(DATEDIF($G73,AN$2,"D")/365),1)))))))</f>
        <v>0</v>
      </c>
      <c r="AO73" s="53">
        <f>IF($V73&lt;=AN$2,0,IF($O73&lt;=AN$2,0,IF($G73&gt;=AO$2,0,IF($K73&gt;=$J73,0,IF($O73&lt;=AO$2,($J73-(SUM($K73,SUM($Z73:AN73)))),IF($L73=$D$139,(($J73-$K73)/$P73),(($J73-SUM($Z73:AN73))*$Q73))*IF($V73&lt;=AO$2,(DATEDIF(AN$2,$V73,"D")/365),IF($G73&gt;AN$2,(DATEDIF($G73,AO$2,"D")/365),1)))))))</f>
        <v>0</v>
      </c>
      <c r="AP73" s="53">
        <f>IF($V73&lt;=AO$2,0,IF($O73&lt;=AO$2,0,IF($G73&gt;=AP$2,0,IF($K73&gt;=$J73,0,IF($O73&lt;=AP$2,($J73-(SUM($K73,SUM($Z73:AO73)))),IF($L73=$D$139,(($J73-$K73)/$P73),(($J73-SUM($Z73:AO73))*$Q73))*IF($V73&lt;=AP$2,(DATEDIF(AO$2,$V73,"D")/365),IF($G73&gt;AO$2,(DATEDIF($G73,AP$2,"D")/365),1)))))))</f>
        <v>0</v>
      </c>
      <c r="AQ73" s="53">
        <f>IF($V73&lt;=AP$2,0,IF($O73&lt;=AP$2,0,IF($G73&gt;=AQ$2,0,IF($K73&gt;=$J73,0,IF($O73&lt;=AQ$2,($J73-(SUM($K73,SUM($Z73:AP73)))),IF($L73=$D$139,(($J73-$K73)/$P73),(($J73-SUM($Z73:AP73))*$Q73))*IF($V73&lt;=AQ$2,(DATEDIF(AP$2,$V73,"D")/365),IF($G73&gt;AP$2,(DATEDIF($G73,AQ$2,"D")/365),1)))))))</f>
        <v>0</v>
      </c>
      <c r="AR73" s="53">
        <f>IF($V73&lt;=AQ$2,0,IF($O73&lt;=AQ$2,0,IF($G73&gt;=AR$2,0,IF($K73&gt;=$J73,0,IF($O73&lt;=AR$2,($J73-(SUM($K73,SUM($Z73:AQ73)))),IF($L73=$D$139,(($J73-$K73)/$P73),(($J73-SUM($Z73:AQ73))*$Q73))*IF($V73&lt;=AR$2,(DATEDIF(AQ$2,$V73,"D")/365),IF($G73&gt;AQ$2,(DATEDIF($G73,AR$2,"D")/365),1)))))))</f>
        <v>0</v>
      </c>
      <c r="AS73" s="53">
        <f>IF($V73&lt;=AR$2,0,IF($O73&lt;=AR$2,0,IF($G73&gt;=AS$2,0,IF($K73&gt;=$J73,0,IF($O73&lt;=AS$2,($J73-(SUM($K73,SUM($Z73:AR73)))),IF($L73=$D$139,(($J73-$K73)/$P73),(($J73-SUM($Z73:AR73))*$Q73))*IF($V73&lt;=AS$2,(DATEDIF(AR$2,$V73,"D")/365),IF($G73&gt;AR$2,(DATEDIF($G73,AS$2,"D")/365),1)))))))</f>
        <v>0</v>
      </c>
      <c r="AT73" s="53">
        <f>IF($V73&lt;=AS$2,0,IF($O73&lt;=AS$2,0,IF($G73&gt;=AT$2,0,IF($K73&gt;=$J73,0,IF($O73&lt;=AT$2,($J73-(SUM($K73,SUM($Z73:AS73)))),IF($L73=$D$139,(($J73-$K73)/$P73),(($J73-SUM($Z73:AS73))*$Q73))*IF($V73&lt;=AT$2,(DATEDIF(AS$2,$V73,"D")/365),IF($G73&gt;AS$2,(DATEDIF($G73,AT$2,"D")/365),1)))))))</f>
        <v>0</v>
      </c>
      <c r="AU73" s="53">
        <f>IF($V73&lt;=AT$2,0,IF($O73&lt;=AT$2,0,IF($G73&gt;=AU$2,0,IF($K73&gt;=$J73,0,IF($O73&lt;=AU$2,($J73-(SUM($K73,SUM($Z73:AT73)))),IF($L73=$D$139,(($J73-$K73)/$P73),(($J73-SUM($Z73:AT73))*$Q73))*IF($V73&lt;=AU$2,(DATEDIF(AT$2,$V73,"D")/365),IF($G73&gt;AT$2,(DATEDIF($G73,AU$2,"D")/365),1)))))))</f>
        <v>0</v>
      </c>
      <c r="AV73" s="53">
        <f>IF($V73&lt;=AU$2,0,IF($O73&lt;=AU$2,0,IF($G73&gt;=AV$2,0,IF($K73&gt;=$J73,0,IF($O73&lt;=AV$2,($J73-(SUM($K73,SUM($Z73:AU73)))),IF($L73=$D$139,(($J73-$K73)/$P73),(($J73-SUM($Z73:AU73))*$Q73))*IF($V73&lt;=AV$2,(DATEDIF(AU$2,$V73,"D")/365),IF($G73&gt;AU$2,(DATEDIF($G73,AV$2,"D")/365),1)))))))</f>
        <v>0</v>
      </c>
      <c r="AW73" s="53">
        <f>IF($V73&lt;=AV$2,0,IF($O73&lt;=AV$2,0,IF($G73&gt;=AW$2,0,IF($K73&gt;=$J73,0,IF($O73&lt;=AW$2,($J73-(SUM($K73,SUM($Z73:AV73)))),IF($L73=$D$139,(($J73-$K73)/$P73),(($J73-SUM($Z73:AV73))*$Q73))*IF($V73&lt;=AW$2,(DATEDIF(AV$2,$V73,"D")/365),IF($G73&gt;AV$2,(DATEDIF($G73,AW$2,"D")/365),1)))))))</f>
        <v>0</v>
      </c>
      <c r="AX73" s="53">
        <f>IF($V73&lt;=AW$2,0,IF($O73&lt;=AW$2,0,IF($G73&gt;=AX$2,0,IF($K73&gt;=$J73,0,IF($O73&lt;=AX$2,($J73-(SUM($K73,SUM($Z73:AW73)))),IF($L73=$D$139,(($J73-$K73)/$P73),(($J73-SUM($Z73:AW73))*$Q73))*IF($V73&lt;=AX$2,(DATEDIF(AW$2,$V73,"D")/365),IF($G73&gt;AW$2,(DATEDIF($G73,AX$2,"D")/365),1)))))))</f>
        <v>0</v>
      </c>
      <c r="AY73" s="53">
        <f>IF($V73&lt;=AX$2,0,IF($O73&lt;=AX$2,0,IF($G73&gt;=AY$2,0,IF($K73&gt;=$J73,0,IF($O73&lt;=AY$2,($J73-(SUM($K73,SUM($Z73:AX73)))),IF($L73=$D$139,(($J73-$K73)/$P73),(($J73-SUM($Z73:AX73))*$Q73))*IF($V73&lt;=AY$2,(DATEDIF(AX$2,$V73,"D")/365),IF($G73&gt;AX$2,(DATEDIF($G73,AY$2,"D")/365),1)))))))</f>
        <v>0</v>
      </c>
      <c r="AZ73" s="52"/>
      <c r="BA73" s="52"/>
      <c r="BB73" s="126">
        <f>IF($V73&lt;=BB$2,0,IF($G73&gt;=BB$2,0,IF($G73&gt;$W$3,(J73-Z73),IF($G73&lt;=$W$3,J73-SUM(W73,$Z73:Z73),0))))</f>
        <v>0</v>
      </c>
      <c r="BC73" s="53">
        <f t="shared" si="27"/>
        <v>0</v>
      </c>
      <c r="BD73" s="52">
        <f t="shared" si="27"/>
        <v>0</v>
      </c>
      <c r="BE73" s="53">
        <f t="shared" si="27"/>
        <v>0</v>
      </c>
      <c r="BF73" s="52">
        <f t="shared" si="27"/>
        <v>0</v>
      </c>
      <c r="BG73" s="53">
        <f t="shared" si="27"/>
        <v>0</v>
      </c>
      <c r="BH73" s="52">
        <f t="shared" si="27"/>
        <v>0</v>
      </c>
      <c r="BI73" s="53">
        <f t="shared" si="27"/>
        <v>0</v>
      </c>
      <c r="BJ73" s="52">
        <f t="shared" si="27"/>
        <v>0</v>
      </c>
      <c r="BK73" s="53">
        <f t="shared" si="27"/>
        <v>0</v>
      </c>
      <c r="BL73" s="52">
        <f t="shared" si="27"/>
        <v>0</v>
      </c>
      <c r="BM73" s="53">
        <f t="shared" si="27"/>
        <v>0</v>
      </c>
      <c r="BN73" s="52">
        <f t="shared" si="27"/>
        <v>0</v>
      </c>
      <c r="BO73" s="53">
        <f t="shared" si="27"/>
        <v>0</v>
      </c>
      <c r="BP73" s="52">
        <f t="shared" si="27"/>
        <v>0</v>
      </c>
      <c r="BQ73" s="53">
        <f t="shared" si="27"/>
        <v>0</v>
      </c>
      <c r="BR73" s="52">
        <f t="shared" si="25"/>
        <v>0</v>
      </c>
      <c r="BS73" s="53">
        <f t="shared" si="25"/>
        <v>0</v>
      </c>
      <c r="BT73" s="52">
        <f t="shared" si="25"/>
        <v>0</v>
      </c>
      <c r="BU73" s="53">
        <f t="shared" si="25"/>
        <v>0</v>
      </c>
      <c r="BV73" s="52">
        <f t="shared" si="25"/>
        <v>0</v>
      </c>
      <c r="BW73" s="53">
        <f t="shared" si="25"/>
        <v>0</v>
      </c>
      <c r="BX73" s="52">
        <f t="shared" si="25"/>
        <v>0</v>
      </c>
      <c r="BY73" s="53">
        <f t="shared" si="25"/>
        <v>0</v>
      </c>
      <c r="BZ73" s="52">
        <f t="shared" si="25"/>
        <v>0</v>
      </c>
      <c r="CA73" s="53">
        <f t="shared" si="25"/>
        <v>0</v>
      </c>
    </row>
    <row r="74" spans="1:79">
      <c r="A74" s="20">
        <v>73</v>
      </c>
      <c r="B74" s="20" t="s">
        <v>30</v>
      </c>
      <c r="C74" s="20" t="s">
        <v>153</v>
      </c>
      <c r="D74" s="2">
        <v>1985</v>
      </c>
      <c r="E74" s="3">
        <v>4</v>
      </c>
      <c r="F74" s="2">
        <v>1</v>
      </c>
      <c r="G74" s="55">
        <f t="shared" si="22"/>
        <v>31137</v>
      </c>
      <c r="H74" s="4">
        <v>0</v>
      </c>
      <c r="I74" s="1">
        <v>0</v>
      </c>
      <c r="J74" s="51">
        <f t="shared" si="23"/>
        <v>0</v>
      </c>
      <c r="K74" s="54">
        <f t="shared" si="24"/>
        <v>0</v>
      </c>
      <c r="L74" s="4" t="s">
        <v>96</v>
      </c>
      <c r="M74" s="54">
        <f t="shared" si="37"/>
        <v>10</v>
      </c>
      <c r="N74" s="53">
        <f t="shared" si="28"/>
        <v>10</v>
      </c>
      <c r="O74" s="55">
        <f t="shared" si="29"/>
        <v>34789</v>
      </c>
      <c r="P74" s="53">
        <f t="shared" si="30"/>
        <v>0</v>
      </c>
      <c r="Q74" s="111">
        <f t="shared" si="31"/>
        <v>0</v>
      </c>
      <c r="R74" s="150" t="s">
        <v>130</v>
      </c>
      <c r="S74" s="151">
        <v>17</v>
      </c>
      <c r="T74" s="152">
        <v>4</v>
      </c>
      <c r="U74" s="151">
        <v>2035</v>
      </c>
      <c r="V74" s="116">
        <f t="shared" si="32"/>
        <v>54878</v>
      </c>
      <c r="W74" s="53">
        <f t="shared" si="33"/>
        <v>0</v>
      </c>
      <c r="X74" s="53">
        <f t="shared" si="34"/>
        <v>0</v>
      </c>
      <c r="Y74" s="53">
        <f t="shared" si="35"/>
        <v>0</v>
      </c>
      <c r="Z74" s="53">
        <f t="shared" si="36"/>
        <v>0</v>
      </c>
      <c r="AA74" s="53">
        <f>IF($V74&lt;=Z$2,0,IF($O74&lt;=Z$2,0,IF($G74&gt;=AA$2,0,IF($K74&gt;=$J74,0,IF($O74&lt;=AA$2,($J74-(SUM($K74,SUM($Z74:Z74)))),IF($L74=$D$139,(($J74-$K74)/$P74),(($J74-SUM($Z74:Z74))*$Q74))*IF($V74&lt;=AA$2,(DATEDIF(Z$2,$V74,"D")/365),IF($G74&gt;Z$2,(DATEDIF($G74,AA$2,"D")/365),1)))))))</f>
        <v>0</v>
      </c>
      <c r="AB74" s="53">
        <f>IF($V74&lt;=AA$2,0,IF($O74&lt;=AA$2,0,IF($G74&gt;=AB$2,0,IF($K74&gt;=$J74,0,IF($O74&lt;=AB$2,($J74-(SUM($K74,SUM($Z74:AA74)))),IF($L74=$D$139,(($J74-$K74)/$P74),(($J74-SUM($Z74:AA74))*$Q74))*IF($V74&lt;=AB$2,(DATEDIF(AA$2,$V74,"D")/365),IF($G74&gt;AA$2,(DATEDIF($G74,AB$2,"D")/365),1)))))))</f>
        <v>0</v>
      </c>
      <c r="AC74" s="53">
        <f>IF($V74&lt;=AB$2,0,IF($O74&lt;=AB$2,0,IF($G74&gt;=AC$2,0,IF($K74&gt;=$J74,0,IF($O74&lt;=AC$2,($J74-(SUM($K74,SUM($Z74:AB74)))),IF($L74=$D$139,(($J74-$K74)/$P74),(($J74-SUM($Z74:AB74))*$Q74))*IF($V74&lt;=AC$2,(DATEDIF(AB$2,$V74,"D")/365),IF($G74&gt;AB$2,(DATEDIF($G74,AC$2,"D")/365),1)))))))</f>
        <v>0</v>
      </c>
      <c r="AD74" s="53">
        <f>IF($V74&lt;=AC$2,0,IF($O74&lt;=AC$2,0,IF($G74&gt;=AD$2,0,IF($K74&gt;=$J74,0,IF($O74&lt;=AD$2,($J74-(SUM($K74,SUM($Z74:AC74)))),IF($L74=$D$139,(($J74-$K74)/$P74),(($J74-SUM($Z74:AC74))*$Q74))*IF($V74&lt;=AD$2,(DATEDIF(AC$2,$V74,"D")/365),IF($G74&gt;AC$2,(DATEDIF($G74,AD$2,"D")/365),1)))))))</f>
        <v>0</v>
      </c>
      <c r="AE74" s="53">
        <f>IF($V74&lt;=AD$2,0,IF($O74&lt;=AD$2,0,IF($G74&gt;=AE$2,0,IF($K74&gt;=$J74,0,IF($O74&lt;=AE$2,($J74-(SUM($K74,SUM($Z74:AD74)))),IF($L74=$D$139,(($J74-$K74)/$P74),(($J74-SUM($Z74:AD74))*$Q74))*IF($V74&lt;=AE$2,(DATEDIF(AD$2,$V74,"D")/365),IF($G74&gt;AD$2,(DATEDIF($G74,AE$2,"D")/365),1)))))))</f>
        <v>0</v>
      </c>
      <c r="AF74" s="53">
        <f>IF($V74&lt;=AE$2,0,IF($O74&lt;=AE$2,0,IF($G74&gt;=AF$2,0,IF($K74&gt;=$J74,0,IF($O74&lt;=AF$2,($J74-(SUM($K74,SUM($Z74:AE74)))),IF($L74=$D$139,(($J74-$K74)/$P74),(($J74-SUM($Z74:AE74))*$Q74))*IF($V74&lt;=AF$2,(DATEDIF(AE$2,$V74,"D")/365),IF($G74&gt;AE$2,(DATEDIF($G74,AF$2,"D")/365),1)))))))</f>
        <v>0</v>
      </c>
      <c r="AG74" s="53">
        <f>IF($V74&lt;=AF$2,0,IF($O74&lt;=AF$2,0,IF($G74&gt;=AG$2,0,IF($K74&gt;=$J74,0,IF($O74&lt;=AG$2,($J74-(SUM($K74,SUM($Z74:AF74)))),IF($L74=$D$139,(($J74-$K74)/$P74),(($J74-SUM($Z74:AF74))*$Q74))*IF($V74&lt;=AG$2,(DATEDIF(AF$2,$V74,"D")/365),IF($G74&gt;AF$2,(DATEDIF($G74,AG$2,"D")/365),1)))))))</f>
        <v>0</v>
      </c>
      <c r="AH74" s="53">
        <f>IF($V74&lt;=AG$2,0,IF($O74&lt;=AG$2,0,IF($G74&gt;=AH$2,0,IF($K74&gt;=$J74,0,IF($O74&lt;=AH$2,($J74-(SUM($K74,SUM($Z74:AG74)))),IF($L74=$D$139,(($J74-$K74)/$P74),(($J74-SUM($Z74:AG74))*$Q74))*IF($V74&lt;=AH$2,(DATEDIF(AG$2,$V74,"D")/365),IF($G74&gt;AG$2,(DATEDIF($G74,AH$2,"D")/365),1)))))))</f>
        <v>0</v>
      </c>
      <c r="AI74" s="53">
        <f>IF($V74&lt;=AH$2,0,IF($O74&lt;=AH$2,0,IF($G74&gt;=AI$2,0,IF($K74&gt;=$J74,0,IF($O74&lt;=AI$2,($J74-(SUM($K74,SUM($Z74:AH74)))),IF($L74=$D$139,(($J74-$K74)/$P74),(($J74-SUM($Z74:AH74))*$Q74))*IF($V74&lt;=AI$2,(DATEDIF(AH$2,$V74,"D")/365),IF($G74&gt;AH$2,(DATEDIF($G74,AI$2,"D")/365),1)))))))</f>
        <v>0</v>
      </c>
      <c r="AJ74" s="53">
        <f>IF($V74&lt;=AI$2,0,IF($O74&lt;=AI$2,0,IF($G74&gt;=AJ$2,0,IF($K74&gt;=$J74,0,IF($O74&lt;=AJ$2,($J74-(SUM($K74,SUM($Z74:AI74)))),IF($L74=$D$139,(($J74-$K74)/$P74),(($J74-SUM($Z74:AI74))*$Q74))*IF($V74&lt;=AJ$2,(DATEDIF(AI$2,$V74,"D")/365),IF($G74&gt;AI$2,(DATEDIF($G74,AJ$2,"D")/365),1)))))))</f>
        <v>0</v>
      </c>
      <c r="AK74" s="53">
        <f>IF($V74&lt;=AJ$2,0,IF($O74&lt;=AJ$2,0,IF($G74&gt;=AK$2,0,IF($K74&gt;=$J74,0,IF($O74&lt;=AK$2,($J74-(SUM($K74,SUM($Z74:AJ74)))),IF($L74=$D$139,(($J74-$K74)/$P74),(($J74-SUM($Z74:AJ74))*$Q74))*IF($V74&lt;=AK$2,(DATEDIF(AJ$2,$V74,"D")/365),IF($G74&gt;AJ$2,(DATEDIF($G74,AK$2,"D")/365),1)))))))</f>
        <v>0</v>
      </c>
      <c r="AL74" s="53">
        <f>IF($V74&lt;=AK$2,0,IF($O74&lt;=AK$2,0,IF($G74&gt;=AL$2,0,IF($K74&gt;=$J74,0,IF($O74&lt;=AL$2,($J74-(SUM($K74,SUM($Z74:AK74)))),IF($L74=$D$139,(($J74-$K74)/$P74),(($J74-SUM($Z74:AK74))*$Q74))*IF($V74&lt;=AL$2,(DATEDIF(AK$2,$V74,"D")/365),IF($G74&gt;AK$2,(DATEDIF($G74,AL$2,"D")/365),1)))))))</f>
        <v>0</v>
      </c>
      <c r="AM74" s="53">
        <f>IF($V74&lt;=AL$2,0,IF($O74&lt;=AL$2,0,IF($G74&gt;=AM$2,0,IF($K74&gt;=$J74,0,IF($O74&lt;=AM$2,($J74-(SUM($K74,SUM($Z74:AL74)))),IF($L74=$D$139,(($J74-$K74)/$P74),(($J74-SUM($Z74:AL74))*$Q74))*IF($V74&lt;=AM$2,(DATEDIF(AL$2,$V74,"D")/365),IF($G74&gt;AL$2,(DATEDIF($G74,AM$2,"D")/365),1)))))))</f>
        <v>0</v>
      </c>
      <c r="AN74" s="53">
        <f>IF($V74&lt;=AM$2,0,IF($O74&lt;=AM$2,0,IF($G74&gt;=AN$2,0,IF($K74&gt;=$J74,0,IF($O74&lt;=AN$2,($J74-(SUM($K74,SUM($Z74:AM74)))),IF($L74=$D$139,(($J74-$K74)/$P74),(($J74-SUM($Z74:AM74))*$Q74))*IF($V74&lt;=AN$2,(DATEDIF(AM$2,$V74,"D")/365),IF($G74&gt;AM$2,(DATEDIF($G74,AN$2,"D")/365),1)))))))</f>
        <v>0</v>
      </c>
      <c r="AO74" s="53">
        <f>IF($V74&lt;=AN$2,0,IF($O74&lt;=AN$2,0,IF($G74&gt;=AO$2,0,IF($K74&gt;=$J74,0,IF($O74&lt;=AO$2,($J74-(SUM($K74,SUM($Z74:AN74)))),IF($L74=$D$139,(($J74-$K74)/$P74),(($J74-SUM($Z74:AN74))*$Q74))*IF($V74&lt;=AO$2,(DATEDIF(AN$2,$V74,"D")/365),IF($G74&gt;AN$2,(DATEDIF($G74,AO$2,"D")/365),1)))))))</f>
        <v>0</v>
      </c>
      <c r="AP74" s="53">
        <f>IF($V74&lt;=AO$2,0,IF($O74&lt;=AO$2,0,IF($G74&gt;=AP$2,0,IF($K74&gt;=$J74,0,IF($O74&lt;=AP$2,($J74-(SUM($K74,SUM($Z74:AO74)))),IF($L74=$D$139,(($J74-$K74)/$P74),(($J74-SUM($Z74:AO74))*$Q74))*IF($V74&lt;=AP$2,(DATEDIF(AO$2,$V74,"D")/365),IF($G74&gt;AO$2,(DATEDIF($G74,AP$2,"D")/365),1)))))))</f>
        <v>0</v>
      </c>
      <c r="AQ74" s="53">
        <f>IF($V74&lt;=AP$2,0,IF($O74&lt;=AP$2,0,IF($G74&gt;=AQ$2,0,IF($K74&gt;=$J74,0,IF($O74&lt;=AQ$2,($J74-(SUM($K74,SUM($Z74:AP74)))),IF($L74=$D$139,(($J74-$K74)/$P74),(($J74-SUM($Z74:AP74))*$Q74))*IF($V74&lt;=AQ$2,(DATEDIF(AP$2,$V74,"D")/365),IF($G74&gt;AP$2,(DATEDIF($G74,AQ$2,"D")/365),1)))))))</f>
        <v>0</v>
      </c>
      <c r="AR74" s="53">
        <f>IF($V74&lt;=AQ$2,0,IF($O74&lt;=AQ$2,0,IF($G74&gt;=AR$2,0,IF($K74&gt;=$J74,0,IF($O74&lt;=AR$2,($J74-(SUM($K74,SUM($Z74:AQ74)))),IF($L74=$D$139,(($J74-$K74)/$P74),(($J74-SUM($Z74:AQ74))*$Q74))*IF($V74&lt;=AR$2,(DATEDIF(AQ$2,$V74,"D")/365),IF($G74&gt;AQ$2,(DATEDIF($G74,AR$2,"D")/365),1)))))))</f>
        <v>0</v>
      </c>
      <c r="AS74" s="53">
        <f>IF($V74&lt;=AR$2,0,IF($O74&lt;=AR$2,0,IF($G74&gt;=AS$2,0,IF($K74&gt;=$J74,0,IF($O74&lt;=AS$2,($J74-(SUM($K74,SUM($Z74:AR74)))),IF($L74=$D$139,(($J74-$K74)/$P74),(($J74-SUM($Z74:AR74))*$Q74))*IF($V74&lt;=AS$2,(DATEDIF(AR$2,$V74,"D")/365),IF($G74&gt;AR$2,(DATEDIF($G74,AS$2,"D")/365),1)))))))</f>
        <v>0</v>
      </c>
      <c r="AT74" s="53">
        <f>IF($V74&lt;=AS$2,0,IF($O74&lt;=AS$2,0,IF($G74&gt;=AT$2,0,IF($K74&gt;=$J74,0,IF($O74&lt;=AT$2,($J74-(SUM($K74,SUM($Z74:AS74)))),IF($L74=$D$139,(($J74-$K74)/$P74),(($J74-SUM($Z74:AS74))*$Q74))*IF($V74&lt;=AT$2,(DATEDIF(AS$2,$V74,"D")/365),IF($G74&gt;AS$2,(DATEDIF($G74,AT$2,"D")/365),1)))))))</f>
        <v>0</v>
      </c>
      <c r="AU74" s="53">
        <f>IF($V74&lt;=AT$2,0,IF($O74&lt;=AT$2,0,IF($G74&gt;=AU$2,0,IF($K74&gt;=$J74,0,IF($O74&lt;=AU$2,($J74-(SUM($K74,SUM($Z74:AT74)))),IF($L74=$D$139,(($J74-$K74)/$P74),(($J74-SUM($Z74:AT74))*$Q74))*IF($V74&lt;=AU$2,(DATEDIF(AT$2,$V74,"D")/365),IF($G74&gt;AT$2,(DATEDIF($G74,AU$2,"D")/365),1)))))))</f>
        <v>0</v>
      </c>
      <c r="AV74" s="53">
        <f>IF($V74&lt;=AU$2,0,IF($O74&lt;=AU$2,0,IF($G74&gt;=AV$2,0,IF($K74&gt;=$J74,0,IF($O74&lt;=AV$2,($J74-(SUM($K74,SUM($Z74:AU74)))),IF($L74=$D$139,(($J74-$K74)/$P74),(($J74-SUM($Z74:AU74))*$Q74))*IF($V74&lt;=AV$2,(DATEDIF(AU$2,$V74,"D")/365),IF($G74&gt;AU$2,(DATEDIF($G74,AV$2,"D")/365),1)))))))</f>
        <v>0</v>
      </c>
      <c r="AW74" s="53">
        <f>IF($V74&lt;=AV$2,0,IF($O74&lt;=AV$2,0,IF($G74&gt;=AW$2,0,IF($K74&gt;=$J74,0,IF($O74&lt;=AW$2,($J74-(SUM($K74,SUM($Z74:AV74)))),IF($L74=$D$139,(($J74-$K74)/$P74),(($J74-SUM($Z74:AV74))*$Q74))*IF($V74&lt;=AW$2,(DATEDIF(AV$2,$V74,"D")/365),IF($G74&gt;AV$2,(DATEDIF($G74,AW$2,"D")/365),1)))))))</f>
        <v>0</v>
      </c>
      <c r="AX74" s="53">
        <f>IF($V74&lt;=AW$2,0,IF($O74&lt;=AW$2,0,IF($G74&gt;=AX$2,0,IF($K74&gt;=$J74,0,IF($O74&lt;=AX$2,($J74-(SUM($K74,SUM($Z74:AW74)))),IF($L74=$D$139,(($J74-$K74)/$P74),(($J74-SUM($Z74:AW74))*$Q74))*IF($V74&lt;=AX$2,(DATEDIF(AW$2,$V74,"D")/365),IF($G74&gt;AW$2,(DATEDIF($G74,AX$2,"D")/365),1)))))))</f>
        <v>0</v>
      </c>
      <c r="AY74" s="53">
        <f>IF($V74&lt;=AX$2,0,IF($O74&lt;=AX$2,0,IF($G74&gt;=AY$2,0,IF($K74&gt;=$J74,0,IF($O74&lt;=AY$2,($J74-(SUM($K74,SUM($Z74:AX74)))),IF($L74=$D$139,(($J74-$K74)/$P74),(($J74-SUM($Z74:AX74))*$Q74))*IF($V74&lt;=AY$2,(DATEDIF(AX$2,$V74,"D")/365),IF($G74&gt;AX$2,(DATEDIF($G74,AY$2,"D")/365),1)))))))</f>
        <v>0</v>
      </c>
      <c r="AZ74" s="52"/>
      <c r="BA74" s="52"/>
      <c r="BB74" s="126">
        <f>IF($V74&lt;=BB$2,0,IF($G74&gt;=BB$2,0,IF($G74&gt;$W$3,(J74-Z74),IF($G74&lt;=$W$3,J74-SUM(W74,$Z74:Z74),0))))</f>
        <v>0</v>
      </c>
      <c r="BC74" s="53">
        <f t="shared" si="27"/>
        <v>0</v>
      </c>
      <c r="BD74" s="52">
        <f t="shared" si="27"/>
        <v>0</v>
      </c>
      <c r="BE74" s="53">
        <f t="shared" si="27"/>
        <v>0</v>
      </c>
      <c r="BF74" s="52">
        <f t="shared" si="27"/>
        <v>0</v>
      </c>
      <c r="BG74" s="53">
        <f t="shared" si="27"/>
        <v>0</v>
      </c>
      <c r="BH74" s="52">
        <f t="shared" si="27"/>
        <v>0</v>
      </c>
      <c r="BI74" s="53">
        <f t="shared" si="27"/>
        <v>0</v>
      </c>
      <c r="BJ74" s="52">
        <f t="shared" si="27"/>
        <v>0</v>
      </c>
      <c r="BK74" s="53">
        <f t="shared" si="27"/>
        <v>0</v>
      </c>
      <c r="BL74" s="52">
        <f t="shared" si="27"/>
        <v>0</v>
      </c>
      <c r="BM74" s="53">
        <f t="shared" si="27"/>
        <v>0</v>
      </c>
      <c r="BN74" s="52">
        <f t="shared" si="27"/>
        <v>0</v>
      </c>
      <c r="BO74" s="53">
        <f t="shared" si="27"/>
        <v>0</v>
      </c>
      <c r="BP74" s="52">
        <f t="shared" si="27"/>
        <v>0</v>
      </c>
      <c r="BQ74" s="53">
        <f t="shared" si="27"/>
        <v>0</v>
      </c>
      <c r="BR74" s="52">
        <f t="shared" si="25"/>
        <v>0</v>
      </c>
      <c r="BS74" s="53">
        <f t="shared" si="25"/>
        <v>0</v>
      </c>
      <c r="BT74" s="52">
        <f t="shared" si="25"/>
        <v>0</v>
      </c>
      <c r="BU74" s="53">
        <f t="shared" si="25"/>
        <v>0</v>
      </c>
      <c r="BV74" s="52">
        <f t="shared" si="25"/>
        <v>0</v>
      </c>
      <c r="BW74" s="53">
        <f t="shared" si="25"/>
        <v>0</v>
      </c>
      <c r="BX74" s="52">
        <f t="shared" si="25"/>
        <v>0</v>
      </c>
      <c r="BY74" s="53">
        <f t="shared" si="25"/>
        <v>0</v>
      </c>
      <c r="BZ74" s="52">
        <f t="shared" si="25"/>
        <v>0</v>
      </c>
      <c r="CA74" s="53">
        <f t="shared" si="25"/>
        <v>0</v>
      </c>
    </row>
    <row r="75" spans="1:79">
      <c r="A75" s="20">
        <v>74</v>
      </c>
      <c r="B75" s="20" t="s">
        <v>30</v>
      </c>
      <c r="C75" s="20" t="s">
        <v>153</v>
      </c>
      <c r="D75" s="2">
        <v>1985</v>
      </c>
      <c r="E75" s="3">
        <v>4</v>
      </c>
      <c r="F75" s="2">
        <v>1</v>
      </c>
      <c r="G75" s="55">
        <f t="shared" si="22"/>
        <v>31137</v>
      </c>
      <c r="H75" s="4">
        <v>0</v>
      </c>
      <c r="I75" s="1">
        <v>0</v>
      </c>
      <c r="J75" s="51">
        <f t="shared" si="23"/>
        <v>0</v>
      </c>
      <c r="K75" s="54">
        <f t="shared" si="24"/>
        <v>0</v>
      </c>
      <c r="L75" s="4" t="s">
        <v>96</v>
      </c>
      <c r="M75" s="54">
        <f t="shared" si="37"/>
        <v>10</v>
      </c>
      <c r="N75" s="53">
        <f t="shared" si="28"/>
        <v>10</v>
      </c>
      <c r="O75" s="55">
        <f t="shared" si="29"/>
        <v>34789</v>
      </c>
      <c r="P75" s="53">
        <f t="shared" si="30"/>
        <v>0</v>
      </c>
      <c r="Q75" s="111">
        <f t="shared" si="31"/>
        <v>0</v>
      </c>
      <c r="R75" s="150" t="s">
        <v>130</v>
      </c>
      <c r="S75" s="151">
        <v>17</v>
      </c>
      <c r="T75" s="152">
        <v>4</v>
      </c>
      <c r="U75" s="151">
        <v>2035</v>
      </c>
      <c r="V75" s="116">
        <f t="shared" si="32"/>
        <v>54878</v>
      </c>
      <c r="W75" s="53">
        <f t="shared" si="33"/>
        <v>0</v>
      </c>
      <c r="X75" s="53">
        <f t="shared" si="34"/>
        <v>0</v>
      </c>
      <c r="Y75" s="53">
        <f t="shared" si="35"/>
        <v>0</v>
      </c>
      <c r="Z75" s="53">
        <f t="shared" si="36"/>
        <v>0</v>
      </c>
      <c r="AA75" s="53">
        <f>IF($V75&lt;=Z$2,0,IF($O75&lt;=Z$2,0,IF($G75&gt;=AA$2,0,IF($K75&gt;=$J75,0,IF($O75&lt;=AA$2,($J75-(SUM($K75,SUM($Z75:Z75)))),IF($L75=$D$139,(($J75-$K75)/$P75),(($J75-SUM($Z75:Z75))*$Q75))*IF($V75&lt;=AA$2,(DATEDIF(Z$2,$V75,"D")/365),IF($G75&gt;Z$2,(DATEDIF($G75,AA$2,"D")/365),1)))))))</f>
        <v>0</v>
      </c>
      <c r="AB75" s="53">
        <f>IF($V75&lt;=AA$2,0,IF($O75&lt;=AA$2,0,IF($G75&gt;=AB$2,0,IF($K75&gt;=$J75,0,IF($O75&lt;=AB$2,($J75-(SUM($K75,SUM($Z75:AA75)))),IF($L75=$D$139,(($J75-$K75)/$P75),(($J75-SUM($Z75:AA75))*$Q75))*IF($V75&lt;=AB$2,(DATEDIF(AA$2,$V75,"D")/365),IF($G75&gt;AA$2,(DATEDIF($G75,AB$2,"D")/365),1)))))))</f>
        <v>0</v>
      </c>
      <c r="AC75" s="53">
        <f>IF($V75&lt;=AB$2,0,IF($O75&lt;=AB$2,0,IF($G75&gt;=AC$2,0,IF($K75&gt;=$J75,0,IF($O75&lt;=AC$2,($J75-(SUM($K75,SUM($Z75:AB75)))),IF($L75=$D$139,(($J75-$K75)/$P75),(($J75-SUM($Z75:AB75))*$Q75))*IF($V75&lt;=AC$2,(DATEDIF(AB$2,$V75,"D")/365),IF($G75&gt;AB$2,(DATEDIF($G75,AC$2,"D")/365),1)))))))</f>
        <v>0</v>
      </c>
      <c r="AD75" s="53">
        <f>IF($V75&lt;=AC$2,0,IF($O75&lt;=AC$2,0,IF($G75&gt;=AD$2,0,IF($K75&gt;=$J75,0,IF($O75&lt;=AD$2,($J75-(SUM($K75,SUM($Z75:AC75)))),IF($L75=$D$139,(($J75-$K75)/$P75),(($J75-SUM($Z75:AC75))*$Q75))*IF($V75&lt;=AD$2,(DATEDIF(AC$2,$V75,"D")/365),IF($G75&gt;AC$2,(DATEDIF($G75,AD$2,"D")/365),1)))))))</f>
        <v>0</v>
      </c>
      <c r="AE75" s="53">
        <f>IF($V75&lt;=AD$2,0,IF($O75&lt;=AD$2,0,IF($G75&gt;=AE$2,0,IF($K75&gt;=$J75,0,IF($O75&lt;=AE$2,($J75-(SUM($K75,SUM($Z75:AD75)))),IF($L75=$D$139,(($J75-$K75)/$P75),(($J75-SUM($Z75:AD75))*$Q75))*IF($V75&lt;=AE$2,(DATEDIF(AD$2,$V75,"D")/365),IF($G75&gt;AD$2,(DATEDIF($G75,AE$2,"D")/365),1)))))))</f>
        <v>0</v>
      </c>
      <c r="AF75" s="53">
        <f>IF($V75&lt;=AE$2,0,IF($O75&lt;=AE$2,0,IF($G75&gt;=AF$2,0,IF($K75&gt;=$J75,0,IF($O75&lt;=AF$2,($J75-(SUM($K75,SUM($Z75:AE75)))),IF($L75=$D$139,(($J75-$K75)/$P75),(($J75-SUM($Z75:AE75))*$Q75))*IF($V75&lt;=AF$2,(DATEDIF(AE$2,$V75,"D")/365),IF($G75&gt;AE$2,(DATEDIF($G75,AF$2,"D")/365),1)))))))</f>
        <v>0</v>
      </c>
      <c r="AG75" s="53">
        <f>IF($V75&lt;=AF$2,0,IF($O75&lt;=AF$2,0,IF($G75&gt;=AG$2,0,IF($K75&gt;=$J75,0,IF($O75&lt;=AG$2,($J75-(SUM($K75,SUM($Z75:AF75)))),IF($L75=$D$139,(($J75-$K75)/$P75),(($J75-SUM($Z75:AF75))*$Q75))*IF($V75&lt;=AG$2,(DATEDIF(AF$2,$V75,"D")/365),IF($G75&gt;AF$2,(DATEDIF($G75,AG$2,"D")/365),1)))))))</f>
        <v>0</v>
      </c>
      <c r="AH75" s="53">
        <f>IF($V75&lt;=AG$2,0,IF($O75&lt;=AG$2,0,IF($G75&gt;=AH$2,0,IF($K75&gt;=$J75,0,IF($O75&lt;=AH$2,($J75-(SUM($K75,SUM($Z75:AG75)))),IF($L75=$D$139,(($J75-$K75)/$P75),(($J75-SUM($Z75:AG75))*$Q75))*IF($V75&lt;=AH$2,(DATEDIF(AG$2,$V75,"D")/365),IF($G75&gt;AG$2,(DATEDIF($G75,AH$2,"D")/365),1)))))))</f>
        <v>0</v>
      </c>
      <c r="AI75" s="53">
        <f>IF($V75&lt;=AH$2,0,IF($O75&lt;=AH$2,0,IF($G75&gt;=AI$2,0,IF($K75&gt;=$J75,0,IF($O75&lt;=AI$2,($J75-(SUM($K75,SUM($Z75:AH75)))),IF($L75=$D$139,(($J75-$K75)/$P75),(($J75-SUM($Z75:AH75))*$Q75))*IF($V75&lt;=AI$2,(DATEDIF(AH$2,$V75,"D")/365),IF($G75&gt;AH$2,(DATEDIF($G75,AI$2,"D")/365),1)))))))</f>
        <v>0</v>
      </c>
      <c r="AJ75" s="53">
        <f>IF($V75&lt;=AI$2,0,IF($O75&lt;=AI$2,0,IF($G75&gt;=AJ$2,0,IF($K75&gt;=$J75,0,IF($O75&lt;=AJ$2,($J75-(SUM($K75,SUM($Z75:AI75)))),IF($L75=$D$139,(($J75-$K75)/$P75),(($J75-SUM($Z75:AI75))*$Q75))*IF($V75&lt;=AJ$2,(DATEDIF(AI$2,$V75,"D")/365),IF($G75&gt;AI$2,(DATEDIF($G75,AJ$2,"D")/365),1)))))))</f>
        <v>0</v>
      </c>
      <c r="AK75" s="53">
        <f>IF($V75&lt;=AJ$2,0,IF($O75&lt;=AJ$2,0,IF($G75&gt;=AK$2,0,IF($K75&gt;=$J75,0,IF($O75&lt;=AK$2,($J75-(SUM($K75,SUM($Z75:AJ75)))),IF($L75=$D$139,(($J75-$K75)/$P75),(($J75-SUM($Z75:AJ75))*$Q75))*IF($V75&lt;=AK$2,(DATEDIF(AJ$2,$V75,"D")/365),IF($G75&gt;AJ$2,(DATEDIF($G75,AK$2,"D")/365),1)))))))</f>
        <v>0</v>
      </c>
      <c r="AL75" s="53">
        <f>IF($V75&lt;=AK$2,0,IF($O75&lt;=AK$2,0,IF($G75&gt;=AL$2,0,IF($K75&gt;=$J75,0,IF($O75&lt;=AL$2,($J75-(SUM($K75,SUM($Z75:AK75)))),IF($L75=$D$139,(($J75-$K75)/$P75),(($J75-SUM($Z75:AK75))*$Q75))*IF($V75&lt;=AL$2,(DATEDIF(AK$2,$V75,"D")/365),IF($G75&gt;AK$2,(DATEDIF($G75,AL$2,"D")/365),1)))))))</f>
        <v>0</v>
      </c>
      <c r="AM75" s="53">
        <f>IF($V75&lt;=AL$2,0,IF($O75&lt;=AL$2,0,IF($G75&gt;=AM$2,0,IF($K75&gt;=$J75,0,IF($O75&lt;=AM$2,($J75-(SUM($K75,SUM($Z75:AL75)))),IF($L75=$D$139,(($J75-$K75)/$P75),(($J75-SUM($Z75:AL75))*$Q75))*IF($V75&lt;=AM$2,(DATEDIF(AL$2,$V75,"D")/365),IF($G75&gt;AL$2,(DATEDIF($G75,AM$2,"D")/365),1)))))))</f>
        <v>0</v>
      </c>
      <c r="AN75" s="53">
        <f>IF($V75&lt;=AM$2,0,IF($O75&lt;=AM$2,0,IF($G75&gt;=AN$2,0,IF($K75&gt;=$J75,0,IF($O75&lt;=AN$2,($J75-(SUM($K75,SUM($Z75:AM75)))),IF($L75=$D$139,(($J75-$K75)/$P75),(($J75-SUM($Z75:AM75))*$Q75))*IF($V75&lt;=AN$2,(DATEDIF(AM$2,$V75,"D")/365),IF($G75&gt;AM$2,(DATEDIF($G75,AN$2,"D")/365),1)))))))</f>
        <v>0</v>
      </c>
      <c r="AO75" s="53">
        <f>IF($V75&lt;=AN$2,0,IF($O75&lt;=AN$2,0,IF($G75&gt;=AO$2,0,IF($K75&gt;=$J75,0,IF($O75&lt;=AO$2,($J75-(SUM($K75,SUM($Z75:AN75)))),IF($L75=$D$139,(($J75-$K75)/$P75),(($J75-SUM($Z75:AN75))*$Q75))*IF($V75&lt;=AO$2,(DATEDIF(AN$2,$V75,"D")/365),IF($G75&gt;AN$2,(DATEDIF($G75,AO$2,"D")/365),1)))))))</f>
        <v>0</v>
      </c>
      <c r="AP75" s="53">
        <f>IF($V75&lt;=AO$2,0,IF($O75&lt;=AO$2,0,IF($G75&gt;=AP$2,0,IF($K75&gt;=$J75,0,IF($O75&lt;=AP$2,($J75-(SUM($K75,SUM($Z75:AO75)))),IF($L75=$D$139,(($J75-$K75)/$P75),(($J75-SUM($Z75:AO75))*$Q75))*IF($V75&lt;=AP$2,(DATEDIF(AO$2,$V75,"D")/365),IF($G75&gt;AO$2,(DATEDIF($G75,AP$2,"D")/365),1)))))))</f>
        <v>0</v>
      </c>
      <c r="AQ75" s="53">
        <f>IF($V75&lt;=AP$2,0,IF($O75&lt;=AP$2,0,IF($G75&gt;=AQ$2,0,IF($K75&gt;=$J75,0,IF($O75&lt;=AQ$2,($J75-(SUM($K75,SUM($Z75:AP75)))),IF($L75=$D$139,(($J75-$K75)/$P75),(($J75-SUM($Z75:AP75))*$Q75))*IF($V75&lt;=AQ$2,(DATEDIF(AP$2,$V75,"D")/365),IF($G75&gt;AP$2,(DATEDIF($G75,AQ$2,"D")/365),1)))))))</f>
        <v>0</v>
      </c>
      <c r="AR75" s="53">
        <f>IF($V75&lt;=AQ$2,0,IF($O75&lt;=AQ$2,0,IF($G75&gt;=AR$2,0,IF($K75&gt;=$J75,0,IF($O75&lt;=AR$2,($J75-(SUM($K75,SUM($Z75:AQ75)))),IF($L75=$D$139,(($J75-$K75)/$P75),(($J75-SUM($Z75:AQ75))*$Q75))*IF($V75&lt;=AR$2,(DATEDIF(AQ$2,$V75,"D")/365),IF($G75&gt;AQ$2,(DATEDIF($G75,AR$2,"D")/365),1)))))))</f>
        <v>0</v>
      </c>
      <c r="AS75" s="53">
        <f>IF($V75&lt;=AR$2,0,IF($O75&lt;=AR$2,0,IF($G75&gt;=AS$2,0,IF($K75&gt;=$J75,0,IF($O75&lt;=AS$2,($J75-(SUM($K75,SUM($Z75:AR75)))),IF($L75=$D$139,(($J75-$K75)/$P75),(($J75-SUM($Z75:AR75))*$Q75))*IF($V75&lt;=AS$2,(DATEDIF(AR$2,$V75,"D")/365),IF($G75&gt;AR$2,(DATEDIF($G75,AS$2,"D")/365),1)))))))</f>
        <v>0</v>
      </c>
      <c r="AT75" s="53">
        <f>IF($V75&lt;=AS$2,0,IF($O75&lt;=AS$2,0,IF($G75&gt;=AT$2,0,IF($K75&gt;=$J75,0,IF($O75&lt;=AT$2,($J75-(SUM($K75,SUM($Z75:AS75)))),IF($L75=$D$139,(($J75-$K75)/$P75),(($J75-SUM($Z75:AS75))*$Q75))*IF($V75&lt;=AT$2,(DATEDIF(AS$2,$V75,"D")/365),IF($G75&gt;AS$2,(DATEDIF($G75,AT$2,"D")/365),1)))))))</f>
        <v>0</v>
      </c>
      <c r="AU75" s="53">
        <f>IF($V75&lt;=AT$2,0,IF($O75&lt;=AT$2,0,IF($G75&gt;=AU$2,0,IF($K75&gt;=$J75,0,IF($O75&lt;=AU$2,($J75-(SUM($K75,SUM($Z75:AT75)))),IF($L75=$D$139,(($J75-$K75)/$P75),(($J75-SUM($Z75:AT75))*$Q75))*IF($V75&lt;=AU$2,(DATEDIF(AT$2,$V75,"D")/365),IF($G75&gt;AT$2,(DATEDIF($G75,AU$2,"D")/365),1)))))))</f>
        <v>0</v>
      </c>
      <c r="AV75" s="53">
        <f>IF($V75&lt;=AU$2,0,IF($O75&lt;=AU$2,0,IF($G75&gt;=AV$2,0,IF($K75&gt;=$J75,0,IF($O75&lt;=AV$2,($J75-(SUM($K75,SUM($Z75:AU75)))),IF($L75=$D$139,(($J75-$K75)/$P75),(($J75-SUM($Z75:AU75))*$Q75))*IF($V75&lt;=AV$2,(DATEDIF(AU$2,$V75,"D")/365),IF($G75&gt;AU$2,(DATEDIF($G75,AV$2,"D")/365),1)))))))</f>
        <v>0</v>
      </c>
      <c r="AW75" s="53">
        <f>IF($V75&lt;=AV$2,0,IF($O75&lt;=AV$2,0,IF($G75&gt;=AW$2,0,IF($K75&gt;=$J75,0,IF($O75&lt;=AW$2,($J75-(SUM($K75,SUM($Z75:AV75)))),IF($L75=$D$139,(($J75-$K75)/$P75),(($J75-SUM($Z75:AV75))*$Q75))*IF($V75&lt;=AW$2,(DATEDIF(AV$2,$V75,"D")/365),IF($G75&gt;AV$2,(DATEDIF($G75,AW$2,"D")/365),1)))))))</f>
        <v>0</v>
      </c>
      <c r="AX75" s="53">
        <f>IF($V75&lt;=AW$2,0,IF($O75&lt;=AW$2,0,IF($G75&gt;=AX$2,0,IF($K75&gt;=$J75,0,IF($O75&lt;=AX$2,($J75-(SUM($K75,SUM($Z75:AW75)))),IF($L75=$D$139,(($J75-$K75)/$P75),(($J75-SUM($Z75:AW75))*$Q75))*IF($V75&lt;=AX$2,(DATEDIF(AW$2,$V75,"D")/365),IF($G75&gt;AW$2,(DATEDIF($G75,AX$2,"D")/365),1)))))))</f>
        <v>0</v>
      </c>
      <c r="AY75" s="53">
        <f>IF($V75&lt;=AX$2,0,IF($O75&lt;=AX$2,0,IF($G75&gt;=AY$2,0,IF($K75&gt;=$J75,0,IF($O75&lt;=AY$2,($J75-(SUM($K75,SUM($Z75:AX75)))),IF($L75=$D$139,(($J75-$K75)/$P75),(($J75-SUM($Z75:AX75))*$Q75))*IF($V75&lt;=AY$2,(DATEDIF(AX$2,$V75,"D")/365),IF($G75&gt;AX$2,(DATEDIF($G75,AY$2,"D")/365),1)))))))</f>
        <v>0</v>
      </c>
      <c r="AZ75" s="52"/>
      <c r="BA75" s="52"/>
      <c r="BB75" s="126">
        <f>IF($V75&lt;=BB$2,0,IF($G75&gt;=BB$2,0,IF($G75&gt;$W$3,(J75-Z75),IF($G75&lt;=$W$3,J75-SUM(W75,$Z75:Z75),0))))</f>
        <v>0</v>
      </c>
      <c r="BC75" s="53">
        <f t="shared" si="27"/>
        <v>0</v>
      </c>
      <c r="BD75" s="52">
        <f t="shared" si="27"/>
        <v>0</v>
      </c>
      <c r="BE75" s="53">
        <f t="shared" si="27"/>
        <v>0</v>
      </c>
      <c r="BF75" s="52">
        <f t="shared" si="27"/>
        <v>0</v>
      </c>
      <c r="BG75" s="53">
        <f t="shared" si="27"/>
        <v>0</v>
      </c>
      <c r="BH75" s="52">
        <f t="shared" si="27"/>
        <v>0</v>
      </c>
      <c r="BI75" s="53">
        <f t="shared" si="27"/>
        <v>0</v>
      </c>
      <c r="BJ75" s="52">
        <f t="shared" si="27"/>
        <v>0</v>
      </c>
      <c r="BK75" s="53">
        <f t="shared" si="27"/>
        <v>0</v>
      </c>
      <c r="BL75" s="52">
        <f t="shared" si="27"/>
        <v>0</v>
      </c>
      <c r="BM75" s="53">
        <f t="shared" si="27"/>
        <v>0</v>
      </c>
      <c r="BN75" s="52">
        <f t="shared" si="27"/>
        <v>0</v>
      </c>
      <c r="BO75" s="53">
        <f t="shared" si="27"/>
        <v>0</v>
      </c>
      <c r="BP75" s="52">
        <f t="shared" si="27"/>
        <v>0</v>
      </c>
      <c r="BQ75" s="53">
        <f t="shared" si="27"/>
        <v>0</v>
      </c>
      <c r="BR75" s="52">
        <f t="shared" si="25"/>
        <v>0</v>
      </c>
      <c r="BS75" s="53">
        <f t="shared" si="25"/>
        <v>0</v>
      </c>
      <c r="BT75" s="52">
        <f t="shared" si="25"/>
        <v>0</v>
      </c>
      <c r="BU75" s="53">
        <f t="shared" si="25"/>
        <v>0</v>
      </c>
      <c r="BV75" s="52">
        <f t="shared" si="25"/>
        <v>0</v>
      </c>
      <c r="BW75" s="53">
        <f t="shared" si="25"/>
        <v>0</v>
      </c>
      <c r="BX75" s="52">
        <f t="shared" si="25"/>
        <v>0</v>
      </c>
      <c r="BY75" s="53">
        <f t="shared" si="25"/>
        <v>0</v>
      </c>
      <c r="BZ75" s="52">
        <f t="shared" si="25"/>
        <v>0</v>
      </c>
      <c r="CA75" s="53">
        <f t="shared" si="25"/>
        <v>0</v>
      </c>
    </row>
    <row r="76" spans="1:79">
      <c r="A76" s="20">
        <v>75</v>
      </c>
      <c r="B76" s="20" t="s">
        <v>30</v>
      </c>
      <c r="C76" s="20" t="s">
        <v>153</v>
      </c>
      <c r="D76" s="2">
        <v>1985</v>
      </c>
      <c r="E76" s="3">
        <v>4</v>
      </c>
      <c r="F76" s="2">
        <v>1</v>
      </c>
      <c r="G76" s="55">
        <f t="shared" si="22"/>
        <v>31137</v>
      </c>
      <c r="H76" s="4">
        <v>0</v>
      </c>
      <c r="I76" s="1">
        <v>0</v>
      </c>
      <c r="J76" s="51">
        <f t="shared" si="23"/>
        <v>0</v>
      </c>
      <c r="K76" s="54">
        <f t="shared" si="24"/>
        <v>0</v>
      </c>
      <c r="L76" s="4" t="s">
        <v>96</v>
      </c>
      <c r="M76" s="54">
        <f t="shared" si="37"/>
        <v>10</v>
      </c>
      <c r="N76" s="53">
        <f t="shared" si="28"/>
        <v>10</v>
      </c>
      <c r="O76" s="55">
        <f t="shared" si="29"/>
        <v>34789</v>
      </c>
      <c r="P76" s="53">
        <f t="shared" si="30"/>
        <v>0</v>
      </c>
      <c r="Q76" s="111">
        <f t="shared" si="31"/>
        <v>0</v>
      </c>
      <c r="R76" s="150" t="s">
        <v>130</v>
      </c>
      <c r="S76" s="151">
        <v>17</v>
      </c>
      <c r="T76" s="152">
        <v>4</v>
      </c>
      <c r="U76" s="151">
        <v>2035</v>
      </c>
      <c r="V76" s="116">
        <f t="shared" si="32"/>
        <v>54878</v>
      </c>
      <c r="W76" s="53">
        <f t="shared" si="33"/>
        <v>0</v>
      </c>
      <c r="X76" s="53">
        <f t="shared" si="34"/>
        <v>0</v>
      </c>
      <c r="Y76" s="53">
        <f t="shared" si="35"/>
        <v>0</v>
      </c>
      <c r="Z76" s="53">
        <f t="shared" si="36"/>
        <v>0</v>
      </c>
      <c r="AA76" s="53">
        <f>IF($V76&lt;=Z$2,0,IF($O76&lt;=Z$2,0,IF($G76&gt;=AA$2,0,IF($K76&gt;=$J76,0,IF($O76&lt;=AA$2,($J76-(SUM($K76,SUM($Z76:Z76)))),IF($L76=$D$139,(($J76-$K76)/$P76),(($J76-SUM($Z76:Z76))*$Q76))*IF($V76&lt;=AA$2,(DATEDIF(Z$2,$V76,"D")/365),IF($G76&gt;Z$2,(DATEDIF($G76,AA$2,"D")/365),1)))))))</f>
        <v>0</v>
      </c>
      <c r="AB76" s="53">
        <f>IF($V76&lt;=AA$2,0,IF($O76&lt;=AA$2,0,IF($G76&gt;=AB$2,0,IF($K76&gt;=$J76,0,IF($O76&lt;=AB$2,($J76-(SUM($K76,SUM($Z76:AA76)))),IF($L76=$D$139,(($J76-$K76)/$P76),(($J76-SUM($Z76:AA76))*$Q76))*IF($V76&lt;=AB$2,(DATEDIF(AA$2,$V76,"D")/365),IF($G76&gt;AA$2,(DATEDIF($G76,AB$2,"D")/365),1)))))))</f>
        <v>0</v>
      </c>
      <c r="AC76" s="53">
        <f>IF($V76&lt;=AB$2,0,IF($O76&lt;=AB$2,0,IF($G76&gt;=AC$2,0,IF($K76&gt;=$J76,0,IF($O76&lt;=AC$2,($J76-(SUM($K76,SUM($Z76:AB76)))),IF($L76=$D$139,(($J76-$K76)/$P76),(($J76-SUM($Z76:AB76))*$Q76))*IF($V76&lt;=AC$2,(DATEDIF(AB$2,$V76,"D")/365),IF($G76&gt;AB$2,(DATEDIF($G76,AC$2,"D")/365),1)))))))</f>
        <v>0</v>
      </c>
      <c r="AD76" s="53">
        <f>IF($V76&lt;=AC$2,0,IF($O76&lt;=AC$2,0,IF($G76&gt;=AD$2,0,IF($K76&gt;=$J76,0,IF($O76&lt;=AD$2,($J76-(SUM($K76,SUM($Z76:AC76)))),IF($L76=$D$139,(($J76-$K76)/$P76),(($J76-SUM($Z76:AC76))*$Q76))*IF($V76&lt;=AD$2,(DATEDIF(AC$2,$V76,"D")/365),IF($G76&gt;AC$2,(DATEDIF($G76,AD$2,"D")/365),1)))))))</f>
        <v>0</v>
      </c>
      <c r="AE76" s="53">
        <f>IF($V76&lt;=AD$2,0,IF($O76&lt;=AD$2,0,IF($G76&gt;=AE$2,0,IF($K76&gt;=$J76,0,IF($O76&lt;=AE$2,($J76-(SUM($K76,SUM($Z76:AD76)))),IF($L76=$D$139,(($J76-$K76)/$P76),(($J76-SUM($Z76:AD76))*$Q76))*IF($V76&lt;=AE$2,(DATEDIF(AD$2,$V76,"D")/365),IF($G76&gt;AD$2,(DATEDIF($G76,AE$2,"D")/365),1)))))))</f>
        <v>0</v>
      </c>
      <c r="AF76" s="53">
        <f>IF($V76&lt;=AE$2,0,IF($O76&lt;=AE$2,0,IF($G76&gt;=AF$2,0,IF($K76&gt;=$J76,0,IF($O76&lt;=AF$2,($J76-(SUM($K76,SUM($Z76:AE76)))),IF($L76=$D$139,(($J76-$K76)/$P76),(($J76-SUM($Z76:AE76))*$Q76))*IF($V76&lt;=AF$2,(DATEDIF(AE$2,$V76,"D")/365),IF($G76&gt;AE$2,(DATEDIF($G76,AF$2,"D")/365),1)))))))</f>
        <v>0</v>
      </c>
      <c r="AG76" s="53">
        <f>IF($V76&lt;=AF$2,0,IF($O76&lt;=AF$2,0,IF($G76&gt;=AG$2,0,IF($K76&gt;=$J76,0,IF($O76&lt;=AG$2,($J76-(SUM($K76,SUM($Z76:AF76)))),IF($L76=$D$139,(($J76-$K76)/$P76),(($J76-SUM($Z76:AF76))*$Q76))*IF($V76&lt;=AG$2,(DATEDIF(AF$2,$V76,"D")/365),IF($G76&gt;AF$2,(DATEDIF($G76,AG$2,"D")/365),1)))))))</f>
        <v>0</v>
      </c>
      <c r="AH76" s="53">
        <f>IF($V76&lt;=AG$2,0,IF($O76&lt;=AG$2,0,IF($G76&gt;=AH$2,0,IF($K76&gt;=$J76,0,IF($O76&lt;=AH$2,($J76-(SUM($K76,SUM($Z76:AG76)))),IF($L76=$D$139,(($J76-$K76)/$P76),(($J76-SUM($Z76:AG76))*$Q76))*IF($V76&lt;=AH$2,(DATEDIF(AG$2,$V76,"D")/365),IF($G76&gt;AG$2,(DATEDIF($G76,AH$2,"D")/365),1)))))))</f>
        <v>0</v>
      </c>
      <c r="AI76" s="53">
        <f>IF($V76&lt;=AH$2,0,IF($O76&lt;=AH$2,0,IF($G76&gt;=AI$2,0,IF($K76&gt;=$J76,0,IF($O76&lt;=AI$2,($J76-(SUM($K76,SUM($Z76:AH76)))),IF($L76=$D$139,(($J76-$K76)/$P76),(($J76-SUM($Z76:AH76))*$Q76))*IF($V76&lt;=AI$2,(DATEDIF(AH$2,$V76,"D")/365),IF($G76&gt;AH$2,(DATEDIF($G76,AI$2,"D")/365),1)))))))</f>
        <v>0</v>
      </c>
      <c r="AJ76" s="53">
        <f>IF($V76&lt;=AI$2,0,IF($O76&lt;=AI$2,0,IF($G76&gt;=AJ$2,0,IF($K76&gt;=$J76,0,IF($O76&lt;=AJ$2,($J76-(SUM($K76,SUM($Z76:AI76)))),IF($L76=$D$139,(($J76-$K76)/$P76),(($J76-SUM($Z76:AI76))*$Q76))*IF($V76&lt;=AJ$2,(DATEDIF(AI$2,$V76,"D")/365),IF($G76&gt;AI$2,(DATEDIF($G76,AJ$2,"D")/365),1)))))))</f>
        <v>0</v>
      </c>
      <c r="AK76" s="53">
        <f>IF($V76&lt;=AJ$2,0,IF($O76&lt;=AJ$2,0,IF($G76&gt;=AK$2,0,IF($K76&gt;=$J76,0,IF($O76&lt;=AK$2,($J76-(SUM($K76,SUM($Z76:AJ76)))),IF($L76=$D$139,(($J76-$K76)/$P76),(($J76-SUM($Z76:AJ76))*$Q76))*IF($V76&lt;=AK$2,(DATEDIF(AJ$2,$V76,"D")/365),IF($G76&gt;AJ$2,(DATEDIF($G76,AK$2,"D")/365),1)))))))</f>
        <v>0</v>
      </c>
      <c r="AL76" s="53">
        <f>IF($V76&lt;=AK$2,0,IF($O76&lt;=AK$2,0,IF($G76&gt;=AL$2,0,IF($K76&gt;=$J76,0,IF($O76&lt;=AL$2,($J76-(SUM($K76,SUM($Z76:AK76)))),IF($L76=$D$139,(($J76-$K76)/$P76),(($J76-SUM($Z76:AK76))*$Q76))*IF($V76&lt;=AL$2,(DATEDIF(AK$2,$V76,"D")/365),IF($G76&gt;AK$2,(DATEDIF($G76,AL$2,"D")/365),1)))))))</f>
        <v>0</v>
      </c>
      <c r="AM76" s="53">
        <f>IF($V76&lt;=AL$2,0,IF($O76&lt;=AL$2,0,IF($G76&gt;=AM$2,0,IF($K76&gt;=$J76,0,IF($O76&lt;=AM$2,($J76-(SUM($K76,SUM($Z76:AL76)))),IF($L76=$D$139,(($J76-$K76)/$P76),(($J76-SUM($Z76:AL76))*$Q76))*IF($V76&lt;=AM$2,(DATEDIF(AL$2,$V76,"D")/365),IF($G76&gt;AL$2,(DATEDIF($G76,AM$2,"D")/365),1)))))))</f>
        <v>0</v>
      </c>
      <c r="AN76" s="53">
        <f>IF($V76&lt;=AM$2,0,IF($O76&lt;=AM$2,0,IF($G76&gt;=AN$2,0,IF($K76&gt;=$J76,0,IF($O76&lt;=AN$2,($J76-(SUM($K76,SUM($Z76:AM76)))),IF($L76=$D$139,(($J76-$K76)/$P76),(($J76-SUM($Z76:AM76))*$Q76))*IF($V76&lt;=AN$2,(DATEDIF(AM$2,$V76,"D")/365),IF($G76&gt;AM$2,(DATEDIF($G76,AN$2,"D")/365),1)))))))</f>
        <v>0</v>
      </c>
      <c r="AO76" s="53">
        <f>IF($V76&lt;=AN$2,0,IF($O76&lt;=AN$2,0,IF($G76&gt;=AO$2,0,IF($K76&gt;=$J76,0,IF($O76&lt;=AO$2,($J76-(SUM($K76,SUM($Z76:AN76)))),IF($L76=$D$139,(($J76-$K76)/$P76),(($J76-SUM($Z76:AN76))*$Q76))*IF($V76&lt;=AO$2,(DATEDIF(AN$2,$V76,"D")/365),IF($G76&gt;AN$2,(DATEDIF($G76,AO$2,"D")/365),1)))))))</f>
        <v>0</v>
      </c>
      <c r="AP76" s="53">
        <f>IF($V76&lt;=AO$2,0,IF($O76&lt;=AO$2,0,IF($G76&gt;=AP$2,0,IF($K76&gt;=$J76,0,IF($O76&lt;=AP$2,($J76-(SUM($K76,SUM($Z76:AO76)))),IF($L76=$D$139,(($J76-$K76)/$P76),(($J76-SUM($Z76:AO76))*$Q76))*IF($V76&lt;=AP$2,(DATEDIF(AO$2,$V76,"D")/365),IF($G76&gt;AO$2,(DATEDIF($G76,AP$2,"D")/365),1)))))))</f>
        <v>0</v>
      </c>
      <c r="AQ76" s="53">
        <f>IF($V76&lt;=AP$2,0,IF($O76&lt;=AP$2,0,IF($G76&gt;=AQ$2,0,IF($K76&gt;=$J76,0,IF($O76&lt;=AQ$2,($J76-(SUM($K76,SUM($Z76:AP76)))),IF($L76=$D$139,(($J76-$K76)/$P76),(($J76-SUM($Z76:AP76))*$Q76))*IF($V76&lt;=AQ$2,(DATEDIF(AP$2,$V76,"D")/365),IF($G76&gt;AP$2,(DATEDIF($G76,AQ$2,"D")/365),1)))))))</f>
        <v>0</v>
      </c>
      <c r="AR76" s="53">
        <f>IF($V76&lt;=AQ$2,0,IF($O76&lt;=AQ$2,0,IF($G76&gt;=AR$2,0,IF($K76&gt;=$J76,0,IF($O76&lt;=AR$2,($J76-(SUM($K76,SUM($Z76:AQ76)))),IF($L76=$D$139,(($J76-$K76)/$P76),(($J76-SUM($Z76:AQ76))*$Q76))*IF($V76&lt;=AR$2,(DATEDIF(AQ$2,$V76,"D")/365),IF($G76&gt;AQ$2,(DATEDIF($G76,AR$2,"D")/365),1)))))))</f>
        <v>0</v>
      </c>
      <c r="AS76" s="53">
        <f>IF($V76&lt;=AR$2,0,IF($O76&lt;=AR$2,0,IF($G76&gt;=AS$2,0,IF($K76&gt;=$J76,0,IF($O76&lt;=AS$2,($J76-(SUM($K76,SUM($Z76:AR76)))),IF($L76=$D$139,(($J76-$K76)/$P76),(($J76-SUM($Z76:AR76))*$Q76))*IF($V76&lt;=AS$2,(DATEDIF(AR$2,$V76,"D")/365),IF($G76&gt;AR$2,(DATEDIF($G76,AS$2,"D")/365),1)))))))</f>
        <v>0</v>
      </c>
      <c r="AT76" s="53">
        <f>IF($V76&lt;=AS$2,0,IF($O76&lt;=AS$2,0,IF($G76&gt;=AT$2,0,IF($K76&gt;=$J76,0,IF($O76&lt;=AT$2,($J76-(SUM($K76,SUM($Z76:AS76)))),IF($L76=$D$139,(($J76-$K76)/$P76),(($J76-SUM($Z76:AS76))*$Q76))*IF($V76&lt;=AT$2,(DATEDIF(AS$2,$V76,"D")/365),IF($G76&gt;AS$2,(DATEDIF($G76,AT$2,"D")/365),1)))))))</f>
        <v>0</v>
      </c>
      <c r="AU76" s="53">
        <f>IF($V76&lt;=AT$2,0,IF($O76&lt;=AT$2,0,IF($G76&gt;=AU$2,0,IF($K76&gt;=$J76,0,IF($O76&lt;=AU$2,($J76-(SUM($K76,SUM($Z76:AT76)))),IF($L76=$D$139,(($J76-$K76)/$P76),(($J76-SUM($Z76:AT76))*$Q76))*IF($V76&lt;=AU$2,(DATEDIF(AT$2,$V76,"D")/365),IF($G76&gt;AT$2,(DATEDIF($G76,AU$2,"D")/365),1)))))))</f>
        <v>0</v>
      </c>
      <c r="AV76" s="53">
        <f>IF($V76&lt;=AU$2,0,IF($O76&lt;=AU$2,0,IF($G76&gt;=AV$2,0,IF($K76&gt;=$J76,0,IF($O76&lt;=AV$2,($J76-(SUM($K76,SUM($Z76:AU76)))),IF($L76=$D$139,(($J76-$K76)/$P76),(($J76-SUM($Z76:AU76))*$Q76))*IF($V76&lt;=AV$2,(DATEDIF(AU$2,$V76,"D")/365),IF($G76&gt;AU$2,(DATEDIF($G76,AV$2,"D")/365),1)))))))</f>
        <v>0</v>
      </c>
      <c r="AW76" s="53">
        <f>IF($V76&lt;=AV$2,0,IF($O76&lt;=AV$2,0,IF($G76&gt;=AW$2,0,IF($K76&gt;=$J76,0,IF($O76&lt;=AW$2,($J76-(SUM($K76,SUM($Z76:AV76)))),IF($L76=$D$139,(($J76-$K76)/$P76),(($J76-SUM($Z76:AV76))*$Q76))*IF($V76&lt;=AW$2,(DATEDIF(AV$2,$V76,"D")/365),IF($G76&gt;AV$2,(DATEDIF($G76,AW$2,"D")/365),1)))))))</f>
        <v>0</v>
      </c>
      <c r="AX76" s="53">
        <f>IF($V76&lt;=AW$2,0,IF($O76&lt;=AW$2,0,IF($G76&gt;=AX$2,0,IF($K76&gt;=$J76,0,IF($O76&lt;=AX$2,($J76-(SUM($K76,SUM($Z76:AW76)))),IF($L76=$D$139,(($J76-$K76)/$P76),(($J76-SUM($Z76:AW76))*$Q76))*IF($V76&lt;=AX$2,(DATEDIF(AW$2,$V76,"D")/365),IF($G76&gt;AW$2,(DATEDIF($G76,AX$2,"D")/365),1)))))))</f>
        <v>0</v>
      </c>
      <c r="AY76" s="53">
        <f>IF($V76&lt;=AX$2,0,IF($O76&lt;=AX$2,0,IF($G76&gt;=AY$2,0,IF($K76&gt;=$J76,0,IF($O76&lt;=AY$2,($J76-(SUM($K76,SUM($Z76:AX76)))),IF($L76=$D$139,(($J76-$K76)/$P76),(($J76-SUM($Z76:AX76))*$Q76))*IF($V76&lt;=AY$2,(DATEDIF(AX$2,$V76,"D")/365),IF($G76&gt;AX$2,(DATEDIF($G76,AY$2,"D")/365),1)))))))</f>
        <v>0</v>
      </c>
      <c r="AZ76" s="52"/>
      <c r="BA76" s="52"/>
      <c r="BB76" s="126">
        <f>IF($V76&lt;=BB$2,0,IF($G76&gt;=BB$2,0,IF($G76&gt;$W$3,(J76-Z76),IF($G76&lt;=$W$3,J76-SUM(W76,$Z76:Z76),0))))</f>
        <v>0</v>
      </c>
      <c r="BC76" s="53">
        <f t="shared" si="27"/>
        <v>0</v>
      </c>
      <c r="BD76" s="52">
        <f t="shared" si="27"/>
        <v>0</v>
      </c>
      <c r="BE76" s="53">
        <f t="shared" si="27"/>
        <v>0</v>
      </c>
      <c r="BF76" s="52">
        <f t="shared" si="27"/>
        <v>0</v>
      </c>
      <c r="BG76" s="53">
        <f t="shared" si="27"/>
        <v>0</v>
      </c>
      <c r="BH76" s="52">
        <f t="shared" si="27"/>
        <v>0</v>
      </c>
      <c r="BI76" s="53">
        <f t="shared" si="27"/>
        <v>0</v>
      </c>
      <c r="BJ76" s="52">
        <f t="shared" si="27"/>
        <v>0</v>
      </c>
      <c r="BK76" s="53">
        <f t="shared" si="27"/>
        <v>0</v>
      </c>
      <c r="BL76" s="52">
        <f t="shared" si="27"/>
        <v>0</v>
      </c>
      <c r="BM76" s="53">
        <f t="shared" si="27"/>
        <v>0</v>
      </c>
      <c r="BN76" s="52">
        <f t="shared" si="27"/>
        <v>0</v>
      </c>
      <c r="BO76" s="53">
        <f t="shared" si="27"/>
        <v>0</v>
      </c>
      <c r="BP76" s="52">
        <f t="shared" si="27"/>
        <v>0</v>
      </c>
      <c r="BQ76" s="53">
        <f t="shared" si="27"/>
        <v>0</v>
      </c>
      <c r="BR76" s="52">
        <f t="shared" si="25"/>
        <v>0</v>
      </c>
      <c r="BS76" s="53">
        <f t="shared" si="25"/>
        <v>0</v>
      </c>
      <c r="BT76" s="52">
        <f t="shared" si="25"/>
        <v>0</v>
      </c>
      <c r="BU76" s="53">
        <f t="shared" si="25"/>
        <v>0</v>
      </c>
      <c r="BV76" s="52">
        <f t="shared" si="25"/>
        <v>0</v>
      </c>
      <c r="BW76" s="53">
        <f t="shared" si="25"/>
        <v>0</v>
      </c>
      <c r="BX76" s="52">
        <f t="shared" si="25"/>
        <v>0</v>
      </c>
      <c r="BY76" s="53">
        <f t="shared" si="25"/>
        <v>0</v>
      </c>
      <c r="BZ76" s="52">
        <f t="shared" si="25"/>
        <v>0</v>
      </c>
      <c r="CA76" s="53">
        <f t="shared" si="25"/>
        <v>0</v>
      </c>
    </row>
    <row r="77" spans="1:79">
      <c r="A77" s="20">
        <v>76</v>
      </c>
      <c r="B77" s="20" t="s">
        <v>30</v>
      </c>
      <c r="C77" s="20" t="s">
        <v>153</v>
      </c>
      <c r="D77" s="2">
        <v>1985</v>
      </c>
      <c r="E77" s="3">
        <v>4</v>
      </c>
      <c r="F77" s="2">
        <v>1</v>
      </c>
      <c r="G77" s="55">
        <f t="shared" si="22"/>
        <v>31137</v>
      </c>
      <c r="H77" s="4">
        <v>0</v>
      </c>
      <c r="I77" s="1">
        <v>0</v>
      </c>
      <c r="J77" s="51">
        <f t="shared" si="23"/>
        <v>0</v>
      </c>
      <c r="K77" s="54">
        <f t="shared" si="24"/>
        <v>0</v>
      </c>
      <c r="L77" s="4" t="s">
        <v>96</v>
      </c>
      <c r="M77" s="54">
        <f t="shared" si="37"/>
        <v>10</v>
      </c>
      <c r="N77" s="53">
        <f t="shared" si="28"/>
        <v>10</v>
      </c>
      <c r="O77" s="55">
        <f t="shared" si="29"/>
        <v>34789</v>
      </c>
      <c r="P77" s="53">
        <f t="shared" si="30"/>
        <v>0</v>
      </c>
      <c r="Q77" s="111">
        <f t="shared" si="31"/>
        <v>0</v>
      </c>
      <c r="R77" s="150" t="s">
        <v>130</v>
      </c>
      <c r="S77" s="151">
        <v>17</v>
      </c>
      <c r="T77" s="152">
        <v>4</v>
      </c>
      <c r="U77" s="151">
        <v>2035</v>
      </c>
      <c r="V77" s="116">
        <f t="shared" si="32"/>
        <v>54878</v>
      </c>
      <c r="W77" s="53">
        <f t="shared" si="33"/>
        <v>0</v>
      </c>
      <c r="X77" s="53">
        <f t="shared" si="34"/>
        <v>0</v>
      </c>
      <c r="Y77" s="53">
        <f t="shared" si="35"/>
        <v>0</v>
      </c>
      <c r="Z77" s="53">
        <f t="shared" si="36"/>
        <v>0</v>
      </c>
      <c r="AA77" s="53">
        <f>IF($V77&lt;=Z$2,0,IF($O77&lt;=Z$2,0,IF($G77&gt;=AA$2,0,IF($K77&gt;=$J77,0,IF($O77&lt;=AA$2,($J77-(SUM($K77,SUM($Z77:Z77)))),IF($L77=$D$139,(($J77-$K77)/$P77),(($J77-SUM($Z77:Z77))*$Q77))*IF($V77&lt;=AA$2,(DATEDIF(Z$2,$V77,"D")/365),IF($G77&gt;Z$2,(DATEDIF($G77,AA$2,"D")/365),1)))))))</f>
        <v>0</v>
      </c>
      <c r="AB77" s="53">
        <f>IF($V77&lt;=AA$2,0,IF($O77&lt;=AA$2,0,IF($G77&gt;=AB$2,0,IF($K77&gt;=$J77,0,IF($O77&lt;=AB$2,($J77-(SUM($K77,SUM($Z77:AA77)))),IF($L77=$D$139,(($J77-$K77)/$P77),(($J77-SUM($Z77:AA77))*$Q77))*IF($V77&lt;=AB$2,(DATEDIF(AA$2,$V77,"D")/365),IF($G77&gt;AA$2,(DATEDIF($G77,AB$2,"D")/365),1)))))))</f>
        <v>0</v>
      </c>
      <c r="AC77" s="53">
        <f>IF($V77&lt;=AB$2,0,IF($O77&lt;=AB$2,0,IF($G77&gt;=AC$2,0,IF($K77&gt;=$J77,0,IF($O77&lt;=AC$2,($J77-(SUM($K77,SUM($Z77:AB77)))),IF($L77=$D$139,(($J77-$K77)/$P77),(($J77-SUM($Z77:AB77))*$Q77))*IF($V77&lt;=AC$2,(DATEDIF(AB$2,$V77,"D")/365),IF($G77&gt;AB$2,(DATEDIF($G77,AC$2,"D")/365),1)))))))</f>
        <v>0</v>
      </c>
      <c r="AD77" s="53">
        <f>IF($V77&lt;=AC$2,0,IF($O77&lt;=AC$2,0,IF($G77&gt;=AD$2,0,IF($K77&gt;=$J77,0,IF($O77&lt;=AD$2,($J77-(SUM($K77,SUM($Z77:AC77)))),IF($L77=$D$139,(($J77-$K77)/$P77),(($J77-SUM($Z77:AC77))*$Q77))*IF($V77&lt;=AD$2,(DATEDIF(AC$2,$V77,"D")/365),IF($G77&gt;AC$2,(DATEDIF($G77,AD$2,"D")/365),1)))))))</f>
        <v>0</v>
      </c>
      <c r="AE77" s="53">
        <f>IF($V77&lt;=AD$2,0,IF($O77&lt;=AD$2,0,IF($G77&gt;=AE$2,0,IF($K77&gt;=$J77,0,IF($O77&lt;=AE$2,($J77-(SUM($K77,SUM($Z77:AD77)))),IF($L77=$D$139,(($J77-$K77)/$P77),(($J77-SUM($Z77:AD77))*$Q77))*IF($V77&lt;=AE$2,(DATEDIF(AD$2,$V77,"D")/365),IF($G77&gt;AD$2,(DATEDIF($G77,AE$2,"D")/365),1)))))))</f>
        <v>0</v>
      </c>
      <c r="AF77" s="53">
        <f>IF($V77&lt;=AE$2,0,IF($O77&lt;=AE$2,0,IF($G77&gt;=AF$2,0,IF($K77&gt;=$J77,0,IF($O77&lt;=AF$2,($J77-(SUM($K77,SUM($Z77:AE77)))),IF($L77=$D$139,(($J77-$K77)/$P77),(($J77-SUM($Z77:AE77))*$Q77))*IF($V77&lt;=AF$2,(DATEDIF(AE$2,$V77,"D")/365),IF($G77&gt;AE$2,(DATEDIF($G77,AF$2,"D")/365),1)))))))</f>
        <v>0</v>
      </c>
      <c r="AG77" s="53">
        <f>IF($V77&lt;=AF$2,0,IF($O77&lt;=AF$2,0,IF($G77&gt;=AG$2,0,IF($K77&gt;=$J77,0,IF($O77&lt;=AG$2,($J77-(SUM($K77,SUM($Z77:AF77)))),IF($L77=$D$139,(($J77-$K77)/$P77),(($J77-SUM($Z77:AF77))*$Q77))*IF($V77&lt;=AG$2,(DATEDIF(AF$2,$V77,"D")/365),IF($G77&gt;AF$2,(DATEDIF($G77,AG$2,"D")/365),1)))))))</f>
        <v>0</v>
      </c>
      <c r="AH77" s="53">
        <f>IF($V77&lt;=AG$2,0,IF($O77&lt;=AG$2,0,IF($G77&gt;=AH$2,0,IF($K77&gt;=$J77,0,IF($O77&lt;=AH$2,($J77-(SUM($K77,SUM($Z77:AG77)))),IF($L77=$D$139,(($J77-$K77)/$P77),(($J77-SUM($Z77:AG77))*$Q77))*IF($V77&lt;=AH$2,(DATEDIF(AG$2,$V77,"D")/365),IF($G77&gt;AG$2,(DATEDIF($G77,AH$2,"D")/365),1)))))))</f>
        <v>0</v>
      </c>
      <c r="AI77" s="53">
        <f>IF($V77&lt;=AH$2,0,IF($O77&lt;=AH$2,0,IF($G77&gt;=AI$2,0,IF($K77&gt;=$J77,0,IF($O77&lt;=AI$2,($J77-(SUM($K77,SUM($Z77:AH77)))),IF($L77=$D$139,(($J77-$K77)/$P77),(($J77-SUM($Z77:AH77))*$Q77))*IF($V77&lt;=AI$2,(DATEDIF(AH$2,$V77,"D")/365),IF($G77&gt;AH$2,(DATEDIF($G77,AI$2,"D")/365),1)))))))</f>
        <v>0</v>
      </c>
      <c r="AJ77" s="53">
        <f>IF($V77&lt;=AI$2,0,IF($O77&lt;=AI$2,0,IF($G77&gt;=AJ$2,0,IF($K77&gt;=$J77,0,IF($O77&lt;=AJ$2,($J77-(SUM($K77,SUM($Z77:AI77)))),IF($L77=$D$139,(($J77-$K77)/$P77),(($J77-SUM($Z77:AI77))*$Q77))*IF($V77&lt;=AJ$2,(DATEDIF(AI$2,$V77,"D")/365),IF($G77&gt;AI$2,(DATEDIF($G77,AJ$2,"D")/365),1)))))))</f>
        <v>0</v>
      </c>
      <c r="AK77" s="53">
        <f>IF($V77&lt;=AJ$2,0,IF($O77&lt;=AJ$2,0,IF($G77&gt;=AK$2,0,IF($K77&gt;=$J77,0,IF($O77&lt;=AK$2,($J77-(SUM($K77,SUM($Z77:AJ77)))),IF($L77=$D$139,(($J77-$K77)/$P77),(($J77-SUM($Z77:AJ77))*$Q77))*IF($V77&lt;=AK$2,(DATEDIF(AJ$2,$V77,"D")/365),IF($G77&gt;AJ$2,(DATEDIF($G77,AK$2,"D")/365),1)))))))</f>
        <v>0</v>
      </c>
      <c r="AL77" s="53">
        <f>IF($V77&lt;=AK$2,0,IF($O77&lt;=AK$2,0,IF($G77&gt;=AL$2,0,IF($K77&gt;=$J77,0,IF($O77&lt;=AL$2,($J77-(SUM($K77,SUM($Z77:AK77)))),IF($L77=$D$139,(($J77-$K77)/$P77),(($J77-SUM($Z77:AK77))*$Q77))*IF($V77&lt;=AL$2,(DATEDIF(AK$2,$V77,"D")/365),IF($G77&gt;AK$2,(DATEDIF($G77,AL$2,"D")/365),1)))))))</f>
        <v>0</v>
      </c>
      <c r="AM77" s="53">
        <f>IF($V77&lt;=AL$2,0,IF($O77&lt;=AL$2,0,IF($G77&gt;=AM$2,0,IF($K77&gt;=$J77,0,IF($O77&lt;=AM$2,($J77-(SUM($K77,SUM($Z77:AL77)))),IF($L77=$D$139,(($J77-$K77)/$P77),(($J77-SUM($Z77:AL77))*$Q77))*IF($V77&lt;=AM$2,(DATEDIF(AL$2,$V77,"D")/365),IF($G77&gt;AL$2,(DATEDIF($G77,AM$2,"D")/365),1)))))))</f>
        <v>0</v>
      </c>
      <c r="AN77" s="53">
        <f>IF($V77&lt;=AM$2,0,IF($O77&lt;=AM$2,0,IF($G77&gt;=AN$2,0,IF($K77&gt;=$J77,0,IF($O77&lt;=AN$2,($J77-(SUM($K77,SUM($Z77:AM77)))),IF($L77=$D$139,(($J77-$K77)/$P77),(($J77-SUM($Z77:AM77))*$Q77))*IF($V77&lt;=AN$2,(DATEDIF(AM$2,$V77,"D")/365),IF($G77&gt;AM$2,(DATEDIF($G77,AN$2,"D")/365),1)))))))</f>
        <v>0</v>
      </c>
      <c r="AO77" s="53">
        <f>IF($V77&lt;=AN$2,0,IF($O77&lt;=AN$2,0,IF($G77&gt;=AO$2,0,IF($K77&gt;=$J77,0,IF($O77&lt;=AO$2,($J77-(SUM($K77,SUM($Z77:AN77)))),IF($L77=$D$139,(($J77-$K77)/$P77),(($J77-SUM($Z77:AN77))*$Q77))*IF($V77&lt;=AO$2,(DATEDIF(AN$2,$V77,"D")/365),IF($G77&gt;AN$2,(DATEDIF($G77,AO$2,"D")/365),1)))))))</f>
        <v>0</v>
      </c>
      <c r="AP77" s="53">
        <f>IF($V77&lt;=AO$2,0,IF($O77&lt;=AO$2,0,IF($G77&gt;=AP$2,0,IF($K77&gt;=$J77,0,IF($O77&lt;=AP$2,($J77-(SUM($K77,SUM($Z77:AO77)))),IF($L77=$D$139,(($J77-$K77)/$P77),(($J77-SUM($Z77:AO77))*$Q77))*IF($V77&lt;=AP$2,(DATEDIF(AO$2,$V77,"D")/365),IF($G77&gt;AO$2,(DATEDIF($G77,AP$2,"D")/365),1)))))))</f>
        <v>0</v>
      </c>
      <c r="AQ77" s="53">
        <f>IF($V77&lt;=AP$2,0,IF($O77&lt;=AP$2,0,IF($G77&gt;=AQ$2,0,IF($K77&gt;=$J77,0,IF($O77&lt;=AQ$2,($J77-(SUM($K77,SUM($Z77:AP77)))),IF($L77=$D$139,(($J77-$K77)/$P77),(($J77-SUM($Z77:AP77))*$Q77))*IF($V77&lt;=AQ$2,(DATEDIF(AP$2,$V77,"D")/365),IF($G77&gt;AP$2,(DATEDIF($G77,AQ$2,"D")/365),1)))))))</f>
        <v>0</v>
      </c>
      <c r="AR77" s="53">
        <f>IF($V77&lt;=AQ$2,0,IF($O77&lt;=AQ$2,0,IF($G77&gt;=AR$2,0,IF($K77&gt;=$J77,0,IF($O77&lt;=AR$2,($J77-(SUM($K77,SUM($Z77:AQ77)))),IF($L77=$D$139,(($J77-$K77)/$P77),(($J77-SUM($Z77:AQ77))*$Q77))*IF($V77&lt;=AR$2,(DATEDIF(AQ$2,$V77,"D")/365),IF($G77&gt;AQ$2,(DATEDIF($G77,AR$2,"D")/365),1)))))))</f>
        <v>0</v>
      </c>
      <c r="AS77" s="53">
        <f>IF($V77&lt;=AR$2,0,IF($O77&lt;=AR$2,0,IF($G77&gt;=AS$2,0,IF($K77&gt;=$J77,0,IF($O77&lt;=AS$2,($J77-(SUM($K77,SUM($Z77:AR77)))),IF($L77=$D$139,(($J77-$K77)/$P77),(($J77-SUM($Z77:AR77))*$Q77))*IF($V77&lt;=AS$2,(DATEDIF(AR$2,$V77,"D")/365),IF($G77&gt;AR$2,(DATEDIF($G77,AS$2,"D")/365),1)))))))</f>
        <v>0</v>
      </c>
      <c r="AT77" s="53">
        <f>IF($V77&lt;=AS$2,0,IF($O77&lt;=AS$2,0,IF($G77&gt;=AT$2,0,IF($K77&gt;=$J77,0,IF($O77&lt;=AT$2,($J77-(SUM($K77,SUM($Z77:AS77)))),IF($L77=$D$139,(($J77-$K77)/$P77),(($J77-SUM($Z77:AS77))*$Q77))*IF($V77&lt;=AT$2,(DATEDIF(AS$2,$V77,"D")/365),IF($G77&gt;AS$2,(DATEDIF($G77,AT$2,"D")/365),1)))))))</f>
        <v>0</v>
      </c>
      <c r="AU77" s="53">
        <f>IF($V77&lt;=AT$2,0,IF($O77&lt;=AT$2,0,IF($G77&gt;=AU$2,0,IF($K77&gt;=$J77,0,IF($O77&lt;=AU$2,($J77-(SUM($K77,SUM($Z77:AT77)))),IF($L77=$D$139,(($J77-$K77)/$P77),(($J77-SUM($Z77:AT77))*$Q77))*IF($V77&lt;=AU$2,(DATEDIF(AT$2,$V77,"D")/365),IF($G77&gt;AT$2,(DATEDIF($G77,AU$2,"D")/365),1)))))))</f>
        <v>0</v>
      </c>
      <c r="AV77" s="53">
        <f>IF($V77&lt;=AU$2,0,IF($O77&lt;=AU$2,0,IF($G77&gt;=AV$2,0,IF($K77&gt;=$J77,0,IF($O77&lt;=AV$2,($J77-(SUM($K77,SUM($Z77:AU77)))),IF($L77=$D$139,(($J77-$K77)/$P77),(($J77-SUM($Z77:AU77))*$Q77))*IF($V77&lt;=AV$2,(DATEDIF(AU$2,$V77,"D")/365),IF($G77&gt;AU$2,(DATEDIF($G77,AV$2,"D")/365),1)))))))</f>
        <v>0</v>
      </c>
      <c r="AW77" s="53">
        <f>IF($V77&lt;=AV$2,0,IF($O77&lt;=AV$2,0,IF($G77&gt;=AW$2,0,IF($K77&gt;=$J77,0,IF($O77&lt;=AW$2,($J77-(SUM($K77,SUM($Z77:AV77)))),IF($L77=$D$139,(($J77-$K77)/$P77),(($J77-SUM($Z77:AV77))*$Q77))*IF($V77&lt;=AW$2,(DATEDIF(AV$2,$V77,"D")/365),IF($G77&gt;AV$2,(DATEDIF($G77,AW$2,"D")/365),1)))))))</f>
        <v>0</v>
      </c>
      <c r="AX77" s="53">
        <f>IF($V77&lt;=AW$2,0,IF($O77&lt;=AW$2,0,IF($G77&gt;=AX$2,0,IF($K77&gt;=$J77,0,IF($O77&lt;=AX$2,($J77-(SUM($K77,SUM($Z77:AW77)))),IF($L77=$D$139,(($J77-$K77)/$P77),(($J77-SUM($Z77:AW77))*$Q77))*IF($V77&lt;=AX$2,(DATEDIF(AW$2,$V77,"D")/365),IF($G77&gt;AW$2,(DATEDIF($G77,AX$2,"D")/365),1)))))))</f>
        <v>0</v>
      </c>
      <c r="AY77" s="53">
        <f>IF($V77&lt;=AX$2,0,IF($O77&lt;=AX$2,0,IF($G77&gt;=AY$2,0,IF($K77&gt;=$J77,0,IF($O77&lt;=AY$2,($J77-(SUM($K77,SUM($Z77:AX77)))),IF($L77=$D$139,(($J77-$K77)/$P77),(($J77-SUM($Z77:AX77))*$Q77))*IF($V77&lt;=AY$2,(DATEDIF(AX$2,$V77,"D")/365),IF($G77&gt;AX$2,(DATEDIF($G77,AY$2,"D")/365),1)))))))</f>
        <v>0</v>
      </c>
      <c r="AZ77" s="52"/>
      <c r="BA77" s="52"/>
      <c r="BB77" s="126">
        <f>IF($V77&lt;=BB$2,0,IF($G77&gt;=BB$2,0,IF($G77&gt;$W$3,(J77-Z77),IF($G77&lt;=$W$3,J77-SUM(W77,$Z77:Z77),0))))</f>
        <v>0</v>
      </c>
      <c r="BC77" s="53">
        <f t="shared" ref="BC77:BR92" si="38">IF($V77&lt;=BC$2,0,IF($G77&gt;=BC$2,0,IF($G77&gt;=BB$2,$J77-AA77,BB77-AA77)))</f>
        <v>0</v>
      </c>
      <c r="BD77" s="52">
        <f t="shared" si="38"/>
        <v>0</v>
      </c>
      <c r="BE77" s="53">
        <f t="shared" si="38"/>
        <v>0</v>
      </c>
      <c r="BF77" s="52">
        <f t="shared" si="38"/>
        <v>0</v>
      </c>
      <c r="BG77" s="53">
        <f t="shared" si="38"/>
        <v>0</v>
      </c>
      <c r="BH77" s="52">
        <f t="shared" si="38"/>
        <v>0</v>
      </c>
      <c r="BI77" s="53">
        <f t="shared" si="38"/>
        <v>0</v>
      </c>
      <c r="BJ77" s="52">
        <f t="shared" si="38"/>
        <v>0</v>
      </c>
      <c r="BK77" s="53">
        <f t="shared" si="38"/>
        <v>0</v>
      </c>
      <c r="BL77" s="52">
        <f t="shared" si="38"/>
        <v>0</v>
      </c>
      <c r="BM77" s="53">
        <f t="shared" si="38"/>
        <v>0</v>
      </c>
      <c r="BN77" s="52">
        <f t="shared" si="38"/>
        <v>0</v>
      </c>
      <c r="BO77" s="53">
        <f t="shared" si="38"/>
        <v>0</v>
      </c>
      <c r="BP77" s="52">
        <f t="shared" si="38"/>
        <v>0</v>
      </c>
      <c r="BQ77" s="53">
        <f t="shared" si="38"/>
        <v>0</v>
      </c>
      <c r="BR77" s="52">
        <f t="shared" si="25"/>
        <v>0</v>
      </c>
      <c r="BS77" s="53">
        <f t="shared" si="25"/>
        <v>0</v>
      </c>
      <c r="BT77" s="52">
        <f t="shared" si="25"/>
        <v>0</v>
      </c>
      <c r="BU77" s="53">
        <f t="shared" si="25"/>
        <v>0</v>
      </c>
      <c r="BV77" s="52">
        <f t="shared" ref="BV77:CA105" si="39">IF($V77&lt;=BV$2,0,IF($G77&gt;=BV$2,0,IF($G77&gt;=BU$2,$J77-AT77,BU77-AT77)))</f>
        <v>0</v>
      </c>
      <c r="BW77" s="53">
        <f t="shared" si="39"/>
        <v>0</v>
      </c>
      <c r="BX77" s="52">
        <f t="shared" si="39"/>
        <v>0</v>
      </c>
      <c r="BY77" s="53">
        <f t="shared" si="39"/>
        <v>0</v>
      </c>
      <c r="BZ77" s="52">
        <f t="shared" si="39"/>
        <v>0</v>
      </c>
      <c r="CA77" s="53">
        <f t="shared" si="39"/>
        <v>0</v>
      </c>
    </row>
    <row r="78" spans="1:79">
      <c r="A78" s="20">
        <v>77</v>
      </c>
      <c r="B78" s="20" t="s">
        <v>30</v>
      </c>
      <c r="C78" s="20" t="s">
        <v>153</v>
      </c>
      <c r="D78" s="2">
        <v>1985</v>
      </c>
      <c r="E78" s="3">
        <v>4</v>
      </c>
      <c r="F78" s="2">
        <v>1</v>
      </c>
      <c r="G78" s="55">
        <f t="shared" si="22"/>
        <v>31137</v>
      </c>
      <c r="H78" s="4">
        <v>0</v>
      </c>
      <c r="I78" s="1">
        <v>0</v>
      </c>
      <c r="J78" s="51">
        <f t="shared" si="23"/>
        <v>0</v>
      </c>
      <c r="K78" s="54">
        <f t="shared" si="24"/>
        <v>0</v>
      </c>
      <c r="L78" s="4" t="s">
        <v>96</v>
      </c>
      <c r="M78" s="54">
        <f t="shared" si="37"/>
        <v>10</v>
      </c>
      <c r="N78" s="53">
        <f t="shared" si="28"/>
        <v>10</v>
      </c>
      <c r="O78" s="55">
        <f t="shared" si="29"/>
        <v>34789</v>
      </c>
      <c r="P78" s="53">
        <f t="shared" si="30"/>
        <v>0</v>
      </c>
      <c r="Q78" s="111">
        <f t="shared" si="31"/>
        <v>0</v>
      </c>
      <c r="R78" s="150" t="s">
        <v>130</v>
      </c>
      <c r="S78" s="151">
        <v>17</v>
      </c>
      <c r="T78" s="152">
        <v>4</v>
      </c>
      <c r="U78" s="151">
        <v>2035</v>
      </c>
      <c r="V78" s="116">
        <f t="shared" si="32"/>
        <v>54878</v>
      </c>
      <c r="W78" s="53">
        <f t="shared" si="33"/>
        <v>0</v>
      </c>
      <c r="X78" s="53">
        <f t="shared" si="34"/>
        <v>0</v>
      </c>
      <c r="Y78" s="53">
        <f t="shared" si="35"/>
        <v>0</v>
      </c>
      <c r="Z78" s="53">
        <f t="shared" si="36"/>
        <v>0</v>
      </c>
      <c r="AA78" s="53">
        <f>IF($V78&lt;=Z$2,0,IF($O78&lt;=Z$2,0,IF($G78&gt;=AA$2,0,IF($K78&gt;=$J78,0,IF($O78&lt;=AA$2,($J78-(SUM($K78,SUM($Z78:Z78)))),IF($L78=$D$139,(($J78-$K78)/$P78),(($J78-SUM($Z78:Z78))*$Q78))*IF($V78&lt;=AA$2,(DATEDIF(Z$2,$V78,"D")/365),IF($G78&gt;Z$2,(DATEDIF($G78,AA$2,"D")/365),1)))))))</f>
        <v>0</v>
      </c>
      <c r="AB78" s="53">
        <f>IF($V78&lt;=AA$2,0,IF($O78&lt;=AA$2,0,IF($G78&gt;=AB$2,0,IF($K78&gt;=$J78,0,IF($O78&lt;=AB$2,($J78-(SUM($K78,SUM($Z78:AA78)))),IF($L78=$D$139,(($J78-$K78)/$P78),(($J78-SUM($Z78:AA78))*$Q78))*IF($V78&lt;=AB$2,(DATEDIF(AA$2,$V78,"D")/365),IF($G78&gt;AA$2,(DATEDIF($G78,AB$2,"D")/365),1)))))))</f>
        <v>0</v>
      </c>
      <c r="AC78" s="53">
        <f>IF($V78&lt;=AB$2,0,IF($O78&lt;=AB$2,0,IF($G78&gt;=AC$2,0,IF($K78&gt;=$J78,0,IF($O78&lt;=AC$2,($J78-(SUM($K78,SUM($Z78:AB78)))),IF($L78=$D$139,(($J78-$K78)/$P78),(($J78-SUM($Z78:AB78))*$Q78))*IF($V78&lt;=AC$2,(DATEDIF(AB$2,$V78,"D")/365),IF($G78&gt;AB$2,(DATEDIF($G78,AC$2,"D")/365),1)))))))</f>
        <v>0</v>
      </c>
      <c r="AD78" s="53">
        <f>IF($V78&lt;=AC$2,0,IF($O78&lt;=AC$2,0,IF($G78&gt;=AD$2,0,IF($K78&gt;=$J78,0,IF($O78&lt;=AD$2,($J78-(SUM($K78,SUM($Z78:AC78)))),IF($L78=$D$139,(($J78-$K78)/$P78),(($J78-SUM($Z78:AC78))*$Q78))*IF($V78&lt;=AD$2,(DATEDIF(AC$2,$V78,"D")/365),IF($G78&gt;AC$2,(DATEDIF($G78,AD$2,"D")/365),1)))))))</f>
        <v>0</v>
      </c>
      <c r="AE78" s="53">
        <f>IF($V78&lt;=AD$2,0,IF($O78&lt;=AD$2,0,IF($G78&gt;=AE$2,0,IF($K78&gt;=$J78,0,IF($O78&lt;=AE$2,($J78-(SUM($K78,SUM($Z78:AD78)))),IF($L78=$D$139,(($J78-$K78)/$P78),(($J78-SUM($Z78:AD78))*$Q78))*IF($V78&lt;=AE$2,(DATEDIF(AD$2,$V78,"D")/365),IF($G78&gt;AD$2,(DATEDIF($G78,AE$2,"D")/365),1)))))))</f>
        <v>0</v>
      </c>
      <c r="AF78" s="53">
        <f>IF($V78&lt;=AE$2,0,IF($O78&lt;=AE$2,0,IF($G78&gt;=AF$2,0,IF($K78&gt;=$J78,0,IF($O78&lt;=AF$2,($J78-(SUM($K78,SUM($Z78:AE78)))),IF($L78=$D$139,(($J78-$K78)/$P78),(($J78-SUM($Z78:AE78))*$Q78))*IF($V78&lt;=AF$2,(DATEDIF(AE$2,$V78,"D")/365),IF($G78&gt;AE$2,(DATEDIF($G78,AF$2,"D")/365),1)))))))</f>
        <v>0</v>
      </c>
      <c r="AG78" s="53">
        <f>IF($V78&lt;=AF$2,0,IF($O78&lt;=AF$2,0,IF($G78&gt;=AG$2,0,IF($K78&gt;=$J78,0,IF($O78&lt;=AG$2,($J78-(SUM($K78,SUM($Z78:AF78)))),IF($L78=$D$139,(($J78-$K78)/$P78),(($J78-SUM($Z78:AF78))*$Q78))*IF($V78&lt;=AG$2,(DATEDIF(AF$2,$V78,"D")/365),IF($G78&gt;AF$2,(DATEDIF($G78,AG$2,"D")/365),1)))))))</f>
        <v>0</v>
      </c>
      <c r="AH78" s="53">
        <f>IF($V78&lt;=AG$2,0,IF($O78&lt;=AG$2,0,IF($G78&gt;=AH$2,0,IF($K78&gt;=$J78,0,IF($O78&lt;=AH$2,($J78-(SUM($K78,SUM($Z78:AG78)))),IF($L78=$D$139,(($J78-$K78)/$P78),(($J78-SUM($Z78:AG78))*$Q78))*IF($V78&lt;=AH$2,(DATEDIF(AG$2,$V78,"D")/365),IF($G78&gt;AG$2,(DATEDIF($G78,AH$2,"D")/365),1)))))))</f>
        <v>0</v>
      </c>
      <c r="AI78" s="53">
        <f>IF($V78&lt;=AH$2,0,IF($O78&lt;=AH$2,0,IF($G78&gt;=AI$2,0,IF($K78&gt;=$J78,0,IF($O78&lt;=AI$2,($J78-(SUM($K78,SUM($Z78:AH78)))),IF($L78=$D$139,(($J78-$K78)/$P78),(($J78-SUM($Z78:AH78))*$Q78))*IF($V78&lt;=AI$2,(DATEDIF(AH$2,$V78,"D")/365),IF($G78&gt;AH$2,(DATEDIF($G78,AI$2,"D")/365),1)))))))</f>
        <v>0</v>
      </c>
      <c r="AJ78" s="53">
        <f>IF($V78&lt;=AI$2,0,IF($O78&lt;=AI$2,0,IF($G78&gt;=AJ$2,0,IF($K78&gt;=$J78,0,IF($O78&lt;=AJ$2,($J78-(SUM($K78,SUM($Z78:AI78)))),IF($L78=$D$139,(($J78-$K78)/$P78),(($J78-SUM($Z78:AI78))*$Q78))*IF($V78&lt;=AJ$2,(DATEDIF(AI$2,$V78,"D")/365),IF($G78&gt;AI$2,(DATEDIF($G78,AJ$2,"D")/365),1)))))))</f>
        <v>0</v>
      </c>
      <c r="AK78" s="53">
        <f>IF($V78&lt;=AJ$2,0,IF($O78&lt;=AJ$2,0,IF($G78&gt;=AK$2,0,IF($K78&gt;=$J78,0,IF($O78&lt;=AK$2,($J78-(SUM($K78,SUM($Z78:AJ78)))),IF($L78=$D$139,(($J78-$K78)/$P78),(($J78-SUM($Z78:AJ78))*$Q78))*IF($V78&lt;=AK$2,(DATEDIF(AJ$2,$V78,"D")/365),IF($G78&gt;AJ$2,(DATEDIF($G78,AK$2,"D")/365),1)))))))</f>
        <v>0</v>
      </c>
      <c r="AL78" s="53">
        <f>IF($V78&lt;=AK$2,0,IF($O78&lt;=AK$2,0,IF($G78&gt;=AL$2,0,IF($K78&gt;=$J78,0,IF($O78&lt;=AL$2,($J78-(SUM($K78,SUM($Z78:AK78)))),IF($L78=$D$139,(($J78-$K78)/$P78),(($J78-SUM($Z78:AK78))*$Q78))*IF($V78&lt;=AL$2,(DATEDIF(AK$2,$V78,"D")/365),IF($G78&gt;AK$2,(DATEDIF($G78,AL$2,"D")/365),1)))))))</f>
        <v>0</v>
      </c>
      <c r="AM78" s="53">
        <f>IF($V78&lt;=AL$2,0,IF($O78&lt;=AL$2,0,IF($G78&gt;=AM$2,0,IF($K78&gt;=$J78,0,IF($O78&lt;=AM$2,($J78-(SUM($K78,SUM($Z78:AL78)))),IF($L78=$D$139,(($J78-$K78)/$P78),(($J78-SUM($Z78:AL78))*$Q78))*IF($V78&lt;=AM$2,(DATEDIF(AL$2,$V78,"D")/365),IF($G78&gt;AL$2,(DATEDIF($G78,AM$2,"D")/365),1)))))))</f>
        <v>0</v>
      </c>
      <c r="AN78" s="53">
        <f>IF($V78&lt;=AM$2,0,IF($O78&lt;=AM$2,0,IF($G78&gt;=AN$2,0,IF($K78&gt;=$J78,0,IF($O78&lt;=AN$2,($J78-(SUM($K78,SUM($Z78:AM78)))),IF($L78=$D$139,(($J78-$K78)/$P78),(($J78-SUM($Z78:AM78))*$Q78))*IF($V78&lt;=AN$2,(DATEDIF(AM$2,$V78,"D")/365),IF($G78&gt;AM$2,(DATEDIF($G78,AN$2,"D")/365),1)))))))</f>
        <v>0</v>
      </c>
      <c r="AO78" s="53">
        <f>IF($V78&lt;=AN$2,0,IF($O78&lt;=AN$2,0,IF($G78&gt;=AO$2,0,IF($K78&gt;=$J78,0,IF($O78&lt;=AO$2,($J78-(SUM($K78,SUM($Z78:AN78)))),IF($L78=$D$139,(($J78-$K78)/$P78),(($J78-SUM($Z78:AN78))*$Q78))*IF($V78&lt;=AO$2,(DATEDIF(AN$2,$V78,"D")/365),IF($G78&gt;AN$2,(DATEDIF($G78,AO$2,"D")/365),1)))))))</f>
        <v>0</v>
      </c>
      <c r="AP78" s="53">
        <f>IF($V78&lt;=AO$2,0,IF($O78&lt;=AO$2,0,IF($G78&gt;=AP$2,0,IF($K78&gt;=$J78,0,IF($O78&lt;=AP$2,($J78-(SUM($K78,SUM($Z78:AO78)))),IF($L78=$D$139,(($J78-$K78)/$P78),(($J78-SUM($Z78:AO78))*$Q78))*IF($V78&lt;=AP$2,(DATEDIF(AO$2,$V78,"D")/365),IF($G78&gt;AO$2,(DATEDIF($G78,AP$2,"D")/365),1)))))))</f>
        <v>0</v>
      </c>
      <c r="AQ78" s="53">
        <f>IF($V78&lt;=AP$2,0,IF($O78&lt;=AP$2,0,IF($G78&gt;=AQ$2,0,IF($K78&gt;=$J78,0,IF($O78&lt;=AQ$2,($J78-(SUM($K78,SUM($Z78:AP78)))),IF($L78=$D$139,(($J78-$K78)/$P78),(($J78-SUM($Z78:AP78))*$Q78))*IF($V78&lt;=AQ$2,(DATEDIF(AP$2,$V78,"D")/365),IF($G78&gt;AP$2,(DATEDIF($G78,AQ$2,"D")/365),1)))))))</f>
        <v>0</v>
      </c>
      <c r="AR78" s="53">
        <f>IF($V78&lt;=AQ$2,0,IF($O78&lt;=AQ$2,0,IF($G78&gt;=AR$2,0,IF($K78&gt;=$J78,0,IF($O78&lt;=AR$2,($J78-(SUM($K78,SUM($Z78:AQ78)))),IF($L78=$D$139,(($J78-$K78)/$P78),(($J78-SUM($Z78:AQ78))*$Q78))*IF($V78&lt;=AR$2,(DATEDIF(AQ$2,$V78,"D")/365),IF($G78&gt;AQ$2,(DATEDIF($G78,AR$2,"D")/365),1)))))))</f>
        <v>0</v>
      </c>
      <c r="AS78" s="53">
        <f>IF($V78&lt;=AR$2,0,IF($O78&lt;=AR$2,0,IF($G78&gt;=AS$2,0,IF($K78&gt;=$J78,0,IF($O78&lt;=AS$2,($J78-(SUM($K78,SUM($Z78:AR78)))),IF($L78=$D$139,(($J78-$K78)/$P78),(($J78-SUM($Z78:AR78))*$Q78))*IF($V78&lt;=AS$2,(DATEDIF(AR$2,$V78,"D")/365),IF($G78&gt;AR$2,(DATEDIF($G78,AS$2,"D")/365),1)))))))</f>
        <v>0</v>
      </c>
      <c r="AT78" s="53">
        <f>IF($V78&lt;=AS$2,0,IF($O78&lt;=AS$2,0,IF($G78&gt;=AT$2,0,IF($K78&gt;=$J78,0,IF($O78&lt;=AT$2,($J78-(SUM($K78,SUM($Z78:AS78)))),IF($L78=$D$139,(($J78-$K78)/$P78),(($J78-SUM($Z78:AS78))*$Q78))*IF($V78&lt;=AT$2,(DATEDIF(AS$2,$V78,"D")/365),IF($G78&gt;AS$2,(DATEDIF($G78,AT$2,"D")/365),1)))))))</f>
        <v>0</v>
      </c>
      <c r="AU78" s="53">
        <f>IF($V78&lt;=AT$2,0,IF($O78&lt;=AT$2,0,IF($G78&gt;=AU$2,0,IF($K78&gt;=$J78,0,IF($O78&lt;=AU$2,($J78-(SUM($K78,SUM($Z78:AT78)))),IF($L78=$D$139,(($J78-$K78)/$P78),(($J78-SUM($Z78:AT78))*$Q78))*IF($V78&lt;=AU$2,(DATEDIF(AT$2,$V78,"D")/365),IF($G78&gt;AT$2,(DATEDIF($G78,AU$2,"D")/365),1)))))))</f>
        <v>0</v>
      </c>
      <c r="AV78" s="53">
        <f>IF($V78&lt;=AU$2,0,IF($O78&lt;=AU$2,0,IF($G78&gt;=AV$2,0,IF($K78&gt;=$J78,0,IF($O78&lt;=AV$2,($J78-(SUM($K78,SUM($Z78:AU78)))),IF($L78=$D$139,(($J78-$K78)/$P78),(($J78-SUM($Z78:AU78))*$Q78))*IF($V78&lt;=AV$2,(DATEDIF(AU$2,$V78,"D")/365),IF($G78&gt;AU$2,(DATEDIF($G78,AV$2,"D")/365),1)))))))</f>
        <v>0</v>
      </c>
      <c r="AW78" s="53">
        <f>IF($V78&lt;=AV$2,0,IF($O78&lt;=AV$2,0,IF($G78&gt;=AW$2,0,IF($K78&gt;=$J78,0,IF($O78&lt;=AW$2,($J78-(SUM($K78,SUM($Z78:AV78)))),IF($L78=$D$139,(($J78-$K78)/$P78),(($J78-SUM($Z78:AV78))*$Q78))*IF($V78&lt;=AW$2,(DATEDIF(AV$2,$V78,"D")/365),IF($G78&gt;AV$2,(DATEDIF($G78,AW$2,"D")/365),1)))))))</f>
        <v>0</v>
      </c>
      <c r="AX78" s="53">
        <f>IF($V78&lt;=AW$2,0,IF($O78&lt;=AW$2,0,IF($G78&gt;=AX$2,0,IF($K78&gt;=$J78,0,IF($O78&lt;=AX$2,($J78-(SUM($K78,SUM($Z78:AW78)))),IF($L78=$D$139,(($J78-$K78)/$P78),(($J78-SUM($Z78:AW78))*$Q78))*IF($V78&lt;=AX$2,(DATEDIF(AW$2,$V78,"D")/365),IF($G78&gt;AW$2,(DATEDIF($G78,AX$2,"D")/365),1)))))))</f>
        <v>0</v>
      </c>
      <c r="AY78" s="53">
        <f>IF($V78&lt;=AX$2,0,IF($O78&lt;=AX$2,0,IF($G78&gt;=AY$2,0,IF($K78&gt;=$J78,0,IF($O78&lt;=AY$2,($J78-(SUM($K78,SUM($Z78:AX78)))),IF($L78=$D$139,(($J78-$K78)/$P78),(($J78-SUM($Z78:AX78))*$Q78))*IF($V78&lt;=AY$2,(DATEDIF(AX$2,$V78,"D")/365),IF($G78&gt;AX$2,(DATEDIF($G78,AY$2,"D")/365),1)))))))</f>
        <v>0</v>
      </c>
      <c r="AZ78" s="52"/>
      <c r="BA78" s="52"/>
      <c r="BB78" s="126">
        <f>IF($V78&lt;=BB$2,0,IF($G78&gt;=BB$2,0,IF($G78&gt;$W$3,(J78-Z78),IF($G78&lt;=$W$3,J78-SUM(W78,$Z78:Z78),0))))</f>
        <v>0</v>
      </c>
      <c r="BC78" s="53">
        <f t="shared" si="38"/>
        <v>0</v>
      </c>
      <c r="BD78" s="52">
        <f t="shared" si="38"/>
        <v>0</v>
      </c>
      <c r="BE78" s="53">
        <f t="shared" si="38"/>
        <v>0</v>
      </c>
      <c r="BF78" s="52">
        <f t="shared" si="38"/>
        <v>0</v>
      </c>
      <c r="BG78" s="53">
        <f t="shared" si="38"/>
        <v>0</v>
      </c>
      <c r="BH78" s="52">
        <f t="shared" si="38"/>
        <v>0</v>
      </c>
      <c r="BI78" s="53">
        <f t="shared" si="38"/>
        <v>0</v>
      </c>
      <c r="BJ78" s="52">
        <f t="shared" si="38"/>
        <v>0</v>
      </c>
      <c r="BK78" s="53">
        <f t="shared" si="38"/>
        <v>0</v>
      </c>
      <c r="BL78" s="52">
        <f t="shared" si="38"/>
        <v>0</v>
      </c>
      <c r="BM78" s="53">
        <f t="shared" si="38"/>
        <v>0</v>
      </c>
      <c r="BN78" s="52">
        <f t="shared" si="38"/>
        <v>0</v>
      </c>
      <c r="BO78" s="53">
        <f t="shared" si="38"/>
        <v>0</v>
      </c>
      <c r="BP78" s="52">
        <f t="shared" si="38"/>
        <v>0</v>
      </c>
      <c r="BQ78" s="53">
        <f t="shared" si="38"/>
        <v>0</v>
      </c>
      <c r="BR78" s="52">
        <f t="shared" si="38"/>
        <v>0</v>
      </c>
      <c r="BS78" s="53">
        <f t="shared" ref="BS78:BU105" si="40">IF($V78&lt;=BS$2,0,IF($G78&gt;=BS$2,0,IF($G78&gt;=BR$2,$J78-AQ78,BR78-AQ78)))</f>
        <v>0</v>
      </c>
      <c r="BT78" s="52">
        <f t="shared" si="40"/>
        <v>0</v>
      </c>
      <c r="BU78" s="53">
        <f t="shared" si="40"/>
        <v>0</v>
      </c>
      <c r="BV78" s="52">
        <f t="shared" si="39"/>
        <v>0</v>
      </c>
      <c r="BW78" s="53">
        <f t="shared" si="39"/>
        <v>0</v>
      </c>
      <c r="BX78" s="52">
        <f t="shared" si="39"/>
        <v>0</v>
      </c>
      <c r="BY78" s="53">
        <f t="shared" si="39"/>
        <v>0</v>
      </c>
      <c r="BZ78" s="52">
        <f t="shared" si="39"/>
        <v>0</v>
      </c>
      <c r="CA78" s="53">
        <f t="shared" si="39"/>
        <v>0</v>
      </c>
    </row>
    <row r="79" spans="1:79">
      <c r="A79" s="20">
        <v>78</v>
      </c>
      <c r="B79" s="20" t="s">
        <v>30</v>
      </c>
      <c r="C79" s="20" t="s">
        <v>153</v>
      </c>
      <c r="D79" s="2">
        <v>1985</v>
      </c>
      <c r="E79" s="3">
        <v>4</v>
      </c>
      <c r="F79" s="2">
        <v>1</v>
      </c>
      <c r="G79" s="55">
        <f t="shared" si="22"/>
        <v>31137</v>
      </c>
      <c r="H79" s="4">
        <v>0</v>
      </c>
      <c r="I79" s="1">
        <v>0</v>
      </c>
      <c r="J79" s="51">
        <f t="shared" si="23"/>
        <v>0</v>
      </c>
      <c r="K79" s="54">
        <f t="shared" si="24"/>
        <v>0</v>
      </c>
      <c r="L79" s="4" t="s">
        <v>96</v>
      </c>
      <c r="M79" s="54">
        <f t="shared" si="37"/>
        <v>10</v>
      </c>
      <c r="N79" s="53">
        <f t="shared" si="28"/>
        <v>10</v>
      </c>
      <c r="O79" s="55">
        <f t="shared" si="29"/>
        <v>34789</v>
      </c>
      <c r="P79" s="53">
        <f t="shared" si="30"/>
        <v>0</v>
      </c>
      <c r="Q79" s="111">
        <f t="shared" si="31"/>
        <v>0</v>
      </c>
      <c r="R79" s="150" t="s">
        <v>130</v>
      </c>
      <c r="S79" s="151">
        <v>17</v>
      </c>
      <c r="T79" s="152">
        <v>4</v>
      </c>
      <c r="U79" s="151">
        <v>2035</v>
      </c>
      <c r="V79" s="116">
        <f t="shared" si="32"/>
        <v>54878</v>
      </c>
      <c r="W79" s="53">
        <f t="shared" si="33"/>
        <v>0</v>
      </c>
      <c r="X79" s="53">
        <f t="shared" si="34"/>
        <v>0</v>
      </c>
      <c r="Y79" s="53">
        <f t="shared" si="35"/>
        <v>0</v>
      </c>
      <c r="Z79" s="53">
        <f t="shared" si="36"/>
        <v>0</v>
      </c>
      <c r="AA79" s="53">
        <f>IF($V79&lt;=Z$2,0,IF($O79&lt;=Z$2,0,IF($G79&gt;=AA$2,0,IF($K79&gt;=$J79,0,IF($O79&lt;=AA$2,($J79-(SUM($K79,SUM($Z79:Z79)))),IF($L79=$D$139,(($J79-$K79)/$P79),(($J79-SUM($Z79:Z79))*$Q79))*IF($V79&lt;=AA$2,(DATEDIF(Z$2,$V79,"D")/365),IF($G79&gt;Z$2,(DATEDIF($G79,AA$2,"D")/365),1)))))))</f>
        <v>0</v>
      </c>
      <c r="AB79" s="53">
        <f>IF($V79&lt;=AA$2,0,IF($O79&lt;=AA$2,0,IF($G79&gt;=AB$2,0,IF($K79&gt;=$J79,0,IF($O79&lt;=AB$2,($J79-(SUM($K79,SUM($Z79:AA79)))),IF($L79=$D$139,(($J79-$K79)/$P79),(($J79-SUM($Z79:AA79))*$Q79))*IF($V79&lt;=AB$2,(DATEDIF(AA$2,$V79,"D")/365),IF($G79&gt;AA$2,(DATEDIF($G79,AB$2,"D")/365),1)))))))</f>
        <v>0</v>
      </c>
      <c r="AC79" s="53">
        <f>IF($V79&lt;=AB$2,0,IF($O79&lt;=AB$2,0,IF($G79&gt;=AC$2,0,IF($K79&gt;=$J79,0,IF($O79&lt;=AC$2,($J79-(SUM($K79,SUM($Z79:AB79)))),IF($L79=$D$139,(($J79-$K79)/$P79),(($J79-SUM($Z79:AB79))*$Q79))*IF($V79&lt;=AC$2,(DATEDIF(AB$2,$V79,"D")/365),IF($G79&gt;AB$2,(DATEDIF($G79,AC$2,"D")/365),1)))))))</f>
        <v>0</v>
      </c>
      <c r="AD79" s="53">
        <f>IF($V79&lt;=AC$2,0,IF($O79&lt;=AC$2,0,IF($G79&gt;=AD$2,0,IF($K79&gt;=$J79,0,IF($O79&lt;=AD$2,($J79-(SUM($K79,SUM($Z79:AC79)))),IF($L79=$D$139,(($J79-$K79)/$P79),(($J79-SUM($Z79:AC79))*$Q79))*IF($V79&lt;=AD$2,(DATEDIF(AC$2,$V79,"D")/365),IF($G79&gt;AC$2,(DATEDIF($G79,AD$2,"D")/365),1)))))))</f>
        <v>0</v>
      </c>
      <c r="AE79" s="53">
        <f>IF($V79&lt;=AD$2,0,IF($O79&lt;=AD$2,0,IF($G79&gt;=AE$2,0,IF($K79&gt;=$J79,0,IF($O79&lt;=AE$2,($J79-(SUM($K79,SUM($Z79:AD79)))),IF($L79=$D$139,(($J79-$K79)/$P79),(($J79-SUM($Z79:AD79))*$Q79))*IF($V79&lt;=AE$2,(DATEDIF(AD$2,$V79,"D")/365),IF($G79&gt;AD$2,(DATEDIF($G79,AE$2,"D")/365),1)))))))</f>
        <v>0</v>
      </c>
      <c r="AF79" s="53">
        <f>IF($V79&lt;=AE$2,0,IF($O79&lt;=AE$2,0,IF($G79&gt;=AF$2,0,IF($K79&gt;=$J79,0,IF($O79&lt;=AF$2,($J79-(SUM($K79,SUM($Z79:AE79)))),IF($L79=$D$139,(($J79-$K79)/$P79),(($J79-SUM($Z79:AE79))*$Q79))*IF($V79&lt;=AF$2,(DATEDIF(AE$2,$V79,"D")/365),IF($G79&gt;AE$2,(DATEDIF($G79,AF$2,"D")/365),1)))))))</f>
        <v>0</v>
      </c>
      <c r="AG79" s="53">
        <f>IF($V79&lt;=AF$2,0,IF($O79&lt;=AF$2,0,IF($G79&gt;=AG$2,0,IF($K79&gt;=$J79,0,IF($O79&lt;=AG$2,($J79-(SUM($K79,SUM($Z79:AF79)))),IF($L79=$D$139,(($J79-$K79)/$P79),(($J79-SUM($Z79:AF79))*$Q79))*IF($V79&lt;=AG$2,(DATEDIF(AF$2,$V79,"D")/365),IF($G79&gt;AF$2,(DATEDIF($G79,AG$2,"D")/365),1)))))))</f>
        <v>0</v>
      </c>
      <c r="AH79" s="53">
        <f>IF($V79&lt;=AG$2,0,IF($O79&lt;=AG$2,0,IF($G79&gt;=AH$2,0,IF($K79&gt;=$J79,0,IF($O79&lt;=AH$2,($J79-(SUM($K79,SUM($Z79:AG79)))),IF($L79=$D$139,(($J79-$K79)/$P79),(($J79-SUM($Z79:AG79))*$Q79))*IF($V79&lt;=AH$2,(DATEDIF(AG$2,$V79,"D")/365),IF($G79&gt;AG$2,(DATEDIF($G79,AH$2,"D")/365),1)))))))</f>
        <v>0</v>
      </c>
      <c r="AI79" s="53">
        <f>IF($V79&lt;=AH$2,0,IF($O79&lt;=AH$2,0,IF($G79&gt;=AI$2,0,IF($K79&gt;=$J79,0,IF($O79&lt;=AI$2,($J79-(SUM($K79,SUM($Z79:AH79)))),IF($L79=$D$139,(($J79-$K79)/$P79),(($J79-SUM($Z79:AH79))*$Q79))*IF($V79&lt;=AI$2,(DATEDIF(AH$2,$V79,"D")/365),IF($G79&gt;AH$2,(DATEDIF($G79,AI$2,"D")/365),1)))))))</f>
        <v>0</v>
      </c>
      <c r="AJ79" s="53">
        <f>IF($V79&lt;=AI$2,0,IF($O79&lt;=AI$2,0,IF($G79&gt;=AJ$2,0,IF($K79&gt;=$J79,0,IF($O79&lt;=AJ$2,($J79-(SUM($K79,SUM($Z79:AI79)))),IF($L79=$D$139,(($J79-$K79)/$P79),(($J79-SUM($Z79:AI79))*$Q79))*IF($V79&lt;=AJ$2,(DATEDIF(AI$2,$V79,"D")/365),IF($G79&gt;AI$2,(DATEDIF($G79,AJ$2,"D")/365),1)))))))</f>
        <v>0</v>
      </c>
      <c r="AK79" s="53">
        <f>IF($V79&lt;=AJ$2,0,IF($O79&lt;=AJ$2,0,IF($G79&gt;=AK$2,0,IF($K79&gt;=$J79,0,IF($O79&lt;=AK$2,($J79-(SUM($K79,SUM($Z79:AJ79)))),IF($L79=$D$139,(($J79-$K79)/$P79),(($J79-SUM($Z79:AJ79))*$Q79))*IF($V79&lt;=AK$2,(DATEDIF(AJ$2,$V79,"D")/365),IF($G79&gt;AJ$2,(DATEDIF($G79,AK$2,"D")/365),1)))))))</f>
        <v>0</v>
      </c>
      <c r="AL79" s="53">
        <f>IF($V79&lt;=AK$2,0,IF($O79&lt;=AK$2,0,IF($G79&gt;=AL$2,0,IF($K79&gt;=$J79,0,IF($O79&lt;=AL$2,($J79-(SUM($K79,SUM($Z79:AK79)))),IF($L79=$D$139,(($J79-$K79)/$P79),(($J79-SUM($Z79:AK79))*$Q79))*IF($V79&lt;=AL$2,(DATEDIF(AK$2,$V79,"D")/365),IF($G79&gt;AK$2,(DATEDIF($G79,AL$2,"D")/365),1)))))))</f>
        <v>0</v>
      </c>
      <c r="AM79" s="53">
        <f>IF($V79&lt;=AL$2,0,IF($O79&lt;=AL$2,0,IF($G79&gt;=AM$2,0,IF($K79&gt;=$J79,0,IF($O79&lt;=AM$2,($J79-(SUM($K79,SUM($Z79:AL79)))),IF($L79=$D$139,(($J79-$K79)/$P79),(($J79-SUM($Z79:AL79))*$Q79))*IF($V79&lt;=AM$2,(DATEDIF(AL$2,$V79,"D")/365),IF($G79&gt;AL$2,(DATEDIF($G79,AM$2,"D")/365),1)))))))</f>
        <v>0</v>
      </c>
      <c r="AN79" s="53">
        <f>IF($V79&lt;=AM$2,0,IF($O79&lt;=AM$2,0,IF($G79&gt;=AN$2,0,IF($K79&gt;=$J79,0,IF($O79&lt;=AN$2,($J79-(SUM($K79,SUM($Z79:AM79)))),IF($L79=$D$139,(($J79-$K79)/$P79),(($J79-SUM($Z79:AM79))*$Q79))*IF($V79&lt;=AN$2,(DATEDIF(AM$2,$V79,"D")/365),IF($G79&gt;AM$2,(DATEDIF($G79,AN$2,"D")/365),1)))))))</f>
        <v>0</v>
      </c>
      <c r="AO79" s="53">
        <f>IF($V79&lt;=AN$2,0,IF($O79&lt;=AN$2,0,IF($G79&gt;=AO$2,0,IF($K79&gt;=$J79,0,IF($O79&lt;=AO$2,($J79-(SUM($K79,SUM($Z79:AN79)))),IF($L79=$D$139,(($J79-$K79)/$P79),(($J79-SUM($Z79:AN79))*$Q79))*IF($V79&lt;=AO$2,(DATEDIF(AN$2,$V79,"D")/365),IF($G79&gt;AN$2,(DATEDIF($G79,AO$2,"D")/365),1)))))))</f>
        <v>0</v>
      </c>
      <c r="AP79" s="53">
        <f>IF($V79&lt;=AO$2,0,IF($O79&lt;=AO$2,0,IF($G79&gt;=AP$2,0,IF($K79&gt;=$J79,0,IF($O79&lt;=AP$2,($J79-(SUM($K79,SUM($Z79:AO79)))),IF($L79=$D$139,(($J79-$K79)/$P79),(($J79-SUM($Z79:AO79))*$Q79))*IF($V79&lt;=AP$2,(DATEDIF(AO$2,$V79,"D")/365),IF($G79&gt;AO$2,(DATEDIF($G79,AP$2,"D")/365),1)))))))</f>
        <v>0</v>
      </c>
      <c r="AQ79" s="53">
        <f>IF($V79&lt;=AP$2,0,IF($O79&lt;=AP$2,0,IF($G79&gt;=AQ$2,0,IF($K79&gt;=$J79,0,IF($O79&lt;=AQ$2,($J79-(SUM($K79,SUM($Z79:AP79)))),IF($L79=$D$139,(($J79-$K79)/$P79),(($J79-SUM($Z79:AP79))*$Q79))*IF($V79&lt;=AQ$2,(DATEDIF(AP$2,$V79,"D")/365),IF($G79&gt;AP$2,(DATEDIF($G79,AQ$2,"D")/365),1)))))))</f>
        <v>0</v>
      </c>
      <c r="AR79" s="53">
        <f>IF($V79&lt;=AQ$2,0,IF($O79&lt;=AQ$2,0,IF($G79&gt;=AR$2,0,IF($K79&gt;=$J79,0,IF($O79&lt;=AR$2,($J79-(SUM($K79,SUM($Z79:AQ79)))),IF($L79=$D$139,(($J79-$K79)/$P79),(($J79-SUM($Z79:AQ79))*$Q79))*IF($V79&lt;=AR$2,(DATEDIF(AQ$2,$V79,"D")/365),IF($G79&gt;AQ$2,(DATEDIF($G79,AR$2,"D")/365),1)))))))</f>
        <v>0</v>
      </c>
      <c r="AS79" s="53">
        <f>IF($V79&lt;=AR$2,0,IF($O79&lt;=AR$2,0,IF($G79&gt;=AS$2,0,IF($K79&gt;=$J79,0,IF($O79&lt;=AS$2,($J79-(SUM($K79,SUM($Z79:AR79)))),IF($L79=$D$139,(($J79-$K79)/$P79),(($J79-SUM($Z79:AR79))*$Q79))*IF($V79&lt;=AS$2,(DATEDIF(AR$2,$V79,"D")/365),IF($G79&gt;AR$2,(DATEDIF($G79,AS$2,"D")/365),1)))))))</f>
        <v>0</v>
      </c>
      <c r="AT79" s="53">
        <f>IF($V79&lt;=AS$2,0,IF($O79&lt;=AS$2,0,IF($G79&gt;=AT$2,0,IF($K79&gt;=$J79,0,IF($O79&lt;=AT$2,($J79-(SUM($K79,SUM($Z79:AS79)))),IF($L79=$D$139,(($J79-$K79)/$P79),(($J79-SUM($Z79:AS79))*$Q79))*IF($V79&lt;=AT$2,(DATEDIF(AS$2,$V79,"D")/365),IF($G79&gt;AS$2,(DATEDIF($G79,AT$2,"D")/365),1)))))))</f>
        <v>0</v>
      </c>
      <c r="AU79" s="53">
        <f>IF($V79&lt;=AT$2,0,IF($O79&lt;=AT$2,0,IF($G79&gt;=AU$2,0,IF($K79&gt;=$J79,0,IF($O79&lt;=AU$2,($J79-(SUM($K79,SUM($Z79:AT79)))),IF($L79=$D$139,(($J79-$K79)/$P79),(($J79-SUM($Z79:AT79))*$Q79))*IF($V79&lt;=AU$2,(DATEDIF(AT$2,$V79,"D")/365),IF($G79&gt;AT$2,(DATEDIF($G79,AU$2,"D")/365),1)))))))</f>
        <v>0</v>
      </c>
      <c r="AV79" s="53">
        <f>IF($V79&lt;=AU$2,0,IF($O79&lt;=AU$2,0,IF($G79&gt;=AV$2,0,IF($K79&gt;=$J79,0,IF($O79&lt;=AV$2,($J79-(SUM($K79,SUM($Z79:AU79)))),IF($L79=$D$139,(($J79-$K79)/$P79),(($J79-SUM($Z79:AU79))*$Q79))*IF($V79&lt;=AV$2,(DATEDIF(AU$2,$V79,"D")/365),IF($G79&gt;AU$2,(DATEDIF($G79,AV$2,"D")/365),1)))))))</f>
        <v>0</v>
      </c>
      <c r="AW79" s="53">
        <f>IF($V79&lt;=AV$2,0,IF($O79&lt;=AV$2,0,IF($G79&gt;=AW$2,0,IF($K79&gt;=$J79,0,IF($O79&lt;=AW$2,($J79-(SUM($K79,SUM($Z79:AV79)))),IF($L79=$D$139,(($J79-$K79)/$P79),(($J79-SUM($Z79:AV79))*$Q79))*IF($V79&lt;=AW$2,(DATEDIF(AV$2,$V79,"D")/365),IF($G79&gt;AV$2,(DATEDIF($G79,AW$2,"D")/365),1)))))))</f>
        <v>0</v>
      </c>
      <c r="AX79" s="53">
        <f>IF($V79&lt;=AW$2,0,IF($O79&lt;=AW$2,0,IF($G79&gt;=AX$2,0,IF($K79&gt;=$J79,0,IF($O79&lt;=AX$2,($J79-(SUM($K79,SUM($Z79:AW79)))),IF($L79=$D$139,(($J79-$K79)/$P79),(($J79-SUM($Z79:AW79))*$Q79))*IF($V79&lt;=AX$2,(DATEDIF(AW$2,$V79,"D")/365),IF($G79&gt;AW$2,(DATEDIF($G79,AX$2,"D")/365),1)))))))</f>
        <v>0</v>
      </c>
      <c r="AY79" s="53">
        <f>IF($V79&lt;=AX$2,0,IF($O79&lt;=AX$2,0,IF($G79&gt;=AY$2,0,IF($K79&gt;=$J79,0,IF($O79&lt;=AY$2,($J79-(SUM($K79,SUM($Z79:AX79)))),IF($L79=$D$139,(($J79-$K79)/$P79),(($J79-SUM($Z79:AX79))*$Q79))*IF($V79&lt;=AY$2,(DATEDIF(AX$2,$V79,"D")/365),IF($G79&gt;AX$2,(DATEDIF($G79,AY$2,"D")/365),1)))))))</f>
        <v>0</v>
      </c>
      <c r="AZ79" s="52"/>
      <c r="BA79" s="52"/>
      <c r="BB79" s="126">
        <f>IF($V79&lt;=BB$2,0,IF($G79&gt;=BB$2,0,IF($G79&gt;$W$3,(J79-Z79),IF($G79&lt;=$W$3,J79-SUM(W79,$Z79:Z79),0))))</f>
        <v>0</v>
      </c>
      <c r="BC79" s="53">
        <f t="shared" si="38"/>
        <v>0</v>
      </c>
      <c r="BD79" s="52">
        <f t="shared" si="38"/>
        <v>0</v>
      </c>
      <c r="BE79" s="53">
        <f t="shared" si="38"/>
        <v>0</v>
      </c>
      <c r="BF79" s="52">
        <f t="shared" si="38"/>
        <v>0</v>
      </c>
      <c r="BG79" s="53">
        <f t="shared" si="38"/>
        <v>0</v>
      </c>
      <c r="BH79" s="52">
        <f t="shared" si="38"/>
        <v>0</v>
      </c>
      <c r="BI79" s="53">
        <f t="shared" si="38"/>
        <v>0</v>
      </c>
      <c r="BJ79" s="52">
        <f t="shared" si="38"/>
        <v>0</v>
      </c>
      <c r="BK79" s="53">
        <f t="shared" si="38"/>
        <v>0</v>
      </c>
      <c r="BL79" s="52">
        <f t="shared" si="38"/>
        <v>0</v>
      </c>
      <c r="BM79" s="53">
        <f t="shared" si="38"/>
        <v>0</v>
      </c>
      <c r="BN79" s="52">
        <f t="shared" si="38"/>
        <v>0</v>
      </c>
      <c r="BO79" s="53">
        <f t="shared" si="38"/>
        <v>0</v>
      </c>
      <c r="BP79" s="52">
        <f t="shared" si="38"/>
        <v>0</v>
      </c>
      <c r="BQ79" s="53">
        <f t="shared" si="38"/>
        <v>0</v>
      </c>
      <c r="BR79" s="52">
        <f t="shared" si="38"/>
        <v>0</v>
      </c>
      <c r="BS79" s="53">
        <f t="shared" si="40"/>
        <v>0</v>
      </c>
      <c r="BT79" s="52">
        <f t="shared" si="40"/>
        <v>0</v>
      </c>
      <c r="BU79" s="53">
        <f t="shared" si="40"/>
        <v>0</v>
      </c>
      <c r="BV79" s="52">
        <f t="shared" si="39"/>
        <v>0</v>
      </c>
      <c r="BW79" s="53">
        <f t="shared" si="39"/>
        <v>0</v>
      </c>
      <c r="BX79" s="52">
        <f t="shared" si="39"/>
        <v>0</v>
      </c>
      <c r="BY79" s="53">
        <f t="shared" si="39"/>
        <v>0</v>
      </c>
      <c r="BZ79" s="52">
        <f t="shared" si="39"/>
        <v>0</v>
      </c>
      <c r="CA79" s="53">
        <f t="shared" si="39"/>
        <v>0</v>
      </c>
    </row>
    <row r="80" spans="1:79">
      <c r="A80" s="20">
        <v>79</v>
      </c>
      <c r="B80" s="20" t="s">
        <v>30</v>
      </c>
      <c r="C80" s="20" t="s">
        <v>153</v>
      </c>
      <c r="D80" s="2">
        <v>1985</v>
      </c>
      <c r="E80" s="3">
        <v>4</v>
      </c>
      <c r="F80" s="2">
        <v>1</v>
      </c>
      <c r="G80" s="55">
        <f t="shared" si="22"/>
        <v>31137</v>
      </c>
      <c r="H80" s="4">
        <v>0</v>
      </c>
      <c r="I80" s="1">
        <v>0</v>
      </c>
      <c r="J80" s="51">
        <f t="shared" si="23"/>
        <v>0</v>
      </c>
      <c r="K80" s="54">
        <f t="shared" si="24"/>
        <v>0</v>
      </c>
      <c r="L80" s="4" t="s">
        <v>96</v>
      </c>
      <c r="M80" s="54">
        <f t="shared" si="37"/>
        <v>10</v>
      </c>
      <c r="N80" s="53">
        <f t="shared" si="28"/>
        <v>10</v>
      </c>
      <c r="O80" s="55">
        <f t="shared" si="29"/>
        <v>34789</v>
      </c>
      <c r="P80" s="53">
        <f t="shared" si="30"/>
        <v>0</v>
      </c>
      <c r="Q80" s="111">
        <f t="shared" si="31"/>
        <v>0</v>
      </c>
      <c r="R80" s="150" t="s">
        <v>130</v>
      </c>
      <c r="S80" s="151">
        <v>17</v>
      </c>
      <c r="T80" s="152">
        <v>4</v>
      </c>
      <c r="U80" s="151">
        <v>2035</v>
      </c>
      <c r="V80" s="116">
        <f t="shared" si="32"/>
        <v>54878</v>
      </c>
      <c r="W80" s="53">
        <f t="shared" si="33"/>
        <v>0</v>
      </c>
      <c r="X80" s="53">
        <f t="shared" si="34"/>
        <v>0</v>
      </c>
      <c r="Y80" s="53">
        <f t="shared" si="35"/>
        <v>0</v>
      </c>
      <c r="Z80" s="53">
        <f t="shared" si="36"/>
        <v>0</v>
      </c>
      <c r="AA80" s="53">
        <f>IF($V80&lt;=Z$2,0,IF($O80&lt;=Z$2,0,IF($G80&gt;=AA$2,0,IF($K80&gt;=$J80,0,IF($O80&lt;=AA$2,($J80-(SUM($K80,SUM($Z80:Z80)))),IF($L80=$D$139,(($J80-$K80)/$P80),(($J80-SUM($Z80:Z80))*$Q80))*IF($V80&lt;=AA$2,(DATEDIF(Z$2,$V80,"D")/365),IF($G80&gt;Z$2,(DATEDIF($G80,AA$2,"D")/365),1)))))))</f>
        <v>0</v>
      </c>
      <c r="AB80" s="53">
        <f>IF($V80&lt;=AA$2,0,IF($O80&lt;=AA$2,0,IF($G80&gt;=AB$2,0,IF($K80&gt;=$J80,0,IF($O80&lt;=AB$2,($J80-(SUM($K80,SUM($Z80:AA80)))),IF($L80=$D$139,(($J80-$K80)/$P80),(($J80-SUM($Z80:AA80))*$Q80))*IF($V80&lt;=AB$2,(DATEDIF(AA$2,$V80,"D")/365),IF($G80&gt;AA$2,(DATEDIF($G80,AB$2,"D")/365),1)))))))</f>
        <v>0</v>
      </c>
      <c r="AC80" s="53">
        <f>IF($V80&lt;=AB$2,0,IF($O80&lt;=AB$2,0,IF($G80&gt;=AC$2,0,IF($K80&gt;=$J80,0,IF($O80&lt;=AC$2,($J80-(SUM($K80,SUM($Z80:AB80)))),IF($L80=$D$139,(($J80-$K80)/$P80),(($J80-SUM($Z80:AB80))*$Q80))*IF($V80&lt;=AC$2,(DATEDIF(AB$2,$V80,"D")/365),IF($G80&gt;AB$2,(DATEDIF($G80,AC$2,"D")/365),1)))))))</f>
        <v>0</v>
      </c>
      <c r="AD80" s="53">
        <f>IF($V80&lt;=AC$2,0,IF($O80&lt;=AC$2,0,IF($G80&gt;=AD$2,0,IF($K80&gt;=$J80,0,IF($O80&lt;=AD$2,($J80-(SUM($K80,SUM($Z80:AC80)))),IF($L80=$D$139,(($J80-$K80)/$P80),(($J80-SUM($Z80:AC80))*$Q80))*IF($V80&lt;=AD$2,(DATEDIF(AC$2,$V80,"D")/365),IF($G80&gt;AC$2,(DATEDIF($G80,AD$2,"D")/365),1)))))))</f>
        <v>0</v>
      </c>
      <c r="AE80" s="53">
        <f>IF($V80&lt;=AD$2,0,IF($O80&lt;=AD$2,0,IF($G80&gt;=AE$2,0,IF($K80&gt;=$J80,0,IF($O80&lt;=AE$2,($J80-(SUM($K80,SUM($Z80:AD80)))),IF($L80=$D$139,(($J80-$K80)/$P80),(($J80-SUM($Z80:AD80))*$Q80))*IF($V80&lt;=AE$2,(DATEDIF(AD$2,$V80,"D")/365),IF($G80&gt;AD$2,(DATEDIF($G80,AE$2,"D")/365),1)))))))</f>
        <v>0</v>
      </c>
      <c r="AF80" s="53">
        <f>IF($V80&lt;=AE$2,0,IF($O80&lt;=AE$2,0,IF($G80&gt;=AF$2,0,IF($K80&gt;=$J80,0,IF($O80&lt;=AF$2,($J80-(SUM($K80,SUM($Z80:AE80)))),IF($L80=$D$139,(($J80-$K80)/$P80),(($J80-SUM($Z80:AE80))*$Q80))*IF($V80&lt;=AF$2,(DATEDIF(AE$2,$V80,"D")/365),IF($G80&gt;AE$2,(DATEDIF($G80,AF$2,"D")/365),1)))))))</f>
        <v>0</v>
      </c>
      <c r="AG80" s="53">
        <f>IF($V80&lt;=AF$2,0,IF($O80&lt;=AF$2,0,IF($G80&gt;=AG$2,0,IF($K80&gt;=$J80,0,IF($O80&lt;=AG$2,($J80-(SUM($K80,SUM($Z80:AF80)))),IF($L80=$D$139,(($J80-$K80)/$P80),(($J80-SUM($Z80:AF80))*$Q80))*IF($V80&lt;=AG$2,(DATEDIF(AF$2,$V80,"D")/365),IF($G80&gt;AF$2,(DATEDIF($G80,AG$2,"D")/365),1)))))))</f>
        <v>0</v>
      </c>
      <c r="AH80" s="53">
        <f>IF($V80&lt;=AG$2,0,IF($O80&lt;=AG$2,0,IF($G80&gt;=AH$2,0,IF($K80&gt;=$J80,0,IF($O80&lt;=AH$2,($J80-(SUM($K80,SUM($Z80:AG80)))),IF($L80=$D$139,(($J80-$K80)/$P80),(($J80-SUM($Z80:AG80))*$Q80))*IF($V80&lt;=AH$2,(DATEDIF(AG$2,$V80,"D")/365),IF($G80&gt;AG$2,(DATEDIF($G80,AH$2,"D")/365),1)))))))</f>
        <v>0</v>
      </c>
      <c r="AI80" s="53">
        <f>IF($V80&lt;=AH$2,0,IF($O80&lt;=AH$2,0,IF($G80&gt;=AI$2,0,IF($K80&gt;=$J80,0,IF($O80&lt;=AI$2,($J80-(SUM($K80,SUM($Z80:AH80)))),IF($L80=$D$139,(($J80-$K80)/$P80),(($J80-SUM($Z80:AH80))*$Q80))*IF($V80&lt;=AI$2,(DATEDIF(AH$2,$V80,"D")/365),IF($G80&gt;AH$2,(DATEDIF($G80,AI$2,"D")/365),1)))))))</f>
        <v>0</v>
      </c>
      <c r="AJ80" s="53">
        <f>IF($V80&lt;=AI$2,0,IF($O80&lt;=AI$2,0,IF($G80&gt;=AJ$2,0,IF($K80&gt;=$J80,0,IF($O80&lt;=AJ$2,($J80-(SUM($K80,SUM($Z80:AI80)))),IF($L80=$D$139,(($J80-$K80)/$P80),(($J80-SUM($Z80:AI80))*$Q80))*IF($V80&lt;=AJ$2,(DATEDIF(AI$2,$V80,"D")/365),IF($G80&gt;AI$2,(DATEDIF($G80,AJ$2,"D")/365),1)))))))</f>
        <v>0</v>
      </c>
      <c r="AK80" s="53">
        <f>IF($V80&lt;=AJ$2,0,IF($O80&lt;=AJ$2,0,IF($G80&gt;=AK$2,0,IF($K80&gt;=$J80,0,IF($O80&lt;=AK$2,($J80-(SUM($K80,SUM($Z80:AJ80)))),IF($L80=$D$139,(($J80-$K80)/$P80),(($J80-SUM($Z80:AJ80))*$Q80))*IF($V80&lt;=AK$2,(DATEDIF(AJ$2,$V80,"D")/365),IF($G80&gt;AJ$2,(DATEDIF($G80,AK$2,"D")/365),1)))))))</f>
        <v>0</v>
      </c>
      <c r="AL80" s="53">
        <f>IF($V80&lt;=AK$2,0,IF($O80&lt;=AK$2,0,IF($G80&gt;=AL$2,0,IF($K80&gt;=$J80,0,IF($O80&lt;=AL$2,($J80-(SUM($K80,SUM($Z80:AK80)))),IF($L80=$D$139,(($J80-$K80)/$P80),(($J80-SUM($Z80:AK80))*$Q80))*IF($V80&lt;=AL$2,(DATEDIF(AK$2,$V80,"D")/365),IF($G80&gt;AK$2,(DATEDIF($G80,AL$2,"D")/365),1)))))))</f>
        <v>0</v>
      </c>
      <c r="AM80" s="53">
        <f>IF($V80&lt;=AL$2,0,IF($O80&lt;=AL$2,0,IF($G80&gt;=AM$2,0,IF($K80&gt;=$J80,0,IF($O80&lt;=AM$2,($J80-(SUM($K80,SUM($Z80:AL80)))),IF($L80=$D$139,(($J80-$K80)/$P80),(($J80-SUM($Z80:AL80))*$Q80))*IF($V80&lt;=AM$2,(DATEDIF(AL$2,$V80,"D")/365),IF($G80&gt;AL$2,(DATEDIF($G80,AM$2,"D")/365),1)))))))</f>
        <v>0</v>
      </c>
      <c r="AN80" s="53">
        <f>IF($V80&lt;=AM$2,0,IF($O80&lt;=AM$2,0,IF($G80&gt;=AN$2,0,IF($K80&gt;=$J80,0,IF($O80&lt;=AN$2,($J80-(SUM($K80,SUM($Z80:AM80)))),IF($L80=$D$139,(($J80-$K80)/$P80),(($J80-SUM($Z80:AM80))*$Q80))*IF($V80&lt;=AN$2,(DATEDIF(AM$2,$V80,"D")/365),IF($G80&gt;AM$2,(DATEDIF($G80,AN$2,"D")/365),1)))))))</f>
        <v>0</v>
      </c>
      <c r="AO80" s="53">
        <f>IF($V80&lt;=AN$2,0,IF($O80&lt;=AN$2,0,IF($G80&gt;=AO$2,0,IF($K80&gt;=$J80,0,IF($O80&lt;=AO$2,($J80-(SUM($K80,SUM($Z80:AN80)))),IF($L80=$D$139,(($J80-$K80)/$P80),(($J80-SUM($Z80:AN80))*$Q80))*IF($V80&lt;=AO$2,(DATEDIF(AN$2,$V80,"D")/365),IF($G80&gt;AN$2,(DATEDIF($G80,AO$2,"D")/365),1)))))))</f>
        <v>0</v>
      </c>
      <c r="AP80" s="53">
        <f>IF($V80&lt;=AO$2,0,IF($O80&lt;=AO$2,0,IF($G80&gt;=AP$2,0,IF($K80&gt;=$J80,0,IF($O80&lt;=AP$2,($J80-(SUM($K80,SUM($Z80:AO80)))),IF($L80=$D$139,(($J80-$K80)/$P80),(($J80-SUM($Z80:AO80))*$Q80))*IF($V80&lt;=AP$2,(DATEDIF(AO$2,$V80,"D")/365),IF($G80&gt;AO$2,(DATEDIF($G80,AP$2,"D")/365),1)))))))</f>
        <v>0</v>
      </c>
      <c r="AQ80" s="53">
        <f>IF($V80&lt;=AP$2,0,IF($O80&lt;=AP$2,0,IF($G80&gt;=AQ$2,0,IF($K80&gt;=$J80,0,IF($O80&lt;=AQ$2,($J80-(SUM($K80,SUM($Z80:AP80)))),IF($L80=$D$139,(($J80-$K80)/$P80),(($J80-SUM($Z80:AP80))*$Q80))*IF($V80&lt;=AQ$2,(DATEDIF(AP$2,$V80,"D")/365),IF($G80&gt;AP$2,(DATEDIF($G80,AQ$2,"D")/365),1)))))))</f>
        <v>0</v>
      </c>
      <c r="AR80" s="53">
        <f>IF($V80&lt;=AQ$2,0,IF($O80&lt;=AQ$2,0,IF($G80&gt;=AR$2,0,IF($K80&gt;=$J80,0,IF($O80&lt;=AR$2,($J80-(SUM($K80,SUM($Z80:AQ80)))),IF($L80=$D$139,(($J80-$K80)/$P80),(($J80-SUM($Z80:AQ80))*$Q80))*IF($V80&lt;=AR$2,(DATEDIF(AQ$2,$V80,"D")/365),IF($G80&gt;AQ$2,(DATEDIF($G80,AR$2,"D")/365),1)))))))</f>
        <v>0</v>
      </c>
      <c r="AS80" s="53">
        <f>IF($V80&lt;=AR$2,0,IF($O80&lt;=AR$2,0,IF($G80&gt;=AS$2,0,IF($K80&gt;=$J80,0,IF($O80&lt;=AS$2,($J80-(SUM($K80,SUM($Z80:AR80)))),IF($L80=$D$139,(($J80-$K80)/$P80),(($J80-SUM($Z80:AR80))*$Q80))*IF($V80&lt;=AS$2,(DATEDIF(AR$2,$V80,"D")/365),IF($G80&gt;AR$2,(DATEDIF($G80,AS$2,"D")/365),1)))))))</f>
        <v>0</v>
      </c>
      <c r="AT80" s="53">
        <f>IF($V80&lt;=AS$2,0,IF($O80&lt;=AS$2,0,IF($G80&gt;=AT$2,0,IF($K80&gt;=$J80,0,IF($O80&lt;=AT$2,($J80-(SUM($K80,SUM($Z80:AS80)))),IF($L80=$D$139,(($J80-$K80)/$P80),(($J80-SUM($Z80:AS80))*$Q80))*IF($V80&lt;=AT$2,(DATEDIF(AS$2,$V80,"D")/365),IF($G80&gt;AS$2,(DATEDIF($G80,AT$2,"D")/365),1)))))))</f>
        <v>0</v>
      </c>
      <c r="AU80" s="53">
        <f>IF($V80&lt;=AT$2,0,IF($O80&lt;=AT$2,0,IF($G80&gt;=AU$2,0,IF($K80&gt;=$J80,0,IF($O80&lt;=AU$2,($J80-(SUM($K80,SUM($Z80:AT80)))),IF($L80=$D$139,(($J80-$K80)/$P80),(($J80-SUM($Z80:AT80))*$Q80))*IF($V80&lt;=AU$2,(DATEDIF(AT$2,$V80,"D")/365),IF($G80&gt;AT$2,(DATEDIF($G80,AU$2,"D")/365),1)))))))</f>
        <v>0</v>
      </c>
      <c r="AV80" s="53">
        <f>IF($V80&lt;=AU$2,0,IF($O80&lt;=AU$2,0,IF($G80&gt;=AV$2,0,IF($K80&gt;=$J80,0,IF($O80&lt;=AV$2,($J80-(SUM($K80,SUM($Z80:AU80)))),IF($L80=$D$139,(($J80-$K80)/$P80),(($J80-SUM($Z80:AU80))*$Q80))*IF($V80&lt;=AV$2,(DATEDIF(AU$2,$V80,"D")/365),IF($G80&gt;AU$2,(DATEDIF($G80,AV$2,"D")/365),1)))))))</f>
        <v>0</v>
      </c>
      <c r="AW80" s="53">
        <f>IF($V80&lt;=AV$2,0,IF($O80&lt;=AV$2,0,IF($G80&gt;=AW$2,0,IF($K80&gt;=$J80,0,IF($O80&lt;=AW$2,($J80-(SUM($K80,SUM($Z80:AV80)))),IF($L80=$D$139,(($J80-$K80)/$P80),(($J80-SUM($Z80:AV80))*$Q80))*IF($V80&lt;=AW$2,(DATEDIF(AV$2,$V80,"D")/365),IF($G80&gt;AV$2,(DATEDIF($G80,AW$2,"D")/365),1)))))))</f>
        <v>0</v>
      </c>
      <c r="AX80" s="53">
        <f>IF($V80&lt;=AW$2,0,IF($O80&lt;=AW$2,0,IF($G80&gt;=AX$2,0,IF($K80&gt;=$J80,0,IF($O80&lt;=AX$2,($J80-(SUM($K80,SUM($Z80:AW80)))),IF($L80=$D$139,(($J80-$K80)/$P80),(($J80-SUM($Z80:AW80))*$Q80))*IF($V80&lt;=AX$2,(DATEDIF(AW$2,$V80,"D")/365),IF($G80&gt;AW$2,(DATEDIF($G80,AX$2,"D")/365),1)))))))</f>
        <v>0</v>
      </c>
      <c r="AY80" s="53">
        <f>IF($V80&lt;=AX$2,0,IF($O80&lt;=AX$2,0,IF($G80&gt;=AY$2,0,IF($K80&gt;=$J80,0,IF($O80&lt;=AY$2,($J80-(SUM($K80,SUM($Z80:AX80)))),IF($L80=$D$139,(($J80-$K80)/$P80),(($J80-SUM($Z80:AX80))*$Q80))*IF($V80&lt;=AY$2,(DATEDIF(AX$2,$V80,"D")/365),IF($G80&gt;AX$2,(DATEDIF($G80,AY$2,"D")/365),1)))))))</f>
        <v>0</v>
      </c>
      <c r="AZ80" s="52"/>
      <c r="BA80" s="52"/>
      <c r="BB80" s="126">
        <f>IF($V80&lt;=BB$2,0,IF($G80&gt;=BB$2,0,IF($G80&gt;$W$3,(J80-Z80),IF($G80&lt;=$W$3,J80-SUM(W80,$Z80:Z80),0))))</f>
        <v>0</v>
      </c>
      <c r="BC80" s="53">
        <f t="shared" si="38"/>
        <v>0</v>
      </c>
      <c r="BD80" s="52">
        <f t="shared" si="38"/>
        <v>0</v>
      </c>
      <c r="BE80" s="53">
        <f t="shared" si="38"/>
        <v>0</v>
      </c>
      <c r="BF80" s="52">
        <f t="shared" si="38"/>
        <v>0</v>
      </c>
      <c r="BG80" s="53">
        <f t="shared" si="38"/>
        <v>0</v>
      </c>
      <c r="BH80" s="52">
        <f t="shared" si="38"/>
        <v>0</v>
      </c>
      <c r="BI80" s="53">
        <f t="shared" si="38"/>
        <v>0</v>
      </c>
      <c r="BJ80" s="52">
        <f t="shared" si="38"/>
        <v>0</v>
      </c>
      <c r="BK80" s="53">
        <f t="shared" si="38"/>
        <v>0</v>
      </c>
      <c r="BL80" s="52">
        <f t="shared" si="38"/>
        <v>0</v>
      </c>
      <c r="BM80" s="53">
        <f t="shared" si="38"/>
        <v>0</v>
      </c>
      <c r="BN80" s="52">
        <f t="shared" si="38"/>
        <v>0</v>
      </c>
      <c r="BO80" s="53">
        <f t="shared" si="38"/>
        <v>0</v>
      </c>
      <c r="BP80" s="52">
        <f t="shared" si="38"/>
        <v>0</v>
      </c>
      <c r="BQ80" s="53">
        <f t="shared" si="38"/>
        <v>0</v>
      </c>
      <c r="BR80" s="52">
        <f t="shared" si="38"/>
        <v>0</v>
      </c>
      <c r="BS80" s="53">
        <f t="shared" si="40"/>
        <v>0</v>
      </c>
      <c r="BT80" s="52">
        <f t="shared" si="40"/>
        <v>0</v>
      </c>
      <c r="BU80" s="53">
        <f t="shared" si="40"/>
        <v>0</v>
      </c>
      <c r="BV80" s="52">
        <f t="shared" si="39"/>
        <v>0</v>
      </c>
      <c r="BW80" s="53">
        <f t="shared" si="39"/>
        <v>0</v>
      </c>
      <c r="BX80" s="52">
        <f t="shared" si="39"/>
        <v>0</v>
      </c>
      <c r="BY80" s="53">
        <f t="shared" si="39"/>
        <v>0</v>
      </c>
      <c r="BZ80" s="52">
        <f t="shared" si="39"/>
        <v>0</v>
      </c>
      <c r="CA80" s="53">
        <f t="shared" si="39"/>
        <v>0</v>
      </c>
    </row>
    <row r="81" spans="1:79">
      <c r="A81" s="20">
        <v>80</v>
      </c>
      <c r="B81" s="20" t="s">
        <v>30</v>
      </c>
      <c r="C81" s="20" t="s">
        <v>153</v>
      </c>
      <c r="D81" s="2">
        <v>1985</v>
      </c>
      <c r="E81" s="3">
        <v>4</v>
      </c>
      <c r="F81" s="2">
        <v>1</v>
      </c>
      <c r="G81" s="55">
        <f t="shared" si="22"/>
        <v>31137</v>
      </c>
      <c r="H81" s="4">
        <v>0</v>
      </c>
      <c r="I81" s="1">
        <v>0</v>
      </c>
      <c r="J81" s="51">
        <f t="shared" si="23"/>
        <v>0</v>
      </c>
      <c r="K81" s="54">
        <f t="shared" si="24"/>
        <v>0</v>
      </c>
      <c r="L81" s="4" t="s">
        <v>96</v>
      </c>
      <c r="M81" s="54">
        <f t="shared" si="37"/>
        <v>10</v>
      </c>
      <c r="N81" s="53">
        <f t="shared" si="28"/>
        <v>10</v>
      </c>
      <c r="O81" s="55">
        <f t="shared" si="29"/>
        <v>34789</v>
      </c>
      <c r="P81" s="53">
        <f t="shared" si="30"/>
        <v>0</v>
      </c>
      <c r="Q81" s="111">
        <f t="shared" si="31"/>
        <v>0</v>
      </c>
      <c r="R81" s="150" t="s">
        <v>130</v>
      </c>
      <c r="S81" s="151">
        <v>17</v>
      </c>
      <c r="T81" s="152">
        <v>4</v>
      </c>
      <c r="U81" s="151">
        <v>2035</v>
      </c>
      <c r="V81" s="116">
        <f t="shared" si="32"/>
        <v>54878</v>
      </c>
      <c r="W81" s="53">
        <f t="shared" si="33"/>
        <v>0</v>
      </c>
      <c r="X81" s="53">
        <f t="shared" si="34"/>
        <v>0</v>
      </c>
      <c r="Y81" s="53">
        <f t="shared" si="35"/>
        <v>0</v>
      </c>
      <c r="Z81" s="53">
        <f t="shared" si="36"/>
        <v>0</v>
      </c>
      <c r="AA81" s="53">
        <f>IF($V81&lt;=Z$2,0,IF($O81&lt;=Z$2,0,IF($G81&gt;=AA$2,0,IF($K81&gt;=$J81,0,IF($O81&lt;=AA$2,($J81-(SUM($K81,SUM($Z81:Z81)))),IF($L81=$D$139,(($J81-$K81)/$P81),(($J81-SUM($Z81:Z81))*$Q81))*IF($V81&lt;=AA$2,(DATEDIF(Z$2,$V81,"D")/365),IF($G81&gt;Z$2,(DATEDIF($G81,AA$2,"D")/365),1)))))))</f>
        <v>0</v>
      </c>
      <c r="AB81" s="53">
        <f>IF($V81&lt;=AA$2,0,IF($O81&lt;=AA$2,0,IF($G81&gt;=AB$2,0,IF($K81&gt;=$J81,0,IF($O81&lt;=AB$2,($J81-(SUM($K81,SUM($Z81:AA81)))),IF($L81=$D$139,(($J81-$K81)/$P81),(($J81-SUM($Z81:AA81))*$Q81))*IF($V81&lt;=AB$2,(DATEDIF(AA$2,$V81,"D")/365),IF($G81&gt;AA$2,(DATEDIF($G81,AB$2,"D")/365),1)))))))</f>
        <v>0</v>
      </c>
      <c r="AC81" s="53">
        <f>IF($V81&lt;=AB$2,0,IF($O81&lt;=AB$2,0,IF($G81&gt;=AC$2,0,IF($K81&gt;=$J81,0,IF($O81&lt;=AC$2,($J81-(SUM($K81,SUM($Z81:AB81)))),IF($L81=$D$139,(($J81-$K81)/$P81),(($J81-SUM($Z81:AB81))*$Q81))*IF($V81&lt;=AC$2,(DATEDIF(AB$2,$V81,"D")/365),IF($G81&gt;AB$2,(DATEDIF($G81,AC$2,"D")/365),1)))))))</f>
        <v>0</v>
      </c>
      <c r="AD81" s="53">
        <f>IF($V81&lt;=AC$2,0,IF($O81&lt;=AC$2,0,IF($G81&gt;=AD$2,0,IF($K81&gt;=$J81,0,IF($O81&lt;=AD$2,($J81-(SUM($K81,SUM($Z81:AC81)))),IF($L81=$D$139,(($J81-$K81)/$P81),(($J81-SUM($Z81:AC81))*$Q81))*IF($V81&lt;=AD$2,(DATEDIF(AC$2,$V81,"D")/365),IF($G81&gt;AC$2,(DATEDIF($G81,AD$2,"D")/365),1)))))))</f>
        <v>0</v>
      </c>
      <c r="AE81" s="53">
        <f>IF($V81&lt;=AD$2,0,IF($O81&lt;=AD$2,0,IF($G81&gt;=AE$2,0,IF($K81&gt;=$J81,0,IF($O81&lt;=AE$2,($J81-(SUM($K81,SUM($Z81:AD81)))),IF($L81=$D$139,(($J81-$K81)/$P81),(($J81-SUM($Z81:AD81))*$Q81))*IF($V81&lt;=AE$2,(DATEDIF(AD$2,$V81,"D")/365),IF($G81&gt;AD$2,(DATEDIF($G81,AE$2,"D")/365),1)))))))</f>
        <v>0</v>
      </c>
      <c r="AF81" s="53">
        <f>IF($V81&lt;=AE$2,0,IF($O81&lt;=AE$2,0,IF($G81&gt;=AF$2,0,IF($K81&gt;=$J81,0,IF($O81&lt;=AF$2,($J81-(SUM($K81,SUM($Z81:AE81)))),IF($L81=$D$139,(($J81-$K81)/$P81),(($J81-SUM($Z81:AE81))*$Q81))*IF($V81&lt;=AF$2,(DATEDIF(AE$2,$V81,"D")/365),IF($G81&gt;AE$2,(DATEDIF($G81,AF$2,"D")/365),1)))))))</f>
        <v>0</v>
      </c>
      <c r="AG81" s="53">
        <f>IF($V81&lt;=AF$2,0,IF($O81&lt;=AF$2,0,IF($G81&gt;=AG$2,0,IF($K81&gt;=$J81,0,IF($O81&lt;=AG$2,($J81-(SUM($K81,SUM($Z81:AF81)))),IF($L81=$D$139,(($J81-$K81)/$P81),(($J81-SUM($Z81:AF81))*$Q81))*IF($V81&lt;=AG$2,(DATEDIF(AF$2,$V81,"D")/365),IF($G81&gt;AF$2,(DATEDIF($G81,AG$2,"D")/365),1)))))))</f>
        <v>0</v>
      </c>
      <c r="AH81" s="53">
        <f>IF($V81&lt;=AG$2,0,IF($O81&lt;=AG$2,0,IF($G81&gt;=AH$2,0,IF($K81&gt;=$J81,0,IF($O81&lt;=AH$2,($J81-(SUM($K81,SUM($Z81:AG81)))),IF($L81=$D$139,(($J81-$K81)/$P81),(($J81-SUM($Z81:AG81))*$Q81))*IF($V81&lt;=AH$2,(DATEDIF(AG$2,$V81,"D")/365),IF($G81&gt;AG$2,(DATEDIF($G81,AH$2,"D")/365),1)))))))</f>
        <v>0</v>
      </c>
      <c r="AI81" s="53">
        <f>IF($V81&lt;=AH$2,0,IF($O81&lt;=AH$2,0,IF($G81&gt;=AI$2,0,IF($K81&gt;=$J81,0,IF($O81&lt;=AI$2,($J81-(SUM($K81,SUM($Z81:AH81)))),IF($L81=$D$139,(($J81-$K81)/$P81),(($J81-SUM($Z81:AH81))*$Q81))*IF($V81&lt;=AI$2,(DATEDIF(AH$2,$V81,"D")/365),IF($G81&gt;AH$2,(DATEDIF($G81,AI$2,"D")/365),1)))))))</f>
        <v>0</v>
      </c>
      <c r="AJ81" s="53">
        <f>IF($V81&lt;=AI$2,0,IF($O81&lt;=AI$2,0,IF($G81&gt;=AJ$2,0,IF($K81&gt;=$J81,0,IF($O81&lt;=AJ$2,($J81-(SUM($K81,SUM($Z81:AI81)))),IF($L81=$D$139,(($J81-$K81)/$P81),(($J81-SUM($Z81:AI81))*$Q81))*IF($V81&lt;=AJ$2,(DATEDIF(AI$2,$V81,"D")/365),IF($G81&gt;AI$2,(DATEDIF($G81,AJ$2,"D")/365),1)))))))</f>
        <v>0</v>
      </c>
      <c r="AK81" s="53">
        <f>IF($V81&lt;=AJ$2,0,IF($O81&lt;=AJ$2,0,IF($G81&gt;=AK$2,0,IF($K81&gt;=$J81,0,IF($O81&lt;=AK$2,($J81-(SUM($K81,SUM($Z81:AJ81)))),IF($L81=$D$139,(($J81-$K81)/$P81),(($J81-SUM($Z81:AJ81))*$Q81))*IF($V81&lt;=AK$2,(DATEDIF(AJ$2,$V81,"D")/365),IF($G81&gt;AJ$2,(DATEDIF($G81,AK$2,"D")/365),1)))))))</f>
        <v>0</v>
      </c>
      <c r="AL81" s="53">
        <f>IF($V81&lt;=AK$2,0,IF($O81&lt;=AK$2,0,IF($G81&gt;=AL$2,0,IF($K81&gt;=$J81,0,IF($O81&lt;=AL$2,($J81-(SUM($K81,SUM($Z81:AK81)))),IF($L81=$D$139,(($J81-$K81)/$P81),(($J81-SUM($Z81:AK81))*$Q81))*IF($V81&lt;=AL$2,(DATEDIF(AK$2,$V81,"D")/365),IF($G81&gt;AK$2,(DATEDIF($G81,AL$2,"D")/365),1)))))))</f>
        <v>0</v>
      </c>
      <c r="AM81" s="53">
        <f>IF($V81&lt;=AL$2,0,IF($O81&lt;=AL$2,0,IF($G81&gt;=AM$2,0,IF($K81&gt;=$J81,0,IF($O81&lt;=AM$2,($J81-(SUM($K81,SUM($Z81:AL81)))),IF($L81=$D$139,(($J81-$K81)/$P81),(($J81-SUM($Z81:AL81))*$Q81))*IF($V81&lt;=AM$2,(DATEDIF(AL$2,$V81,"D")/365),IF($G81&gt;AL$2,(DATEDIF($G81,AM$2,"D")/365),1)))))))</f>
        <v>0</v>
      </c>
      <c r="AN81" s="53">
        <f>IF($V81&lt;=AM$2,0,IF($O81&lt;=AM$2,0,IF($G81&gt;=AN$2,0,IF($K81&gt;=$J81,0,IF($O81&lt;=AN$2,($J81-(SUM($K81,SUM($Z81:AM81)))),IF($L81=$D$139,(($J81-$K81)/$P81),(($J81-SUM($Z81:AM81))*$Q81))*IF($V81&lt;=AN$2,(DATEDIF(AM$2,$V81,"D")/365),IF($G81&gt;AM$2,(DATEDIF($G81,AN$2,"D")/365),1)))))))</f>
        <v>0</v>
      </c>
      <c r="AO81" s="53">
        <f>IF($V81&lt;=AN$2,0,IF($O81&lt;=AN$2,0,IF($G81&gt;=AO$2,0,IF($K81&gt;=$J81,0,IF($O81&lt;=AO$2,($J81-(SUM($K81,SUM($Z81:AN81)))),IF($L81=$D$139,(($J81-$K81)/$P81),(($J81-SUM($Z81:AN81))*$Q81))*IF($V81&lt;=AO$2,(DATEDIF(AN$2,$V81,"D")/365),IF($G81&gt;AN$2,(DATEDIF($G81,AO$2,"D")/365),1)))))))</f>
        <v>0</v>
      </c>
      <c r="AP81" s="53">
        <f>IF($V81&lt;=AO$2,0,IF($O81&lt;=AO$2,0,IF($G81&gt;=AP$2,0,IF($K81&gt;=$J81,0,IF($O81&lt;=AP$2,($J81-(SUM($K81,SUM($Z81:AO81)))),IF($L81=$D$139,(($J81-$K81)/$P81),(($J81-SUM($Z81:AO81))*$Q81))*IF($V81&lt;=AP$2,(DATEDIF(AO$2,$V81,"D")/365),IF($G81&gt;AO$2,(DATEDIF($G81,AP$2,"D")/365),1)))))))</f>
        <v>0</v>
      </c>
      <c r="AQ81" s="53">
        <f>IF($V81&lt;=AP$2,0,IF($O81&lt;=AP$2,0,IF($G81&gt;=AQ$2,0,IF($K81&gt;=$J81,0,IF($O81&lt;=AQ$2,($J81-(SUM($K81,SUM($Z81:AP81)))),IF($L81=$D$139,(($J81-$K81)/$P81),(($J81-SUM($Z81:AP81))*$Q81))*IF($V81&lt;=AQ$2,(DATEDIF(AP$2,$V81,"D")/365),IF($G81&gt;AP$2,(DATEDIF($G81,AQ$2,"D")/365),1)))))))</f>
        <v>0</v>
      </c>
      <c r="AR81" s="53">
        <f>IF($V81&lt;=AQ$2,0,IF($O81&lt;=AQ$2,0,IF($G81&gt;=AR$2,0,IF($K81&gt;=$J81,0,IF($O81&lt;=AR$2,($J81-(SUM($K81,SUM($Z81:AQ81)))),IF($L81=$D$139,(($J81-$K81)/$P81),(($J81-SUM($Z81:AQ81))*$Q81))*IF($V81&lt;=AR$2,(DATEDIF(AQ$2,$V81,"D")/365),IF($G81&gt;AQ$2,(DATEDIF($G81,AR$2,"D")/365),1)))))))</f>
        <v>0</v>
      </c>
      <c r="AS81" s="53">
        <f>IF($V81&lt;=AR$2,0,IF($O81&lt;=AR$2,0,IF($G81&gt;=AS$2,0,IF($K81&gt;=$J81,0,IF($O81&lt;=AS$2,($J81-(SUM($K81,SUM($Z81:AR81)))),IF($L81=$D$139,(($J81-$K81)/$P81),(($J81-SUM($Z81:AR81))*$Q81))*IF($V81&lt;=AS$2,(DATEDIF(AR$2,$V81,"D")/365),IF($G81&gt;AR$2,(DATEDIF($G81,AS$2,"D")/365),1)))))))</f>
        <v>0</v>
      </c>
      <c r="AT81" s="53">
        <f>IF($V81&lt;=AS$2,0,IF($O81&lt;=AS$2,0,IF($G81&gt;=AT$2,0,IF($K81&gt;=$J81,0,IF($O81&lt;=AT$2,($J81-(SUM($K81,SUM($Z81:AS81)))),IF($L81=$D$139,(($J81-$K81)/$P81),(($J81-SUM($Z81:AS81))*$Q81))*IF($V81&lt;=AT$2,(DATEDIF(AS$2,$V81,"D")/365),IF($G81&gt;AS$2,(DATEDIF($G81,AT$2,"D")/365),1)))))))</f>
        <v>0</v>
      </c>
      <c r="AU81" s="53">
        <f>IF($V81&lt;=AT$2,0,IF($O81&lt;=AT$2,0,IF($G81&gt;=AU$2,0,IF($K81&gt;=$J81,0,IF($O81&lt;=AU$2,($J81-(SUM($K81,SUM($Z81:AT81)))),IF($L81=$D$139,(($J81-$K81)/$P81),(($J81-SUM($Z81:AT81))*$Q81))*IF($V81&lt;=AU$2,(DATEDIF(AT$2,$V81,"D")/365),IF($G81&gt;AT$2,(DATEDIF($G81,AU$2,"D")/365),1)))))))</f>
        <v>0</v>
      </c>
      <c r="AV81" s="53">
        <f>IF($V81&lt;=AU$2,0,IF($O81&lt;=AU$2,0,IF($G81&gt;=AV$2,0,IF($K81&gt;=$J81,0,IF($O81&lt;=AV$2,($J81-(SUM($K81,SUM($Z81:AU81)))),IF($L81=$D$139,(($J81-$K81)/$P81),(($J81-SUM($Z81:AU81))*$Q81))*IF($V81&lt;=AV$2,(DATEDIF(AU$2,$V81,"D")/365),IF($G81&gt;AU$2,(DATEDIF($G81,AV$2,"D")/365),1)))))))</f>
        <v>0</v>
      </c>
      <c r="AW81" s="53">
        <f>IF($V81&lt;=AV$2,0,IF($O81&lt;=AV$2,0,IF($G81&gt;=AW$2,0,IF($K81&gt;=$J81,0,IF($O81&lt;=AW$2,($J81-(SUM($K81,SUM($Z81:AV81)))),IF($L81=$D$139,(($J81-$K81)/$P81),(($J81-SUM($Z81:AV81))*$Q81))*IF($V81&lt;=AW$2,(DATEDIF(AV$2,$V81,"D")/365),IF($G81&gt;AV$2,(DATEDIF($G81,AW$2,"D")/365),1)))))))</f>
        <v>0</v>
      </c>
      <c r="AX81" s="53">
        <f>IF($V81&lt;=AW$2,0,IF($O81&lt;=AW$2,0,IF($G81&gt;=AX$2,0,IF($K81&gt;=$J81,0,IF($O81&lt;=AX$2,($J81-(SUM($K81,SUM($Z81:AW81)))),IF($L81=$D$139,(($J81-$K81)/$P81),(($J81-SUM($Z81:AW81))*$Q81))*IF($V81&lt;=AX$2,(DATEDIF(AW$2,$V81,"D")/365),IF($G81&gt;AW$2,(DATEDIF($G81,AX$2,"D")/365),1)))))))</f>
        <v>0</v>
      </c>
      <c r="AY81" s="53">
        <f>IF($V81&lt;=AX$2,0,IF($O81&lt;=AX$2,0,IF($G81&gt;=AY$2,0,IF($K81&gt;=$J81,0,IF($O81&lt;=AY$2,($J81-(SUM($K81,SUM($Z81:AX81)))),IF($L81=$D$139,(($J81-$K81)/$P81),(($J81-SUM($Z81:AX81))*$Q81))*IF($V81&lt;=AY$2,(DATEDIF(AX$2,$V81,"D")/365),IF($G81&gt;AX$2,(DATEDIF($G81,AY$2,"D")/365),1)))))))</f>
        <v>0</v>
      </c>
      <c r="AZ81" s="52"/>
      <c r="BA81" s="52"/>
      <c r="BB81" s="126">
        <f>IF($V81&lt;=BB$2,0,IF($G81&gt;=BB$2,0,IF($G81&gt;$W$3,(J81-Z81),IF($G81&lt;=$W$3,J81-SUM(W81,$Z81:Z81),0))))</f>
        <v>0</v>
      </c>
      <c r="BC81" s="53">
        <f t="shared" si="38"/>
        <v>0</v>
      </c>
      <c r="BD81" s="52">
        <f t="shared" si="38"/>
        <v>0</v>
      </c>
      <c r="BE81" s="53">
        <f t="shared" si="38"/>
        <v>0</v>
      </c>
      <c r="BF81" s="52">
        <f t="shared" si="38"/>
        <v>0</v>
      </c>
      <c r="BG81" s="53">
        <f t="shared" si="38"/>
        <v>0</v>
      </c>
      <c r="BH81" s="52">
        <f t="shared" si="38"/>
        <v>0</v>
      </c>
      <c r="BI81" s="53">
        <f t="shared" si="38"/>
        <v>0</v>
      </c>
      <c r="BJ81" s="52">
        <f t="shared" si="38"/>
        <v>0</v>
      </c>
      <c r="BK81" s="53">
        <f t="shared" si="38"/>
        <v>0</v>
      </c>
      <c r="BL81" s="52">
        <f t="shared" si="38"/>
        <v>0</v>
      </c>
      <c r="BM81" s="53">
        <f t="shared" si="38"/>
        <v>0</v>
      </c>
      <c r="BN81" s="52">
        <f t="shared" si="38"/>
        <v>0</v>
      </c>
      <c r="BO81" s="53">
        <f t="shared" si="38"/>
        <v>0</v>
      </c>
      <c r="BP81" s="52">
        <f t="shared" si="38"/>
        <v>0</v>
      </c>
      <c r="BQ81" s="53">
        <f t="shared" si="38"/>
        <v>0</v>
      </c>
      <c r="BR81" s="52">
        <f t="shared" si="38"/>
        <v>0</v>
      </c>
      <c r="BS81" s="53">
        <f t="shared" si="40"/>
        <v>0</v>
      </c>
      <c r="BT81" s="52">
        <f t="shared" si="40"/>
        <v>0</v>
      </c>
      <c r="BU81" s="53">
        <f t="shared" si="40"/>
        <v>0</v>
      </c>
      <c r="BV81" s="52">
        <f t="shared" si="39"/>
        <v>0</v>
      </c>
      <c r="BW81" s="53">
        <f t="shared" si="39"/>
        <v>0</v>
      </c>
      <c r="BX81" s="52">
        <f t="shared" si="39"/>
        <v>0</v>
      </c>
      <c r="BY81" s="53">
        <f t="shared" si="39"/>
        <v>0</v>
      </c>
      <c r="BZ81" s="52">
        <f t="shared" si="39"/>
        <v>0</v>
      </c>
      <c r="CA81" s="53">
        <f t="shared" si="39"/>
        <v>0</v>
      </c>
    </row>
    <row r="82" spans="1:79">
      <c r="A82" s="20">
        <v>81</v>
      </c>
      <c r="B82" s="20" t="s">
        <v>30</v>
      </c>
      <c r="C82" s="20" t="s">
        <v>153</v>
      </c>
      <c r="D82" s="2">
        <v>1985</v>
      </c>
      <c r="E82" s="3">
        <v>4</v>
      </c>
      <c r="F82" s="2">
        <v>1</v>
      </c>
      <c r="G82" s="55">
        <f t="shared" si="22"/>
        <v>31137</v>
      </c>
      <c r="H82" s="4">
        <v>0</v>
      </c>
      <c r="I82" s="1">
        <v>0</v>
      </c>
      <c r="J82" s="51">
        <f t="shared" si="23"/>
        <v>0</v>
      </c>
      <c r="K82" s="54">
        <f t="shared" si="24"/>
        <v>0</v>
      </c>
      <c r="L82" s="4" t="s">
        <v>96</v>
      </c>
      <c r="M82" s="54">
        <f t="shared" si="37"/>
        <v>10</v>
      </c>
      <c r="N82" s="53">
        <f t="shared" si="28"/>
        <v>10</v>
      </c>
      <c r="O82" s="55">
        <f t="shared" si="29"/>
        <v>34789</v>
      </c>
      <c r="P82" s="53">
        <f t="shared" si="30"/>
        <v>0</v>
      </c>
      <c r="Q82" s="111">
        <f t="shared" si="31"/>
        <v>0</v>
      </c>
      <c r="R82" s="150" t="s">
        <v>130</v>
      </c>
      <c r="S82" s="151">
        <v>17</v>
      </c>
      <c r="T82" s="152">
        <v>4</v>
      </c>
      <c r="U82" s="151">
        <v>2035</v>
      </c>
      <c r="V82" s="116">
        <f t="shared" si="32"/>
        <v>54878</v>
      </c>
      <c r="W82" s="53">
        <f t="shared" si="33"/>
        <v>0</v>
      </c>
      <c r="X82" s="53">
        <f t="shared" si="34"/>
        <v>0</v>
      </c>
      <c r="Y82" s="53">
        <f t="shared" si="35"/>
        <v>0</v>
      </c>
      <c r="Z82" s="53">
        <f t="shared" si="36"/>
        <v>0</v>
      </c>
      <c r="AA82" s="53">
        <f>IF($V82&lt;=Z$2,0,IF($O82&lt;=Z$2,0,IF($G82&gt;=AA$2,0,IF($K82&gt;=$J82,0,IF($O82&lt;=AA$2,($J82-(SUM($K82,SUM($Z82:Z82)))),IF($L82=$D$139,(($J82-$K82)/$P82),(($J82-SUM($Z82:Z82))*$Q82))*IF($V82&lt;=AA$2,(DATEDIF(Z$2,$V82,"D")/365),IF($G82&gt;Z$2,(DATEDIF($G82,AA$2,"D")/365),1)))))))</f>
        <v>0</v>
      </c>
      <c r="AB82" s="53">
        <f>IF($V82&lt;=AA$2,0,IF($O82&lt;=AA$2,0,IF($G82&gt;=AB$2,0,IF($K82&gt;=$J82,0,IF($O82&lt;=AB$2,($J82-(SUM($K82,SUM($Z82:AA82)))),IF($L82=$D$139,(($J82-$K82)/$P82),(($J82-SUM($Z82:AA82))*$Q82))*IF($V82&lt;=AB$2,(DATEDIF(AA$2,$V82,"D")/365),IF($G82&gt;AA$2,(DATEDIF($G82,AB$2,"D")/365),1)))))))</f>
        <v>0</v>
      </c>
      <c r="AC82" s="53">
        <f>IF($V82&lt;=AB$2,0,IF($O82&lt;=AB$2,0,IF($G82&gt;=AC$2,0,IF($K82&gt;=$J82,0,IF($O82&lt;=AC$2,($J82-(SUM($K82,SUM($Z82:AB82)))),IF($L82=$D$139,(($J82-$K82)/$P82),(($J82-SUM($Z82:AB82))*$Q82))*IF($V82&lt;=AC$2,(DATEDIF(AB$2,$V82,"D")/365),IF($G82&gt;AB$2,(DATEDIF($G82,AC$2,"D")/365),1)))))))</f>
        <v>0</v>
      </c>
      <c r="AD82" s="53">
        <f>IF($V82&lt;=AC$2,0,IF($O82&lt;=AC$2,0,IF($G82&gt;=AD$2,0,IF($K82&gt;=$J82,0,IF($O82&lt;=AD$2,($J82-(SUM($K82,SUM($Z82:AC82)))),IF($L82=$D$139,(($J82-$K82)/$P82),(($J82-SUM($Z82:AC82))*$Q82))*IF($V82&lt;=AD$2,(DATEDIF(AC$2,$V82,"D")/365),IF($G82&gt;AC$2,(DATEDIF($G82,AD$2,"D")/365),1)))))))</f>
        <v>0</v>
      </c>
      <c r="AE82" s="53">
        <f>IF($V82&lt;=AD$2,0,IF($O82&lt;=AD$2,0,IF($G82&gt;=AE$2,0,IF($K82&gt;=$J82,0,IF($O82&lt;=AE$2,($J82-(SUM($K82,SUM($Z82:AD82)))),IF($L82=$D$139,(($J82-$K82)/$P82),(($J82-SUM($Z82:AD82))*$Q82))*IF($V82&lt;=AE$2,(DATEDIF(AD$2,$V82,"D")/365),IF($G82&gt;AD$2,(DATEDIF($G82,AE$2,"D")/365),1)))))))</f>
        <v>0</v>
      </c>
      <c r="AF82" s="53">
        <f>IF($V82&lt;=AE$2,0,IF($O82&lt;=AE$2,0,IF($G82&gt;=AF$2,0,IF($K82&gt;=$J82,0,IF($O82&lt;=AF$2,($J82-(SUM($K82,SUM($Z82:AE82)))),IF($L82=$D$139,(($J82-$K82)/$P82),(($J82-SUM($Z82:AE82))*$Q82))*IF($V82&lt;=AF$2,(DATEDIF(AE$2,$V82,"D")/365),IF($G82&gt;AE$2,(DATEDIF($G82,AF$2,"D")/365),1)))))))</f>
        <v>0</v>
      </c>
      <c r="AG82" s="53">
        <f>IF($V82&lt;=AF$2,0,IF($O82&lt;=AF$2,0,IF($G82&gt;=AG$2,0,IF($K82&gt;=$J82,0,IF($O82&lt;=AG$2,($J82-(SUM($K82,SUM($Z82:AF82)))),IF($L82=$D$139,(($J82-$K82)/$P82),(($J82-SUM($Z82:AF82))*$Q82))*IF($V82&lt;=AG$2,(DATEDIF(AF$2,$V82,"D")/365),IF($G82&gt;AF$2,(DATEDIF($G82,AG$2,"D")/365),1)))))))</f>
        <v>0</v>
      </c>
      <c r="AH82" s="53">
        <f>IF($V82&lt;=AG$2,0,IF($O82&lt;=AG$2,0,IF($G82&gt;=AH$2,0,IF($K82&gt;=$J82,0,IF($O82&lt;=AH$2,($J82-(SUM($K82,SUM($Z82:AG82)))),IF($L82=$D$139,(($J82-$K82)/$P82),(($J82-SUM($Z82:AG82))*$Q82))*IF($V82&lt;=AH$2,(DATEDIF(AG$2,$V82,"D")/365),IF($G82&gt;AG$2,(DATEDIF($G82,AH$2,"D")/365),1)))))))</f>
        <v>0</v>
      </c>
      <c r="AI82" s="53">
        <f>IF($V82&lt;=AH$2,0,IF($O82&lt;=AH$2,0,IF($G82&gt;=AI$2,0,IF($K82&gt;=$J82,0,IF($O82&lt;=AI$2,($J82-(SUM($K82,SUM($Z82:AH82)))),IF($L82=$D$139,(($J82-$K82)/$P82),(($J82-SUM($Z82:AH82))*$Q82))*IF($V82&lt;=AI$2,(DATEDIF(AH$2,$V82,"D")/365),IF($G82&gt;AH$2,(DATEDIF($G82,AI$2,"D")/365),1)))))))</f>
        <v>0</v>
      </c>
      <c r="AJ82" s="53">
        <f>IF($V82&lt;=AI$2,0,IF($O82&lt;=AI$2,0,IF($G82&gt;=AJ$2,0,IF($K82&gt;=$J82,0,IF($O82&lt;=AJ$2,($J82-(SUM($K82,SUM($Z82:AI82)))),IF($L82=$D$139,(($J82-$K82)/$P82),(($J82-SUM($Z82:AI82))*$Q82))*IF($V82&lt;=AJ$2,(DATEDIF(AI$2,$V82,"D")/365),IF($G82&gt;AI$2,(DATEDIF($G82,AJ$2,"D")/365),1)))))))</f>
        <v>0</v>
      </c>
      <c r="AK82" s="53">
        <f>IF($V82&lt;=AJ$2,0,IF($O82&lt;=AJ$2,0,IF($G82&gt;=AK$2,0,IF($K82&gt;=$J82,0,IF($O82&lt;=AK$2,($J82-(SUM($K82,SUM($Z82:AJ82)))),IF($L82=$D$139,(($J82-$K82)/$P82),(($J82-SUM($Z82:AJ82))*$Q82))*IF($V82&lt;=AK$2,(DATEDIF(AJ$2,$V82,"D")/365),IF($G82&gt;AJ$2,(DATEDIF($G82,AK$2,"D")/365),1)))))))</f>
        <v>0</v>
      </c>
      <c r="AL82" s="53">
        <f>IF($V82&lt;=AK$2,0,IF($O82&lt;=AK$2,0,IF($G82&gt;=AL$2,0,IF($K82&gt;=$J82,0,IF($O82&lt;=AL$2,($J82-(SUM($K82,SUM($Z82:AK82)))),IF($L82=$D$139,(($J82-$K82)/$P82),(($J82-SUM($Z82:AK82))*$Q82))*IF($V82&lt;=AL$2,(DATEDIF(AK$2,$V82,"D")/365),IF($G82&gt;AK$2,(DATEDIF($G82,AL$2,"D")/365),1)))))))</f>
        <v>0</v>
      </c>
      <c r="AM82" s="53">
        <f>IF($V82&lt;=AL$2,0,IF($O82&lt;=AL$2,0,IF($G82&gt;=AM$2,0,IF($K82&gt;=$J82,0,IF($O82&lt;=AM$2,($J82-(SUM($K82,SUM($Z82:AL82)))),IF($L82=$D$139,(($J82-$K82)/$P82),(($J82-SUM($Z82:AL82))*$Q82))*IF($V82&lt;=AM$2,(DATEDIF(AL$2,$V82,"D")/365),IF($G82&gt;AL$2,(DATEDIF($G82,AM$2,"D")/365),1)))))))</f>
        <v>0</v>
      </c>
      <c r="AN82" s="53">
        <f>IF($V82&lt;=AM$2,0,IF($O82&lt;=AM$2,0,IF($G82&gt;=AN$2,0,IF($K82&gt;=$J82,0,IF($O82&lt;=AN$2,($J82-(SUM($K82,SUM($Z82:AM82)))),IF($L82=$D$139,(($J82-$K82)/$P82),(($J82-SUM($Z82:AM82))*$Q82))*IF($V82&lt;=AN$2,(DATEDIF(AM$2,$V82,"D")/365),IF($G82&gt;AM$2,(DATEDIF($G82,AN$2,"D")/365),1)))))))</f>
        <v>0</v>
      </c>
      <c r="AO82" s="53">
        <f>IF($V82&lt;=AN$2,0,IF($O82&lt;=AN$2,0,IF($G82&gt;=AO$2,0,IF($K82&gt;=$J82,0,IF($O82&lt;=AO$2,($J82-(SUM($K82,SUM($Z82:AN82)))),IF($L82=$D$139,(($J82-$K82)/$P82),(($J82-SUM($Z82:AN82))*$Q82))*IF($V82&lt;=AO$2,(DATEDIF(AN$2,$V82,"D")/365),IF($G82&gt;AN$2,(DATEDIF($G82,AO$2,"D")/365),1)))))))</f>
        <v>0</v>
      </c>
      <c r="AP82" s="53">
        <f>IF($V82&lt;=AO$2,0,IF($O82&lt;=AO$2,0,IF($G82&gt;=AP$2,0,IF($K82&gt;=$J82,0,IF($O82&lt;=AP$2,($J82-(SUM($K82,SUM($Z82:AO82)))),IF($L82=$D$139,(($J82-$K82)/$P82),(($J82-SUM($Z82:AO82))*$Q82))*IF($V82&lt;=AP$2,(DATEDIF(AO$2,$V82,"D")/365),IF($G82&gt;AO$2,(DATEDIF($G82,AP$2,"D")/365),1)))))))</f>
        <v>0</v>
      </c>
      <c r="AQ82" s="53">
        <f>IF($V82&lt;=AP$2,0,IF($O82&lt;=AP$2,0,IF($G82&gt;=AQ$2,0,IF($K82&gt;=$J82,0,IF($O82&lt;=AQ$2,($J82-(SUM($K82,SUM($Z82:AP82)))),IF($L82=$D$139,(($J82-$K82)/$P82),(($J82-SUM($Z82:AP82))*$Q82))*IF($V82&lt;=AQ$2,(DATEDIF(AP$2,$V82,"D")/365),IF($G82&gt;AP$2,(DATEDIF($G82,AQ$2,"D")/365),1)))))))</f>
        <v>0</v>
      </c>
      <c r="AR82" s="53">
        <f>IF($V82&lt;=AQ$2,0,IF($O82&lt;=AQ$2,0,IF($G82&gt;=AR$2,0,IF($K82&gt;=$J82,0,IF($O82&lt;=AR$2,($J82-(SUM($K82,SUM($Z82:AQ82)))),IF($L82=$D$139,(($J82-$K82)/$P82),(($J82-SUM($Z82:AQ82))*$Q82))*IF($V82&lt;=AR$2,(DATEDIF(AQ$2,$V82,"D")/365),IF($G82&gt;AQ$2,(DATEDIF($G82,AR$2,"D")/365),1)))))))</f>
        <v>0</v>
      </c>
      <c r="AS82" s="53">
        <f>IF($V82&lt;=AR$2,0,IF($O82&lt;=AR$2,0,IF($G82&gt;=AS$2,0,IF($K82&gt;=$J82,0,IF($O82&lt;=AS$2,($J82-(SUM($K82,SUM($Z82:AR82)))),IF($L82=$D$139,(($J82-$K82)/$P82),(($J82-SUM($Z82:AR82))*$Q82))*IF($V82&lt;=AS$2,(DATEDIF(AR$2,$V82,"D")/365),IF($G82&gt;AR$2,(DATEDIF($G82,AS$2,"D")/365),1)))))))</f>
        <v>0</v>
      </c>
      <c r="AT82" s="53">
        <f>IF($V82&lt;=AS$2,0,IF($O82&lt;=AS$2,0,IF($G82&gt;=AT$2,0,IF($K82&gt;=$J82,0,IF($O82&lt;=AT$2,($J82-(SUM($K82,SUM($Z82:AS82)))),IF($L82=$D$139,(($J82-$K82)/$P82),(($J82-SUM($Z82:AS82))*$Q82))*IF($V82&lt;=AT$2,(DATEDIF(AS$2,$V82,"D")/365),IF($G82&gt;AS$2,(DATEDIF($G82,AT$2,"D")/365),1)))))))</f>
        <v>0</v>
      </c>
      <c r="AU82" s="53">
        <f>IF($V82&lt;=AT$2,0,IF($O82&lt;=AT$2,0,IF($G82&gt;=AU$2,0,IF($K82&gt;=$J82,0,IF($O82&lt;=AU$2,($J82-(SUM($K82,SUM($Z82:AT82)))),IF($L82=$D$139,(($J82-$K82)/$P82),(($J82-SUM($Z82:AT82))*$Q82))*IF($V82&lt;=AU$2,(DATEDIF(AT$2,$V82,"D")/365),IF($G82&gt;AT$2,(DATEDIF($G82,AU$2,"D")/365),1)))))))</f>
        <v>0</v>
      </c>
      <c r="AV82" s="53">
        <f>IF($V82&lt;=AU$2,0,IF($O82&lt;=AU$2,0,IF($G82&gt;=AV$2,0,IF($K82&gt;=$J82,0,IF($O82&lt;=AV$2,($J82-(SUM($K82,SUM($Z82:AU82)))),IF($L82=$D$139,(($J82-$K82)/$P82),(($J82-SUM($Z82:AU82))*$Q82))*IF($V82&lt;=AV$2,(DATEDIF(AU$2,$V82,"D")/365),IF($G82&gt;AU$2,(DATEDIF($G82,AV$2,"D")/365),1)))))))</f>
        <v>0</v>
      </c>
      <c r="AW82" s="53">
        <f>IF($V82&lt;=AV$2,0,IF($O82&lt;=AV$2,0,IF($G82&gt;=AW$2,0,IF($K82&gt;=$J82,0,IF($O82&lt;=AW$2,($J82-(SUM($K82,SUM($Z82:AV82)))),IF($L82=$D$139,(($J82-$K82)/$P82),(($J82-SUM($Z82:AV82))*$Q82))*IF($V82&lt;=AW$2,(DATEDIF(AV$2,$V82,"D")/365),IF($G82&gt;AV$2,(DATEDIF($G82,AW$2,"D")/365),1)))))))</f>
        <v>0</v>
      </c>
      <c r="AX82" s="53">
        <f>IF($V82&lt;=AW$2,0,IF($O82&lt;=AW$2,0,IF($G82&gt;=AX$2,0,IF($K82&gt;=$J82,0,IF($O82&lt;=AX$2,($J82-(SUM($K82,SUM($Z82:AW82)))),IF($L82=$D$139,(($J82-$K82)/$P82),(($J82-SUM($Z82:AW82))*$Q82))*IF($V82&lt;=AX$2,(DATEDIF(AW$2,$V82,"D")/365),IF($G82&gt;AW$2,(DATEDIF($G82,AX$2,"D")/365),1)))))))</f>
        <v>0</v>
      </c>
      <c r="AY82" s="53">
        <f>IF($V82&lt;=AX$2,0,IF($O82&lt;=AX$2,0,IF($G82&gt;=AY$2,0,IF($K82&gt;=$J82,0,IF($O82&lt;=AY$2,($J82-(SUM($K82,SUM($Z82:AX82)))),IF($L82=$D$139,(($J82-$K82)/$P82),(($J82-SUM($Z82:AX82))*$Q82))*IF($V82&lt;=AY$2,(DATEDIF(AX$2,$V82,"D")/365),IF($G82&gt;AX$2,(DATEDIF($G82,AY$2,"D")/365),1)))))))</f>
        <v>0</v>
      </c>
      <c r="AZ82" s="52"/>
      <c r="BA82" s="52"/>
      <c r="BB82" s="126">
        <f>IF($V82&lt;=BB$2,0,IF($G82&gt;=BB$2,0,IF($G82&gt;$W$3,(J82-Z82),IF($G82&lt;=$W$3,J82-SUM(W82,$Z82:Z82),0))))</f>
        <v>0</v>
      </c>
      <c r="BC82" s="53">
        <f t="shared" si="38"/>
        <v>0</v>
      </c>
      <c r="BD82" s="52">
        <f t="shared" si="38"/>
        <v>0</v>
      </c>
      <c r="BE82" s="53">
        <f t="shared" si="38"/>
        <v>0</v>
      </c>
      <c r="BF82" s="52">
        <f t="shared" si="38"/>
        <v>0</v>
      </c>
      <c r="BG82" s="53">
        <f t="shared" si="38"/>
        <v>0</v>
      </c>
      <c r="BH82" s="52">
        <f t="shared" si="38"/>
        <v>0</v>
      </c>
      <c r="BI82" s="53">
        <f t="shared" si="38"/>
        <v>0</v>
      </c>
      <c r="BJ82" s="52">
        <f t="shared" si="38"/>
        <v>0</v>
      </c>
      <c r="BK82" s="53">
        <f t="shared" si="38"/>
        <v>0</v>
      </c>
      <c r="BL82" s="52">
        <f t="shared" si="38"/>
        <v>0</v>
      </c>
      <c r="BM82" s="53">
        <f t="shared" si="38"/>
        <v>0</v>
      </c>
      <c r="BN82" s="52">
        <f t="shared" si="38"/>
        <v>0</v>
      </c>
      <c r="BO82" s="53">
        <f t="shared" si="38"/>
        <v>0</v>
      </c>
      <c r="BP82" s="52">
        <f t="shared" si="38"/>
        <v>0</v>
      </c>
      <c r="BQ82" s="53">
        <f t="shared" si="38"/>
        <v>0</v>
      </c>
      <c r="BR82" s="52">
        <f t="shared" si="38"/>
        <v>0</v>
      </c>
      <c r="BS82" s="53">
        <f t="shared" si="40"/>
        <v>0</v>
      </c>
      <c r="BT82" s="52">
        <f t="shared" si="40"/>
        <v>0</v>
      </c>
      <c r="BU82" s="53">
        <f t="shared" si="40"/>
        <v>0</v>
      </c>
      <c r="BV82" s="52">
        <f t="shared" si="39"/>
        <v>0</v>
      </c>
      <c r="BW82" s="53">
        <f t="shared" si="39"/>
        <v>0</v>
      </c>
      <c r="BX82" s="52">
        <f t="shared" si="39"/>
        <v>0</v>
      </c>
      <c r="BY82" s="53">
        <f t="shared" si="39"/>
        <v>0</v>
      </c>
      <c r="BZ82" s="52">
        <f t="shared" si="39"/>
        <v>0</v>
      </c>
      <c r="CA82" s="53">
        <f t="shared" si="39"/>
        <v>0</v>
      </c>
    </row>
    <row r="83" spans="1:79">
      <c r="A83" s="20">
        <v>82</v>
      </c>
      <c r="B83" s="20" t="s">
        <v>30</v>
      </c>
      <c r="C83" s="20" t="s">
        <v>153</v>
      </c>
      <c r="D83" s="2">
        <v>1985</v>
      </c>
      <c r="E83" s="3">
        <v>4</v>
      </c>
      <c r="F83" s="2">
        <v>1</v>
      </c>
      <c r="G83" s="55">
        <f t="shared" si="22"/>
        <v>31137</v>
      </c>
      <c r="H83" s="4">
        <v>0</v>
      </c>
      <c r="I83" s="1">
        <v>0</v>
      </c>
      <c r="J83" s="51">
        <f t="shared" si="23"/>
        <v>0</v>
      </c>
      <c r="K83" s="54">
        <f t="shared" si="24"/>
        <v>0</v>
      </c>
      <c r="L83" s="4" t="s">
        <v>96</v>
      </c>
      <c r="M83" s="54">
        <f t="shared" si="37"/>
        <v>10</v>
      </c>
      <c r="N83" s="53">
        <f t="shared" si="28"/>
        <v>10</v>
      </c>
      <c r="O83" s="55">
        <f t="shared" si="29"/>
        <v>34789</v>
      </c>
      <c r="P83" s="53">
        <f t="shared" si="30"/>
        <v>0</v>
      </c>
      <c r="Q83" s="111">
        <f t="shared" si="31"/>
        <v>0</v>
      </c>
      <c r="R83" s="150" t="s">
        <v>130</v>
      </c>
      <c r="S83" s="151">
        <v>17</v>
      </c>
      <c r="T83" s="152">
        <v>4</v>
      </c>
      <c r="U83" s="151">
        <v>2035</v>
      </c>
      <c r="V83" s="116">
        <f t="shared" si="32"/>
        <v>54878</v>
      </c>
      <c r="W83" s="53">
        <f t="shared" si="33"/>
        <v>0</v>
      </c>
      <c r="X83" s="53">
        <f t="shared" si="34"/>
        <v>0</v>
      </c>
      <c r="Y83" s="53">
        <f t="shared" si="35"/>
        <v>0</v>
      </c>
      <c r="Z83" s="53">
        <f t="shared" si="36"/>
        <v>0</v>
      </c>
      <c r="AA83" s="53">
        <f>IF($V83&lt;=Z$2,0,IF($O83&lt;=Z$2,0,IF($G83&gt;=AA$2,0,IF($K83&gt;=$J83,0,IF($O83&lt;=AA$2,($J83-(SUM($K83,SUM($Z83:Z83)))),IF($L83=$D$139,(($J83-$K83)/$P83),(($J83-SUM($Z83:Z83))*$Q83))*IF($V83&lt;=AA$2,(DATEDIF(Z$2,$V83,"D")/365),IF($G83&gt;Z$2,(DATEDIF($G83,AA$2,"D")/365),1)))))))</f>
        <v>0</v>
      </c>
      <c r="AB83" s="53">
        <f>IF($V83&lt;=AA$2,0,IF($O83&lt;=AA$2,0,IF($G83&gt;=AB$2,0,IF($K83&gt;=$J83,0,IF($O83&lt;=AB$2,($J83-(SUM($K83,SUM($Z83:AA83)))),IF($L83=$D$139,(($J83-$K83)/$P83),(($J83-SUM($Z83:AA83))*$Q83))*IF($V83&lt;=AB$2,(DATEDIF(AA$2,$V83,"D")/365),IF($G83&gt;AA$2,(DATEDIF($G83,AB$2,"D")/365),1)))))))</f>
        <v>0</v>
      </c>
      <c r="AC83" s="53">
        <f>IF($V83&lt;=AB$2,0,IF($O83&lt;=AB$2,0,IF($G83&gt;=AC$2,0,IF($K83&gt;=$J83,0,IF($O83&lt;=AC$2,($J83-(SUM($K83,SUM($Z83:AB83)))),IF($L83=$D$139,(($J83-$K83)/$P83),(($J83-SUM($Z83:AB83))*$Q83))*IF($V83&lt;=AC$2,(DATEDIF(AB$2,$V83,"D")/365),IF($G83&gt;AB$2,(DATEDIF($G83,AC$2,"D")/365),1)))))))</f>
        <v>0</v>
      </c>
      <c r="AD83" s="53">
        <f>IF($V83&lt;=AC$2,0,IF($O83&lt;=AC$2,0,IF($G83&gt;=AD$2,0,IF($K83&gt;=$J83,0,IF($O83&lt;=AD$2,($J83-(SUM($K83,SUM($Z83:AC83)))),IF($L83=$D$139,(($J83-$K83)/$P83),(($J83-SUM($Z83:AC83))*$Q83))*IF($V83&lt;=AD$2,(DATEDIF(AC$2,$V83,"D")/365),IF($G83&gt;AC$2,(DATEDIF($G83,AD$2,"D")/365),1)))))))</f>
        <v>0</v>
      </c>
      <c r="AE83" s="53">
        <f>IF($V83&lt;=AD$2,0,IF($O83&lt;=AD$2,0,IF($G83&gt;=AE$2,0,IF($K83&gt;=$J83,0,IF($O83&lt;=AE$2,($J83-(SUM($K83,SUM($Z83:AD83)))),IF($L83=$D$139,(($J83-$K83)/$P83),(($J83-SUM($Z83:AD83))*$Q83))*IF($V83&lt;=AE$2,(DATEDIF(AD$2,$V83,"D")/365),IF($G83&gt;AD$2,(DATEDIF($G83,AE$2,"D")/365),1)))))))</f>
        <v>0</v>
      </c>
      <c r="AF83" s="53">
        <f>IF($V83&lt;=AE$2,0,IF($O83&lt;=AE$2,0,IF($G83&gt;=AF$2,0,IF($K83&gt;=$J83,0,IF($O83&lt;=AF$2,($J83-(SUM($K83,SUM($Z83:AE83)))),IF($L83=$D$139,(($J83-$K83)/$P83),(($J83-SUM($Z83:AE83))*$Q83))*IF($V83&lt;=AF$2,(DATEDIF(AE$2,$V83,"D")/365),IF($G83&gt;AE$2,(DATEDIF($G83,AF$2,"D")/365),1)))))))</f>
        <v>0</v>
      </c>
      <c r="AG83" s="53">
        <f>IF($V83&lt;=AF$2,0,IF($O83&lt;=AF$2,0,IF($G83&gt;=AG$2,0,IF($K83&gt;=$J83,0,IF($O83&lt;=AG$2,($J83-(SUM($K83,SUM($Z83:AF83)))),IF($L83=$D$139,(($J83-$K83)/$P83),(($J83-SUM($Z83:AF83))*$Q83))*IF($V83&lt;=AG$2,(DATEDIF(AF$2,$V83,"D")/365),IF($G83&gt;AF$2,(DATEDIF($G83,AG$2,"D")/365),1)))))))</f>
        <v>0</v>
      </c>
      <c r="AH83" s="53">
        <f>IF($V83&lt;=AG$2,0,IF($O83&lt;=AG$2,0,IF($G83&gt;=AH$2,0,IF($K83&gt;=$J83,0,IF($O83&lt;=AH$2,($J83-(SUM($K83,SUM($Z83:AG83)))),IF($L83=$D$139,(($J83-$K83)/$P83),(($J83-SUM($Z83:AG83))*$Q83))*IF($V83&lt;=AH$2,(DATEDIF(AG$2,$V83,"D")/365),IF($G83&gt;AG$2,(DATEDIF($G83,AH$2,"D")/365),1)))))))</f>
        <v>0</v>
      </c>
      <c r="AI83" s="53">
        <f>IF($V83&lt;=AH$2,0,IF($O83&lt;=AH$2,0,IF($G83&gt;=AI$2,0,IF($K83&gt;=$J83,0,IF($O83&lt;=AI$2,($J83-(SUM($K83,SUM($Z83:AH83)))),IF($L83=$D$139,(($J83-$K83)/$P83),(($J83-SUM($Z83:AH83))*$Q83))*IF($V83&lt;=AI$2,(DATEDIF(AH$2,$V83,"D")/365),IF($G83&gt;AH$2,(DATEDIF($G83,AI$2,"D")/365),1)))))))</f>
        <v>0</v>
      </c>
      <c r="AJ83" s="53">
        <f>IF($V83&lt;=AI$2,0,IF($O83&lt;=AI$2,0,IF($G83&gt;=AJ$2,0,IF($K83&gt;=$J83,0,IF($O83&lt;=AJ$2,($J83-(SUM($K83,SUM($Z83:AI83)))),IF($L83=$D$139,(($J83-$K83)/$P83),(($J83-SUM($Z83:AI83))*$Q83))*IF($V83&lt;=AJ$2,(DATEDIF(AI$2,$V83,"D")/365),IF($G83&gt;AI$2,(DATEDIF($G83,AJ$2,"D")/365),1)))))))</f>
        <v>0</v>
      </c>
      <c r="AK83" s="53">
        <f>IF($V83&lt;=AJ$2,0,IF($O83&lt;=AJ$2,0,IF($G83&gt;=AK$2,0,IF($K83&gt;=$J83,0,IF($O83&lt;=AK$2,($J83-(SUM($K83,SUM($Z83:AJ83)))),IF($L83=$D$139,(($J83-$K83)/$P83),(($J83-SUM($Z83:AJ83))*$Q83))*IF($V83&lt;=AK$2,(DATEDIF(AJ$2,$V83,"D")/365),IF($G83&gt;AJ$2,(DATEDIF($G83,AK$2,"D")/365),1)))))))</f>
        <v>0</v>
      </c>
      <c r="AL83" s="53">
        <f>IF($V83&lt;=AK$2,0,IF($O83&lt;=AK$2,0,IF($G83&gt;=AL$2,0,IF($K83&gt;=$J83,0,IF($O83&lt;=AL$2,($J83-(SUM($K83,SUM($Z83:AK83)))),IF($L83=$D$139,(($J83-$K83)/$P83),(($J83-SUM($Z83:AK83))*$Q83))*IF($V83&lt;=AL$2,(DATEDIF(AK$2,$V83,"D")/365),IF($G83&gt;AK$2,(DATEDIF($G83,AL$2,"D")/365),1)))))))</f>
        <v>0</v>
      </c>
      <c r="AM83" s="53">
        <f>IF($V83&lt;=AL$2,0,IF($O83&lt;=AL$2,0,IF($G83&gt;=AM$2,0,IF($K83&gt;=$J83,0,IF($O83&lt;=AM$2,($J83-(SUM($K83,SUM($Z83:AL83)))),IF($L83=$D$139,(($J83-$K83)/$P83),(($J83-SUM($Z83:AL83))*$Q83))*IF($V83&lt;=AM$2,(DATEDIF(AL$2,$V83,"D")/365),IF($G83&gt;AL$2,(DATEDIF($G83,AM$2,"D")/365),1)))))))</f>
        <v>0</v>
      </c>
      <c r="AN83" s="53">
        <f>IF($V83&lt;=AM$2,0,IF($O83&lt;=AM$2,0,IF($G83&gt;=AN$2,0,IF($K83&gt;=$J83,0,IF($O83&lt;=AN$2,($J83-(SUM($K83,SUM($Z83:AM83)))),IF($L83=$D$139,(($J83-$K83)/$P83),(($J83-SUM($Z83:AM83))*$Q83))*IF($V83&lt;=AN$2,(DATEDIF(AM$2,$V83,"D")/365),IF($G83&gt;AM$2,(DATEDIF($G83,AN$2,"D")/365),1)))))))</f>
        <v>0</v>
      </c>
      <c r="AO83" s="53">
        <f>IF($V83&lt;=AN$2,0,IF($O83&lt;=AN$2,0,IF($G83&gt;=AO$2,0,IF($K83&gt;=$J83,0,IF($O83&lt;=AO$2,($J83-(SUM($K83,SUM($Z83:AN83)))),IF($L83=$D$139,(($J83-$K83)/$P83),(($J83-SUM($Z83:AN83))*$Q83))*IF($V83&lt;=AO$2,(DATEDIF(AN$2,$V83,"D")/365),IF($G83&gt;AN$2,(DATEDIF($G83,AO$2,"D")/365),1)))))))</f>
        <v>0</v>
      </c>
      <c r="AP83" s="53">
        <f>IF($V83&lt;=AO$2,0,IF($O83&lt;=AO$2,0,IF($G83&gt;=AP$2,0,IF($K83&gt;=$J83,0,IF($O83&lt;=AP$2,($J83-(SUM($K83,SUM($Z83:AO83)))),IF($L83=$D$139,(($J83-$K83)/$P83),(($J83-SUM($Z83:AO83))*$Q83))*IF($V83&lt;=AP$2,(DATEDIF(AO$2,$V83,"D")/365),IF($G83&gt;AO$2,(DATEDIF($G83,AP$2,"D")/365),1)))))))</f>
        <v>0</v>
      </c>
      <c r="AQ83" s="53">
        <f>IF($V83&lt;=AP$2,0,IF($O83&lt;=AP$2,0,IF($G83&gt;=AQ$2,0,IF($K83&gt;=$J83,0,IF($O83&lt;=AQ$2,($J83-(SUM($K83,SUM($Z83:AP83)))),IF($L83=$D$139,(($J83-$K83)/$P83),(($J83-SUM($Z83:AP83))*$Q83))*IF($V83&lt;=AQ$2,(DATEDIF(AP$2,$V83,"D")/365),IF($G83&gt;AP$2,(DATEDIF($G83,AQ$2,"D")/365),1)))))))</f>
        <v>0</v>
      </c>
      <c r="AR83" s="53">
        <f>IF($V83&lt;=AQ$2,0,IF($O83&lt;=AQ$2,0,IF($G83&gt;=AR$2,0,IF($K83&gt;=$J83,0,IF($O83&lt;=AR$2,($J83-(SUM($K83,SUM($Z83:AQ83)))),IF($L83=$D$139,(($J83-$K83)/$P83),(($J83-SUM($Z83:AQ83))*$Q83))*IF($V83&lt;=AR$2,(DATEDIF(AQ$2,$V83,"D")/365),IF($G83&gt;AQ$2,(DATEDIF($G83,AR$2,"D")/365),1)))))))</f>
        <v>0</v>
      </c>
      <c r="AS83" s="53">
        <f>IF($V83&lt;=AR$2,0,IF($O83&lt;=AR$2,0,IF($G83&gt;=AS$2,0,IF($K83&gt;=$J83,0,IF($O83&lt;=AS$2,($J83-(SUM($K83,SUM($Z83:AR83)))),IF($L83=$D$139,(($J83-$K83)/$P83),(($J83-SUM($Z83:AR83))*$Q83))*IF($V83&lt;=AS$2,(DATEDIF(AR$2,$V83,"D")/365),IF($G83&gt;AR$2,(DATEDIF($G83,AS$2,"D")/365),1)))))))</f>
        <v>0</v>
      </c>
      <c r="AT83" s="53">
        <f>IF($V83&lt;=AS$2,0,IF($O83&lt;=AS$2,0,IF($G83&gt;=AT$2,0,IF($K83&gt;=$J83,0,IF($O83&lt;=AT$2,($J83-(SUM($K83,SUM($Z83:AS83)))),IF($L83=$D$139,(($J83-$K83)/$P83),(($J83-SUM($Z83:AS83))*$Q83))*IF($V83&lt;=AT$2,(DATEDIF(AS$2,$V83,"D")/365),IF($G83&gt;AS$2,(DATEDIF($G83,AT$2,"D")/365),1)))))))</f>
        <v>0</v>
      </c>
      <c r="AU83" s="53">
        <f>IF($V83&lt;=AT$2,0,IF($O83&lt;=AT$2,0,IF($G83&gt;=AU$2,0,IF($K83&gt;=$J83,0,IF($O83&lt;=AU$2,($J83-(SUM($K83,SUM($Z83:AT83)))),IF($L83=$D$139,(($J83-$K83)/$P83),(($J83-SUM($Z83:AT83))*$Q83))*IF($V83&lt;=AU$2,(DATEDIF(AT$2,$V83,"D")/365),IF($G83&gt;AT$2,(DATEDIF($G83,AU$2,"D")/365),1)))))))</f>
        <v>0</v>
      </c>
      <c r="AV83" s="53">
        <f>IF($V83&lt;=AU$2,0,IF($O83&lt;=AU$2,0,IF($G83&gt;=AV$2,0,IF($K83&gt;=$J83,0,IF($O83&lt;=AV$2,($J83-(SUM($K83,SUM($Z83:AU83)))),IF($L83=$D$139,(($J83-$K83)/$P83),(($J83-SUM($Z83:AU83))*$Q83))*IF($V83&lt;=AV$2,(DATEDIF(AU$2,$V83,"D")/365),IF($G83&gt;AU$2,(DATEDIF($G83,AV$2,"D")/365),1)))))))</f>
        <v>0</v>
      </c>
      <c r="AW83" s="53">
        <f>IF($V83&lt;=AV$2,0,IF($O83&lt;=AV$2,0,IF($G83&gt;=AW$2,0,IF($K83&gt;=$J83,0,IF($O83&lt;=AW$2,($J83-(SUM($K83,SUM($Z83:AV83)))),IF($L83=$D$139,(($J83-$K83)/$P83),(($J83-SUM($Z83:AV83))*$Q83))*IF($V83&lt;=AW$2,(DATEDIF(AV$2,$V83,"D")/365),IF($G83&gt;AV$2,(DATEDIF($G83,AW$2,"D")/365),1)))))))</f>
        <v>0</v>
      </c>
      <c r="AX83" s="53">
        <f>IF($V83&lt;=AW$2,0,IF($O83&lt;=AW$2,0,IF($G83&gt;=AX$2,0,IF($K83&gt;=$J83,0,IF($O83&lt;=AX$2,($J83-(SUM($K83,SUM($Z83:AW83)))),IF($L83=$D$139,(($J83-$K83)/$P83),(($J83-SUM($Z83:AW83))*$Q83))*IF($V83&lt;=AX$2,(DATEDIF(AW$2,$V83,"D")/365),IF($G83&gt;AW$2,(DATEDIF($G83,AX$2,"D")/365),1)))))))</f>
        <v>0</v>
      </c>
      <c r="AY83" s="53">
        <f>IF($V83&lt;=AX$2,0,IF($O83&lt;=AX$2,0,IF($G83&gt;=AY$2,0,IF($K83&gt;=$J83,0,IF($O83&lt;=AY$2,($J83-(SUM($K83,SUM($Z83:AX83)))),IF($L83=$D$139,(($J83-$K83)/$P83),(($J83-SUM($Z83:AX83))*$Q83))*IF($V83&lt;=AY$2,(DATEDIF(AX$2,$V83,"D")/365),IF($G83&gt;AX$2,(DATEDIF($G83,AY$2,"D")/365),1)))))))</f>
        <v>0</v>
      </c>
      <c r="AZ83" s="52"/>
      <c r="BA83" s="52"/>
      <c r="BB83" s="126">
        <f>IF($V83&lt;=BB$2,0,IF($G83&gt;=BB$2,0,IF($G83&gt;$W$3,(J83-Z83),IF($G83&lt;=$W$3,J83-SUM(W83,$Z83:Z83),0))))</f>
        <v>0</v>
      </c>
      <c r="BC83" s="53">
        <f t="shared" si="38"/>
        <v>0</v>
      </c>
      <c r="BD83" s="52">
        <f t="shared" si="38"/>
        <v>0</v>
      </c>
      <c r="BE83" s="53">
        <f t="shared" si="38"/>
        <v>0</v>
      </c>
      <c r="BF83" s="52">
        <f t="shared" si="38"/>
        <v>0</v>
      </c>
      <c r="BG83" s="53">
        <f t="shared" si="38"/>
        <v>0</v>
      </c>
      <c r="BH83" s="52">
        <f t="shared" si="38"/>
        <v>0</v>
      </c>
      <c r="BI83" s="53">
        <f t="shared" si="38"/>
        <v>0</v>
      </c>
      <c r="BJ83" s="52">
        <f t="shared" si="38"/>
        <v>0</v>
      </c>
      <c r="BK83" s="53">
        <f t="shared" si="38"/>
        <v>0</v>
      </c>
      <c r="BL83" s="52">
        <f t="shared" si="38"/>
        <v>0</v>
      </c>
      <c r="BM83" s="53">
        <f t="shared" si="38"/>
        <v>0</v>
      </c>
      <c r="BN83" s="52">
        <f t="shared" si="38"/>
        <v>0</v>
      </c>
      <c r="BO83" s="53">
        <f t="shared" si="38"/>
        <v>0</v>
      </c>
      <c r="BP83" s="52">
        <f t="shared" si="38"/>
        <v>0</v>
      </c>
      <c r="BQ83" s="53">
        <f t="shared" si="38"/>
        <v>0</v>
      </c>
      <c r="BR83" s="52">
        <f t="shared" si="38"/>
        <v>0</v>
      </c>
      <c r="BS83" s="53">
        <f t="shared" si="40"/>
        <v>0</v>
      </c>
      <c r="BT83" s="52">
        <f t="shared" si="40"/>
        <v>0</v>
      </c>
      <c r="BU83" s="53">
        <f t="shared" si="40"/>
        <v>0</v>
      </c>
      <c r="BV83" s="52">
        <f t="shared" si="39"/>
        <v>0</v>
      </c>
      <c r="BW83" s="53">
        <f t="shared" si="39"/>
        <v>0</v>
      </c>
      <c r="BX83" s="52">
        <f t="shared" si="39"/>
        <v>0</v>
      </c>
      <c r="BY83" s="53">
        <f t="shared" si="39"/>
        <v>0</v>
      </c>
      <c r="BZ83" s="52">
        <f t="shared" si="39"/>
        <v>0</v>
      </c>
      <c r="CA83" s="53">
        <f t="shared" si="39"/>
        <v>0</v>
      </c>
    </row>
    <row r="84" spans="1:79">
      <c r="A84" s="20">
        <v>83</v>
      </c>
      <c r="B84" s="20" t="s">
        <v>30</v>
      </c>
      <c r="C84" s="20" t="s">
        <v>153</v>
      </c>
      <c r="D84" s="2">
        <v>1985</v>
      </c>
      <c r="E84" s="3">
        <v>4</v>
      </c>
      <c r="F84" s="2">
        <v>1</v>
      </c>
      <c r="G84" s="55">
        <f t="shared" si="22"/>
        <v>31137</v>
      </c>
      <c r="H84" s="4">
        <v>0</v>
      </c>
      <c r="I84" s="1">
        <v>0</v>
      </c>
      <c r="J84" s="51">
        <f t="shared" si="23"/>
        <v>0</v>
      </c>
      <c r="K84" s="54">
        <f t="shared" si="24"/>
        <v>0</v>
      </c>
      <c r="L84" s="4" t="s">
        <v>96</v>
      </c>
      <c r="M84" s="54">
        <f t="shared" si="37"/>
        <v>10</v>
      </c>
      <c r="N84" s="53">
        <f t="shared" si="28"/>
        <v>10</v>
      </c>
      <c r="O84" s="55">
        <f t="shared" si="29"/>
        <v>34789</v>
      </c>
      <c r="P84" s="53">
        <f t="shared" si="30"/>
        <v>0</v>
      </c>
      <c r="Q84" s="111">
        <f t="shared" si="31"/>
        <v>0</v>
      </c>
      <c r="R84" s="150" t="s">
        <v>130</v>
      </c>
      <c r="S84" s="151">
        <v>17</v>
      </c>
      <c r="T84" s="152">
        <v>4</v>
      </c>
      <c r="U84" s="151">
        <v>2035</v>
      </c>
      <c r="V84" s="116">
        <f t="shared" si="32"/>
        <v>54878</v>
      </c>
      <c r="W84" s="53">
        <f t="shared" si="33"/>
        <v>0</v>
      </c>
      <c r="X84" s="53">
        <f t="shared" si="34"/>
        <v>0</v>
      </c>
      <c r="Y84" s="53">
        <f t="shared" si="35"/>
        <v>0</v>
      </c>
      <c r="Z84" s="53">
        <f t="shared" si="36"/>
        <v>0</v>
      </c>
      <c r="AA84" s="53">
        <f>IF($V84&lt;=Z$2,0,IF($O84&lt;=Z$2,0,IF($G84&gt;=AA$2,0,IF($K84&gt;=$J84,0,IF($O84&lt;=AA$2,($J84-(SUM($K84,SUM($Z84:Z84)))),IF($L84=$D$139,(($J84-$K84)/$P84),(($J84-SUM($Z84:Z84))*$Q84))*IF($V84&lt;=AA$2,(DATEDIF(Z$2,$V84,"D")/365),IF($G84&gt;Z$2,(DATEDIF($G84,AA$2,"D")/365),1)))))))</f>
        <v>0</v>
      </c>
      <c r="AB84" s="53">
        <f>IF($V84&lt;=AA$2,0,IF($O84&lt;=AA$2,0,IF($G84&gt;=AB$2,0,IF($K84&gt;=$J84,0,IF($O84&lt;=AB$2,($J84-(SUM($K84,SUM($Z84:AA84)))),IF($L84=$D$139,(($J84-$K84)/$P84),(($J84-SUM($Z84:AA84))*$Q84))*IF($V84&lt;=AB$2,(DATEDIF(AA$2,$V84,"D")/365),IF($G84&gt;AA$2,(DATEDIF($G84,AB$2,"D")/365),1)))))))</f>
        <v>0</v>
      </c>
      <c r="AC84" s="53">
        <f>IF($V84&lt;=AB$2,0,IF($O84&lt;=AB$2,0,IF($G84&gt;=AC$2,0,IF($K84&gt;=$J84,0,IF($O84&lt;=AC$2,($J84-(SUM($K84,SUM($Z84:AB84)))),IF($L84=$D$139,(($J84-$K84)/$P84),(($J84-SUM($Z84:AB84))*$Q84))*IF($V84&lt;=AC$2,(DATEDIF(AB$2,$V84,"D")/365),IF($G84&gt;AB$2,(DATEDIF($G84,AC$2,"D")/365),1)))))))</f>
        <v>0</v>
      </c>
      <c r="AD84" s="53">
        <f>IF($V84&lt;=AC$2,0,IF($O84&lt;=AC$2,0,IF($G84&gt;=AD$2,0,IF($K84&gt;=$J84,0,IF($O84&lt;=AD$2,($J84-(SUM($K84,SUM($Z84:AC84)))),IF($L84=$D$139,(($J84-$K84)/$P84),(($J84-SUM($Z84:AC84))*$Q84))*IF($V84&lt;=AD$2,(DATEDIF(AC$2,$V84,"D")/365),IF($G84&gt;AC$2,(DATEDIF($G84,AD$2,"D")/365),1)))))))</f>
        <v>0</v>
      </c>
      <c r="AE84" s="53">
        <f>IF($V84&lt;=AD$2,0,IF($O84&lt;=AD$2,0,IF($G84&gt;=AE$2,0,IF($K84&gt;=$J84,0,IF($O84&lt;=AE$2,($J84-(SUM($K84,SUM($Z84:AD84)))),IF($L84=$D$139,(($J84-$K84)/$P84),(($J84-SUM($Z84:AD84))*$Q84))*IF($V84&lt;=AE$2,(DATEDIF(AD$2,$V84,"D")/365),IF($G84&gt;AD$2,(DATEDIF($G84,AE$2,"D")/365),1)))))))</f>
        <v>0</v>
      </c>
      <c r="AF84" s="53">
        <f>IF($V84&lt;=AE$2,0,IF($O84&lt;=AE$2,0,IF($G84&gt;=AF$2,0,IF($K84&gt;=$J84,0,IF($O84&lt;=AF$2,($J84-(SUM($K84,SUM($Z84:AE84)))),IF($L84=$D$139,(($J84-$K84)/$P84),(($J84-SUM($Z84:AE84))*$Q84))*IF($V84&lt;=AF$2,(DATEDIF(AE$2,$V84,"D")/365),IF($G84&gt;AE$2,(DATEDIF($G84,AF$2,"D")/365),1)))))))</f>
        <v>0</v>
      </c>
      <c r="AG84" s="53">
        <f>IF($V84&lt;=AF$2,0,IF($O84&lt;=AF$2,0,IF($G84&gt;=AG$2,0,IF($K84&gt;=$J84,0,IF($O84&lt;=AG$2,($J84-(SUM($K84,SUM($Z84:AF84)))),IF($L84=$D$139,(($J84-$K84)/$P84),(($J84-SUM($Z84:AF84))*$Q84))*IF($V84&lt;=AG$2,(DATEDIF(AF$2,$V84,"D")/365),IF($G84&gt;AF$2,(DATEDIF($G84,AG$2,"D")/365),1)))))))</f>
        <v>0</v>
      </c>
      <c r="AH84" s="53">
        <f>IF($V84&lt;=AG$2,0,IF($O84&lt;=AG$2,0,IF($G84&gt;=AH$2,0,IF($K84&gt;=$J84,0,IF($O84&lt;=AH$2,($J84-(SUM($K84,SUM($Z84:AG84)))),IF($L84=$D$139,(($J84-$K84)/$P84),(($J84-SUM($Z84:AG84))*$Q84))*IF($V84&lt;=AH$2,(DATEDIF(AG$2,$V84,"D")/365),IF($G84&gt;AG$2,(DATEDIF($G84,AH$2,"D")/365),1)))))))</f>
        <v>0</v>
      </c>
      <c r="AI84" s="53">
        <f>IF($V84&lt;=AH$2,0,IF($O84&lt;=AH$2,0,IF($G84&gt;=AI$2,0,IF($K84&gt;=$J84,0,IF($O84&lt;=AI$2,($J84-(SUM($K84,SUM($Z84:AH84)))),IF($L84=$D$139,(($J84-$K84)/$P84),(($J84-SUM($Z84:AH84))*$Q84))*IF($V84&lt;=AI$2,(DATEDIF(AH$2,$V84,"D")/365),IF($G84&gt;AH$2,(DATEDIF($G84,AI$2,"D")/365),1)))))))</f>
        <v>0</v>
      </c>
      <c r="AJ84" s="53">
        <f>IF($V84&lt;=AI$2,0,IF($O84&lt;=AI$2,0,IF($G84&gt;=AJ$2,0,IF($K84&gt;=$J84,0,IF($O84&lt;=AJ$2,($J84-(SUM($K84,SUM($Z84:AI84)))),IF($L84=$D$139,(($J84-$K84)/$P84),(($J84-SUM($Z84:AI84))*$Q84))*IF($V84&lt;=AJ$2,(DATEDIF(AI$2,$V84,"D")/365),IF($G84&gt;AI$2,(DATEDIF($G84,AJ$2,"D")/365),1)))))))</f>
        <v>0</v>
      </c>
      <c r="AK84" s="53">
        <f>IF($V84&lt;=AJ$2,0,IF($O84&lt;=AJ$2,0,IF($G84&gt;=AK$2,0,IF($K84&gt;=$J84,0,IF($O84&lt;=AK$2,($J84-(SUM($K84,SUM($Z84:AJ84)))),IF($L84=$D$139,(($J84-$K84)/$P84),(($J84-SUM($Z84:AJ84))*$Q84))*IF($V84&lt;=AK$2,(DATEDIF(AJ$2,$V84,"D")/365),IF($G84&gt;AJ$2,(DATEDIF($G84,AK$2,"D")/365),1)))))))</f>
        <v>0</v>
      </c>
      <c r="AL84" s="53">
        <f>IF($V84&lt;=AK$2,0,IF($O84&lt;=AK$2,0,IF($G84&gt;=AL$2,0,IF($K84&gt;=$J84,0,IF($O84&lt;=AL$2,($J84-(SUM($K84,SUM($Z84:AK84)))),IF($L84=$D$139,(($J84-$K84)/$P84),(($J84-SUM($Z84:AK84))*$Q84))*IF($V84&lt;=AL$2,(DATEDIF(AK$2,$V84,"D")/365),IF($G84&gt;AK$2,(DATEDIF($G84,AL$2,"D")/365),1)))))))</f>
        <v>0</v>
      </c>
      <c r="AM84" s="53">
        <f>IF($V84&lt;=AL$2,0,IF($O84&lt;=AL$2,0,IF($G84&gt;=AM$2,0,IF($K84&gt;=$J84,0,IF($O84&lt;=AM$2,($J84-(SUM($K84,SUM($Z84:AL84)))),IF($L84=$D$139,(($J84-$K84)/$P84),(($J84-SUM($Z84:AL84))*$Q84))*IF($V84&lt;=AM$2,(DATEDIF(AL$2,$V84,"D")/365),IF($G84&gt;AL$2,(DATEDIF($G84,AM$2,"D")/365),1)))))))</f>
        <v>0</v>
      </c>
      <c r="AN84" s="53">
        <f>IF($V84&lt;=AM$2,0,IF($O84&lt;=AM$2,0,IF($G84&gt;=AN$2,0,IF($K84&gt;=$J84,0,IF($O84&lt;=AN$2,($J84-(SUM($K84,SUM($Z84:AM84)))),IF($L84=$D$139,(($J84-$K84)/$P84),(($J84-SUM($Z84:AM84))*$Q84))*IF($V84&lt;=AN$2,(DATEDIF(AM$2,$V84,"D")/365),IF($G84&gt;AM$2,(DATEDIF($G84,AN$2,"D")/365),1)))))))</f>
        <v>0</v>
      </c>
      <c r="AO84" s="53">
        <f>IF($V84&lt;=AN$2,0,IF($O84&lt;=AN$2,0,IF($G84&gt;=AO$2,0,IF($K84&gt;=$J84,0,IF($O84&lt;=AO$2,($J84-(SUM($K84,SUM($Z84:AN84)))),IF($L84=$D$139,(($J84-$K84)/$P84),(($J84-SUM($Z84:AN84))*$Q84))*IF($V84&lt;=AO$2,(DATEDIF(AN$2,$V84,"D")/365),IF($G84&gt;AN$2,(DATEDIF($G84,AO$2,"D")/365),1)))))))</f>
        <v>0</v>
      </c>
      <c r="AP84" s="53">
        <f>IF($V84&lt;=AO$2,0,IF($O84&lt;=AO$2,0,IF($G84&gt;=AP$2,0,IF($K84&gt;=$J84,0,IF($O84&lt;=AP$2,($J84-(SUM($K84,SUM($Z84:AO84)))),IF($L84=$D$139,(($J84-$K84)/$P84),(($J84-SUM($Z84:AO84))*$Q84))*IF($V84&lt;=AP$2,(DATEDIF(AO$2,$V84,"D")/365),IF($G84&gt;AO$2,(DATEDIF($G84,AP$2,"D")/365),1)))))))</f>
        <v>0</v>
      </c>
      <c r="AQ84" s="53">
        <f>IF($V84&lt;=AP$2,0,IF($O84&lt;=AP$2,0,IF($G84&gt;=AQ$2,0,IF($K84&gt;=$J84,0,IF($O84&lt;=AQ$2,($J84-(SUM($K84,SUM($Z84:AP84)))),IF($L84=$D$139,(($J84-$K84)/$P84),(($J84-SUM($Z84:AP84))*$Q84))*IF($V84&lt;=AQ$2,(DATEDIF(AP$2,$V84,"D")/365),IF($G84&gt;AP$2,(DATEDIF($G84,AQ$2,"D")/365),1)))))))</f>
        <v>0</v>
      </c>
      <c r="AR84" s="53">
        <f>IF($V84&lt;=AQ$2,0,IF($O84&lt;=AQ$2,0,IF($G84&gt;=AR$2,0,IF($K84&gt;=$J84,0,IF($O84&lt;=AR$2,($J84-(SUM($K84,SUM($Z84:AQ84)))),IF($L84=$D$139,(($J84-$K84)/$P84),(($J84-SUM($Z84:AQ84))*$Q84))*IF($V84&lt;=AR$2,(DATEDIF(AQ$2,$V84,"D")/365),IF($G84&gt;AQ$2,(DATEDIF($G84,AR$2,"D")/365),1)))))))</f>
        <v>0</v>
      </c>
      <c r="AS84" s="53">
        <f>IF($V84&lt;=AR$2,0,IF($O84&lt;=AR$2,0,IF($G84&gt;=AS$2,0,IF($K84&gt;=$J84,0,IF($O84&lt;=AS$2,($J84-(SUM($K84,SUM($Z84:AR84)))),IF($L84=$D$139,(($J84-$K84)/$P84),(($J84-SUM($Z84:AR84))*$Q84))*IF($V84&lt;=AS$2,(DATEDIF(AR$2,$V84,"D")/365),IF($G84&gt;AR$2,(DATEDIF($G84,AS$2,"D")/365),1)))))))</f>
        <v>0</v>
      </c>
      <c r="AT84" s="53">
        <f>IF($V84&lt;=AS$2,0,IF($O84&lt;=AS$2,0,IF($G84&gt;=AT$2,0,IF($K84&gt;=$J84,0,IF($O84&lt;=AT$2,($J84-(SUM($K84,SUM($Z84:AS84)))),IF($L84=$D$139,(($J84-$K84)/$P84),(($J84-SUM($Z84:AS84))*$Q84))*IF($V84&lt;=AT$2,(DATEDIF(AS$2,$V84,"D")/365),IF($G84&gt;AS$2,(DATEDIF($G84,AT$2,"D")/365),1)))))))</f>
        <v>0</v>
      </c>
      <c r="AU84" s="53">
        <f>IF($V84&lt;=AT$2,0,IF($O84&lt;=AT$2,0,IF($G84&gt;=AU$2,0,IF($K84&gt;=$J84,0,IF($O84&lt;=AU$2,($J84-(SUM($K84,SUM($Z84:AT84)))),IF($L84=$D$139,(($J84-$K84)/$P84),(($J84-SUM($Z84:AT84))*$Q84))*IF($V84&lt;=AU$2,(DATEDIF(AT$2,$V84,"D")/365),IF($G84&gt;AT$2,(DATEDIF($G84,AU$2,"D")/365),1)))))))</f>
        <v>0</v>
      </c>
      <c r="AV84" s="53">
        <f>IF($V84&lt;=AU$2,0,IF($O84&lt;=AU$2,0,IF($G84&gt;=AV$2,0,IF($K84&gt;=$J84,0,IF($O84&lt;=AV$2,($J84-(SUM($K84,SUM($Z84:AU84)))),IF($L84=$D$139,(($J84-$K84)/$P84),(($J84-SUM($Z84:AU84))*$Q84))*IF($V84&lt;=AV$2,(DATEDIF(AU$2,$V84,"D")/365),IF($G84&gt;AU$2,(DATEDIF($G84,AV$2,"D")/365),1)))))))</f>
        <v>0</v>
      </c>
      <c r="AW84" s="53">
        <f>IF($V84&lt;=AV$2,0,IF($O84&lt;=AV$2,0,IF($G84&gt;=AW$2,0,IF($K84&gt;=$J84,0,IF($O84&lt;=AW$2,($J84-(SUM($K84,SUM($Z84:AV84)))),IF($L84=$D$139,(($J84-$K84)/$P84),(($J84-SUM($Z84:AV84))*$Q84))*IF($V84&lt;=AW$2,(DATEDIF(AV$2,$V84,"D")/365),IF($G84&gt;AV$2,(DATEDIF($G84,AW$2,"D")/365),1)))))))</f>
        <v>0</v>
      </c>
      <c r="AX84" s="53">
        <f>IF($V84&lt;=AW$2,0,IF($O84&lt;=AW$2,0,IF($G84&gt;=AX$2,0,IF($K84&gt;=$J84,0,IF($O84&lt;=AX$2,($J84-(SUM($K84,SUM($Z84:AW84)))),IF($L84=$D$139,(($J84-$K84)/$P84),(($J84-SUM($Z84:AW84))*$Q84))*IF($V84&lt;=AX$2,(DATEDIF(AW$2,$V84,"D")/365),IF($G84&gt;AW$2,(DATEDIF($G84,AX$2,"D")/365),1)))))))</f>
        <v>0</v>
      </c>
      <c r="AY84" s="53">
        <f>IF($V84&lt;=AX$2,0,IF($O84&lt;=AX$2,0,IF($G84&gt;=AY$2,0,IF($K84&gt;=$J84,0,IF($O84&lt;=AY$2,($J84-(SUM($K84,SUM($Z84:AX84)))),IF($L84=$D$139,(($J84-$K84)/$P84),(($J84-SUM($Z84:AX84))*$Q84))*IF($V84&lt;=AY$2,(DATEDIF(AX$2,$V84,"D")/365),IF($G84&gt;AX$2,(DATEDIF($G84,AY$2,"D")/365),1)))))))</f>
        <v>0</v>
      </c>
      <c r="AZ84" s="52"/>
      <c r="BA84" s="52"/>
      <c r="BB84" s="126">
        <f>IF($V84&lt;=BB$2,0,IF($G84&gt;=BB$2,0,IF($G84&gt;$W$3,(J84-Z84),IF($G84&lt;=$W$3,J84-SUM(W84,$Z84:Z84),0))))</f>
        <v>0</v>
      </c>
      <c r="BC84" s="53">
        <f t="shared" si="38"/>
        <v>0</v>
      </c>
      <c r="BD84" s="52">
        <f t="shared" si="38"/>
        <v>0</v>
      </c>
      <c r="BE84" s="53">
        <f t="shared" si="38"/>
        <v>0</v>
      </c>
      <c r="BF84" s="52">
        <f t="shared" si="38"/>
        <v>0</v>
      </c>
      <c r="BG84" s="53">
        <f t="shared" si="38"/>
        <v>0</v>
      </c>
      <c r="BH84" s="52">
        <f t="shared" si="38"/>
        <v>0</v>
      </c>
      <c r="BI84" s="53">
        <f t="shared" si="38"/>
        <v>0</v>
      </c>
      <c r="BJ84" s="52">
        <f t="shared" si="38"/>
        <v>0</v>
      </c>
      <c r="BK84" s="53">
        <f t="shared" si="38"/>
        <v>0</v>
      </c>
      <c r="BL84" s="52">
        <f t="shared" si="38"/>
        <v>0</v>
      </c>
      <c r="BM84" s="53">
        <f t="shared" si="38"/>
        <v>0</v>
      </c>
      <c r="BN84" s="52">
        <f t="shared" si="38"/>
        <v>0</v>
      </c>
      <c r="BO84" s="53">
        <f t="shared" si="38"/>
        <v>0</v>
      </c>
      <c r="BP84" s="52">
        <f t="shared" si="38"/>
        <v>0</v>
      </c>
      <c r="BQ84" s="53">
        <f t="shared" si="38"/>
        <v>0</v>
      </c>
      <c r="BR84" s="52">
        <f t="shared" si="38"/>
        <v>0</v>
      </c>
      <c r="BS84" s="53">
        <f t="shared" si="40"/>
        <v>0</v>
      </c>
      <c r="BT84" s="52">
        <f t="shared" si="40"/>
        <v>0</v>
      </c>
      <c r="BU84" s="53">
        <f t="shared" si="40"/>
        <v>0</v>
      </c>
      <c r="BV84" s="52">
        <f t="shared" si="39"/>
        <v>0</v>
      </c>
      <c r="BW84" s="53">
        <f t="shared" si="39"/>
        <v>0</v>
      </c>
      <c r="BX84" s="52">
        <f t="shared" si="39"/>
        <v>0</v>
      </c>
      <c r="BY84" s="53">
        <f t="shared" si="39"/>
        <v>0</v>
      </c>
      <c r="BZ84" s="52">
        <f t="shared" si="39"/>
        <v>0</v>
      </c>
      <c r="CA84" s="53">
        <f t="shared" si="39"/>
        <v>0</v>
      </c>
    </row>
    <row r="85" spans="1:79">
      <c r="A85" s="20">
        <v>84</v>
      </c>
      <c r="B85" s="20" t="s">
        <v>30</v>
      </c>
      <c r="C85" s="20" t="s">
        <v>153</v>
      </c>
      <c r="D85" s="2">
        <v>1985</v>
      </c>
      <c r="E85" s="3">
        <v>4</v>
      </c>
      <c r="F85" s="2">
        <v>1</v>
      </c>
      <c r="G85" s="55">
        <f t="shared" si="22"/>
        <v>31137</v>
      </c>
      <c r="H85" s="4">
        <v>0</v>
      </c>
      <c r="I85" s="1">
        <v>0</v>
      </c>
      <c r="J85" s="51">
        <f t="shared" si="23"/>
        <v>0</v>
      </c>
      <c r="K85" s="54">
        <f t="shared" si="24"/>
        <v>0</v>
      </c>
      <c r="L85" s="4" t="s">
        <v>96</v>
      </c>
      <c r="M85" s="54">
        <f t="shared" si="37"/>
        <v>10</v>
      </c>
      <c r="N85" s="53">
        <f t="shared" si="28"/>
        <v>10</v>
      </c>
      <c r="O85" s="55">
        <f t="shared" si="29"/>
        <v>34789</v>
      </c>
      <c r="P85" s="53">
        <f t="shared" si="30"/>
        <v>0</v>
      </c>
      <c r="Q85" s="111">
        <f t="shared" si="31"/>
        <v>0</v>
      </c>
      <c r="R85" s="150" t="s">
        <v>130</v>
      </c>
      <c r="S85" s="151">
        <v>17</v>
      </c>
      <c r="T85" s="152">
        <v>4</v>
      </c>
      <c r="U85" s="151">
        <v>2035</v>
      </c>
      <c r="V85" s="116">
        <f t="shared" si="32"/>
        <v>54878</v>
      </c>
      <c r="W85" s="53">
        <f t="shared" si="33"/>
        <v>0</v>
      </c>
      <c r="X85" s="53">
        <f t="shared" si="34"/>
        <v>0</v>
      </c>
      <c r="Y85" s="53">
        <f t="shared" si="35"/>
        <v>0</v>
      </c>
      <c r="Z85" s="53">
        <f t="shared" si="36"/>
        <v>0</v>
      </c>
      <c r="AA85" s="53">
        <f>IF($V85&lt;=Z$2,0,IF($O85&lt;=Z$2,0,IF($G85&gt;=AA$2,0,IF($K85&gt;=$J85,0,IF($O85&lt;=AA$2,($J85-(SUM($K85,SUM($Z85:Z85)))),IF($L85=$D$139,(($J85-$K85)/$P85),(($J85-SUM($Z85:Z85))*$Q85))*IF($V85&lt;=AA$2,(DATEDIF(Z$2,$V85,"D")/365),IF($G85&gt;Z$2,(DATEDIF($G85,AA$2,"D")/365),1)))))))</f>
        <v>0</v>
      </c>
      <c r="AB85" s="53">
        <f>IF($V85&lt;=AA$2,0,IF($O85&lt;=AA$2,0,IF($G85&gt;=AB$2,0,IF($K85&gt;=$J85,0,IF($O85&lt;=AB$2,($J85-(SUM($K85,SUM($Z85:AA85)))),IF($L85=$D$139,(($J85-$K85)/$P85),(($J85-SUM($Z85:AA85))*$Q85))*IF($V85&lt;=AB$2,(DATEDIF(AA$2,$V85,"D")/365),IF($G85&gt;AA$2,(DATEDIF($G85,AB$2,"D")/365),1)))))))</f>
        <v>0</v>
      </c>
      <c r="AC85" s="53">
        <f>IF($V85&lt;=AB$2,0,IF($O85&lt;=AB$2,0,IF($G85&gt;=AC$2,0,IF($K85&gt;=$J85,0,IF($O85&lt;=AC$2,($J85-(SUM($K85,SUM($Z85:AB85)))),IF($L85=$D$139,(($J85-$K85)/$P85),(($J85-SUM($Z85:AB85))*$Q85))*IF($V85&lt;=AC$2,(DATEDIF(AB$2,$V85,"D")/365),IF($G85&gt;AB$2,(DATEDIF($G85,AC$2,"D")/365),1)))))))</f>
        <v>0</v>
      </c>
      <c r="AD85" s="53">
        <f>IF($V85&lt;=AC$2,0,IF($O85&lt;=AC$2,0,IF($G85&gt;=AD$2,0,IF($K85&gt;=$J85,0,IF($O85&lt;=AD$2,($J85-(SUM($K85,SUM($Z85:AC85)))),IF($L85=$D$139,(($J85-$K85)/$P85),(($J85-SUM($Z85:AC85))*$Q85))*IF($V85&lt;=AD$2,(DATEDIF(AC$2,$V85,"D")/365),IF($G85&gt;AC$2,(DATEDIF($G85,AD$2,"D")/365),1)))))))</f>
        <v>0</v>
      </c>
      <c r="AE85" s="53">
        <f>IF($V85&lt;=AD$2,0,IF($O85&lt;=AD$2,0,IF($G85&gt;=AE$2,0,IF($K85&gt;=$J85,0,IF($O85&lt;=AE$2,($J85-(SUM($K85,SUM($Z85:AD85)))),IF($L85=$D$139,(($J85-$K85)/$P85),(($J85-SUM($Z85:AD85))*$Q85))*IF($V85&lt;=AE$2,(DATEDIF(AD$2,$V85,"D")/365),IF($G85&gt;AD$2,(DATEDIF($G85,AE$2,"D")/365),1)))))))</f>
        <v>0</v>
      </c>
      <c r="AF85" s="53">
        <f>IF($V85&lt;=AE$2,0,IF($O85&lt;=AE$2,0,IF($G85&gt;=AF$2,0,IF($K85&gt;=$J85,0,IF($O85&lt;=AF$2,($J85-(SUM($K85,SUM($Z85:AE85)))),IF($L85=$D$139,(($J85-$K85)/$P85),(($J85-SUM($Z85:AE85))*$Q85))*IF($V85&lt;=AF$2,(DATEDIF(AE$2,$V85,"D")/365),IF($G85&gt;AE$2,(DATEDIF($G85,AF$2,"D")/365),1)))))))</f>
        <v>0</v>
      </c>
      <c r="AG85" s="53">
        <f>IF($V85&lt;=AF$2,0,IF($O85&lt;=AF$2,0,IF($G85&gt;=AG$2,0,IF($K85&gt;=$J85,0,IF($O85&lt;=AG$2,($J85-(SUM($K85,SUM($Z85:AF85)))),IF($L85=$D$139,(($J85-$K85)/$P85),(($J85-SUM($Z85:AF85))*$Q85))*IF($V85&lt;=AG$2,(DATEDIF(AF$2,$V85,"D")/365),IF($G85&gt;AF$2,(DATEDIF($G85,AG$2,"D")/365),1)))))))</f>
        <v>0</v>
      </c>
      <c r="AH85" s="53">
        <f>IF($V85&lt;=AG$2,0,IF($O85&lt;=AG$2,0,IF($G85&gt;=AH$2,0,IF($K85&gt;=$J85,0,IF($O85&lt;=AH$2,($J85-(SUM($K85,SUM($Z85:AG85)))),IF($L85=$D$139,(($J85-$K85)/$P85),(($J85-SUM($Z85:AG85))*$Q85))*IF($V85&lt;=AH$2,(DATEDIF(AG$2,$V85,"D")/365),IF($G85&gt;AG$2,(DATEDIF($G85,AH$2,"D")/365),1)))))))</f>
        <v>0</v>
      </c>
      <c r="AI85" s="53">
        <f>IF($V85&lt;=AH$2,0,IF($O85&lt;=AH$2,0,IF($G85&gt;=AI$2,0,IF($K85&gt;=$J85,0,IF($O85&lt;=AI$2,($J85-(SUM($K85,SUM($Z85:AH85)))),IF($L85=$D$139,(($J85-$K85)/$P85),(($J85-SUM($Z85:AH85))*$Q85))*IF($V85&lt;=AI$2,(DATEDIF(AH$2,$V85,"D")/365),IF($G85&gt;AH$2,(DATEDIF($G85,AI$2,"D")/365),1)))))))</f>
        <v>0</v>
      </c>
      <c r="AJ85" s="53">
        <f>IF($V85&lt;=AI$2,0,IF($O85&lt;=AI$2,0,IF($G85&gt;=AJ$2,0,IF($K85&gt;=$J85,0,IF($O85&lt;=AJ$2,($J85-(SUM($K85,SUM($Z85:AI85)))),IF($L85=$D$139,(($J85-$K85)/$P85),(($J85-SUM($Z85:AI85))*$Q85))*IF($V85&lt;=AJ$2,(DATEDIF(AI$2,$V85,"D")/365),IF($G85&gt;AI$2,(DATEDIF($G85,AJ$2,"D")/365),1)))))))</f>
        <v>0</v>
      </c>
      <c r="AK85" s="53">
        <f>IF($V85&lt;=AJ$2,0,IF($O85&lt;=AJ$2,0,IF($G85&gt;=AK$2,0,IF($K85&gt;=$J85,0,IF($O85&lt;=AK$2,($J85-(SUM($K85,SUM($Z85:AJ85)))),IF($L85=$D$139,(($J85-$K85)/$P85),(($J85-SUM($Z85:AJ85))*$Q85))*IF($V85&lt;=AK$2,(DATEDIF(AJ$2,$V85,"D")/365),IF($G85&gt;AJ$2,(DATEDIF($G85,AK$2,"D")/365),1)))))))</f>
        <v>0</v>
      </c>
      <c r="AL85" s="53">
        <f>IF($V85&lt;=AK$2,0,IF($O85&lt;=AK$2,0,IF($G85&gt;=AL$2,0,IF($K85&gt;=$J85,0,IF($O85&lt;=AL$2,($J85-(SUM($K85,SUM($Z85:AK85)))),IF($L85=$D$139,(($J85-$K85)/$P85),(($J85-SUM($Z85:AK85))*$Q85))*IF($V85&lt;=AL$2,(DATEDIF(AK$2,$V85,"D")/365),IF($G85&gt;AK$2,(DATEDIF($G85,AL$2,"D")/365),1)))))))</f>
        <v>0</v>
      </c>
      <c r="AM85" s="53">
        <f>IF($V85&lt;=AL$2,0,IF($O85&lt;=AL$2,0,IF($G85&gt;=AM$2,0,IF($K85&gt;=$J85,0,IF($O85&lt;=AM$2,($J85-(SUM($K85,SUM($Z85:AL85)))),IF($L85=$D$139,(($J85-$K85)/$P85),(($J85-SUM($Z85:AL85))*$Q85))*IF($V85&lt;=AM$2,(DATEDIF(AL$2,$V85,"D")/365),IF($G85&gt;AL$2,(DATEDIF($G85,AM$2,"D")/365),1)))))))</f>
        <v>0</v>
      </c>
      <c r="AN85" s="53">
        <f>IF($V85&lt;=AM$2,0,IF($O85&lt;=AM$2,0,IF($G85&gt;=AN$2,0,IF($K85&gt;=$J85,0,IF($O85&lt;=AN$2,($J85-(SUM($K85,SUM($Z85:AM85)))),IF($L85=$D$139,(($J85-$K85)/$P85),(($J85-SUM($Z85:AM85))*$Q85))*IF($V85&lt;=AN$2,(DATEDIF(AM$2,$V85,"D")/365),IF($G85&gt;AM$2,(DATEDIF($G85,AN$2,"D")/365),1)))))))</f>
        <v>0</v>
      </c>
      <c r="AO85" s="53">
        <f>IF($V85&lt;=AN$2,0,IF($O85&lt;=AN$2,0,IF($G85&gt;=AO$2,0,IF($K85&gt;=$J85,0,IF($O85&lt;=AO$2,($J85-(SUM($K85,SUM($Z85:AN85)))),IF($L85=$D$139,(($J85-$K85)/$P85),(($J85-SUM($Z85:AN85))*$Q85))*IF($V85&lt;=AO$2,(DATEDIF(AN$2,$V85,"D")/365),IF($G85&gt;AN$2,(DATEDIF($G85,AO$2,"D")/365),1)))))))</f>
        <v>0</v>
      </c>
      <c r="AP85" s="53">
        <f>IF($V85&lt;=AO$2,0,IF($O85&lt;=AO$2,0,IF($G85&gt;=AP$2,0,IF($K85&gt;=$J85,0,IF($O85&lt;=AP$2,($J85-(SUM($K85,SUM($Z85:AO85)))),IF($L85=$D$139,(($J85-$K85)/$P85),(($J85-SUM($Z85:AO85))*$Q85))*IF($V85&lt;=AP$2,(DATEDIF(AO$2,$V85,"D")/365),IF($G85&gt;AO$2,(DATEDIF($G85,AP$2,"D")/365),1)))))))</f>
        <v>0</v>
      </c>
      <c r="AQ85" s="53">
        <f>IF($V85&lt;=AP$2,0,IF($O85&lt;=AP$2,0,IF($G85&gt;=AQ$2,0,IF($K85&gt;=$J85,0,IF($O85&lt;=AQ$2,($J85-(SUM($K85,SUM($Z85:AP85)))),IF($L85=$D$139,(($J85-$K85)/$P85),(($J85-SUM($Z85:AP85))*$Q85))*IF($V85&lt;=AQ$2,(DATEDIF(AP$2,$V85,"D")/365),IF($G85&gt;AP$2,(DATEDIF($G85,AQ$2,"D")/365),1)))))))</f>
        <v>0</v>
      </c>
      <c r="AR85" s="53">
        <f>IF($V85&lt;=AQ$2,0,IF($O85&lt;=AQ$2,0,IF($G85&gt;=AR$2,0,IF($K85&gt;=$J85,0,IF($O85&lt;=AR$2,($J85-(SUM($K85,SUM($Z85:AQ85)))),IF($L85=$D$139,(($J85-$K85)/$P85),(($J85-SUM($Z85:AQ85))*$Q85))*IF($V85&lt;=AR$2,(DATEDIF(AQ$2,$V85,"D")/365),IF($G85&gt;AQ$2,(DATEDIF($G85,AR$2,"D")/365),1)))))))</f>
        <v>0</v>
      </c>
      <c r="AS85" s="53">
        <f>IF($V85&lt;=AR$2,0,IF($O85&lt;=AR$2,0,IF($G85&gt;=AS$2,0,IF($K85&gt;=$J85,0,IF($O85&lt;=AS$2,($J85-(SUM($K85,SUM($Z85:AR85)))),IF($L85=$D$139,(($J85-$K85)/$P85),(($J85-SUM($Z85:AR85))*$Q85))*IF($V85&lt;=AS$2,(DATEDIF(AR$2,$V85,"D")/365),IF($G85&gt;AR$2,(DATEDIF($G85,AS$2,"D")/365),1)))))))</f>
        <v>0</v>
      </c>
      <c r="AT85" s="53">
        <f>IF($V85&lt;=AS$2,0,IF($O85&lt;=AS$2,0,IF($G85&gt;=AT$2,0,IF($K85&gt;=$J85,0,IF($O85&lt;=AT$2,($J85-(SUM($K85,SUM($Z85:AS85)))),IF($L85=$D$139,(($J85-$K85)/$P85),(($J85-SUM($Z85:AS85))*$Q85))*IF($V85&lt;=AT$2,(DATEDIF(AS$2,$V85,"D")/365),IF($G85&gt;AS$2,(DATEDIF($G85,AT$2,"D")/365),1)))))))</f>
        <v>0</v>
      </c>
      <c r="AU85" s="53">
        <f>IF($V85&lt;=AT$2,0,IF($O85&lt;=AT$2,0,IF($G85&gt;=AU$2,0,IF($K85&gt;=$J85,0,IF($O85&lt;=AU$2,($J85-(SUM($K85,SUM($Z85:AT85)))),IF($L85=$D$139,(($J85-$K85)/$P85),(($J85-SUM($Z85:AT85))*$Q85))*IF($V85&lt;=AU$2,(DATEDIF(AT$2,$V85,"D")/365),IF($G85&gt;AT$2,(DATEDIF($G85,AU$2,"D")/365),1)))))))</f>
        <v>0</v>
      </c>
      <c r="AV85" s="53">
        <f>IF($V85&lt;=AU$2,0,IF($O85&lt;=AU$2,0,IF($G85&gt;=AV$2,0,IF($K85&gt;=$J85,0,IF($O85&lt;=AV$2,($J85-(SUM($K85,SUM($Z85:AU85)))),IF($L85=$D$139,(($J85-$K85)/$P85),(($J85-SUM($Z85:AU85))*$Q85))*IF($V85&lt;=AV$2,(DATEDIF(AU$2,$V85,"D")/365),IF($G85&gt;AU$2,(DATEDIF($G85,AV$2,"D")/365),1)))))))</f>
        <v>0</v>
      </c>
      <c r="AW85" s="53">
        <f>IF($V85&lt;=AV$2,0,IF($O85&lt;=AV$2,0,IF($G85&gt;=AW$2,0,IF($K85&gt;=$J85,0,IF($O85&lt;=AW$2,($J85-(SUM($K85,SUM($Z85:AV85)))),IF($L85=$D$139,(($J85-$K85)/$P85),(($J85-SUM($Z85:AV85))*$Q85))*IF($V85&lt;=AW$2,(DATEDIF(AV$2,$V85,"D")/365),IF($G85&gt;AV$2,(DATEDIF($G85,AW$2,"D")/365),1)))))))</f>
        <v>0</v>
      </c>
      <c r="AX85" s="53">
        <f>IF($V85&lt;=AW$2,0,IF($O85&lt;=AW$2,0,IF($G85&gt;=AX$2,0,IF($K85&gt;=$J85,0,IF($O85&lt;=AX$2,($J85-(SUM($K85,SUM($Z85:AW85)))),IF($L85=$D$139,(($J85-$K85)/$P85),(($J85-SUM($Z85:AW85))*$Q85))*IF($V85&lt;=AX$2,(DATEDIF(AW$2,$V85,"D")/365),IF($G85&gt;AW$2,(DATEDIF($G85,AX$2,"D")/365),1)))))))</f>
        <v>0</v>
      </c>
      <c r="AY85" s="53">
        <f>IF($V85&lt;=AX$2,0,IF($O85&lt;=AX$2,0,IF($G85&gt;=AY$2,0,IF($K85&gt;=$J85,0,IF($O85&lt;=AY$2,($J85-(SUM($K85,SUM($Z85:AX85)))),IF($L85=$D$139,(($J85-$K85)/$P85),(($J85-SUM($Z85:AX85))*$Q85))*IF($V85&lt;=AY$2,(DATEDIF(AX$2,$V85,"D")/365),IF($G85&gt;AX$2,(DATEDIF($G85,AY$2,"D")/365),1)))))))</f>
        <v>0</v>
      </c>
      <c r="AZ85" s="52"/>
      <c r="BA85" s="52"/>
      <c r="BB85" s="126">
        <f>IF($V85&lt;=BB$2,0,IF($G85&gt;=BB$2,0,IF($G85&gt;$W$3,(J85-Z85),IF($G85&lt;=$W$3,J85-SUM(W85,$Z85:Z85),0))))</f>
        <v>0</v>
      </c>
      <c r="BC85" s="53">
        <f t="shared" si="38"/>
        <v>0</v>
      </c>
      <c r="BD85" s="52">
        <f t="shared" si="38"/>
        <v>0</v>
      </c>
      <c r="BE85" s="53">
        <f t="shared" si="38"/>
        <v>0</v>
      </c>
      <c r="BF85" s="52">
        <f t="shared" si="38"/>
        <v>0</v>
      </c>
      <c r="BG85" s="53">
        <f t="shared" si="38"/>
        <v>0</v>
      </c>
      <c r="BH85" s="52">
        <f t="shared" si="38"/>
        <v>0</v>
      </c>
      <c r="BI85" s="53">
        <f t="shared" si="38"/>
        <v>0</v>
      </c>
      <c r="BJ85" s="52">
        <f t="shared" si="38"/>
        <v>0</v>
      </c>
      <c r="BK85" s="53">
        <f t="shared" si="38"/>
        <v>0</v>
      </c>
      <c r="BL85" s="52">
        <f t="shared" si="38"/>
        <v>0</v>
      </c>
      <c r="BM85" s="53">
        <f t="shared" si="38"/>
        <v>0</v>
      </c>
      <c r="BN85" s="52">
        <f t="shared" si="38"/>
        <v>0</v>
      </c>
      <c r="BO85" s="53">
        <f t="shared" si="38"/>
        <v>0</v>
      </c>
      <c r="BP85" s="52">
        <f t="shared" si="38"/>
        <v>0</v>
      </c>
      <c r="BQ85" s="53">
        <f t="shared" si="38"/>
        <v>0</v>
      </c>
      <c r="BR85" s="52">
        <f t="shared" si="38"/>
        <v>0</v>
      </c>
      <c r="BS85" s="53">
        <f t="shared" si="40"/>
        <v>0</v>
      </c>
      <c r="BT85" s="52">
        <f t="shared" si="40"/>
        <v>0</v>
      </c>
      <c r="BU85" s="53">
        <f t="shared" si="40"/>
        <v>0</v>
      </c>
      <c r="BV85" s="52">
        <f t="shared" si="39"/>
        <v>0</v>
      </c>
      <c r="BW85" s="53">
        <f t="shared" si="39"/>
        <v>0</v>
      </c>
      <c r="BX85" s="52">
        <f t="shared" si="39"/>
        <v>0</v>
      </c>
      <c r="BY85" s="53">
        <f t="shared" si="39"/>
        <v>0</v>
      </c>
      <c r="BZ85" s="52">
        <f t="shared" si="39"/>
        <v>0</v>
      </c>
      <c r="CA85" s="53">
        <f t="shared" si="39"/>
        <v>0</v>
      </c>
    </row>
    <row r="86" spans="1:79">
      <c r="A86" s="20">
        <v>85</v>
      </c>
      <c r="B86" s="20" t="s">
        <v>30</v>
      </c>
      <c r="C86" s="20" t="s">
        <v>153</v>
      </c>
      <c r="D86" s="2">
        <v>1985</v>
      </c>
      <c r="E86" s="3">
        <v>4</v>
      </c>
      <c r="F86" s="2">
        <v>1</v>
      </c>
      <c r="G86" s="55">
        <f t="shared" si="22"/>
        <v>31137</v>
      </c>
      <c r="H86" s="4">
        <v>0</v>
      </c>
      <c r="I86" s="1">
        <v>0</v>
      </c>
      <c r="J86" s="51">
        <f t="shared" si="23"/>
        <v>0</v>
      </c>
      <c r="K86" s="54">
        <f t="shared" si="24"/>
        <v>0</v>
      </c>
      <c r="L86" s="4" t="s">
        <v>96</v>
      </c>
      <c r="M86" s="54">
        <f t="shared" si="37"/>
        <v>10</v>
      </c>
      <c r="N86" s="53">
        <f t="shared" si="28"/>
        <v>10</v>
      </c>
      <c r="O86" s="55">
        <f t="shared" si="29"/>
        <v>34789</v>
      </c>
      <c r="P86" s="53">
        <f t="shared" si="30"/>
        <v>0</v>
      </c>
      <c r="Q86" s="111">
        <f t="shared" si="31"/>
        <v>0</v>
      </c>
      <c r="R86" s="150" t="s">
        <v>130</v>
      </c>
      <c r="S86" s="151">
        <v>17</v>
      </c>
      <c r="T86" s="152">
        <v>4</v>
      </c>
      <c r="U86" s="151">
        <v>2035</v>
      </c>
      <c r="V86" s="116">
        <f t="shared" si="32"/>
        <v>54878</v>
      </c>
      <c r="W86" s="53">
        <f t="shared" si="33"/>
        <v>0</v>
      </c>
      <c r="X86" s="53">
        <f t="shared" si="34"/>
        <v>0</v>
      </c>
      <c r="Y86" s="53">
        <f t="shared" si="35"/>
        <v>0</v>
      </c>
      <c r="Z86" s="53">
        <f t="shared" si="36"/>
        <v>0</v>
      </c>
      <c r="AA86" s="53">
        <f>IF($V86&lt;=Z$2,0,IF($O86&lt;=Z$2,0,IF($G86&gt;=AA$2,0,IF($K86&gt;=$J86,0,IF($O86&lt;=AA$2,($J86-(SUM($K86,SUM($Z86:Z86)))),IF($L86=$D$139,(($J86-$K86)/$P86),(($J86-SUM($Z86:Z86))*$Q86))*IF($V86&lt;=AA$2,(DATEDIF(Z$2,$V86,"D")/365),IF($G86&gt;Z$2,(DATEDIF($G86,AA$2,"D")/365),1)))))))</f>
        <v>0</v>
      </c>
      <c r="AB86" s="53">
        <f>IF($V86&lt;=AA$2,0,IF($O86&lt;=AA$2,0,IF($G86&gt;=AB$2,0,IF($K86&gt;=$J86,0,IF($O86&lt;=AB$2,($J86-(SUM($K86,SUM($Z86:AA86)))),IF($L86=$D$139,(($J86-$K86)/$P86),(($J86-SUM($Z86:AA86))*$Q86))*IF($V86&lt;=AB$2,(DATEDIF(AA$2,$V86,"D")/365),IF($G86&gt;AA$2,(DATEDIF($G86,AB$2,"D")/365),1)))))))</f>
        <v>0</v>
      </c>
      <c r="AC86" s="53">
        <f>IF($V86&lt;=AB$2,0,IF($O86&lt;=AB$2,0,IF($G86&gt;=AC$2,0,IF($K86&gt;=$J86,0,IF($O86&lt;=AC$2,($J86-(SUM($K86,SUM($Z86:AB86)))),IF($L86=$D$139,(($J86-$K86)/$P86),(($J86-SUM($Z86:AB86))*$Q86))*IF($V86&lt;=AC$2,(DATEDIF(AB$2,$V86,"D")/365),IF($G86&gt;AB$2,(DATEDIF($G86,AC$2,"D")/365),1)))))))</f>
        <v>0</v>
      </c>
      <c r="AD86" s="53">
        <f>IF($V86&lt;=AC$2,0,IF($O86&lt;=AC$2,0,IF($G86&gt;=AD$2,0,IF($K86&gt;=$J86,0,IF($O86&lt;=AD$2,($J86-(SUM($K86,SUM($Z86:AC86)))),IF($L86=$D$139,(($J86-$K86)/$P86),(($J86-SUM($Z86:AC86))*$Q86))*IF($V86&lt;=AD$2,(DATEDIF(AC$2,$V86,"D")/365),IF($G86&gt;AC$2,(DATEDIF($G86,AD$2,"D")/365),1)))))))</f>
        <v>0</v>
      </c>
      <c r="AE86" s="53">
        <f>IF($V86&lt;=AD$2,0,IF($O86&lt;=AD$2,0,IF($G86&gt;=AE$2,0,IF($K86&gt;=$J86,0,IF($O86&lt;=AE$2,($J86-(SUM($K86,SUM($Z86:AD86)))),IF($L86=$D$139,(($J86-$K86)/$P86),(($J86-SUM($Z86:AD86))*$Q86))*IF($V86&lt;=AE$2,(DATEDIF(AD$2,$V86,"D")/365),IF($G86&gt;AD$2,(DATEDIF($G86,AE$2,"D")/365),1)))))))</f>
        <v>0</v>
      </c>
      <c r="AF86" s="53">
        <f>IF($V86&lt;=AE$2,0,IF($O86&lt;=AE$2,0,IF($G86&gt;=AF$2,0,IF($K86&gt;=$J86,0,IF($O86&lt;=AF$2,($J86-(SUM($K86,SUM($Z86:AE86)))),IF($L86=$D$139,(($J86-$K86)/$P86),(($J86-SUM($Z86:AE86))*$Q86))*IF($V86&lt;=AF$2,(DATEDIF(AE$2,$V86,"D")/365),IF($G86&gt;AE$2,(DATEDIF($G86,AF$2,"D")/365),1)))))))</f>
        <v>0</v>
      </c>
      <c r="AG86" s="53">
        <f>IF($V86&lt;=AF$2,0,IF($O86&lt;=AF$2,0,IF($G86&gt;=AG$2,0,IF($K86&gt;=$J86,0,IF($O86&lt;=AG$2,($J86-(SUM($K86,SUM($Z86:AF86)))),IF($L86=$D$139,(($J86-$K86)/$P86),(($J86-SUM($Z86:AF86))*$Q86))*IF($V86&lt;=AG$2,(DATEDIF(AF$2,$V86,"D")/365),IF($G86&gt;AF$2,(DATEDIF($G86,AG$2,"D")/365),1)))))))</f>
        <v>0</v>
      </c>
      <c r="AH86" s="53">
        <f>IF($V86&lt;=AG$2,0,IF($O86&lt;=AG$2,0,IF($G86&gt;=AH$2,0,IF($K86&gt;=$J86,0,IF($O86&lt;=AH$2,($J86-(SUM($K86,SUM($Z86:AG86)))),IF($L86=$D$139,(($J86-$K86)/$P86),(($J86-SUM($Z86:AG86))*$Q86))*IF($V86&lt;=AH$2,(DATEDIF(AG$2,$V86,"D")/365),IF($G86&gt;AG$2,(DATEDIF($G86,AH$2,"D")/365),1)))))))</f>
        <v>0</v>
      </c>
      <c r="AI86" s="53">
        <f>IF($V86&lt;=AH$2,0,IF($O86&lt;=AH$2,0,IF($G86&gt;=AI$2,0,IF($K86&gt;=$J86,0,IF($O86&lt;=AI$2,($J86-(SUM($K86,SUM($Z86:AH86)))),IF($L86=$D$139,(($J86-$K86)/$P86),(($J86-SUM($Z86:AH86))*$Q86))*IF($V86&lt;=AI$2,(DATEDIF(AH$2,$V86,"D")/365),IF($G86&gt;AH$2,(DATEDIF($G86,AI$2,"D")/365),1)))))))</f>
        <v>0</v>
      </c>
      <c r="AJ86" s="53">
        <f>IF($V86&lt;=AI$2,0,IF($O86&lt;=AI$2,0,IF($G86&gt;=AJ$2,0,IF($K86&gt;=$J86,0,IF($O86&lt;=AJ$2,($J86-(SUM($K86,SUM($Z86:AI86)))),IF($L86=$D$139,(($J86-$K86)/$P86),(($J86-SUM($Z86:AI86))*$Q86))*IF($V86&lt;=AJ$2,(DATEDIF(AI$2,$V86,"D")/365),IF($G86&gt;AI$2,(DATEDIF($G86,AJ$2,"D")/365),1)))))))</f>
        <v>0</v>
      </c>
      <c r="AK86" s="53">
        <f>IF($V86&lt;=AJ$2,0,IF($O86&lt;=AJ$2,0,IF($G86&gt;=AK$2,0,IF($K86&gt;=$J86,0,IF($O86&lt;=AK$2,($J86-(SUM($K86,SUM($Z86:AJ86)))),IF($L86=$D$139,(($J86-$K86)/$P86),(($J86-SUM($Z86:AJ86))*$Q86))*IF($V86&lt;=AK$2,(DATEDIF(AJ$2,$V86,"D")/365),IF($G86&gt;AJ$2,(DATEDIF($G86,AK$2,"D")/365),1)))))))</f>
        <v>0</v>
      </c>
      <c r="AL86" s="53">
        <f>IF($V86&lt;=AK$2,0,IF($O86&lt;=AK$2,0,IF($G86&gt;=AL$2,0,IF($K86&gt;=$J86,0,IF($O86&lt;=AL$2,($J86-(SUM($K86,SUM($Z86:AK86)))),IF($L86=$D$139,(($J86-$K86)/$P86),(($J86-SUM($Z86:AK86))*$Q86))*IF($V86&lt;=AL$2,(DATEDIF(AK$2,$V86,"D")/365),IF($G86&gt;AK$2,(DATEDIF($G86,AL$2,"D")/365),1)))))))</f>
        <v>0</v>
      </c>
      <c r="AM86" s="53">
        <f>IF($V86&lt;=AL$2,0,IF($O86&lt;=AL$2,0,IF($G86&gt;=AM$2,0,IF($K86&gt;=$J86,0,IF($O86&lt;=AM$2,($J86-(SUM($K86,SUM($Z86:AL86)))),IF($L86=$D$139,(($J86-$K86)/$P86),(($J86-SUM($Z86:AL86))*$Q86))*IF($V86&lt;=AM$2,(DATEDIF(AL$2,$V86,"D")/365),IF($G86&gt;AL$2,(DATEDIF($G86,AM$2,"D")/365),1)))))))</f>
        <v>0</v>
      </c>
      <c r="AN86" s="53">
        <f>IF($V86&lt;=AM$2,0,IF($O86&lt;=AM$2,0,IF($G86&gt;=AN$2,0,IF($K86&gt;=$J86,0,IF($O86&lt;=AN$2,($J86-(SUM($K86,SUM($Z86:AM86)))),IF($L86=$D$139,(($J86-$K86)/$P86),(($J86-SUM($Z86:AM86))*$Q86))*IF($V86&lt;=AN$2,(DATEDIF(AM$2,$V86,"D")/365),IF($G86&gt;AM$2,(DATEDIF($G86,AN$2,"D")/365),1)))))))</f>
        <v>0</v>
      </c>
      <c r="AO86" s="53">
        <f>IF($V86&lt;=AN$2,0,IF($O86&lt;=AN$2,0,IF($G86&gt;=AO$2,0,IF($K86&gt;=$J86,0,IF($O86&lt;=AO$2,($J86-(SUM($K86,SUM($Z86:AN86)))),IF($L86=$D$139,(($J86-$K86)/$P86),(($J86-SUM($Z86:AN86))*$Q86))*IF($V86&lt;=AO$2,(DATEDIF(AN$2,$V86,"D")/365),IF($G86&gt;AN$2,(DATEDIF($G86,AO$2,"D")/365),1)))))))</f>
        <v>0</v>
      </c>
      <c r="AP86" s="53">
        <f>IF($V86&lt;=AO$2,0,IF($O86&lt;=AO$2,0,IF($G86&gt;=AP$2,0,IF($K86&gt;=$J86,0,IF($O86&lt;=AP$2,($J86-(SUM($K86,SUM($Z86:AO86)))),IF($L86=$D$139,(($J86-$K86)/$P86),(($J86-SUM($Z86:AO86))*$Q86))*IF($V86&lt;=AP$2,(DATEDIF(AO$2,$V86,"D")/365),IF($G86&gt;AO$2,(DATEDIF($G86,AP$2,"D")/365),1)))))))</f>
        <v>0</v>
      </c>
      <c r="AQ86" s="53">
        <f>IF($V86&lt;=AP$2,0,IF($O86&lt;=AP$2,0,IF($G86&gt;=AQ$2,0,IF($K86&gt;=$J86,0,IF($O86&lt;=AQ$2,($J86-(SUM($K86,SUM($Z86:AP86)))),IF($L86=$D$139,(($J86-$K86)/$P86),(($J86-SUM($Z86:AP86))*$Q86))*IF($V86&lt;=AQ$2,(DATEDIF(AP$2,$V86,"D")/365),IF($G86&gt;AP$2,(DATEDIF($G86,AQ$2,"D")/365),1)))))))</f>
        <v>0</v>
      </c>
      <c r="AR86" s="53">
        <f>IF($V86&lt;=AQ$2,0,IF($O86&lt;=AQ$2,0,IF($G86&gt;=AR$2,0,IF($K86&gt;=$J86,0,IF($O86&lt;=AR$2,($J86-(SUM($K86,SUM($Z86:AQ86)))),IF($L86=$D$139,(($J86-$K86)/$P86),(($J86-SUM($Z86:AQ86))*$Q86))*IF($V86&lt;=AR$2,(DATEDIF(AQ$2,$V86,"D")/365),IF($G86&gt;AQ$2,(DATEDIF($G86,AR$2,"D")/365),1)))))))</f>
        <v>0</v>
      </c>
      <c r="AS86" s="53">
        <f>IF($V86&lt;=AR$2,0,IF($O86&lt;=AR$2,0,IF($G86&gt;=AS$2,0,IF($K86&gt;=$J86,0,IF($O86&lt;=AS$2,($J86-(SUM($K86,SUM($Z86:AR86)))),IF($L86=$D$139,(($J86-$K86)/$P86),(($J86-SUM($Z86:AR86))*$Q86))*IF($V86&lt;=AS$2,(DATEDIF(AR$2,$V86,"D")/365),IF($G86&gt;AR$2,(DATEDIF($G86,AS$2,"D")/365),1)))))))</f>
        <v>0</v>
      </c>
      <c r="AT86" s="53">
        <f>IF($V86&lt;=AS$2,0,IF($O86&lt;=AS$2,0,IF($G86&gt;=AT$2,0,IF($K86&gt;=$J86,0,IF($O86&lt;=AT$2,($J86-(SUM($K86,SUM($Z86:AS86)))),IF($L86=$D$139,(($J86-$K86)/$P86),(($J86-SUM($Z86:AS86))*$Q86))*IF($V86&lt;=AT$2,(DATEDIF(AS$2,$V86,"D")/365),IF($G86&gt;AS$2,(DATEDIF($G86,AT$2,"D")/365),1)))))))</f>
        <v>0</v>
      </c>
      <c r="AU86" s="53">
        <f>IF($V86&lt;=AT$2,0,IF($O86&lt;=AT$2,0,IF($G86&gt;=AU$2,0,IF($K86&gt;=$J86,0,IF($O86&lt;=AU$2,($J86-(SUM($K86,SUM($Z86:AT86)))),IF($L86=$D$139,(($J86-$K86)/$P86),(($J86-SUM($Z86:AT86))*$Q86))*IF($V86&lt;=AU$2,(DATEDIF(AT$2,$V86,"D")/365),IF($G86&gt;AT$2,(DATEDIF($G86,AU$2,"D")/365),1)))))))</f>
        <v>0</v>
      </c>
      <c r="AV86" s="53">
        <f>IF($V86&lt;=AU$2,0,IF($O86&lt;=AU$2,0,IF($G86&gt;=AV$2,0,IF($K86&gt;=$J86,0,IF($O86&lt;=AV$2,($J86-(SUM($K86,SUM($Z86:AU86)))),IF($L86=$D$139,(($J86-$K86)/$P86),(($J86-SUM($Z86:AU86))*$Q86))*IF($V86&lt;=AV$2,(DATEDIF(AU$2,$V86,"D")/365),IF($G86&gt;AU$2,(DATEDIF($G86,AV$2,"D")/365),1)))))))</f>
        <v>0</v>
      </c>
      <c r="AW86" s="53">
        <f>IF($V86&lt;=AV$2,0,IF($O86&lt;=AV$2,0,IF($G86&gt;=AW$2,0,IF($K86&gt;=$J86,0,IF($O86&lt;=AW$2,($J86-(SUM($K86,SUM($Z86:AV86)))),IF($L86=$D$139,(($J86-$K86)/$P86),(($J86-SUM($Z86:AV86))*$Q86))*IF($V86&lt;=AW$2,(DATEDIF(AV$2,$V86,"D")/365),IF($G86&gt;AV$2,(DATEDIF($G86,AW$2,"D")/365),1)))))))</f>
        <v>0</v>
      </c>
      <c r="AX86" s="53">
        <f>IF($V86&lt;=AW$2,0,IF($O86&lt;=AW$2,0,IF($G86&gt;=AX$2,0,IF($K86&gt;=$J86,0,IF($O86&lt;=AX$2,($J86-(SUM($K86,SUM($Z86:AW86)))),IF($L86=$D$139,(($J86-$K86)/$P86),(($J86-SUM($Z86:AW86))*$Q86))*IF($V86&lt;=AX$2,(DATEDIF(AW$2,$V86,"D")/365),IF($G86&gt;AW$2,(DATEDIF($G86,AX$2,"D")/365),1)))))))</f>
        <v>0</v>
      </c>
      <c r="AY86" s="53">
        <f>IF($V86&lt;=AX$2,0,IF($O86&lt;=AX$2,0,IF($G86&gt;=AY$2,0,IF($K86&gt;=$J86,0,IF($O86&lt;=AY$2,($J86-(SUM($K86,SUM($Z86:AX86)))),IF($L86=$D$139,(($J86-$K86)/$P86),(($J86-SUM($Z86:AX86))*$Q86))*IF($V86&lt;=AY$2,(DATEDIF(AX$2,$V86,"D")/365),IF($G86&gt;AX$2,(DATEDIF($G86,AY$2,"D")/365),1)))))))</f>
        <v>0</v>
      </c>
      <c r="AZ86" s="52"/>
      <c r="BA86" s="52"/>
      <c r="BB86" s="126">
        <f>IF($V86&lt;=BB$2,0,IF($G86&gt;=BB$2,0,IF($G86&gt;$W$3,(J86-Z86),IF($G86&lt;=$W$3,J86-SUM(W86,$Z86:Z86),0))))</f>
        <v>0</v>
      </c>
      <c r="BC86" s="53">
        <f t="shared" si="38"/>
        <v>0</v>
      </c>
      <c r="BD86" s="52">
        <f t="shared" si="38"/>
        <v>0</v>
      </c>
      <c r="BE86" s="53">
        <f t="shared" si="38"/>
        <v>0</v>
      </c>
      <c r="BF86" s="52">
        <f t="shared" si="38"/>
        <v>0</v>
      </c>
      <c r="BG86" s="53">
        <f t="shared" si="38"/>
        <v>0</v>
      </c>
      <c r="BH86" s="52">
        <f t="shared" si="38"/>
        <v>0</v>
      </c>
      <c r="BI86" s="53">
        <f t="shared" si="38"/>
        <v>0</v>
      </c>
      <c r="BJ86" s="52">
        <f t="shared" si="38"/>
        <v>0</v>
      </c>
      <c r="BK86" s="53">
        <f t="shared" si="38"/>
        <v>0</v>
      </c>
      <c r="BL86" s="52">
        <f t="shared" si="38"/>
        <v>0</v>
      </c>
      <c r="BM86" s="53">
        <f t="shared" si="38"/>
        <v>0</v>
      </c>
      <c r="BN86" s="52">
        <f t="shared" si="38"/>
        <v>0</v>
      </c>
      <c r="BO86" s="53">
        <f t="shared" si="38"/>
        <v>0</v>
      </c>
      <c r="BP86" s="52">
        <f t="shared" si="38"/>
        <v>0</v>
      </c>
      <c r="BQ86" s="53">
        <f t="shared" si="38"/>
        <v>0</v>
      </c>
      <c r="BR86" s="52">
        <f t="shared" si="38"/>
        <v>0</v>
      </c>
      <c r="BS86" s="53">
        <f t="shared" si="40"/>
        <v>0</v>
      </c>
      <c r="BT86" s="52">
        <f t="shared" si="40"/>
        <v>0</v>
      </c>
      <c r="BU86" s="53">
        <f t="shared" si="40"/>
        <v>0</v>
      </c>
      <c r="BV86" s="52">
        <f t="shared" si="39"/>
        <v>0</v>
      </c>
      <c r="BW86" s="53">
        <f t="shared" si="39"/>
        <v>0</v>
      </c>
      <c r="BX86" s="52">
        <f t="shared" si="39"/>
        <v>0</v>
      </c>
      <c r="BY86" s="53">
        <f t="shared" si="39"/>
        <v>0</v>
      </c>
      <c r="BZ86" s="52">
        <f t="shared" si="39"/>
        <v>0</v>
      </c>
      <c r="CA86" s="53">
        <f t="shared" si="39"/>
        <v>0</v>
      </c>
    </row>
    <row r="87" spans="1:79">
      <c r="A87" s="20">
        <v>86</v>
      </c>
      <c r="B87" s="20" t="s">
        <v>30</v>
      </c>
      <c r="C87" s="20" t="s">
        <v>153</v>
      </c>
      <c r="D87" s="2">
        <v>1985</v>
      </c>
      <c r="E87" s="3">
        <v>4</v>
      </c>
      <c r="F87" s="2">
        <v>1</v>
      </c>
      <c r="G87" s="55">
        <f t="shared" si="22"/>
        <v>31137</v>
      </c>
      <c r="H87" s="4">
        <v>0</v>
      </c>
      <c r="I87" s="1">
        <v>0</v>
      </c>
      <c r="J87" s="51">
        <f t="shared" si="23"/>
        <v>0</v>
      </c>
      <c r="K87" s="54">
        <f t="shared" si="24"/>
        <v>0</v>
      </c>
      <c r="L87" s="4" t="s">
        <v>96</v>
      </c>
      <c r="M87" s="54">
        <f t="shared" si="37"/>
        <v>10</v>
      </c>
      <c r="N87" s="53">
        <f t="shared" si="28"/>
        <v>10</v>
      </c>
      <c r="O87" s="55">
        <f t="shared" si="29"/>
        <v>34789</v>
      </c>
      <c r="P87" s="53">
        <f t="shared" si="30"/>
        <v>0</v>
      </c>
      <c r="Q87" s="111">
        <f t="shared" si="31"/>
        <v>0</v>
      </c>
      <c r="R87" s="150" t="s">
        <v>130</v>
      </c>
      <c r="S87" s="151">
        <v>17</v>
      </c>
      <c r="T87" s="152">
        <v>4</v>
      </c>
      <c r="U87" s="151">
        <v>2035</v>
      </c>
      <c r="V87" s="116">
        <f t="shared" si="32"/>
        <v>54878</v>
      </c>
      <c r="W87" s="53">
        <f t="shared" si="33"/>
        <v>0</v>
      </c>
      <c r="X87" s="53">
        <f t="shared" si="34"/>
        <v>0</v>
      </c>
      <c r="Y87" s="53">
        <f t="shared" si="35"/>
        <v>0</v>
      </c>
      <c r="Z87" s="53">
        <f t="shared" si="36"/>
        <v>0</v>
      </c>
      <c r="AA87" s="53">
        <f>IF($V87&lt;=Z$2,0,IF($O87&lt;=Z$2,0,IF($G87&gt;=AA$2,0,IF($K87&gt;=$J87,0,IF($O87&lt;=AA$2,($J87-(SUM($K87,SUM($Z87:Z87)))),IF($L87=$D$139,(($J87-$K87)/$P87),(($J87-SUM($Z87:Z87))*$Q87))*IF($V87&lt;=AA$2,(DATEDIF(Z$2,$V87,"D")/365),IF($G87&gt;Z$2,(DATEDIF($G87,AA$2,"D")/365),1)))))))</f>
        <v>0</v>
      </c>
      <c r="AB87" s="53">
        <f>IF($V87&lt;=AA$2,0,IF($O87&lt;=AA$2,0,IF($G87&gt;=AB$2,0,IF($K87&gt;=$J87,0,IF($O87&lt;=AB$2,($J87-(SUM($K87,SUM($Z87:AA87)))),IF($L87=$D$139,(($J87-$K87)/$P87),(($J87-SUM($Z87:AA87))*$Q87))*IF($V87&lt;=AB$2,(DATEDIF(AA$2,$V87,"D")/365),IF($G87&gt;AA$2,(DATEDIF($G87,AB$2,"D")/365),1)))))))</f>
        <v>0</v>
      </c>
      <c r="AC87" s="53">
        <f>IF($V87&lt;=AB$2,0,IF($O87&lt;=AB$2,0,IF($G87&gt;=AC$2,0,IF($K87&gt;=$J87,0,IF($O87&lt;=AC$2,($J87-(SUM($K87,SUM($Z87:AB87)))),IF($L87=$D$139,(($J87-$K87)/$P87),(($J87-SUM($Z87:AB87))*$Q87))*IF($V87&lt;=AC$2,(DATEDIF(AB$2,$V87,"D")/365),IF($G87&gt;AB$2,(DATEDIF($G87,AC$2,"D")/365),1)))))))</f>
        <v>0</v>
      </c>
      <c r="AD87" s="53">
        <f>IF($V87&lt;=AC$2,0,IF($O87&lt;=AC$2,0,IF($G87&gt;=AD$2,0,IF($K87&gt;=$J87,0,IF($O87&lt;=AD$2,($J87-(SUM($K87,SUM($Z87:AC87)))),IF($L87=$D$139,(($J87-$K87)/$P87),(($J87-SUM($Z87:AC87))*$Q87))*IF($V87&lt;=AD$2,(DATEDIF(AC$2,$V87,"D")/365),IF($G87&gt;AC$2,(DATEDIF($G87,AD$2,"D")/365),1)))))))</f>
        <v>0</v>
      </c>
      <c r="AE87" s="53">
        <f>IF($V87&lt;=AD$2,0,IF($O87&lt;=AD$2,0,IF($G87&gt;=AE$2,0,IF($K87&gt;=$J87,0,IF($O87&lt;=AE$2,($J87-(SUM($K87,SUM($Z87:AD87)))),IF($L87=$D$139,(($J87-$K87)/$P87),(($J87-SUM($Z87:AD87))*$Q87))*IF($V87&lt;=AE$2,(DATEDIF(AD$2,$V87,"D")/365),IF($G87&gt;AD$2,(DATEDIF($G87,AE$2,"D")/365),1)))))))</f>
        <v>0</v>
      </c>
      <c r="AF87" s="53">
        <f>IF($V87&lt;=AE$2,0,IF($O87&lt;=AE$2,0,IF($G87&gt;=AF$2,0,IF($K87&gt;=$J87,0,IF($O87&lt;=AF$2,($J87-(SUM($K87,SUM($Z87:AE87)))),IF($L87=$D$139,(($J87-$K87)/$P87),(($J87-SUM($Z87:AE87))*$Q87))*IF($V87&lt;=AF$2,(DATEDIF(AE$2,$V87,"D")/365),IF($G87&gt;AE$2,(DATEDIF($G87,AF$2,"D")/365),1)))))))</f>
        <v>0</v>
      </c>
      <c r="AG87" s="53">
        <f>IF($V87&lt;=AF$2,0,IF($O87&lt;=AF$2,0,IF($G87&gt;=AG$2,0,IF($K87&gt;=$J87,0,IF($O87&lt;=AG$2,($J87-(SUM($K87,SUM($Z87:AF87)))),IF($L87=$D$139,(($J87-$K87)/$P87),(($J87-SUM($Z87:AF87))*$Q87))*IF($V87&lt;=AG$2,(DATEDIF(AF$2,$V87,"D")/365),IF($G87&gt;AF$2,(DATEDIF($G87,AG$2,"D")/365),1)))))))</f>
        <v>0</v>
      </c>
      <c r="AH87" s="53">
        <f>IF($V87&lt;=AG$2,0,IF($O87&lt;=AG$2,0,IF($G87&gt;=AH$2,0,IF($K87&gt;=$J87,0,IF($O87&lt;=AH$2,($J87-(SUM($K87,SUM($Z87:AG87)))),IF($L87=$D$139,(($J87-$K87)/$P87),(($J87-SUM($Z87:AG87))*$Q87))*IF($V87&lt;=AH$2,(DATEDIF(AG$2,$V87,"D")/365),IF($G87&gt;AG$2,(DATEDIF($G87,AH$2,"D")/365),1)))))))</f>
        <v>0</v>
      </c>
      <c r="AI87" s="53">
        <f>IF($V87&lt;=AH$2,0,IF($O87&lt;=AH$2,0,IF($G87&gt;=AI$2,0,IF($K87&gt;=$J87,0,IF($O87&lt;=AI$2,($J87-(SUM($K87,SUM($Z87:AH87)))),IF($L87=$D$139,(($J87-$K87)/$P87),(($J87-SUM($Z87:AH87))*$Q87))*IF($V87&lt;=AI$2,(DATEDIF(AH$2,$V87,"D")/365),IF($G87&gt;AH$2,(DATEDIF($G87,AI$2,"D")/365),1)))))))</f>
        <v>0</v>
      </c>
      <c r="AJ87" s="53">
        <f>IF($V87&lt;=AI$2,0,IF($O87&lt;=AI$2,0,IF($G87&gt;=AJ$2,0,IF($K87&gt;=$J87,0,IF($O87&lt;=AJ$2,($J87-(SUM($K87,SUM($Z87:AI87)))),IF($L87=$D$139,(($J87-$K87)/$P87),(($J87-SUM($Z87:AI87))*$Q87))*IF($V87&lt;=AJ$2,(DATEDIF(AI$2,$V87,"D")/365),IF($G87&gt;AI$2,(DATEDIF($G87,AJ$2,"D")/365),1)))))))</f>
        <v>0</v>
      </c>
      <c r="AK87" s="53">
        <f>IF($V87&lt;=AJ$2,0,IF($O87&lt;=AJ$2,0,IF($G87&gt;=AK$2,0,IF($K87&gt;=$J87,0,IF($O87&lt;=AK$2,($J87-(SUM($K87,SUM($Z87:AJ87)))),IF($L87=$D$139,(($J87-$K87)/$P87),(($J87-SUM($Z87:AJ87))*$Q87))*IF($V87&lt;=AK$2,(DATEDIF(AJ$2,$V87,"D")/365),IF($G87&gt;AJ$2,(DATEDIF($G87,AK$2,"D")/365),1)))))))</f>
        <v>0</v>
      </c>
      <c r="AL87" s="53">
        <f>IF($V87&lt;=AK$2,0,IF($O87&lt;=AK$2,0,IF($G87&gt;=AL$2,0,IF($K87&gt;=$J87,0,IF($O87&lt;=AL$2,($J87-(SUM($K87,SUM($Z87:AK87)))),IF($L87=$D$139,(($J87-$K87)/$P87),(($J87-SUM($Z87:AK87))*$Q87))*IF($V87&lt;=AL$2,(DATEDIF(AK$2,$V87,"D")/365),IF($G87&gt;AK$2,(DATEDIF($G87,AL$2,"D")/365),1)))))))</f>
        <v>0</v>
      </c>
      <c r="AM87" s="53">
        <f>IF($V87&lt;=AL$2,0,IF($O87&lt;=AL$2,0,IF($G87&gt;=AM$2,0,IF($K87&gt;=$J87,0,IF($O87&lt;=AM$2,($J87-(SUM($K87,SUM($Z87:AL87)))),IF($L87=$D$139,(($J87-$K87)/$P87),(($J87-SUM($Z87:AL87))*$Q87))*IF($V87&lt;=AM$2,(DATEDIF(AL$2,$V87,"D")/365),IF($G87&gt;AL$2,(DATEDIF($G87,AM$2,"D")/365),1)))))))</f>
        <v>0</v>
      </c>
      <c r="AN87" s="53">
        <f>IF($V87&lt;=AM$2,0,IF($O87&lt;=AM$2,0,IF($G87&gt;=AN$2,0,IF($K87&gt;=$J87,0,IF($O87&lt;=AN$2,($J87-(SUM($K87,SUM($Z87:AM87)))),IF($L87=$D$139,(($J87-$K87)/$P87),(($J87-SUM($Z87:AM87))*$Q87))*IF($V87&lt;=AN$2,(DATEDIF(AM$2,$V87,"D")/365),IF($G87&gt;AM$2,(DATEDIF($G87,AN$2,"D")/365),1)))))))</f>
        <v>0</v>
      </c>
      <c r="AO87" s="53">
        <f>IF($V87&lt;=AN$2,0,IF($O87&lt;=AN$2,0,IF($G87&gt;=AO$2,0,IF($K87&gt;=$J87,0,IF($O87&lt;=AO$2,($J87-(SUM($K87,SUM($Z87:AN87)))),IF($L87=$D$139,(($J87-$K87)/$P87),(($J87-SUM($Z87:AN87))*$Q87))*IF($V87&lt;=AO$2,(DATEDIF(AN$2,$V87,"D")/365),IF($G87&gt;AN$2,(DATEDIF($G87,AO$2,"D")/365),1)))))))</f>
        <v>0</v>
      </c>
      <c r="AP87" s="53">
        <f>IF($V87&lt;=AO$2,0,IF($O87&lt;=AO$2,0,IF($G87&gt;=AP$2,0,IF($K87&gt;=$J87,0,IF($O87&lt;=AP$2,($J87-(SUM($K87,SUM($Z87:AO87)))),IF($L87=$D$139,(($J87-$K87)/$P87),(($J87-SUM($Z87:AO87))*$Q87))*IF($V87&lt;=AP$2,(DATEDIF(AO$2,$V87,"D")/365),IF($G87&gt;AO$2,(DATEDIF($G87,AP$2,"D")/365),1)))))))</f>
        <v>0</v>
      </c>
      <c r="AQ87" s="53">
        <f>IF($V87&lt;=AP$2,0,IF($O87&lt;=AP$2,0,IF($G87&gt;=AQ$2,0,IF($K87&gt;=$J87,0,IF($O87&lt;=AQ$2,($J87-(SUM($K87,SUM($Z87:AP87)))),IF($L87=$D$139,(($J87-$K87)/$P87),(($J87-SUM($Z87:AP87))*$Q87))*IF($V87&lt;=AQ$2,(DATEDIF(AP$2,$V87,"D")/365),IF($G87&gt;AP$2,(DATEDIF($G87,AQ$2,"D")/365),1)))))))</f>
        <v>0</v>
      </c>
      <c r="AR87" s="53">
        <f>IF($V87&lt;=AQ$2,0,IF($O87&lt;=AQ$2,0,IF($G87&gt;=AR$2,0,IF($K87&gt;=$J87,0,IF($O87&lt;=AR$2,($J87-(SUM($K87,SUM($Z87:AQ87)))),IF($L87=$D$139,(($J87-$K87)/$P87),(($J87-SUM($Z87:AQ87))*$Q87))*IF($V87&lt;=AR$2,(DATEDIF(AQ$2,$V87,"D")/365),IF($G87&gt;AQ$2,(DATEDIF($G87,AR$2,"D")/365),1)))))))</f>
        <v>0</v>
      </c>
      <c r="AS87" s="53">
        <f>IF($V87&lt;=AR$2,0,IF($O87&lt;=AR$2,0,IF($G87&gt;=AS$2,0,IF($K87&gt;=$J87,0,IF($O87&lt;=AS$2,($J87-(SUM($K87,SUM($Z87:AR87)))),IF($L87=$D$139,(($J87-$K87)/$P87),(($J87-SUM($Z87:AR87))*$Q87))*IF($V87&lt;=AS$2,(DATEDIF(AR$2,$V87,"D")/365),IF($G87&gt;AR$2,(DATEDIF($G87,AS$2,"D")/365),1)))))))</f>
        <v>0</v>
      </c>
      <c r="AT87" s="53">
        <f>IF($V87&lt;=AS$2,0,IF($O87&lt;=AS$2,0,IF($G87&gt;=AT$2,0,IF($K87&gt;=$J87,0,IF($O87&lt;=AT$2,($J87-(SUM($K87,SUM($Z87:AS87)))),IF($L87=$D$139,(($J87-$K87)/$P87),(($J87-SUM($Z87:AS87))*$Q87))*IF($V87&lt;=AT$2,(DATEDIF(AS$2,$V87,"D")/365),IF($G87&gt;AS$2,(DATEDIF($G87,AT$2,"D")/365),1)))))))</f>
        <v>0</v>
      </c>
      <c r="AU87" s="53">
        <f>IF($V87&lt;=AT$2,0,IF($O87&lt;=AT$2,0,IF($G87&gt;=AU$2,0,IF($K87&gt;=$J87,0,IF($O87&lt;=AU$2,($J87-(SUM($K87,SUM($Z87:AT87)))),IF($L87=$D$139,(($J87-$K87)/$P87),(($J87-SUM($Z87:AT87))*$Q87))*IF($V87&lt;=AU$2,(DATEDIF(AT$2,$V87,"D")/365),IF($G87&gt;AT$2,(DATEDIF($G87,AU$2,"D")/365),1)))))))</f>
        <v>0</v>
      </c>
      <c r="AV87" s="53">
        <f>IF($V87&lt;=AU$2,0,IF($O87&lt;=AU$2,0,IF($G87&gt;=AV$2,0,IF($K87&gt;=$J87,0,IF($O87&lt;=AV$2,($J87-(SUM($K87,SUM($Z87:AU87)))),IF($L87=$D$139,(($J87-$K87)/$P87),(($J87-SUM($Z87:AU87))*$Q87))*IF($V87&lt;=AV$2,(DATEDIF(AU$2,$V87,"D")/365),IF($G87&gt;AU$2,(DATEDIF($G87,AV$2,"D")/365),1)))))))</f>
        <v>0</v>
      </c>
      <c r="AW87" s="53">
        <f>IF($V87&lt;=AV$2,0,IF($O87&lt;=AV$2,0,IF($G87&gt;=AW$2,0,IF($K87&gt;=$J87,0,IF($O87&lt;=AW$2,($J87-(SUM($K87,SUM($Z87:AV87)))),IF($L87=$D$139,(($J87-$K87)/$P87),(($J87-SUM($Z87:AV87))*$Q87))*IF($V87&lt;=AW$2,(DATEDIF(AV$2,$V87,"D")/365),IF($G87&gt;AV$2,(DATEDIF($G87,AW$2,"D")/365),1)))))))</f>
        <v>0</v>
      </c>
      <c r="AX87" s="53">
        <f>IF($V87&lt;=AW$2,0,IF($O87&lt;=AW$2,0,IF($G87&gt;=AX$2,0,IF($K87&gt;=$J87,0,IF($O87&lt;=AX$2,($J87-(SUM($K87,SUM($Z87:AW87)))),IF($L87=$D$139,(($J87-$K87)/$P87),(($J87-SUM($Z87:AW87))*$Q87))*IF($V87&lt;=AX$2,(DATEDIF(AW$2,$V87,"D")/365),IF($G87&gt;AW$2,(DATEDIF($G87,AX$2,"D")/365),1)))))))</f>
        <v>0</v>
      </c>
      <c r="AY87" s="53">
        <f>IF($V87&lt;=AX$2,0,IF($O87&lt;=AX$2,0,IF($G87&gt;=AY$2,0,IF($K87&gt;=$J87,0,IF($O87&lt;=AY$2,($J87-(SUM($K87,SUM($Z87:AX87)))),IF($L87=$D$139,(($J87-$K87)/$P87),(($J87-SUM($Z87:AX87))*$Q87))*IF($V87&lt;=AY$2,(DATEDIF(AX$2,$V87,"D")/365),IF($G87&gt;AX$2,(DATEDIF($G87,AY$2,"D")/365),1)))))))</f>
        <v>0</v>
      </c>
      <c r="AZ87" s="52"/>
      <c r="BA87" s="52"/>
      <c r="BB87" s="126">
        <f>IF($V87&lt;=BB$2,0,IF($G87&gt;=BB$2,0,IF($G87&gt;$W$3,(J87-Z87),IF($G87&lt;=$W$3,J87-SUM(W87,$Z87:Z87),0))))</f>
        <v>0</v>
      </c>
      <c r="BC87" s="53">
        <f t="shared" si="38"/>
        <v>0</v>
      </c>
      <c r="BD87" s="52">
        <f t="shared" si="38"/>
        <v>0</v>
      </c>
      <c r="BE87" s="53">
        <f t="shared" si="38"/>
        <v>0</v>
      </c>
      <c r="BF87" s="52">
        <f t="shared" si="38"/>
        <v>0</v>
      </c>
      <c r="BG87" s="53">
        <f t="shared" si="38"/>
        <v>0</v>
      </c>
      <c r="BH87" s="52">
        <f t="shared" si="38"/>
        <v>0</v>
      </c>
      <c r="BI87" s="53">
        <f t="shared" si="38"/>
        <v>0</v>
      </c>
      <c r="BJ87" s="52">
        <f t="shared" si="38"/>
        <v>0</v>
      </c>
      <c r="BK87" s="53">
        <f t="shared" si="38"/>
        <v>0</v>
      </c>
      <c r="BL87" s="52">
        <f t="shared" si="38"/>
        <v>0</v>
      </c>
      <c r="BM87" s="53">
        <f t="shared" si="38"/>
        <v>0</v>
      </c>
      <c r="BN87" s="52">
        <f t="shared" si="38"/>
        <v>0</v>
      </c>
      <c r="BO87" s="53">
        <f t="shared" si="38"/>
        <v>0</v>
      </c>
      <c r="BP87" s="52">
        <f t="shared" si="38"/>
        <v>0</v>
      </c>
      <c r="BQ87" s="53">
        <f t="shared" si="38"/>
        <v>0</v>
      </c>
      <c r="BR87" s="52">
        <f t="shared" si="38"/>
        <v>0</v>
      </c>
      <c r="BS87" s="53">
        <f t="shared" si="40"/>
        <v>0</v>
      </c>
      <c r="BT87" s="52">
        <f t="shared" si="40"/>
        <v>0</v>
      </c>
      <c r="BU87" s="53">
        <f t="shared" si="40"/>
        <v>0</v>
      </c>
      <c r="BV87" s="52">
        <f t="shared" si="39"/>
        <v>0</v>
      </c>
      <c r="BW87" s="53">
        <f t="shared" si="39"/>
        <v>0</v>
      </c>
      <c r="BX87" s="52">
        <f t="shared" si="39"/>
        <v>0</v>
      </c>
      <c r="BY87" s="53">
        <f t="shared" si="39"/>
        <v>0</v>
      </c>
      <c r="BZ87" s="52">
        <f t="shared" si="39"/>
        <v>0</v>
      </c>
      <c r="CA87" s="53">
        <f t="shared" si="39"/>
        <v>0</v>
      </c>
    </row>
    <row r="88" spans="1:79">
      <c r="A88" s="20">
        <v>87</v>
      </c>
      <c r="B88" s="20" t="s">
        <v>30</v>
      </c>
      <c r="C88" s="20" t="s">
        <v>153</v>
      </c>
      <c r="D88" s="2">
        <v>1985</v>
      </c>
      <c r="E88" s="3">
        <v>4</v>
      </c>
      <c r="F88" s="2">
        <v>1</v>
      </c>
      <c r="G88" s="55">
        <f t="shared" si="22"/>
        <v>31137</v>
      </c>
      <c r="H88" s="4">
        <v>0</v>
      </c>
      <c r="I88" s="1">
        <v>0</v>
      </c>
      <c r="J88" s="51">
        <f t="shared" si="23"/>
        <v>0</v>
      </c>
      <c r="K88" s="54">
        <f t="shared" si="24"/>
        <v>0</v>
      </c>
      <c r="L88" s="4" t="s">
        <v>96</v>
      </c>
      <c r="M88" s="54">
        <f t="shared" si="37"/>
        <v>10</v>
      </c>
      <c r="N88" s="53">
        <f t="shared" si="28"/>
        <v>10</v>
      </c>
      <c r="O88" s="55">
        <f t="shared" si="29"/>
        <v>34789</v>
      </c>
      <c r="P88" s="53">
        <f t="shared" si="30"/>
        <v>0</v>
      </c>
      <c r="Q88" s="111">
        <f t="shared" si="31"/>
        <v>0</v>
      </c>
      <c r="R88" s="150" t="s">
        <v>130</v>
      </c>
      <c r="S88" s="151">
        <v>17</v>
      </c>
      <c r="T88" s="152">
        <v>4</v>
      </c>
      <c r="U88" s="151">
        <v>2035</v>
      </c>
      <c r="V88" s="116">
        <f t="shared" si="32"/>
        <v>54878</v>
      </c>
      <c r="W88" s="53">
        <f t="shared" si="33"/>
        <v>0</v>
      </c>
      <c r="X88" s="53">
        <f t="shared" si="34"/>
        <v>0</v>
      </c>
      <c r="Y88" s="53">
        <f t="shared" si="35"/>
        <v>0</v>
      </c>
      <c r="Z88" s="53">
        <f t="shared" si="36"/>
        <v>0</v>
      </c>
      <c r="AA88" s="53">
        <f>IF($V88&lt;=Z$2,0,IF($O88&lt;=Z$2,0,IF($G88&gt;=AA$2,0,IF($K88&gt;=$J88,0,IF($O88&lt;=AA$2,($J88-(SUM($K88,SUM($Z88:Z88)))),IF($L88=$D$139,(($J88-$K88)/$P88),(($J88-SUM($Z88:Z88))*$Q88))*IF($V88&lt;=AA$2,(DATEDIF(Z$2,$V88,"D")/365),IF($G88&gt;Z$2,(DATEDIF($G88,AA$2,"D")/365),1)))))))</f>
        <v>0</v>
      </c>
      <c r="AB88" s="53">
        <f>IF($V88&lt;=AA$2,0,IF($O88&lt;=AA$2,0,IF($G88&gt;=AB$2,0,IF($K88&gt;=$J88,0,IF($O88&lt;=AB$2,($J88-(SUM($K88,SUM($Z88:AA88)))),IF($L88=$D$139,(($J88-$K88)/$P88),(($J88-SUM($Z88:AA88))*$Q88))*IF($V88&lt;=AB$2,(DATEDIF(AA$2,$V88,"D")/365),IF($G88&gt;AA$2,(DATEDIF($G88,AB$2,"D")/365),1)))))))</f>
        <v>0</v>
      </c>
      <c r="AC88" s="53">
        <f>IF($V88&lt;=AB$2,0,IF($O88&lt;=AB$2,0,IF($G88&gt;=AC$2,0,IF($K88&gt;=$J88,0,IF($O88&lt;=AC$2,($J88-(SUM($K88,SUM($Z88:AB88)))),IF($L88=$D$139,(($J88-$K88)/$P88),(($J88-SUM($Z88:AB88))*$Q88))*IF($V88&lt;=AC$2,(DATEDIF(AB$2,$V88,"D")/365),IF($G88&gt;AB$2,(DATEDIF($G88,AC$2,"D")/365),1)))))))</f>
        <v>0</v>
      </c>
      <c r="AD88" s="53">
        <f>IF($V88&lt;=AC$2,0,IF($O88&lt;=AC$2,0,IF($G88&gt;=AD$2,0,IF($K88&gt;=$J88,0,IF($O88&lt;=AD$2,($J88-(SUM($K88,SUM($Z88:AC88)))),IF($L88=$D$139,(($J88-$K88)/$P88),(($J88-SUM($Z88:AC88))*$Q88))*IF($V88&lt;=AD$2,(DATEDIF(AC$2,$V88,"D")/365),IF($G88&gt;AC$2,(DATEDIF($G88,AD$2,"D")/365),1)))))))</f>
        <v>0</v>
      </c>
      <c r="AE88" s="53">
        <f>IF($V88&lt;=AD$2,0,IF($O88&lt;=AD$2,0,IF($G88&gt;=AE$2,0,IF($K88&gt;=$J88,0,IF($O88&lt;=AE$2,($J88-(SUM($K88,SUM($Z88:AD88)))),IF($L88=$D$139,(($J88-$K88)/$P88),(($J88-SUM($Z88:AD88))*$Q88))*IF($V88&lt;=AE$2,(DATEDIF(AD$2,$V88,"D")/365),IF($G88&gt;AD$2,(DATEDIF($G88,AE$2,"D")/365),1)))))))</f>
        <v>0</v>
      </c>
      <c r="AF88" s="53">
        <f>IF($V88&lt;=AE$2,0,IF($O88&lt;=AE$2,0,IF($G88&gt;=AF$2,0,IF($K88&gt;=$J88,0,IF($O88&lt;=AF$2,($J88-(SUM($K88,SUM($Z88:AE88)))),IF($L88=$D$139,(($J88-$K88)/$P88),(($J88-SUM($Z88:AE88))*$Q88))*IF($V88&lt;=AF$2,(DATEDIF(AE$2,$V88,"D")/365),IF($G88&gt;AE$2,(DATEDIF($G88,AF$2,"D")/365),1)))))))</f>
        <v>0</v>
      </c>
      <c r="AG88" s="53">
        <f>IF($V88&lt;=AF$2,0,IF($O88&lt;=AF$2,0,IF($G88&gt;=AG$2,0,IF($K88&gt;=$J88,0,IF($O88&lt;=AG$2,($J88-(SUM($K88,SUM($Z88:AF88)))),IF($L88=$D$139,(($J88-$K88)/$P88),(($J88-SUM($Z88:AF88))*$Q88))*IF($V88&lt;=AG$2,(DATEDIF(AF$2,$V88,"D")/365),IF($G88&gt;AF$2,(DATEDIF($G88,AG$2,"D")/365),1)))))))</f>
        <v>0</v>
      </c>
      <c r="AH88" s="53">
        <f>IF($V88&lt;=AG$2,0,IF($O88&lt;=AG$2,0,IF($G88&gt;=AH$2,0,IF($K88&gt;=$J88,0,IF($O88&lt;=AH$2,($J88-(SUM($K88,SUM($Z88:AG88)))),IF($L88=$D$139,(($J88-$K88)/$P88),(($J88-SUM($Z88:AG88))*$Q88))*IF($V88&lt;=AH$2,(DATEDIF(AG$2,$V88,"D")/365),IF($G88&gt;AG$2,(DATEDIF($G88,AH$2,"D")/365),1)))))))</f>
        <v>0</v>
      </c>
      <c r="AI88" s="53">
        <f>IF($V88&lt;=AH$2,0,IF($O88&lt;=AH$2,0,IF($G88&gt;=AI$2,0,IF($K88&gt;=$J88,0,IF($O88&lt;=AI$2,($J88-(SUM($K88,SUM($Z88:AH88)))),IF($L88=$D$139,(($J88-$K88)/$P88),(($J88-SUM($Z88:AH88))*$Q88))*IF($V88&lt;=AI$2,(DATEDIF(AH$2,$V88,"D")/365),IF($G88&gt;AH$2,(DATEDIF($G88,AI$2,"D")/365),1)))))))</f>
        <v>0</v>
      </c>
      <c r="AJ88" s="53">
        <f>IF($V88&lt;=AI$2,0,IF($O88&lt;=AI$2,0,IF($G88&gt;=AJ$2,0,IF($K88&gt;=$J88,0,IF($O88&lt;=AJ$2,($J88-(SUM($K88,SUM($Z88:AI88)))),IF($L88=$D$139,(($J88-$K88)/$P88),(($J88-SUM($Z88:AI88))*$Q88))*IF($V88&lt;=AJ$2,(DATEDIF(AI$2,$V88,"D")/365),IF($G88&gt;AI$2,(DATEDIF($G88,AJ$2,"D")/365),1)))))))</f>
        <v>0</v>
      </c>
      <c r="AK88" s="53">
        <f>IF($V88&lt;=AJ$2,0,IF($O88&lt;=AJ$2,0,IF($G88&gt;=AK$2,0,IF($K88&gt;=$J88,0,IF($O88&lt;=AK$2,($J88-(SUM($K88,SUM($Z88:AJ88)))),IF($L88=$D$139,(($J88-$K88)/$P88),(($J88-SUM($Z88:AJ88))*$Q88))*IF($V88&lt;=AK$2,(DATEDIF(AJ$2,$V88,"D")/365),IF($G88&gt;AJ$2,(DATEDIF($G88,AK$2,"D")/365),1)))))))</f>
        <v>0</v>
      </c>
      <c r="AL88" s="53">
        <f>IF($V88&lt;=AK$2,0,IF($O88&lt;=AK$2,0,IF($G88&gt;=AL$2,0,IF($K88&gt;=$J88,0,IF($O88&lt;=AL$2,($J88-(SUM($K88,SUM($Z88:AK88)))),IF($L88=$D$139,(($J88-$K88)/$P88),(($J88-SUM($Z88:AK88))*$Q88))*IF($V88&lt;=AL$2,(DATEDIF(AK$2,$V88,"D")/365),IF($G88&gt;AK$2,(DATEDIF($G88,AL$2,"D")/365),1)))))))</f>
        <v>0</v>
      </c>
      <c r="AM88" s="53">
        <f>IF($V88&lt;=AL$2,0,IF($O88&lt;=AL$2,0,IF($G88&gt;=AM$2,0,IF($K88&gt;=$J88,0,IF($O88&lt;=AM$2,($J88-(SUM($K88,SUM($Z88:AL88)))),IF($L88=$D$139,(($J88-$K88)/$P88),(($J88-SUM($Z88:AL88))*$Q88))*IF($V88&lt;=AM$2,(DATEDIF(AL$2,$V88,"D")/365),IF($G88&gt;AL$2,(DATEDIF($G88,AM$2,"D")/365),1)))))))</f>
        <v>0</v>
      </c>
      <c r="AN88" s="53">
        <f>IF($V88&lt;=AM$2,0,IF($O88&lt;=AM$2,0,IF($G88&gt;=AN$2,0,IF($K88&gt;=$J88,0,IF($O88&lt;=AN$2,($J88-(SUM($K88,SUM($Z88:AM88)))),IF($L88=$D$139,(($J88-$K88)/$P88),(($J88-SUM($Z88:AM88))*$Q88))*IF($V88&lt;=AN$2,(DATEDIF(AM$2,$V88,"D")/365),IF($G88&gt;AM$2,(DATEDIF($G88,AN$2,"D")/365),1)))))))</f>
        <v>0</v>
      </c>
      <c r="AO88" s="53">
        <f>IF($V88&lt;=AN$2,0,IF($O88&lt;=AN$2,0,IF($G88&gt;=AO$2,0,IF($K88&gt;=$J88,0,IF($O88&lt;=AO$2,($J88-(SUM($K88,SUM($Z88:AN88)))),IF($L88=$D$139,(($J88-$K88)/$P88),(($J88-SUM($Z88:AN88))*$Q88))*IF($V88&lt;=AO$2,(DATEDIF(AN$2,$V88,"D")/365),IF($G88&gt;AN$2,(DATEDIF($G88,AO$2,"D")/365),1)))))))</f>
        <v>0</v>
      </c>
      <c r="AP88" s="53">
        <f>IF($V88&lt;=AO$2,0,IF($O88&lt;=AO$2,0,IF($G88&gt;=AP$2,0,IF($K88&gt;=$J88,0,IF($O88&lt;=AP$2,($J88-(SUM($K88,SUM($Z88:AO88)))),IF($L88=$D$139,(($J88-$K88)/$P88),(($J88-SUM($Z88:AO88))*$Q88))*IF($V88&lt;=AP$2,(DATEDIF(AO$2,$V88,"D")/365),IF($G88&gt;AO$2,(DATEDIF($G88,AP$2,"D")/365),1)))))))</f>
        <v>0</v>
      </c>
      <c r="AQ88" s="53">
        <f>IF($V88&lt;=AP$2,0,IF($O88&lt;=AP$2,0,IF($G88&gt;=AQ$2,0,IF($K88&gt;=$J88,0,IF($O88&lt;=AQ$2,($J88-(SUM($K88,SUM($Z88:AP88)))),IF($L88=$D$139,(($J88-$K88)/$P88),(($J88-SUM($Z88:AP88))*$Q88))*IF($V88&lt;=AQ$2,(DATEDIF(AP$2,$V88,"D")/365),IF($G88&gt;AP$2,(DATEDIF($G88,AQ$2,"D")/365),1)))))))</f>
        <v>0</v>
      </c>
      <c r="AR88" s="53">
        <f>IF($V88&lt;=AQ$2,0,IF($O88&lt;=AQ$2,0,IF($G88&gt;=AR$2,0,IF($K88&gt;=$J88,0,IF($O88&lt;=AR$2,($J88-(SUM($K88,SUM($Z88:AQ88)))),IF($L88=$D$139,(($J88-$K88)/$P88),(($J88-SUM($Z88:AQ88))*$Q88))*IF($V88&lt;=AR$2,(DATEDIF(AQ$2,$V88,"D")/365),IF($G88&gt;AQ$2,(DATEDIF($G88,AR$2,"D")/365),1)))))))</f>
        <v>0</v>
      </c>
      <c r="AS88" s="53">
        <f>IF($V88&lt;=AR$2,0,IF($O88&lt;=AR$2,0,IF($G88&gt;=AS$2,0,IF($K88&gt;=$J88,0,IF($O88&lt;=AS$2,($J88-(SUM($K88,SUM($Z88:AR88)))),IF($L88=$D$139,(($J88-$K88)/$P88),(($J88-SUM($Z88:AR88))*$Q88))*IF($V88&lt;=AS$2,(DATEDIF(AR$2,$V88,"D")/365),IF($G88&gt;AR$2,(DATEDIF($G88,AS$2,"D")/365),1)))))))</f>
        <v>0</v>
      </c>
      <c r="AT88" s="53">
        <f>IF($V88&lt;=AS$2,0,IF($O88&lt;=AS$2,0,IF($G88&gt;=AT$2,0,IF($K88&gt;=$J88,0,IF($O88&lt;=AT$2,($J88-(SUM($K88,SUM($Z88:AS88)))),IF($L88=$D$139,(($J88-$K88)/$P88),(($J88-SUM($Z88:AS88))*$Q88))*IF($V88&lt;=AT$2,(DATEDIF(AS$2,$V88,"D")/365),IF($G88&gt;AS$2,(DATEDIF($G88,AT$2,"D")/365),1)))))))</f>
        <v>0</v>
      </c>
      <c r="AU88" s="53">
        <f>IF($V88&lt;=AT$2,0,IF($O88&lt;=AT$2,0,IF($G88&gt;=AU$2,0,IF($K88&gt;=$J88,0,IF($O88&lt;=AU$2,($J88-(SUM($K88,SUM($Z88:AT88)))),IF($L88=$D$139,(($J88-$K88)/$P88),(($J88-SUM($Z88:AT88))*$Q88))*IF($V88&lt;=AU$2,(DATEDIF(AT$2,$V88,"D")/365),IF($G88&gt;AT$2,(DATEDIF($G88,AU$2,"D")/365),1)))))))</f>
        <v>0</v>
      </c>
      <c r="AV88" s="53">
        <f>IF($V88&lt;=AU$2,0,IF($O88&lt;=AU$2,0,IF($G88&gt;=AV$2,0,IF($K88&gt;=$J88,0,IF($O88&lt;=AV$2,($J88-(SUM($K88,SUM($Z88:AU88)))),IF($L88=$D$139,(($J88-$K88)/$P88),(($J88-SUM($Z88:AU88))*$Q88))*IF($V88&lt;=AV$2,(DATEDIF(AU$2,$V88,"D")/365),IF($G88&gt;AU$2,(DATEDIF($G88,AV$2,"D")/365),1)))))))</f>
        <v>0</v>
      </c>
      <c r="AW88" s="53">
        <f>IF($V88&lt;=AV$2,0,IF($O88&lt;=AV$2,0,IF($G88&gt;=AW$2,0,IF($K88&gt;=$J88,0,IF($O88&lt;=AW$2,($J88-(SUM($K88,SUM($Z88:AV88)))),IF($L88=$D$139,(($J88-$K88)/$P88),(($J88-SUM($Z88:AV88))*$Q88))*IF($V88&lt;=AW$2,(DATEDIF(AV$2,$V88,"D")/365),IF($G88&gt;AV$2,(DATEDIF($G88,AW$2,"D")/365),1)))))))</f>
        <v>0</v>
      </c>
      <c r="AX88" s="53">
        <f>IF($V88&lt;=AW$2,0,IF($O88&lt;=AW$2,0,IF($G88&gt;=AX$2,0,IF($K88&gt;=$J88,0,IF($O88&lt;=AX$2,($J88-(SUM($K88,SUM($Z88:AW88)))),IF($L88=$D$139,(($J88-$K88)/$P88),(($J88-SUM($Z88:AW88))*$Q88))*IF($V88&lt;=AX$2,(DATEDIF(AW$2,$V88,"D")/365),IF($G88&gt;AW$2,(DATEDIF($G88,AX$2,"D")/365),1)))))))</f>
        <v>0</v>
      </c>
      <c r="AY88" s="53">
        <f>IF($V88&lt;=AX$2,0,IF($O88&lt;=AX$2,0,IF($G88&gt;=AY$2,0,IF($K88&gt;=$J88,0,IF($O88&lt;=AY$2,($J88-(SUM($K88,SUM($Z88:AX88)))),IF($L88=$D$139,(($J88-$K88)/$P88),(($J88-SUM($Z88:AX88))*$Q88))*IF($V88&lt;=AY$2,(DATEDIF(AX$2,$V88,"D")/365),IF($G88&gt;AX$2,(DATEDIF($G88,AY$2,"D")/365),1)))))))</f>
        <v>0</v>
      </c>
      <c r="AZ88" s="52"/>
      <c r="BA88" s="52"/>
      <c r="BB88" s="126">
        <f>IF($V88&lt;=BB$2,0,IF($G88&gt;=BB$2,0,IF($G88&gt;$W$3,(J88-Z88),IF($G88&lt;=$W$3,J88-SUM(W88,$Z88:Z88),0))))</f>
        <v>0</v>
      </c>
      <c r="BC88" s="53">
        <f t="shared" si="38"/>
        <v>0</v>
      </c>
      <c r="BD88" s="52">
        <f t="shared" si="38"/>
        <v>0</v>
      </c>
      <c r="BE88" s="53">
        <f t="shared" si="38"/>
        <v>0</v>
      </c>
      <c r="BF88" s="52">
        <f t="shared" si="38"/>
        <v>0</v>
      </c>
      <c r="BG88" s="53">
        <f t="shared" si="38"/>
        <v>0</v>
      </c>
      <c r="BH88" s="52">
        <f t="shared" si="38"/>
        <v>0</v>
      </c>
      <c r="BI88" s="53">
        <f t="shared" si="38"/>
        <v>0</v>
      </c>
      <c r="BJ88" s="52">
        <f t="shared" si="38"/>
        <v>0</v>
      </c>
      <c r="BK88" s="53">
        <f t="shared" si="38"/>
        <v>0</v>
      </c>
      <c r="BL88" s="52">
        <f t="shared" si="38"/>
        <v>0</v>
      </c>
      <c r="BM88" s="53">
        <f t="shared" si="38"/>
        <v>0</v>
      </c>
      <c r="BN88" s="52">
        <f t="shared" si="38"/>
        <v>0</v>
      </c>
      <c r="BO88" s="53">
        <f t="shared" si="38"/>
        <v>0</v>
      </c>
      <c r="BP88" s="52">
        <f t="shared" si="38"/>
        <v>0</v>
      </c>
      <c r="BQ88" s="53">
        <f t="shared" si="38"/>
        <v>0</v>
      </c>
      <c r="BR88" s="52">
        <f t="shared" si="38"/>
        <v>0</v>
      </c>
      <c r="BS88" s="53">
        <f t="shared" si="40"/>
        <v>0</v>
      </c>
      <c r="BT88" s="52">
        <f t="shared" si="40"/>
        <v>0</v>
      </c>
      <c r="BU88" s="53">
        <f t="shared" si="40"/>
        <v>0</v>
      </c>
      <c r="BV88" s="52">
        <f t="shared" si="39"/>
        <v>0</v>
      </c>
      <c r="BW88" s="53">
        <f t="shared" si="39"/>
        <v>0</v>
      </c>
      <c r="BX88" s="52">
        <f t="shared" si="39"/>
        <v>0</v>
      </c>
      <c r="BY88" s="53">
        <f t="shared" si="39"/>
        <v>0</v>
      </c>
      <c r="BZ88" s="52">
        <f t="shared" si="39"/>
        <v>0</v>
      </c>
      <c r="CA88" s="53">
        <f t="shared" si="39"/>
        <v>0</v>
      </c>
    </row>
    <row r="89" spans="1:79">
      <c r="A89" s="20">
        <v>88</v>
      </c>
      <c r="B89" s="20" t="s">
        <v>30</v>
      </c>
      <c r="C89" s="20" t="s">
        <v>153</v>
      </c>
      <c r="D89" s="2">
        <v>1985</v>
      </c>
      <c r="E89" s="3">
        <v>4</v>
      </c>
      <c r="F89" s="2">
        <v>1</v>
      </c>
      <c r="G89" s="55">
        <f t="shared" si="22"/>
        <v>31137</v>
      </c>
      <c r="H89" s="4">
        <v>0</v>
      </c>
      <c r="I89" s="1">
        <v>0</v>
      </c>
      <c r="J89" s="51">
        <f t="shared" si="23"/>
        <v>0</v>
      </c>
      <c r="K89" s="54">
        <f t="shared" si="24"/>
        <v>0</v>
      </c>
      <c r="L89" s="4" t="s">
        <v>96</v>
      </c>
      <c r="M89" s="54">
        <f t="shared" si="37"/>
        <v>10</v>
      </c>
      <c r="N89" s="53">
        <f t="shared" si="28"/>
        <v>10</v>
      </c>
      <c r="O89" s="55">
        <f t="shared" si="29"/>
        <v>34789</v>
      </c>
      <c r="P89" s="53">
        <f t="shared" si="30"/>
        <v>0</v>
      </c>
      <c r="Q89" s="111">
        <f t="shared" si="31"/>
        <v>0</v>
      </c>
      <c r="R89" s="150" t="s">
        <v>130</v>
      </c>
      <c r="S89" s="151">
        <v>17</v>
      </c>
      <c r="T89" s="152">
        <v>4</v>
      </c>
      <c r="U89" s="151">
        <v>2035</v>
      </c>
      <c r="V89" s="116">
        <f t="shared" si="32"/>
        <v>54878</v>
      </c>
      <c r="W89" s="53">
        <f t="shared" si="33"/>
        <v>0</v>
      </c>
      <c r="X89" s="53">
        <f t="shared" si="34"/>
        <v>0</v>
      </c>
      <c r="Y89" s="53">
        <f t="shared" si="35"/>
        <v>0</v>
      </c>
      <c r="Z89" s="53">
        <f t="shared" si="36"/>
        <v>0</v>
      </c>
      <c r="AA89" s="53">
        <f>IF($V89&lt;=Z$2,0,IF($O89&lt;=Z$2,0,IF($G89&gt;=AA$2,0,IF($K89&gt;=$J89,0,IF($O89&lt;=AA$2,($J89-(SUM($K89,SUM($Z89:Z89)))),IF($L89=$D$139,(($J89-$K89)/$P89),(($J89-SUM($Z89:Z89))*$Q89))*IF($V89&lt;=AA$2,(DATEDIF(Z$2,$V89,"D")/365),IF($G89&gt;Z$2,(DATEDIF($G89,AA$2,"D")/365),1)))))))</f>
        <v>0</v>
      </c>
      <c r="AB89" s="53">
        <f>IF($V89&lt;=AA$2,0,IF($O89&lt;=AA$2,0,IF($G89&gt;=AB$2,0,IF($K89&gt;=$J89,0,IF($O89&lt;=AB$2,($J89-(SUM($K89,SUM($Z89:AA89)))),IF($L89=$D$139,(($J89-$K89)/$P89),(($J89-SUM($Z89:AA89))*$Q89))*IF($V89&lt;=AB$2,(DATEDIF(AA$2,$V89,"D")/365),IF($G89&gt;AA$2,(DATEDIF($G89,AB$2,"D")/365),1)))))))</f>
        <v>0</v>
      </c>
      <c r="AC89" s="53">
        <f>IF($V89&lt;=AB$2,0,IF($O89&lt;=AB$2,0,IF($G89&gt;=AC$2,0,IF($K89&gt;=$J89,0,IF($O89&lt;=AC$2,($J89-(SUM($K89,SUM($Z89:AB89)))),IF($L89=$D$139,(($J89-$K89)/$P89),(($J89-SUM($Z89:AB89))*$Q89))*IF($V89&lt;=AC$2,(DATEDIF(AB$2,$V89,"D")/365),IF($G89&gt;AB$2,(DATEDIF($G89,AC$2,"D")/365),1)))))))</f>
        <v>0</v>
      </c>
      <c r="AD89" s="53">
        <f>IF($V89&lt;=AC$2,0,IF($O89&lt;=AC$2,0,IF($G89&gt;=AD$2,0,IF($K89&gt;=$J89,0,IF($O89&lt;=AD$2,($J89-(SUM($K89,SUM($Z89:AC89)))),IF($L89=$D$139,(($J89-$K89)/$P89),(($J89-SUM($Z89:AC89))*$Q89))*IF($V89&lt;=AD$2,(DATEDIF(AC$2,$V89,"D")/365),IF($G89&gt;AC$2,(DATEDIF($G89,AD$2,"D")/365),1)))))))</f>
        <v>0</v>
      </c>
      <c r="AE89" s="53">
        <f>IF($V89&lt;=AD$2,0,IF($O89&lt;=AD$2,0,IF($G89&gt;=AE$2,0,IF($K89&gt;=$J89,0,IF($O89&lt;=AE$2,($J89-(SUM($K89,SUM($Z89:AD89)))),IF($L89=$D$139,(($J89-$K89)/$P89),(($J89-SUM($Z89:AD89))*$Q89))*IF($V89&lt;=AE$2,(DATEDIF(AD$2,$V89,"D")/365),IF($G89&gt;AD$2,(DATEDIF($G89,AE$2,"D")/365),1)))))))</f>
        <v>0</v>
      </c>
      <c r="AF89" s="53">
        <f>IF($V89&lt;=AE$2,0,IF($O89&lt;=AE$2,0,IF($G89&gt;=AF$2,0,IF($K89&gt;=$J89,0,IF($O89&lt;=AF$2,($J89-(SUM($K89,SUM($Z89:AE89)))),IF($L89=$D$139,(($J89-$K89)/$P89),(($J89-SUM($Z89:AE89))*$Q89))*IF($V89&lt;=AF$2,(DATEDIF(AE$2,$V89,"D")/365),IF($G89&gt;AE$2,(DATEDIF($G89,AF$2,"D")/365),1)))))))</f>
        <v>0</v>
      </c>
      <c r="AG89" s="53">
        <f>IF($V89&lt;=AF$2,0,IF($O89&lt;=AF$2,0,IF($G89&gt;=AG$2,0,IF($K89&gt;=$J89,0,IF($O89&lt;=AG$2,($J89-(SUM($K89,SUM($Z89:AF89)))),IF($L89=$D$139,(($J89-$K89)/$P89),(($J89-SUM($Z89:AF89))*$Q89))*IF($V89&lt;=AG$2,(DATEDIF(AF$2,$V89,"D")/365),IF($G89&gt;AF$2,(DATEDIF($G89,AG$2,"D")/365),1)))))))</f>
        <v>0</v>
      </c>
      <c r="AH89" s="53">
        <f>IF($V89&lt;=AG$2,0,IF($O89&lt;=AG$2,0,IF($G89&gt;=AH$2,0,IF($K89&gt;=$J89,0,IF($O89&lt;=AH$2,($J89-(SUM($K89,SUM($Z89:AG89)))),IF($L89=$D$139,(($J89-$K89)/$P89),(($J89-SUM($Z89:AG89))*$Q89))*IF($V89&lt;=AH$2,(DATEDIF(AG$2,$V89,"D")/365),IF($G89&gt;AG$2,(DATEDIF($G89,AH$2,"D")/365),1)))))))</f>
        <v>0</v>
      </c>
      <c r="AI89" s="53">
        <f>IF($V89&lt;=AH$2,0,IF($O89&lt;=AH$2,0,IF($G89&gt;=AI$2,0,IF($K89&gt;=$J89,0,IF($O89&lt;=AI$2,($J89-(SUM($K89,SUM($Z89:AH89)))),IF($L89=$D$139,(($J89-$K89)/$P89),(($J89-SUM($Z89:AH89))*$Q89))*IF($V89&lt;=AI$2,(DATEDIF(AH$2,$V89,"D")/365),IF($G89&gt;AH$2,(DATEDIF($G89,AI$2,"D")/365),1)))))))</f>
        <v>0</v>
      </c>
      <c r="AJ89" s="53">
        <f>IF($V89&lt;=AI$2,0,IF($O89&lt;=AI$2,0,IF($G89&gt;=AJ$2,0,IF($K89&gt;=$J89,0,IF($O89&lt;=AJ$2,($J89-(SUM($K89,SUM($Z89:AI89)))),IF($L89=$D$139,(($J89-$K89)/$P89),(($J89-SUM($Z89:AI89))*$Q89))*IF($V89&lt;=AJ$2,(DATEDIF(AI$2,$V89,"D")/365),IF($G89&gt;AI$2,(DATEDIF($G89,AJ$2,"D")/365),1)))))))</f>
        <v>0</v>
      </c>
      <c r="AK89" s="53">
        <f>IF($V89&lt;=AJ$2,0,IF($O89&lt;=AJ$2,0,IF($G89&gt;=AK$2,0,IF($K89&gt;=$J89,0,IF($O89&lt;=AK$2,($J89-(SUM($K89,SUM($Z89:AJ89)))),IF($L89=$D$139,(($J89-$K89)/$P89),(($J89-SUM($Z89:AJ89))*$Q89))*IF($V89&lt;=AK$2,(DATEDIF(AJ$2,$V89,"D")/365),IF($G89&gt;AJ$2,(DATEDIF($G89,AK$2,"D")/365),1)))))))</f>
        <v>0</v>
      </c>
      <c r="AL89" s="53">
        <f>IF($V89&lt;=AK$2,0,IF($O89&lt;=AK$2,0,IF($G89&gt;=AL$2,0,IF($K89&gt;=$J89,0,IF($O89&lt;=AL$2,($J89-(SUM($K89,SUM($Z89:AK89)))),IF($L89=$D$139,(($J89-$K89)/$P89),(($J89-SUM($Z89:AK89))*$Q89))*IF($V89&lt;=AL$2,(DATEDIF(AK$2,$V89,"D")/365),IF($G89&gt;AK$2,(DATEDIF($G89,AL$2,"D")/365),1)))))))</f>
        <v>0</v>
      </c>
      <c r="AM89" s="53">
        <f>IF($V89&lt;=AL$2,0,IF($O89&lt;=AL$2,0,IF($G89&gt;=AM$2,0,IF($K89&gt;=$J89,0,IF($O89&lt;=AM$2,($J89-(SUM($K89,SUM($Z89:AL89)))),IF($L89=$D$139,(($J89-$K89)/$P89),(($J89-SUM($Z89:AL89))*$Q89))*IF($V89&lt;=AM$2,(DATEDIF(AL$2,$V89,"D")/365),IF($G89&gt;AL$2,(DATEDIF($G89,AM$2,"D")/365),1)))))))</f>
        <v>0</v>
      </c>
      <c r="AN89" s="53">
        <f>IF($V89&lt;=AM$2,0,IF($O89&lt;=AM$2,0,IF($G89&gt;=AN$2,0,IF($K89&gt;=$J89,0,IF($O89&lt;=AN$2,($J89-(SUM($K89,SUM($Z89:AM89)))),IF($L89=$D$139,(($J89-$K89)/$P89),(($J89-SUM($Z89:AM89))*$Q89))*IF($V89&lt;=AN$2,(DATEDIF(AM$2,$V89,"D")/365),IF($G89&gt;AM$2,(DATEDIF($G89,AN$2,"D")/365),1)))))))</f>
        <v>0</v>
      </c>
      <c r="AO89" s="53">
        <f>IF($V89&lt;=AN$2,0,IF($O89&lt;=AN$2,0,IF($G89&gt;=AO$2,0,IF($K89&gt;=$J89,0,IF($O89&lt;=AO$2,($J89-(SUM($K89,SUM($Z89:AN89)))),IF($L89=$D$139,(($J89-$K89)/$P89),(($J89-SUM($Z89:AN89))*$Q89))*IF($V89&lt;=AO$2,(DATEDIF(AN$2,$V89,"D")/365),IF($G89&gt;AN$2,(DATEDIF($G89,AO$2,"D")/365),1)))))))</f>
        <v>0</v>
      </c>
      <c r="AP89" s="53">
        <f>IF($V89&lt;=AO$2,0,IF($O89&lt;=AO$2,0,IF($G89&gt;=AP$2,0,IF($K89&gt;=$J89,0,IF($O89&lt;=AP$2,($J89-(SUM($K89,SUM($Z89:AO89)))),IF($L89=$D$139,(($J89-$K89)/$P89),(($J89-SUM($Z89:AO89))*$Q89))*IF($V89&lt;=AP$2,(DATEDIF(AO$2,$V89,"D")/365),IF($G89&gt;AO$2,(DATEDIF($G89,AP$2,"D")/365),1)))))))</f>
        <v>0</v>
      </c>
      <c r="AQ89" s="53">
        <f>IF($V89&lt;=AP$2,0,IF($O89&lt;=AP$2,0,IF($G89&gt;=AQ$2,0,IF($K89&gt;=$J89,0,IF($O89&lt;=AQ$2,($J89-(SUM($K89,SUM($Z89:AP89)))),IF($L89=$D$139,(($J89-$K89)/$P89),(($J89-SUM($Z89:AP89))*$Q89))*IF($V89&lt;=AQ$2,(DATEDIF(AP$2,$V89,"D")/365),IF($G89&gt;AP$2,(DATEDIF($G89,AQ$2,"D")/365),1)))))))</f>
        <v>0</v>
      </c>
      <c r="AR89" s="53">
        <f>IF($V89&lt;=AQ$2,0,IF($O89&lt;=AQ$2,0,IF($G89&gt;=AR$2,0,IF($K89&gt;=$J89,0,IF($O89&lt;=AR$2,($J89-(SUM($K89,SUM($Z89:AQ89)))),IF($L89=$D$139,(($J89-$K89)/$P89),(($J89-SUM($Z89:AQ89))*$Q89))*IF($V89&lt;=AR$2,(DATEDIF(AQ$2,$V89,"D")/365),IF($G89&gt;AQ$2,(DATEDIF($G89,AR$2,"D")/365),1)))))))</f>
        <v>0</v>
      </c>
      <c r="AS89" s="53">
        <f>IF($V89&lt;=AR$2,0,IF($O89&lt;=AR$2,0,IF($G89&gt;=AS$2,0,IF($K89&gt;=$J89,0,IF($O89&lt;=AS$2,($J89-(SUM($K89,SUM($Z89:AR89)))),IF($L89=$D$139,(($J89-$K89)/$P89),(($J89-SUM($Z89:AR89))*$Q89))*IF($V89&lt;=AS$2,(DATEDIF(AR$2,$V89,"D")/365),IF($G89&gt;AR$2,(DATEDIF($G89,AS$2,"D")/365),1)))))))</f>
        <v>0</v>
      </c>
      <c r="AT89" s="53">
        <f>IF($V89&lt;=AS$2,0,IF($O89&lt;=AS$2,0,IF($G89&gt;=AT$2,0,IF($K89&gt;=$J89,0,IF($O89&lt;=AT$2,($J89-(SUM($K89,SUM($Z89:AS89)))),IF($L89=$D$139,(($J89-$K89)/$P89),(($J89-SUM($Z89:AS89))*$Q89))*IF($V89&lt;=AT$2,(DATEDIF(AS$2,$V89,"D")/365),IF($G89&gt;AS$2,(DATEDIF($G89,AT$2,"D")/365),1)))))))</f>
        <v>0</v>
      </c>
      <c r="AU89" s="53">
        <f>IF($V89&lt;=AT$2,0,IF($O89&lt;=AT$2,0,IF($G89&gt;=AU$2,0,IF($K89&gt;=$J89,0,IF($O89&lt;=AU$2,($J89-(SUM($K89,SUM($Z89:AT89)))),IF($L89=$D$139,(($J89-$K89)/$P89),(($J89-SUM($Z89:AT89))*$Q89))*IF($V89&lt;=AU$2,(DATEDIF(AT$2,$V89,"D")/365),IF($G89&gt;AT$2,(DATEDIF($G89,AU$2,"D")/365),1)))))))</f>
        <v>0</v>
      </c>
      <c r="AV89" s="53">
        <f>IF($V89&lt;=AU$2,0,IF($O89&lt;=AU$2,0,IF($G89&gt;=AV$2,0,IF($K89&gt;=$J89,0,IF($O89&lt;=AV$2,($J89-(SUM($K89,SUM($Z89:AU89)))),IF($L89=$D$139,(($J89-$K89)/$P89),(($J89-SUM($Z89:AU89))*$Q89))*IF($V89&lt;=AV$2,(DATEDIF(AU$2,$V89,"D")/365),IF($G89&gt;AU$2,(DATEDIF($G89,AV$2,"D")/365),1)))))))</f>
        <v>0</v>
      </c>
      <c r="AW89" s="53">
        <f>IF($V89&lt;=AV$2,0,IF($O89&lt;=AV$2,0,IF($G89&gt;=AW$2,0,IF($K89&gt;=$J89,0,IF($O89&lt;=AW$2,($J89-(SUM($K89,SUM($Z89:AV89)))),IF($L89=$D$139,(($J89-$K89)/$P89),(($J89-SUM($Z89:AV89))*$Q89))*IF($V89&lt;=AW$2,(DATEDIF(AV$2,$V89,"D")/365),IF($G89&gt;AV$2,(DATEDIF($G89,AW$2,"D")/365),1)))))))</f>
        <v>0</v>
      </c>
      <c r="AX89" s="53">
        <f>IF($V89&lt;=AW$2,0,IF($O89&lt;=AW$2,0,IF($G89&gt;=AX$2,0,IF($K89&gt;=$J89,0,IF($O89&lt;=AX$2,($J89-(SUM($K89,SUM($Z89:AW89)))),IF($L89=$D$139,(($J89-$K89)/$P89),(($J89-SUM($Z89:AW89))*$Q89))*IF($V89&lt;=AX$2,(DATEDIF(AW$2,$V89,"D")/365),IF($G89&gt;AW$2,(DATEDIF($G89,AX$2,"D")/365),1)))))))</f>
        <v>0</v>
      </c>
      <c r="AY89" s="53">
        <f>IF($V89&lt;=AX$2,0,IF($O89&lt;=AX$2,0,IF($G89&gt;=AY$2,0,IF($K89&gt;=$J89,0,IF($O89&lt;=AY$2,($J89-(SUM($K89,SUM($Z89:AX89)))),IF($L89=$D$139,(($J89-$K89)/$P89),(($J89-SUM($Z89:AX89))*$Q89))*IF($V89&lt;=AY$2,(DATEDIF(AX$2,$V89,"D")/365),IF($G89&gt;AX$2,(DATEDIF($G89,AY$2,"D")/365),1)))))))</f>
        <v>0</v>
      </c>
      <c r="AZ89" s="52"/>
      <c r="BA89" s="52"/>
      <c r="BB89" s="126">
        <f>IF($V89&lt;=BB$2,0,IF($G89&gt;=BB$2,0,IF($G89&gt;$W$3,(J89-Z89),IF($G89&lt;=$W$3,J89-SUM(W89,$Z89:Z89),0))))</f>
        <v>0</v>
      </c>
      <c r="BC89" s="53">
        <f t="shared" si="38"/>
        <v>0</v>
      </c>
      <c r="BD89" s="52">
        <f t="shared" si="38"/>
        <v>0</v>
      </c>
      <c r="BE89" s="53">
        <f t="shared" si="38"/>
        <v>0</v>
      </c>
      <c r="BF89" s="52">
        <f t="shared" si="38"/>
        <v>0</v>
      </c>
      <c r="BG89" s="53">
        <f t="shared" si="38"/>
        <v>0</v>
      </c>
      <c r="BH89" s="52">
        <f t="shared" si="38"/>
        <v>0</v>
      </c>
      <c r="BI89" s="53">
        <f t="shared" si="38"/>
        <v>0</v>
      </c>
      <c r="BJ89" s="52">
        <f t="shared" si="38"/>
        <v>0</v>
      </c>
      <c r="BK89" s="53">
        <f t="shared" si="38"/>
        <v>0</v>
      </c>
      <c r="BL89" s="52">
        <f t="shared" si="38"/>
        <v>0</v>
      </c>
      <c r="BM89" s="53">
        <f t="shared" si="38"/>
        <v>0</v>
      </c>
      <c r="BN89" s="52">
        <f t="shared" si="38"/>
        <v>0</v>
      </c>
      <c r="BO89" s="53">
        <f t="shared" si="38"/>
        <v>0</v>
      </c>
      <c r="BP89" s="52">
        <f t="shared" si="38"/>
        <v>0</v>
      </c>
      <c r="BQ89" s="53">
        <f t="shared" si="38"/>
        <v>0</v>
      </c>
      <c r="BR89" s="52">
        <f t="shared" si="38"/>
        <v>0</v>
      </c>
      <c r="BS89" s="53">
        <f t="shared" si="40"/>
        <v>0</v>
      </c>
      <c r="BT89" s="52">
        <f t="shared" si="40"/>
        <v>0</v>
      </c>
      <c r="BU89" s="53">
        <f t="shared" si="40"/>
        <v>0</v>
      </c>
      <c r="BV89" s="52">
        <f t="shared" si="39"/>
        <v>0</v>
      </c>
      <c r="BW89" s="53">
        <f t="shared" si="39"/>
        <v>0</v>
      </c>
      <c r="BX89" s="52">
        <f t="shared" si="39"/>
        <v>0</v>
      </c>
      <c r="BY89" s="53">
        <f t="shared" si="39"/>
        <v>0</v>
      </c>
      <c r="BZ89" s="52">
        <f t="shared" si="39"/>
        <v>0</v>
      </c>
      <c r="CA89" s="53">
        <f t="shared" si="39"/>
        <v>0</v>
      </c>
    </row>
    <row r="90" spans="1:79">
      <c r="A90" s="20">
        <v>89</v>
      </c>
      <c r="B90" s="20" t="s">
        <v>30</v>
      </c>
      <c r="C90" s="20" t="s">
        <v>153</v>
      </c>
      <c r="D90" s="2">
        <v>1985</v>
      </c>
      <c r="E90" s="3">
        <v>4</v>
      </c>
      <c r="F90" s="2">
        <v>1</v>
      </c>
      <c r="G90" s="55">
        <f t="shared" si="22"/>
        <v>31137</v>
      </c>
      <c r="H90" s="4">
        <v>0</v>
      </c>
      <c r="I90" s="1">
        <v>0</v>
      </c>
      <c r="J90" s="51">
        <f t="shared" si="23"/>
        <v>0</v>
      </c>
      <c r="K90" s="54">
        <f t="shared" si="24"/>
        <v>0</v>
      </c>
      <c r="L90" s="4" t="s">
        <v>96</v>
      </c>
      <c r="M90" s="54">
        <f t="shared" si="37"/>
        <v>10</v>
      </c>
      <c r="N90" s="53">
        <f t="shared" si="28"/>
        <v>10</v>
      </c>
      <c r="O90" s="55">
        <f t="shared" si="29"/>
        <v>34789</v>
      </c>
      <c r="P90" s="53">
        <f t="shared" si="30"/>
        <v>0</v>
      </c>
      <c r="Q90" s="111">
        <f t="shared" si="31"/>
        <v>0</v>
      </c>
      <c r="R90" s="150" t="s">
        <v>130</v>
      </c>
      <c r="S90" s="151">
        <v>17</v>
      </c>
      <c r="T90" s="152">
        <v>4</v>
      </c>
      <c r="U90" s="151">
        <v>2035</v>
      </c>
      <c r="V90" s="116">
        <f t="shared" si="32"/>
        <v>54878</v>
      </c>
      <c r="W90" s="53">
        <f t="shared" si="33"/>
        <v>0</v>
      </c>
      <c r="X90" s="53">
        <f t="shared" si="34"/>
        <v>0</v>
      </c>
      <c r="Y90" s="53">
        <f t="shared" si="35"/>
        <v>0</v>
      </c>
      <c r="Z90" s="53">
        <f t="shared" si="36"/>
        <v>0</v>
      </c>
      <c r="AA90" s="53">
        <f>IF($V90&lt;=Z$2,0,IF($O90&lt;=Z$2,0,IF($G90&gt;=AA$2,0,IF($K90&gt;=$J90,0,IF($O90&lt;=AA$2,($J90-(SUM($K90,SUM($Z90:Z90)))),IF($L90=$D$139,(($J90-$K90)/$P90),(($J90-SUM($Z90:Z90))*$Q90))*IF($V90&lt;=AA$2,(DATEDIF(Z$2,$V90,"D")/365),IF($G90&gt;Z$2,(DATEDIF($G90,AA$2,"D")/365),1)))))))</f>
        <v>0</v>
      </c>
      <c r="AB90" s="53">
        <f>IF($V90&lt;=AA$2,0,IF($O90&lt;=AA$2,0,IF($G90&gt;=AB$2,0,IF($K90&gt;=$J90,0,IF($O90&lt;=AB$2,($J90-(SUM($K90,SUM($Z90:AA90)))),IF($L90=$D$139,(($J90-$K90)/$P90),(($J90-SUM($Z90:AA90))*$Q90))*IF($V90&lt;=AB$2,(DATEDIF(AA$2,$V90,"D")/365),IF($G90&gt;AA$2,(DATEDIF($G90,AB$2,"D")/365),1)))))))</f>
        <v>0</v>
      </c>
      <c r="AC90" s="53">
        <f>IF($V90&lt;=AB$2,0,IF($O90&lt;=AB$2,0,IF($G90&gt;=AC$2,0,IF($K90&gt;=$J90,0,IF($O90&lt;=AC$2,($J90-(SUM($K90,SUM($Z90:AB90)))),IF($L90=$D$139,(($J90-$K90)/$P90),(($J90-SUM($Z90:AB90))*$Q90))*IF($V90&lt;=AC$2,(DATEDIF(AB$2,$V90,"D")/365),IF($G90&gt;AB$2,(DATEDIF($G90,AC$2,"D")/365),1)))))))</f>
        <v>0</v>
      </c>
      <c r="AD90" s="53">
        <f>IF($V90&lt;=AC$2,0,IF($O90&lt;=AC$2,0,IF($G90&gt;=AD$2,0,IF($K90&gt;=$J90,0,IF($O90&lt;=AD$2,($J90-(SUM($K90,SUM($Z90:AC90)))),IF($L90=$D$139,(($J90-$K90)/$P90),(($J90-SUM($Z90:AC90))*$Q90))*IF($V90&lt;=AD$2,(DATEDIF(AC$2,$V90,"D")/365),IF($G90&gt;AC$2,(DATEDIF($G90,AD$2,"D")/365),1)))))))</f>
        <v>0</v>
      </c>
      <c r="AE90" s="53">
        <f>IF($V90&lt;=AD$2,0,IF($O90&lt;=AD$2,0,IF($G90&gt;=AE$2,0,IF($K90&gt;=$J90,0,IF($O90&lt;=AE$2,($J90-(SUM($K90,SUM($Z90:AD90)))),IF($L90=$D$139,(($J90-$K90)/$P90),(($J90-SUM($Z90:AD90))*$Q90))*IF($V90&lt;=AE$2,(DATEDIF(AD$2,$V90,"D")/365),IF($G90&gt;AD$2,(DATEDIF($G90,AE$2,"D")/365),1)))))))</f>
        <v>0</v>
      </c>
      <c r="AF90" s="53">
        <f>IF($V90&lt;=AE$2,0,IF($O90&lt;=AE$2,0,IF($G90&gt;=AF$2,0,IF($K90&gt;=$J90,0,IF($O90&lt;=AF$2,($J90-(SUM($K90,SUM($Z90:AE90)))),IF($L90=$D$139,(($J90-$K90)/$P90),(($J90-SUM($Z90:AE90))*$Q90))*IF($V90&lt;=AF$2,(DATEDIF(AE$2,$V90,"D")/365),IF($G90&gt;AE$2,(DATEDIF($G90,AF$2,"D")/365),1)))))))</f>
        <v>0</v>
      </c>
      <c r="AG90" s="53">
        <f>IF($V90&lt;=AF$2,0,IF($O90&lt;=AF$2,0,IF($G90&gt;=AG$2,0,IF($K90&gt;=$J90,0,IF($O90&lt;=AG$2,($J90-(SUM($K90,SUM($Z90:AF90)))),IF($L90=$D$139,(($J90-$K90)/$P90),(($J90-SUM($Z90:AF90))*$Q90))*IF($V90&lt;=AG$2,(DATEDIF(AF$2,$V90,"D")/365),IF($G90&gt;AF$2,(DATEDIF($G90,AG$2,"D")/365),1)))))))</f>
        <v>0</v>
      </c>
      <c r="AH90" s="53">
        <f>IF($V90&lt;=AG$2,0,IF($O90&lt;=AG$2,0,IF($G90&gt;=AH$2,0,IF($K90&gt;=$J90,0,IF($O90&lt;=AH$2,($J90-(SUM($K90,SUM($Z90:AG90)))),IF($L90=$D$139,(($J90-$K90)/$P90),(($J90-SUM($Z90:AG90))*$Q90))*IF($V90&lt;=AH$2,(DATEDIF(AG$2,$V90,"D")/365),IF($G90&gt;AG$2,(DATEDIF($G90,AH$2,"D")/365),1)))))))</f>
        <v>0</v>
      </c>
      <c r="AI90" s="53">
        <f>IF($V90&lt;=AH$2,0,IF($O90&lt;=AH$2,0,IF($G90&gt;=AI$2,0,IF($K90&gt;=$J90,0,IF($O90&lt;=AI$2,($J90-(SUM($K90,SUM($Z90:AH90)))),IF($L90=$D$139,(($J90-$K90)/$P90),(($J90-SUM($Z90:AH90))*$Q90))*IF($V90&lt;=AI$2,(DATEDIF(AH$2,$V90,"D")/365),IF($G90&gt;AH$2,(DATEDIF($G90,AI$2,"D")/365),1)))))))</f>
        <v>0</v>
      </c>
      <c r="AJ90" s="53">
        <f>IF($V90&lt;=AI$2,0,IF($O90&lt;=AI$2,0,IF($G90&gt;=AJ$2,0,IF($K90&gt;=$J90,0,IF($O90&lt;=AJ$2,($J90-(SUM($K90,SUM($Z90:AI90)))),IF($L90=$D$139,(($J90-$K90)/$P90),(($J90-SUM($Z90:AI90))*$Q90))*IF($V90&lt;=AJ$2,(DATEDIF(AI$2,$V90,"D")/365),IF($G90&gt;AI$2,(DATEDIF($G90,AJ$2,"D")/365),1)))))))</f>
        <v>0</v>
      </c>
      <c r="AK90" s="53">
        <f>IF($V90&lt;=AJ$2,0,IF($O90&lt;=AJ$2,0,IF($G90&gt;=AK$2,0,IF($K90&gt;=$J90,0,IF($O90&lt;=AK$2,($J90-(SUM($K90,SUM($Z90:AJ90)))),IF($L90=$D$139,(($J90-$K90)/$P90),(($J90-SUM($Z90:AJ90))*$Q90))*IF($V90&lt;=AK$2,(DATEDIF(AJ$2,$V90,"D")/365),IF($G90&gt;AJ$2,(DATEDIF($G90,AK$2,"D")/365),1)))))))</f>
        <v>0</v>
      </c>
      <c r="AL90" s="53">
        <f>IF($V90&lt;=AK$2,0,IF($O90&lt;=AK$2,0,IF($G90&gt;=AL$2,0,IF($K90&gt;=$J90,0,IF($O90&lt;=AL$2,($J90-(SUM($K90,SUM($Z90:AK90)))),IF($L90=$D$139,(($J90-$K90)/$P90),(($J90-SUM($Z90:AK90))*$Q90))*IF($V90&lt;=AL$2,(DATEDIF(AK$2,$V90,"D")/365),IF($G90&gt;AK$2,(DATEDIF($G90,AL$2,"D")/365),1)))))))</f>
        <v>0</v>
      </c>
      <c r="AM90" s="53">
        <f>IF($V90&lt;=AL$2,0,IF($O90&lt;=AL$2,0,IF($G90&gt;=AM$2,0,IF($K90&gt;=$J90,0,IF($O90&lt;=AM$2,($J90-(SUM($K90,SUM($Z90:AL90)))),IF($L90=$D$139,(($J90-$K90)/$P90),(($J90-SUM($Z90:AL90))*$Q90))*IF($V90&lt;=AM$2,(DATEDIF(AL$2,$V90,"D")/365),IF($G90&gt;AL$2,(DATEDIF($G90,AM$2,"D")/365),1)))))))</f>
        <v>0</v>
      </c>
      <c r="AN90" s="53">
        <f>IF($V90&lt;=AM$2,0,IF($O90&lt;=AM$2,0,IF($G90&gt;=AN$2,0,IF($K90&gt;=$J90,0,IF($O90&lt;=AN$2,($J90-(SUM($K90,SUM($Z90:AM90)))),IF($L90=$D$139,(($J90-$K90)/$P90),(($J90-SUM($Z90:AM90))*$Q90))*IF($V90&lt;=AN$2,(DATEDIF(AM$2,$V90,"D")/365),IF($G90&gt;AM$2,(DATEDIF($G90,AN$2,"D")/365),1)))))))</f>
        <v>0</v>
      </c>
      <c r="AO90" s="53">
        <f>IF($V90&lt;=AN$2,0,IF($O90&lt;=AN$2,0,IF($G90&gt;=AO$2,0,IF($K90&gt;=$J90,0,IF($O90&lt;=AO$2,($J90-(SUM($K90,SUM($Z90:AN90)))),IF($L90=$D$139,(($J90-$K90)/$P90),(($J90-SUM($Z90:AN90))*$Q90))*IF($V90&lt;=AO$2,(DATEDIF(AN$2,$V90,"D")/365),IF($G90&gt;AN$2,(DATEDIF($G90,AO$2,"D")/365),1)))))))</f>
        <v>0</v>
      </c>
      <c r="AP90" s="53">
        <f>IF($V90&lt;=AO$2,0,IF($O90&lt;=AO$2,0,IF($G90&gt;=AP$2,0,IF($K90&gt;=$J90,0,IF($O90&lt;=AP$2,($J90-(SUM($K90,SUM($Z90:AO90)))),IF($L90=$D$139,(($J90-$K90)/$P90),(($J90-SUM($Z90:AO90))*$Q90))*IF($V90&lt;=AP$2,(DATEDIF(AO$2,$V90,"D")/365),IF($G90&gt;AO$2,(DATEDIF($G90,AP$2,"D")/365),1)))))))</f>
        <v>0</v>
      </c>
      <c r="AQ90" s="53">
        <f>IF($V90&lt;=AP$2,0,IF($O90&lt;=AP$2,0,IF($G90&gt;=AQ$2,0,IF($K90&gt;=$J90,0,IF($O90&lt;=AQ$2,($J90-(SUM($K90,SUM($Z90:AP90)))),IF($L90=$D$139,(($J90-$K90)/$P90),(($J90-SUM($Z90:AP90))*$Q90))*IF($V90&lt;=AQ$2,(DATEDIF(AP$2,$V90,"D")/365),IF($G90&gt;AP$2,(DATEDIF($G90,AQ$2,"D")/365),1)))))))</f>
        <v>0</v>
      </c>
      <c r="AR90" s="53">
        <f>IF($V90&lt;=AQ$2,0,IF($O90&lt;=AQ$2,0,IF($G90&gt;=AR$2,0,IF($K90&gt;=$J90,0,IF($O90&lt;=AR$2,($J90-(SUM($K90,SUM($Z90:AQ90)))),IF($L90=$D$139,(($J90-$K90)/$P90),(($J90-SUM($Z90:AQ90))*$Q90))*IF($V90&lt;=AR$2,(DATEDIF(AQ$2,$V90,"D")/365),IF($G90&gt;AQ$2,(DATEDIF($G90,AR$2,"D")/365),1)))))))</f>
        <v>0</v>
      </c>
      <c r="AS90" s="53">
        <f>IF($V90&lt;=AR$2,0,IF($O90&lt;=AR$2,0,IF($G90&gt;=AS$2,0,IF($K90&gt;=$J90,0,IF($O90&lt;=AS$2,($J90-(SUM($K90,SUM($Z90:AR90)))),IF($L90=$D$139,(($J90-$K90)/$P90),(($J90-SUM($Z90:AR90))*$Q90))*IF($V90&lt;=AS$2,(DATEDIF(AR$2,$V90,"D")/365),IF($G90&gt;AR$2,(DATEDIF($G90,AS$2,"D")/365),1)))))))</f>
        <v>0</v>
      </c>
      <c r="AT90" s="53">
        <f>IF($V90&lt;=AS$2,0,IF($O90&lt;=AS$2,0,IF($G90&gt;=AT$2,0,IF($K90&gt;=$J90,0,IF($O90&lt;=AT$2,($J90-(SUM($K90,SUM($Z90:AS90)))),IF($L90=$D$139,(($J90-$K90)/$P90),(($J90-SUM($Z90:AS90))*$Q90))*IF($V90&lt;=AT$2,(DATEDIF(AS$2,$V90,"D")/365),IF($G90&gt;AS$2,(DATEDIF($G90,AT$2,"D")/365),1)))))))</f>
        <v>0</v>
      </c>
      <c r="AU90" s="53">
        <f>IF($V90&lt;=AT$2,0,IF($O90&lt;=AT$2,0,IF($G90&gt;=AU$2,0,IF($K90&gt;=$J90,0,IF($O90&lt;=AU$2,($J90-(SUM($K90,SUM($Z90:AT90)))),IF($L90=$D$139,(($J90-$K90)/$P90),(($J90-SUM($Z90:AT90))*$Q90))*IF($V90&lt;=AU$2,(DATEDIF(AT$2,$V90,"D")/365),IF($G90&gt;AT$2,(DATEDIF($G90,AU$2,"D")/365),1)))))))</f>
        <v>0</v>
      </c>
      <c r="AV90" s="53">
        <f>IF($V90&lt;=AU$2,0,IF($O90&lt;=AU$2,0,IF($G90&gt;=AV$2,0,IF($K90&gt;=$J90,0,IF($O90&lt;=AV$2,($J90-(SUM($K90,SUM($Z90:AU90)))),IF($L90=$D$139,(($J90-$K90)/$P90),(($J90-SUM($Z90:AU90))*$Q90))*IF($V90&lt;=AV$2,(DATEDIF(AU$2,$V90,"D")/365),IF($G90&gt;AU$2,(DATEDIF($G90,AV$2,"D")/365),1)))))))</f>
        <v>0</v>
      </c>
      <c r="AW90" s="53">
        <f>IF($V90&lt;=AV$2,0,IF($O90&lt;=AV$2,0,IF($G90&gt;=AW$2,0,IF($K90&gt;=$J90,0,IF($O90&lt;=AW$2,($J90-(SUM($K90,SUM($Z90:AV90)))),IF($L90=$D$139,(($J90-$K90)/$P90),(($J90-SUM($Z90:AV90))*$Q90))*IF($V90&lt;=AW$2,(DATEDIF(AV$2,$V90,"D")/365),IF($G90&gt;AV$2,(DATEDIF($G90,AW$2,"D")/365),1)))))))</f>
        <v>0</v>
      </c>
      <c r="AX90" s="53">
        <f>IF($V90&lt;=AW$2,0,IF($O90&lt;=AW$2,0,IF($G90&gt;=AX$2,0,IF($K90&gt;=$J90,0,IF($O90&lt;=AX$2,($J90-(SUM($K90,SUM($Z90:AW90)))),IF($L90=$D$139,(($J90-$K90)/$P90),(($J90-SUM($Z90:AW90))*$Q90))*IF($V90&lt;=AX$2,(DATEDIF(AW$2,$V90,"D")/365),IF($G90&gt;AW$2,(DATEDIF($G90,AX$2,"D")/365),1)))))))</f>
        <v>0</v>
      </c>
      <c r="AY90" s="53">
        <f>IF($V90&lt;=AX$2,0,IF($O90&lt;=AX$2,0,IF($G90&gt;=AY$2,0,IF($K90&gt;=$J90,0,IF($O90&lt;=AY$2,($J90-(SUM($K90,SUM($Z90:AX90)))),IF($L90=$D$139,(($J90-$K90)/$P90),(($J90-SUM($Z90:AX90))*$Q90))*IF($V90&lt;=AY$2,(DATEDIF(AX$2,$V90,"D")/365),IF($G90&gt;AX$2,(DATEDIF($G90,AY$2,"D")/365),1)))))))</f>
        <v>0</v>
      </c>
      <c r="AZ90" s="52"/>
      <c r="BA90" s="52"/>
      <c r="BB90" s="126">
        <f>IF($V90&lt;=BB$2,0,IF($G90&gt;=BB$2,0,IF($G90&gt;$W$3,(J90-Z90),IF($G90&lt;=$W$3,J90-SUM(W90,$Z90:Z90),0))))</f>
        <v>0</v>
      </c>
      <c r="BC90" s="53">
        <f t="shared" si="38"/>
        <v>0</v>
      </c>
      <c r="BD90" s="52">
        <f t="shared" si="38"/>
        <v>0</v>
      </c>
      <c r="BE90" s="53">
        <f t="shared" si="38"/>
        <v>0</v>
      </c>
      <c r="BF90" s="52">
        <f t="shared" si="38"/>
        <v>0</v>
      </c>
      <c r="BG90" s="53">
        <f t="shared" si="38"/>
        <v>0</v>
      </c>
      <c r="BH90" s="52">
        <f t="shared" si="38"/>
        <v>0</v>
      </c>
      <c r="BI90" s="53">
        <f t="shared" si="38"/>
        <v>0</v>
      </c>
      <c r="BJ90" s="52">
        <f t="shared" si="38"/>
        <v>0</v>
      </c>
      <c r="BK90" s="53">
        <f t="shared" si="38"/>
        <v>0</v>
      </c>
      <c r="BL90" s="52">
        <f t="shared" si="38"/>
        <v>0</v>
      </c>
      <c r="BM90" s="53">
        <f t="shared" si="38"/>
        <v>0</v>
      </c>
      <c r="BN90" s="52">
        <f t="shared" si="38"/>
        <v>0</v>
      </c>
      <c r="BO90" s="53">
        <f t="shared" si="38"/>
        <v>0</v>
      </c>
      <c r="BP90" s="52">
        <f t="shared" si="38"/>
        <v>0</v>
      </c>
      <c r="BQ90" s="53">
        <f t="shared" si="38"/>
        <v>0</v>
      </c>
      <c r="BR90" s="52">
        <f t="shared" si="38"/>
        <v>0</v>
      </c>
      <c r="BS90" s="53">
        <f t="shared" si="40"/>
        <v>0</v>
      </c>
      <c r="BT90" s="52">
        <f t="shared" si="40"/>
        <v>0</v>
      </c>
      <c r="BU90" s="53">
        <f t="shared" si="40"/>
        <v>0</v>
      </c>
      <c r="BV90" s="52">
        <f t="shared" si="39"/>
        <v>0</v>
      </c>
      <c r="BW90" s="53">
        <f t="shared" si="39"/>
        <v>0</v>
      </c>
      <c r="BX90" s="52">
        <f t="shared" si="39"/>
        <v>0</v>
      </c>
      <c r="BY90" s="53">
        <f t="shared" si="39"/>
        <v>0</v>
      </c>
      <c r="BZ90" s="52">
        <f t="shared" si="39"/>
        <v>0</v>
      </c>
      <c r="CA90" s="53">
        <f t="shared" si="39"/>
        <v>0</v>
      </c>
    </row>
    <row r="91" spans="1:79">
      <c r="A91" s="20">
        <v>90</v>
      </c>
      <c r="B91" s="20" t="s">
        <v>30</v>
      </c>
      <c r="C91" s="20" t="s">
        <v>153</v>
      </c>
      <c r="D91" s="2">
        <v>1985</v>
      </c>
      <c r="E91" s="3">
        <v>4</v>
      </c>
      <c r="F91" s="2">
        <v>1</v>
      </c>
      <c r="G91" s="55">
        <f t="shared" si="22"/>
        <v>31137</v>
      </c>
      <c r="H91" s="4">
        <v>0</v>
      </c>
      <c r="I91" s="1">
        <v>0</v>
      </c>
      <c r="J91" s="51">
        <f t="shared" si="23"/>
        <v>0</v>
      </c>
      <c r="K91" s="54">
        <f t="shared" si="24"/>
        <v>0</v>
      </c>
      <c r="L91" s="4" t="s">
        <v>96</v>
      </c>
      <c r="M91" s="54">
        <f>VLOOKUP(B91,$B$139:$C$238,2,FALSE)</f>
        <v>10</v>
      </c>
      <c r="N91" s="53">
        <f t="shared" si="28"/>
        <v>10</v>
      </c>
      <c r="O91" s="55">
        <f t="shared" si="29"/>
        <v>34789</v>
      </c>
      <c r="P91" s="53">
        <f t="shared" si="30"/>
        <v>0</v>
      </c>
      <c r="Q91" s="111">
        <f t="shared" si="31"/>
        <v>0</v>
      </c>
      <c r="R91" s="150" t="s">
        <v>130</v>
      </c>
      <c r="S91" s="151">
        <v>17</v>
      </c>
      <c r="T91" s="152">
        <v>4</v>
      </c>
      <c r="U91" s="151">
        <v>2035</v>
      </c>
      <c r="V91" s="116">
        <f t="shared" si="32"/>
        <v>54878</v>
      </c>
      <c r="W91" s="53">
        <f t="shared" si="33"/>
        <v>0</v>
      </c>
      <c r="X91" s="53">
        <f t="shared" si="34"/>
        <v>0</v>
      </c>
      <c r="Y91" s="53">
        <f t="shared" si="35"/>
        <v>0</v>
      </c>
      <c r="Z91" s="53">
        <f t="shared" si="36"/>
        <v>0</v>
      </c>
      <c r="AA91" s="53">
        <f>IF($V91&lt;=Z$2,0,IF($O91&lt;=Z$2,0,IF($G91&gt;=AA$2,0,IF($K91&gt;=$J91,0,IF($O91&lt;=AA$2,($J91-(SUM($K91,SUM($Z91:Z91)))),IF($L91=$D$139,(($J91-$K91)/$P91),(($J91-SUM($Z91:Z91))*$Q91))*IF($V91&lt;=AA$2,(DATEDIF(Z$2,$V91,"D")/365),IF($G91&gt;Z$2,(DATEDIF($G91,AA$2,"D")/365),1)))))))</f>
        <v>0</v>
      </c>
      <c r="AB91" s="53">
        <f>IF($V91&lt;=AA$2,0,IF($O91&lt;=AA$2,0,IF($G91&gt;=AB$2,0,IF($K91&gt;=$J91,0,IF($O91&lt;=AB$2,($J91-(SUM($K91,SUM($Z91:AA91)))),IF($L91=$D$139,(($J91-$K91)/$P91),(($J91-SUM($Z91:AA91))*$Q91))*IF($V91&lt;=AB$2,(DATEDIF(AA$2,$V91,"D")/365),IF($G91&gt;AA$2,(DATEDIF($G91,AB$2,"D")/365),1)))))))</f>
        <v>0</v>
      </c>
      <c r="AC91" s="53">
        <f>IF($V91&lt;=AB$2,0,IF($O91&lt;=AB$2,0,IF($G91&gt;=AC$2,0,IF($K91&gt;=$J91,0,IF($O91&lt;=AC$2,($J91-(SUM($K91,SUM($Z91:AB91)))),IF($L91=$D$139,(($J91-$K91)/$P91),(($J91-SUM($Z91:AB91))*$Q91))*IF($V91&lt;=AC$2,(DATEDIF(AB$2,$V91,"D")/365),IF($G91&gt;AB$2,(DATEDIF($G91,AC$2,"D")/365),1)))))))</f>
        <v>0</v>
      </c>
      <c r="AD91" s="53">
        <f>IF($V91&lt;=AC$2,0,IF($O91&lt;=AC$2,0,IF($G91&gt;=AD$2,0,IF($K91&gt;=$J91,0,IF($O91&lt;=AD$2,($J91-(SUM($K91,SUM($Z91:AC91)))),IF($L91=$D$139,(($J91-$K91)/$P91),(($J91-SUM($Z91:AC91))*$Q91))*IF($V91&lt;=AD$2,(DATEDIF(AC$2,$V91,"D")/365),IF($G91&gt;AC$2,(DATEDIF($G91,AD$2,"D")/365),1)))))))</f>
        <v>0</v>
      </c>
      <c r="AE91" s="53">
        <f>IF($V91&lt;=AD$2,0,IF($O91&lt;=AD$2,0,IF($G91&gt;=AE$2,0,IF($K91&gt;=$J91,0,IF($O91&lt;=AE$2,($J91-(SUM($K91,SUM($Z91:AD91)))),IF($L91=$D$139,(($J91-$K91)/$P91),(($J91-SUM($Z91:AD91))*$Q91))*IF($V91&lt;=AE$2,(DATEDIF(AD$2,$V91,"D")/365),IF($G91&gt;AD$2,(DATEDIF($G91,AE$2,"D")/365),1)))))))</f>
        <v>0</v>
      </c>
      <c r="AF91" s="53">
        <f>IF($V91&lt;=AE$2,0,IF($O91&lt;=AE$2,0,IF($G91&gt;=AF$2,0,IF($K91&gt;=$J91,0,IF($O91&lt;=AF$2,($J91-(SUM($K91,SUM($Z91:AE91)))),IF($L91=$D$139,(($J91-$K91)/$P91),(($J91-SUM($Z91:AE91))*$Q91))*IF($V91&lt;=AF$2,(DATEDIF(AE$2,$V91,"D")/365),IF($G91&gt;AE$2,(DATEDIF($G91,AF$2,"D")/365),1)))))))</f>
        <v>0</v>
      </c>
      <c r="AG91" s="53">
        <f>IF($V91&lt;=AF$2,0,IF($O91&lt;=AF$2,0,IF($G91&gt;=AG$2,0,IF($K91&gt;=$J91,0,IF($O91&lt;=AG$2,($J91-(SUM($K91,SUM($Z91:AF91)))),IF($L91=$D$139,(($J91-$K91)/$P91),(($J91-SUM($Z91:AF91))*$Q91))*IF($V91&lt;=AG$2,(DATEDIF(AF$2,$V91,"D")/365),IF($G91&gt;AF$2,(DATEDIF($G91,AG$2,"D")/365),1)))))))</f>
        <v>0</v>
      </c>
      <c r="AH91" s="53">
        <f>IF($V91&lt;=AG$2,0,IF($O91&lt;=AG$2,0,IF($G91&gt;=AH$2,0,IF($K91&gt;=$J91,0,IF($O91&lt;=AH$2,($J91-(SUM($K91,SUM($Z91:AG91)))),IF($L91=$D$139,(($J91-$K91)/$P91),(($J91-SUM($Z91:AG91))*$Q91))*IF($V91&lt;=AH$2,(DATEDIF(AG$2,$V91,"D")/365),IF($G91&gt;AG$2,(DATEDIF($G91,AH$2,"D")/365),1)))))))</f>
        <v>0</v>
      </c>
      <c r="AI91" s="53">
        <f>IF($V91&lt;=AH$2,0,IF($O91&lt;=AH$2,0,IF($G91&gt;=AI$2,0,IF($K91&gt;=$J91,0,IF($O91&lt;=AI$2,($J91-(SUM($K91,SUM($Z91:AH91)))),IF($L91=$D$139,(($J91-$K91)/$P91),(($J91-SUM($Z91:AH91))*$Q91))*IF($V91&lt;=AI$2,(DATEDIF(AH$2,$V91,"D")/365),IF($G91&gt;AH$2,(DATEDIF($G91,AI$2,"D")/365),1)))))))</f>
        <v>0</v>
      </c>
      <c r="AJ91" s="53">
        <f>IF($V91&lt;=AI$2,0,IF($O91&lt;=AI$2,0,IF($G91&gt;=AJ$2,0,IF($K91&gt;=$J91,0,IF($O91&lt;=AJ$2,($J91-(SUM($K91,SUM($Z91:AI91)))),IF($L91=$D$139,(($J91-$K91)/$P91),(($J91-SUM($Z91:AI91))*$Q91))*IF($V91&lt;=AJ$2,(DATEDIF(AI$2,$V91,"D")/365),IF($G91&gt;AI$2,(DATEDIF($G91,AJ$2,"D")/365),1)))))))</f>
        <v>0</v>
      </c>
      <c r="AK91" s="53">
        <f>IF($V91&lt;=AJ$2,0,IF($O91&lt;=AJ$2,0,IF($G91&gt;=AK$2,0,IF($K91&gt;=$J91,0,IF($O91&lt;=AK$2,($J91-(SUM($K91,SUM($Z91:AJ91)))),IF($L91=$D$139,(($J91-$K91)/$P91),(($J91-SUM($Z91:AJ91))*$Q91))*IF($V91&lt;=AK$2,(DATEDIF(AJ$2,$V91,"D")/365),IF($G91&gt;AJ$2,(DATEDIF($G91,AK$2,"D")/365),1)))))))</f>
        <v>0</v>
      </c>
      <c r="AL91" s="53">
        <f>IF($V91&lt;=AK$2,0,IF($O91&lt;=AK$2,0,IF($G91&gt;=AL$2,0,IF($K91&gt;=$J91,0,IF($O91&lt;=AL$2,($J91-(SUM($K91,SUM($Z91:AK91)))),IF($L91=$D$139,(($J91-$K91)/$P91),(($J91-SUM($Z91:AK91))*$Q91))*IF($V91&lt;=AL$2,(DATEDIF(AK$2,$V91,"D")/365),IF($G91&gt;AK$2,(DATEDIF($G91,AL$2,"D")/365),1)))))))</f>
        <v>0</v>
      </c>
      <c r="AM91" s="53">
        <f>IF($V91&lt;=AL$2,0,IF($O91&lt;=AL$2,0,IF($G91&gt;=AM$2,0,IF($K91&gt;=$J91,0,IF($O91&lt;=AM$2,($J91-(SUM($K91,SUM($Z91:AL91)))),IF($L91=$D$139,(($J91-$K91)/$P91),(($J91-SUM($Z91:AL91))*$Q91))*IF($V91&lt;=AM$2,(DATEDIF(AL$2,$V91,"D")/365),IF($G91&gt;AL$2,(DATEDIF($G91,AM$2,"D")/365),1)))))))</f>
        <v>0</v>
      </c>
      <c r="AN91" s="53">
        <f>IF($V91&lt;=AM$2,0,IF($O91&lt;=AM$2,0,IF($G91&gt;=AN$2,0,IF($K91&gt;=$J91,0,IF($O91&lt;=AN$2,($J91-(SUM($K91,SUM($Z91:AM91)))),IF($L91=$D$139,(($J91-$K91)/$P91),(($J91-SUM($Z91:AM91))*$Q91))*IF($V91&lt;=AN$2,(DATEDIF(AM$2,$V91,"D")/365),IF($G91&gt;AM$2,(DATEDIF($G91,AN$2,"D")/365),1)))))))</f>
        <v>0</v>
      </c>
      <c r="AO91" s="53">
        <f>IF($V91&lt;=AN$2,0,IF($O91&lt;=AN$2,0,IF($G91&gt;=AO$2,0,IF($K91&gt;=$J91,0,IF($O91&lt;=AO$2,($J91-(SUM($K91,SUM($Z91:AN91)))),IF($L91=$D$139,(($J91-$K91)/$P91),(($J91-SUM($Z91:AN91))*$Q91))*IF($V91&lt;=AO$2,(DATEDIF(AN$2,$V91,"D")/365),IF($G91&gt;AN$2,(DATEDIF($G91,AO$2,"D")/365),1)))))))</f>
        <v>0</v>
      </c>
      <c r="AP91" s="53">
        <f>IF($V91&lt;=AO$2,0,IF($O91&lt;=AO$2,0,IF($G91&gt;=AP$2,0,IF($K91&gt;=$J91,0,IF($O91&lt;=AP$2,($J91-(SUM($K91,SUM($Z91:AO91)))),IF($L91=$D$139,(($J91-$K91)/$P91),(($J91-SUM($Z91:AO91))*$Q91))*IF($V91&lt;=AP$2,(DATEDIF(AO$2,$V91,"D")/365),IF($G91&gt;AO$2,(DATEDIF($G91,AP$2,"D")/365),1)))))))</f>
        <v>0</v>
      </c>
      <c r="AQ91" s="53">
        <f>IF($V91&lt;=AP$2,0,IF($O91&lt;=AP$2,0,IF($G91&gt;=AQ$2,0,IF($K91&gt;=$J91,0,IF($O91&lt;=AQ$2,($J91-(SUM($K91,SUM($Z91:AP91)))),IF($L91=$D$139,(($J91-$K91)/$P91),(($J91-SUM($Z91:AP91))*$Q91))*IF($V91&lt;=AQ$2,(DATEDIF(AP$2,$V91,"D")/365),IF($G91&gt;AP$2,(DATEDIF($G91,AQ$2,"D")/365),1)))))))</f>
        <v>0</v>
      </c>
      <c r="AR91" s="53">
        <f>IF($V91&lt;=AQ$2,0,IF($O91&lt;=AQ$2,0,IF($G91&gt;=AR$2,0,IF($K91&gt;=$J91,0,IF($O91&lt;=AR$2,($J91-(SUM($K91,SUM($Z91:AQ91)))),IF($L91=$D$139,(($J91-$K91)/$P91),(($J91-SUM($Z91:AQ91))*$Q91))*IF($V91&lt;=AR$2,(DATEDIF(AQ$2,$V91,"D")/365),IF($G91&gt;AQ$2,(DATEDIF($G91,AR$2,"D")/365),1)))))))</f>
        <v>0</v>
      </c>
      <c r="AS91" s="53">
        <f>IF($V91&lt;=AR$2,0,IF($O91&lt;=AR$2,0,IF($G91&gt;=AS$2,0,IF($K91&gt;=$J91,0,IF($O91&lt;=AS$2,($J91-(SUM($K91,SUM($Z91:AR91)))),IF($L91=$D$139,(($J91-$K91)/$P91),(($J91-SUM($Z91:AR91))*$Q91))*IF($V91&lt;=AS$2,(DATEDIF(AR$2,$V91,"D")/365),IF($G91&gt;AR$2,(DATEDIF($G91,AS$2,"D")/365),1)))))))</f>
        <v>0</v>
      </c>
      <c r="AT91" s="53">
        <f>IF($V91&lt;=AS$2,0,IF($O91&lt;=AS$2,0,IF($G91&gt;=AT$2,0,IF($K91&gt;=$J91,0,IF($O91&lt;=AT$2,($J91-(SUM($K91,SUM($Z91:AS91)))),IF($L91=$D$139,(($J91-$K91)/$P91),(($J91-SUM($Z91:AS91))*$Q91))*IF($V91&lt;=AT$2,(DATEDIF(AS$2,$V91,"D")/365),IF($G91&gt;AS$2,(DATEDIF($G91,AT$2,"D")/365),1)))))))</f>
        <v>0</v>
      </c>
      <c r="AU91" s="53">
        <f>IF($V91&lt;=AT$2,0,IF($O91&lt;=AT$2,0,IF($G91&gt;=AU$2,0,IF($K91&gt;=$J91,0,IF($O91&lt;=AU$2,($J91-(SUM($K91,SUM($Z91:AT91)))),IF($L91=$D$139,(($J91-$K91)/$P91),(($J91-SUM($Z91:AT91))*$Q91))*IF($V91&lt;=AU$2,(DATEDIF(AT$2,$V91,"D")/365),IF($G91&gt;AT$2,(DATEDIF($G91,AU$2,"D")/365),1)))))))</f>
        <v>0</v>
      </c>
      <c r="AV91" s="53">
        <f>IF($V91&lt;=AU$2,0,IF($O91&lt;=AU$2,0,IF($G91&gt;=AV$2,0,IF($K91&gt;=$J91,0,IF($O91&lt;=AV$2,($J91-(SUM($K91,SUM($Z91:AU91)))),IF($L91=$D$139,(($J91-$K91)/$P91),(($J91-SUM($Z91:AU91))*$Q91))*IF($V91&lt;=AV$2,(DATEDIF(AU$2,$V91,"D")/365),IF($G91&gt;AU$2,(DATEDIF($G91,AV$2,"D")/365),1)))))))</f>
        <v>0</v>
      </c>
      <c r="AW91" s="53">
        <f>IF($V91&lt;=AV$2,0,IF($O91&lt;=AV$2,0,IF($G91&gt;=AW$2,0,IF($K91&gt;=$J91,0,IF($O91&lt;=AW$2,($J91-(SUM($K91,SUM($Z91:AV91)))),IF($L91=$D$139,(($J91-$K91)/$P91),(($J91-SUM($Z91:AV91))*$Q91))*IF($V91&lt;=AW$2,(DATEDIF(AV$2,$V91,"D")/365),IF($G91&gt;AV$2,(DATEDIF($G91,AW$2,"D")/365),1)))))))</f>
        <v>0</v>
      </c>
      <c r="AX91" s="53">
        <f>IF($V91&lt;=AW$2,0,IF($O91&lt;=AW$2,0,IF($G91&gt;=AX$2,0,IF($K91&gt;=$J91,0,IF($O91&lt;=AX$2,($J91-(SUM($K91,SUM($Z91:AW91)))),IF($L91=$D$139,(($J91-$K91)/$P91),(($J91-SUM($Z91:AW91))*$Q91))*IF($V91&lt;=AX$2,(DATEDIF(AW$2,$V91,"D")/365),IF($G91&gt;AW$2,(DATEDIF($G91,AX$2,"D")/365),1)))))))</f>
        <v>0</v>
      </c>
      <c r="AY91" s="53">
        <f>IF($V91&lt;=AX$2,0,IF($O91&lt;=AX$2,0,IF($G91&gt;=AY$2,0,IF($K91&gt;=$J91,0,IF($O91&lt;=AY$2,($J91-(SUM($K91,SUM($Z91:AX91)))),IF($L91=$D$139,(($J91-$K91)/$P91),(($J91-SUM($Z91:AX91))*$Q91))*IF($V91&lt;=AY$2,(DATEDIF(AX$2,$V91,"D")/365),IF($G91&gt;AX$2,(DATEDIF($G91,AY$2,"D")/365),1)))))))</f>
        <v>0</v>
      </c>
      <c r="AZ91" s="52"/>
      <c r="BA91" s="52"/>
      <c r="BB91" s="126">
        <f>IF($V91&lt;=BB$2,0,IF($G91&gt;=BB$2,0,IF($G91&gt;$W$3,(J91-Z91),IF($G91&lt;=$W$3,J91-SUM(W91,$Z91:Z91),0))))</f>
        <v>0</v>
      </c>
      <c r="BC91" s="53">
        <f t="shared" si="38"/>
        <v>0</v>
      </c>
      <c r="BD91" s="52">
        <f t="shared" si="38"/>
        <v>0</v>
      </c>
      <c r="BE91" s="53">
        <f t="shared" si="38"/>
        <v>0</v>
      </c>
      <c r="BF91" s="52">
        <f t="shared" si="38"/>
        <v>0</v>
      </c>
      <c r="BG91" s="53">
        <f t="shared" si="38"/>
        <v>0</v>
      </c>
      <c r="BH91" s="52">
        <f t="shared" si="38"/>
        <v>0</v>
      </c>
      <c r="BI91" s="53">
        <f t="shared" si="38"/>
        <v>0</v>
      </c>
      <c r="BJ91" s="52">
        <f t="shared" si="38"/>
        <v>0</v>
      </c>
      <c r="BK91" s="53">
        <f t="shared" si="38"/>
        <v>0</v>
      </c>
      <c r="BL91" s="52">
        <f t="shared" si="38"/>
        <v>0</v>
      </c>
      <c r="BM91" s="53">
        <f t="shared" si="38"/>
        <v>0</v>
      </c>
      <c r="BN91" s="52">
        <f t="shared" si="38"/>
        <v>0</v>
      </c>
      <c r="BO91" s="53">
        <f t="shared" si="38"/>
        <v>0</v>
      </c>
      <c r="BP91" s="52">
        <f t="shared" si="38"/>
        <v>0</v>
      </c>
      <c r="BQ91" s="53">
        <f t="shared" si="38"/>
        <v>0</v>
      </c>
      <c r="BR91" s="52">
        <f t="shared" si="38"/>
        <v>0</v>
      </c>
      <c r="BS91" s="53">
        <f t="shared" si="40"/>
        <v>0</v>
      </c>
      <c r="BT91" s="52">
        <f t="shared" si="40"/>
        <v>0</v>
      </c>
      <c r="BU91" s="53">
        <f t="shared" si="40"/>
        <v>0</v>
      </c>
      <c r="BV91" s="52">
        <f t="shared" si="39"/>
        <v>0</v>
      </c>
      <c r="BW91" s="53">
        <f t="shared" si="39"/>
        <v>0</v>
      </c>
      <c r="BX91" s="52">
        <f t="shared" si="39"/>
        <v>0</v>
      </c>
      <c r="BY91" s="53">
        <f t="shared" si="39"/>
        <v>0</v>
      </c>
      <c r="BZ91" s="52">
        <f t="shared" si="39"/>
        <v>0</v>
      </c>
      <c r="CA91" s="53">
        <f t="shared" si="39"/>
        <v>0</v>
      </c>
    </row>
    <row r="92" spans="1:79">
      <c r="A92" s="20">
        <v>91</v>
      </c>
      <c r="B92" s="20" t="s">
        <v>30</v>
      </c>
      <c r="C92" s="20" t="s">
        <v>153</v>
      </c>
      <c r="D92" s="2">
        <v>1985</v>
      </c>
      <c r="E92" s="3">
        <v>4</v>
      </c>
      <c r="F92" s="2">
        <v>1</v>
      </c>
      <c r="G92" s="55">
        <f t="shared" si="22"/>
        <v>31137</v>
      </c>
      <c r="H92" s="4">
        <v>0</v>
      </c>
      <c r="I92" s="1">
        <v>0</v>
      </c>
      <c r="J92" s="51">
        <f t="shared" si="23"/>
        <v>0</v>
      </c>
      <c r="K92" s="54">
        <f t="shared" si="24"/>
        <v>0</v>
      </c>
      <c r="L92" s="4" t="s">
        <v>96</v>
      </c>
      <c r="M92" s="54">
        <f t="shared" si="37"/>
        <v>10</v>
      </c>
      <c r="N92" s="53">
        <f t="shared" si="28"/>
        <v>10</v>
      </c>
      <c r="O92" s="55">
        <f t="shared" si="29"/>
        <v>34789</v>
      </c>
      <c r="P92" s="53">
        <f t="shared" si="30"/>
        <v>0</v>
      </c>
      <c r="Q92" s="111">
        <f t="shared" si="31"/>
        <v>0</v>
      </c>
      <c r="R92" s="150" t="s">
        <v>130</v>
      </c>
      <c r="S92" s="151">
        <v>17</v>
      </c>
      <c r="T92" s="152">
        <v>4</v>
      </c>
      <c r="U92" s="151">
        <v>2035</v>
      </c>
      <c r="V92" s="116">
        <f t="shared" si="32"/>
        <v>54878</v>
      </c>
      <c r="W92" s="53">
        <f t="shared" si="33"/>
        <v>0</v>
      </c>
      <c r="X92" s="53">
        <f t="shared" si="34"/>
        <v>0</v>
      </c>
      <c r="Y92" s="53">
        <f t="shared" si="35"/>
        <v>0</v>
      </c>
      <c r="Z92" s="53">
        <f t="shared" si="36"/>
        <v>0</v>
      </c>
      <c r="AA92" s="53">
        <f>IF($V92&lt;=Z$2,0,IF($O92&lt;=Z$2,0,IF($G92&gt;=AA$2,0,IF($K92&gt;=$J92,0,IF($O92&lt;=AA$2,($J92-(SUM($K92,SUM($Z92:Z92)))),IF($L92=$D$139,(($J92-$K92)/$P92),(($J92-SUM($Z92:Z92))*$Q92))*IF($V92&lt;=AA$2,(DATEDIF(Z$2,$V92,"D")/365),IF($G92&gt;Z$2,(DATEDIF($G92,AA$2,"D")/365),1)))))))</f>
        <v>0</v>
      </c>
      <c r="AB92" s="53">
        <f>IF($V92&lt;=AA$2,0,IF($O92&lt;=AA$2,0,IF($G92&gt;=AB$2,0,IF($K92&gt;=$J92,0,IF($O92&lt;=AB$2,($J92-(SUM($K92,SUM($Z92:AA92)))),IF($L92=$D$139,(($J92-$K92)/$P92),(($J92-SUM($Z92:AA92))*$Q92))*IF($V92&lt;=AB$2,(DATEDIF(AA$2,$V92,"D")/365),IF($G92&gt;AA$2,(DATEDIF($G92,AB$2,"D")/365),1)))))))</f>
        <v>0</v>
      </c>
      <c r="AC92" s="53">
        <f>IF($V92&lt;=AB$2,0,IF($O92&lt;=AB$2,0,IF($G92&gt;=AC$2,0,IF($K92&gt;=$J92,0,IF($O92&lt;=AC$2,($J92-(SUM($K92,SUM($Z92:AB92)))),IF($L92=$D$139,(($J92-$K92)/$P92),(($J92-SUM($Z92:AB92))*$Q92))*IF($V92&lt;=AC$2,(DATEDIF(AB$2,$V92,"D")/365),IF($G92&gt;AB$2,(DATEDIF($G92,AC$2,"D")/365),1)))))))</f>
        <v>0</v>
      </c>
      <c r="AD92" s="53">
        <f>IF($V92&lt;=AC$2,0,IF($O92&lt;=AC$2,0,IF($G92&gt;=AD$2,0,IF($K92&gt;=$J92,0,IF($O92&lt;=AD$2,($J92-(SUM($K92,SUM($Z92:AC92)))),IF($L92=$D$139,(($J92-$K92)/$P92),(($J92-SUM($Z92:AC92))*$Q92))*IF($V92&lt;=AD$2,(DATEDIF(AC$2,$V92,"D")/365),IF($G92&gt;AC$2,(DATEDIF($G92,AD$2,"D")/365),1)))))))</f>
        <v>0</v>
      </c>
      <c r="AE92" s="53">
        <f>IF($V92&lt;=AD$2,0,IF($O92&lt;=AD$2,0,IF($G92&gt;=AE$2,0,IF($K92&gt;=$J92,0,IF($O92&lt;=AE$2,($J92-(SUM($K92,SUM($Z92:AD92)))),IF($L92=$D$139,(($J92-$K92)/$P92),(($J92-SUM($Z92:AD92))*$Q92))*IF($V92&lt;=AE$2,(DATEDIF(AD$2,$V92,"D")/365),IF($G92&gt;AD$2,(DATEDIF($G92,AE$2,"D")/365),1)))))))</f>
        <v>0</v>
      </c>
      <c r="AF92" s="53">
        <f>IF($V92&lt;=AE$2,0,IF($O92&lt;=AE$2,0,IF($G92&gt;=AF$2,0,IF($K92&gt;=$J92,0,IF($O92&lt;=AF$2,($J92-(SUM($K92,SUM($Z92:AE92)))),IF($L92=$D$139,(($J92-$K92)/$P92),(($J92-SUM($Z92:AE92))*$Q92))*IF($V92&lt;=AF$2,(DATEDIF(AE$2,$V92,"D")/365),IF($G92&gt;AE$2,(DATEDIF($G92,AF$2,"D")/365),1)))))))</f>
        <v>0</v>
      </c>
      <c r="AG92" s="53">
        <f>IF($V92&lt;=AF$2,0,IF($O92&lt;=AF$2,0,IF($G92&gt;=AG$2,0,IF($K92&gt;=$J92,0,IF($O92&lt;=AG$2,($J92-(SUM($K92,SUM($Z92:AF92)))),IF($L92=$D$139,(($J92-$K92)/$P92),(($J92-SUM($Z92:AF92))*$Q92))*IF($V92&lt;=AG$2,(DATEDIF(AF$2,$V92,"D")/365),IF($G92&gt;AF$2,(DATEDIF($G92,AG$2,"D")/365),1)))))))</f>
        <v>0</v>
      </c>
      <c r="AH92" s="53">
        <f>IF($V92&lt;=AG$2,0,IF($O92&lt;=AG$2,0,IF($G92&gt;=AH$2,0,IF($K92&gt;=$J92,0,IF($O92&lt;=AH$2,($J92-(SUM($K92,SUM($Z92:AG92)))),IF($L92=$D$139,(($J92-$K92)/$P92),(($J92-SUM($Z92:AG92))*$Q92))*IF($V92&lt;=AH$2,(DATEDIF(AG$2,$V92,"D")/365),IF($G92&gt;AG$2,(DATEDIF($G92,AH$2,"D")/365),1)))))))</f>
        <v>0</v>
      </c>
      <c r="AI92" s="53">
        <f>IF($V92&lt;=AH$2,0,IF($O92&lt;=AH$2,0,IF($G92&gt;=AI$2,0,IF($K92&gt;=$J92,0,IF($O92&lt;=AI$2,($J92-(SUM($K92,SUM($Z92:AH92)))),IF($L92=$D$139,(($J92-$K92)/$P92),(($J92-SUM($Z92:AH92))*$Q92))*IF($V92&lt;=AI$2,(DATEDIF(AH$2,$V92,"D")/365),IF($G92&gt;AH$2,(DATEDIF($G92,AI$2,"D")/365),1)))))))</f>
        <v>0</v>
      </c>
      <c r="AJ92" s="53">
        <f>IF($V92&lt;=AI$2,0,IF($O92&lt;=AI$2,0,IF($G92&gt;=AJ$2,0,IF($K92&gt;=$J92,0,IF($O92&lt;=AJ$2,($J92-(SUM($K92,SUM($Z92:AI92)))),IF($L92=$D$139,(($J92-$K92)/$P92),(($J92-SUM($Z92:AI92))*$Q92))*IF($V92&lt;=AJ$2,(DATEDIF(AI$2,$V92,"D")/365),IF($G92&gt;AI$2,(DATEDIF($G92,AJ$2,"D")/365),1)))))))</f>
        <v>0</v>
      </c>
      <c r="AK92" s="53">
        <f>IF($V92&lt;=AJ$2,0,IF($O92&lt;=AJ$2,0,IF($G92&gt;=AK$2,0,IF($K92&gt;=$J92,0,IF($O92&lt;=AK$2,($J92-(SUM($K92,SUM($Z92:AJ92)))),IF($L92=$D$139,(($J92-$K92)/$P92),(($J92-SUM($Z92:AJ92))*$Q92))*IF($V92&lt;=AK$2,(DATEDIF(AJ$2,$V92,"D")/365),IF($G92&gt;AJ$2,(DATEDIF($G92,AK$2,"D")/365),1)))))))</f>
        <v>0</v>
      </c>
      <c r="AL92" s="53">
        <f>IF($V92&lt;=AK$2,0,IF($O92&lt;=AK$2,0,IF($G92&gt;=AL$2,0,IF($K92&gt;=$J92,0,IF($O92&lt;=AL$2,($J92-(SUM($K92,SUM($Z92:AK92)))),IF($L92=$D$139,(($J92-$K92)/$P92),(($J92-SUM($Z92:AK92))*$Q92))*IF($V92&lt;=AL$2,(DATEDIF(AK$2,$V92,"D")/365),IF($G92&gt;AK$2,(DATEDIF($G92,AL$2,"D")/365),1)))))))</f>
        <v>0</v>
      </c>
      <c r="AM92" s="53">
        <f>IF($V92&lt;=AL$2,0,IF($O92&lt;=AL$2,0,IF($G92&gt;=AM$2,0,IF($K92&gt;=$J92,0,IF($O92&lt;=AM$2,($J92-(SUM($K92,SUM($Z92:AL92)))),IF($L92=$D$139,(($J92-$K92)/$P92),(($J92-SUM($Z92:AL92))*$Q92))*IF($V92&lt;=AM$2,(DATEDIF(AL$2,$V92,"D")/365),IF($G92&gt;AL$2,(DATEDIF($G92,AM$2,"D")/365),1)))))))</f>
        <v>0</v>
      </c>
      <c r="AN92" s="53">
        <f>IF($V92&lt;=AM$2,0,IF($O92&lt;=AM$2,0,IF($G92&gt;=AN$2,0,IF($K92&gt;=$J92,0,IF($O92&lt;=AN$2,($J92-(SUM($K92,SUM($Z92:AM92)))),IF($L92=$D$139,(($J92-$K92)/$P92),(($J92-SUM($Z92:AM92))*$Q92))*IF($V92&lt;=AN$2,(DATEDIF(AM$2,$V92,"D")/365),IF($G92&gt;AM$2,(DATEDIF($G92,AN$2,"D")/365),1)))))))</f>
        <v>0</v>
      </c>
      <c r="AO92" s="53">
        <f>IF($V92&lt;=AN$2,0,IF($O92&lt;=AN$2,0,IF($G92&gt;=AO$2,0,IF($K92&gt;=$J92,0,IF($O92&lt;=AO$2,($J92-(SUM($K92,SUM($Z92:AN92)))),IF($L92=$D$139,(($J92-$K92)/$P92),(($J92-SUM($Z92:AN92))*$Q92))*IF($V92&lt;=AO$2,(DATEDIF(AN$2,$V92,"D")/365),IF($G92&gt;AN$2,(DATEDIF($G92,AO$2,"D")/365),1)))))))</f>
        <v>0</v>
      </c>
      <c r="AP92" s="53">
        <f>IF($V92&lt;=AO$2,0,IF($O92&lt;=AO$2,0,IF($G92&gt;=AP$2,0,IF($K92&gt;=$J92,0,IF($O92&lt;=AP$2,($J92-(SUM($K92,SUM($Z92:AO92)))),IF($L92=$D$139,(($J92-$K92)/$P92),(($J92-SUM($Z92:AO92))*$Q92))*IF($V92&lt;=AP$2,(DATEDIF(AO$2,$V92,"D")/365),IF($G92&gt;AO$2,(DATEDIF($G92,AP$2,"D")/365),1)))))))</f>
        <v>0</v>
      </c>
      <c r="AQ92" s="53">
        <f>IF($V92&lt;=AP$2,0,IF($O92&lt;=AP$2,0,IF($G92&gt;=AQ$2,0,IF($K92&gt;=$J92,0,IF($O92&lt;=AQ$2,($J92-(SUM($K92,SUM($Z92:AP92)))),IF($L92=$D$139,(($J92-$K92)/$P92),(($J92-SUM($Z92:AP92))*$Q92))*IF($V92&lt;=AQ$2,(DATEDIF(AP$2,$V92,"D")/365),IF($G92&gt;AP$2,(DATEDIF($G92,AQ$2,"D")/365),1)))))))</f>
        <v>0</v>
      </c>
      <c r="AR92" s="53">
        <f>IF($V92&lt;=AQ$2,0,IF($O92&lt;=AQ$2,0,IF($G92&gt;=AR$2,0,IF($K92&gt;=$J92,0,IF($O92&lt;=AR$2,($J92-(SUM($K92,SUM($Z92:AQ92)))),IF($L92=$D$139,(($J92-$K92)/$P92),(($J92-SUM($Z92:AQ92))*$Q92))*IF($V92&lt;=AR$2,(DATEDIF(AQ$2,$V92,"D")/365),IF($G92&gt;AQ$2,(DATEDIF($G92,AR$2,"D")/365),1)))))))</f>
        <v>0</v>
      </c>
      <c r="AS92" s="53">
        <f>IF($V92&lt;=AR$2,0,IF($O92&lt;=AR$2,0,IF($G92&gt;=AS$2,0,IF($K92&gt;=$J92,0,IF($O92&lt;=AS$2,($J92-(SUM($K92,SUM($Z92:AR92)))),IF($L92=$D$139,(($J92-$K92)/$P92),(($J92-SUM($Z92:AR92))*$Q92))*IF($V92&lt;=AS$2,(DATEDIF(AR$2,$V92,"D")/365),IF($G92&gt;AR$2,(DATEDIF($G92,AS$2,"D")/365),1)))))))</f>
        <v>0</v>
      </c>
      <c r="AT92" s="53">
        <f>IF($V92&lt;=AS$2,0,IF($O92&lt;=AS$2,0,IF($G92&gt;=AT$2,0,IF($K92&gt;=$J92,0,IF($O92&lt;=AT$2,($J92-(SUM($K92,SUM($Z92:AS92)))),IF($L92=$D$139,(($J92-$K92)/$P92),(($J92-SUM($Z92:AS92))*$Q92))*IF($V92&lt;=AT$2,(DATEDIF(AS$2,$V92,"D")/365),IF($G92&gt;AS$2,(DATEDIF($G92,AT$2,"D")/365),1)))))))</f>
        <v>0</v>
      </c>
      <c r="AU92" s="53">
        <f>IF($V92&lt;=AT$2,0,IF($O92&lt;=AT$2,0,IF($G92&gt;=AU$2,0,IF($K92&gt;=$J92,0,IF($O92&lt;=AU$2,($J92-(SUM($K92,SUM($Z92:AT92)))),IF($L92=$D$139,(($J92-$K92)/$P92),(($J92-SUM($Z92:AT92))*$Q92))*IF($V92&lt;=AU$2,(DATEDIF(AT$2,$V92,"D")/365),IF($G92&gt;AT$2,(DATEDIF($G92,AU$2,"D")/365),1)))))))</f>
        <v>0</v>
      </c>
      <c r="AV92" s="53">
        <f>IF($V92&lt;=AU$2,0,IF($O92&lt;=AU$2,0,IF($G92&gt;=AV$2,0,IF($K92&gt;=$J92,0,IF($O92&lt;=AV$2,($J92-(SUM($K92,SUM($Z92:AU92)))),IF($L92=$D$139,(($J92-$K92)/$P92),(($J92-SUM($Z92:AU92))*$Q92))*IF($V92&lt;=AV$2,(DATEDIF(AU$2,$V92,"D")/365),IF($G92&gt;AU$2,(DATEDIF($G92,AV$2,"D")/365),1)))))))</f>
        <v>0</v>
      </c>
      <c r="AW92" s="53">
        <f>IF($V92&lt;=AV$2,0,IF($O92&lt;=AV$2,0,IF($G92&gt;=AW$2,0,IF($K92&gt;=$J92,0,IF($O92&lt;=AW$2,($J92-(SUM($K92,SUM($Z92:AV92)))),IF($L92=$D$139,(($J92-$K92)/$P92),(($J92-SUM($Z92:AV92))*$Q92))*IF($V92&lt;=AW$2,(DATEDIF(AV$2,$V92,"D")/365),IF($G92&gt;AV$2,(DATEDIF($G92,AW$2,"D")/365),1)))))))</f>
        <v>0</v>
      </c>
      <c r="AX92" s="53">
        <f>IF($V92&lt;=AW$2,0,IF($O92&lt;=AW$2,0,IF($G92&gt;=AX$2,0,IF($K92&gt;=$J92,0,IF($O92&lt;=AX$2,($J92-(SUM($K92,SUM($Z92:AW92)))),IF($L92=$D$139,(($J92-$K92)/$P92),(($J92-SUM($Z92:AW92))*$Q92))*IF($V92&lt;=AX$2,(DATEDIF(AW$2,$V92,"D")/365),IF($G92&gt;AW$2,(DATEDIF($G92,AX$2,"D")/365),1)))))))</f>
        <v>0</v>
      </c>
      <c r="AY92" s="53">
        <f>IF($V92&lt;=AX$2,0,IF($O92&lt;=AX$2,0,IF($G92&gt;=AY$2,0,IF($K92&gt;=$J92,0,IF($O92&lt;=AY$2,($J92-(SUM($K92,SUM($Z92:AX92)))),IF($L92=$D$139,(($J92-$K92)/$P92),(($J92-SUM($Z92:AX92))*$Q92))*IF($V92&lt;=AY$2,(DATEDIF(AX$2,$V92,"D")/365),IF($G92&gt;AX$2,(DATEDIF($G92,AY$2,"D")/365),1)))))))</f>
        <v>0</v>
      </c>
      <c r="AZ92" s="52"/>
      <c r="BA92" s="52"/>
      <c r="BB92" s="126">
        <f>IF($V92&lt;=BB$2,0,IF($G92&gt;=BB$2,0,IF($G92&gt;$W$3,(J92-Z92),IF($G92&lt;=$W$3,J92-SUM(W92,$Z92:Z92),0))))</f>
        <v>0</v>
      </c>
      <c r="BC92" s="53">
        <f t="shared" si="38"/>
        <v>0</v>
      </c>
      <c r="BD92" s="52">
        <f t="shared" si="38"/>
        <v>0</v>
      </c>
      <c r="BE92" s="53">
        <f t="shared" si="38"/>
        <v>0</v>
      </c>
      <c r="BF92" s="52">
        <f t="shared" si="38"/>
        <v>0</v>
      </c>
      <c r="BG92" s="53">
        <f t="shared" si="38"/>
        <v>0</v>
      </c>
      <c r="BH92" s="52">
        <f t="shared" si="38"/>
        <v>0</v>
      </c>
      <c r="BI92" s="53">
        <f t="shared" si="38"/>
        <v>0</v>
      </c>
      <c r="BJ92" s="52">
        <f t="shared" si="38"/>
        <v>0</v>
      </c>
      <c r="BK92" s="53">
        <f t="shared" si="38"/>
        <v>0</v>
      </c>
      <c r="BL92" s="52">
        <f t="shared" si="38"/>
        <v>0</v>
      </c>
      <c r="BM92" s="53">
        <f t="shared" si="38"/>
        <v>0</v>
      </c>
      <c r="BN92" s="52">
        <f t="shared" si="38"/>
        <v>0</v>
      </c>
      <c r="BO92" s="53">
        <f t="shared" si="38"/>
        <v>0</v>
      </c>
      <c r="BP92" s="52">
        <f t="shared" si="38"/>
        <v>0</v>
      </c>
      <c r="BQ92" s="53">
        <f t="shared" si="38"/>
        <v>0</v>
      </c>
      <c r="BR92" s="52">
        <f t="shared" si="38"/>
        <v>0</v>
      </c>
      <c r="BS92" s="53">
        <f t="shared" si="40"/>
        <v>0</v>
      </c>
      <c r="BT92" s="52">
        <f t="shared" si="40"/>
        <v>0</v>
      </c>
      <c r="BU92" s="53">
        <f t="shared" si="40"/>
        <v>0</v>
      </c>
      <c r="BV92" s="52">
        <f t="shared" si="39"/>
        <v>0</v>
      </c>
      <c r="BW92" s="53">
        <f t="shared" si="39"/>
        <v>0</v>
      </c>
      <c r="BX92" s="52">
        <f t="shared" si="39"/>
        <v>0</v>
      </c>
      <c r="BY92" s="53">
        <f t="shared" si="39"/>
        <v>0</v>
      </c>
      <c r="BZ92" s="52">
        <f t="shared" si="39"/>
        <v>0</v>
      </c>
      <c r="CA92" s="53">
        <f t="shared" si="39"/>
        <v>0</v>
      </c>
    </row>
    <row r="93" spans="1:79">
      <c r="A93" s="20">
        <v>92</v>
      </c>
      <c r="B93" s="20" t="s">
        <v>30</v>
      </c>
      <c r="C93" s="20" t="s">
        <v>153</v>
      </c>
      <c r="D93" s="2">
        <v>1985</v>
      </c>
      <c r="E93" s="3">
        <v>4</v>
      </c>
      <c r="F93" s="2">
        <v>1</v>
      </c>
      <c r="G93" s="55">
        <f t="shared" si="22"/>
        <v>31137</v>
      </c>
      <c r="H93" s="4">
        <v>0</v>
      </c>
      <c r="I93" s="1">
        <v>0</v>
      </c>
      <c r="J93" s="51">
        <f t="shared" si="23"/>
        <v>0</v>
      </c>
      <c r="K93" s="54">
        <f t="shared" si="24"/>
        <v>0</v>
      </c>
      <c r="L93" s="4" t="s">
        <v>96</v>
      </c>
      <c r="M93" s="54">
        <f t="shared" si="37"/>
        <v>10</v>
      </c>
      <c r="N93" s="53">
        <f t="shared" si="28"/>
        <v>10</v>
      </c>
      <c r="O93" s="55">
        <f t="shared" si="29"/>
        <v>34789</v>
      </c>
      <c r="P93" s="53">
        <f t="shared" si="30"/>
        <v>0</v>
      </c>
      <c r="Q93" s="111">
        <f t="shared" si="31"/>
        <v>0</v>
      </c>
      <c r="R93" s="150" t="s">
        <v>130</v>
      </c>
      <c r="S93" s="151">
        <v>17</v>
      </c>
      <c r="T93" s="152">
        <v>4</v>
      </c>
      <c r="U93" s="151">
        <v>2035</v>
      </c>
      <c r="V93" s="116">
        <f t="shared" si="32"/>
        <v>54878</v>
      </c>
      <c r="W93" s="53">
        <f t="shared" si="33"/>
        <v>0</v>
      </c>
      <c r="X93" s="53">
        <f t="shared" si="34"/>
        <v>0</v>
      </c>
      <c r="Y93" s="53">
        <f t="shared" si="35"/>
        <v>0</v>
      </c>
      <c r="Z93" s="53">
        <f t="shared" si="36"/>
        <v>0</v>
      </c>
      <c r="AA93" s="53">
        <f>IF($V93&lt;=Z$2,0,IF($O93&lt;=Z$2,0,IF($G93&gt;=AA$2,0,IF($K93&gt;=$J93,0,IF($O93&lt;=AA$2,($J93-(SUM($K93,SUM($Z93:Z93)))),IF($L93=$D$139,(($J93-$K93)/$P93),(($J93-SUM($Z93:Z93))*$Q93))*IF($V93&lt;=AA$2,(DATEDIF(Z$2,$V93,"D")/365),IF($G93&gt;Z$2,(DATEDIF($G93,AA$2,"D")/365),1)))))))</f>
        <v>0</v>
      </c>
      <c r="AB93" s="53">
        <f>IF($V93&lt;=AA$2,0,IF($O93&lt;=AA$2,0,IF($G93&gt;=AB$2,0,IF($K93&gt;=$J93,0,IF($O93&lt;=AB$2,($J93-(SUM($K93,SUM($Z93:AA93)))),IF($L93=$D$139,(($J93-$K93)/$P93),(($J93-SUM($Z93:AA93))*$Q93))*IF($V93&lt;=AB$2,(DATEDIF(AA$2,$V93,"D")/365),IF($G93&gt;AA$2,(DATEDIF($G93,AB$2,"D")/365),1)))))))</f>
        <v>0</v>
      </c>
      <c r="AC93" s="53">
        <f>IF($V93&lt;=AB$2,0,IF($O93&lt;=AB$2,0,IF($G93&gt;=AC$2,0,IF($K93&gt;=$J93,0,IF($O93&lt;=AC$2,($J93-(SUM($K93,SUM($Z93:AB93)))),IF($L93=$D$139,(($J93-$K93)/$P93),(($J93-SUM($Z93:AB93))*$Q93))*IF($V93&lt;=AC$2,(DATEDIF(AB$2,$V93,"D")/365),IF($G93&gt;AB$2,(DATEDIF($G93,AC$2,"D")/365),1)))))))</f>
        <v>0</v>
      </c>
      <c r="AD93" s="53">
        <f>IF($V93&lt;=AC$2,0,IF($O93&lt;=AC$2,0,IF($G93&gt;=AD$2,0,IF($K93&gt;=$J93,0,IF($O93&lt;=AD$2,($J93-(SUM($K93,SUM($Z93:AC93)))),IF($L93=$D$139,(($J93-$K93)/$P93),(($J93-SUM($Z93:AC93))*$Q93))*IF($V93&lt;=AD$2,(DATEDIF(AC$2,$V93,"D")/365),IF($G93&gt;AC$2,(DATEDIF($G93,AD$2,"D")/365),1)))))))</f>
        <v>0</v>
      </c>
      <c r="AE93" s="53">
        <f>IF($V93&lt;=AD$2,0,IF($O93&lt;=AD$2,0,IF($G93&gt;=AE$2,0,IF($K93&gt;=$J93,0,IF($O93&lt;=AE$2,($J93-(SUM($K93,SUM($Z93:AD93)))),IF($L93=$D$139,(($J93-$K93)/$P93),(($J93-SUM($Z93:AD93))*$Q93))*IF($V93&lt;=AE$2,(DATEDIF(AD$2,$V93,"D")/365),IF($G93&gt;AD$2,(DATEDIF($G93,AE$2,"D")/365),1)))))))</f>
        <v>0</v>
      </c>
      <c r="AF93" s="53">
        <f>IF($V93&lt;=AE$2,0,IF($O93&lt;=AE$2,0,IF($G93&gt;=AF$2,0,IF($K93&gt;=$J93,0,IF($O93&lt;=AF$2,($J93-(SUM($K93,SUM($Z93:AE93)))),IF($L93=$D$139,(($J93-$K93)/$P93),(($J93-SUM($Z93:AE93))*$Q93))*IF($V93&lt;=AF$2,(DATEDIF(AE$2,$V93,"D")/365),IF($G93&gt;AE$2,(DATEDIF($G93,AF$2,"D")/365),1)))))))</f>
        <v>0</v>
      </c>
      <c r="AG93" s="53">
        <f>IF($V93&lt;=AF$2,0,IF($O93&lt;=AF$2,0,IF($G93&gt;=AG$2,0,IF($K93&gt;=$J93,0,IF($O93&lt;=AG$2,($J93-(SUM($K93,SUM($Z93:AF93)))),IF($L93=$D$139,(($J93-$K93)/$P93),(($J93-SUM($Z93:AF93))*$Q93))*IF($V93&lt;=AG$2,(DATEDIF(AF$2,$V93,"D")/365),IF($G93&gt;AF$2,(DATEDIF($G93,AG$2,"D")/365),1)))))))</f>
        <v>0</v>
      </c>
      <c r="AH93" s="53">
        <f>IF($V93&lt;=AG$2,0,IF($O93&lt;=AG$2,0,IF($G93&gt;=AH$2,0,IF($K93&gt;=$J93,0,IF($O93&lt;=AH$2,($J93-(SUM($K93,SUM($Z93:AG93)))),IF($L93=$D$139,(($J93-$K93)/$P93),(($J93-SUM($Z93:AG93))*$Q93))*IF($V93&lt;=AH$2,(DATEDIF(AG$2,$V93,"D")/365),IF($G93&gt;AG$2,(DATEDIF($G93,AH$2,"D")/365),1)))))))</f>
        <v>0</v>
      </c>
      <c r="AI93" s="53">
        <f>IF($V93&lt;=AH$2,0,IF($O93&lt;=AH$2,0,IF($G93&gt;=AI$2,0,IF($K93&gt;=$J93,0,IF($O93&lt;=AI$2,($J93-(SUM($K93,SUM($Z93:AH93)))),IF($L93=$D$139,(($J93-$K93)/$P93),(($J93-SUM($Z93:AH93))*$Q93))*IF($V93&lt;=AI$2,(DATEDIF(AH$2,$V93,"D")/365),IF($G93&gt;AH$2,(DATEDIF($G93,AI$2,"D")/365),1)))))))</f>
        <v>0</v>
      </c>
      <c r="AJ93" s="53">
        <f>IF($V93&lt;=AI$2,0,IF($O93&lt;=AI$2,0,IF($G93&gt;=AJ$2,0,IF($K93&gt;=$J93,0,IF($O93&lt;=AJ$2,($J93-(SUM($K93,SUM($Z93:AI93)))),IF($L93=$D$139,(($J93-$K93)/$P93),(($J93-SUM($Z93:AI93))*$Q93))*IF($V93&lt;=AJ$2,(DATEDIF(AI$2,$V93,"D")/365),IF($G93&gt;AI$2,(DATEDIF($G93,AJ$2,"D")/365),1)))))))</f>
        <v>0</v>
      </c>
      <c r="AK93" s="53">
        <f>IF($V93&lt;=AJ$2,0,IF($O93&lt;=AJ$2,0,IF($G93&gt;=AK$2,0,IF($K93&gt;=$J93,0,IF($O93&lt;=AK$2,($J93-(SUM($K93,SUM($Z93:AJ93)))),IF($L93=$D$139,(($J93-$K93)/$P93),(($J93-SUM($Z93:AJ93))*$Q93))*IF($V93&lt;=AK$2,(DATEDIF(AJ$2,$V93,"D")/365),IF($G93&gt;AJ$2,(DATEDIF($G93,AK$2,"D")/365),1)))))))</f>
        <v>0</v>
      </c>
      <c r="AL93" s="53">
        <f>IF($V93&lt;=AK$2,0,IF($O93&lt;=AK$2,0,IF($G93&gt;=AL$2,0,IF($K93&gt;=$J93,0,IF($O93&lt;=AL$2,($J93-(SUM($K93,SUM($Z93:AK93)))),IF($L93=$D$139,(($J93-$K93)/$P93),(($J93-SUM($Z93:AK93))*$Q93))*IF($V93&lt;=AL$2,(DATEDIF(AK$2,$V93,"D")/365),IF($G93&gt;AK$2,(DATEDIF($G93,AL$2,"D")/365),1)))))))</f>
        <v>0</v>
      </c>
      <c r="AM93" s="53">
        <f>IF($V93&lt;=AL$2,0,IF($O93&lt;=AL$2,0,IF($G93&gt;=AM$2,0,IF($K93&gt;=$J93,0,IF($O93&lt;=AM$2,($J93-(SUM($K93,SUM($Z93:AL93)))),IF($L93=$D$139,(($J93-$K93)/$P93),(($J93-SUM($Z93:AL93))*$Q93))*IF($V93&lt;=AM$2,(DATEDIF(AL$2,$V93,"D")/365),IF($G93&gt;AL$2,(DATEDIF($G93,AM$2,"D")/365),1)))))))</f>
        <v>0</v>
      </c>
      <c r="AN93" s="53">
        <f>IF($V93&lt;=AM$2,0,IF($O93&lt;=AM$2,0,IF($G93&gt;=AN$2,0,IF($K93&gt;=$J93,0,IF($O93&lt;=AN$2,($J93-(SUM($K93,SUM($Z93:AM93)))),IF($L93=$D$139,(($J93-$K93)/$P93),(($J93-SUM($Z93:AM93))*$Q93))*IF($V93&lt;=AN$2,(DATEDIF(AM$2,$V93,"D")/365),IF($G93&gt;AM$2,(DATEDIF($G93,AN$2,"D")/365),1)))))))</f>
        <v>0</v>
      </c>
      <c r="AO93" s="53">
        <f>IF($V93&lt;=AN$2,0,IF($O93&lt;=AN$2,0,IF($G93&gt;=AO$2,0,IF($K93&gt;=$J93,0,IF($O93&lt;=AO$2,($J93-(SUM($K93,SUM($Z93:AN93)))),IF($L93=$D$139,(($J93-$K93)/$P93),(($J93-SUM($Z93:AN93))*$Q93))*IF($V93&lt;=AO$2,(DATEDIF(AN$2,$V93,"D")/365),IF($G93&gt;AN$2,(DATEDIF($G93,AO$2,"D")/365),1)))))))</f>
        <v>0</v>
      </c>
      <c r="AP93" s="53">
        <f>IF($V93&lt;=AO$2,0,IF($O93&lt;=AO$2,0,IF($G93&gt;=AP$2,0,IF($K93&gt;=$J93,0,IF($O93&lt;=AP$2,($J93-(SUM($K93,SUM($Z93:AO93)))),IF($L93=$D$139,(($J93-$K93)/$P93),(($J93-SUM($Z93:AO93))*$Q93))*IF($V93&lt;=AP$2,(DATEDIF(AO$2,$V93,"D")/365),IF($G93&gt;AO$2,(DATEDIF($G93,AP$2,"D")/365),1)))))))</f>
        <v>0</v>
      </c>
      <c r="AQ93" s="53">
        <f>IF($V93&lt;=AP$2,0,IF($O93&lt;=AP$2,0,IF($G93&gt;=AQ$2,0,IF($K93&gt;=$J93,0,IF($O93&lt;=AQ$2,($J93-(SUM($K93,SUM($Z93:AP93)))),IF($L93=$D$139,(($J93-$K93)/$P93),(($J93-SUM($Z93:AP93))*$Q93))*IF($V93&lt;=AQ$2,(DATEDIF(AP$2,$V93,"D")/365),IF($G93&gt;AP$2,(DATEDIF($G93,AQ$2,"D")/365),1)))))))</f>
        <v>0</v>
      </c>
      <c r="AR93" s="53">
        <f>IF($V93&lt;=AQ$2,0,IF($O93&lt;=AQ$2,0,IF($G93&gt;=AR$2,0,IF($K93&gt;=$J93,0,IF($O93&lt;=AR$2,($J93-(SUM($K93,SUM($Z93:AQ93)))),IF($L93=$D$139,(($J93-$K93)/$P93),(($J93-SUM($Z93:AQ93))*$Q93))*IF($V93&lt;=AR$2,(DATEDIF(AQ$2,$V93,"D")/365),IF($G93&gt;AQ$2,(DATEDIF($G93,AR$2,"D")/365),1)))))))</f>
        <v>0</v>
      </c>
      <c r="AS93" s="53">
        <f>IF($V93&lt;=AR$2,0,IF($O93&lt;=AR$2,0,IF($G93&gt;=AS$2,0,IF($K93&gt;=$J93,0,IF($O93&lt;=AS$2,($J93-(SUM($K93,SUM($Z93:AR93)))),IF($L93=$D$139,(($J93-$K93)/$P93),(($J93-SUM($Z93:AR93))*$Q93))*IF($V93&lt;=AS$2,(DATEDIF(AR$2,$V93,"D")/365),IF($G93&gt;AR$2,(DATEDIF($G93,AS$2,"D")/365),1)))))))</f>
        <v>0</v>
      </c>
      <c r="AT93" s="53">
        <f>IF($V93&lt;=AS$2,0,IF($O93&lt;=AS$2,0,IF($G93&gt;=AT$2,0,IF($K93&gt;=$J93,0,IF($O93&lt;=AT$2,($J93-(SUM($K93,SUM($Z93:AS93)))),IF($L93=$D$139,(($J93-$K93)/$P93),(($J93-SUM($Z93:AS93))*$Q93))*IF($V93&lt;=AT$2,(DATEDIF(AS$2,$V93,"D")/365),IF($G93&gt;AS$2,(DATEDIF($G93,AT$2,"D")/365),1)))))))</f>
        <v>0</v>
      </c>
      <c r="AU93" s="53">
        <f>IF($V93&lt;=AT$2,0,IF($O93&lt;=AT$2,0,IF($G93&gt;=AU$2,0,IF($K93&gt;=$J93,0,IF($O93&lt;=AU$2,($J93-(SUM($K93,SUM($Z93:AT93)))),IF($L93=$D$139,(($J93-$K93)/$P93),(($J93-SUM($Z93:AT93))*$Q93))*IF($V93&lt;=AU$2,(DATEDIF(AT$2,$V93,"D")/365),IF($G93&gt;AT$2,(DATEDIF($G93,AU$2,"D")/365),1)))))))</f>
        <v>0</v>
      </c>
      <c r="AV93" s="53">
        <f>IF($V93&lt;=AU$2,0,IF($O93&lt;=AU$2,0,IF($G93&gt;=AV$2,0,IF($K93&gt;=$J93,0,IF($O93&lt;=AV$2,($J93-(SUM($K93,SUM($Z93:AU93)))),IF($L93=$D$139,(($J93-$K93)/$P93),(($J93-SUM($Z93:AU93))*$Q93))*IF($V93&lt;=AV$2,(DATEDIF(AU$2,$V93,"D")/365),IF($G93&gt;AU$2,(DATEDIF($G93,AV$2,"D")/365),1)))))))</f>
        <v>0</v>
      </c>
      <c r="AW93" s="53">
        <f>IF($V93&lt;=AV$2,0,IF($O93&lt;=AV$2,0,IF($G93&gt;=AW$2,0,IF($K93&gt;=$J93,0,IF($O93&lt;=AW$2,($J93-(SUM($K93,SUM($Z93:AV93)))),IF($L93=$D$139,(($J93-$K93)/$P93),(($J93-SUM($Z93:AV93))*$Q93))*IF($V93&lt;=AW$2,(DATEDIF(AV$2,$V93,"D")/365),IF($G93&gt;AV$2,(DATEDIF($G93,AW$2,"D")/365),1)))))))</f>
        <v>0</v>
      </c>
      <c r="AX93" s="53">
        <f>IF($V93&lt;=AW$2,0,IF($O93&lt;=AW$2,0,IF($G93&gt;=AX$2,0,IF($K93&gt;=$J93,0,IF($O93&lt;=AX$2,($J93-(SUM($K93,SUM($Z93:AW93)))),IF($L93=$D$139,(($J93-$K93)/$P93),(($J93-SUM($Z93:AW93))*$Q93))*IF($V93&lt;=AX$2,(DATEDIF(AW$2,$V93,"D")/365),IF($G93&gt;AW$2,(DATEDIF($G93,AX$2,"D")/365),1)))))))</f>
        <v>0</v>
      </c>
      <c r="AY93" s="53">
        <f>IF($V93&lt;=AX$2,0,IF($O93&lt;=AX$2,0,IF($G93&gt;=AY$2,0,IF($K93&gt;=$J93,0,IF($O93&lt;=AY$2,($J93-(SUM($K93,SUM($Z93:AX93)))),IF($L93=$D$139,(($J93-$K93)/$P93),(($J93-SUM($Z93:AX93))*$Q93))*IF($V93&lt;=AY$2,(DATEDIF(AX$2,$V93,"D")/365),IF($G93&gt;AX$2,(DATEDIF($G93,AY$2,"D")/365),1)))))))</f>
        <v>0</v>
      </c>
      <c r="AZ93" s="52"/>
      <c r="BA93" s="52"/>
      <c r="BB93" s="126">
        <f>IF($V93&lt;=BB$2,0,IF($G93&gt;=BB$2,0,IF($G93&gt;$W$3,(J93-Z93),IF($G93&lt;=$W$3,J93-SUM(W93,$Z93:Z93),0))))</f>
        <v>0</v>
      </c>
      <c r="BC93" s="53">
        <f t="shared" ref="BC93:BR105" si="41">IF($V93&lt;=BC$2,0,IF($G93&gt;=BC$2,0,IF($G93&gt;=BB$2,$J93-AA93,BB93-AA93)))</f>
        <v>0</v>
      </c>
      <c r="BD93" s="52">
        <f t="shared" si="41"/>
        <v>0</v>
      </c>
      <c r="BE93" s="53">
        <f t="shared" si="41"/>
        <v>0</v>
      </c>
      <c r="BF93" s="52">
        <f t="shared" si="41"/>
        <v>0</v>
      </c>
      <c r="BG93" s="53">
        <f t="shared" si="41"/>
        <v>0</v>
      </c>
      <c r="BH93" s="52">
        <f t="shared" si="41"/>
        <v>0</v>
      </c>
      <c r="BI93" s="53">
        <f t="shared" si="41"/>
        <v>0</v>
      </c>
      <c r="BJ93" s="52">
        <f t="shared" si="41"/>
        <v>0</v>
      </c>
      <c r="BK93" s="53">
        <f t="shared" si="41"/>
        <v>0</v>
      </c>
      <c r="BL93" s="52">
        <f t="shared" si="41"/>
        <v>0</v>
      </c>
      <c r="BM93" s="53">
        <f t="shared" si="41"/>
        <v>0</v>
      </c>
      <c r="BN93" s="52">
        <f t="shared" si="41"/>
        <v>0</v>
      </c>
      <c r="BO93" s="53">
        <f t="shared" si="41"/>
        <v>0</v>
      </c>
      <c r="BP93" s="52">
        <f t="shared" si="41"/>
        <v>0</v>
      </c>
      <c r="BQ93" s="53">
        <f t="shared" si="41"/>
        <v>0</v>
      </c>
      <c r="BR93" s="52">
        <f t="shared" si="41"/>
        <v>0</v>
      </c>
      <c r="BS93" s="53">
        <f t="shared" si="40"/>
        <v>0</v>
      </c>
      <c r="BT93" s="52">
        <f t="shared" si="40"/>
        <v>0</v>
      </c>
      <c r="BU93" s="53">
        <f t="shared" si="40"/>
        <v>0</v>
      </c>
      <c r="BV93" s="52">
        <f t="shared" si="39"/>
        <v>0</v>
      </c>
      <c r="BW93" s="53">
        <f t="shared" si="39"/>
        <v>0</v>
      </c>
      <c r="BX93" s="52">
        <f t="shared" si="39"/>
        <v>0</v>
      </c>
      <c r="BY93" s="53">
        <f t="shared" si="39"/>
        <v>0</v>
      </c>
      <c r="BZ93" s="52">
        <f t="shared" si="39"/>
        <v>0</v>
      </c>
      <c r="CA93" s="53">
        <f t="shared" si="39"/>
        <v>0</v>
      </c>
    </row>
    <row r="94" spans="1:79">
      <c r="A94" s="20">
        <v>93</v>
      </c>
      <c r="B94" s="20" t="s">
        <v>30</v>
      </c>
      <c r="C94" s="20" t="s">
        <v>153</v>
      </c>
      <c r="D94" s="2">
        <v>1985</v>
      </c>
      <c r="E94" s="3">
        <v>4</v>
      </c>
      <c r="F94" s="2">
        <v>1</v>
      </c>
      <c r="G94" s="55">
        <f t="shared" si="22"/>
        <v>31137</v>
      </c>
      <c r="H94" s="4">
        <v>0</v>
      </c>
      <c r="I94" s="1">
        <v>0</v>
      </c>
      <c r="J94" s="51">
        <f t="shared" si="23"/>
        <v>0</v>
      </c>
      <c r="K94" s="54">
        <f t="shared" si="24"/>
        <v>0</v>
      </c>
      <c r="L94" s="4" t="s">
        <v>96</v>
      </c>
      <c r="M94" s="54">
        <f t="shared" si="37"/>
        <v>10</v>
      </c>
      <c r="N94" s="53">
        <f t="shared" si="28"/>
        <v>10</v>
      </c>
      <c r="O94" s="55">
        <f t="shared" si="29"/>
        <v>34789</v>
      </c>
      <c r="P94" s="53">
        <f t="shared" si="30"/>
        <v>0</v>
      </c>
      <c r="Q94" s="111">
        <f t="shared" si="31"/>
        <v>0</v>
      </c>
      <c r="R94" s="150" t="s">
        <v>130</v>
      </c>
      <c r="S94" s="151">
        <v>17</v>
      </c>
      <c r="T94" s="152">
        <v>4</v>
      </c>
      <c r="U94" s="151">
        <v>2035</v>
      </c>
      <c r="V94" s="116">
        <f t="shared" si="32"/>
        <v>54878</v>
      </c>
      <c r="W94" s="53">
        <f t="shared" si="33"/>
        <v>0</v>
      </c>
      <c r="X94" s="53">
        <f t="shared" si="34"/>
        <v>0</v>
      </c>
      <c r="Y94" s="53">
        <f t="shared" si="35"/>
        <v>0</v>
      </c>
      <c r="Z94" s="53">
        <f t="shared" si="36"/>
        <v>0</v>
      </c>
      <c r="AA94" s="53">
        <f>IF($V94&lt;=Z$2,0,IF($O94&lt;=Z$2,0,IF($G94&gt;=AA$2,0,IF($K94&gt;=$J94,0,IF($O94&lt;=AA$2,($J94-(SUM($K94,SUM($Z94:Z94)))),IF($L94=$D$139,(($J94-$K94)/$P94),(($J94-SUM($Z94:Z94))*$Q94))*IF($V94&lt;=AA$2,(DATEDIF(Z$2,$V94,"D")/365),IF($G94&gt;Z$2,(DATEDIF($G94,AA$2,"D")/365),1)))))))</f>
        <v>0</v>
      </c>
      <c r="AB94" s="53">
        <f>IF($V94&lt;=AA$2,0,IF($O94&lt;=AA$2,0,IF($G94&gt;=AB$2,0,IF($K94&gt;=$J94,0,IF($O94&lt;=AB$2,($J94-(SUM($K94,SUM($Z94:AA94)))),IF($L94=$D$139,(($J94-$K94)/$P94),(($J94-SUM($Z94:AA94))*$Q94))*IF($V94&lt;=AB$2,(DATEDIF(AA$2,$V94,"D")/365),IF($G94&gt;AA$2,(DATEDIF($G94,AB$2,"D")/365),1)))))))</f>
        <v>0</v>
      </c>
      <c r="AC94" s="53">
        <f>IF($V94&lt;=AB$2,0,IF($O94&lt;=AB$2,0,IF($G94&gt;=AC$2,0,IF($K94&gt;=$J94,0,IF($O94&lt;=AC$2,($J94-(SUM($K94,SUM($Z94:AB94)))),IF($L94=$D$139,(($J94-$K94)/$P94),(($J94-SUM($Z94:AB94))*$Q94))*IF($V94&lt;=AC$2,(DATEDIF(AB$2,$V94,"D")/365),IF($G94&gt;AB$2,(DATEDIF($G94,AC$2,"D")/365),1)))))))</f>
        <v>0</v>
      </c>
      <c r="AD94" s="53">
        <f>IF($V94&lt;=AC$2,0,IF($O94&lt;=AC$2,0,IF($G94&gt;=AD$2,0,IF($K94&gt;=$J94,0,IF($O94&lt;=AD$2,($J94-(SUM($K94,SUM($Z94:AC94)))),IF($L94=$D$139,(($J94-$K94)/$P94),(($J94-SUM($Z94:AC94))*$Q94))*IF($V94&lt;=AD$2,(DATEDIF(AC$2,$V94,"D")/365),IF($G94&gt;AC$2,(DATEDIF($G94,AD$2,"D")/365),1)))))))</f>
        <v>0</v>
      </c>
      <c r="AE94" s="53">
        <f>IF($V94&lt;=AD$2,0,IF($O94&lt;=AD$2,0,IF($G94&gt;=AE$2,0,IF($K94&gt;=$J94,0,IF($O94&lt;=AE$2,($J94-(SUM($K94,SUM($Z94:AD94)))),IF($L94=$D$139,(($J94-$K94)/$P94),(($J94-SUM($Z94:AD94))*$Q94))*IF($V94&lt;=AE$2,(DATEDIF(AD$2,$V94,"D")/365),IF($G94&gt;AD$2,(DATEDIF($G94,AE$2,"D")/365),1)))))))</f>
        <v>0</v>
      </c>
      <c r="AF94" s="53">
        <f>IF($V94&lt;=AE$2,0,IF($O94&lt;=AE$2,0,IF($G94&gt;=AF$2,0,IF($K94&gt;=$J94,0,IF($O94&lt;=AF$2,($J94-(SUM($K94,SUM($Z94:AE94)))),IF($L94=$D$139,(($J94-$K94)/$P94),(($J94-SUM($Z94:AE94))*$Q94))*IF($V94&lt;=AF$2,(DATEDIF(AE$2,$V94,"D")/365),IF($G94&gt;AE$2,(DATEDIF($G94,AF$2,"D")/365),1)))))))</f>
        <v>0</v>
      </c>
      <c r="AG94" s="53">
        <f>IF($V94&lt;=AF$2,0,IF($O94&lt;=AF$2,0,IF($G94&gt;=AG$2,0,IF($K94&gt;=$J94,0,IF($O94&lt;=AG$2,($J94-(SUM($K94,SUM($Z94:AF94)))),IF($L94=$D$139,(($J94-$K94)/$P94),(($J94-SUM($Z94:AF94))*$Q94))*IF($V94&lt;=AG$2,(DATEDIF(AF$2,$V94,"D")/365),IF($G94&gt;AF$2,(DATEDIF($G94,AG$2,"D")/365),1)))))))</f>
        <v>0</v>
      </c>
      <c r="AH94" s="53">
        <f>IF($V94&lt;=AG$2,0,IF($O94&lt;=AG$2,0,IF($G94&gt;=AH$2,0,IF($K94&gt;=$J94,0,IF($O94&lt;=AH$2,($J94-(SUM($K94,SUM($Z94:AG94)))),IF($L94=$D$139,(($J94-$K94)/$P94),(($J94-SUM($Z94:AG94))*$Q94))*IF($V94&lt;=AH$2,(DATEDIF(AG$2,$V94,"D")/365),IF($G94&gt;AG$2,(DATEDIF($G94,AH$2,"D")/365),1)))))))</f>
        <v>0</v>
      </c>
      <c r="AI94" s="53">
        <f>IF($V94&lt;=AH$2,0,IF($O94&lt;=AH$2,0,IF($G94&gt;=AI$2,0,IF($K94&gt;=$J94,0,IF($O94&lt;=AI$2,($J94-(SUM($K94,SUM($Z94:AH94)))),IF($L94=$D$139,(($J94-$K94)/$P94),(($J94-SUM($Z94:AH94))*$Q94))*IF($V94&lt;=AI$2,(DATEDIF(AH$2,$V94,"D")/365),IF($G94&gt;AH$2,(DATEDIF($G94,AI$2,"D")/365),1)))))))</f>
        <v>0</v>
      </c>
      <c r="AJ94" s="53">
        <f>IF($V94&lt;=AI$2,0,IF($O94&lt;=AI$2,0,IF($G94&gt;=AJ$2,0,IF($K94&gt;=$J94,0,IF($O94&lt;=AJ$2,($J94-(SUM($K94,SUM($Z94:AI94)))),IF($L94=$D$139,(($J94-$K94)/$P94),(($J94-SUM($Z94:AI94))*$Q94))*IF($V94&lt;=AJ$2,(DATEDIF(AI$2,$V94,"D")/365),IF($G94&gt;AI$2,(DATEDIF($G94,AJ$2,"D")/365),1)))))))</f>
        <v>0</v>
      </c>
      <c r="AK94" s="53">
        <f>IF($V94&lt;=AJ$2,0,IF($O94&lt;=AJ$2,0,IF($G94&gt;=AK$2,0,IF($K94&gt;=$J94,0,IF($O94&lt;=AK$2,($J94-(SUM($K94,SUM($Z94:AJ94)))),IF($L94=$D$139,(($J94-$K94)/$P94),(($J94-SUM($Z94:AJ94))*$Q94))*IF($V94&lt;=AK$2,(DATEDIF(AJ$2,$V94,"D")/365),IF($G94&gt;AJ$2,(DATEDIF($G94,AK$2,"D")/365),1)))))))</f>
        <v>0</v>
      </c>
      <c r="AL94" s="53">
        <f>IF($V94&lt;=AK$2,0,IF($O94&lt;=AK$2,0,IF($G94&gt;=AL$2,0,IF($K94&gt;=$J94,0,IF($O94&lt;=AL$2,($J94-(SUM($K94,SUM($Z94:AK94)))),IF($L94=$D$139,(($J94-$K94)/$P94),(($J94-SUM($Z94:AK94))*$Q94))*IF($V94&lt;=AL$2,(DATEDIF(AK$2,$V94,"D")/365),IF($G94&gt;AK$2,(DATEDIF($G94,AL$2,"D")/365),1)))))))</f>
        <v>0</v>
      </c>
      <c r="AM94" s="53">
        <f>IF($V94&lt;=AL$2,0,IF($O94&lt;=AL$2,0,IF($G94&gt;=AM$2,0,IF($K94&gt;=$J94,0,IF($O94&lt;=AM$2,($J94-(SUM($K94,SUM($Z94:AL94)))),IF($L94=$D$139,(($J94-$K94)/$P94),(($J94-SUM($Z94:AL94))*$Q94))*IF($V94&lt;=AM$2,(DATEDIF(AL$2,$V94,"D")/365),IF($G94&gt;AL$2,(DATEDIF($G94,AM$2,"D")/365),1)))))))</f>
        <v>0</v>
      </c>
      <c r="AN94" s="53">
        <f>IF($V94&lt;=AM$2,0,IF($O94&lt;=AM$2,0,IF($G94&gt;=AN$2,0,IF($K94&gt;=$J94,0,IF($O94&lt;=AN$2,($J94-(SUM($K94,SUM($Z94:AM94)))),IF($L94=$D$139,(($J94-$K94)/$P94),(($J94-SUM($Z94:AM94))*$Q94))*IF($V94&lt;=AN$2,(DATEDIF(AM$2,$V94,"D")/365),IF($G94&gt;AM$2,(DATEDIF($G94,AN$2,"D")/365),1)))))))</f>
        <v>0</v>
      </c>
      <c r="AO94" s="53">
        <f>IF($V94&lt;=AN$2,0,IF($O94&lt;=AN$2,0,IF($G94&gt;=AO$2,0,IF($K94&gt;=$J94,0,IF($O94&lt;=AO$2,($J94-(SUM($K94,SUM($Z94:AN94)))),IF($L94=$D$139,(($J94-$K94)/$P94),(($J94-SUM($Z94:AN94))*$Q94))*IF($V94&lt;=AO$2,(DATEDIF(AN$2,$V94,"D")/365),IF($G94&gt;AN$2,(DATEDIF($G94,AO$2,"D")/365),1)))))))</f>
        <v>0</v>
      </c>
      <c r="AP94" s="53">
        <f>IF($V94&lt;=AO$2,0,IF($O94&lt;=AO$2,0,IF($G94&gt;=AP$2,0,IF($K94&gt;=$J94,0,IF($O94&lt;=AP$2,($J94-(SUM($K94,SUM($Z94:AO94)))),IF($L94=$D$139,(($J94-$K94)/$P94),(($J94-SUM($Z94:AO94))*$Q94))*IF($V94&lt;=AP$2,(DATEDIF(AO$2,$V94,"D")/365),IF($G94&gt;AO$2,(DATEDIF($G94,AP$2,"D")/365),1)))))))</f>
        <v>0</v>
      </c>
      <c r="AQ94" s="53">
        <f>IF($V94&lt;=AP$2,0,IF($O94&lt;=AP$2,0,IF($G94&gt;=AQ$2,0,IF($K94&gt;=$J94,0,IF($O94&lt;=AQ$2,($J94-(SUM($K94,SUM($Z94:AP94)))),IF($L94=$D$139,(($J94-$K94)/$P94),(($J94-SUM($Z94:AP94))*$Q94))*IF($V94&lt;=AQ$2,(DATEDIF(AP$2,$V94,"D")/365),IF($G94&gt;AP$2,(DATEDIF($G94,AQ$2,"D")/365),1)))))))</f>
        <v>0</v>
      </c>
      <c r="AR94" s="53">
        <f>IF($V94&lt;=AQ$2,0,IF($O94&lt;=AQ$2,0,IF($G94&gt;=AR$2,0,IF($K94&gt;=$J94,0,IF($O94&lt;=AR$2,($J94-(SUM($K94,SUM($Z94:AQ94)))),IF($L94=$D$139,(($J94-$K94)/$P94),(($J94-SUM($Z94:AQ94))*$Q94))*IF($V94&lt;=AR$2,(DATEDIF(AQ$2,$V94,"D")/365),IF($G94&gt;AQ$2,(DATEDIF($G94,AR$2,"D")/365),1)))))))</f>
        <v>0</v>
      </c>
      <c r="AS94" s="53">
        <f>IF($V94&lt;=AR$2,0,IF($O94&lt;=AR$2,0,IF($G94&gt;=AS$2,0,IF($K94&gt;=$J94,0,IF($O94&lt;=AS$2,($J94-(SUM($K94,SUM($Z94:AR94)))),IF($L94=$D$139,(($J94-$K94)/$P94),(($J94-SUM($Z94:AR94))*$Q94))*IF($V94&lt;=AS$2,(DATEDIF(AR$2,$V94,"D")/365),IF($G94&gt;AR$2,(DATEDIF($G94,AS$2,"D")/365),1)))))))</f>
        <v>0</v>
      </c>
      <c r="AT94" s="53">
        <f>IF($V94&lt;=AS$2,0,IF($O94&lt;=AS$2,0,IF($G94&gt;=AT$2,0,IF($K94&gt;=$J94,0,IF($O94&lt;=AT$2,($J94-(SUM($K94,SUM($Z94:AS94)))),IF($L94=$D$139,(($J94-$K94)/$P94),(($J94-SUM($Z94:AS94))*$Q94))*IF($V94&lt;=AT$2,(DATEDIF(AS$2,$V94,"D")/365),IF($G94&gt;AS$2,(DATEDIF($G94,AT$2,"D")/365),1)))))))</f>
        <v>0</v>
      </c>
      <c r="AU94" s="53">
        <f>IF($V94&lt;=AT$2,0,IF($O94&lt;=AT$2,0,IF($G94&gt;=AU$2,0,IF($K94&gt;=$J94,0,IF($O94&lt;=AU$2,($J94-(SUM($K94,SUM($Z94:AT94)))),IF($L94=$D$139,(($J94-$K94)/$P94),(($J94-SUM($Z94:AT94))*$Q94))*IF($V94&lt;=AU$2,(DATEDIF(AT$2,$V94,"D")/365),IF($G94&gt;AT$2,(DATEDIF($G94,AU$2,"D")/365),1)))))))</f>
        <v>0</v>
      </c>
      <c r="AV94" s="53">
        <f>IF($V94&lt;=AU$2,0,IF($O94&lt;=AU$2,0,IF($G94&gt;=AV$2,0,IF($K94&gt;=$J94,0,IF($O94&lt;=AV$2,($J94-(SUM($K94,SUM($Z94:AU94)))),IF($L94=$D$139,(($J94-$K94)/$P94),(($J94-SUM($Z94:AU94))*$Q94))*IF($V94&lt;=AV$2,(DATEDIF(AU$2,$V94,"D")/365),IF($G94&gt;AU$2,(DATEDIF($G94,AV$2,"D")/365),1)))))))</f>
        <v>0</v>
      </c>
      <c r="AW94" s="53">
        <f>IF($V94&lt;=AV$2,0,IF($O94&lt;=AV$2,0,IF($G94&gt;=AW$2,0,IF($K94&gt;=$J94,0,IF($O94&lt;=AW$2,($J94-(SUM($K94,SUM($Z94:AV94)))),IF($L94=$D$139,(($J94-$K94)/$P94),(($J94-SUM($Z94:AV94))*$Q94))*IF($V94&lt;=AW$2,(DATEDIF(AV$2,$V94,"D")/365),IF($G94&gt;AV$2,(DATEDIF($G94,AW$2,"D")/365),1)))))))</f>
        <v>0</v>
      </c>
      <c r="AX94" s="53">
        <f>IF($V94&lt;=AW$2,0,IF($O94&lt;=AW$2,0,IF($G94&gt;=AX$2,0,IF($K94&gt;=$J94,0,IF($O94&lt;=AX$2,($J94-(SUM($K94,SUM($Z94:AW94)))),IF($L94=$D$139,(($J94-$K94)/$P94),(($J94-SUM($Z94:AW94))*$Q94))*IF($V94&lt;=AX$2,(DATEDIF(AW$2,$V94,"D")/365),IF($G94&gt;AW$2,(DATEDIF($G94,AX$2,"D")/365),1)))))))</f>
        <v>0</v>
      </c>
      <c r="AY94" s="53">
        <f>IF($V94&lt;=AX$2,0,IF($O94&lt;=AX$2,0,IF($G94&gt;=AY$2,0,IF($K94&gt;=$J94,0,IF($O94&lt;=AY$2,($J94-(SUM($K94,SUM($Z94:AX94)))),IF($L94=$D$139,(($J94-$K94)/$P94),(($J94-SUM($Z94:AX94))*$Q94))*IF($V94&lt;=AY$2,(DATEDIF(AX$2,$V94,"D")/365),IF($G94&gt;AX$2,(DATEDIF($G94,AY$2,"D")/365),1)))))))</f>
        <v>0</v>
      </c>
      <c r="AZ94" s="52"/>
      <c r="BA94" s="52"/>
      <c r="BB94" s="126">
        <f>IF($V94&lt;=BB$2,0,IF($G94&gt;=BB$2,0,IF($G94&gt;$W$3,(J94-Z94),IF($G94&lt;=$W$3,J94-SUM(W94,$Z94:Z94),0))))</f>
        <v>0</v>
      </c>
      <c r="BC94" s="53">
        <f t="shared" si="41"/>
        <v>0</v>
      </c>
      <c r="BD94" s="52">
        <f t="shared" si="41"/>
        <v>0</v>
      </c>
      <c r="BE94" s="53">
        <f t="shared" si="41"/>
        <v>0</v>
      </c>
      <c r="BF94" s="52">
        <f t="shared" si="41"/>
        <v>0</v>
      </c>
      <c r="BG94" s="53">
        <f t="shared" si="41"/>
        <v>0</v>
      </c>
      <c r="BH94" s="52">
        <f t="shared" si="41"/>
        <v>0</v>
      </c>
      <c r="BI94" s="53">
        <f t="shared" si="41"/>
        <v>0</v>
      </c>
      <c r="BJ94" s="52">
        <f t="shared" si="41"/>
        <v>0</v>
      </c>
      <c r="BK94" s="53">
        <f t="shared" si="41"/>
        <v>0</v>
      </c>
      <c r="BL94" s="52">
        <f t="shared" si="41"/>
        <v>0</v>
      </c>
      <c r="BM94" s="53">
        <f t="shared" si="41"/>
        <v>0</v>
      </c>
      <c r="BN94" s="52">
        <f t="shared" si="41"/>
        <v>0</v>
      </c>
      <c r="BO94" s="53">
        <f t="shared" si="41"/>
        <v>0</v>
      </c>
      <c r="BP94" s="52">
        <f t="shared" si="41"/>
        <v>0</v>
      </c>
      <c r="BQ94" s="53">
        <f t="shared" si="41"/>
        <v>0</v>
      </c>
      <c r="BR94" s="52">
        <f t="shared" si="41"/>
        <v>0</v>
      </c>
      <c r="BS94" s="53">
        <f t="shared" si="40"/>
        <v>0</v>
      </c>
      <c r="BT94" s="52">
        <f t="shared" si="40"/>
        <v>0</v>
      </c>
      <c r="BU94" s="53">
        <f t="shared" si="40"/>
        <v>0</v>
      </c>
      <c r="BV94" s="52">
        <f t="shared" si="39"/>
        <v>0</v>
      </c>
      <c r="BW94" s="53">
        <f t="shared" si="39"/>
        <v>0</v>
      </c>
      <c r="BX94" s="52">
        <f t="shared" si="39"/>
        <v>0</v>
      </c>
      <c r="BY94" s="53">
        <f t="shared" si="39"/>
        <v>0</v>
      </c>
      <c r="BZ94" s="52">
        <f t="shared" si="39"/>
        <v>0</v>
      </c>
      <c r="CA94" s="53">
        <f t="shared" si="39"/>
        <v>0</v>
      </c>
    </row>
    <row r="95" spans="1:79">
      <c r="A95" s="20">
        <v>94</v>
      </c>
      <c r="B95" s="20" t="s">
        <v>30</v>
      </c>
      <c r="C95" s="20" t="s">
        <v>153</v>
      </c>
      <c r="D95" s="2">
        <v>1985</v>
      </c>
      <c r="E95" s="3">
        <v>4</v>
      </c>
      <c r="F95" s="2">
        <v>1</v>
      </c>
      <c r="G95" s="55">
        <f t="shared" si="22"/>
        <v>31137</v>
      </c>
      <c r="H95" s="4">
        <v>0</v>
      </c>
      <c r="I95" s="1">
        <v>0</v>
      </c>
      <c r="J95" s="51">
        <f t="shared" si="23"/>
        <v>0</v>
      </c>
      <c r="K95" s="54">
        <f t="shared" si="24"/>
        <v>0</v>
      </c>
      <c r="L95" s="4" t="s">
        <v>96</v>
      </c>
      <c r="M95" s="54">
        <f t="shared" si="37"/>
        <v>10</v>
      </c>
      <c r="N95" s="53">
        <f t="shared" si="28"/>
        <v>10</v>
      </c>
      <c r="O95" s="55">
        <f t="shared" si="29"/>
        <v>34789</v>
      </c>
      <c r="P95" s="53">
        <f t="shared" si="30"/>
        <v>0</v>
      </c>
      <c r="Q95" s="111">
        <f t="shared" si="31"/>
        <v>0</v>
      </c>
      <c r="R95" s="150" t="s">
        <v>130</v>
      </c>
      <c r="S95" s="151">
        <v>17</v>
      </c>
      <c r="T95" s="152">
        <v>4</v>
      </c>
      <c r="U95" s="151">
        <v>2035</v>
      </c>
      <c r="V95" s="116">
        <f t="shared" si="32"/>
        <v>54878</v>
      </c>
      <c r="W95" s="53">
        <f t="shared" si="33"/>
        <v>0</v>
      </c>
      <c r="X95" s="53">
        <f t="shared" si="34"/>
        <v>0</v>
      </c>
      <c r="Y95" s="53">
        <f t="shared" si="35"/>
        <v>0</v>
      </c>
      <c r="Z95" s="53">
        <f t="shared" si="36"/>
        <v>0</v>
      </c>
      <c r="AA95" s="53">
        <f>IF($V95&lt;=Z$2,0,IF($O95&lt;=Z$2,0,IF($G95&gt;=AA$2,0,IF($K95&gt;=$J95,0,IF($O95&lt;=AA$2,($J95-(SUM($K95,SUM($Z95:Z95)))),IF($L95=$D$139,(($J95-$K95)/$P95),(($J95-SUM($Z95:Z95))*$Q95))*IF($V95&lt;=AA$2,(DATEDIF(Z$2,$V95,"D")/365),IF($G95&gt;Z$2,(DATEDIF($G95,AA$2,"D")/365),1)))))))</f>
        <v>0</v>
      </c>
      <c r="AB95" s="53">
        <f>IF($V95&lt;=AA$2,0,IF($O95&lt;=AA$2,0,IF($G95&gt;=AB$2,0,IF($K95&gt;=$J95,0,IF($O95&lt;=AB$2,($J95-(SUM($K95,SUM($Z95:AA95)))),IF($L95=$D$139,(($J95-$K95)/$P95),(($J95-SUM($Z95:AA95))*$Q95))*IF($V95&lt;=AB$2,(DATEDIF(AA$2,$V95,"D")/365),IF($G95&gt;AA$2,(DATEDIF($G95,AB$2,"D")/365),1)))))))</f>
        <v>0</v>
      </c>
      <c r="AC95" s="53">
        <f>IF($V95&lt;=AB$2,0,IF($O95&lt;=AB$2,0,IF($G95&gt;=AC$2,0,IF($K95&gt;=$J95,0,IF($O95&lt;=AC$2,($J95-(SUM($K95,SUM($Z95:AB95)))),IF($L95=$D$139,(($J95-$K95)/$P95),(($J95-SUM($Z95:AB95))*$Q95))*IF($V95&lt;=AC$2,(DATEDIF(AB$2,$V95,"D")/365),IF($G95&gt;AB$2,(DATEDIF($G95,AC$2,"D")/365),1)))))))</f>
        <v>0</v>
      </c>
      <c r="AD95" s="53">
        <f>IF($V95&lt;=AC$2,0,IF($O95&lt;=AC$2,0,IF($G95&gt;=AD$2,0,IF($K95&gt;=$J95,0,IF($O95&lt;=AD$2,($J95-(SUM($K95,SUM($Z95:AC95)))),IF($L95=$D$139,(($J95-$K95)/$P95),(($J95-SUM($Z95:AC95))*$Q95))*IF($V95&lt;=AD$2,(DATEDIF(AC$2,$V95,"D")/365),IF($G95&gt;AC$2,(DATEDIF($G95,AD$2,"D")/365),1)))))))</f>
        <v>0</v>
      </c>
      <c r="AE95" s="53">
        <f>IF($V95&lt;=AD$2,0,IF($O95&lt;=AD$2,0,IF($G95&gt;=AE$2,0,IF($K95&gt;=$J95,0,IF($O95&lt;=AE$2,($J95-(SUM($K95,SUM($Z95:AD95)))),IF($L95=$D$139,(($J95-$K95)/$P95),(($J95-SUM($Z95:AD95))*$Q95))*IF($V95&lt;=AE$2,(DATEDIF(AD$2,$V95,"D")/365),IF($G95&gt;AD$2,(DATEDIF($G95,AE$2,"D")/365),1)))))))</f>
        <v>0</v>
      </c>
      <c r="AF95" s="53">
        <f>IF($V95&lt;=AE$2,0,IF($O95&lt;=AE$2,0,IF($G95&gt;=AF$2,0,IF($K95&gt;=$J95,0,IF($O95&lt;=AF$2,($J95-(SUM($K95,SUM($Z95:AE95)))),IF($L95=$D$139,(($J95-$K95)/$P95),(($J95-SUM($Z95:AE95))*$Q95))*IF($V95&lt;=AF$2,(DATEDIF(AE$2,$V95,"D")/365),IF($G95&gt;AE$2,(DATEDIF($G95,AF$2,"D")/365),1)))))))</f>
        <v>0</v>
      </c>
      <c r="AG95" s="53">
        <f>IF($V95&lt;=AF$2,0,IF($O95&lt;=AF$2,0,IF($G95&gt;=AG$2,0,IF($K95&gt;=$J95,0,IF($O95&lt;=AG$2,($J95-(SUM($K95,SUM($Z95:AF95)))),IF($L95=$D$139,(($J95-$K95)/$P95),(($J95-SUM($Z95:AF95))*$Q95))*IF($V95&lt;=AG$2,(DATEDIF(AF$2,$V95,"D")/365),IF($G95&gt;AF$2,(DATEDIF($G95,AG$2,"D")/365),1)))))))</f>
        <v>0</v>
      </c>
      <c r="AH95" s="53">
        <f>IF($V95&lt;=AG$2,0,IF($O95&lt;=AG$2,0,IF($G95&gt;=AH$2,0,IF($K95&gt;=$J95,0,IF($O95&lt;=AH$2,($J95-(SUM($K95,SUM($Z95:AG95)))),IF($L95=$D$139,(($J95-$K95)/$P95),(($J95-SUM($Z95:AG95))*$Q95))*IF($V95&lt;=AH$2,(DATEDIF(AG$2,$V95,"D")/365),IF($G95&gt;AG$2,(DATEDIF($G95,AH$2,"D")/365),1)))))))</f>
        <v>0</v>
      </c>
      <c r="AI95" s="53">
        <f>IF($V95&lt;=AH$2,0,IF($O95&lt;=AH$2,0,IF($G95&gt;=AI$2,0,IF($K95&gt;=$J95,0,IF($O95&lt;=AI$2,($J95-(SUM($K95,SUM($Z95:AH95)))),IF($L95=$D$139,(($J95-$K95)/$P95),(($J95-SUM($Z95:AH95))*$Q95))*IF($V95&lt;=AI$2,(DATEDIF(AH$2,$V95,"D")/365),IF($G95&gt;AH$2,(DATEDIF($G95,AI$2,"D")/365),1)))))))</f>
        <v>0</v>
      </c>
      <c r="AJ95" s="53">
        <f>IF($V95&lt;=AI$2,0,IF($O95&lt;=AI$2,0,IF($G95&gt;=AJ$2,0,IF($K95&gt;=$J95,0,IF($O95&lt;=AJ$2,($J95-(SUM($K95,SUM($Z95:AI95)))),IF($L95=$D$139,(($J95-$K95)/$P95),(($J95-SUM($Z95:AI95))*$Q95))*IF($V95&lt;=AJ$2,(DATEDIF(AI$2,$V95,"D")/365),IF($G95&gt;AI$2,(DATEDIF($G95,AJ$2,"D")/365),1)))))))</f>
        <v>0</v>
      </c>
      <c r="AK95" s="53">
        <f>IF($V95&lt;=AJ$2,0,IF($O95&lt;=AJ$2,0,IF($G95&gt;=AK$2,0,IF($K95&gt;=$J95,0,IF($O95&lt;=AK$2,($J95-(SUM($K95,SUM($Z95:AJ95)))),IF($L95=$D$139,(($J95-$K95)/$P95),(($J95-SUM($Z95:AJ95))*$Q95))*IF($V95&lt;=AK$2,(DATEDIF(AJ$2,$V95,"D")/365),IF($G95&gt;AJ$2,(DATEDIF($G95,AK$2,"D")/365),1)))))))</f>
        <v>0</v>
      </c>
      <c r="AL95" s="53">
        <f>IF($V95&lt;=AK$2,0,IF($O95&lt;=AK$2,0,IF($G95&gt;=AL$2,0,IF($K95&gt;=$J95,0,IF($O95&lt;=AL$2,($J95-(SUM($K95,SUM($Z95:AK95)))),IF($L95=$D$139,(($J95-$K95)/$P95),(($J95-SUM($Z95:AK95))*$Q95))*IF($V95&lt;=AL$2,(DATEDIF(AK$2,$V95,"D")/365),IF($G95&gt;AK$2,(DATEDIF($G95,AL$2,"D")/365),1)))))))</f>
        <v>0</v>
      </c>
      <c r="AM95" s="53">
        <f>IF($V95&lt;=AL$2,0,IF($O95&lt;=AL$2,0,IF($G95&gt;=AM$2,0,IF($K95&gt;=$J95,0,IF($O95&lt;=AM$2,($J95-(SUM($K95,SUM($Z95:AL95)))),IF($L95=$D$139,(($J95-$K95)/$P95),(($J95-SUM($Z95:AL95))*$Q95))*IF($V95&lt;=AM$2,(DATEDIF(AL$2,$V95,"D")/365),IF($G95&gt;AL$2,(DATEDIF($G95,AM$2,"D")/365),1)))))))</f>
        <v>0</v>
      </c>
      <c r="AN95" s="53">
        <f>IF($V95&lt;=AM$2,0,IF($O95&lt;=AM$2,0,IF($G95&gt;=AN$2,0,IF($K95&gt;=$J95,0,IF($O95&lt;=AN$2,($J95-(SUM($K95,SUM($Z95:AM95)))),IF($L95=$D$139,(($J95-$K95)/$P95),(($J95-SUM($Z95:AM95))*$Q95))*IF($V95&lt;=AN$2,(DATEDIF(AM$2,$V95,"D")/365),IF($G95&gt;AM$2,(DATEDIF($G95,AN$2,"D")/365),1)))))))</f>
        <v>0</v>
      </c>
      <c r="AO95" s="53">
        <f>IF($V95&lt;=AN$2,0,IF($O95&lt;=AN$2,0,IF($G95&gt;=AO$2,0,IF($K95&gt;=$J95,0,IF($O95&lt;=AO$2,($J95-(SUM($K95,SUM($Z95:AN95)))),IF($L95=$D$139,(($J95-$K95)/$P95),(($J95-SUM($Z95:AN95))*$Q95))*IF($V95&lt;=AO$2,(DATEDIF(AN$2,$V95,"D")/365),IF($G95&gt;AN$2,(DATEDIF($G95,AO$2,"D")/365),1)))))))</f>
        <v>0</v>
      </c>
      <c r="AP95" s="53">
        <f>IF($V95&lt;=AO$2,0,IF($O95&lt;=AO$2,0,IF($G95&gt;=AP$2,0,IF($K95&gt;=$J95,0,IF($O95&lt;=AP$2,($J95-(SUM($K95,SUM($Z95:AO95)))),IF($L95=$D$139,(($J95-$K95)/$P95),(($J95-SUM($Z95:AO95))*$Q95))*IF($V95&lt;=AP$2,(DATEDIF(AO$2,$V95,"D")/365),IF($G95&gt;AO$2,(DATEDIF($G95,AP$2,"D")/365),1)))))))</f>
        <v>0</v>
      </c>
      <c r="AQ95" s="53">
        <f>IF($V95&lt;=AP$2,0,IF($O95&lt;=AP$2,0,IF($G95&gt;=AQ$2,0,IF($K95&gt;=$J95,0,IF($O95&lt;=AQ$2,($J95-(SUM($K95,SUM($Z95:AP95)))),IF($L95=$D$139,(($J95-$K95)/$P95),(($J95-SUM($Z95:AP95))*$Q95))*IF($V95&lt;=AQ$2,(DATEDIF(AP$2,$V95,"D")/365),IF($G95&gt;AP$2,(DATEDIF($G95,AQ$2,"D")/365),1)))))))</f>
        <v>0</v>
      </c>
      <c r="AR95" s="53">
        <f>IF($V95&lt;=AQ$2,0,IF($O95&lt;=AQ$2,0,IF($G95&gt;=AR$2,0,IF($K95&gt;=$J95,0,IF($O95&lt;=AR$2,($J95-(SUM($K95,SUM($Z95:AQ95)))),IF($L95=$D$139,(($J95-$K95)/$P95),(($J95-SUM($Z95:AQ95))*$Q95))*IF($V95&lt;=AR$2,(DATEDIF(AQ$2,$V95,"D")/365),IF($G95&gt;AQ$2,(DATEDIF($G95,AR$2,"D")/365),1)))))))</f>
        <v>0</v>
      </c>
      <c r="AS95" s="53">
        <f>IF($V95&lt;=AR$2,0,IF($O95&lt;=AR$2,0,IF($G95&gt;=AS$2,0,IF($K95&gt;=$J95,0,IF($O95&lt;=AS$2,($J95-(SUM($K95,SUM($Z95:AR95)))),IF($L95=$D$139,(($J95-$K95)/$P95),(($J95-SUM($Z95:AR95))*$Q95))*IF($V95&lt;=AS$2,(DATEDIF(AR$2,$V95,"D")/365),IF($G95&gt;AR$2,(DATEDIF($G95,AS$2,"D")/365),1)))))))</f>
        <v>0</v>
      </c>
      <c r="AT95" s="53">
        <f>IF($V95&lt;=AS$2,0,IF($O95&lt;=AS$2,0,IF($G95&gt;=AT$2,0,IF($K95&gt;=$J95,0,IF($O95&lt;=AT$2,($J95-(SUM($K95,SUM($Z95:AS95)))),IF($L95=$D$139,(($J95-$K95)/$P95),(($J95-SUM($Z95:AS95))*$Q95))*IF($V95&lt;=AT$2,(DATEDIF(AS$2,$V95,"D")/365),IF($G95&gt;AS$2,(DATEDIF($G95,AT$2,"D")/365),1)))))))</f>
        <v>0</v>
      </c>
      <c r="AU95" s="53">
        <f>IF($V95&lt;=AT$2,0,IF($O95&lt;=AT$2,0,IF($G95&gt;=AU$2,0,IF($K95&gt;=$J95,0,IF($O95&lt;=AU$2,($J95-(SUM($K95,SUM($Z95:AT95)))),IF($L95=$D$139,(($J95-$K95)/$P95),(($J95-SUM($Z95:AT95))*$Q95))*IF($V95&lt;=AU$2,(DATEDIF(AT$2,$V95,"D")/365),IF($G95&gt;AT$2,(DATEDIF($G95,AU$2,"D")/365),1)))))))</f>
        <v>0</v>
      </c>
      <c r="AV95" s="53">
        <f>IF($V95&lt;=AU$2,0,IF($O95&lt;=AU$2,0,IF($G95&gt;=AV$2,0,IF($K95&gt;=$J95,0,IF($O95&lt;=AV$2,($J95-(SUM($K95,SUM($Z95:AU95)))),IF($L95=$D$139,(($J95-$K95)/$P95),(($J95-SUM($Z95:AU95))*$Q95))*IF($V95&lt;=AV$2,(DATEDIF(AU$2,$V95,"D")/365),IF($G95&gt;AU$2,(DATEDIF($G95,AV$2,"D")/365),1)))))))</f>
        <v>0</v>
      </c>
      <c r="AW95" s="53">
        <f>IF($V95&lt;=AV$2,0,IF($O95&lt;=AV$2,0,IF($G95&gt;=AW$2,0,IF($K95&gt;=$J95,0,IF($O95&lt;=AW$2,($J95-(SUM($K95,SUM($Z95:AV95)))),IF($L95=$D$139,(($J95-$K95)/$P95),(($J95-SUM($Z95:AV95))*$Q95))*IF($V95&lt;=AW$2,(DATEDIF(AV$2,$V95,"D")/365),IF($G95&gt;AV$2,(DATEDIF($G95,AW$2,"D")/365),1)))))))</f>
        <v>0</v>
      </c>
      <c r="AX95" s="53">
        <f>IF($V95&lt;=AW$2,0,IF($O95&lt;=AW$2,0,IF($G95&gt;=AX$2,0,IF($K95&gt;=$J95,0,IF($O95&lt;=AX$2,($J95-(SUM($K95,SUM($Z95:AW95)))),IF($L95=$D$139,(($J95-$K95)/$P95),(($J95-SUM($Z95:AW95))*$Q95))*IF($V95&lt;=AX$2,(DATEDIF(AW$2,$V95,"D")/365),IF($G95&gt;AW$2,(DATEDIF($G95,AX$2,"D")/365),1)))))))</f>
        <v>0</v>
      </c>
      <c r="AY95" s="53">
        <f>IF($V95&lt;=AX$2,0,IF($O95&lt;=AX$2,0,IF($G95&gt;=AY$2,0,IF($K95&gt;=$J95,0,IF($O95&lt;=AY$2,($J95-(SUM($K95,SUM($Z95:AX95)))),IF($L95=$D$139,(($J95-$K95)/$P95),(($J95-SUM($Z95:AX95))*$Q95))*IF($V95&lt;=AY$2,(DATEDIF(AX$2,$V95,"D")/365),IF($G95&gt;AX$2,(DATEDIF($G95,AY$2,"D")/365),1)))))))</f>
        <v>0</v>
      </c>
      <c r="AZ95" s="52"/>
      <c r="BA95" s="52"/>
      <c r="BB95" s="126">
        <f>IF($V95&lt;=BB$2,0,IF($G95&gt;=BB$2,0,IF($G95&gt;$W$3,(J95-Z95),IF($G95&lt;=$W$3,J95-SUM(W95,$Z95:Z95),0))))</f>
        <v>0</v>
      </c>
      <c r="BC95" s="53">
        <f t="shared" si="41"/>
        <v>0</v>
      </c>
      <c r="BD95" s="52">
        <f t="shared" si="41"/>
        <v>0</v>
      </c>
      <c r="BE95" s="53">
        <f t="shared" si="41"/>
        <v>0</v>
      </c>
      <c r="BF95" s="52">
        <f t="shared" si="41"/>
        <v>0</v>
      </c>
      <c r="BG95" s="53">
        <f t="shared" si="41"/>
        <v>0</v>
      </c>
      <c r="BH95" s="52">
        <f t="shared" si="41"/>
        <v>0</v>
      </c>
      <c r="BI95" s="53">
        <f t="shared" si="41"/>
        <v>0</v>
      </c>
      <c r="BJ95" s="52">
        <f t="shared" si="41"/>
        <v>0</v>
      </c>
      <c r="BK95" s="53">
        <f t="shared" si="41"/>
        <v>0</v>
      </c>
      <c r="BL95" s="52">
        <f t="shared" si="41"/>
        <v>0</v>
      </c>
      <c r="BM95" s="53">
        <f t="shared" si="41"/>
        <v>0</v>
      </c>
      <c r="BN95" s="52">
        <f t="shared" si="41"/>
        <v>0</v>
      </c>
      <c r="BO95" s="53">
        <f t="shared" si="41"/>
        <v>0</v>
      </c>
      <c r="BP95" s="52">
        <f t="shared" si="41"/>
        <v>0</v>
      </c>
      <c r="BQ95" s="53">
        <f t="shared" si="41"/>
        <v>0</v>
      </c>
      <c r="BR95" s="52">
        <f t="shared" si="41"/>
        <v>0</v>
      </c>
      <c r="BS95" s="53">
        <f t="shared" si="40"/>
        <v>0</v>
      </c>
      <c r="BT95" s="52">
        <f t="shared" si="40"/>
        <v>0</v>
      </c>
      <c r="BU95" s="53">
        <f t="shared" si="40"/>
        <v>0</v>
      </c>
      <c r="BV95" s="52">
        <f t="shared" si="39"/>
        <v>0</v>
      </c>
      <c r="BW95" s="53">
        <f t="shared" si="39"/>
        <v>0</v>
      </c>
      <c r="BX95" s="52">
        <f t="shared" si="39"/>
        <v>0</v>
      </c>
      <c r="BY95" s="53">
        <f t="shared" si="39"/>
        <v>0</v>
      </c>
      <c r="BZ95" s="52">
        <f t="shared" si="39"/>
        <v>0</v>
      </c>
      <c r="CA95" s="53">
        <f t="shared" si="39"/>
        <v>0</v>
      </c>
    </row>
    <row r="96" spans="1:79">
      <c r="A96" s="20">
        <v>95</v>
      </c>
      <c r="B96" s="20" t="s">
        <v>30</v>
      </c>
      <c r="C96" s="20" t="s">
        <v>153</v>
      </c>
      <c r="D96" s="2">
        <v>1985</v>
      </c>
      <c r="E96" s="3">
        <v>4</v>
      </c>
      <c r="F96" s="2">
        <v>1</v>
      </c>
      <c r="G96" s="55">
        <f t="shared" si="22"/>
        <v>31137</v>
      </c>
      <c r="H96" s="4">
        <v>0</v>
      </c>
      <c r="I96" s="1">
        <v>0</v>
      </c>
      <c r="J96" s="51">
        <f t="shared" si="23"/>
        <v>0</v>
      </c>
      <c r="K96" s="54">
        <f t="shared" si="24"/>
        <v>0</v>
      </c>
      <c r="L96" s="4" t="s">
        <v>96</v>
      </c>
      <c r="M96" s="54">
        <f t="shared" si="37"/>
        <v>10</v>
      </c>
      <c r="N96" s="53">
        <f t="shared" si="28"/>
        <v>10</v>
      </c>
      <c r="O96" s="55">
        <f t="shared" si="29"/>
        <v>34789</v>
      </c>
      <c r="P96" s="53">
        <f t="shared" si="30"/>
        <v>0</v>
      </c>
      <c r="Q96" s="111">
        <f t="shared" si="31"/>
        <v>0</v>
      </c>
      <c r="R96" s="150" t="s">
        <v>130</v>
      </c>
      <c r="S96" s="151">
        <v>17</v>
      </c>
      <c r="T96" s="152">
        <v>4</v>
      </c>
      <c r="U96" s="151">
        <v>2035</v>
      </c>
      <c r="V96" s="116">
        <f t="shared" si="32"/>
        <v>54878</v>
      </c>
      <c r="W96" s="53">
        <f t="shared" si="33"/>
        <v>0</v>
      </c>
      <c r="X96" s="53">
        <f t="shared" si="34"/>
        <v>0</v>
      </c>
      <c r="Y96" s="53">
        <f t="shared" si="35"/>
        <v>0</v>
      </c>
      <c r="Z96" s="53">
        <f t="shared" si="36"/>
        <v>0</v>
      </c>
      <c r="AA96" s="53">
        <f>IF($V96&lt;=Z$2,0,IF($O96&lt;=Z$2,0,IF($G96&gt;=AA$2,0,IF($K96&gt;=$J96,0,IF($O96&lt;=AA$2,($J96-(SUM($K96,SUM($Z96:Z96)))),IF($L96=$D$139,(($J96-$K96)/$P96),(($J96-SUM($Z96:Z96))*$Q96))*IF($V96&lt;=AA$2,(DATEDIF(Z$2,$V96,"D")/365),IF($G96&gt;Z$2,(DATEDIF($G96,AA$2,"D")/365),1)))))))</f>
        <v>0</v>
      </c>
      <c r="AB96" s="53">
        <f>IF($V96&lt;=AA$2,0,IF($O96&lt;=AA$2,0,IF($G96&gt;=AB$2,0,IF($K96&gt;=$J96,0,IF($O96&lt;=AB$2,($J96-(SUM($K96,SUM($Z96:AA96)))),IF($L96=$D$139,(($J96-$K96)/$P96),(($J96-SUM($Z96:AA96))*$Q96))*IF($V96&lt;=AB$2,(DATEDIF(AA$2,$V96,"D")/365),IF($G96&gt;AA$2,(DATEDIF($G96,AB$2,"D")/365),1)))))))</f>
        <v>0</v>
      </c>
      <c r="AC96" s="53">
        <f>IF($V96&lt;=AB$2,0,IF($O96&lt;=AB$2,0,IF($G96&gt;=AC$2,0,IF($K96&gt;=$J96,0,IF($O96&lt;=AC$2,($J96-(SUM($K96,SUM($Z96:AB96)))),IF($L96=$D$139,(($J96-$K96)/$P96),(($J96-SUM($Z96:AB96))*$Q96))*IF($V96&lt;=AC$2,(DATEDIF(AB$2,$V96,"D")/365),IF($G96&gt;AB$2,(DATEDIF($G96,AC$2,"D")/365),1)))))))</f>
        <v>0</v>
      </c>
      <c r="AD96" s="53">
        <f>IF($V96&lt;=AC$2,0,IF($O96&lt;=AC$2,0,IF($G96&gt;=AD$2,0,IF($K96&gt;=$J96,0,IF($O96&lt;=AD$2,($J96-(SUM($K96,SUM($Z96:AC96)))),IF($L96=$D$139,(($J96-$K96)/$P96),(($J96-SUM($Z96:AC96))*$Q96))*IF($V96&lt;=AD$2,(DATEDIF(AC$2,$V96,"D")/365),IF($G96&gt;AC$2,(DATEDIF($G96,AD$2,"D")/365),1)))))))</f>
        <v>0</v>
      </c>
      <c r="AE96" s="53">
        <f>IF($V96&lt;=AD$2,0,IF($O96&lt;=AD$2,0,IF($G96&gt;=AE$2,0,IF($K96&gt;=$J96,0,IF($O96&lt;=AE$2,($J96-(SUM($K96,SUM($Z96:AD96)))),IF($L96=$D$139,(($J96-$K96)/$P96),(($J96-SUM($Z96:AD96))*$Q96))*IF($V96&lt;=AE$2,(DATEDIF(AD$2,$V96,"D")/365),IF($G96&gt;AD$2,(DATEDIF($G96,AE$2,"D")/365),1)))))))</f>
        <v>0</v>
      </c>
      <c r="AF96" s="53">
        <f>IF($V96&lt;=AE$2,0,IF($O96&lt;=AE$2,0,IF($G96&gt;=AF$2,0,IF($K96&gt;=$J96,0,IF($O96&lt;=AF$2,($J96-(SUM($K96,SUM($Z96:AE96)))),IF($L96=$D$139,(($J96-$K96)/$P96),(($J96-SUM($Z96:AE96))*$Q96))*IF($V96&lt;=AF$2,(DATEDIF(AE$2,$V96,"D")/365),IF($G96&gt;AE$2,(DATEDIF($G96,AF$2,"D")/365),1)))))))</f>
        <v>0</v>
      </c>
      <c r="AG96" s="53">
        <f>IF($V96&lt;=AF$2,0,IF($O96&lt;=AF$2,0,IF($G96&gt;=AG$2,0,IF($K96&gt;=$J96,0,IF($O96&lt;=AG$2,($J96-(SUM($K96,SUM($Z96:AF96)))),IF($L96=$D$139,(($J96-$K96)/$P96),(($J96-SUM($Z96:AF96))*$Q96))*IF($V96&lt;=AG$2,(DATEDIF(AF$2,$V96,"D")/365),IF($G96&gt;AF$2,(DATEDIF($G96,AG$2,"D")/365),1)))))))</f>
        <v>0</v>
      </c>
      <c r="AH96" s="53">
        <f>IF($V96&lt;=AG$2,0,IF($O96&lt;=AG$2,0,IF($G96&gt;=AH$2,0,IF($K96&gt;=$J96,0,IF($O96&lt;=AH$2,($J96-(SUM($K96,SUM($Z96:AG96)))),IF($L96=$D$139,(($J96-$K96)/$P96),(($J96-SUM($Z96:AG96))*$Q96))*IF($V96&lt;=AH$2,(DATEDIF(AG$2,$V96,"D")/365),IF($G96&gt;AG$2,(DATEDIF($G96,AH$2,"D")/365),1)))))))</f>
        <v>0</v>
      </c>
      <c r="AI96" s="53">
        <f>IF($V96&lt;=AH$2,0,IF($O96&lt;=AH$2,0,IF($G96&gt;=AI$2,0,IF($K96&gt;=$J96,0,IF($O96&lt;=AI$2,($J96-(SUM($K96,SUM($Z96:AH96)))),IF($L96=$D$139,(($J96-$K96)/$P96),(($J96-SUM($Z96:AH96))*$Q96))*IF($V96&lt;=AI$2,(DATEDIF(AH$2,$V96,"D")/365),IF($G96&gt;AH$2,(DATEDIF($G96,AI$2,"D")/365),1)))))))</f>
        <v>0</v>
      </c>
      <c r="AJ96" s="53">
        <f>IF($V96&lt;=AI$2,0,IF($O96&lt;=AI$2,0,IF($G96&gt;=AJ$2,0,IF($K96&gt;=$J96,0,IF($O96&lt;=AJ$2,($J96-(SUM($K96,SUM($Z96:AI96)))),IF($L96=$D$139,(($J96-$K96)/$P96),(($J96-SUM($Z96:AI96))*$Q96))*IF($V96&lt;=AJ$2,(DATEDIF(AI$2,$V96,"D")/365),IF($G96&gt;AI$2,(DATEDIF($G96,AJ$2,"D")/365),1)))))))</f>
        <v>0</v>
      </c>
      <c r="AK96" s="53">
        <f>IF($V96&lt;=AJ$2,0,IF($O96&lt;=AJ$2,0,IF($G96&gt;=AK$2,0,IF($K96&gt;=$J96,0,IF($O96&lt;=AK$2,($J96-(SUM($K96,SUM($Z96:AJ96)))),IF($L96=$D$139,(($J96-$K96)/$P96),(($J96-SUM($Z96:AJ96))*$Q96))*IF($V96&lt;=AK$2,(DATEDIF(AJ$2,$V96,"D")/365),IF($G96&gt;AJ$2,(DATEDIF($G96,AK$2,"D")/365),1)))))))</f>
        <v>0</v>
      </c>
      <c r="AL96" s="53">
        <f>IF($V96&lt;=AK$2,0,IF($O96&lt;=AK$2,0,IF($G96&gt;=AL$2,0,IF($K96&gt;=$J96,0,IF($O96&lt;=AL$2,($J96-(SUM($K96,SUM($Z96:AK96)))),IF($L96=$D$139,(($J96-$K96)/$P96),(($J96-SUM($Z96:AK96))*$Q96))*IF($V96&lt;=AL$2,(DATEDIF(AK$2,$V96,"D")/365),IF($G96&gt;AK$2,(DATEDIF($G96,AL$2,"D")/365),1)))))))</f>
        <v>0</v>
      </c>
      <c r="AM96" s="53">
        <f>IF($V96&lt;=AL$2,0,IF($O96&lt;=AL$2,0,IF($G96&gt;=AM$2,0,IF($K96&gt;=$J96,0,IF($O96&lt;=AM$2,($J96-(SUM($K96,SUM($Z96:AL96)))),IF($L96=$D$139,(($J96-$K96)/$P96),(($J96-SUM($Z96:AL96))*$Q96))*IF($V96&lt;=AM$2,(DATEDIF(AL$2,$V96,"D")/365),IF($G96&gt;AL$2,(DATEDIF($G96,AM$2,"D")/365),1)))))))</f>
        <v>0</v>
      </c>
      <c r="AN96" s="53">
        <f>IF($V96&lt;=AM$2,0,IF($O96&lt;=AM$2,0,IF($G96&gt;=AN$2,0,IF($K96&gt;=$J96,0,IF($O96&lt;=AN$2,($J96-(SUM($K96,SUM($Z96:AM96)))),IF($L96=$D$139,(($J96-$K96)/$P96),(($J96-SUM($Z96:AM96))*$Q96))*IF($V96&lt;=AN$2,(DATEDIF(AM$2,$V96,"D")/365),IF($G96&gt;AM$2,(DATEDIF($G96,AN$2,"D")/365),1)))))))</f>
        <v>0</v>
      </c>
      <c r="AO96" s="53">
        <f>IF($V96&lt;=AN$2,0,IF($O96&lt;=AN$2,0,IF($G96&gt;=AO$2,0,IF($K96&gt;=$J96,0,IF($O96&lt;=AO$2,($J96-(SUM($K96,SUM($Z96:AN96)))),IF($L96=$D$139,(($J96-$K96)/$P96),(($J96-SUM($Z96:AN96))*$Q96))*IF($V96&lt;=AO$2,(DATEDIF(AN$2,$V96,"D")/365),IF($G96&gt;AN$2,(DATEDIF($G96,AO$2,"D")/365),1)))))))</f>
        <v>0</v>
      </c>
      <c r="AP96" s="53">
        <f>IF($V96&lt;=AO$2,0,IF($O96&lt;=AO$2,0,IF($G96&gt;=AP$2,0,IF($K96&gt;=$J96,0,IF($O96&lt;=AP$2,($J96-(SUM($K96,SUM($Z96:AO96)))),IF($L96=$D$139,(($J96-$K96)/$P96),(($J96-SUM($Z96:AO96))*$Q96))*IF($V96&lt;=AP$2,(DATEDIF(AO$2,$V96,"D")/365),IF($G96&gt;AO$2,(DATEDIF($G96,AP$2,"D")/365),1)))))))</f>
        <v>0</v>
      </c>
      <c r="AQ96" s="53">
        <f>IF($V96&lt;=AP$2,0,IF($O96&lt;=AP$2,0,IF($G96&gt;=AQ$2,0,IF($K96&gt;=$J96,0,IF($O96&lt;=AQ$2,($J96-(SUM($K96,SUM($Z96:AP96)))),IF($L96=$D$139,(($J96-$K96)/$P96),(($J96-SUM($Z96:AP96))*$Q96))*IF($V96&lt;=AQ$2,(DATEDIF(AP$2,$V96,"D")/365),IF($G96&gt;AP$2,(DATEDIF($G96,AQ$2,"D")/365),1)))))))</f>
        <v>0</v>
      </c>
      <c r="AR96" s="53">
        <f>IF($V96&lt;=AQ$2,0,IF($O96&lt;=AQ$2,0,IF($G96&gt;=AR$2,0,IF($K96&gt;=$J96,0,IF($O96&lt;=AR$2,($J96-(SUM($K96,SUM($Z96:AQ96)))),IF($L96=$D$139,(($J96-$K96)/$P96),(($J96-SUM($Z96:AQ96))*$Q96))*IF($V96&lt;=AR$2,(DATEDIF(AQ$2,$V96,"D")/365),IF($G96&gt;AQ$2,(DATEDIF($G96,AR$2,"D")/365),1)))))))</f>
        <v>0</v>
      </c>
      <c r="AS96" s="53">
        <f>IF($V96&lt;=AR$2,0,IF($O96&lt;=AR$2,0,IF($G96&gt;=AS$2,0,IF($K96&gt;=$J96,0,IF($O96&lt;=AS$2,($J96-(SUM($K96,SUM($Z96:AR96)))),IF($L96=$D$139,(($J96-$K96)/$P96),(($J96-SUM($Z96:AR96))*$Q96))*IF($V96&lt;=AS$2,(DATEDIF(AR$2,$V96,"D")/365),IF($G96&gt;AR$2,(DATEDIF($G96,AS$2,"D")/365),1)))))))</f>
        <v>0</v>
      </c>
      <c r="AT96" s="53">
        <f>IF($V96&lt;=AS$2,0,IF($O96&lt;=AS$2,0,IF($G96&gt;=AT$2,0,IF($K96&gt;=$J96,0,IF($O96&lt;=AT$2,($J96-(SUM($K96,SUM($Z96:AS96)))),IF($L96=$D$139,(($J96-$K96)/$P96),(($J96-SUM($Z96:AS96))*$Q96))*IF($V96&lt;=AT$2,(DATEDIF(AS$2,$V96,"D")/365),IF($G96&gt;AS$2,(DATEDIF($G96,AT$2,"D")/365),1)))))))</f>
        <v>0</v>
      </c>
      <c r="AU96" s="53">
        <f>IF($V96&lt;=AT$2,0,IF($O96&lt;=AT$2,0,IF($G96&gt;=AU$2,0,IF($K96&gt;=$J96,0,IF($O96&lt;=AU$2,($J96-(SUM($K96,SUM($Z96:AT96)))),IF($L96=$D$139,(($J96-$K96)/$P96),(($J96-SUM($Z96:AT96))*$Q96))*IF($V96&lt;=AU$2,(DATEDIF(AT$2,$V96,"D")/365),IF($G96&gt;AT$2,(DATEDIF($G96,AU$2,"D")/365),1)))))))</f>
        <v>0</v>
      </c>
      <c r="AV96" s="53">
        <f>IF($V96&lt;=AU$2,0,IF($O96&lt;=AU$2,0,IF($G96&gt;=AV$2,0,IF($K96&gt;=$J96,0,IF($O96&lt;=AV$2,($J96-(SUM($K96,SUM($Z96:AU96)))),IF($L96=$D$139,(($J96-$K96)/$P96),(($J96-SUM($Z96:AU96))*$Q96))*IF($V96&lt;=AV$2,(DATEDIF(AU$2,$V96,"D")/365),IF($G96&gt;AU$2,(DATEDIF($G96,AV$2,"D")/365),1)))))))</f>
        <v>0</v>
      </c>
      <c r="AW96" s="53">
        <f>IF($V96&lt;=AV$2,0,IF($O96&lt;=AV$2,0,IF($G96&gt;=AW$2,0,IF($K96&gt;=$J96,0,IF($O96&lt;=AW$2,($J96-(SUM($K96,SUM($Z96:AV96)))),IF($L96=$D$139,(($J96-$K96)/$P96),(($J96-SUM($Z96:AV96))*$Q96))*IF($V96&lt;=AW$2,(DATEDIF(AV$2,$V96,"D")/365),IF($G96&gt;AV$2,(DATEDIF($G96,AW$2,"D")/365),1)))))))</f>
        <v>0</v>
      </c>
      <c r="AX96" s="53">
        <f>IF($V96&lt;=AW$2,0,IF($O96&lt;=AW$2,0,IF($G96&gt;=AX$2,0,IF($K96&gt;=$J96,0,IF($O96&lt;=AX$2,($J96-(SUM($K96,SUM($Z96:AW96)))),IF($L96=$D$139,(($J96-$K96)/$P96),(($J96-SUM($Z96:AW96))*$Q96))*IF($V96&lt;=AX$2,(DATEDIF(AW$2,$V96,"D")/365),IF($G96&gt;AW$2,(DATEDIF($G96,AX$2,"D")/365),1)))))))</f>
        <v>0</v>
      </c>
      <c r="AY96" s="53">
        <f>IF($V96&lt;=AX$2,0,IF($O96&lt;=AX$2,0,IF($G96&gt;=AY$2,0,IF($K96&gt;=$J96,0,IF($O96&lt;=AY$2,($J96-(SUM($K96,SUM($Z96:AX96)))),IF($L96=$D$139,(($J96-$K96)/$P96),(($J96-SUM($Z96:AX96))*$Q96))*IF($V96&lt;=AY$2,(DATEDIF(AX$2,$V96,"D")/365),IF($G96&gt;AX$2,(DATEDIF($G96,AY$2,"D")/365),1)))))))</f>
        <v>0</v>
      </c>
      <c r="AZ96" s="52"/>
      <c r="BA96" s="52"/>
      <c r="BB96" s="126">
        <f>IF($V96&lt;=BB$2,0,IF($G96&gt;=BB$2,0,IF($G96&gt;$W$3,(J96-Z96),IF($G96&lt;=$W$3,J96-SUM(W96,$Z96:Z96),0))))</f>
        <v>0</v>
      </c>
      <c r="BC96" s="53">
        <f t="shared" si="41"/>
        <v>0</v>
      </c>
      <c r="BD96" s="52">
        <f t="shared" si="41"/>
        <v>0</v>
      </c>
      <c r="BE96" s="53">
        <f t="shared" si="41"/>
        <v>0</v>
      </c>
      <c r="BF96" s="52">
        <f t="shared" si="41"/>
        <v>0</v>
      </c>
      <c r="BG96" s="53">
        <f t="shared" si="41"/>
        <v>0</v>
      </c>
      <c r="BH96" s="52">
        <f t="shared" si="41"/>
        <v>0</v>
      </c>
      <c r="BI96" s="53">
        <f t="shared" si="41"/>
        <v>0</v>
      </c>
      <c r="BJ96" s="52">
        <f t="shared" si="41"/>
        <v>0</v>
      </c>
      <c r="BK96" s="53">
        <f t="shared" si="41"/>
        <v>0</v>
      </c>
      <c r="BL96" s="52">
        <f t="shared" si="41"/>
        <v>0</v>
      </c>
      <c r="BM96" s="53">
        <f t="shared" si="41"/>
        <v>0</v>
      </c>
      <c r="BN96" s="52">
        <f t="shared" si="41"/>
        <v>0</v>
      </c>
      <c r="BO96" s="53">
        <f t="shared" si="41"/>
        <v>0</v>
      </c>
      <c r="BP96" s="52">
        <f t="shared" si="41"/>
        <v>0</v>
      </c>
      <c r="BQ96" s="53">
        <f t="shared" si="41"/>
        <v>0</v>
      </c>
      <c r="BR96" s="52">
        <f t="shared" si="41"/>
        <v>0</v>
      </c>
      <c r="BS96" s="53">
        <f t="shared" si="40"/>
        <v>0</v>
      </c>
      <c r="BT96" s="52">
        <f t="shared" si="40"/>
        <v>0</v>
      </c>
      <c r="BU96" s="53">
        <f t="shared" si="40"/>
        <v>0</v>
      </c>
      <c r="BV96" s="52">
        <f t="shared" si="39"/>
        <v>0</v>
      </c>
      <c r="BW96" s="53">
        <f t="shared" si="39"/>
        <v>0</v>
      </c>
      <c r="BX96" s="52">
        <f t="shared" si="39"/>
        <v>0</v>
      </c>
      <c r="BY96" s="53">
        <f t="shared" si="39"/>
        <v>0</v>
      </c>
      <c r="BZ96" s="52">
        <f t="shared" si="39"/>
        <v>0</v>
      </c>
      <c r="CA96" s="53">
        <f t="shared" si="39"/>
        <v>0</v>
      </c>
    </row>
    <row r="97" spans="1:79">
      <c r="A97" s="20">
        <v>96</v>
      </c>
      <c r="B97" s="20" t="s">
        <v>30</v>
      </c>
      <c r="C97" s="20" t="s">
        <v>153</v>
      </c>
      <c r="D97" s="2">
        <v>1985</v>
      </c>
      <c r="E97" s="3">
        <v>4</v>
      </c>
      <c r="F97" s="2">
        <v>1</v>
      </c>
      <c r="G97" s="55">
        <f t="shared" si="22"/>
        <v>31137</v>
      </c>
      <c r="H97" s="4">
        <v>0</v>
      </c>
      <c r="I97" s="1">
        <v>0</v>
      </c>
      <c r="J97" s="51">
        <f t="shared" si="23"/>
        <v>0</v>
      </c>
      <c r="K97" s="54">
        <f t="shared" si="24"/>
        <v>0</v>
      </c>
      <c r="L97" s="4" t="s">
        <v>96</v>
      </c>
      <c r="M97" s="54">
        <f t="shared" si="37"/>
        <v>10</v>
      </c>
      <c r="N97" s="53">
        <f t="shared" si="28"/>
        <v>10</v>
      </c>
      <c r="O97" s="55">
        <f t="shared" si="29"/>
        <v>34789</v>
      </c>
      <c r="P97" s="53">
        <f t="shared" si="30"/>
        <v>0</v>
      </c>
      <c r="Q97" s="111">
        <f t="shared" si="31"/>
        <v>0</v>
      </c>
      <c r="R97" s="150" t="s">
        <v>130</v>
      </c>
      <c r="S97" s="151">
        <v>17</v>
      </c>
      <c r="T97" s="152">
        <v>4</v>
      </c>
      <c r="U97" s="151">
        <v>2035</v>
      </c>
      <c r="V97" s="116">
        <f t="shared" si="32"/>
        <v>54878</v>
      </c>
      <c r="W97" s="53">
        <f t="shared" si="33"/>
        <v>0</v>
      </c>
      <c r="X97" s="53">
        <f t="shared" si="34"/>
        <v>0</v>
      </c>
      <c r="Y97" s="53">
        <f t="shared" si="35"/>
        <v>0</v>
      </c>
      <c r="Z97" s="53">
        <f t="shared" si="36"/>
        <v>0</v>
      </c>
      <c r="AA97" s="53">
        <f>IF($V97&lt;=Z$2,0,IF($O97&lt;=Z$2,0,IF($G97&gt;=AA$2,0,IF($K97&gt;=$J97,0,IF($O97&lt;=AA$2,($J97-(SUM($K97,SUM($Z97:Z97)))),IF($L97=$D$139,(($J97-$K97)/$P97),(($J97-SUM($Z97:Z97))*$Q97))*IF($V97&lt;=AA$2,(DATEDIF(Z$2,$V97,"D")/365),IF($G97&gt;Z$2,(DATEDIF($G97,AA$2,"D")/365),1)))))))</f>
        <v>0</v>
      </c>
      <c r="AB97" s="53">
        <f>IF($V97&lt;=AA$2,0,IF($O97&lt;=AA$2,0,IF($G97&gt;=AB$2,0,IF($K97&gt;=$J97,0,IF($O97&lt;=AB$2,($J97-(SUM($K97,SUM($Z97:AA97)))),IF($L97=$D$139,(($J97-$K97)/$P97),(($J97-SUM($Z97:AA97))*$Q97))*IF($V97&lt;=AB$2,(DATEDIF(AA$2,$V97,"D")/365),IF($G97&gt;AA$2,(DATEDIF($G97,AB$2,"D")/365),1)))))))</f>
        <v>0</v>
      </c>
      <c r="AC97" s="53">
        <f>IF($V97&lt;=AB$2,0,IF($O97&lt;=AB$2,0,IF($G97&gt;=AC$2,0,IF($K97&gt;=$J97,0,IF($O97&lt;=AC$2,($J97-(SUM($K97,SUM($Z97:AB97)))),IF($L97=$D$139,(($J97-$K97)/$P97),(($J97-SUM($Z97:AB97))*$Q97))*IF($V97&lt;=AC$2,(DATEDIF(AB$2,$V97,"D")/365),IF($G97&gt;AB$2,(DATEDIF($G97,AC$2,"D")/365),1)))))))</f>
        <v>0</v>
      </c>
      <c r="AD97" s="53">
        <f>IF($V97&lt;=AC$2,0,IF($O97&lt;=AC$2,0,IF($G97&gt;=AD$2,0,IF($K97&gt;=$J97,0,IF($O97&lt;=AD$2,($J97-(SUM($K97,SUM($Z97:AC97)))),IF($L97=$D$139,(($J97-$K97)/$P97),(($J97-SUM($Z97:AC97))*$Q97))*IF($V97&lt;=AD$2,(DATEDIF(AC$2,$V97,"D")/365),IF($G97&gt;AC$2,(DATEDIF($G97,AD$2,"D")/365),1)))))))</f>
        <v>0</v>
      </c>
      <c r="AE97" s="53">
        <f>IF($V97&lt;=AD$2,0,IF($O97&lt;=AD$2,0,IF($G97&gt;=AE$2,0,IF($K97&gt;=$J97,0,IF($O97&lt;=AE$2,($J97-(SUM($K97,SUM($Z97:AD97)))),IF($L97=$D$139,(($J97-$K97)/$P97),(($J97-SUM($Z97:AD97))*$Q97))*IF($V97&lt;=AE$2,(DATEDIF(AD$2,$V97,"D")/365),IF($G97&gt;AD$2,(DATEDIF($G97,AE$2,"D")/365),1)))))))</f>
        <v>0</v>
      </c>
      <c r="AF97" s="53">
        <f>IF($V97&lt;=AE$2,0,IF($O97&lt;=AE$2,0,IF($G97&gt;=AF$2,0,IF($K97&gt;=$J97,0,IF($O97&lt;=AF$2,($J97-(SUM($K97,SUM($Z97:AE97)))),IF($L97=$D$139,(($J97-$K97)/$P97),(($J97-SUM($Z97:AE97))*$Q97))*IF($V97&lt;=AF$2,(DATEDIF(AE$2,$V97,"D")/365),IF($G97&gt;AE$2,(DATEDIF($G97,AF$2,"D")/365),1)))))))</f>
        <v>0</v>
      </c>
      <c r="AG97" s="53">
        <f>IF($V97&lt;=AF$2,0,IF($O97&lt;=AF$2,0,IF($G97&gt;=AG$2,0,IF($K97&gt;=$J97,0,IF($O97&lt;=AG$2,($J97-(SUM($K97,SUM($Z97:AF97)))),IF($L97=$D$139,(($J97-$K97)/$P97),(($J97-SUM($Z97:AF97))*$Q97))*IF($V97&lt;=AG$2,(DATEDIF(AF$2,$V97,"D")/365),IF($G97&gt;AF$2,(DATEDIF($G97,AG$2,"D")/365),1)))))))</f>
        <v>0</v>
      </c>
      <c r="AH97" s="53">
        <f>IF($V97&lt;=AG$2,0,IF($O97&lt;=AG$2,0,IF($G97&gt;=AH$2,0,IF($K97&gt;=$J97,0,IF($O97&lt;=AH$2,($J97-(SUM($K97,SUM($Z97:AG97)))),IF($L97=$D$139,(($J97-$K97)/$P97),(($J97-SUM($Z97:AG97))*$Q97))*IF($V97&lt;=AH$2,(DATEDIF(AG$2,$V97,"D")/365),IF($G97&gt;AG$2,(DATEDIF($G97,AH$2,"D")/365),1)))))))</f>
        <v>0</v>
      </c>
      <c r="AI97" s="53">
        <f>IF($V97&lt;=AH$2,0,IF($O97&lt;=AH$2,0,IF($G97&gt;=AI$2,0,IF($K97&gt;=$J97,0,IF($O97&lt;=AI$2,($J97-(SUM($K97,SUM($Z97:AH97)))),IF($L97=$D$139,(($J97-$K97)/$P97),(($J97-SUM($Z97:AH97))*$Q97))*IF($V97&lt;=AI$2,(DATEDIF(AH$2,$V97,"D")/365),IF($G97&gt;AH$2,(DATEDIF($G97,AI$2,"D")/365),1)))))))</f>
        <v>0</v>
      </c>
      <c r="AJ97" s="53">
        <f>IF($V97&lt;=AI$2,0,IF($O97&lt;=AI$2,0,IF($G97&gt;=AJ$2,0,IF($K97&gt;=$J97,0,IF($O97&lt;=AJ$2,($J97-(SUM($K97,SUM($Z97:AI97)))),IF($L97=$D$139,(($J97-$K97)/$P97),(($J97-SUM($Z97:AI97))*$Q97))*IF($V97&lt;=AJ$2,(DATEDIF(AI$2,$V97,"D")/365),IF($G97&gt;AI$2,(DATEDIF($G97,AJ$2,"D")/365),1)))))))</f>
        <v>0</v>
      </c>
      <c r="AK97" s="53">
        <f>IF($V97&lt;=AJ$2,0,IF($O97&lt;=AJ$2,0,IF($G97&gt;=AK$2,0,IF($K97&gt;=$J97,0,IF($O97&lt;=AK$2,($J97-(SUM($K97,SUM($Z97:AJ97)))),IF($L97=$D$139,(($J97-$K97)/$P97),(($J97-SUM($Z97:AJ97))*$Q97))*IF($V97&lt;=AK$2,(DATEDIF(AJ$2,$V97,"D")/365),IF($G97&gt;AJ$2,(DATEDIF($G97,AK$2,"D")/365),1)))))))</f>
        <v>0</v>
      </c>
      <c r="AL97" s="53">
        <f>IF($V97&lt;=AK$2,0,IF($O97&lt;=AK$2,0,IF($G97&gt;=AL$2,0,IF($K97&gt;=$J97,0,IF($O97&lt;=AL$2,($J97-(SUM($K97,SUM($Z97:AK97)))),IF($L97=$D$139,(($J97-$K97)/$P97),(($J97-SUM($Z97:AK97))*$Q97))*IF($V97&lt;=AL$2,(DATEDIF(AK$2,$V97,"D")/365),IF($G97&gt;AK$2,(DATEDIF($G97,AL$2,"D")/365),1)))))))</f>
        <v>0</v>
      </c>
      <c r="AM97" s="53">
        <f>IF($V97&lt;=AL$2,0,IF($O97&lt;=AL$2,0,IF($G97&gt;=AM$2,0,IF($K97&gt;=$J97,0,IF($O97&lt;=AM$2,($J97-(SUM($K97,SUM($Z97:AL97)))),IF($L97=$D$139,(($J97-$K97)/$P97),(($J97-SUM($Z97:AL97))*$Q97))*IF($V97&lt;=AM$2,(DATEDIF(AL$2,$V97,"D")/365),IF($G97&gt;AL$2,(DATEDIF($G97,AM$2,"D")/365),1)))))))</f>
        <v>0</v>
      </c>
      <c r="AN97" s="53">
        <f>IF($V97&lt;=AM$2,0,IF($O97&lt;=AM$2,0,IF($G97&gt;=AN$2,0,IF($K97&gt;=$J97,0,IF($O97&lt;=AN$2,($J97-(SUM($K97,SUM($Z97:AM97)))),IF($L97=$D$139,(($J97-$K97)/$P97),(($J97-SUM($Z97:AM97))*$Q97))*IF($V97&lt;=AN$2,(DATEDIF(AM$2,$V97,"D")/365),IF($G97&gt;AM$2,(DATEDIF($G97,AN$2,"D")/365),1)))))))</f>
        <v>0</v>
      </c>
      <c r="AO97" s="53">
        <f>IF($V97&lt;=AN$2,0,IF($O97&lt;=AN$2,0,IF($G97&gt;=AO$2,0,IF($K97&gt;=$J97,0,IF($O97&lt;=AO$2,($J97-(SUM($K97,SUM($Z97:AN97)))),IF($L97=$D$139,(($J97-$K97)/$P97),(($J97-SUM($Z97:AN97))*$Q97))*IF($V97&lt;=AO$2,(DATEDIF(AN$2,$V97,"D")/365),IF($G97&gt;AN$2,(DATEDIF($G97,AO$2,"D")/365),1)))))))</f>
        <v>0</v>
      </c>
      <c r="AP97" s="53">
        <f>IF($V97&lt;=AO$2,0,IF($O97&lt;=AO$2,0,IF($G97&gt;=AP$2,0,IF($K97&gt;=$J97,0,IF($O97&lt;=AP$2,($J97-(SUM($K97,SUM($Z97:AO97)))),IF($L97=$D$139,(($J97-$K97)/$P97),(($J97-SUM($Z97:AO97))*$Q97))*IF($V97&lt;=AP$2,(DATEDIF(AO$2,$V97,"D")/365),IF($G97&gt;AO$2,(DATEDIF($G97,AP$2,"D")/365),1)))))))</f>
        <v>0</v>
      </c>
      <c r="AQ97" s="53">
        <f>IF($V97&lt;=AP$2,0,IF($O97&lt;=AP$2,0,IF($G97&gt;=AQ$2,0,IF($K97&gt;=$J97,0,IF($O97&lt;=AQ$2,($J97-(SUM($K97,SUM($Z97:AP97)))),IF($L97=$D$139,(($J97-$K97)/$P97),(($J97-SUM($Z97:AP97))*$Q97))*IF($V97&lt;=AQ$2,(DATEDIF(AP$2,$V97,"D")/365),IF($G97&gt;AP$2,(DATEDIF($G97,AQ$2,"D")/365),1)))))))</f>
        <v>0</v>
      </c>
      <c r="AR97" s="53">
        <f>IF($V97&lt;=AQ$2,0,IF($O97&lt;=AQ$2,0,IF($G97&gt;=AR$2,0,IF($K97&gt;=$J97,0,IF($O97&lt;=AR$2,($J97-(SUM($K97,SUM($Z97:AQ97)))),IF($L97=$D$139,(($J97-$K97)/$P97),(($J97-SUM($Z97:AQ97))*$Q97))*IF($V97&lt;=AR$2,(DATEDIF(AQ$2,$V97,"D")/365),IF($G97&gt;AQ$2,(DATEDIF($G97,AR$2,"D")/365),1)))))))</f>
        <v>0</v>
      </c>
      <c r="AS97" s="53">
        <f>IF($V97&lt;=AR$2,0,IF($O97&lt;=AR$2,0,IF($G97&gt;=AS$2,0,IF($K97&gt;=$J97,0,IF($O97&lt;=AS$2,($J97-(SUM($K97,SUM($Z97:AR97)))),IF($L97=$D$139,(($J97-$K97)/$P97),(($J97-SUM($Z97:AR97))*$Q97))*IF($V97&lt;=AS$2,(DATEDIF(AR$2,$V97,"D")/365),IF($G97&gt;AR$2,(DATEDIF($G97,AS$2,"D")/365),1)))))))</f>
        <v>0</v>
      </c>
      <c r="AT97" s="53">
        <f>IF($V97&lt;=AS$2,0,IF($O97&lt;=AS$2,0,IF($G97&gt;=AT$2,0,IF($K97&gt;=$J97,0,IF($O97&lt;=AT$2,($J97-(SUM($K97,SUM($Z97:AS97)))),IF($L97=$D$139,(($J97-$K97)/$P97),(($J97-SUM($Z97:AS97))*$Q97))*IF($V97&lt;=AT$2,(DATEDIF(AS$2,$V97,"D")/365),IF($G97&gt;AS$2,(DATEDIF($G97,AT$2,"D")/365),1)))))))</f>
        <v>0</v>
      </c>
      <c r="AU97" s="53">
        <f>IF($V97&lt;=AT$2,0,IF($O97&lt;=AT$2,0,IF($G97&gt;=AU$2,0,IF($K97&gt;=$J97,0,IF($O97&lt;=AU$2,($J97-(SUM($K97,SUM($Z97:AT97)))),IF($L97=$D$139,(($J97-$K97)/$P97),(($J97-SUM($Z97:AT97))*$Q97))*IF($V97&lt;=AU$2,(DATEDIF(AT$2,$V97,"D")/365),IF($G97&gt;AT$2,(DATEDIF($G97,AU$2,"D")/365),1)))))))</f>
        <v>0</v>
      </c>
      <c r="AV97" s="53">
        <f>IF($V97&lt;=AU$2,0,IF($O97&lt;=AU$2,0,IF($G97&gt;=AV$2,0,IF($K97&gt;=$J97,0,IF($O97&lt;=AV$2,($J97-(SUM($K97,SUM($Z97:AU97)))),IF($L97=$D$139,(($J97-$K97)/$P97),(($J97-SUM($Z97:AU97))*$Q97))*IF($V97&lt;=AV$2,(DATEDIF(AU$2,$V97,"D")/365),IF($G97&gt;AU$2,(DATEDIF($G97,AV$2,"D")/365),1)))))))</f>
        <v>0</v>
      </c>
      <c r="AW97" s="53">
        <f>IF($V97&lt;=AV$2,0,IF($O97&lt;=AV$2,0,IF($G97&gt;=AW$2,0,IF($K97&gt;=$J97,0,IF($O97&lt;=AW$2,($J97-(SUM($K97,SUM($Z97:AV97)))),IF($L97=$D$139,(($J97-$K97)/$P97),(($J97-SUM($Z97:AV97))*$Q97))*IF($V97&lt;=AW$2,(DATEDIF(AV$2,$V97,"D")/365),IF($G97&gt;AV$2,(DATEDIF($G97,AW$2,"D")/365),1)))))))</f>
        <v>0</v>
      </c>
      <c r="AX97" s="53">
        <f>IF($V97&lt;=AW$2,0,IF($O97&lt;=AW$2,0,IF($G97&gt;=AX$2,0,IF($K97&gt;=$J97,0,IF($O97&lt;=AX$2,($J97-(SUM($K97,SUM($Z97:AW97)))),IF($L97=$D$139,(($J97-$K97)/$P97),(($J97-SUM($Z97:AW97))*$Q97))*IF($V97&lt;=AX$2,(DATEDIF(AW$2,$V97,"D")/365),IF($G97&gt;AW$2,(DATEDIF($G97,AX$2,"D")/365),1)))))))</f>
        <v>0</v>
      </c>
      <c r="AY97" s="53">
        <f>IF($V97&lt;=AX$2,0,IF($O97&lt;=AX$2,0,IF($G97&gt;=AY$2,0,IF($K97&gt;=$J97,0,IF($O97&lt;=AY$2,($J97-(SUM($K97,SUM($Z97:AX97)))),IF($L97=$D$139,(($J97-$K97)/$P97),(($J97-SUM($Z97:AX97))*$Q97))*IF($V97&lt;=AY$2,(DATEDIF(AX$2,$V97,"D")/365),IF($G97&gt;AX$2,(DATEDIF($G97,AY$2,"D")/365),1)))))))</f>
        <v>0</v>
      </c>
      <c r="AZ97" s="52"/>
      <c r="BA97" s="52"/>
      <c r="BB97" s="126">
        <f>IF($V97&lt;=BB$2,0,IF($G97&gt;=BB$2,0,IF($G97&gt;$W$3,(J97-Z97),IF($G97&lt;=$W$3,J97-SUM(W97,$Z97:Z97),0))))</f>
        <v>0</v>
      </c>
      <c r="BC97" s="53">
        <f t="shared" si="41"/>
        <v>0</v>
      </c>
      <c r="BD97" s="52">
        <f t="shared" si="41"/>
        <v>0</v>
      </c>
      <c r="BE97" s="53">
        <f t="shared" si="41"/>
        <v>0</v>
      </c>
      <c r="BF97" s="52">
        <f t="shared" si="41"/>
        <v>0</v>
      </c>
      <c r="BG97" s="53">
        <f t="shared" si="41"/>
        <v>0</v>
      </c>
      <c r="BH97" s="52">
        <f t="shared" si="41"/>
        <v>0</v>
      </c>
      <c r="BI97" s="53">
        <f t="shared" si="41"/>
        <v>0</v>
      </c>
      <c r="BJ97" s="52">
        <f t="shared" si="41"/>
        <v>0</v>
      </c>
      <c r="BK97" s="53">
        <f t="shared" si="41"/>
        <v>0</v>
      </c>
      <c r="BL97" s="52">
        <f t="shared" si="41"/>
        <v>0</v>
      </c>
      <c r="BM97" s="53">
        <f t="shared" si="41"/>
        <v>0</v>
      </c>
      <c r="BN97" s="52">
        <f t="shared" si="41"/>
        <v>0</v>
      </c>
      <c r="BO97" s="53">
        <f t="shared" si="41"/>
        <v>0</v>
      </c>
      <c r="BP97" s="52">
        <f t="shared" si="41"/>
        <v>0</v>
      </c>
      <c r="BQ97" s="53">
        <f t="shared" si="41"/>
        <v>0</v>
      </c>
      <c r="BR97" s="52">
        <f t="shared" si="41"/>
        <v>0</v>
      </c>
      <c r="BS97" s="53">
        <f t="shared" si="40"/>
        <v>0</v>
      </c>
      <c r="BT97" s="52">
        <f t="shared" si="40"/>
        <v>0</v>
      </c>
      <c r="BU97" s="53">
        <f t="shared" si="40"/>
        <v>0</v>
      </c>
      <c r="BV97" s="52">
        <f t="shared" si="39"/>
        <v>0</v>
      </c>
      <c r="BW97" s="53">
        <f t="shared" si="39"/>
        <v>0</v>
      </c>
      <c r="BX97" s="52">
        <f t="shared" si="39"/>
        <v>0</v>
      </c>
      <c r="BY97" s="53">
        <f t="shared" si="39"/>
        <v>0</v>
      </c>
      <c r="BZ97" s="52">
        <f t="shared" si="39"/>
        <v>0</v>
      </c>
      <c r="CA97" s="53">
        <f t="shared" si="39"/>
        <v>0</v>
      </c>
    </row>
    <row r="98" spans="1:79">
      <c r="A98" s="20">
        <v>97</v>
      </c>
      <c r="B98" s="20" t="s">
        <v>30</v>
      </c>
      <c r="C98" s="20" t="s">
        <v>153</v>
      </c>
      <c r="D98" s="2">
        <v>1985</v>
      </c>
      <c r="E98" s="3">
        <v>4</v>
      </c>
      <c r="F98" s="2">
        <v>1</v>
      </c>
      <c r="G98" s="55">
        <f t="shared" si="22"/>
        <v>31137</v>
      </c>
      <c r="H98" s="4">
        <v>0</v>
      </c>
      <c r="I98" s="1">
        <v>0</v>
      </c>
      <c r="J98" s="51">
        <f t="shared" si="23"/>
        <v>0</v>
      </c>
      <c r="K98" s="54">
        <f t="shared" si="24"/>
        <v>0</v>
      </c>
      <c r="L98" s="4" t="s">
        <v>96</v>
      </c>
      <c r="M98" s="54">
        <f t="shared" si="37"/>
        <v>10</v>
      </c>
      <c r="N98" s="53">
        <f t="shared" si="28"/>
        <v>10</v>
      </c>
      <c r="O98" s="55">
        <f t="shared" si="29"/>
        <v>34789</v>
      </c>
      <c r="P98" s="53">
        <f t="shared" si="30"/>
        <v>0</v>
      </c>
      <c r="Q98" s="111">
        <f t="shared" si="31"/>
        <v>0</v>
      </c>
      <c r="R98" s="150" t="s">
        <v>130</v>
      </c>
      <c r="S98" s="151">
        <v>17</v>
      </c>
      <c r="T98" s="152">
        <v>4</v>
      </c>
      <c r="U98" s="151">
        <v>2035</v>
      </c>
      <c r="V98" s="116">
        <f t="shared" si="32"/>
        <v>54878</v>
      </c>
      <c r="W98" s="53">
        <f t="shared" si="33"/>
        <v>0</v>
      </c>
      <c r="X98" s="53">
        <f t="shared" si="34"/>
        <v>0</v>
      </c>
      <c r="Y98" s="53">
        <f t="shared" si="35"/>
        <v>0</v>
      </c>
      <c r="Z98" s="53">
        <f t="shared" si="36"/>
        <v>0</v>
      </c>
      <c r="AA98" s="53">
        <f>IF($V98&lt;=Z$2,0,IF($O98&lt;=Z$2,0,IF($G98&gt;=AA$2,0,IF($K98&gt;=$J98,0,IF($O98&lt;=AA$2,($J98-(SUM($K98,SUM($Z98:Z98)))),IF($L98=$D$139,(($J98-$K98)/$P98),(($J98-SUM($Z98:Z98))*$Q98))*IF($V98&lt;=AA$2,(DATEDIF(Z$2,$V98,"D")/365),IF($G98&gt;Z$2,(DATEDIF($G98,AA$2,"D")/365),1)))))))</f>
        <v>0</v>
      </c>
      <c r="AB98" s="53">
        <f>IF($V98&lt;=AA$2,0,IF($O98&lt;=AA$2,0,IF($G98&gt;=AB$2,0,IF($K98&gt;=$J98,0,IF($O98&lt;=AB$2,($J98-(SUM($K98,SUM($Z98:AA98)))),IF($L98=$D$139,(($J98-$K98)/$P98),(($J98-SUM($Z98:AA98))*$Q98))*IF($V98&lt;=AB$2,(DATEDIF(AA$2,$V98,"D")/365),IF($G98&gt;AA$2,(DATEDIF($G98,AB$2,"D")/365),1)))))))</f>
        <v>0</v>
      </c>
      <c r="AC98" s="53">
        <f>IF($V98&lt;=AB$2,0,IF($O98&lt;=AB$2,0,IF($G98&gt;=AC$2,0,IF($K98&gt;=$J98,0,IF($O98&lt;=AC$2,($J98-(SUM($K98,SUM($Z98:AB98)))),IF($L98=$D$139,(($J98-$K98)/$P98),(($J98-SUM($Z98:AB98))*$Q98))*IF($V98&lt;=AC$2,(DATEDIF(AB$2,$V98,"D")/365),IF($G98&gt;AB$2,(DATEDIF($G98,AC$2,"D")/365),1)))))))</f>
        <v>0</v>
      </c>
      <c r="AD98" s="53">
        <f>IF($V98&lt;=AC$2,0,IF($O98&lt;=AC$2,0,IF($G98&gt;=AD$2,0,IF($K98&gt;=$J98,0,IF($O98&lt;=AD$2,($J98-(SUM($K98,SUM($Z98:AC98)))),IF($L98=$D$139,(($J98-$K98)/$P98),(($J98-SUM($Z98:AC98))*$Q98))*IF($V98&lt;=AD$2,(DATEDIF(AC$2,$V98,"D")/365),IF($G98&gt;AC$2,(DATEDIF($G98,AD$2,"D")/365),1)))))))</f>
        <v>0</v>
      </c>
      <c r="AE98" s="53">
        <f>IF($V98&lt;=AD$2,0,IF($O98&lt;=AD$2,0,IF($G98&gt;=AE$2,0,IF($K98&gt;=$J98,0,IF($O98&lt;=AE$2,($J98-(SUM($K98,SUM($Z98:AD98)))),IF($L98=$D$139,(($J98-$K98)/$P98),(($J98-SUM($Z98:AD98))*$Q98))*IF($V98&lt;=AE$2,(DATEDIF(AD$2,$V98,"D")/365),IF($G98&gt;AD$2,(DATEDIF($G98,AE$2,"D")/365),1)))))))</f>
        <v>0</v>
      </c>
      <c r="AF98" s="53">
        <f>IF($V98&lt;=AE$2,0,IF($O98&lt;=AE$2,0,IF($G98&gt;=AF$2,0,IF($K98&gt;=$J98,0,IF($O98&lt;=AF$2,($J98-(SUM($K98,SUM($Z98:AE98)))),IF($L98=$D$139,(($J98-$K98)/$P98),(($J98-SUM($Z98:AE98))*$Q98))*IF($V98&lt;=AF$2,(DATEDIF(AE$2,$V98,"D")/365),IF($G98&gt;AE$2,(DATEDIF($G98,AF$2,"D")/365),1)))))))</f>
        <v>0</v>
      </c>
      <c r="AG98" s="53">
        <f>IF($V98&lt;=AF$2,0,IF($O98&lt;=AF$2,0,IF($G98&gt;=AG$2,0,IF($K98&gt;=$J98,0,IF($O98&lt;=AG$2,($J98-(SUM($K98,SUM($Z98:AF98)))),IF($L98=$D$139,(($J98-$K98)/$P98),(($J98-SUM($Z98:AF98))*$Q98))*IF($V98&lt;=AG$2,(DATEDIF(AF$2,$V98,"D")/365),IF($G98&gt;AF$2,(DATEDIF($G98,AG$2,"D")/365),1)))))))</f>
        <v>0</v>
      </c>
      <c r="AH98" s="53">
        <f>IF($V98&lt;=AG$2,0,IF($O98&lt;=AG$2,0,IF($G98&gt;=AH$2,0,IF($K98&gt;=$J98,0,IF($O98&lt;=AH$2,($J98-(SUM($K98,SUM($Z98:AG98)))),IF($L98=$D$139,(($J98-$K98)/$P98),(($J98-SUM($Z98:AG98))*$Q98))*IF($V98&lt;=AH$2,(DATEDIF(AG$2,$V98,"D")/365),IF($G98&gt;AG$2,(DATEDIF($G98,AH$2,"D")/365),1)))))))</f>
        <v>0</v>
      </c>
      <c r="AI98" s="53">
        <f>IF($V98&lt;=AH$2,0,IF($O98&lt;=AH$2,0,IF($G98&gt;=AI$2,0,IF($K98&gt;=$J98,0,IF($O98&lt;=AI$2,($J98-(SUM($K98,SUM($Z98:AH98)))),IF($L98=$D$139,(($J98-$K98)/$P98),(($J98-SUM($Z98:AH98))*$Q98))*IF($V98&lt;=AI$2,(DATEDIF(AH$2,$V98,"D")/365),IF($G98&gt;AH$2,(DATEDIF($G98,AI$2,"D")/365),1)))))))</f>
        <v>0</v>
      </c>
      <c r="AJ98" s="53">
        <f>IF($V98&lt;=AI$2,0,IF($O98&lt;=AI$2,0,IF($G98&gt;=AJ$2,0,IF($K98&gt;=$J98,0,IF($O98&lt;=AJ$2,($J98-(SUM($K98,SUM($Z98:AI98)))),IF($L98=$D$139,(($J98-$K98)/$P98),(($J98-SUM($Z98:AI98))*$Q98))*IF($V98&lt;=AJ$2,(DATEDIF(AI$2,$V98,"D")/365),IF($G98&gt;AI$2,(DATEDIF($G98,AJ$2,"D")/365),1)))))))</f>
        <v>0</v>
      </c>
      <c r="AK98" s="53">
        <f>IF($V98&lt;=AJ$2,0,IF($O98&lt;=AJ$2,0,IF($G98&gt;=AK$2,0,IF($K98&gt;=$J98,0,IF($O98&lt;=AK$2,($J98-(SUM($K98,SUM($Z98:AJ98)))),IF($L98=$D$139,(($J98-$K98)/$P98),(($J98-SUM($Z98:AJ98))*$Q98))*IF($V98&lt;=AK$2,(DATEDIF(AJ$2,$V98,"D")/365),IF($G98&gt;AJ$2,(DATEDIF($G98,AK$2,"D")/365),1)))))))</f>
        <v>0</v>
      </c>
      <c r="AL98" s="53">
        <f>IF($V98&lt;=AK$2,0,IF($O98&lt;=AK$2,0,IF($G98&gt;=AL$2,0,IF($K98&gt;=$J98,0,IF($O98&lt;=AL$2,($J98-(SUM($K98,SUM($Z98:AK98)))),IF($L98=$D$139,(($J98-$K98)/$P98),(($J98-SUM($Z98:AK98))*$Q98))*IF($V98&lt;=AL$2,(DATEDIF(AK$2,$V98,"D")/365),IF($G98&gt;AK$2,(DATEDIF($G98,AL$2,"D")/365),1)))))))</f>
        <v>0</v>
      </c>
      <c r="AM98" s="53">
        <f>IF($V98&lt;=AL$2,0,IF($O98&lt;=AL$2,0,IF($G98&gt;=AM$2,0,IF($K98&gt;=$J98,0,IF($O98&lt;=AM$2,($J98-(SUM($K98,SUM($Z98:AL98)))),IF($L98=$D$139,(($J98-$K98)/$P98),(($J98-SUM($Z98:AL98))*$Q98))*IF($V98&lt;=AM$2,(DATEDIF(AL$2,$V98,"D")/365),IF($G98&gt;AL$2,(DATEDIF($G98,AM$2,"D")/365),1)))))))</f>
        <v>0</v>
      </c>
      <c r="AN98" s="53">
        <f>IF($V98&lt;=AM$2,0,IF($O98&lt;=AM$2,0,IF($G98&gt;=AN$2,0,IF($K98&gt;=$J98,0,IF($O98&lt;=AN$2,($J98-(SUM($K98,SUM($Z98:AM98)))),IF($L98=$D$139,(($J98-$K98)/$P98),(($J98-SUM($Z98:AM98))*$Q98))*IF($V98&lt;=AN$2,(DATEDIF(AM$2,$V98,"D")/365),IF($G98&gt;AM$2,(DATEDIF($G98,AN$2,"D")/365),1)))))))</f>
        <v>0</v>
      </c>
      <c r="AO98" s="53">
        <f>IF($V98&lt;=AN$2,0,IF($O98&lt;=AN$2,0,IF($G98&gt;=AO$2,0,IF($K98&gt;=$J98,0,IF($O98&lt;=AO$2,($J98-(SUM($K98,SUM($Z98:AN98)))),IF($L98=$D$139,(($J98-$K98)/$P98),(($J98-SUM($Z98:AN98))*$Q98))*IF($V98&lt;=AO$2,(DATEDIF(AN$2,$V98,"D")/365),IF($G98&gt;AN$2,(DATEDIF($G98,AO$2,"D")/365),1)))))))</f>
        <v>0</v>
      </c>
      <c r="AP98" s="53">
        <f>IF($V98&lt;=AO$2,0,IF($O98&lt;=AO$2,0,IF($G98&gt;=AP$2,0,IF($K98&gt;=$J98,0,IF($O98&lt;=AP$2,($J98-(SUM($K98,SUM($Z98:AO98)))),IF($L98=$D$139,(($J98-$K98)/$P98),(($J98-SUM($Z98:AO98))*$Q98))*IF($V98&lt;=AP$2,(DATEDIF(AO$2,$V98,"D")/365),IF($G98&gt;AO$2,(DATEDIF($G98,AP$2,"D")/365),1)))))))</f>
        <v>0</v>
      </c>
      <c r="AQ98" s="53">
        <f>IF($V98&lt;=AP$2,0,IF($O98&lt;=AP$2,0,IF($G98&gt;=AQ$2,0,IF($K98&gt;=$J98,0,IF($O98&lt;=AQ$2,($J98-(SUM($K98,SUM($Z98:AP98)))),IF($L98=$D$139,(($J98-$K98)/$P98),(($J98-SUM($Z98:AP98))*$Q98))*IF($V98&lt;=AQ$2,(DATEDIF(AP$2,$V98,"D")/365),IF($G98&gt;AP$2,(DATEDIF($G98,AQ$2,"D")/365),1)))))))</f>
        <v>0</v>
      </c>
      <c r="AR98" s="53">
        <f>IF($V98&lt;=AQ$2,0,IF($O98&lt;=AQ$2,0,IF($G98&gt;=AR$2,0,IF($K98&gt;=$J98,0,IF($O98&lt;=AR$2,($J98-(SUM($K98,SUM($Z98:AQ98)))),IF($L98=$D$139,(($J98-$K98)/$P98),(($J98-SUM($Z98:AQ98))*$Q98))*IF($V98&lt;=AR$2,(DATEDIF(AQ$2,$V98,"D")/365),IF($G98&gt;AQ$2,(DATEDIF($G98,AR$2,"D")/365),1)))))))</f>
        <v>0</v>
      </c>
      <c r="AS98" s="53">
        <f>IF($V98&lt;=AR$2,0,IF($O98&lt;=AR$2,0,IF($G98&gt;=AS$2,0,IF($K98&gt;=$J98,0,IF($O98&lt;=AS$2,($J98-(SUM($K98,SUM($Z98:AR98)))),IF($L98=$D$139,(($J98-$K98)/$P98),(($J98-SUM($Z98:AR98))*$Q98))*IF($V98&lt;=AS$2,(DATEDIF(AR$2,$V98,"D")/365),IF($G98&gt;AR$2,(DATEDIF($G98,AS$2,"D")/365),1)))))))</f>
        <v>0</v>
      </c>
      <c r="AT98" s="53">
        <f>IF($V98&lt;=AS$2,0,IF($O98&lt;=AS$2,0,IF($G98&gt;=AT$2,0,IF($K98&gt;=$J98,0,IF($O98&lt;=AT$2,($J98-(SUM($K98,SUM($Z98:AS98)))),IF($L98=$D$139,(($J98-$K98)/$P98),(($J98-SUM($Z98:AS98))*$Q98))*IF($V98&lt;=AT$2,(DATEDIF(AS$2,$V98,"D")/365),IF($G98&gt;AS$2,(DATEDIF($G98,AT$2,"D")/365),1)))))))</f>
        <v>0</v>
      </c>
      <c r="AU98" s="53">
        <f>IF($V98&lt;=AT$2,0,IF($O98&lt;=AT$2,0,IF($G98&gt;=AU$2,0,IF($K98&gt;=$J98,0,IF($O98&lt;=AU$2,($J98-(SUM($K98,SUM($Z98:AT98)))),IF($L98=$D$139,(($J98-$K98)/$P98),(($J98-SUM($Z98:AT98))*$Q98))*IF($V98&lt;=AU$2,(DATEDIF(AT$2,$V98,"D")/365),IF($G98&gt;AT$2,(DATEDIF($G98,AU$2,"D")/365),1)))))))</f>
        <v>0</v>
      </c>
      <c r="AV98" s="53">
        <f>IF($V98&lt;=AU$2,0,IF($O98&lt;=AU$2,0,IF($G98&gt;=AV$2,0,IF($K98&gt;=$J98,0,IF($O98&lt;=AV$2,($J98-(SUM($K98,SUM($Z98:AU98)))),IF($L98=$D$139,(($J98-$K98)/$P98),(($J98-SUM($Z98:AU98))*$Q98))*IF($V98&lt;=AV$2,(DATEDIF(AU$2,$V98,"D")/365),IF($G98&gt;AU$2,(DATEDIF($G98,AV$2,"D")/365),1)))))))</f>
        <v>0</v>
      </c>
      <c r="AW98" s="53">
        <f>IF($V98&lt;=AV$2,0,IF($O98&lt;=AV$2,0,IF($G98&gt;=AW$2,0,IF($K98&gt;=$J98,0,IF($O98&lt;=AW$2,($J98-(SUM($K98,SUM($Z98:AV98)))),IF($L98=$D$139,(($J98-$K98)/$P98),(($J98-SUM($Z98:AV98))*$Q98))*IF($V98&lt;=AW$2,(DATEDIF(AV$2,$V98,"D")/365),IF($G98&gt;AV$2,(DATEDIF($G98,AW$2,"D")/365),1)))))))</f>
        <v>0</v>
      </c>
      <c r="AX98" s="53">
        <f>IF($V98&lt;=AW$2,0,IF($O98&lt;=AW$2,0,IF($G98&gt;=AX$2,0,IF($K98&gt;=$J98,0,IF($O98&lt;=AX$2,($J98-(SUM($K98,SUM($Z98:AW98)))),IF($L98=$D$139,(($J98-$K98)/$P98),(($J98-SUM($Z98:AW98))*$Q98))*IF($V98&lt;=AX$2,(DATEDIF(AW$2,$V98,"D")/365),IF($G98&gt;AW$2,(DATEDIF($G98,AX$2,"D")/365),1)))))))</f>
        <v>0</v>
      </c>
      <c r="AY98" s="53">
        <f>IF($V98&lt;=AX$2,0,IF($O98&lt;=AX$2,0,IF($G98&gt;=AY$2,0,IF($K98&gt;=$J98,0,IF($O98&lt;=AY$2,($J98-(SUM($K98,SUM($Z98:AX98)))),IF($L98=$D$139,(($J98-$K98)/$P98),(($J98-SUM($Z98:AX98))*$Q98))*IF($V98&lt;=AY$2,(DATEDIF(AX$2,$V98,"D")/365),IF($G98&gt;AX$2,(DATEDIF($G98,AY$2,"D")/365),1)))))))</f>
        <v>0</v>
      </c>
      <c r="AZ98" s="52"/>
      <c r="BA98" s="52"/>
      <c r="BB98" s="126">
        <f>IF($V98&lt;=BB$2,0,IF($G98&gt;=BB$2,0,IF($G98&gt;$W$3,(J98-Z98),IF($G98&lt;=$W$3,J98-SUM(W98,$Z98:Z98),0))))</f>
        <v>0</v>
      </c>
      <c r="BC98" s="53">
        <f t="shared" si="41"/>
        <v>0</v>
      </c>
      <c r="BD98" s="52">
        <f t="shared" si="41"/>
        <v>0</v>
      </c>
      <c r="BE98" s="53">
        <f t="shared" si="41"/>
        <v>0</v>
      </c>
      <c r="BF98" s="52">
        <f t="shared" si="41"/>
        <v>0</v>
      </c>
      <c r="BG98" s="53">
        <f t="shared" si="41"/>
        <v>0</v>
      </c>
      <c r="BH98" s="52">
        <f t="shared" si="41"/>
        <v>0</v>
      </c>
      <c r="BI98" s="53">
        <f t="shared" si="41"/>
        <v>0</v>
      </c>
      <c r="BJ98" s="52">
        <f t="shared" si="41"/>
        <v>0</v>
      </c>
      <c r="BK98" s="53">
        <f t="shared" si="41"/>
        <v>0</v>
      </c>
      <c r="BL98" s="52">
        <f t="shared" si="41"/>
        <v>0</v>
      </c>
      <c r="BM98" s="53">
        <f t="shared" si="41"/>
        <v>0</v>
      </c>
      <c r="BN98" s="52">
        <f t="shared" si="41"/>
        <v>0</v>
      </c>
      <c r="BO98" s="53">
        <f t="shared" si="41"/>
        <v>0</v>
      </c>
      <c r="BP98" s="52">
        <f t="shared" si="41"/>
        <v>0</v>
      </c>
      <c r="BQ98" s="53">
        <f t="shared" si="41"/>
        <v>0</v>
      </c>
      <c r="BR98" s="52">
        <f t="shared" si="41"/>
        <v>0</v>
      </c>
      <c r="BS98" s="53">
        <f t="shared" si="40"/>
        <v>0</v>
      </c>
      <c r="BT98" s="52">
        <f t="shared" si="40"/>
        <v>0</v>
      </c>
      <c r="BU98" s="53">
        <f t="shared" si="40"/>
        <v>0</v>
      </c>
      <c r="BV98" s="52">
        <f t="shared" si="39"/>
        <v>0</v>
      </c>
      <c r="BW98" s="53">
        <f t="shared" si="39"/>
        <v>0</v>
      </c>
      <c r="BX98" s="52">
        <f t="shared" si="39"/>
        <v>0</v>
      </c>
      <c r="BY98" s="53">
        <f t="shared" si="39"/>
        <v>0</v>
      </c>
      <c r="BZ98" s="52">
        <f t="shared" si="39"/>
        <v>0</v>
      </c>
      <c r="CA98" s="53">
        <f t="shared" si="39"/>
        <v>0</v>
      </c>
    </row>
    <row r="99" spans="1:79">
      <c r="A99" s="20">
        <v>98</v>
      </c>
      <c r="B99" s="20" t="s">
        <v>30</v>
      </c>
      <c r="C99" s="20" t="s">
        <v>153</v>
      </c>
      <c r="D99" s="2">
        <v>1985</v>
      </c>
      <c r="E99" s="3">
        <v>4</v>
      </c>
      <c r="F99" s="2">
        <v>1</v>
      </c>
      <c r="G99" s="55">
        <f t="shared" si="22"/>
        <v>31137</v>
      </c>
      <c r="H99" s="4">
        <v>0</v>
      </c>
      <c r="I99" s="1">
        <v>0</v>
      </c>
      <c r="J99" s="51">
        <f t="shared" si="23"/>
        <v>0</v>
      </c>
      <c r="K99" s="54">
        <f t="shared" si="24"/>
        <v>0</v>
      </c>
      <c r="L99" s="4" t="s">
        <v>96</v>
      </c>
      <c r="M99" s="54">
        <f t="shared" si="37"/>
        <v>10</v>
      </c>
      <c r="N99" s="53">
        <f t="shared" si="28"/>
        <v>10</v>
      </c>
      <c r="O99" s="55">
        <f t="shared" si="29"/>
        <v>34789</v>
      </c>
      <c r="P99" s="53">
        <f t="shared" si="30"/>
        <v>0</v>
      </c>
      <c r="Q99" s="111">
        <f t="shared" si="31"/>
        <v>0</v>
      </c>
      <c r="R99" s="150" t="s">
        <v>130</v>
      </c>
      <c r="S99" s="151">
        <v>17</v>
      </c>
      <c r="T99" s="152">
        <v>4</v>
      </c>
      <c r="U99" s="151">
        <v>2035</v>
      </c>
      <c r="V99" s="116">
        <f t="shared" si="32"/>
        <v>54878</v>
      </c>
      <c r="W99" s="53">
        <f t="shared" si="33"/>
        <v>0</v>
      </c>
      <c r="X99" s="53">
        <f t="shared" si="34"/>
        <v>0</v>
      </c>
      <c r="Y99" s="53">
        <f t="shared" si="35"/>
        <v>0</v>
      </c>
      <c r="Z99" s="53">
        <f t="shared" si="36"/>
        <v>0</v>
      </c>
      <c r="AA99" s="53">
        <f>IF($V99&lt;=Z$2,0,IF($O99&lt;=Z$2,0,IF($G99&gt;=AA$2,0,IF($K99&gt;=$J99,0,IF($O99&lt;=AA$2,($J99-(SUM($K99,SUM($Z99:Z99)))),IF($L99=$D$139,(($J99-$K99)/$P99),(($J99-SUM($Z99:Z99))*$Q99))*IF($V99&lt;=AA$2,(DATEDIF(Z$2,$V99,"D")/365),IF($G99&gt;Z$2,(DATEDIF($G99,AA$2,"D")/365),1)))))))</f>
        <v>0</v>
      </c>
      <c r="AB99" s="53">
        <f>IF($V99&lt;=AA$2,0,IF($O99&lt;=AA$2,0,IF($G99&gt;=AB$2,0,IF($K99&gt;=$J99,0,IF($O99&lt;=AB$2,($J99-(SUM($K99,SUM($Z99:AA99)))),IF($L99=$D$139,(($J99-$K99)/$P99),(($J99-SUM($Z99:AA99))*$Q99))*IF($V99&lt;=AB$2,(DATEDIF(AA$2,$V99,"D")/365),IF($G99&gt;AA$2,(DATEDIF($G99,AB$2,"D")/365),1)))))))</f>
        <v>0</v>
      </c>
      <c r="AC99" s="53">
        <f>IF($V99&lt;=AB$2,0,IF($O99&lt;=AB$2,0,IF($G99&gt;=AC$2,0,IF($K99&gt;=$J99,0,IF($O99&lt;=AC$2,($J99-(SUM($K99,SUM($Z99:AB99)))),IF($L99=$D$139,(($J99-$K99)/$P99),(($J99-SUM($Z99:AB99))*$Q99))*IF($V99&lt;=AC$2,(DATEDIF(AB$2,$V99,"D")/365),IF($G99&gt;AB$2,(DATEDIF($G99,AC$2,"D")/365),1)))))))</f>
        <v>0</v>
      </c>
      <c r="AD99" s="53">
        <f>IF($V99&lt;=AC$2,0,IF($O99&lt;=AC$2,0,IF($G99&gt;=AD$2,0,IF($K99&gt;=$J99,0,IF($O99&lt;=AD$2,($J99-(SUM($K99,SUM($Z99:AC99)))),IF($L99=$D$139,(($J99-$K99)/$P99),(($J99-SUM($Z99:AC99))*$Q99))*IF($V99&lt;=AD$2,(DATEDIF(AC$2,$V99,"D")/365),IF($G99&gt;AC$2,(DATEDIF($G99,AD$2,"D")/365),1)))))))</f>
        <v>0</v>
      </c>
      <c r="AE99" s="53">
        <f>IF($V99&lt;=AD$2,0,IF($O99&lt;=AD$2,0,IF($G99&gt;=AE$2,0,IF($K99&gt;=$J99,0,IF($O99&lt;=AE$2,($J99-(SUM($K99,SUM($Z99:AD99)))),IF($L99=$D$139,(($J99-$K99)/$P99),(($J99-SUM($Z99:AD99))*$Q99))*IF($V99&lt;=AE$2,(DATEDIF(AD$2,$V99,"D")/365),IF($G99&gt;AD$2,(DATEDIF($G99,AE$2,"D")/365),1)))))))</f>
        <v>0</v>
      </c>
      <c r="AF99" s="53">
        <f>IF($V99&lt;=AE$2,0,IF($O99&lt;=AE$2,0,IF($G99&gt;=AF$2,0,IF($K99&gt;=$J99,0,IF($O99&lt;=AF$2,($J99-(SUM($K99,SUM($Z99:AE99)))),IF($L99=$D$139,(($J99-$K99)/$P99),(($J99-SUM($Z99:AE99))*$Q99))*IF($V99&lt;=AF$2,(DATEDIF(AE$2,$V99,"D")/365),IF($G99&gt;AE$2,(DATEDIF($G99,AF$2,"D")/365),1)))))))</f>
        <v>0</v>
      </c>
      <c r="AG99" s="53">
        <f>IF($V99&lt;=AF$2,0,IF($O99&lt;=AF$2,0,IF($G99&gt;=AG$2,0,IF($K99&gt;=$J99,0,IF($O99&lt;=AG$2,($J99-(SUM($K99,SUM($Z99:AF99)))),IF($L99=$D$139,(($J99-$K99)/$P99),(($J99-SUM($Z99:AF99))*$Q99))*IF($V99&lt;=AG$2,(DATEDIF(AF$2,$V99,"D")/365),IF($G99&gt;AF$2,(DATEDIF($G99,AG$2,"D")/365),1)))))))</f>
        <v>0</v>
      </c>
      <c r="AH99" s="53">
        <f>IF($V99&lt;=AG$2,0,IF($O99&lt;=AG$2,0,IF($G99&gt;=AH$2,0,IF($K99&gt;=$J99,0,IF($O99&lt;=AH$2,($J99-(SUM($K99,SUM($Z99:AG99)))),IF($L99=$D$139,(($J99-$K99)/$P99),(($J99-SUM($Z99:AG99))*$Q99))*IF($V99&lt;=AH$2,(DATEDIF(AG$2,$V99,"D")/365),IF($G99&gt;AG$2,(DATEDIF($G99,AH$2,"D")/365),1)))))))</f>
        <v>0</v>
      </c>
      <c r="AI99" s="53">
        <f>IF($V99&lt;=AH$2,0,IF($O99&lt;=AH$2,0,IF($G99&gt;=AI$2,0,IF($K99&gt;=$J99,0,IF($O99&lt;=AI$2,($J99-(SUM($K99,SUM($Z99:AH99)))),IF($L99=$D$139,(($J99-$K99)/$P99),(($J99-SUM($Z99:AH99))*$Q99))*IF($V99&lt;=AI$2,(DATEDIF(AH$2,$V99,"D")/365),IF($G99&gt;AH$2,(DATEDIF($G99,AI$2,"D")/365),1)))))))</f>
        <v>0</v>
      </c>
      <c r="AJ99" s="53">
        <f>IF($V99&lt;=AI$2,0,IF($O99&lt;=AI$2,0,IF($G99&gt;=AJ$2,0,IF($K99&gt;=$J99,0,IF($O99&lt;=AJ$2,($J99-(SUM($K99,SUM($Z99:AI99)))),IF($L99=$D$139,(($J99-$K99)/$P99),(($J99-SUM($Z99:AI99))*$Q99))*IF($V99&lt;=AJ$2,(DATEDIF(AI$2,$V99,"D")/365),IF($G99&gt;AI$2,(DATEDIF($G99,AJ$2,"D")/365),1)))))))</f>
        <v>0</v>
      </c>
      <c r="AK99" s="53">
        <f>IF($V99&lt;=AJ$2,0,IF($O99&lt;=AJ$2,0,IF($G99&gt;=AK$2,0,IF($K99&gt;=$J99,0,IF($O99&lt;=AK$2,($J99-(SUM($K99,SUM($Z99:AJ99)))),IF($L99=$D$139,(($J99-$K99)/$P99),(($J99-SUM($Z99:AJ99))*$Q99))*IF($V99&lt;=AK$2,(DATEDIF(AJ$2,$V99,"D")/365),IF($G99&gt;AJ$2,(DATEDIF($G99,AK$2,"D")/365),1)))))))</f>
        <v>0</v>
      </c>
      <c r="AL99" s="53">
        <f>IF($V99&lt;=AK$2,0,IF($O99&lt;=AK$2,0,IF($G99&gt;=AL$2,0,IF($K99&gt;=$J99,0,IF($O99&lt;=AL$2,($J99-(SUM($K99,SUM($Z99:AK99)))),IF($L99=$D$139,(($J99-$K99)/$P99),(($J99-SUM($Z99:AK99))*$Q99))*IF($V99&lt;=AL$2,(DATEDIF(AK$2,$V99,"D")/365),IF($G99&gt;AK$2,(DATEDIF($G99,AL$2,"D")/365),1)))))))</f>
        <v>0</v>
      </c>
      <c r="AM99" s="53">
        <f>IF($V99&lt;=AL$2,0,IF($O99&lt;=AL$2,0,IF($G99&gt;=AM$2,0,IF($K99&gt;=$J99,0,IF($O99&lt;=AM$2,($J99-(SUM($K99,SUM($Z99:AL99)))),IF($L99=$D$139,(($J99-$K99)/$P99),(($J99-SUM($Z99:AL99))*$Q99))*IF($V99&lt;=AM$2,(DATEDIF(AL$2,$V99,"D")/365),IF($G99&gt;AL$2,(DATEDIF($G99,AM$2,"D")/365),1)))))))</f>
        <v>0</v>
      </c>
      <c r="AN99" s="53">
        <f>IF($V99&lt;=AM$2,0,IF($O99&lt;=AM$2,0,IF($G99&gt;=AN$2,0,IF($K99&gt;=$J99,0,IF($O99&lt;=AN$2,($J99-(SUM($K99,SUM($Z99:AM99)))),IF($L99=$D$139,(($J99-$K99)/$P99),(($J99-SUM($Z99:AM99))*$Q99))*IF($V99&lt;=AN$2,(DATEDIF(AM$2,$V99,"D")/365),IF($G99&gt;AM$2,(DATEDIF($G99,AN$2,"D")/365),1)))))))</f>
        <v>0</v>
      </c>
      <c r="AO99" s="53">
        <f>IF($V99&lt;=AN$2,0,IF($O99&lt;=AN$2,0,IF($G99&gt;=AO$2,0,IF($K99&gt;=$J99,0,IF($O99&lt;=AO$2,($J99-(SUM($K99,SUM($Z99:AN99)))),IF($L99=$D$139,(($J99-$K99)/$P99),(($J99-SUM($Z99:AN99))*$Q99))*IF($V99&lt;=AO$2,(DATEDIF(AN$2,$V99,"D")/365),IF($G99&gt;AN$2,(DATEDIF($G99,AO$2,"D")/365),1)))))))</f>
        <v>0</v>
      </c>
      <c r="AP99" s="53">
        <f>IF($V99&lt;=AO$2,0,IF($O99&lt;=AO$2,0,IF($G99&gt;=AP$2,0,IF($K99&gt;=$J99,0,IF($O99&lt;=AP$2,($J99-(SUM($K99,SUM($Z99:AO99)))),IF($L99=$D$139,(($J99-$K99)/$P99),(($J99-SUM($Z99:AO99))*$Q99))*IF($V99&lt;=AP$2,(DATEDIF(AO$2,$V99,"D")/365),IF($G99&gt;AO$2,(DATEDIF($G99,AP$2,"D")/365),1)))))))</f>
        <v>0</v>
      </c>
      <c r="AQ99" s="53">
        <f>IF($V99&lt;=AP$2,0,IF($O99&lt;=AP$2,0,IF($G99&gt;=AQ$2,0,IF($K99&gt;=$J99,0,IF($O99&lt;=AQ$2,($J99-(SUM($K99,SUM($Z99:AP99)))),IF($L99=$D$139,(($J99-$K99)/$P99),(($J99-SUM($Z99:AP99))*$Q99))*IF($V99&lt;=AQ$2,(DATEDIF(AP$2,$V99,"D")/365),IF($G99&gt;AP$2,(DATEDIF($G99,AQ$2,"D")/365),1)))))))</f>
        <v>0</v>
      </c>
      <c r="AR99" s="53">
        <f>IF($V99&lt;=AQ$2,0,IF($O99&lt;=AQ$2,0,IF($G99&gt;=AR$2,0,IF($K99&gt;=$J99,0,IF($O99&lt;=AR$2,($J99-(SUM($K99,SUM($Z99:AQ99)))),IF($L99=$D$139,(($J99-$K99)/$P99),(($J99-SUM($Z99:AQ99))*$Q99))*IF($V99&lt;=AR$2,(DATEDIF(AQ$2,$V99,"D")/365),IF($G99&gt;AQ$2,(DATEDIF($G99,AR$2,"D")/365),1)))))))</f>
        <v>0</v>
      </c>
      <c r="AS99" s="53">
        <f>IF($V99&lt;=AR$2,0,IF($O99&lt;=AR$2,0,IF($G99&gt;=AS$2,0,IF($K99&gt;=$J99,0,IF($O99&lt;=AS$2,($J99-(SUM($K99,SUM($Z99:AR99)))),IF($L99=$D$139,(($J99-$K99)/$P99),(($J99-SUM($Z99:AR99))*$Q99))*IF($V99&lt;=AS$2,(DATEDIF(AR$2,$V99,"D")/365),IF($G99&gt;AR$2,(DATEDIF($G99,AS$2,"D")/365),1)))))))</f>
        <v>0</v>
      </c>
      <c r="AT99" s="53">
        <f>IF($V99&lt;=AS$2,0,IF($O99&lt;=AS$2,0,IF($G99&gt;=AT$2,0,IF($K99&gt;=$J99,0,IF($O99&lt;=AT$2,($J99-(SUM($K99,SUM($Z99:AS99)))),IF($L99=$D$139,(($J99-$K99)/$P99),(($J99-SUM($Z99:AS99))*$Q99))*IF($V99&lt;=AT$2,(DATEDIF(AS$2,$V99,"D")/365),IF($G99&gt;AS$2,(DATEDIF($G99,AT$2,"D")/365),1)))))))</f>
        <v>0</v>
      </c>
      <c r="AU99" s="53">
        <f>IF($V99&lt;=AT$2,0,IF($O99&lt;=AT$2,0,IF($G99&gt;=AU$2,0,IF($K99&gt;=$J99,0,IF($O99&lt;=AU$2,($J99-(SUM($K99,SUM($Z99:AT99)))),IF($L99=$D$139,(($J99-$K99)/$P99),(($J99-SUM($Z99:AT99))*$Q99))*IF($V99&lt;=AU$2,(DATEDIF(AT$2,$V99,"D")/365),IF($G99&gt;AT$2,(DATEDIF($G99,AU$2,"D")/365),1)))))))</f>
        <v>0</v>
      </c>
      <c r="AV99" s="53">
        <f>IF($V99&lt;=AU$2,0,IF($O99&lt;=AU$2,0,IF($G99&gt;=AV$2,0,IF($K99&gt;=$J99,0,IF($O99&lt;=AV$2,($J99-(SUM($K99,SUM($Z99:AU99)))),IF($L99=$D$139,(($J99-$K99)/$P99),(($J99-SUM($Z99:AU99))*$Q99))*IF($V99&lt;=AV$2,(DATEDIF(AU$2,$V99,"D")/365),IF($G99&gt;AU$2,(DATEDIF($G99,AV$2,"D")/365),1)))))))</f>
        <v>0</v>
      </c>
      <c r="AW99" s="53">
        <f>IF($V99&lt;=AV$2,0,IF($O99&lt;=AV$2,0,IF($G99&gt;=AW$2,0,IF($K99&gt;=$J99,0,IF($O99&lt;=AW$2,($J99-(SUM($K99,SUM($Z99:AV99)))),IF($L99=$D$139,(($J99-$K99)/$P99),(($J99-SUM($Z99:AV99))*$Q99))*IF($V99&lt;=AW$2,(DATEDIF(AV$2,$V99,"D")/365),IF($G99&gt;AV$2,(DATEDIF($G99,AW$2,"D")/365),1)))))))</f>
        <v>0</v>
      </c>
      <c r="AX99" s="53">
        <f>IF($V99&lt;=AW$2,0,IF($O99&lt;=AW$2,0,IF($G99&gt;=AX$2,0,IF($K99&gt;=$J99,0,IF($O99&lt;=AX$2,($J99-(SUM($K99,SUM($Z99:AW99)))),IF($L99=$D$139,(($J99-$K99)/$P99),(($J99-SUM($Z99:AW99))*$Q99))*IF($V99&lt;=AX$2,(DATEDIF(AW$2,$V99,"D")/365),IF($G99&gt;AW$2,(DATEDIF($G99,AX$2,"D")/365),1)))))))</f>
        <v>0</v>
      </c>
      <c r="AY99" s="53">
        <f>IF($V99&lt;=AX$2,0,IF($O99&lt;=AX$2,0,IF($G99&gt;=AY$2,0,IF($K99&gt;=$J99,0,IF($O99&lt;=AY$2,($J99-(SUM($K99,SUM($Z99:AX99)))),IF($L99=$D$139,(($J99-$K99)/$P99),(($J99-SUM($Z99:AX99))*$Q99))*IF($V99&lt;=AY$2,(DATEDIF(AX$2,$V99,"D")/365),IF($G99&gt;AX$2,(DATEDIF($G99,AY$2,"D")/365),1)))))))</f>
        <v>0</v>
      </c>
      <c r="AZ99" s="52"/>
      <c r="BA99" s="52"/>
      <c r="BB99" s="126">
        <f>IF($V99&lt;=BB$2,0,IF($G99&gt;=BB$2,0,IF($G99&gt;$W$3,(J99-Z99),IF($G99&lt;=$W$3,J99-SUM(W99,$Z99:Z99),0))))</f>
        <v>0</v>
      </c>
      <c r="BC99" s="53">
        <f t="shared" si="41"/>
        <v>0</v>
      </c>
      <c r="BD99" s="52">
        <f t="shared" si="41"/>
        <v>0</v>
      </c>
      <c r="BE99" s="53">
        <f t="shared" si="41"/>
        <v>0</v>
      </c>
      <c r="BF99" s="52">
        <f t="shared" si="41"/>
        <v>0</v>
      </c>
      <c r="BG99" s="53">
        <f t="shared" si="41"/>
        <v>0</v>
      </c>
      <c r="BH99" s="52">
        <f t="shared" si="41"/>
        <v>0</v>
      </c>
      <c r="BI99" s="53">
        <f t="shared" si="41"/>
        <v>0</v>
      </c>
      <c r="BJ99" s="52">
        <f t="shared" si="41"/>
        <v>0</v>
      </c>
      <c r="BK99" s="53">
        <f t="shared" si="41"/>
        <v>0</v>
      </c>
      <c r="BL99" s="52">
        <f t="shared" si="41"/>
        <v>0</v>
      </c>
      <c r="BM99" s="53">
        <f t="shared" si="41"/>
        <v>0</v>
      </c>
      <c r="BN99" s="52">
        <f t="shared" si="41"/>
        <v>0</v>
      </c>
      <c r="BO99" s="53">
        <f t="shared" si="41"/>
        <v>0</v>
      </c>
      <c r="BP99" s="52">
        <f t="shared" si="41"/>
        <v>0</v>
      </c>
      <c r="BQ99" s="53">
        <f t="shared" si="41"/>
        <v>0</v>
      </c>
      <c r="BR99" s="52">
        <f t="shared" si="41"/>
        <v>0</v>
      </c>
      <c r="BS99" s="53">
        <f t="shared" si="40"/>
        <v>0</v>
      </c>
      <c r="BT99" s="52">
        <f t="shared" si="40"/>
        <v>0</v>
      </c>
      <c r="BU99" s="53">
        <f t="shared" si="40"/>
        <v>0</v>
      </c>
      <c r="BV99" s="52">
        <f t="shared" si="39"/>
        <v>0</v>
      </c>
      <c r="BW99" s="53">
        <f t="shared" si="39"/>
        <v>0</v>
      </c>
      <c r="BX99" s="52">
        <f t="shared" si="39"/>
        <v>0</v>
      </c>
      <c r="BY99" s="53">
        <f t="shared" si="39"/>
        <v>0</v>
      </c>
      <c r="BZ99" s="52">
        <f t="shared" si="39"/>
        <v>0</v>
      </c>
      <c r="CA99" s="53">
        <f t="shared" si="39"/>
        <v>0</v>
      </c>
    </row>
    <row r="100" spans="1:79">
      <c r="A100" s="20">
        <v>99</v>
      </c>
      <c r="B100" s="20" t="s">
        <v>30</v>
      </c>
      <c r="C100" s="20" t="s">
        <v>153</v>
      </c>
      <c r="D100" s="2">
        <v>1985</v>
      </c>
      <c r="E100" s="3">
        <v>4</v>
      </c>
      <c r="F100" s="2">
        <v>1</v>
      </c>
      <c r="G100" s="55">
        <f t="shared" si="22"/>
        <v>31137</v>
      </c>
      <c r="H100" s="4">
        <v>0</v>
      </c>
      <c r="I100" s="1">
        <v>0</v>
      </c>
      <c r="J100" s="51">
        <f t="shared" si="23"/>
        <v>0</v>
      </c>
      <c r="K100" s="54">
        <f t="shared" si="24"/>
        <v>0</v>
      </c>
      <c r="L100" s="4" t="s">
        <v>96</v>
      </c>
      <c r="M100" s="54">
        <f t="shared" si="37"/>
        <v>10</v>
      </c>
      <c r="N100" s="53">
        <f t="shared" si="28"/>
        <v>10</v>
      </c>
      <c r="O100" s="55">
        <f t="shared" si="29"/>
        <v>34789</v>
      </c>
      <c r="P100" s="53">
        <f t="shared" si="30"/>
        <v>0</v>
      </c>
      <c r="Q100" s="111">
        <f t="shared" si="31"/>
        <v>0</v>
      </c>
      <c r="R100" s="150" t="s">
        <v>130</v>
      </c>
      <c r="S100" s="151">
        <v>17</v>
      </c>
      <c r="T100" s="152">
        <v>4</v>
      </c>
      <c r="U100" s="151">
        <v>2035</v>
      </c>
      <c r="V100" s="116">
        <f t="shared" si="32"/>
        <v>54878</v>
      </c>
      <c r="W100" s="53">
        <f t="shared" si="33"/>
        <v>0</v>
      </c>
      <c r="X100" s="53">
        <f t="shared" si="34"/>
        <v>0</v>
      </c>
      <c r="Y100" s="53">
        <f t="shared" si="35"/>
        <v>0</v>
      </c>
      <c r="Z100" s="53">
        <f t="shared" si="36"/>
        <v>0</v>
      </c>
      <c r="AA100" s="53">
        <f>IF($V100&lt;=Z$2,0,IF($O100&lt;=Z$2,0,IF($G100&gt;=AA$2,0,IF($K100&gt;=$J100,0,IF($O100&lt;=AA$2,($J100-(SUM($K100,SUM($Z100:Z100)))),IF($L100=$D$139,(($J100-$K100)/$P100),(($J100-SUM($Z100:Z100))*$Q100))*IF($V100&lt;=AA$2,(DATEDIF(Z$2,$V100,"D")/365),IF($G100&gt;Z$2,(DATEDIF($G100,AA$2,"D")/365),1)))))))</f>
        <v>0</v>
      </c>
      <c r="AB100" s="53">
        <f>IF($V100&lt;=AA$2,0,IF($O100&lt;=AA$2,0,IF($G100&gt;=AB$2,0,IF($K100&gt;=$J100,0,IF($O100&lt;=AB$2,($J100-(SUM($K100,SUM($Z100:AA100)))),IF($L100=$D$139,(($J100-$K100)/$P100),(($J100-SUM($Z100:AA100))*$Q100))*IF($V100&lt;=AB$2,(DATEDIF(AA$2,$V100,"D")/365),IF($G100&gt;AA$2,(DATEDIF($G100,AB$2,"D")/365),1)))))))</f>
        <v>0</v>
      </c>
      <c r="AC100" s="53">
        <f>IF($V100&lt;=AB$2,0,IF($O100&lt;=AB$2,0,IF($G100&gt;=AC$2,0,IF($K100&gt;=$J100,0,IF($O100&lt;=AC$2,($J100-(SUM($K100,SUM($Z100:AB100)))),IF($L100=$D$139,(($J100-$K100)/$P100),(($J100-SUM($Z100:AB100))*$Q100))*IF($V100&lt;=AC$2,(DATEDIF(AB$2,$V100,"D")/365),IF($G100&gt;AB$2,(DATEDIF($G100,AC$2,"D")/365),1)))))))</f>
        <v>0</v>
      </c>
      <c r="AD100" s="53">
        <f>IF($V100&lt;=AC$2,0,IF($O100&lt;=AC$2,0,IF($G100&gt;=AD$2,0,IF($K100&gt;=$J100,0,IF($O100&lt;=AD$2,($J100-(SUM($K100,SUM($Z100:AC100)))),IF($L100=$D$139,(($J100-$K100)/$P100),(($J100-SUM($Z100:AC100))*$Q100))*IF($V100&lt;=AD$2,(DATEDIF(AC$2,$V100,"D")/365),IF($G100&gt;AC$2,(DATEDIF($G100,AD$2,"D")/365),1)))))))</f>
        <v>0</v>
      </c>
      <c r="AE100" s="53">
        <f>IF($V100&lt;=AD$2,0,IF($O100&lt;=AD$2,0,IF($G100&gt;=AE$2,0,IF($K100&gt;=$J100,0,IF($O100&lt;=AE$2,($J100-(SUM($K100,SUM($Z100:AD100)))),IF($L100=$D$139,(($J100-$K100)/$P100),(($J100-SUM($Z100:AD100))*$Q100))*IF($V100&lt;=AE$2,(DATEDIF(AD$2,$V100,"D")/365),IF($G100&gt;AD$2,(DATEDIF($G100,AE$2,"D")/365),1)))))))</f>
        <v>0</v>
      </c>
      <c r="AF100" s="53">
        <f>IF($V100&lt;=AE$2,0,IF($O100&lt;=AE$2,0,IF($G100&gt;=AF$2,0,IF($K100&gt;=$J100,0,IF($O100&lt;=AF$2,($J100-(SUM($K100,SUM($Z100:AE100)))),IF($L100=$D$139,(($J100-$K100)/$P100),(($J100-SUM($Z100:AE100))*$Q100))*IF($V100&lt;=AF$2,(DATEDIF(AE$2,$V100,"D")/365),IF($G100&gt;AE$2,(DATEDIF($G100,AF$2,"D")/365),1)))))))</f>
        <v>0</v>
      </c>
      <c r="AG100" s="53">
        <f>IF($V100&lt;=AF$2,0,IF($O100&lt;=AF$2,0,IF($G100&gt;=AG$2,0,IF($K100&gt;=$J100,0,IF($O100&lt;=AG$2,($J100-(SUM($K100,SUM($Z100:AF100)))),IF($L100=$D$139,(($J100-$K100)/$P100),(($J100-SUM($Z100:AF100))*$Q100))*IF($V100&lt;=AG$2,(DATEDIF(AF$2,$V100,"D")/365),IF($G100&gt;AF$2,(DATEDIF($G100,AG$2,"D")/365),1)))))))</f>
        <v>0</v>
      </c>
      <c r="AH100" s="53">
        <f>IF($V100&lt;=AG$2,0,IF($O100&lt;=AG$2,0,IF($G100&gt;=AH$2,0,IF($K100&gt;=$J100,0,IF($O100&lt;=AH$2,($J100-(SUM($K100,SUM($Z100:AG100)))),IF($L100=$D$139,(($J100-$K100)/$P100),(($J100-SUM($Z100:AG100))*$Q100))*IF($V100&lt;=AH$2,(DATEDIF(AG$2,$V100,"D")/365),IF($G100&gt;AG$2,(DATEDIF($G100,AH$2,"D")/365),1)))))))</f>
        <v>0</v>
      </c>
      <c r="AI100" s="53">
        <f>IF($V100&lt;=AH$2,0,IF($O100&lt;=AH$2,0,IF($G100&gt;=AI$2,0,IF($K100&gt;=$J100,0,IF($O100&lt;=AI$2,($J100-(SUM($K100,SUM($Z100:AH100)))),IF($L100=$D$139,(($J100-$K100)/$P100),(($J100-SUM($Z100:AH100))*$Q100))*IF($V100&lt;=AI$2,(DATEDIF(AH$2,$V100,"D")/365),IF($G100&gt;AH$2,(DATEDIF($G100,AI$2,"D")/365),1)))))))</f>
        <v>0</v>
      </c>
      <c r="AJ100" s="53">
        <f>IF($V100&lt;=AI$2,0,IF($O100&lt;=AI$2,0,IF($G100&gt;=AJ$2,0,IF($K100&gt;=$J100,0,IF($O100&lt;=AJ$2,($J100-(SUM($K100,SUM($Z100:AI100)))),IF($L100=$D$139,(($J100-$K100)/$P100),(($J100-SUM($Z100:AI100))*$Q100))*IF($V100&lt;=AJ$2,(DATEDIF(AI$2,$V100,"D")/365),IF($G100&gt;AI$2,(DATEDIF($G100,AJ$2,"D")/365),1)))))))</f>
        <v>0</v>
      </c>
      <c r="AK100" s="53">
        <f>IF($V100&lt;=AJ$2,0,IF($O100&lt;=AJ$2,0,IF($G100&gt;=AK$2,0,IF($K100&gt;=$J100,0,IF($O100&lt;=AK$2,($J100-(SUM($K100,SUM($Z100:AJ100)))),IF($L100=$D$139,(($J100-$K100)/$P100),(($J100-SUM($Z100:AJ100))*$Q100))*IF($V100&lt;=AK$2,(DATEDIF(AJ$2,$V100,"D")/365),IF($G100&gt;AJ$2,(DATEDIF($G100,AK$2,"D")/365),1)))))))</f>
        <v>0</v>
      </c>
      <c r="AL100" s="53">
        <f>IF($V100&lt;=AK$2,0,IF($O100&lt;=AK$2,0,IF($G100&gt;=AL$2,0,IF($K100&gt;=$J100,0,IF($O100&lt;=AL$2,($J100-(SUM($K100,SUM($Z100:AK100)))),IF($L100=$D$139,(($J100-$K100)/$P100),(($J100-SUM($Z100:AK100))*$Q100))*IF($V100&lt;=AL$2,(DATEDIF(AK$2,$V100,"D")/365),IF($G100&gt;AK$2,(DATEDIF($G100,AL$2,"D")/365),1)))))))</f>
        <v>0</v>
      </c>
      <c r="AM100" s="53">
        <f>IF($V100&lt;=AL$2,0,IF($O100&lt;=AL$2,0,IF($G100&gt;=AM$2,0,IF($K100&gt;=$J100,0,IF($O100&lt;=AM$2,($J100-(SUM($K100,SUM($Z100:AL100)))),IF($L100=$D$139,(($J100-$K100)/$P100),(($J100-SUM($Z100:AL100))*$Q100))*IF($V100&lt;=AM$2,(DATEDIF(AL$2,$V100,"D")/365),IF($G100&gt;AL$2,(DATEDIF($G100,AM$2,"D")/365),1)))))))</f>
        <v>0</v>
      </c>
      <c r="AN100" s="53">
        <f>IF($V100&lt;=AM$2,0,IF($O100&lt;=AM$2,0,IF($G100&gt;=AN$2,0,IF($K100&gt;=$J100,0,IF($O100&lt;=AN$2,($J100-(SUM($K100,SUM($Z100:AM100)))),IF($L100=$D$139,(($J100-$K100)/$P100),(($J100-SUM($Z100:AM100))*$Q100))*IF($V100&lt;=AN$2,(DATEDIF(AM$2,$V100,"D")/365),IF($G100&gt;AM$2,(DATEDIF($G100,AN$2,"D")/365),1)))))))</f>
        <v>0</v>
      </c>
      <c r="AO100" s="53">
        <f>IF($V100&lt;=AN$2,0,IF($O100&lt;=AN$2,0,IF($G100&gt;=AO$2,0,IF($K100&gt;=$J100,0,IF($O100&lt;=AO$2,($J100-(SUM($K100,SUM($Z100:AN100)))),IF($L100=$D$139,(($J100-$K100)/$P100),(($J100-SUM($Z100:AN100))*$Q100))*IF($V100&lt;=AO$2,(DATEDIF(AN$2,$V100,"D")/365),IF($G100&gt;AN$2,(DATEDIF($G100,AO$2,"D")/365),1)))))))</f>
        <v>0</v>
      </c>
      <c r="AP100" s="53">
        <f>IF($V100&lt;=AO$2,0,IF($O100&lt;=AO$2,0,IF($G100&gt;=AP$2,0,IF($K100&gt;=$J100,0,IF($O100&lt;=AP$2,($J100-(SUM($K100,SUM($Z100:AO100)))),IF($L100=$D$139,(($J100-$K100)/$P100),(($J100-SUM($Z100:AO100))*$Q100))*IF($V100&lt;=AP$2,(DATEDIF(AO$2,$V100,"D")/365),IF($G100&gt;AO$2,(DATEDIF($G100,AP$2,"D")/365),1)))))))</f>
        <v>0</v>
      </c>
      <c r="AQ100" s="53">
        <f>IF($V100&lt;=AP$2,0,IF($O100&lt;=AP$2,0,IF($G100&gt;=AQ$2,0,IF($K100&gt;=$J100,0,IF($O100&lt;=AQ$2,($J100-(SUM($K100,SUM($Z100:AP100)))),IF($L100=$D$139,(($J100-$K100)/$P100),(($J100-SUM($Z100:AP100))*$Q100))*IF($V100&lt;=AQ$2,(DATEDIF(AP$2,$V100,"D")/365),IF($G100&gt;AP$2,(DATEDIF($G100,AQ$2,"D")/365),1)))))))</f>
        <v>0</v>
      </c>
      <c r="AR100" s="53">
        <f>IF($V100&lt;=AQ$2,0,IF($O100&lt;=AQ$2,0,IF($G100&gt;=AR$2,0,IF($K100&gt;=$J100,0,IF($O100&lt;=AR$2,($J100-(SUM($K100,SUM($Z100:AQ100)))),IF($L100=$D$139,(($J100-$K100)/$P100),(($J100-SUM($Z100:AQ100))*$Q100))*IF($V100&lt;=AR$2,(DATEDIF(AQ$2,$V100,"D")/365),IF($G100&gt;AQ$2,(DATEDIF($G100,AR$2,"D")/365),1)))))))</f>
        <v>0</v>
      </c>
      <c r="AS100" s="53">
        <f>IF($V100&lt;=AR$2,0,IF($O100&lt;=AR$2,0,IF($G100&gt;=AS$2,0,IF($K100&gt;=$J100,0,IF($O100&lt;=AS$2,($J100-(SUM($K100,SUM($Z100:AR100)))),IF($L100=$D$139,(($J100-$K100)/$P100),(($J100-SUM($Z100:AR100))*$Q100))*IF($V100&lt;=AS$2,(DATEDIF(AR$2,$V100,"D")/365),IF($G100&gt;AR$2,(DATEDIF($G100,AS$2,"D")/365),1)))))))</f>
        <v>0</v>
      </c>
      <c r="AT100" s="53">
        <f>IF($V100&lt;=AS$2,0,IF($O100&lt;=AS$2,0,IF($G100&gt;=AT$2,0,IF($K100&gt;=$J100,0,IF($O100&lt;=AT$2,($J100-(SUM($K100,SUM($Z100:AS100)))),IF($L100=$D$139,(($J100-$K100)/$P100),(($J100-SUM($Z100:AS100))*$Q100))*IF($V100&lt;=AT$2,(DATEDIF(AS$2,$V100,"D")/365),IF($G100&gt;AS$2,(DATEDIF($G100,AT$2,"D")/365),1)))))))</f>
        <v>0</v>
      </c>
      <c r="AU100" s="53">
        <f>IF($V100&lt;=AT$2,0,IF($O100&lt;=AT$2,0,IF($G100&gt;=AU$2,0,IF($K100&gt;=$J100,0,IF($O100&lt;=AU$2,($J100-(SUM($K100,SUM($Z100:AT100)))),IF($L100=$D$139,(($J100-$K100)/$P100),(($J100-SUM($Z100:AT100))*$Q100))*IF($V100&lt;=AU$2,(DATEDIF(AT$2,$V100,"D")/365),IF($G100&gt;AT$2,(DATEDIF($G100,AU$2,"D")/365),1)))))))</f>
        <v>0</v>
      </c>
      <c r="AV100" s="53">
        <f>IF($V100&lt;=AU$2,0,IF($O100&lt;=AU$2,0,IF($G100&gt;=AV$2,0,IF($K100&gt;=$J100,0,IF($O100&lt;=AV$2,($J100-(SUM($K100,SUM($Z100:AU100)))),IF($L100=$D$139,(($J100-$K100)/$P100),(($J100-SUM($Z100:AU100))*$Q100))*IF($V100&lt;=AV$2,(DATEDIF(AU$2,$V100,"D")/365),IF($G100&gt;AU$2,(DATEDIF($G100,AV$2,"D")/365),1)))))))</f>
        <v>0</v>
      </c>
      <c r="AW100" s="53">
        <f>IF($V100&lt;=AV$2,0,IF($O100&lt;=AV$2,0,IF($G100&gt;=AW$2,0,IF($K100&gt;=$J100,0,IF($O100&lt;=AW$2,($J100-(SUM($K100,SUM($Z100:AV100)))),IF($L100=$D$139,(($J100-$K100)/$P100),(($J100-SUM($Z100:AV100))*$Q100))*IF($V100&lt;=AW$2,(DATEDIF(AV$2,$V100,"D")/365),IF($G100&gt;AV$2,(DATEDIF($G100,AW$2,"D")/365),1)))))))</f>
        <v>0</v>
      </c>
      <c r="AX100" s="53">
        <f>IF($V100&lt;=AW$2,0,IF($O100&lt;=AW$2,0,IF($G100&gt;=AX$2,0,IF($K100&gt;=$J100,0,IF($O100&lt;=AX$2,($J100-(SUM($K100,SUM($Z100:AW100)))),IF($L100=$D$139,(($J100-$K100)/$P100),(($J100-SUM($Z100:AW100))*$Q100))*IF($V100&lt;=AX$2,(DATEDIF(AW$2,$V100,"D")/365),IF($G100&gt;AW$2,(DATEDIF($G100,AX$2,"D")/365),1)))))))</f>
        <v>0</v>
      </c>
      <c r="AY100" s="53">
        <f>IF($V100&lt;=AX$2,0,IF($O100&lt;=AX$2,0,IF($G100&gt;=AY$2,0,IF($K100&gt;=$J100,0,IF($O100&lt;=AY$2,($J100-(SUM($K100,SUM($Z100:AX100)))),IF($L100=$D$139,(($J100-$K100)/$P100),(($J100-SUM($Z100:AX100))*$Q100))*IF($V100&lt;=AY$2,(DATEDIF(AX$2,$V100,"D")/365),IF($G100&gt;AX$2,(DATEDIF($G100,AY$2,"D")/365),1)))))))</f>
        <v>0</v>
      </c>
      <c r="AZ100" s="52"/>
      <c r="BA100" s="52"/>
      <c r="BB100" s="126">
        <f>IF($V100&lt;=BB$2,0,IF($G100&gt;=BB$2,0,IF($G100&gt;$W$3,(J100-Z100),IF($G100&lt;=$W$3,J100-SUM(W100,$Z100:Z100),0))))</f>
        <v>0</v>
      </c>
      <c r="BC100" s="53">
        <f t="shared" si="41"/>
        <v>0</v>
      </c>
      <c r="BD100" s="52">
        <f t="shared" si="41"/>
        <v>0</v>
      </c>
      <c r="BE100" s="53">
        <f t="shared" si="41"/>
        <v>0</v>
      </c>
      <c r="BF100" s="52">
        <f t="shared" si="41"/>
        <v>0</v>
      </c>
      <c r="BG100" s="53">
        <f t="shared" si="41"/>
        <v>0</v>
      </c>
      <c r="BH100" s="52">
        <f t="shared" si="41"/>
        <v>0</v>
      </c>
      <c r="BI100" s="53">
        <f t="shared" si="41"/>
        <v>0</v>
      </c>
      <c r="BJ100" s="52">
        <f t="shared" si="41"/>
        <v>0</v>
      </c>
      <c r="BK100" s="53">
        <f t="shared" si="41"/>
        <v>0</v>
      </c>
      <c r="BL100" s="52">
        <f t="shared" si="41"/>
        <v>0</v>
      </c>
      <c r="BM100" s="53">
        <f t="shared" si="41"/>
        <v>0</v>
      </c>
      <c r="BN100" s="52">
        <f t="shared" si="41"/>
        <v>0</v>
      </c>
      <c r="BO100" s="53">
        <f t="shared" si="41"/>
        <v>0</v>
      </c>
      <c r="BP100" s="52">
        <f t="shared" si="41"/>
        <v>0</v>
      </c>
      <c r="BQ100" s="53">
        <f t="shared" si="41"/>
        <v>0</v>
      </c>
      <c r="BR100" s="52">
        <f t="shared" si="41"/>
        <v>0</v>
      </c>
      <c r="BS100" s="53">
        <f t="shared" si="40"/>
        <v>0</v>
      </c>
      <c r="BT100" s="52">
        <f t="shared" si="40"/>
        <v>0</v>
      </c>
      <c r="BU100" s="53">
        <f t="shared" si="40"/>
        <v>0</v>
      </c>
      <c r="BV100" s="52">
        <f t="shared" si="39"/>
        <v>0</v>
      </c>
      <c r="BW100" s="53">
        <f t="shared" si="39"/>
        <v>0</v>
      </c>
      <c r="BX100" s="52">
        <f t="shared" si="39"/>
        <v>0</v>
      </c>
      <c r="BY100" s="53">
        <f t="shared" si="39"/>
        <v>0</v>
      </c>
      <c r="BZ100" s="52">
        <f t="shared" si="39"/>
        <v>0</v>
      </c>
      <c r="CA100" s="53">
        <f t="shared" si="39"/>
        <v>0</v>
      </c>
    </row>
    <row r="101" spans="1:79">
      <c r="A101" s="20">
        <v>100</v>
      </c>
      <c r="B101" s="20" t="s">
        <v>30</v>
      </c>
      <c r="C101" s="20" t="s">
        <v>153</v>
      </c>
      <c r="D101" s="2">
        <v>1985</v>
      </c>
      <c r="E101" s="3">
        <v>4</v>
      </c>
      <c r="F101" s="2">
        <v>1</v>
      </c>
      <c r="G101" s="55">
        <f t="shared" si="22"/>
        <v>31137</v>
      </c>
      <c r="H101" s="4">
        <v>0</v>
      </c>
      <c r="I101" s="1">
        <v>0</v>
      </c>
      <c r="J101" s="51">
        <f t="shared" si="23"/>
        <v>0</v>
      </c>
      <c r="K101" s="54">
        <f t="shared" si="24"/>
        <v>0</v>
      </c>
      <c r="L101" s="4" t="s">
        <v>96</v>
      </c>
      <c r="M101" s="54">
        <f t="shared" si="37"/>
        <v>10</v>
      </c>
      <c r="N101" s="53">
        <f t="shared" si="28"/>
        <v>10</v>
      </c>
      <c r="O101" s="55">
        <f t="shared" si="29"/>
        <v>34789</v>
      </c>
      <c r="P101" s="53">
        <f t="shared" si="30"/>
        <v>0</v>
      </c>
      <c r="Q101" s="111">
        <f t="shared" si="31"/>
        <v>0</v>
      </c>
      <c r="R101" s="150" t="s">
        <v>130</v>
      </c>
      <c r="S101" s="151">
        <v>17</v>
      </c>
      <c r="T101" s="152">
        <v>4</v>
      </c>
      <c r="U101" s="151">
        <v>2035</v>
      </c>
      <c r="V101" s="116">
        <f t="shared" si="32"/>
        <v>54878</v>
      </c>
      <c r="W101" s="53">
        <f t="shared" si="33"/>
        <v>0</v>
      </c>
      <c r="X101" s="53">
        <f t="shared" si="34"/>
        <v>0</v>
      </c>
      <c r="Y101" s="53">
        <f t="shared" si="35"/>
        <v>0</v>
      </c>
      <c r="Z101" s="53">
        <f t="shared" si="36"/>
        <v>0</v>
      </c>
      <c r="AA101" s="53">
        <f>IF($V101&lt;=Z$2,0,IF($O101&lt;=Z$2,0,IF($G101&gt;=AA$2,0,IF($K101&gt;=$J101,0,IF($O101&lt;=AA$2,($J101-(SUM($K101,SUM($Z101:Z101)))),IF($L101=$D$139,(($J101-$K101)/$P101),(($J101-SUM($Z101:Z101))*$Q101))*IF($V101&lt;=AA$2,(DATEDIF(Z$2,$V101,"D")/365),IF($G101&gt;Z$2,(DATEDIF($G101,AA$2,"D")/365),1)))))))</f>
        <v>0</v>
      </c>
      <c r="AB101" s="53">
        <f>IF($V101&lt;=AA$2,0,IF($O101&lt;=AA$2,0,IF($G101&gt;=AB$2,0,IF($K101&gt;=$J101,0,IF($O101&lt;=AB$2,($J101-(SUM($K101,SUM($Z101:AA101)))),IF($L101=$D$139,(($J101-$K101)/$P101),(($J101-SUM($Z101:AA101))*$Q101))*IF($V101&lt;=AB$2,(DATEDIF(AA$2,$V101,"D")/365),IF($G101&gt;AA$2,(DATEDIF($G101,AB$2,"D")/365),1)))))))</f>
        <v>0</v>
      </c>
      <c r="AC101" s="53">
        <f>IF($V101&lt;=AB$2,0,IF($O101&lt;=AB$2,0,IF($G101&gt;=AC$2,0,IF($K101&gt;=$J101,0,IF($O101&lt;=AC$2,($J101-(SUM($K101,SUM($Z101:AB101)))),IF($L101=$D$139,(($J101-$K101)/$P101),(($J101-SUM($Z101:AB101))*$Q101))*IF($V101&lt;=AC$2,(DATEDIF(AB$2,$V101,"D")/365),IF($G101&gt;AB$2,(DATEDIF($G101,AC$2,"D")/365),1)))))))</f>
        <v>0</v>
      </c>
      <c r="AD101" s="53">
        <f>IF($V101&lt;=AC$2,0,IF($O101&lt;=AC$2,0,IF($G101&gt;=AD$2,0,IF($K101&gt;=$J101,0,IF($O101&lt;=AD$2,($J101-(SUM($K101,SUM($Z101:AC101)))),IF($L101=$D$139,(($J101-$K101)/$P101),(($J101-SUM($Z101:AC101))*$Q101))*IF($V101&lt;=AD$2,(DATEDIF(AC$2,$V101,"D")/365),IF($G101&gt;AC$2,(DATEDIF($G101,AD$2,"D")/365),1)))))))</f>
        <v>0</v>
      </c>
      <c r="AE101" s="53">
        <f>IF($V101&lt;=AD$2,0,IF($O101&lt;=AD$2,0,IF($G101&gt;=AE$2,0,IF($K101&gt;=$J101,0,IF($O101&lt;=AE$2,($J101-(SUM($K101,SUM($Z101:AD101)))),IF($L101=$D$139,(($J101-$K101)/$P101),(($J101-SUM($Z101:AD101))*$Q101))*IF($V101&lt;=AE$2,(DATEDIF(AD$2,$V101,"D")/365),IF($G101&gt;AD$2,(DATEDIF($G101,AE$2,"D")/365),1)))))))</f>
        <v>0</v>
      </c>
      <c r="AF101" s="53">
        <f>IF($V101&lt;=AE$2,0,IF($O101&lt;=AE$2,0,IF($G101&gt;=AF$2,0,IF($K101&gt;=$J101,0,IF($O101&lt;=AF$2,($J101-(SUM($K101,SUM($Z101:AE101)))),IF($L101=$D$139,(($J101-$K101)/$P101),(($J101-SUM($Z101:AE101))*$Q101))*IF($V101&lt;=AF$2,(DATEDIF(AE$2,$V101,"D")/365),IF($G101&gt;AE$2,(DATEDIF($G101,AF$2,"D")/365),1)))))))</f>
        <v>0</v>
      </c>
      <c r="AG101" s="53">
        <f>IF($V101&lt;=AF$2,0,IF($O101&lt;=AF$2,0,IF($G101&gt;=AG$2,0,IF($K101&gt;=$J101,0,IF($O101&lt;=AG$2,($J101-(SUM($K101,SUM($Z101:AF101)))),IF($L101=$D$139,(($J101-$K101)/$P101),(($J101-SUM($Z101:AF101))*$Q101))*IF($V101&lt;=AG$2,(DATEDIF(AF$2,$V101,"D")/365),IF($G101&gt;AF$2,(DATEDIF($G101,AG$2,"D")/365),1)))))))</f>
        <v>0</v>
      </c>
      <c r="AH101" s="53">
        <f>IF($V101&lt;=AG$2,0,IF($O101&lt;=AG$2,0,IF($G101&gt;=AH$2,0,IF($K101&gt;=$J101,0,IF($O101&lt;=AH$2,($J101-(SUM($K101,SUM($Z101:AG101)))),IF($L101=$D$139,(($J101-$K101)/$P101),(($J101-SUM($Z101:AG101))*$Q101))*IF($V101&lt;=AH$2,(DATEDIF(AG$2,$V101,"D")/365),IF($G101&gt;AG$2,(DATEDIF($G101,AH$2,"D")/365),1)))))))</f>
        <v>0</v>
      </c>
      <c r="AI101" s="53">
        <f>IF($V101&lt;=AH$2,0,IF($O101&lt;=AH$2,0,IF($G101&gt;=AI$2,0,IF($K101&gt;=$J101,0,IF($O101&lt;=AI$2,($J101-(SUM($K101,SUM($Z101:AH101)))),IF($L101=$D$139,(($J101-$K101)/$P101),(($J101-SUM($Z101:AH101))*$Q101))*IF($V101&lt;=AI$2,(DATEDIF(AH$2,$V101,"D")/365),IF($G101&gt;AH$2,(DATEDIF($G101,AI$2,"D")/365),1)))))))</f>
        <v>0</v>
      </c>
      <c r="AJ101" s="53">
        <f>IF($V101&lt;=AI$2,0,IF($O101&lt;=AI$2,0,IF($G101&gt;=AJ$2,0,IF($K101&gt;=$J101,0,IF($O101&lt;=AJ$2,($J101-(SUM($K101,SUM($Z101:AI101)))),IF($L101=$D$139,(($J101-$K101)/$P101),(($J101-SUM($Z101:AI101))*$Q101))*IF($V101&lt;=AJ$2,(DATEDIF(AI$2,$V101,"D")/365),IF($G101&gt;AI$2,(DATEDIF($G101,AJ$2,"D")/365),1)))))))</f>
        <v>0</v>
      </c>
      <c r="AK101" s="53">
        <f>IF($V101&lt;=AJ$2,0,IF($O101&lt;=AJ$2,0,IF($G101&gt;=AK$2,0,IF($K101&gt;=$J101,0,IF($O101&lt;=AK$2,($J101-(SUM($K101,SUM($Z101:AJ101)))),IF($L101=$D$139,(($J101-$K101)/$P101),(($J101-SUM($Z101:AJ101))*$Q101))*IF($V101&lt;=AK$2,(DATEDIF(AJ$2,$V101,"D")/365),IF($G101&gt;AJ$2,(DATEDIF($G101,AK$2,"D")/365),1)))))))</f>
        <v>0</v>
      </c>
      <c r="AL101" s="53">
        <f>IF($V101&lt;=AK$2,0,IF($O101&lt;=AK$2,0,IF($G101&gt;=AL$2,0,IF($K101&gt;=$J101,0,IF($O101&lt;=AL$2,($J101-(SUM($K101,SUM($Z101:AK101)))),IF($L101=$D$139,(($J101-$K101)/$P101),(($J101-SUM($Z101:AK101))*$Q101))*IF($V101&lt;=AL$2,(DATEDIF(AK$2,$V101,"D")/365),IF($G101&gt;AK$2,(DATEDIF($G101,AL$2,"D")/365),1)))))))</f>
        <v>0</v>
      </c>
      <c r="AM101" s="53">
        <f>IF($V101&lt;=AL$2,0,IF($O101&lt;=AL$2,0,IF($G101&gt;=AM$2,0,IF($K101&gt;=$J101,0,IF($O101&lt;=AM$2,($J101-(SUM($K101,SUM($Z101:AL101)))),IF($L101=$D$139,(($J101-$K101)/$P101),(($J101-SUM($Z101:AL101))*$Q101))*IF($V101&lt;=AM$2,(DATEDIF(AL$2,$V101,"D")/365),IF($G101&gt;AL$2,(DATEDIF($G101,AM$2,"D")/365),1)))))))</f>
        <v>0</v>
      </c>
      <c r="AN101" s="53">
        <f>IF($V101&lt;=AM$2,0,IF($O101&lt;=AM$2,0,IF($G101&gt;=AN$2,0,IF($K101&gt;=$J101,0,IF($O101&lt;=AN$2,($J101-(SUM($K101,SUM($Z101:AM101)))),IF($L101=$D$139,(($J101-$K101)/$P101),(($J101-SUM($Z101:AM101))*$Q101))*IF($V101&lt;=AN$2,(DATEDIF(AM$2,$V101,"D")/365),IF($G101&gt;AM$2,(DATEDIF($G101,AN$2,"D")/365),1)))))))</f>
        <v>0</v>
      </c>
      <c r="AO101" s="53">
        <f>IF($V101&lt;=AN$2,0,IF($O101&lt;=AN$2,0,IF($G101&gt;=AO$2,0,IF($K101&gt;=$J101,0,IF($O101&lt;=AO$2,($J101-(SUM($K101,SUM($Z101:AN101)))),IF($L101=$D$139,(($J101-$K101)/$P101),(($J101-SUM($Z101:AN101))*$Q101))*IF($V101&lt;=AO$2,(DATEDIF(AN$2,$V101,"D")/365),IF($G101&gt;AN$2,(DATEDIF($G101,AO$2,"D")/365),1)))))))</f>
        <v>0</v>
      </c>
      <c r="AP101" s="53">
        <f>IF($V101&lt;=AO$2,0,IF($O101&lt;=AO$2,0,IF($G101&gt;=AP$2,0,IF($K101&gt;=$J101,0,IF($O101&lt;=AP$2,($J101-(SUM($K101,SUM($Z101:AO101)))),IF($L101=$D$139,(($J101-$K101)/$P101),(($J101-SUM($Z101:AO101))*$Q101))*IF($V101&lt;=AP$2,(DATEDIF(AO$2,$V101,"D")/365),IF($G101&gt;AO$2,(DATEDIF($G101,AP$2,"D")/365),1)))))))</f>
        <v>0</v>
      </c>
      <c r="AQ101" s="53">
        <f>IF($V101&lt;=AP$2,0,IF($O101&lt;=AP$2,0,IF($G101&gt;=AQ$2,0,IF($K101&gt;=$J101,0,IF($O101&lt;=AQ$2,($J101-(SUM($K101,SUM($Z101:AP101)))),IF($L101=$D$139,(($J101-$K101)/$P101),(($J101-SUM($Z101:AP101))*$Q101))*IF($V101&lt;=AQ$2,(DATEDIF(AP$2,$V101,"D")/365),IF($G101&gt;AP$2,(DATEDIF($G101,AQ$2,"D")/365),1)))))))</f>
        <v>0</v>
      </c>
      <c r="AR101" s="53">
        <f>IF($V101&lt;=AQ$2,0,IF($O101&lt;=AQ$2,0,IF($G101&gt;=AR$2,0,IF($K101&gt;=$J101,0,IF($O101&lt;=AR$2,($J101-(SUM($K101,SUM($Z101:AQ101)))),IF($L101=$D$139,(($J101-$K101)/$P101),(($J101-SUM($Z101:AQ101))*$Q101))*IF($V101&lt;=AR$2,(DATEDIF(AQ$2,$V101,"D")/365),IF($G101&gt;AQ$2,(DATEDIF($G101,AR$2,"D")/365),1)))))))</f>
        <v>0</v>
      </c>
      <c r="AS101" s="53">
        <f>IF($V101&lt;=AR$2,0,IF($O101&lt;=AR$2,0,IF($G101&gt;=AS$2,0,IF($K101&gt;=$J101,0,IF($O101&lt;=AS$2,($J101-(SUM($K101,SUM($Z101:AR101)))),IF($L101=$D$139,(($J101-$K101)/$P101),(($J101-SUM($Z101:AR101))*$Q101))*IF($V101&lt;=AS$2,(DATEDIF(AR$2,$V101,"D")/365),IF($G101&gt;AR$2,(DATEDIF($G101,AS$2,"D")/365),1)))))))</f>
        <v>0</v>
      </c>
      <c r="AT101" s="53">
        <f>IF($V101&lt;=AS$2,0,IF($O101&lt;=AS$2,0,IF($G101&gt;=AT$2,0,IF($K101&gt;=$J101,0,IF($O101&lt;=AT$2,($J101-(SUM($K101,SUM($Z101:AS101)))),IF($L101=$D$139,(($J101-$K101)/$P101),(($J101-SUM($Z101:AS101))*$Q101))*IF($V101&lt;=AT$2,(DATEDIF(AS$2,$V101,"D")/365),IF($G101&gt;AS$2,(DATEDIF($G101,AT$2,"D")/365),1)))))))</f>
        <v>0</v>
      </c>
      <c r="AU101" s="53">
        <f>IF($V101&lt;=AT$2,0,IF($O101&lt;=AT$2,0,IF($G101&gt;=AU$2,0,IF($K101&gt;=$J101,0,IF($O101&lt;=AU$2,($J101-(SUM($K101,SUM($Z101:AT101)))),IF($L101=$D$139,(($J101-$K101)/$P101),(($J101-SUM($Z101:AT101))*$Q101))*IF($V101&lt;=AU$2,(DATEDIF(AT$2,$V101,"D")/365),IF($G101&gt;AT$2,(DATEDIF($G101,AU$2,"D")/365),1)))))))</f>
        <v>0</v>
      </c>
      <c r="AV101" s="53">
        <f>IF($V101&lt;=AU$2,0,IF($O101&lt;=AU$2,0,IF($G101&gt;=AV$2,0,IF($K101&gt;=$J101,0,IF($O101&lt;=AV$2,($J101-(SUM($K101,SUM($Z101:AU101)))),IF($L101=$D$139,(($J101-$K101)/$P101),(($J101-SUM($Z101:AU101))*$Q101))*IF($V101&lt;=AV$2,(DATEDIF(AU$2,$V101,"D")/365),IF($G101&gt;AU$2,(DATEDIF($G101,AV$2,"D")/365),1)))))))</f>
        <v>0</v>
      </c>
      <c r="AW101" s="53">
        <f>IF($V101&lt;=AV$2,0,IF($O101&lt;=AV$2,0,IF($G101&gt;=AW$2,0,IF($K101&gt;=$J101,0,IF($O101&lt;=AW$2,($J101-(SUM($K101,SUM($Z101:AV101)))),IF($L101=$D$139,(($J101-$K101)/$P101),(($J101-SUM($Z101:AV101))*$Q101))*IF($V101&lt;=AW$2,(DATEDIF(AV$2,$V101,"D")/365),IF($G101&gt;AV$2,(DATEDIF($G101,AW$2,"D")/365),1)))))))</f>
        <v>0</v>
      </c>
      <c r="AX101" s="53">
        <f>IF($V101&lt;=AW$2,0,IF($O101&lt;=AW$2,0,IF($G101&gt;=AX$2,0,IF($K101&gt;=$J101,0,IF($O101&lt;=AX$2,($J101-(SUM($K101,SUM($Z101:AW101)))),IF($L101=$D$139,(($J101-$K101)/$P101),(($J101-SUM($Z101:AW101))*$Q101))*IF($V101&lt;=AX$2,(DATEDIF(AW$2,$V101,"D")/365),IF($G101&gt;AW$2,(DATEDIF($G101,AX$2,"D")/365),1)))))))</f>
        <v>0</v>
      </c>
      <c r="AY101" s="53">
        <f>IF($V101&lt;=AX$2,0,IF($O101&lt;=AX$2,0,IF($G101&gt;=AY$2,0,IF($K101&gt;=$J101,0,IF($O101&lt;=AY$2,($J101-(SUM($K101,SUM($Z101:AX101)))),IF($L101=$D$139,(($J101-$K101)/$P101),(($J101-SUM($Z101:AX101))*$Q101))*IF($V101&lt;=AY$2,(DATEDIF(AX$2,$V101,"D")/365),IF($G101&gt;AX$2,(DATEDIF($G101,AY$2,"D")/365),1)))))))</f>
        <v>0</v>
      </c>
      <c r="AZ101" s="52"/>
      <c r="BA101" s="52"/>
      <c r="BB101" s="126">
        <f>IF($V101&lt;=BB$2,0,IF($G101&gt;=BB$2,0,IF($G101&gt;$W$3,(J101-Z101),IF($G101&lt;=$W$3,J101-SUM(W101,$Z101:Z101),0))))</f>
        <v>0</v>
      </c>
      <c r="BC101" s="53">
        <f t="shared" si="41"/>
        <v>0</v>
      </c>
      <c r="BD101" s="52">
        <f t="shared" si="41"/>
        <v>0</v>
      </c>
      <c r="BE101" s="53">
        <f t="shared" si="41"/>
        <v>0</v>
      </c>
      <c r="BF101" s="52">
        <f t="shared" si="41"/>
        <v>0</v>
      </c>
      <c r="BG101" s="53">
        <f t="shared" si="41"/>
        <v>0</v>
      </c>
      <c r="BH101" s="52">
        <f t="shared" si="41"/>
        <v>0</v>
      </c>
      <c r="BI101" s="53">
        <f t="shared" si="41"/>
        <v>0</v>
      </c>
      <c r="BJ101" s="52">
        <f t="shared" si="41"/>
        <v>0</v>
      </c>
      <c r="BK101" s="53">
        <f t="shared" si="41"/>
        <v>0</v>
      </c>
      <c r="BL101" s="52">
        <f t="shared" si="41"/>
        <v>0</v>
      </c>
      <c r="BM101" s="53">
        <f t="shared" si="41"/>
        <v>0</v>
      </c>
      <c r="BN101" s="52">
        <f t="shared" si="41"/>
        <v>0</v>
      </c>
      <c r="BO101" s="53">
        <f t="shared" si="41"/>
        <v>0</v>
      </c>
      <c r="BP101" s="52">
        <f t="shared" si="41"/>
        <v>0</v>
      </c>
      <c r="BQ101" s="53">
        <f t="shared" si="41"/>
        <v>0</v>
      </c>
      <c r="BR101" s="52">
        <f t="shared" si="41"/>
        <v>0</v>
      </c>
      <c r="BS101" s="53">
        <f t="shared" si="40"/>
        <v>0</v>
      </c>
      <c r="BT101" s="52">
        <f t="shared" si="40"/>
        <v>0</v>
      </c>
      <c r="BU101" s="53">
        <f t="shared" si="40"/>
        <v>0</v>
      </c>
      <c r="BV101" s="52">
        <f t="shared" si="39"/>
        <v>0</v>
      </c>
      <c r="BW101" s="53">
        <f t="shared" si="39"/>
        <v>0</v>
      </c>
      <c r="BX101" s="52">
        <f t="shared" si="39"/>
        <v>0</v>
      </c>
      <c r="BY101" s="53">
        <f t="shared" si="39"/>
        <v>0</v>
      </c>
      <c r="BZ101" s="52">
        <f t="shared" si="39"/>
        <v>0</v>
      </c>
      <c r="CA101" s="53">
        <f t="shared" si="39"/>
        <v>0</v>
      </c>
    </row>
    <row r="102" spans="1:79">
      <c r="A102" s="20">
        <v>101</v>
      </c>
      <c r="B102" s="20" t="s">
        <v>30</v>
      </c>
      <c r="C102" s="20" t="s">
        <v>153</v>
      </c>
      <c r="D102" s="2">
        <v>1985</v>
      </c>
      <c r="E102" s="3">
        <v>4</v>
      </c>
      <c r="F102" s="2">
        <v>1</v>
      </c>
      <c r="G102" s="55">
        <f t="shared" si="22"/>
        <v>31137</v>
      </c>
      <c r="H102" s="4">
        <v>0</v>
      </c>
      <c r="I102" s="1">
        <v>0</v>
      </c>
      <c r="J102" s="51">
        <f t="shared" si="23"/>
        <v>0</v>
      </c>
      <c r="K102" s="54">
        <f t="shared" si="24"/>
        <v>0</v>
      </c>
      <c r="L102" s="4" t="s">
        <v>96</v>
      </c>
      <c r="M102" s="54">
        <f t="shared" si="37"/>
        <v>10</v>
      </c>
      <c r="N102" s="53">
        <f t="shared" si="28"/>
        <v>10</v>
      </c>
      <c r="O102" s="55">
        <f t="shared" si="29"/>
        <v>34789</v>
      </c>
      <c r="P102" s="53">
        <f t="shared" si="30"/>
        <v>0</v>
      </c>
      <c r="Q102" s="111">
        <f t="shared" si="31"/>
        <v>0</v>
      </c>
      <c r="R102" s="150" t="s">
        <v>130</v>
      </c>
      <c r="S102" s="151">
        <v>17</v>
      </c>
      <c r="T102" s="152">
        <v>4</v>
      </c>
      <c r="U102" s="151">
        <v>2035</v>
      </c>
      <c r="V102" s="116">
        <f t="shared" si="32"/>
        <v>54878</v>
      </c>
      <c r="W102" s="53">
        <f t="shared" si="33"/>
        <v>0</v>
      </c>
      <c r="X102" s="53">
        <f t="shared" si="34"/>
        <v>0</v>
      </c>
      <c r="Y102" s="53">
        <f t="shared" si="35"/>
        <v>0</v>
      </c>
      <c r="Z102" s="53">
        <f t="shared" si="36"/>
        <v>0</v>
      </c>
      <c r="AA102" s="53">
        <f>IF($V102&lt;=Z$2,0,IF($O102&lt;=Z$2,0,IF($G102&gt;=AA$2,0,IF($K102&gt;=$J102,0,IF($O102&lt;=AA$2,($J102-(SUM($K102,SUM($Z102:Z102)))),IF($L102=$D$139,(($J102-$K102)/$P102),(($J102-SUM($Z102:Z102))*$Q102))*IF($V102&lt;=AA$2,(DATEDIF(Z$2,$V102,"D")/365),IF($G102&gt;Z$2,(DATEDIF($G102,AA$2,"D")/365),1)))))))</f>
        <v>0</v>
      </c>
      <c r="AB102" s="53">
        <f>IF($V102&lt;=AA$2,0,IF($O102&lt;=AA$2,0,IF($G102&gt;=AB$2,0,IF($K102&gt;=$J102,0,IF($O102&lt;=AB$2,($J102-(SUM($K102,SUM($Z102:AA102)))),IF($L102=$D$139,(($J102-$K102)/$P102),(($J102-SUM($Z102:AA102))*$Q102))*IF($V102&lt;=AB$2,(DATEDIF(AA$2,$V102,"D")/365),IF($G102&gt;AA$2,(DATEDIF($G102,AB$2,"D")/365),1)))))))</f>
        <v>0</v>
      </c>
      <c r="AC102" s="53">
        <f>IF($V102&lt;=AB$2,0,IF($O102&lt;=AB$2,0,IF($G102&gt;=AC$2,0,IF($K102&gt;=$J102,0,IF($O102&lt;=AC$2,($J102-(SUM($K102,SUM($Z102:AB102)))),IF($L102=$D$139,(($J102-$K102)/$P102),(($J102-SUM($Z102:AB102))*$Q102))*IF($V102&lt;=AC$2,(DATEDIF(AB$2,$V102,"D")/365),IF($G102&gt;AB$2,(DATEDIF($G102,AC$2,"D")/365),1)))))))</f>
        <v>0</v>
      </c>
      <c r="AD102" s="53">
        <f>IF($V102&lt;=AC$2,0,IF($O102&lt;=AC$2,0,IF($G102&gt;=AD$2,0,IF($K102&gt;=$J102,0,IF($O102&lt;=AD$2,($J102-(SUM($K102,SUM($Z102:AC102)))),IF($L102=$D$139,(($J102-$K102)/$P102),(($J102-SUM($Z102:AC102))*$Q102))*IF($V102&lt;=AD$2,(DATEDIF(AC$2,$V102,"D")/365),IF($G102&gt;AC$2,(DATEDIF($G102,AD$2,"D")/365),1)))))))</f>
        <v>0</v>
      </c>
      <c r="AE102" s="53">
        <f>IF($V102&lt;=AD$2,0,IF($O102&lt;=AD$2,0,IF($G102&gt;=AE$2,0,IF($K102&gt;=$J102,0,IF($O102&lt;=AE$2,($J102-(SUM($K102,SUM($Z102:AD102)))),IF($L102=$D$139,(($J102-$K102)/$P102),(($J102-SUM($Z102:AD102))*$Q102))*IF($V102&lt;=AE$2,(DATEDIF(AD$2,$V102,"D")/365),IF($G102&gt;AD$2,(DATEDIF($G102,AE$2,"D")/365),1)))))))</f>
        <v>0</v>
      </c>
      <c r="AF102" s="53">
        <f>IF($V102&lt;=AE$2,0,IF($O102&lt;=AE$2,0,IF($G102&gt;=AF$2,0,IF($K102&gt;=$J102,0,IF($O102&lt;=AF$2,($J102-(SUM($K102,SUM($Z102:AE102)))),IF($L102=$D$139,(($J102-$K102)/$P102),(($J102-SUM($Z102:AE102))*$Q102))*IF($V102&lt;=AF$2,(DATEDIF(AE$2,$V102,"D")/365),IF($G102&gt;AE$2,(DATEDIF($G102,AF$2,"D")/365),1)))))))</f>
        <v>0</v>
      </c>
      <c r="AG102" s="53">
        <f>IF($V102&lt;=AF$2,0,IF($O102&lt;=AF$2,0,IF($G102&gt;=AG$2,0,IF($K102&gt;=$J102,0,IF($O102&lt;=AG$2,($J102-(SUM($K102,SUM($Z102:AF102)))),IF($L102=$D$139,(($J102-$K102)/$P102),(($J102-SUM($Z102:AF102))*$Q102))*IF($V102&lt;=AG$2,(DATEDIF(AF$2,$V102,"D")/365),IF($G102&gt;AF$2,(DATEDIF($G102,AG$2,"D")/365),1)))))))</f>
        <v>0</v>
      </c>
      <c r="AH102" s="53">
        <f>IF($V102&lt;=AG$2,0,IF($O102&lt;=AG$2,0,IF($G102&gt;=AH$2,0,IF($K102&gt;=$J102,0,IF($O102&lt;=AH$2,($J102-(SUM($K102,SUM($Z102:AG102)))),IF($L102=$D$139,(($J102-$K102)/$P102),(($J102-SUM($Z102:AG102))*$Q102))*IF($V102&lt;=AH$2,(DATEDIF(AG$2,$V102,"D")/365),IF($G102&gt;AG$2,(DATEDIF($G102,AH$2,"D")/365),1)))))))</f>
        <v>0</v>
      </c>
      <c r="AI102" s="53">
        <f>IF($V102&lt;=AH$2,0,IF($O102&lt;=AH$2,0,IF($G102&gt;=AI$2,0,IF($K102&gt;=$J102,0,IF($O102&lt;=AI$2,($J102-(SUM($K102,SUM($Z102:AH102)))),IF($L102=$D$139,(($J102-$K102)/$P102),(($J102-SUM($Z102:AH102))*$Q102))*IF($V102&lt;=AI$2,(DATEDIF(AH$2,$V102,"D")/365),IF($G102&gt;AH$2,(DATEDIF($G102,AI$2,"D")/365),1)))))))</f>
        <v>0</v>
      </c>
      <c r="AJ102" s="53">
        <f>IF($V102&lt;=AI$2,0,IF($O102&lt;=AI$2,0,IF($G102&gt;=AJ$2,0,IF($K102&gt;=$J102,0,IF($O102&lt;=AJ$2,($J102-(SUM($K102,SUM($Z102:AI102)))),IF($L102=$D$139,(($J102-$K102)/$P102),(($J102-SUM($Z102:AI102))*$Q102))*IF($V102&lt;=AJ$2,(DATEDIF(AI$2,$V102,"D")/365),IF($G102&gt;AI$2,(DATEDIF($G102,AJ$2,"D")/365),1)))))))</f>
        <v>0</v>
      </c>
      <c r="AK102" s="53">
        <f>IF($V102&lt;=AJ$2,0,IF($O102&lt;=AJ$2,0,IF($G102&gt;=AK$2,0,IF($K102&gt;=$J102,0,IF($O102&lt;=AK$2,($J102-(SUM($K102,SUM($Z102:AJ102)))),IF($L102=$D$139,(($J102-$K102)/$P102),(($J102-SUM($Z102:AJ102))*$Q102))*IF($V102&lt;=AK$2,(DATEDIF(AJ$2,$V102,"D")/365),IF($G102&gt;AJ$2,(DATEDIF($G102,AK$2,"D")/365),1)))))))</f>
        <v>0</v>
      </c>
      <c r="AL102" s="53">
        <f>IF($V102&lt;=AK$2,0,IF($O102&lt;=AK$2,0,IF($G102&gt;=AL$2,0,IF($K102&gt;=$J102,0,IF($O102&lt;=AL$2,($J102-(SUM($K102,SUM($Z102:AK102)))),IF($L102=$D$139,(($J102-$K102)/$P102),(($J102-SUM($Z102:AK102))*$Q102))*IF($V102&lt;=AL$2,(DATEDIF(AK$2,$V102,"D")/365),IF($G102&gt;AK$2,(DATEDIF($G102,AL$2,"D")/365),1)))))))</f>
        <v>0</v>
      </c>
      <c r="AM102" s="53">
        <f>IF($V102&lt;=AL$2,0,IF($O102&lt;=AL$2,0,IF($G102&gt;=AM$2,0,IF($K102&gt;=$J102,0,IF($O102&lt;=AM$2,($J102-(SUM($K102,SUM($Z102:AL102)))),IF($L102=$D$139,(($J102-$K102)/$P102),(($J102-SUM($Z102:AL102))*$Q102))*IF($V102&lt;=AM$2,(DATEDIF(AL$2,$V102,"D")/365),IF($G102&gt;AL$2,(DATEDIF($G102,AM$2,"D")/365),1)))))))</f>
        <v>0</v>
      </c>
      <c r="AN102" s="53">
        <f>IF($V102&lt;=AM$2,0,IF($O102&lt;=AM$2,0,IF($G102&gt;=AN$2,0,IF($K102&gt;=$J102,0,IF($O102&lt;=AN$2,($J102-(SUM($K102,SUM($Z102:AM102)))),IF($L102=$D$139,(($J102-$K102)/$P102),(($J102-SUM($Z102:AM102))*$Q102))*IF($V102&lt;=AN$2,(DATEDIF(AM$2,$V102,"D")/365),IF($G102&gt;AM$2,(DATEDIF($G102,AN$2,"D")/365),1)))))))</f>
        <v>0</v>
      </c>
      <c r="AO102" s="53">
        <f>IF($V102&lt;=AN$2,0,IF($O102&lt;=AN$2,0,IF($G102&gt;=AO$2,0,IF($K102&gt;=$J102,0,IF($O102&lt;=AO$2,($J102-(SUM($K102,SUM($Z102:AN102)))),IF($L102=$D$139,(($J102-$K102)/$P102),(($J102-SUM($Z102:AN102))*$Q102))*IF($V102&lt;=AO$2,(DATEDIF(AN$2,$V102,"D")/365),IF($G102&gt;AN$2,(DATEDIF($G102,AO$2,"D")/365),1)))))))</f>
        <v>0</v>
      </c>
      <c r="AP102" s="53">
        <f>IF($V102&lt;=AO$2,0,IF($O102&lt;=AO$2,0,IF($G102&gt;=AP$2,0,IF($K102&gt;=$J102,0,IF($O102&lt;=AP$2,($J102-(SUM($K102,SUM($Z102:AO102)))),IF($L102=$D$139,(($J102-$K102)/$P102),(($J102-SUM($Z102:AO102))*$Q102))*IF($V102&lt;=AP$2,(DATEDIF(AO$2,$V102,"D")/365),IF($G102&gt;AO$2,(DATEDIF($G102,AP$2,"D")/365),1)))))))</f>
        <v>0</v>
      </c>
      <c r="AQ102" s="53">
        <f>IF($V102&lt;=AP$2,0,IF($O102&lt;=AP$2,0,IF($G102&gt;=AQ$2,0,IF($K102&gt;=$J102,0,IF($O102&lt;=AQ$2,($J102-(SUM($K102,SUM($Z102:AP102)))),IF($L102=$D$139,(($J102-$K102)/$P102),(($J102-SUM($Z102:AP102))*$Q102))*IF($V102&lt;=AQ$2,(DATEDIF(AP$2,$V102,"D")/365),IF($G102&gt;AP$2,(DATEDIF($G102,AQ$2,"D")/365),1)))))))</f>
        <v>0</v>
      </c>
      <c r="AR102" s="53">
        <f>IF($V102&lt;=AQ$2,0,IF($O102&lt;=AQ$2,0,IF($G102&gt;=AR$2,0,IF($K102&gt;=$J102,0,IF($O102&lt;=AR$2,($J102-(SUM($K102,SUM($Z102:AQ102)))),IF($L102=$D$139,(($J102-$K102)/$P102),(($J102-SUM($Z102:AQ102))*$Q102))*IF($V102&lt;=AR$2,(DATEDIF(AQ$2,$V102,"D")/365),IF($G102&gt;AQ$2,(DATEDIF($G102,AR$2,"D")/365),1)))))))</f>
        <v>0</v>
      </c>
      <c r="AS102" s="53">
        <f>IF($V102&lt;=AR$2,0,IF($O102&lt;=AR$2,0,IF($G102&gt;=AS$2,0,IF($K102&gt;=$J102,0,IF($O102&lt;=AS$2,($J102-(SUM($K102,SUM($Z102:AR102)))),IF($L102=$D$139,(($J102-$K102)/$P102),(($J102-SUM($Z102:AR102))*$Q102))*IF($V102&lt;=AS$2,(DATEDIF(AR$2,$V102,"D")/365),IF($G102&gt;AR$2,(DATEDIF($G102,AS$2,"D")/365),1)))))))</f>
        <v>0</v>
      </c>
      <c r="AT102" s="53">
        <f>IF($V102&lt;=AS$2,0,IF($O102&lt;=AS$2,0,IF($G102&gt;=AT$2,0,IF($K102&gt;=$J102,0,IF($O102&lt;=AT$2,($J102-(SUM($K102,SUM($Z102:AS102)))),IF($L102=$D$139,(($J102-$K102)/$P102),(($J102-SUM($Z102:AS102))*$Q102))*IF($V102&lt;=AT$2,(DATEDIF(AS$2,$V102,"D")/365),IF($G102&gt;AS$2,(DATEDIF($G102,AT$2,"D")/365),1)))))))</f>
        <v>0</v>
      </c>
      <c r="AU102" s="53">
        <f>IF($V102&lt;=AT$2,0,IF($O102&lt;=AT$2,0,IF($G102&gt;=AU$2,0,IF($K102&gt;=$J102,0,IF($O102&lt;=AU$2,($J102-(SUM($K102,SUM($Z102:AT102)))),IF($L102=$D$139,(($J102-$K102)/$P102),(($J102-SUM($Z102:AT102))*$Q102))*IF($V102&lt;=AU$2,(DATEDIF(AT$2,$V102,"D")/365),IF($G102&gt;AT$2,(DATEDIF($G102,AU$2,"D")/365),1)))))))</f>
        <v>0</v>
      </c>
      <c r="AV102" s="53">
        <f>IF($V102&lt;=AU$2,0,IF($O102&lt;=AU$2,0,IF($G102&gt;=AV$2,0,IF($K102&gt;=$J102,0,IF($O102&lt;=AV$2,($J102-(SUM($K102,SUM($Z102:AU102)))),IF($L102=$D$139,(($J102-$K102)/$P102),(($J102-SUM($Z102:AU102))*$Q102))*IF($V102&lt;=AV$2,(DATEDIF(AU$2,$V102,"D")/365),IF($G102&gt;AU$2,(DATEDIF($G102,AV$2,"D")/365),1)))))))</f>
        <v>0</v>
      </c>
      <c r="AW102" s="53">
        <f>IF($V102&lt;=AV$2,0,IF($O102&lt;=AV$2,0,IF($G102&gt;=AW$2,0,IF($K102&gt;=$J102,0,IF($O102&lt;=AW$2,($J102-(SUM($K102,SUM($Z102:AV102)))),IF($L102=$D$139,(($J102-$K102)/$P102),(($J102-SUM($Z102:AV102))*$Q102))*IF($V102&lt;=AW$2,(DATEDIF(AV$2,$V102,"D")/365),IF($G102&gt;AV$2,(DATEDIF($G102,AW$2,"D")/365),1)))))))</f>
        <v>0</v>
      </c>
      <c r="AX102" s="53">
        <f>IF($V102&lt;=AW$2,0,IF($O102&lt;=AW$2,0,IF($G102&gt;=AX$2,0,IF($K102&gt;=$J102,0,IF($O102&lt;=AX$2,($J102-(SUM($K102,SUM($Z102:AW102)))),IF($L102=$D$139,(($J102-$K102)/$P102),(($J102-SUM($Z102:AW102))*$Q102))*IF($V102&lt;=AX$2,(DATEDIF(AW$2,$V102,"D")/365),IF($G102&gt;AW$2,(DATEDIF($G102,AX$2,"D")/365),1)))))))</f>
        <v>0</v>
      </c>
      <c r="AY102" s="53">
        <f>IF($V102&lt;=AX$2,0,IF($O102&lt;=AX$2,0,IF($G102&gt;=AY$2,0,IF($K102&gt;=$J102,0,IF($O102&lt;=AY$2,($J102-(SUM($K102,SUM($Z102:AX102)))),IF($L102=$D$139,(($J102-$K102)/$P102),(($J102-SUM($Z102:AX102))*$Q102))*IF($V102&lt;=AY$2,(DATEDIF(AX$2,$V102,"D")/365),IF($G102&gt;AX$2,(DATEDIF($G102,AY$2,"D")/365),1)))))))</f>
        <v>0</v>
      </c>
      <c r="AZ102" s="52"/>
      <c r="BA102" s="52"/>
      <c r="BB102" s="126">
        <f>IF($V102&lt;=BB$2,0,IF($G102&gt;=BB$2,0,IF($G102&gt;$W$3,(J102-Z102),IF($G102&lt;=$W$3,J102-SUM(W102,$Z102:Z102),0))))</f>
        <v>0</v>
      </c>
      <c r="BC102" s="53">
        <f t="shared" si="41"/>
        <v>0</v>
      </c>
      <c r="BD102" s="52">
        <f t="shared" si="41"/>
        <v>0</v>
      </c>
      <c r="BE102" s="53">
        <f t="shared" si="41"/>
        <v>0</v>
      </c>
      <c r="BF102" s="52">
        <f t="shared" si="41"/>
        <v>0</v>
      </c>
      <c r="BG102" s="53">
        <f t="shared" si="41"/>
        <v>0</v>
      </c>
      <c r="BH102" s="52">
        <f t="shared" si="41"/>
        <v>0</v>
      </c>
      <c r="BI102" s="53">
        <f t="shared" si="41"/>
        <v>0</v>
      </c>
      <c r="BJ102" s="52">
        <f t="shared" si="41"/>
        <v>0</v>
      </c>
      <c r="BK102" s="53">
        <f t="shared" si="41"/>
        <v>0</v>
      </c>
      <c r="BL102" s="52">
        <f t="shared" si="41"/>
        <v>0</v>
      </c>
      <c r="BM102" s="53">
        <f t="shared" si="41"/>
        <v>0</v>
      </c>
      <c r="BN102" s="52">
        <f t="shared" si="41"/>
        <v>0</v>
      </c>
      <c r="BO102" s="53">
        <f t="shared" si="41"/>
        <v>0</v>
      </c>
      <c r="BP102" s="52">
        <f t="shared" si="41"/>
        <v>0</v>
      </c>
      <c r="BQ102" s="53">
        <f t="shared" si="41"/>
        <v>0</v>
      </c>
      <c r="BR102" s="52">
        <f t="shared" si="41"/>
        <v>0</v>
      </c>
      <c r="BS102" s="53">
        <f t="shared" si="40"/>
        <v>0</v>
      </c>
      <c r="BT102" s="52">
        <f t="shared" si="40"/>
        <v>0</v>
      </c>
      <c r="BU102" s="53">
        <f t="shared" si="40"/>
        <v>0</v>
      </c>
      <c r="BV102" s="52">
        <f t="shared" si="39"/>
        <v>0</v>
      </c>
      <c r="BW102" s="53">
        <f t="shared" si="39"/>
        <v>0</v>
      </c>
      <c r="BX102" s="52">
        <f t="shared" si="39"/>
        <v>0</v>
      </c>
      <c r="BY102" s="53">
        <f t="shared" si="39"/>
        <v>0</v>
      </c>
      <c r="BZ102" s="52">
        <f t="shared" si="39"/>
        <v>0</v>
      </c>
      <c r="CA102" s="53">
        <f t="shared" si="39"/>
        <v>0</v>
      </c>
    </row>
    <row r="103" spans="1:79">
      <c r="A103" s="20">
        <v>102</v>
      </c>
      <c r="B103" s="20" t="s">
        <v>30</v>
      </c>
      <c r="C103" s="20" t="s">
        <v>153</v>
      </c>
      <c r="D103" s="2">
        <v>1985</v>
      </c>
      <c r="E103" s="3">
        <v>4</v>
      </c>
      <c r="F103" s="2">
        <v>1</v>
      </c>
      <c r="G103" s="55">
        <f t="shared" si="22"/>
        <v>31137</v>
      </c>
      <c r="H103" s="4">
        <v>0</v>
      </c>
      <c r="I103" s="1">
        <v>0</v>
      </c>
      <c r="J103" s="51">
        <f t="shared" si="23"/>
        <v>0</v>
      </c>
      <c r="K103" s="54">
        <f t="shared" si="24"/>
        <v>0</v>
      </c>
      <c r="L103" s="4" t="s">
        <v>96</v>
      </c>
      <c r="M103" s="54">
        <f t="shared" si="37"/>
        <v>10</v>
      </c>
      <c r="N103" s="53">
        <f t="shared" si="28"/>
        <v>10</v>
      </c>
      <c r="O103" s="55">
        <f t="shared" si="29"/>
        <v>34789</v>
      </c>
      <c r="P103" s="53">
        <f t="shared" si="30"/>
        <v>0</v>
      </c>
      <c r="Q103" s="111">
        <f t="shared" si="31"/>
        <v>0</v>
      </c>
      <c r="R103" s="150" t="s">
        <v>130</v>
      </c>
      <c r="S103" s="151">
        <v>17</v>
      </c>
      <c r="T103" s="152">
        <v>4</v>
      </c>
      <c r="U103" s="151">
        <v>2035</v>
      </c>
      <c r="V103" s="116">
        <f t="shared" si="32"/>
        <v>54878</v>
      </c>
      <c r="W103" s="53">
        <f t="shared" si="33"/>
        <v>0</v>
      </c>
      <c r="X103" s="53">
        <f t="shared" si="34"/>
        <v>0</v>
      </c>
      <c r="Y103" s="53">
        <f t="shared" si="35"/>
        <v>0</v>
      </c>
      <c r="Z103" s="53">
        <f t="shared" si="36"/>
        <v>0</v>
      </c>
      <c r="AA103" s="53">
        <f>IF($V103&lt;=Z$2,0,IF($O103&lt;=Z$2,0,IF($G103&gt;=AA$2,0,IF($K103&gt;=$J103,0,IF($O103&lt;=AA$2,($J103-(SUM($K103,SUM($Z103:Z103)))),IF($L103=$D$139,(($J103-$K103)/$P103),(($J103-SUM($Z103:Z103))*$Q103))*IF($V103&lt;=AA$2,(DATEDIF(Z$2,$V103,"D")/365),IF($G103&gt;Z$2,(DATEDIF($G103,AA$2,"D")/365),1)))))))</f>
        <v>0</v>
      </c>
      <c r="AB103" s="53">
        <f>IF($V103&lt;=AA$2,0,IF($O103&lt;=AA$2,0,IF($G103&gt;=AB$2,0,IF($K103&gt;=$J103,0,IF($O103&lt;=AB$2,($J103-(SUM($K103,SUM($Z103:AA103)))),IF($L103=$D$139,(($J103-$K103)/$P103),(($J103-SUM($Z103:AA103))*$Q103))*IF($V103&lt;=AB$2,(DATEDIF(AA$2,$V103,"D")/365),IF($G103&gt;AA$2,(DATEDIF($G103,AB$2,"D")/365),1)))))))</f>
        <v>0</v>
      </c>
      <c r="AC103" s="53">
        <f>IF($V103&lt;=AB$2,0,IF($O103&lt;=AB$2,0,IF($G103&gt;=AC$2,0,IF($K103&gt;=$J103,0,IF($O103&lt;=AC$2,($J103-(SUM($K103,SUM($Z103:AB103)))),IF($L103=$D$139,(($J103-$K103)/$P103),(($J103-SUM($Z103:AB103))*$Q103))*IF($V103&lt;=AC$2,(DATEDIF(AB$2,$V103,"D")/365),IF($G103&gt;AB$2,(DATEDIF($G103,AC$2,"D")/365),1)))))))</f>
        <v>0</v>
      </c>
      <c r="AD103" s="53">
        <f>IF($V103&lt;=AC$2,0,IF($O103&lt;=AC$2,0,IF($G103&gt;=AD$2,0,IF($K103&gt;=$J103,0,IF($O103&lt;=AD$2,($J103-(SUM($K103,SUM($Z103:AC103)))),IF($L103=$D$139,(($J103-$K103)/$P103),(($J103-SUM($Z103:AC103))*$Q103))*IF($V103&lt;=AD$2,(DATEDIF(AC$2,$V103,"D")/365),IF($G103&gt;AC$2,(DATEDIF($G103,AD$2,"D")/365),1)))))))</f>
        <v>0</v>
      </c>
      <c r="AE103" s="53">
        <f>IF($V103&lt;=AD$2,0,IF($O103&lt;=AD$2,0,IF($G103&gt;=AE$2,0,IF($K103&gt;=$J103,0,IF($O103&lt;=AE$2,($J103-(SUM($K103,SUM($Z103:AD103)))),IF($L103=$D$139,(($J103-$K103)/$P103),(($J103-SUM($Z103:AD103))*$Q103))*IF($V103&lt;=AE$2,(DATEDIF(AD$2,$V103,"D")/365),IF($G103&gt;AD$2,(DATEDIF($G103,AE$2,"D")/365),1)))))))</f>
        <v>0</v>
      </c>
      <c r="AF103" s="53">
        <f>IF($V103&lt;=AE$2,0,IF($O103&lt;=AE$2,0,IF($G103&gt;=AF$2,0,IF($K103&gt;=$J103,0,IF($O103&lt;=AF$2,($J103-(SUM($K103,SUM($Z103:AE103)))),IF($L103=$D$139,(($J103-$K103)/$P103),(($J103-SUM($Z103:AE103))*$Q103))*IF($V103&lt;=AF$2,(DATEDIF(AE$2,$V103,"D")/365),IF($G103&gt;AE$2,(DATEDIF($G103,AF$2,"D")/365),1)))))))</f>
        <v>0</v>
      </c>
      <c r="AG103" s="53">
        <f>IF($V103&lt;=AF$2,0,IF($O103&lt;=AF$2,0,IF($G103&gt;=AG$2,0,IF($K103&gt;=$J103,0,IF($O103&lt;=AG$2,($J103-(SUM($K103,SUM($Z103:AF103)))),IF($L103=$D$139,(($J103-$K103)/$P103),(($J103-SUM($Z103:AF103))*$Q103))*IF($V103&lt;=AG$2,(DATEDIF(AF$2,$V103,"D")/365),IF($G103&gt;AF$2,(DATEDIF($G103,AG$2,"D")/365),1)))))))</f>
        <v>0</v>
      </c>
      <c r="AH103" s="53">
        <f>IF($V103&lt;=AG$2,0,IF($O103&lt;=AG$2,0,IF($G103&gt;=AH$2,0,IF($K103&gt;=$J103,0,IF($O103&lt;=AH$2,($J103-(SUM($K103,SUM($Z103:AG103)))),IF($L103=$D$139,(($J103-$K103)/$P103),(($J103-SUM($Z103:AG103))*$Q103))*IF($V103&lt;=AH$2,(DATEDIF(AG$2,$V103,"D")/365),IF($G103&gt;AG$2,(DATEDIF($G103,AH$2,"D")/365),1)))))))</f>
        <v>0</v>
      </c>
      <c r="AI103" s="53">
        <f>IF($V103&lt;=AH$2,0,IF($O103&lt;=AH$2,0,IF($G103&gt;=AI$2,0,IF($K103&gt;=$J103,0,IF($O103&lt;=AI$2,($J103-(SUM($K103,SUM($Z103:AH103)))),IF($L103=$D$139,(($J103-$K103)/$P103),(($J103-SUM($Z103:AH103))*$Q103))*IF($V103&lt;=AI$2,(DATEDIF(AH$2,$V103,"D")/365),IF($G103&gt;AH$2,(DATEDIF($G103,AI$2,"D")/365),1)))))))</f>
        <v>0</v>
      </c>
      <c r="AJ103" s="53">
        <f>IF($V103&lt;=AI$2,0,IF($O103&lt;=AI$2,0,IF($G103&gt;=AJ$2,0,IF($K103&gt;=$J103,0,IF($O103&lt;=AJ$2,($J103-(SUM($K103,SUM($Z103:AI103)))),IF($L103=$D$139,(($J103-$K103)/$P103),(($J103-SUM($Z103:AI103))*$Q103))*IF($V103&lt;=AJ$2,(DATEDIF(AI$2,$V103,"D")/365),IF($G103&gt;AI$2,(DATEDIF($G103,AJ$2,"D")/365),1)))))))</f>
        <v>0</v>
      </c>
      <c r="AK103" s="53">
        <f>IF($V103&lt;=AJ$2,0,IF($O103&lt;=AJ$2,0,IF($G103&gt;=AK$2,0,IF($K103&gt;=$J103,0,IF($O103&lt;=AK$2,($J103-(SUM($K103,SUM($Z103:AJ103)))),IF($L103=$D$139,(($J103-$K103)/$P103),(($J103-SUM($Z103:AJ103))*$Q103))*IF($V103&lt;=AK$2,(DATEDIF(AJ$2,$V103,"D")/365),IF($G103&gt;AJ$2,(DATEDIF($G103,AK$2,"D")/365),1)))))))</f>
        <v>0</v>
      </c>
      <c r="AL103" s="53">
        <f>IF($V103&lt;=AK$2,0,IF($O103&lt;=AK$2,0,IF($G103&gt;=AL$2,0,IF($K103&gt;=$J103,0,IF($O103&lt;=AL$2,($J103-(SUM($K103,SUM($Z103:AK103)))),IF($L103=$D$139,(($J103-$K103)/$P103),(($J103-SUM($Z103:AK103))*$Q103))*IF($V103&lt;=AL$2,(DATEDIF(AK$2,$V103,"D")/365),IF($G103&gt;AK$2,(DATEDIF($G103,AL$2,"D")/365),1)))))))</f>
        <v>0</v>
      </c>
      <c r="AM103" s="53">
        <f>IF($V103&lt;=AL$2,0,IF($O103&lt;=AL$2,0,IF($G103&gt;=AM$2,0,IF($K103&gt;=$J103,0,IF($O103&lt;=AM$2,($J103-(SUM($K103,SUM($Z103:AL103)))),IF($L103=$D$139,(($J103-$K103)/$P103),(($J103-SUM($Z103:AL103))*$Q103))*IF($V103&lt;=AM$2,(DATEDIF(AL$2,$V103,"D")/365),IF($G103&gt;AL$2,(DATEDIF($G103,AM$2,"D")/365),1)))))))</f>
        <v>0</v>
      </c>
      <c r="AN103" s="53">
        <f>IF($V103&lt;=AM$2,0,IF($O103&lt;=AM$2,0,IF($G103&gt;=AN$2,0,IF($K103&gt;=$J103,0,IF($O103&lt;=AN$2,($J103-(SUM($K103,SUM($Z103:AM103)))),IF($L103=$D$139,(($J103-$K103)/$P103),(($J103-SUM($Z103:AM103))*$Q103))*IF($V103&lt;=AN$2,(DATEDIF(AM$2,$V103,"D")/365),IF($G103&gt;AM$2,(DATEDIF($G103,AN$2,"D")/365),1)))))))</f>
        <v>0</v>
      </c>
      <c r="AO103" s="53">
        <f>IF($V103&lt;=AN$2,0,IF($O103&lt;=AN$2,0,IF($G103&gt;=AO$2,0,IF($K103&gt;=$J103,0,IF($O103&lt;=AO$2,($J103-(SUM($K103,SUM($Z103:AN103)))),IF($L103=$D$139,(($J103-$K103)/$P103),(($J103-SUM($Z103:AN103))*$Q103))*IF($V103&lt;=AO$2,(DATEDIF(AN$2,$V103,"D")/365),IF($G103&gt;AN$2,(DATEDIF($G103,AO$2,"D")/365),1)))))))</f>
        <v>0</v>
      </c>
      <c r="AP103" s="53">
        <f>IF($V103&lt;=AO$2,0,IF($O103&lt;=AO$2,0,IF($G103&gt;=AP$2,0,IF($K103&gt;=$J103,0,IF($O103&lt;=AP$2,($J103-(SUM($K103,SUM($Z103:AO103)))),IF($L103=$D$139,(($J103-$K103)/$P103),(($J103-SUM($Z103:AO103))*$Q103))*IF($V103&lt;=AP$2,(DATEDIF(AO$2,$V103,"D")/365),IF($G103&gt;AO$2,(DATEDIF($G103,AP$2,"D")/365),1)))))))</f>
        <v>0</v>
      </c>
      <c r="AQ103" s="53">
        <f>IF($V103&lt;=AP$2,0,IF($O103&lt;=AP$2,0,IF($G103&gt;=AQ$2,0,IF($K103&gt;=$J103,0,IF($O103&lt;=AQ$2,($J103-(SUM($K103,SUM($Z103:AP103)))),IF($L103=$D$139,(($J103-$K103)/$P103),(($J103-SUM($Z103:AP103))*$Q103))*IF($V103&lt;=AQ$2,(DATEDIF(AP$2,$V103,"D")/365),IF($G103&gt;AP$2,(DATEDIF($G103,AQ$2,"D")/365),1)))))))</f>
        <v>0</v>
      </c>
      <c r="AR103" s="53">
        <f>IF($V103&lt;=AQ$2,0,IF($O103&lt;=AQ$2,0,IF($G103&gt;=AR$2,0,IF($K103&gt;=$J103,0,IF($O103&lt;=AR$2,($J103-(SUM($K103,SUM($Z103:AQ103)))),IF($L103=$D$139,(($J103-$K103)/$P103),(($J103-SUM($Z103:AQ103))*$Q103))*IF($V103&lt;=AR$2,(DATEDIF(AQ$2,$V103,"D")/365),IF($G103&gt;AQ$2,(DATEDIF($G103,AR$2,"D")/365),1)))))))</f>
        <v>0</v>
      </c>
      <c r="AS103" s="53">
        <f>IF($V103&lt;=AR$2,0,IF($O103&lt;=AR$2,0,IF($G103&gt;=AS$2,0,IF($K103&gt;=$J103,0,IF($O103&lt;=AS$2,($J103-(SUM($K103,SUM($Z103:AR103)))),IF($L103=$D$139,(($J103-$K103)/$P103),(($J103-SUM($Z103:AR103))*$Q103))*IF($V103&lt;=AS$2,(DATEDIF(AR$2,$V103,"D")/365),IF($G103&gt;AR$2,(DATEDIF($G103,AS$2,"D")/365),1)))))))</f>
        <v>0</v>
      </c>
      <c r="AT103" s="53">
        <f>IF($V103&lt;=AS$2,0,IF($O103&lt;=AS$2,0,IF($G103&gt;=AT$2,0,IF($K103&gt;=$J103,0,IF($O103&lt;=AT$2,($J103-(SUM($K103,SUM($Z103:AS103)))),IF($L103=$D$139,(($J103-$K103)/$P103),(($J103-SUM($Z103:AS103))*$Q103))*IF($V103&lt;=AT$2,(DATEDIF(AS$2,$V103,"D")/365),IF($G103&gt;AS$2,(DATEDIF($G103,AT$2,"D")/365),1)))))))</f>
        <v>0</v>
      </c>
      <c r="AU103" s="53">
        <f>IF($V103&lt;=AT$2,0,IF($O103&lt;=AT$2,0,IF($G103&gt;=AU$2,0,IF($K103&gt;=$J103,0,IF($O103&lt;=AU$2,($J103-(SUM($K103,SUM($Z103:AT103)))),IF($L103=$D$139,(($J103-$K103)/$P103),(($J103-SUM($Z103:AT103))*$Q103))*IF($V103&lt;=AU$2,(DATEDIF(AT$2,$V103,"D")/365),IF($G103&gt;AT$2,(DATEDIF($G103,AU$2,"D")/365),1)))))))</f>
        <v>0</v>
      </c>
      <c r="AV103" s="53">
        <f>IF($V103&lt;=AU$2,0,IF($O103&lt;=AU$2,0,IF($G103&gt;=AV$2,0,IF($K103&gt;=$J103,0,IF($O103&lt;=AV$2,($J103-(SUM($K103,SUM($Z103:AU103)))),IF($L103=$D$139,(($J103-$K103)/$P103),(($J103-SUM($Z103:AU103))*$Q103))*IF($V103&lt;=AV$2,(DATEDIF(AU$2,$V103,"D")/365),IF($G103&gt;AU$2,(DATEDIF($G103,AV$2,"D")/365),1)))))))</f>
        <v>0</v>
      </c>
      <c r="AW103" s="53">
        <f>IF($V103&lt;=AV$2,0,IF($O103&lt;=AV$2,0,IF($G103&gt;=AW$2,0,IF($K103&gt;=$J103,0,IF($O103&lt;=AW$2,($J103-(SUM($K103,SUM($Z103:AV103)))),IF($L103=$D$139,(($J103-$K103)/$P103),(($J103-SUM($Z103:AV103))*$Q103))*IF($V103&lt;=AW$2,(DATEDIF(AV$2,$V103,"D")/365),IF($G103&gt;AV$2,(DATEDIF($G103,AW$2,"D")/365),1)))))))</f>
        <v>0</v>
      </c>
      <c r="AX103" s="53">
        <f>IF($V103&lt;=AW$2,0,IF($O103&lt;=AW$2,0,IF($G103&gt;=AX$2,0,IF($K103&gt;=$J103,0,IF($O103&lt;=AX$2,($J103-(SUM($K103,SUM($Z103:AW103)))),IF($L103=$D$139,(($J103-$K103)/$P103),(($J103-SUM($Z103:AW103))*$Q103))*IF($V103&lt;=AX$2,(DATEDIF(AW$2,$V103,"D")/365),IF($G103&gt;AW$2,(DATEDIF($G103,AX$2,"D")/365),1)))))))</f>
        <v>0</v>
      </c>
      <c r="AY103" s="53">
        <f>IF($V103&lt;=AX$2,0,IF($O103&lt;=AX$2,0,IF($G103&gt;=AY$2,0,IF($K103&gt;=$J103,0,IF($O103&lt;=AY$2,($J103-(SUM($K103,SUM($Z103:AX103)))),IF($L103=$D$139,(($J103-$K103)/$P103),(($J103-SUM($Z103:AX103))*$Q103))*IF($V103&lt;=AY$2,(DATEDIF(AX$2,$V103,"D")/365),IF($G103&gt;AX$2,(DATEDIF($G103,AY$2,"D")/365),1)))))))</f>
        <v>0</v>
      </c>
      <c r="AZ103" s="52"/>
      <c r="BA103" s="52"/>
      <c r="BB103" s="126">
        <f>IF($V103&lt;=BB$2,0,IF($G103&gt;=BB$2,0,IF($G103&gt;$W$3,(J103-Z103),IF($G103&lt;=$W$3,J103-SUM(W103,$Z103:Z103),0))))</f>
        <v>0</v>
      </c>
      <c r="BC103" s="53">
        <f t="shared" si="41"/>
        <v>0</v>
      </c>
      <c r="BD103" s="52">
        <f t="shared" si="41"/>
        <v>0</v>
      </c>
      <c r="BE103" s="53">
        <f t="shared" si="41"/>
        <v>0</v>
      </c>
      <c r="BF103" s="52">
        <f t="shared" si="41"/>
        <v>0</v>
      </c>
      <c r="BG103" s="53">
        <f t="shared" si="41"/>
        <v>0</v>
      </c>
      <c r="BH103" s="52">
        <f t="shared" si="41"/>
        <v>0</v>
      </c>
      <c r="BI103" s="53">
        <f t="shared" si="41"/>
        <v>0</v>
      </c>
      <c r="BJ103" s="52">
        <f t="shared" si="41"/>
        <v>0</v>
      </c>
      <c r="BK103" s="53">
        <f t="shared" si="41"/>
        <v>0</v>
      </c>
      <c r="BL103" s="52">
        <f t="shared" si="41"/>
        <v>0</v>
      </c>
      <c r="BM103" s="53">
        <f t="shared" si="41"/>
        <v>0</v>
      </c>
      <c r="BN103" s="52">
        <f t="shared" si="41"/>
        <v>0</v>
      </c>
      <c r="BO103" s="53">
        <f t="shared" si="41"/>
        <v>0</v>
      </c>
      <c r="BP103" s="52">
        <f t="shared" si="41"/>
        <v>0</v>
      </c>
      <c r="BQ103" s="53">
        <f t="shared" si="41"/>
        <v>0</v>
      </c>
      <c r="BR103" s="52">
        <f t="shared" si="41"/>
        <v>0</v>
      </c>
      <c r="BS103" s="53">
        <f t="shared" si="40"/>
        <v>0</v>
      </c>
      <c r="BT103" s="52">
        <f t="shared" si="40"/>
        <v>0</v>
      </c>
      <c r="BU103" s="53">
        <f t="shared" si="40"/>
        <v>0</v>
      </c>
      <c r="BV103" s="52">
        <f t="shared" si="39"/>
        <v>0</v>
      </c>
      <c r="BW103" s="53">
        <f t="shared" si="39"/>
        <v>0</v>
      </c>
      <c r="BX103" s="52">
        <f t="shared" si="39"/>
        <v>0</v>
      </c>
      <c r="BY103" s="53">
        <f t="shared" si="39"/>
        <v>0</v>
      </c>
      <c r="BZ103" s="52">
        <f t="shared" si="39"/>
        <v>0</v>
      </c>
      <c r="CA103" s="53">
        <f t="shared" si="39"/>
        <v>0</v>
      </c>
    </row>
    <row r="104" spans="1:79">
      <c r="A104" s="20">
        <v>103</v>
      </c>
      <c r="B104" s="20" t="s">
        <v>30</v>
      </c>
      <c r="C104" s="20" t="s">
        <v>153</v>
      </c>
      <c r="D104" s="2">
        <v>1985</v>
      </c>
      <c r="E104" s="3">
        <v>4</v>
      </c>
      <c r="F104" s="2">
        <v>1</v>
      </c>
      <c r="G104" s="55">
        <f t="shared" si="22"/>
        <v>31137</v>
      </c>
      <c r="H104" s="4">
        <v>0</v>
      </c>
      <c r="I104" s="1">
        <v>0</v>
      </c>
      <c r="J104" s="51">
        <f t="shared" si="23"/>
        <v>0</v>
      </c>
      <c r="K104" s="54">
        <f t="shared" si="24"/>
        <v>0</v>
      </c>
      <c r="L104" s="4" t="s">
        <v>96</v>
      </c>
      <c r="M104" s="54">
        <f t="shared" si="37"/>
        <v>10</v>
      </c>
      <c r="N104" s="53">
        <f t="shared" si="28"/>
        <v>10</v>
      </c>
      <c r="O104" s="55">
        <f t="shared" si="29"/>
        <v>34789</v>
      </c>
      <c r="P104" s="53">
        <f t="shared" si="30"/>
        <v>0</v>
      </c>
      <c r="Q104" s="111">
        <f t="shared" si="31"/>
        <v>0</v>
      </c>
      <c r="R104" s="150" t="s">
        <v>130</v>
      </c>
      <c r="S104" s="151">
        <v>17</v>
      </c>
      <c r="T104" s="152">
        <v>4</v>
      </c>
      <c r="U104" s="151">
        <v>2035</v>
      </c>
      <c r="V104" s="116">
        <f t="shared" si="32"/>
        <v>54878</v>
      </c>
      <c r="W104" s="53">
        <f t="shared" si="33"/>
        <v>0</v>
      </c>
      <c r="X104" s="53">
        <f t="shared" si="34"/>
        <v>0</v>
      </c>
      <c r="Y104" s="53">
        <f t="shared" si="35"/>
        <v>0</v>
      </c>
      <c r="Z104" s="53">
        <f t="shared" si="36"/>
        <v>0</v>
      </c>
      <c r="AA104" s="53">
        <f>IF($V104&lt;=Z$2,0,IF($O104&lt;=Z$2,0,IF($G104&gt;=AA$2,0,IF($K104&gt;=$J104,0,IF($O104&lt;=AA$2,($J104-(SUM($K104,SUM($Z104:Z104)))),IF($L104=$D$139,(($J104-$K104)/$P104),(($J104-SUM($Z104:Z104))*$Q104))*IF($V104&lt;=AA$2,(DATEDIF(Z$2,$V104,"D")/365),IF($G104&gt;Z$2,(DATEDIF($G104,AA$2,"D")/365),1)))))))</f>
        <v>0</v>
      </c>
      <c r="AB104" s="53">
        <f>IF($V104&lt;=AA$2,0,IF($O104&lt;=AA$2,0,IF($G104&gt;=AB$2,0,IF($K104&gt;=$J104,0,IF($O104&lt;=AB$2,($J104-(SUM($K104,SUM($Z104:AA104)))),IF($L104=$D$139,(($J104-$K104)/$P104),(($J104-SUM($Z104:AA104))*$Q104))*IF($V104&lt;=AB$2,(DATEDIF(AA$2,$V104,"D")/365),IF($G104&gt;AA$2,(DATEDIF($G104,AB$2,"D")/365),1)))))))</f>
        <v>0</v>
      </c>
      <c r="AC104" s="53">
        <f>IF($V104&lt;=AB$2,0,IF($O104&lt;=AB$2,0,IF($G104&gt;=AC$2,0,IF($K104&gt;=$J104,0,IF($O104&lt;=AC$2,($J104-(SUM($K104,SUM($Z104:AB104)))),IF($L104=$D$139,(($J104-$K104)/$P104),(($J104-SUM($Z104:AB104))*$Q104))*IF($V104&lt;=AC$2,(DATEDIF(AB$2,$V104,"D")/365),IF($G104&gt;AB$2,(DATEDIF($G104,AC$2,"D")/365),1)))))))</f>
        <v>0</v>
      </c>
      <c r="AD104" s="53">
        <f>IF($V104&lt;=AC$2,0,IF($O104&lt;=AC$2,0,IF($G104&gt;=AD$2,0,IF($K104&gt;=$J104,0,IF($O104&lt;=AD$2,($J104-(SUM($K104,SUM($Z104:AC104)))),IF($L104=$D$139,(($J104-$K104)/$P104),(($J104-SUM($Z104:AC104))*$Q104))*IF($V104&lt;=AD$2,(DATEDIF(AC$2,$V104,"D")/365),IF($G104&gt;AC$2,(DATEDIF($G104,AD$2,"D")/365),1)))))))</f>
        <v>0</v>
      </c>
      <c r="AE104" s="53">
        <f>IF($V104&lt;=AD$2,0,IF($O104&lt;=AD$2,0,IF($G104&gt;=AE$2,0,IF($K104&gt;=$J104,0,IF($O104&lt;=AE$2,($J104-(SUM($K104,SUM($Z104:AD104)))),IF($L104=$D$139,(($J104-$K104)/$P104),(($J104-SUM($Z104:AD104))*$Q104))*IF($V104&lt;=AE$2,(DATEDIF(AD$2,$V104,"D")/365),IF($G104&gt;AD$2,(DATEDIF($G104,AE$2,"D")/365),1)))))))</f>
        <v>0</v>
      </c>
      <c r="AF104" s="53">
        <f>IF($V104&lt;=AE$2,0,IF($O104&lt;=AE$2,0,IF($G104&gt;=AF$2,0,IF($K104&gt;=$J104,0,IF($O104&lt;=AF$2,($J104-(SUM($K104,SUM($Z104:AE104)))),IF($L104=$D$139,(($J104-$K104)/$P104),(($J104-SUM($Z104:AE104))*$Q104))*IF($V104&lt;=AF$2,(DATEDIF(AE$2,$V104,"D")/365),IF($G104&gt;AE$2,(DATEDIF($G104,AF$2,"D")/365),1)))))))</f>
        <v>0</v>
      </c>
      <c r="AG104" s="53">
        <f>IF($V104&lt;=AF$2,0,IF($O104&lt;=AF$2,0,IF($G104&gt;=AG$2,0,IF($K104&gt;=$J104,0,IF($O104&lt;=AG$2,($J104-(SUM($K104,SUM($Z104:AF104)))),IF($L104=$D$139,(($J104-$K104)/$P104),(($J104-SUM($Z104:AF104))*$Q104))*IF($V104&lt;=AG$2,(DATEDIF(AF$2,$V104,"D")/365),IF($G104&gt;AF$2,(DATEDIF($G104,AG$2,"D")/365),1)))))))</f>
        <v>0</v>
      </c>
      <c r="AH104" s="53">
        <f>IF($V104&lt;=AG$2,0,IF($O104&lt;=AG$2,0,IF($G104&gt;=AH$2,0,IF($K104&gt;=$J104,0,IF($O104&lt;=AH$2,($J104-(SUM($K104,SUM($Z104:AG104)))),IF($L104=$D$139,(($J104-$K104)/$P104),(($J104-SUM($Z104:AG104))*$Q104))*IF($V104&lt;=AH$2,(DATEDIF(AG$2,$V104,"D")/365),IF($G104&gt;AG$2,(DATEDIF($G104,AH$2,"D")/365),1)))))))</f>
        <v>0</v>
      </c>
      <c r="AI104" s="53">
        <f>IF($V104&lt;=AH$2,0,IF($O104&lt;=AH$2,0,IF($G104&gt;=AI$2,0,IF($K104&gt;=$J104,0,IF($O104&lt;=AI$2,($J104-(SUM($K104,SUM($Z104:AH104)))),IF($L104=$D$139,(($J104-$K104)/$P104),(($J104-SUM($Z104:AH104))*$Q104))*IF($V104&lt;=AI$2,(DATEDIF(AH$2,$V104,"D")/365),IF($G104&gt;AH$2,(DATEDIF($G104,AI$2,"D")/365),1)))))))</f>
        <v>0</v>
      </c>
      <c r="AJ104" s="53">
        <f>IF($V104&lt;=AI$2,0,IF($O104&lt;=AI$2,0,IF($G104&gt;=AJ$2,0,IF($K104&gt;=$J104,0,IF($O104&lt;=AJ$2,($J104-(SUM($K104,SUM($Z104:AI104)))),IF($L104=$D$139,(($J104-$K104)/$P104),(($J104-SUM($Z104:AI104))*$Q104))*IF($V104&lt;=AJ$2,(DATEDIF(AI$2,$V104,"D")/365),IF($G104&gt;AI$2,(DATEDIF($G104,AJ$2,"D")/365),1)))))))</f>
        <v>0</v>
      </c>
      <c r="AK104" s="53">
        <f>IF($V104&lt;=AJ$2,0,IF($O104&lt;=AJ$2,0,IF($G104&gt;=AK$2,0,IF($K104&gt;=$J104,0,IF($O104&lt;=AK$2,($J104-(SUM($K104,SUM($Z104:AJ104)))),IF($L104=$D$139,(($J104-$K104)/$P104),(($J104-SUM($Z104:AJ104))*$Q104))*IF($V104&lt;=AK$2,(DATEDIF(AJ$2,$V104,"D")/365),IF($G104&gt;AJ$2,(DATEDIF($G104,AK$2,"D")/365),1)))))))</f>
        <v>0</v>
      </c>
      <c r="AL104" s="53">
        <f>IF($V104&lt;=AK$2,0,IF($O104&lt;=AK$2,0,IF($G104&gt;=AL$2,0,IF($K104&gt;=$J104,0,IF($O104&lt;=AL$2,($J104-(SUM($K104,SUM($Z104:AK104)))),IF($L104=$D$139,(($J104-$K104)/$P104),(($J104-SUM($Z104:AK104))*$Q104))*IF($V104&lt;=AL$2,(DATEDIF(AK$2,$V104,"D")/365),IF($G104&gt;AK$2,(DATEDIF($G104,AL$2,"D")/365),1)))))))</f>
        <v>0</v>
      </c>
      <c r="AM104" s="53">
        <f>IF($V104&lt;=AL$2,0,IF($O104&lt;=AL$2,0,IF($G104&gt;=AM$2,0,IF($K104&gt;=$J104,0,IF($O104&lt;=AM$2,($J104-(SUM($K104,SUM($Z104:AL104)))),IF($L104=$D$139,(($J104-$K104)/$P104),(($J104-SUM($Z104:AL104))*$Q104))*IF($V104&lt;=AM$2,(DATEDIF(AL$2,$V104,"D")/365),IF($G104&gt;AL$2,(DATEDIF($G104,AM$2,"D")/365),1)))))))</f>
        <v>0</v>
      </c>
      <c r="AN104" s="53">
        <f>IF($V104&lt;=AM$2,0,IF($O104&lt;=AM$2,0,IF($G104&gt;=AN$2,0,IF($K104&gt;=$J104,0,IF($O104&lt;=AN$2,($J104-(SUM($K104,SUM($Z104:AM104)))),IF($L104=$D$139,(($J104-$K104)/$P104),(($J104-SUM($Z104:AM104))*$Q104))*IF($V104&lt;=AN$2,(DATEDIF(AM$2,$V104,"D")/365),IF($G104&gt;AM$2,(DATEDIF($G104,AN$2,"D")/365),1)))))))</f>
        <v>0</v>
      </c>
      <c r="AO104" s="53">
        <f>IF($V104&lt;=AN$2,0,IF($O104&lt;=AN$2,0,IF($G104&gt;=AO$2,0,IF($K104&gt;=$J104,0,IF($O104&lt;=AO$2,($J104-(SUM($K104,SUM($Z104:AN104)))),IF($L104=$D$139,(($J104-$K104)/$P104),(($J104-SUM($Z104:AN104))*$Q104))*IF($V104&lt;=AO$2,(DATEDIF(AN$2,$V104,"D")/365),IF($G104&gt;AN$2,(DATEDIF($G104,AO$2,"D")/365),1)))))))</f>
        <v>0</v>
      </c>
      <c r="AP104" s="53">
        <f>IF($V104&lt;=AO$2,0,IF($O104&lt;=AO$2,0,IF($G104&gt;=AP$2,0,IF($K104&gt;=$J104,0,IF($O104&lt;=AP$2,($J104-(SUM($K104,SUM($Z104:AO104)))),IF($L104=$D$139,(($J104-$K104)/$P104),(($J104-SUM($Z104:AO104))*$Q104))*IF($V104&lt;=AP$2,(DATEDIF(AO$2,$V104,"D")/365),IF($G104&gt;AO$2,(DATEDIF($G104,AP$2,"D")/365),1)))))))</f>
        <v>0</v>
      </c>
      <c r="AQ104" s="53">
        <f>IF($V104&lt;=AP$2,0,IF($O104&lt;=AP$2,0,IF($G104&gt;=AQ$2,0,IF($K104&gt;=$J104,0,IF($O104&lt;=AQ$2,($J104-(SUM($K104,SUM($Z104:AP104)))),IF($L104=$D$139,(($J104-$K104)/$P104),(($J104-SUM($Z104:AP104))*$Q104))*IF($V104&lt;=AQ$2,(DATEDIF(AP$2,$V104,"D")/365),IF($G104&gt;AP$2,(DATEDIF($G104,AQ$2,"D")/365),1)))))))</f>
        <v>0</v>
      </c>
      <c r="AR104" s="53">
        <f>IF($V104&lt;=AQ$2,0,IF($O104&lt;=AQ$2,0,IF($G104&gt;=AR$2,0,IF($K104&gt;=$J104,0,IF($O104&lt;=AR$2,($J104-(SUM($K104,SUM($Z104:AQ104)))),IF($L104=$D$139,(($J104-$K104)/$P104),(($J104-SUM($Z104:AQ104))*$Q104))*IF($V104&lt;=AR$2,(DATEDIF(AQ$2,$V104,"D")/365),IF($G104&gt;AQ$2,(DATEDIF($G104,AR$2,"D")/365),1)))))))</f>
        <v>0</v>
      </c>
      <c r="AS104" s="53">
        <f>IF($V104&lt;=AR$2,0,IF($O104&lt;=AR$2,0,IF($G104&gt;=AS$2,0,IF($K104&gt;=$J104,0,IF($O104&lt;=AS$2,($J104-(SUM($K104,SUM($Z104:AR104)))),IF($L104=$D$139,(($J104-$K104)/$P104),(($J104-SUM($Z104:AR104))*$Q104))*IF($V104&lt;=AS$2,(DATEDIF(AR$2,$V104,"D")/365),IF($G104&gt;AR$2,(DATEDIF($G104,AS$2,"D")/365),1)))))))</f>
        <v>0</v>
      </c>
      <c r="AT104" s="53">
        <f>IF($V104&lt;=AS$2,0,IF($O104&lt;=AS$2,0,IF($G104&gt;=AT$2,0,IF($K104&gt;=$J104,0,IF($O104&lt;=AT$2,($J104-(SUM($K104,SUM($Z104:AS104)))),IF($L104=$D$139,(($J104-$K104)/$P104),(($J104-SUM($Z104:AS104))*$Q104))*IF($V104&lt;=AT$2,(DATEDIF(AS$2,$V104,"D")/365),IF($G104&gt;AS$2,(DATEDIF($G104,AT$2,"D")/365),1)))))))</f>
        <v>0</v>
      </c>
      <c r="AU104" s="53">
        <f>IF($V104&lt;=AT$2,0,IF($O104&lt;=AT$2,0,IF($G104&gt;=AU$2,0,IF($K104&gt;=$J104,0,IF($O104&lt;=AU$2,($J104-(SUM($K104,SUM($Z104:AT104)))),IF($L104=$D$139,(($J104-$K104)/$P104),(($J104-SUM($Z104:AT104))*$Q104))*IF($V104&lt;=AU$2,(DATEDIF(AT$2,$V104,"D")/365),IF($G104&gt;AT$2,(DATEDIF($G104,AU$2,"D")/365),1)))))))</f>
        <v>0</v>
      </c>
      <c r="AV104" s="53">
        <f>IF($V104&lt;=AU$2,0,IF($O104&lt;=AU$2,0,IF($G104&gt;=AV$2,0,IF($K104&gt;=$J104,0,IF($O104&lt;=AV$2,($J104-(SUM($K104,SUM($Z104:AU104)))),IF($L104=$D$139,(($J104-$K104)/$P104),(($J104-SUM($Z104:AU104))*$Q104))*IF($V104&lt;=AV$2,(DATEDIF(AU$2,$V104,"D")/365),IF($G104&gt;AU$2,(DATEDIF($G104,AV$2,"D")/365),1)))))))</f>
        <v>0</v>
      </c>
      <c r="AW104" s="53">
        <f>IF($V104&lt;=AV$2,0,IF($O104&lt;=AV$2,0,IF($G104&gt;=AW$2,0,IF($K104&gt;=$J104,0,IF($O104&lt;=AW$2,($J104-(SUM($K104,SUM($Z104:AV104)))),IF($L104=$D$139,(($J104-$K104)/$P104),(($J104-SUM($Z104:AV104))*$Q104))*IF($V104&lt;=AW$2,(DATEDIF(AV$2,$V104,"D")/365),IF($G104&gt;AV$2,(DATEDIF($G104,AW$2,"D")/365),1)))))))</f>
        <v>0</v>
      </c>
      <c r="AX104" s="53">
        <f>IF($V104&lt;=AW$2,0,IF($O104&lt;=AW$2,0,IF($G104&gt;=AX$2,0,IF($K104&gt;=$J104,0,IF($O104&lt;=AX$2,($J104-(SUM($K104,SUM($Z104:AW104)))),IF($L104=$D$139,(($J104-$K104)/$P104),(($J104-SUM($Z104:AW104))*$Q104))*IF($V104&lt;=AX$2,(DATEDIF(AW$2,$V104,"D")/365),IF($G104&gt;AW$2,(DATEDIF($G104,AX$2,"D")/365),1)))))))</f>
        <v>0</v>
      </c>
      <c r="AY104" s="53">
        <f>IF($V104&lt;=AX$2,0,IF($O104&lt;=AX$2,0,IF($G104&gt;=AY$2,0,IF($K104&gt;=$J104,0,IF($O104&lt;=AY$2,($J104-(SUM($K104,SUM($Z104:AX104)))),IF($L104=$D$139,(($J104-$K104)/$P104),(($J104-SUM($Z104:AX104))*$Q104))*IF($V104&lt;=AY$2,(DATEDIF(AX$2,$V104,"D")/365),IF($G104&gt;AX$2,(DATEDIF($G104,AY$2,"D")/365),1)))))))</f>
        <v>0</v>
      </c>
      <c r="AZ104" s="52"/>
      <c r="BA104" s="52"/>
      <c r="BB104" s="126">
        <f>IF($V104&lt;=BB$2,0,IF($G104&gt;=BB$2,0,IF($G104&gt;$W$3,(J104-Z104),IF($G104&lt;=$W$3,J104-SUM(W104,$Z104:Z104),0))))</f>
        <v>0</v>
      </c>
      <c r="BC104" s="53">
        <f t="shared" si="41"/>
        <v>0</v>
      </c>
      <c r="BD104" s="52">
        <f t="shared" si="41"/>
        <v>0</v>
      </c>
      <c r="BE104" s="53">
        <f t="shared" si="41"/>
        <v>0</v>
      </c>
      <c r="BF104" s="52">
        <f t="shared" si="41"/>
        <v>0</v>
      </c>
      <c r="BG104" s="53">
        <f t="shared" si="41"/>
        <v>0</v>
      </c>
      <c r="BH104" s="52">
        <f t="shared" si="41"/>
        <v>0</v>
      </c>
      <c r="BI104" s="53">
        <f t="shared" si="41"/>
        <v>0</v>
      </c>
      <c r="BJ104" s="52">
        <f t="shared" si="41"/>
        <v>0</v>
      </c>
      <c r="BK104" s="53">
        <f t="shared" si="41"/>
        <v>0</v>
      </c>
      <c r="BL104" s="52">
        <f t="shared" si="41"/>
        <v>0</v>
      </c>
      <c r="BM104" s="53">
        <f t="shared" si="41"/>
        <v>0</v>
      </c>
      <c r="BN104" s="52">
        <f t="shared" si="41"/>
        <v>0</v>
      </c>
      <c r="BO104" s="53">
        <f t="shared" si="41"/>
        <v>0</v>
      </c>
      <c r="BP104" s="52">
        <f t="shared" si="41"/>
        <v>0</v>
      </c>
      <c r="BQ104" s="53">
        <f t="shared" si="41"/>
        <v>0</v>
      </c>
      <c r="BR104" s="52">
        <f t="shared" si="41"/>
        <v>0</v>
      </c>
      <c r="BS104" s="53">
        <f t="shared" si="40"/>
        <v>0</v>
      </c>
      <c r="BT104" s="52">
        <f t="shared" si="40"/>
        <v>0</v>
      </c>
      <c r="BU104" s="53">
        <f t="shared" si="40"/>
        <v>0</v>
      </c>
      <c r="BV104" s="52">
        <f t="shared" si="39"/>
        <v>0</v>
      </c>
      <c r="BW104" s="53">
        <f t="shared" si="39"/>
        <v>0</v>
      </c>
      <c r="BX104" s="52">
        <f t="shared" si="39"/>
        <v>0</v>
      </c>
      <c r="BY104" s="53">
        <f t="shared" si="39"/>
        <v>0</v>
      </c>
      <c r="BZ104" s="52">
        <f t="shared" si="39"/>
        <v>0</v>
      </c>
      <c r="CA104" s="53">
        <f t="shared" si="39"/>
        <v>0</v>
      </c>
    </row>
    <row r="105" spans="1:79" ht="15.75" thickBot="1">
      <c r="A105" s="16">
        <v>104</v>
      </c>
      <c r="B105" s="16" t="s">
        <v>30</v>
      </c>
      <c r="C105" s="16" t="s">
        <v>153</v>
      </c>
      <c r="D105" s="22">
        <v>1985</v>
      </c>
      <c r="E105" s="21">
        <v>4</v>
      </c>
      <c r="F105" s="22">
        <v>1</v>
      </c>
      <c r="G105" s="65">
        <f t="shared" si="22"/>
        <v>31137</v>
      </c>
      <c r="H105" s="12">
        <v>0</v>
      </c>
      <c r="I105" s="13">
        <v>0</v>
      </c>
      <c r="J105" s="56">
        <f t="shared" si="23"/>
        <v>0</v>
      </c>
      <c r="K105" s="59">
        <f t="shared" si="24"/>
        <v>0</v>
      </c>
      <c r="L105" s="12" t="s">
        <v>96</v>
      </c>
      <c r="M105" s="59">
        <f t="shared" si="37"/>
        <v>10</v>
      </c>
      <c r="N105" s="58">
        <f t="shared" si="28"/>
        <v>10</v>
      </c>
      <c r="O105" s="65">
        <f t="shared" si="29"/>
        <v>34789</v>
      </c>
      <c r="P105" s="58">
        <f t="shared" si="30"/>
        <v>0</v>
      </c>
      <c r="Q105" s="112">
        <f t="shared" si="31"/>
        <v>0</v>
      </c>
      <c r="R105" s="153" t="s">
        <v>130</v>
      </c>
      <c r="S105" s="154">
        <v>17</v>
      </c>
      <c r="T105" s="155">
        <v>4</v>
      </c>
      <c r="U105" s="154">
        <v>2035</v>
      </c>
      <c r="V105" s="117">
        <f t="shared" si="32"/>
        <v>54878</v>
      </c>
      <c r="W105" s="58">
        <f t="shared" si="33"/>
        <v>0</v>
      </c>
      <c r="X105" s="58">
        <f t="shared" si="34"/>
        <v>0</v>
      </c>
      <c r="Y105" s="58">
        <f t="shared" si="35"/>
        <v>0</v>
      </c>
      <c r="Z105" s="58">
        <f t="shared" si="36"/>
        <v>0</v>
      </c>
      <c r="AA105" s="58">
        <f>IF($V105&lt;=Z$2,0,IF($O105&lt;=Z$2,0,IF($G105&gt;=AA$2,0,IF($K105&gt;=$J105,0,IF($O105&lt;=AA$2,($J105-(SUM($K105,SUM($Z105:Z105)))),IF($L105=$D$139,(($J105-$K105)/$P105),(($J105-SUM($Z105:Z105))*$Q105))*IF($V105&lt;=AA$2,(DATEDIF(Z$2,$V105,"D")/365),IF($G105&gt;Z$2,(DATEDIF($G105,AA$2,"D")/365),1)))))))</f>
        <v>0</v>
      </c>
      <c r="AB105" s="58">
        <f>IF($V105&lt;=AA$2,0,IF($O105&lt;=AA$2,0,IF($G105&gt;=AB$2,0,IF($K105&gt;=$J105,0,IF($O105&lt;=AB$2,($J105-(SUM($K105,SUM($Z105:AA105)))),IF($L105=$D$139,(($J105-$K105)/$P105),(($J105-SUM($Z105:AA105))*$Q105))*IF($V105&lt;=AB$2,(DATEDIF(AA$2,$V105,"D")/365),IF($G105&gt;AA$2,(DATEDIF($G105,AB$2,"D")/365),1)))))))</f>
        <v>0</v>
      </c>
      <c r="AC105" s="58">
        <f>IF($V105&lt;=AB$2,0,IF($O105&lt;=AB$2,0,IF($G105&gt;=AC$2,0,IF($K105&gt;=$J105,0,IF($O105&lt;=AC$2,($J105-(SUM($K105,SUM($Z105:AB105)))),IF($L105=$D$139,(($J105-$K105)/$P105),(($J105-SUM($Z105:AB105))*$Q105))*IF($V105&lt;=AC$2,(DATEDIF(AB$2,$V105,"D")/365),IF($G105&gt;AB$2,(DATEDIF($G105,AC$2,"D")/365),1)))))))</f>
        <v>0</v>
      </c>
      <c r="AD105" s="58">
        <f>IF($V105&lt;=AC$2,0,IF($O105&lt;=AC$2,0,IF($G105&gt;=AD$2,0,IF($K105&gt;=$J105,0,IF($O105&lt;=AD$2,($J105-(SUM($K105,SUM($Z105:AC105)))),IF($L105=$D$139,(($J105-$K105)/$P105),(($J105-SUM($Z105:AC105))*$Q105))*IF($V105&lt;=AD$2,(DATEDIF(AC$2,$V105,"D")/365),IF($G105&gt;AC$2,(DATEDIF($G105,AD$2,"D")/365),1)))))))</f>
        <v>0</v>
      </c>
      <c r="AE105" s="58">
        <f>IF($V105&lt;=AD$2,0,IF($O105&lt;=AD$2,0,IF($G105&gt;=AE$2,0,IF($K105&gt;=$J105,0,IF($O105&lt;=AE$2,($J105-(SUM($K105,SUM($Z105:AD105)))),IF($L105=$D$139,(($J105-$K105)/$P105),(($J105-SUM($Z105:AD105))*$Q105))*IF($V105&lt;=AE$2,(DATEDIF(AD$2,$V105,"D")/365),IF($G105&gt;AD$2,(DATEDIF($G105,AE$2,"D")/365),1)))))))</f>
        <v>0</v>
      </c>
      <c r="AF105" s="58">
        <f>IF($V105&lt;=AE$2,0,IF($O105&lt;=AE$2,0,IF($G105&gt;=AF$2,0,IF($K105&gt;=$J105,0,IF($O105&lt;=AF$2,($J105-(SUM($K105,SUM($Z105:AE105)))),IF($L105=$D$139,(($J105-$K105)/$P105),(($J105-SUM($Z105:AE105))*$Q105))*IF($V105&lt;=AF$2,(DATEDIF(AE$2,$V105,"D")/365),IF($G105&gt;AE$2,(DATEDIF($G105,AF$2,"D")/365),1)))))))</f>
        <v>0</v>
      </c>
      <c r="AG105" s="58">
        <f>IF($V105&lt;=AF$2,0,IF($O105&lt;=AF$2,0,IF($G105&gt;=AG$2,0,IF($K105&gt;=$J105,0,IF($O105&lt;=AG$2,($J105-(SUM($K105,SUM($Z105:AF105)))),IF($L105=$D$139,(($J105-$K105)/$P105),(($J105-SUM($Z105:AF105))*$Q105))*IF($V105&lt;=AG$2,(DATEDIF(AF$2,$V105,"D")/365),IF($G105&gt;AF$2,(DATEDIF($G105,AG$2,"D")/365),1)))))))</f>
        <v>0</v>
      </c>
      <c r="AH105" s="58">
        <f>IF($V105&lt;=AG$2,0,IF($O105&lt;=AG$2,0,IF($G105&gt;=AH$2,0,IF($K105&gt;=$J105,0,IF($O105&lt;=AH$2,($J105-(SUM($K105,SUM($Z105:AG105)))),IF($L105=$D$139,(($J105-$K105)/$P105),(($J105-SUM($Z105:AG105))*$Q105))*IF($V105&lt;=AH$2,(DATEDIF(AG$2,$V105,"D")/365),IF($G105&gt;AG$2,(DATEDIF($G105,AH$2,"D")/365),1)))))))</f>
        <v>0</v>
      </c>
      <c r="AI105" s="58">
        <f>IF($V105&lt;=AH$2,0,IF($O105&lt;=AH$2,0,IF($G105&gt;=AI$2,0,IF($K105&gt;=$J105,0,IF($O105&lt;=AI$2,($J105-(SUM($K105,SUM($Z105:AH105)))),IF($L105=$D$139,(($J105-$K105)/$P105),(($J105-SUM($Z105:AH105))*$Q105))*IF($V105&lt;=AI$2,(DATEDIF(AH$2,$V105,"D")/365),IF($G105&gt;AH$2,(DATEDIF($G105,AI$2,"D")/365),1)))))))</f>
        <v>0</v>
      </c>
      <c r="AJ105" s="58">
        <f>IF($V105&lt;=AI$2,0,IF($O105&lt;=AI$2,0,IF($G105&gt;=AJ$2,0,IF($K105&gt;=$J105,0,IF($O105&lt;=AJ$2,($J105-(SUM($K105,SUM($Z105:AI105)))),IF($L105=$D$139,(($J105-$K105)/$P105),(($J105-SUM($Z105:AI105))*$Q105))*IF($V105&lt;=AJ$2,(DATEDIF(AI$2,$V105,"D")/365),IF($G105&gt;AI$2,(DATEDIF($G105,AJ$2,"D")/365),1)))))))</f>
        <v>0</v>
      </c>
      <c r="AK105" s="58">
        <f>IF($V105&lt;=AJ$2,0,IF($O105&lt;=AJ$2,0,IF($G105&gt;=AK$2,0,IF($K105&gt;=$J105,0,IF($O105&lt;=AK$2,($J105-(SUM($K105,SUM($Z105:AJ105)))),IF($L105=$D$139,(($J105-$K105)/$P105),(($J105-SUM($Z105:AJ105))*$Q105))*IF($V105&lt;=AK$2,(DATEDIF(AJ$2,$V105,"D")/365),IF($G105&gt;AJ$2,(DATEDIF($G105,AK$2,"D")/365),1)))))))</f>
        <v>0</v>
      </c>
      <c r="AL105" s="58">
        <f>IF($V105&lt;=AK$2,0,IF($O105&lt;=AK$2,0,IF($G105&gt;=AL$2,0,IF($K105&gt;=$J105,0,IF($O105&lt;=AL$2,($J105-(SUM($K105,SUM($Z105:AK105)))),IF($L105=$D$139,(($J105-$K105)/$P105),(($J105-SUM($Z105:AK105))*$Q105))*IF($V105&lt;=AL$2,(DATEDIF(AK$2,$V105,"D")/365),IF($G105&gt;AK$2,(DATEDIF($G105,AL$2,"D")/365),1)))))))</f>
        <v>0</v>
      </c>
      <c r="AM105" s="58">
        <f>IF($V105&lt;=AL$2,0,IF($O105&lt;=AL$2,0,IF($G105&gt;=AM$2,0,IF($K105&gt;=$J105,0,IF($O105&lt;=AM$2,($J105-(SUM($K105,SUM($Z105:AL105)))),IF($L105=$D$139,(($J105-$K105)/$P105),(($J105-SUM($Z105:AL105))*$Q105))*IF($V105&lt;=AM$2,(DATEDIF(AL$2,$V105,"D")/365),IF($G105&gt;AL$2,(DATEDIF($G105,AM$2,"D")/365),1)))))))</f>
        <v>0</v>
      </c>
      <c r="AN105" s="58">
        <f>IF($V105&lt;=AM$2,0,IF($O105&lt;=AM$2,0,IF($G105&gt;=AN$2,0,IF($K105&gt;=$J105,0,IF($O105&lt;=AN$2,($J105-(SUM($K105,SUM($Z105:AM105)))),IF($L105=$D$139,(($J105-$K105)/$P105),(($J105-SUM($Z105:AM105))*$Q105))*IF($V105&lt;=AN$2,(DATEDIF(AM$2,$V105,"D")/365),IF($G105&gt;AM$2,(DATEDIF($G105,AN$2,"D")/365),1)))))))</f>
        <v>0</v>
      </c>
      <c r="AO105" s="58">
        <f>IF($V105&lt;=AN$2,0,IF($O105&lt;=AN$2,0,IF($G105&gt;=AO$2,0,IF($K105&gt;=$J105,0,IF($O105&lt;=AO$2,($J105-(SUM($K105,SUM($Z105:AN105)))),IF($L105=$D$139,(($J105-$K105)/$P105),(($J105-SUM($Z105:AN105))*$Q105))*IF($V105&lt;=AO$2,(DATEDIF(AN$2,$V105,"D")/365),IF($G105&gt;AN$2,(DATEDIF($G105,AO$2,"D")/365),1)))))))</f>
        <v>0</v>
      </c>
      <c r="AP105" s="58">
        <f>IF($V105&lt;=AO$2,0,IF($O105&lt;=AO$2,0,IF($G105&gt;=AP$2,0,IF($K105&gt;=$J105,0,IF($O105&lt;=AP$2,($J105-(SUM($K105,SUM($Z105:AO105)))),IF($L105=$D$139,(($J105-$K105)/$P105),(($J105-SUM($Z105:AO105))*$Q105))*IF($V105&lt;=AP$2,(DATEDIF(AO$2,$V105,"D")/365),IF($G105&gt;AO$2,(DATEDIF($G105,AP$2,"D")/365),1)))))))</f>
        <v>0</v>
      </c>
      <c r="AQ105" s="58">
        <f>IF($V105&lt;=AP$2,0,IF($O105&lt;=AP$2,0,IF($G105&gt;=AQ$2,0,IF($K105&gt;=$J105,0,IF($O105&lt;=AQ$2,($J105-(SUM($K105,SUM($Z105:AP105)))),IF($L105=$D$139,(($J105-$K105)/$P105),(($J105-SUM($Z105:AP105))*$Q105))*IF($V105&lt;=AQ$2,(DATEDIF(AP$2,$V105,"D")/365),IF($G105&gt;AP$2,(DATEDIF($G105,AQ$2,"D")/365),1)))))))</f>
        <v>0</v>
      </c>
      <c r="AR105" s="58">
        <f>IF($V105&lt;=AQ$2,0,IF($O105&lt;=AQ$2,0,IF($G105&gt;=AR$2,0,IF($K105&gt;=$J105,0,IF($O105&lt;=AR$2,($J105-(SUM($K105,SUM($Z105:AQ105)))),IF($L105=$D$139,(($J105-$K105)/$P105),(($J105-SUM($Z105:AQ105))*$Q105))*IF($V105&lt;=AR$2,(DATEDIF(AQ$2,$V105,"D")/365),IF($G105&gt;AQ$2,(DATEDIF($G105,AR$2,"D")/365),1)))))))</f>
        <v>0</v>
      </c>
      <c r="AS105" s="58">
        <f>IF($V105&lt;=AR$2,0,IF($O105&lt;=AR$2,0,IF($G105&gt;=AS$2,0,IF($K105&gt;=$J105,0,IF($O105&lt;=AS$2,($J105-(SUM($K105,SUM($Z105:AR105)))),IF($L105=$D$139,(($J105-$K105)/$P105),(($J105-SUM($Z105:AR105))*$Q105))*IF($V105&lt;=AS$2,(DATEDIF(AR$2,$V105,"D")/365),IF($G105&gt;AR$2,(DATEDIF($G105,AS$2,"D")/365),1)))))))</f>
        <v>0</v>
      </c>
      <c r="AT105" s="58">
        <f>IF($V105&lt;=AS$2,0,IF($O105&lt;=AS$2,0,IF($G105&gt;=AT$2,0,IF($K105&gt;=$J105,0,IF($O105&lt;=AT$2,($J105-(SUM($K105,SUM($Z105:AS105)))),IF($L105=$D$139,(($J105-$K105)/$P105),(($J105-SUM($Z105:AS105))*$Q105))*IF($V105&lt;=AT$2,(DATEDIF(AS$2,$V105,"D")/365),IF($G105&gt;AS$2,(DATEDIF($G105,AT$2,"D")/365),1)))))))</f>
        <v>0</v>
      </c>
      <c r="AU105" s="58">
        <f>IF($V105&lt;=AT$2,0,IF($O105&lt;=AT$2,0,IF($G105&gt;=AU$2,0,IF($K105&gt;=$J105,0,IF($O105&lt;=AU$2,($J105-(SUM($K105,SUM($Z105:AT105)))),IF($L105=$D$139,(($J105-$K105)/$P105),(($J105-SUM($Z105:AT105))*$Q105))*IF($V105&lt;=AU$2,(DATEDIF(AT$2,$V105,"D")/365),IF($G105&gt;AT$2,(DATEDIF($G105,AU$2,"D")/365),1)))))))</f>
        <v>0</v>
      </c>
      <c r="AV105" s="58">
        <f>IF($V105&lt;=AU$2,0,IF($O105&lt;=AU$2,0,IF($G105&gt;=AV$2,0,IF($K105&gt;=$J105,0,IF($O105&lt;=AV$2,($J105-(SUM($K105,SUM($Z105:AU105)))),IF($L105=$D$139,(($J105-$K105)/$P105),(($J105-SUM($Z105:AU105))*$Q105))*IF($V105&lt;=AV$2,(DATEDIF(AU$2,$V105,"D")/365),IF($G105&gt;AU$2,(DATEDIF($G105,AV$2,"D")/365),1)))))))</f>
        <v>0</v>
      </c>
      <c r="AW105" s="58">
        <f>IF($V105&lt;=AV$2,0,IF($O105&lt;=AV$2,0,IF($G105&gt;=AW$2,0,IF($K105&gt;=$J105,0,IF($O105&lt;=AW$2,($J105-(SUM($K105,SUM($Z105:AV105)))),IF($L105=$D$139,(($J105-$K105)/$P105),(($J105-SUM($Z105:AV105))*$Q105))*IF($V105&lt;=AW$2,(DATEDIF(AV$2,$V105,"D")/365),IF($G105&gt;AV$2,(DATEDIF($G105,AW$2,"D")/365),1)))))))</f>
        <v>0</v>
      </c>
      <c r="AX105" s="58">
        <f>IF($V105&lt;=AW$2,0,IF($O105&lt;=AW$2,0,IF($G105&gt;=AX$2,0,IF($K105&gt;=$J105,0,IF($O105&lt;=AX$2,($J105-(SUM($K105,SUM($Z105:AW105)))),IF($L105=$D$139,(($J105-$K105)/$P105),(($J105-SUM($Z105:AW105))*$Q105))*IF($V105&lt;=AX$2,(DATEDIF(AW$2,$V105,"D")/365),IF($G105&gt;AW$2,(DATEDIF($G105,AX$2,"D")/365),1)))))))</f>
        <v>0</v>
      </c>
      <c r="AY105" s="58">
        <f>IF($V105&lt;=AX$2,0,IF($O105&lt;=AX$2,0,IF($G105&gt;=AY$2,0,IF($K105&gt;=$J105,0,IF($O105&lt;=AY$2,($J105-(SUM($K105,SUM($Z105:AX105)))),IF($L105=$D$139,(($J105-$K105)/$P105),(($J105-SUM($Z105:AX105))*$Q105))*IF($V105&lt;=AY$2,(DATEDIF(AX$2,$V105,"D")/365),IF($G105&gt;AX$2,(DATEDIF($G105,AY$2,"D")/365),1)))))))</f>
        <v>0</v>
      </c>
      <c r="AZ105" s="57"/>
      <c r="BA105" s="57"/>
      <c r="BB105" s="127">
        <f>IF($V105&lt;=BB$2,0,IF($G105&gt;=BB$2,0,IF($G105&gt;$W$3,(J105-Z105),IF($G105&lt;=$W$3,J105-SUM(W105,$Z105:Z105),0))))</f>
        <v>0</v>
      </c>
      <c r="BC105" s="58">
        <f t="shared" si="41"/>
        <v>0</v>
      </c>
      <c r="BD105" s="57">
        <f t="shared" si="41"/>
        <v>0</v>
      </c>
      <c r="BE105" s="58">
        <f t="shared" si="41"/>
        <v>0</v>
      </c>
      <c r="BF105" s="57">
        <f t="shared" si="41"/>
        <v>0</v>
      </c>
      <c r="BG105" s="58">
        <f t="shared" si="41"/>
        <v>0</v>
      </c>
      <c r="BH105" s="57">
        <f t="shared" si="41"/>
        <v>0</v>
      </c>
      <c r="BI105" s="58">
        <f t="shared" si="41"/>
        <v>0</v>
      </c>
      <c r="BJ105" s="57">
        <f t="shared" si="41"/>
        <v>0</v>
      </c>
      <c r="BK105" s="58">
        <f t="shared" si="41"/>
        <v>0</v>
      </c>
      <c r="BL105" s="57">
        <f t="shared" si="41"/>
        <v>0</v>
      </c>
      <c r="BM105" s="58">
        <f t="shared" si="41"/>
        <v>0</v>
      </c>
      <c r="BN105" s="57">
        <f t="shared" si="41"/>
        <v>0</v>
      </c>
      <c r="BO105" s="58">
        <f t="shared" si="41"/>
        <v>0</v>
      </c>
      <c r="BP105" s="57">
        <f t="shared" si="41"/>
        <v>0</v>
      </c>
      <c r="BQ105" s="58">
        <f t="shared" si="41"/>
        <v>0</v>
      </c>
      <c r="BR105" s="57">
        <f t="shared" si="41"/>
        <v>0</v>
      </c>
      <c r="BS105" s="58">
        <f t="shared" si="40"/>
        <v>0</v>
      </c>
      <c r="BT105" s="57">
        <f t="shared" si="40"/>
        <v>0</v>
      </c>
      <c r="BU105" s="58">
        <f t="shared" si="40"/>
        <v>0</v>
      </c>
      <c r="BV105" s="57">
        <f t="shared" si="39"/>
        <v>0</v>
      </c>
      <c r="BW105" s="58">
        <f t="shared" si="39"/>
        <v>0</v>
      </c>
      <c r="BX105" s="57">
        <f t="shared" si="39"/>
        <v>0</v>
      </c>
      <c r="BY105" s="58">
        <f t="shared" si="39"/>
        <v>0</v>
      </c>
      <c r="BZ105" s="57">
        <f t="shared" si="39"/>
        <v>0</v>
      </c>
      <c r="CA105" s="58">
        <f t="shared" si="39"/>
        <v>0</v>
      </c>
    </row>
    <row r="106" spans="1:79" ht="15.75" thickBot="1">
      <c r="B106" s="1"/>
      <c r="C106" s="1"/>
      <c r="D106" s="3"/>
      <c r="E106" s="3"/>
      <c r="F106" s="3"/>
      <c r="G106" s="18"/>
      <c r="H106" s="1"/>
      <c r="I106" s="1"/>
      <c r="J106" s="54"/>
      <c r="K106" s="54"/>
      <c r="L106" s="1"/>
      <c r="M106" s="5"/>
      <c r="N106" s="14"/>
      <c r="O106" s="18"/>
      <c r="P106" s="14"/>
      <c r="Q106" s="14"/>
      <c r="R106" s="14"/>
      <c r="S106" s="70"/>
      <c r="T106" s="70"/>
      <c r="U106" s="70"/>
      <c r="V106" s="55"/>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row>
    <row r="107" spans="1:79" ht="32.25" thickBot="1">
      <c r="B107" s="104" t="s">
        <v>143</v>
      </c>
      <c r="C107" s="105"/>
      <c r="D107" s="106"/>
      <c r="E107" s="106"/>
      <c r="F107" s="106"/>
      <c r="G107" s="107"/>
      <c r="H107" s="121">
        <f>SUM(H6:H105)</f>
        <v>0</v>
      </c>
      <c r="I107" s="121">
        <f>SUM(I6:I105)</f>
        <v>0</v>
      </c>
      <c r="J107" s="121">
        <f>SUM(J6:J105)</f>
        <v>0</v>
      </c>
      <c r="K107" s="129">
        <f>SUM(K6:K105)</f>
        <v>0</v>
      </c>
      <c r="L107" s="7"/>
      <c r="M107" s="100"/>
      <c r="N107" s="101"/>
      <c r="O107" s="102"/>
      <c r="P107" s="101"/>
      <c r="Q107" s="101"/>
      <c r="R107" s="101"/>
      <c r="S107" s="103"/>
      <c r="T107" s="103"/>
      <c r="U107" s="103"/>
      <c r="V107" s="123"/>
      <c r="W107" s="124">
        <f>SUM(W6:W105)</f>
        <v>0</v>
      </c>
      <c r="X107" s="124">
        <f>SUM(X6:X105)</f>
        <v>0</v>
      </c>
      <c r="Y107" s="124">
        <f>SUM(Y6:Y105)</f>
        <v>0</v>
      </c>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row>
    <row r="108" spans="1:79">
      <c r="B108" s="1"/>
      <c r="C108" s="1"/>
      <c r="D108" s="3"/>
      <c r="E108" s="3"/>
      <c r="F108" s="3"/>
      <c r="G108" s="18"/>
      <c r="H108" s="1"/>
      <c r="I108" s="1"/>
      <c r="J108" s="5"/>
      <c r="K108" s="1"/>
      <c r="L108" s="1"/>
      <c r="M108" s="5"/>
      <c r="N108" s="14"/>
      <c r="O108" s="18"/>
      <c r="P108" s="14"/>
      <c r="Q108" s="14"/>
      <c r="R108" s="14"/>
      <c r="S108" s="70"/>
      <c r="T108" s="70"/>
      <c r="U108" s="70"/>
      <c r="V108" s="18"/>
      <c r="W108" s="5"/>
      <c r="X108" s="5"/>
      <c r="Y108" s="5"/>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
      <c r="BA108" s="1"/>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row>
    <row r="109" spans="1:79">
      <c r="B109" s="1"/>
      <c r="C109" s="1"/>
      <c r="D109" s="3"/>
      <c r="E109" s="3"/>
      <c r="F109" s="3"/>
      <c r="G109" s="18"/>
      <c r="H109" s="1"/>
      <c r="I109" s="1"/>
      <c r="J109" s="5"/>
      <c r="K109" s="1"/>
      <c r="L109" s="1"/>
      <c r="M109" s="5"/>
      <c r="N109" s="14"/>
      <c r="O109" s="18"/>
      <c r="P109" s="14"/>
      <c r="Q109" s="14"/>
      <c r="R109" s="14"/>
      <c r="S109" s="70"/>
      <c r="T109" s="70"/>
      <c r="U109" s="70"/>
      <c r="V109" s="18"/>
      <c r="W109" s="5"/>
      <c r="X109" s="5"/>
      <c r="Y109" s="5"/>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
      <c r="BA109" s="1"/>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row>
    <row r="110" spans="1:79">
      <c r="B110" s="1"/>
      <c r="C110" s="1"/>
      <c r="D110" s="3"/>
      <c r="E110" s="3"/>
      <c r="F110" s="3"/>
      <c r="G110" s="18"/>
      <c r="H110" s="1"/>
      <c r="I110" s="1"/>
      <c r="J110" s="5"/>
      <c r="K110" s="1"/>
      <c r="L110" s="1"/>
      <c r="M110" s="5"/>
      <c r="N110" s="14"/>
      <c r="O110" s="18"/>
      <c r="P110" s="14"/>
      <c r="Q110" s="14"/>
      <c r="R110" s="14"/>
      <c r="S110" s="70"/>
      <c r="T110" s="70"/>
      <c r="U110" s="70"/>
      <c r="V110" s="18"/>
      <c r="W110" s="5"/>
      <c r="X110" s="5"/>
      <c r="Y110" s="5"/>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
      <c r="BA110" s="1"/>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row>
    <row r="111" spans="1:79" hidden="1">
      <c r="B111" s="1"/>
      <c r="C111" s="1"/>
      <c r="D111" s="3"/>
      <c r="E111" s="3"/>
      <c r="F111" s="3"/>
      <c r="G111" s="18"/>
      <c r="H111" s="1"/>
      <c r="I111" s="1"/>
      <c r="J111" s="5"/>
      <c r="K111" s="1"/>
      <c r="L111" s="1"/>
      <c r="M111" s="5"/>
      <c r="N111" s="14"/>
      <c r="O111" s="18"/>
      <c r="P111" s="14"/>
      <c r="Q111" s="14"/>
      <c r="R111" s="14"/>
      <c r="S111" s="70"/>
      <c r="T111" s="70"/>
      <c r="U111" s="70"/>
      <c r="V111" s="18"/>
      <c r="W111" s="5"/>
      <c r="X111" s="5"/>
      <c r="Y111" s="5"/>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
      <c r="BA111" s="1"/>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row>
    <row r="112" spans="1:79" hidden="1">
      <c r="B112" s="1"/>
      <c r="C112" s="1"/>
      <c r="D112" s="3"/>
      <c r="E112" s="3"/>
      <c r="F112" s="3"/>
      <c r="G112" s="18"/>
      <c r="H112" s="1"/>
      <c r="I112" s="1"/>
      <c r="J112" s="5"/>
      <c r="K112" s="1"/>
      <c r="L112" s="1"/>
      <c r="M112" s="5"/>
      <c r="N112" s="14"/>
      <c r="O112" s="18"/>
      <c r="P112" s="14"/>
      <c r="Q112" s="14"/>
      <c r="R112" s="14"/>
      <c r="S112" s="70"/>
      <c r="T112" s="70"/>
      <c r="U112" s="70"/>
      <c r="V112" s="18"/>
      <c r="W112" s="5"/>
      <c r="X112" s="5"/>
      <c r="Y112" s="5"/>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
      <c r="BA112" s="1"/>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row>
    <row r="113" spans="2:79" hidden="1">
      <c r="B113" s="1"/>
      <c r="C113" s="1"/>
      <c r="D113" s="1"/>
      <c r="E113" s="1"/>
      <c r="F113" s="1"/>
      <c r="G113" s="5"/>
      <c r="H113" s="1"/>
      <c r="I113" s="1"/>
      <c r="J113" s="5"/>
      <c r="K113" s="1"/>
      <c r="L113" s="1"/>
      <c r="M113" s="5"/>
      <c r="N113" s="14"/>
      <c r="O113" s="18"/>
      <c r="P113" s="14"/>
      <c r="Q113" s="19" t="s">
        <v>129</v>
      </c>
      <c r="R113" s="19"/>
      <c r="S113" s="70"/>
      <c r="T113" s="70"/>
      <c r="U113" s="70"/>
      <c r="V113" s="18"/>
      <c r="W113" s="72"/>
      <c r="X113" s="72"/>
      <c r="Y113" s="72"/>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
      <c r="BA113" s="1"/>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row>
    <row r="114" spans="2:79" hidden="1">
      <c r="B114" s="1"/>
      <c r="C114" s="1"/>
      <c r="D114" s="1"/>
      <c r="E114" s="1"/>
      <c r="F114" s="1"/>
      <c r="G114" s="5"/>
      <c r="H114" s="1"/>
      <c r="I114" s="1"/>
      <c r="J114" s="5"/>
      <c r="K114" s="1"/>
      <c r="L114" s="1"/>
      <c r="M114" s="5"/>
      <c r="N114" s="14"/>
      <c r="O114" s="18"/>
      <c r="P114" s="14"/>
      <c r="Q114" s="19" t="s">
        <v>130</v>
      </c>
      <c r="R114" s="19"/>
      <c r="S114" s="70"/>
      <c r="T114" s="70"/>
      <c r="U114" s="70"/>
      <c r="V114" s="18"/>
      <c r="W114" s="72"/>
      <c r="X114" s="72"/>
      <c r="Y114" s="72"/>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
      <c r="BA114" s="1"/>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row>
    <row r="115" spans="2:79" hidden="1">
      <c r="B115" s="1"/>
      <c r="C115" s="1"/>
      <c r="D115" s="1"/>
      <c r="E115" s="1"/>
      <c r="F115" s="1"/>
      <c r="G115" s="5"/>
      <c r="H115" s="1"/>
      <c r="I115" s="1"/>
      <c r="J115" s="5"/>
      <c r="K115" s="1"/>
      <c r="L115" s="1"/>
      <c r="M115" s="5"/>
      <c r="N115" s="14"/>
      <c r="O115" s="18"/>
      <c r="P115" s="14"/>
      <c r="Q115" s="19"/>
      <c r="R115" s="19"/>
      <c r="S115" s="70"/>
      <c r="T115" s="70"/>
      <c r="U115" s="70"/>
      <c r="V115" s="18"/>
      <c r="W115" s="5"/>
      <c r="X115" s="5"/>
      <c r="Y115" s="5"/>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
      <c r="BA115" s="1"/>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row>
    <row r="116" spans="2:79" hidden="1">
      <c r="B116" s="1"/>
      <c r="C116" s="1"/>
      <c r="D116" s="1"/>
      <c r="E116" s="1"/>
      <c r="F116" s="1"/>
      <c r="G116" s="5"/>
      <c r="H116" s="1"/>
      <c r="I116" s="1"/>
      <c r="J116" s="5"/>
      <c r="K116" s="1"/>
      <c r="L116" s="1"/>
      <c r="M116" s="5"/>
      <c r="N116" s="14"/>
      <c r="O116" s="18"/>
      <c r="P116" s="14"/>
      <c r="Q116" s="19"/>
      <c r="R116" s="19"/>
      <c r="S116" s="70"/>
      <c r="T116" s="70"/>
      <c r="U116" s="70"/>
      <c r="V116" s="18"/>
      <c r="W116" s="5"/>
      <c r="X116" s="5"/>
      <c r="Y116" s="5"/>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
      <c r="BA116" s="1"/>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row>
    <row r="117" spans="2:79" hidden="1">
      <c r="B117" s="1"/>
      <c r="C117" s="1"/>
      <c r="D117" s="1"/>
      <c r="E117" s="1"/>
      <c r="F117" s="1"/>
      <c r="G117" s="5"/>
      <c r="H117" s="1"/>
      <c r="I117" s="1"/>
      <c r="J117" s="5"/>
      <c r="K117" s="1"/>
      <c r="L117" s="1"/>
      <c r="M117" s="5"/>
      <c r="N117" s="14"/>
      <c r="O117" s="18"/>
      <c r="P117" s="14"/>
      <c r="Q117" s="19"/>
      <c r="R117" s="19"/>
      <c r="S117" s="70"/>
      <c r="T117" s="70"/>
      <c r="U117" s="70"/>
      <c r="V117" s="18"/>
      <c r="W117" s="5"/>
      <c r="X117" s="5"/>
      <c r="Y117" s="5"/>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
      <c r="BA117" s="1"/>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row>
    <row r="118" spans="2:79" hidden="1">
      <c r="B118" s="1"/>
      <c r="C118" s="1"/>
      <c r="D118" s="1"/>
      <c r="E118" s="1"/>
      <c r="F118" s="1"/>
      <c r="G118" s="5"/>
      <c r="H118" s="1"/>
      <c r="I118" s="1"/>
      <c r="J118" s="5"/>
      <c r="K118" s="1"/>
      <c r="L118" s="1"/>
      <c r="M118" s="5"/>
      <c r="N118" s="14"/>
      <c r="O118" s="18"/>
      <c r="P118" s="14"/>
      <c r="Q118" s="19"/>
      <c r="R118" s="19"/>
      <c r="S118" s="70"/>
      <c r="T118" s="70"/>
      <c r="U118" s="70"/>
      <c r="V118" s="18"/>
      <c r="W118" s="5"/>
      <c r="X118" s="5"/>
      <c r="Y118" s="5"/>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
      <c r="BA118" s="1"/>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row>
    <row r="119" spans="2:79" hidden="1">
      <c r="B119" s="1"/>
      <c r="C119" s="1"/>
      <c r="D119" s="1"/>
      <c r="E119" s="1"/>
      <c r="F119" s="1"/>
      <c r="G119" s="5"/>
      <c r="H119" s="1"/>
      <c r="I119" s="1"/>
      <c r="J119" s="5"/>
      <c r="K119" s="1"/>
      <c r="L119" s="1"/>
      <c r="M119" s="5"/>
      <c r="N119" s="14"/>
      <c r="O119" s="18"/>
      <c r="P119" s="14"/>
      <c r="Q119" s="19"/>
      <c r="R119" s="19"/>
      <c r="S119" s="70"/>
      <c r="T119" s="70"/>
      <c r="U119" s="70"/>
      <c r="V119" s="18"/>
      <c r="W119" s="5"/>
      <c r="X119" s="5"/>
      <c r="Y119" s="5"/>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
      <c r="BA119" s="1"/>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row>
    <row r="120" spans="2:79" hidden="1">
      <c r="B120" s="1"/>
      <c r="C120" s="1"/>
      <c r="D120" s="1"/>
      <c r="E120" s="1"/>
      <c r="F120" s="1"/>
      <c r="G120" s="5"/>
      <c r="H120" s="1"/>
      <c r="I120" s="1"/>
      <c r="J120" s="5"/>
      <c r="K120" s="1"/>
      <c r="L120" s="1"/>
      <c r="M120" s="5"/>
      <c r="N120" s="14"/>
      <c r="O120" s="18"/>
      <c r="P120" s="14"/>
      <c r="Q120" s="19"/>
      <c r="R120" s="19"/>
      <c r="S120" s="70"/>
      <c r="T120" s="70"/>
      <c r="U120" s="70"/>
      <c r="V120" s="18"/>
      <c r="W120" s="5"/>
      <c r="X120" s="5"/>
      <c r="Y120" s="5"/>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
      <c r="BA120" s="1"/>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row>
    <row r="121" spans="2:79" hidden="1">
      <c r="B121" s="1"/>
      <c r="C121" s="1"/>
      <c r="D121" s="1"/>
      <c r="E121" s="1"/>
      <c r="F121" s="1"/>
      <c r="G121" s="5"/>
      <c r="H121" s="1"/>
      <c r="I121" s="1"/>
      <c r="J121" s="5"/>
      <c r="K121" s="1"/>
      <c r="L121" s="1"/>
      <c r="M121" s="5"/>
      <c r="N121" s="14"/>
      <c r="O121" s="18"/>
      <c r="P121" s="14"/>
      <c r="Q121" s="19"/>
      <c r="R121" s="19"/>
      <c r="S121" s="70"/>
      <c r="T121" s="70"/>
      <c r="U121" s="70"/>
      <c r="V121" s="18"/>
      <c r="W121" s="5"/>
      <c r="X121" s="5"/>
      <c r="Y121" s="5"/>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
      <c r="BA121" s="1"/>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row>
    <row r="122" spans="2:79" hidden="1">
      <c r="B122" s="1"/>
      <c r="C122" s="1"/>
      <c r="D122" s="1"/>
      <c r="E122" s="1"/>
      <c r="F122" s="1"/>
      <c r="G122" s="5"/>
      <c r="H122" s="1"/>
      <c r="I122" s="1"/>
      <c r="J122" s="5"/>
      <c r="K122" s="1"/>
      <c r="L122" s="1"/>
      <c r="M122" s="5"/>
      <c r="N122" s="14"/>
      <c r="O122" s="18"/>
      <c r="P122" s="14"/>
      <c r="Q122" s="19"/>
      <c r="R122" s="19"/>
      <c r="S122" s="70"/>
      <c r="T122" s="70"/>
      <c r="U122" s="70"/>
      <c r="V122" s="18"/>
      <c r="W122" s="5"/>
      <c r="X122" s="5"/>
      <c r="Y122" s="5"/>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
      <c r="BA122" s="1"/>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row>
    <row r="123" spans="2:79" hidden="1">
      <c r="B123" s="1"/>
      <c r="C123" s="1"/>
      <c r="D123" s="1"/>
      <c r="E123" s="1"/>
      <c r="F123" s="1"/>
      <c r="G123" s="5"/>
      <c r="H123" s="1"/>
      <c r="I123" s="1"/>
      <c r="J123" s="5"/>
      <c r="K123" s="1"/>
      <c r="L123" s="1"/>
      <c r="M123" s="5"/>
      <c r="N123" s="14"/>
      <c r="O123" s="18"/>
      <c r="P123" s="14"/>
      <c r="Q123" s="19"/>
      <c r="R123" s="19"/>
      <c r="S123" s="70"/>
      <c r="T123" s="70"/>
      <c r="U123" s="70"/>
      <c r="V123" s="18"/>
      <c r="W123" s="5"/>
      <c r="X123" s="5"/>
      <c r="Y123" s="5"/>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
      <c r="BA123" s="1"/>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row>
    <row r="124" spans="2:79" hidden="1">
      <c r="B124" s="1"/>
      <c r="C124" s="1"/>
      <c r="D124" s="1"/>
      <c r="E124" s="1"/>
      <c r="F124" s="1"/>
      <c r="G124" s="5"/>
      <c r="H124" s="1"/>
      <c r="I124" s="1"/>
      <c r="J124" s="5"/>
      <c r="K124" s="1"/>
      <c r="L124" s="1"/>
      <c r="M124" s="5"/>
      <c r="N124" s="14"/>
      <c r="O124" s="18"/>
      <c r="P124" s="14"/>
      <c r="Q124" s="19"/>
      <c r="R124" s="19"/>
      <c r="S124" s="70"/>
      <c r="T124" s="70"/>
      <c r="U124" s="70"/>
      <c r="V124" s="18"/>
      <c r="W124" s="5"/>
      <c r="X124" s="5"/>
      <c r="Y124" s="5"/>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
      <c r="BA124" s="1"/>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row>
    <row r="125" spans="2:79" hidden="1">
      <c r="B125" s="1"/>
      <c r="C125" s="1"/>
      <c r="D125" s="1"/>
      <c r="E125" s="1"/>
      <c r="F125" s="1"/>
      <c r="G125" s="5"/>
      <c r="H125" s="1"/>
      <c r="I125" s="1"/>
      <c r="J125" s="5"/>
      <c r="K125" s="1"/>
      <c r="L125" s="1"/>
      <c r="M125" s="5"/>
      <c r="N125" s="14"/>
      <c r="O125" s="18"/>
      <c r="P125" s="14"/>
      <c r="Q125" s="19"/>
      <c r="R125" s="19"/>
      <c r="S125" s="70"/>
      <c r="T125" s="70"/>
      <c r="U125" s="70"/>
      <c r="V125" s="18"/>
      <c r="W125" s="5"/>
      <c r="X125" s="5"/>
      <c r="Y125" s="5"/>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
      <c r="BA125" s="1"/>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row>
    <row r="126" spans="2:79" hidden="1">
      <c r="B126" s="1"/>
      <c r="C126" s="1"/>
      <c r="D126" s="1"/>
      <c r="E126" s="1"/>
      <c r="F126" s="1"/>
      <c r="G126" s="5"/>
      <c r="H126" s="1"/>
      <c r="I126" s="1"/>
      <c r="J126" s="5"/>
      <c r="K126" s="1"/>
      <c r="L126" s="1"/>
      <c r="M126" s="5"/>
      <c r="N126" s="14"/>
      <c r="O126" s="18"/>
      <c r="P126" s="14"/>
      <c r="Q126" s="19"/>
      <c r="R126" s="19"/>
      <c r="S126" s="70"/>
      <c r="T126" s="70"/>
      <c r="U126" s="70"/>
      <c r="V126" s="18"/>
      <c r="W126" s="5"/>
      <c r="X126" s="5"/>
      <c r="Y126" s="5"/>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
      <c r="BA126" s="1"/>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row>
    <row r="127" spans="2:79" hidden="1">
      <c r="B127" s="1"/>
      <c r="C127" s="1"/>
      <c r="D127" s="1"/>
      <c r="E127" s="1"/>
      <c r="F127" s="1"/>
      <c r="G127" s="5"/>
      <c r="H127" s="1"/>
      <c r="I127" s="1"/>
      <c r="J127" s="5"/>
      <c r="K127" s="1"/>
      <c r="L127" s="1"/>
      <c r="M127" s="5"/>
      <c r="N127" s="14"/>
      <c r="O127" s="18"/>
      <c r="P127" s="14"/>
      <c r="Q127" s="19"/>
      <c r="R127" s="19"/>
      <c r="S127" s="70"/>
      <c r="T127" s="70"/>
      <c r="U127" s="70"/>
      <c r="V127" s="18"/>
      <c r="W127" s="5"/>
      <c r="X127" s="5"/>
      <c r="Y127" s="5"/>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
      <c r="BA127" s="1"/>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row>
    <row r="128" spans="2:79" hidden="1">
      <c r="B128" s="1"/>
      <c r="C128" s="1"/>
      <c r="D128" s="1"/>
      <c r="E128" s="1"/>
      <c r="F128" s="1"/>
      <c r="G128" s="5"/>
      <c r="H128" s="1"/>
      <c r="I128" s="1"/>
      <c r="J128" s="5"/>
      <c r="K128" s="1"/>
      <c r="L128" s="1"/>
      <c r="M128" s="5"/>
      <c r="N128" s="14"/>
      <c r="O128" s="18"/>
      <c r="P128" s="14"/>
      <c r="Q128" s="19"/>
      <c r="R128" s="19"/>
      <c r="S128" s="70"/>
      <c r="T128" s="70"/>
      <c r="U128" s="70"/>
      <c r="V128" s="18"/>
      <c r="W128" s="5"/>
      <c r="X128" s="5"/>
      <c r="Y128" s="5"/>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
      <c r="BA128" s="1"/>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row>
    <row r="129" spans="2:79" hidden="1">
      <c r="B129" s="1"/>
      <c r="C129" s="1"/>
      <c r="D129" s="1"/>
      <c r="E129" s="1"/>
      <c r="F129" s="1"/>
      <c r="G129" s="5"/>
      <c r="H129" s="1"/>
      <c r="I129" s="1"/>
      <c r="J129" s="5"/>
      <c r="K129" s="1"/>
      <c r="L129" s="1"/>
      <c r="M129" s="5"/>
      <c r="N129" s="14"/>
      <c r="O129" s="18"/>
      <c r="P129" s="14"/>
      <c r="Q129" s="19"/>
      <c r="R129" s="19"/>
      <c r="S129" s="70"/>
      <c r="T129" s="70"/>
      <c r="U129" s="70"/>
      <c r="V129" s="18"/>
      <c r="W129" s="5"/>
      <c r="X129" s="5"/>
      <c r="Y129" s="5"/>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
      <c r="BA129" s="1"/>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row>
    <row r="130" spans="2:79" hidden="1">
      <c r="B130" s="1"/>
      <c r="C130" s="1"/>
      <c r="D130" s="1"/>
      <c r="E130" s="1"/>
      <c r="F130" s="1"/>
      <c r="G130" s="5"/>
      <c r="H130" s="1"/>
      <c r="I130" s="1"/>
      <c r="J130" s="5"/>
      <c r="K130" s="1"/>
      <c r="L130" s="1"/>
      <c r="M130" s="5"/>
      <c r="N130" s="14"/>
      <c r="O130" s="18"/>
      <c r="P130" s="14"/>
      <c r="Q130" s="19"/>
      <c r="R130" s="19"/>
      <c r="S130" s="70"/>
      <c r="T130" s="70"/>
      <c r="U130" s="70"/>
      <c r="V130" s="18"/>
      <c r="W130" s="5"/>
      <c r="X130" s="5"/>
      <c r="Y130" s="5"/>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
      <c r="BA130" s="1"/>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row>
    <row r="131" spans="2:79" hidden="1">
      <c r="B131" s="1"/>
      <c r="C131" s="1"/>
      <c r="D131" s="1"/>
      <c r="E131" s="1"/>
      <c r="F131" s="1"/>
      <c r="G131" s="5"/>
      <c r="H131" s="1"/>
      <c r="I131" s="1"/>
      <c r="J131" s="5"/>
      <c r="K131" s="1"/>
      <c r="L131" s="1"/>
      <c r="M131" s="5"/>
      <c r="N131" s="14"/>
      <c r="O131" s="18"/>
      <c r="P131" s="14"/>
      <c r="Q131" s="19"/>
      <c r="R131" s="19"/>
      <c r="S131" s="70"/>
      <c r="T131" s="70"/>
      <c r="U131" s="70"/>
      <c r="V131" s="18"/>
      <c r="W131" s="5"/>
      <c r="X131" s="5"/>
      <c r="Y131" s="5"/>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
      <c r="BA131" s="1"/>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row>
    <row r="132" spans="2:79" hidden="1">
      <c r="B132" s="1"/>
      <c r="C132" s="1"/>
      <c r="D132" s="1"/>
      <c r="E132" s="1"/>
      <c r="F132" s="1"/>
      <c r="G132" s="5"/>
      <c r="H132" s="1"/>
      <c r="I132" s="1"/>
      <c r="J132" s="5"/>
      <c r="K132" s="1"/>
      <c r="L132" s="1"/>
      <c r="M132" s="5"/>
      <c r="N132" s="14"/>
      <c r="O132" s="18"/>
      <c r="P132" s="14"/>
      <c r="Q132" s="19"/>
      <c r="R132" s="19"/>
      <c r="S132" s="70"/>
      <c r="T132" s="70"/>
      <c r="U132" s="70"/>
      <c r="V132" s="18"/>
      <c r="W132" s="5"/>
      <c r="X132" s="5"/>
      <c r="Y132" s="5"/>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
      <c r="BA132" s="1"/>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row>
    <row r="133" spans="2:79" hidden="1">
      <c r="B133" s="1"/>
      <c r="C133" s="1"/>
      <c r="D133" s="1"/>
      <c r="E133" s="1"/>
      <c r="F133" s="1"/>
      <c r="G133" s="5"/>
      <c r="H133" s="1"/>
      <c r="I133" s="1"/>
      <c r="J133" s="5"/>
      <c r="K133" s="1"/>
      <c r="L133" s="1"/>
      <c r="M133" s="5"/>
      <c r="N133" s="14"/>
      <c r="O133" s="18"/>
      <c r="P133" s="14"/>
      <c r="Q133" s="19"/>
      <c r="R133" s="19"/>
      <c r="S133" s="70"/>
      <c r="T133" s="70"/>
      <c r="U133" s="70"/>
      <c r="V133" s="18"/>
      <c r="W133" s="5"/>
      <c r="X133" s="5"/>
      <c r="Y133" s="5"/>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
      <c r="BA133" s="1"/>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row>
    <row r="134" spans="2:79" hidden="1">
      <c r="B134" s="1"/>
      <c r="C134" s="1"/>
      <c r="D134" s="1"/>
      <c r="E134" s="1"/>
      <c r="F134" s="1"/>
      <c r="G134" s="5"/>
      <c r="H134" s="1"/>
      <c r="I134" s="1"/>
      <c r="J134" s="5"/>
      <c r="K134" s="1"/>
      <c r="L134" s="1"/>
      <c r="M134" s="5"/>
      <c r="N134" s="14"/>
      <c r="O134" s="18"/>
      <c r="P134" s="14"/>
      <c r="Q134" s="19"/>
      <c r="R134" s="19"/>
      <c r="S134" s="70"/>
      <c r="T134" s="70"/>
      <c r="U134" s="70"/>
      <c r="V134" s="18"/>
      <c r="W134" s="5"/>
      <c r="X134" s="5"/>
      <c r="Y134" s="5"/>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
      <c r="BA134" s="1"/>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row>
    <row r="135" spans="2:79" hidden="1">
      <c r="B135" s="1"/>
      <c r="C135" s="1"/>
      <c r="D135" s="1"/>
      <c r="E135" s="1"/>
      <c r="F135" s="1"/>
      <c r="G135" s="5"/>
      <c r="H135" s="1"/>
      <c r="I135" s="1"/>
      <c r="J135" s="5"/>
      <c r="K135" s="1"/>
      <c r="L135" s="1"/>
      <c r="M135" s="5"/>
      <c r="N135" s="5"/>
      <c r="O135" s="5"/>
      <c r="P135" s="5"/>
      <c r="Q135" s="5"/>
      <c r="R135" s="5"/>
      <c r="S135" s="70"/>
      <c r="T135" s="70"/>
      <c r="U135" s="70"/>
      <c r="V135" s="18"/>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1"/>
      <c r="BA135" s="1"/>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row>
    <row r="136" spans="2:79" hidden="1">
      <c r="B136" s="1"/>
      <c r="C136" s="1"/>
      <c r="D136" s="1"/>
      <c r="E136" s="1"/>
      <c r="F136" s="1"/>
      <c r="G136" s="5"/>
      <c r="H136" s="1"/>
      <c r="I136" s="1"/>
      <c r="J136" s="5"/>
      <c r="K136" s="1"/>
      <c r="L136" s="1"/>
      <c r="M136" s="5"/>
      <c r="N136" s="5"/>
      <c r="O136" s="5"/>
      <c r="P136" s="5"/>
      <c r="Q136" s="5"/>
      <c r="R136" s="5"/>
      <c r="S136" s="70"/>
      <c r="T136" s="70"/>
      <c r="U136" s="70"/>
      <c r="V136" s="18"/>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1"/>
      <c r="BA136" s="1"/>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row>
    <row r="137" spans="2:79" hidden="1">
      <c r="B137" s="1"/>
      <c r="C137" s="1"/>
      <c r="D137" s="1"/>
      <c r="E137" s="1"/>
      <c r="F137" s="1"/>
      <c r="G137" s="5"/>
      <c r="H137" s="1"/>
      <c r="I137" s="1"/>
      <c r="J137" s="5"/>
      <c r="K137" s="1"/>
      <c r="L137" s="1"/>
      <c r="M137" s="5"/>
      <c r="N137" s="5"/>
      <c r="O137" s="5"/>
      <c r="P137" s="5"/>
      <c r="Q137" s="5"/>
      <c r="R137" s="5"/>
      <c r="S137" s="70"/>
      <c r="T137" s="70"/>
      <c r="U137" s="70"/>
      <c r="V137" s="18"/>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1"/>
      <c r="BA137" s="1"/>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row>
    <row r="138" spans="2:79" hidden="1">
      <c r="B138" s="1" t="s">
        <v>102</v>
      </c>
      <c r="C138" s="1" t="s">
        <v>101</v>
      </c>
      <c r="D138" s="1" t="s">
        <v>118</v>
      </c>
      <c r="E138" s="1"/>
      <c r="F138" s="1"/>
      <c r="G138" s="5"/>
      <c r="H138" s="1"/>
      <c r="I138" s="1"/>
      <c r="J138" s="5"/>
      <c r="K138" s="1"/>
      <c r="L138" s="1"/>
      <c r="M138" s="5"/>
      <c r="N138" s="5"/>
      <c r="O138" s="5"/>
      <c r="P138" s="5"/>
      <c r="Q138" s="5"/>
      <c r="R138" s="5"/>
      <c r="S138" s="70"/>
      <c r="T138" s="70"/>
      <c r="U138" s="70"/>
      <c r="V138" s="18"/>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1"/>
      <c r="BA138" s="1"/>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row>
    <row r="139" spans="2:79" hidden="1">
      <c r="B139" s="47" t="s">
        <v>100</v>
      </c>
      <c r="C139" s="1">
        <v>60</v>
      </c>
      <c r="D139" s="1" t="s">
        <v>98</v>
      </c>
      <c r="E139" s="1"/>
      <c r="F139" s="1"/>
      <c r="G139" s="5"/>
      <c r="H139" s="1"/>
      <c r="I139" s="1"/>
      <c r="J139" s="5"/>
      <c r="K139" s="1"/>
      <c r="L139" s="1"/>
      <c r="M139" s="5"/>
      <c r="N139" s="5"/>
      <c r="O139" s="5"/>
      <c r="P139" s="5"/>
      <c r="Q139" s="5"/>
      <c r="R139" s="5"/>
      <c r="S139" s="70"/>
      <c r="T139" s="70"/>
      <c r="U139" s="70"/>
      <c r="V139" s="18"/>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1"/>
      <c r="BA139" s="1"/>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row>
    <row r="140" spans="2:79" hidden="1">
      <c r="B140" s="1" t="s">
        <v>99</v>
      </c>
      <c r="C140" s="1">
        <v>30</v>
      </c>
      <c r="D140" s="1" t="s">
        <v>96</v>
      </c>
      <c r="E140" s="1"/>
      <c r="F140" s="1"/>
      <c r="G140" s="5"/>
      <c r="H140" s="1"/>
      <c r="I140" s="1"/>
      <c r="J140" s="5"/>
      <c r="K140" s="1"/>
      <c r="L140" s="1"/>
      <c r="M140" s="5"/>
      <c r="N140" s="5"/>
      <c r="O140" s="5"/>
      <c r="P140" s="5"/>
      <c r="Q140" s="5"/>
      <c r="R140" s="5"/>
      <c r="S140" s="70"/>
      <c r="T140" s="70"/>
      <c r="U140" s="70"/>
      <c r="V140" s="18"/>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1"/>
      <c r="BA140" s="1"/>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row>
    <row r="141" spans="2:79" hidden="1">
      <c r="B141" s="1" t="s">
        <v>97</v>
      </c>
      <c r="C141" s="1">
        <v>30</v>
      </c>
      <c r="D141" s="1"/>
      <c r="E141" s="1"/>
      <c r="F141" s="1"/>
      <c r="G141" s="5"/>
      <c r="H141" s="1"/>
      <c r="I141" s="1"/>
      <c r="J141" s="5"/>
      <c r="K141" s="1"/>
      <c r="L141" s="1"/>
      <c r="M141" s="5"/>
      <c r="N141" s="5"/>
      <c r="O141" s="5"/>
      <c r="P141" s="5"/>
      <c r="Q141" s="5"/>
      <c r="R141" s="5"/>
      <c r="S141" s="70"/>
      <c r="T141" s="70"/>
      <c r="U141" s="70"/>
      <c r="V141" s="18"/>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1"/>
      <c r="BA141" s="1"/>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row>
    <row r="142" spans="2:79" hidden="1">
      <c r="B142" s="1" t="s">
        <v>95</v>
      </c>
      <c r="C142" s="1">
        <v>5</v>
      </c>
      <c r="D142" s="1"/>
      <c r="E142" s="1"/>
      <c r="F142" s="1"/>
      <c r="G142" s="5"/>
      <c r="H142" s="1"/>
      <c r="I142" s="1"/>
      <c r="J142" s="5"/>
      <c r="K142" s="1"/>
      <c r="L142" s="1"/>
      <c r="M142" s="5"/>
      <c r="N142" s="5"/>
      <c r="O142" s="5"/>
      <c r="P142" s="5"/>
      <c r="Q142" s="5"/>
      <c r="R142" s="5"/>
      <c r="S142" s="70"/>
      <c r="T142" s="70"/>
      <c r="U142" s="70"/>
      <c r="V142" s="18"/>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1"/>
      <c r="BA142" s="1"/>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row>
    <row r="143" spans="2:79" hidden="1">
      <c r="B143" s="1" t="s">
        <v>94</v>
      </c>
      <c r="C143" s="1">
        <v>3</v>
      </c>
      <c r="D143" s="1"/>
      <c r="E143" s="1"/>
      <c r="F143" s="1"/>
      <c r="G143" s="5"/>
      <c r="H143" s="1"/>
      <c r="I143" s="1"/>
      <c r="J143" s="5"/>
      <c r="K143" s="1"/>
      <c r="L143" s="1"/>
      <c r="M143" s="5"/>
      <c r="N143" s="5"/>
      <c r="O143" s="5"/>
      <c r="P143" s="5"/>
      <c r="Q143" s="5"/>
      <c r="R143" s="5"/>
      <c r="S143" s="70"/>
      <c r="T143" s="70"/>
      <c r="U143" s="70"/>
      <c r="V143" s="18"/>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1"/>
      <c r="BA143" s="1"/>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row>
    <row r="144" spans="2:79" hidden="1">
      <c r="B144" s="48" t="s">
        <v>93</v>
      </c>
      <c r="C144" s="1">
        <v>30</v>
      </c>
      <c r="D144" s="1"/>
      <c r="E144" s="1"/>
      <c r="F144" s="1"/>
      <c r="G144" s="5"/>
      <c r="H144" s="1"/>
      <c r="I144" s="1"/>
      <c r="J144" s="5"/>
      <c r="K144" s="1"/>
      <c r="L144" s="1"/>
      <c r="M144" s="5"/>
      <c r="N144" s="5"/>
      <c r="O144" s="5"/>
      <c r="P144" s="5"/>
      <c r="Q144" s="5"/>
      <c r="R144" s="5"/>
      <c r="S144" s="70"/>
      <c r="T144" s="70"/>
      <c r="U144" s="70"/>
      <c r="V144" s="18"/>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1"/>
      <c r="BA144" s="1"/>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row>
    <row r="145" spans="2:79" hidden="1">
      <c r="B145" s="47" t="s">
        <v>92</v>
      </c>
      <c r="C145" s="1">
        <v>10</v>
      </c>
      <c r="D145" s="1"/>
      <c r="E145" s="1"/>
      <c r="F145" s="1"/>
      <c r="G145" s="5"/>
      <c r="H145" s="1"/>
      <c r="I145" s="1"/>
      <c r="J145" s="5"/>
      <c r="K145" s="1"/>
      <c r="L145" s="1"/>
      <c r="M145" s="5"/>
      <c r="N145" s="5"/>
      <c r="O145" s="5"/>
      <c r="P145" s="5"/>
      <c r="Q145" s="5"/>
      <c r="R145" s="5"/>
      <c r="S145" s="70"/>
      <c r="T145" s="70"/>
      <c r="U145" s="70"/>
      <c r="V145" s="18"/>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1"/>
      <c r="BA145" s="1"/>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row>
    <row r="146" spans="2:79" hidden="1">
      <c r="B146" s="1" t="s">
        <v>91</v>
      </c>
      <c r="C146" s="1">
        <v>5</v>
      </c>
      <c r="D146" s="1"/>
      <c r="E146" s="1"/>
      <c r="F146" s="1"/>
      <c r="G146" s="5"/>
      <c r="H146" s="1"/>
      <c r="I146" s="1"/>
      <c r="J146" s="5"/>
      <c r="K146" s="1"/>
      <c r="L146" s="1"/>
      <c r="M146" s="5"/>
      <c r="N146" s="5"/>
      <c r="O146" s="5"/>
      <c r="P146" s="5"/>
      <c r="Q146" s="5"/>
      <c r="R146" s="5"/>
      <c r="S146" s="70"/>
      <c r="T146" s="70"/>
      <c r="U146" s="70"/>
      <c r="V146" s="18"/>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1"/>
      <c r="BA146" s="1"/>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row>
    <row r="147" spans="2:79" hidden="1">
      <c r="B147" s="1" t="s">
        <v>90</v>
      </c>
      <c r="C147" s="1">
        <v>3</v>
      </c>
      <c r="D147" s="1"/>
      <c r="E147" s="1"/>
      <c r="F147" s="1"/>
      <c r="G147" s="5"/>
      <c r="H147" s="1"/>
      <c r="I147" s="1"/>
      <c r="J147" s="5"/>
      <c r="K147" s="1"/>
      <c r="L147" s="1"/>
      <c r="M147" s="5"/>
      <c r="N147" s="5"/>
      <c r="O147" s="5"/>
      <c r="P147" s="5"/>
      <c r="Q147" s="5"/>
      <c r="R147" s="5"/>
      <c r="S147" s="70"/>
      <c r="T147" s="70"/>
      <c r="U147" s="70"/>
      <c r="V147" s="18"/>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1"/>
      <c r="BA147" s="1"/>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row>
    <row r="148" spans="2:79" hidden="1">
      <c r="B148" s="48" t="s">
        <v>89</v>
      </c>
      <c r="C148" s="1">
        <v>15</v>
      </c>
      <c r="D148" s="1"/>
      <c r="E148" s="1"/>
      <c r="F148" s="1"/>
      <c r="G148" s="5"/>
      <c r="H148" s="1"/>
      <c r="I148" s="1"/>
      <c r="J148" s="5"/>
      <c r="K148" s="1"/>
      <c r="L148" s="1"/>
      <c r="M148" s="5"/>
      <c r="N148" s="5"/>
      <c r="O148" s="5"/>
      <c r="P148" s="5"/>
      <c r="Q148" s="5"/>
      <c r="R148" s="5"/>
      <c r="S148" s="70"/>
      <c r="T148" s="70"/>
      <c r="U148" s="70"/>
      <c r="V148" s="18"/>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1"/>
      <c r="BA148" s="1"/>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row>
    <row r="149" spans="2:79" hidden="1">
      <c r="B149" s="49" t="s">
        <v>88</v>
      </c>
      <c r="C149" s="1">
        <v>25</v>
      </c>
      <c r="D149" s="1"/>
      <c r="E149" s="1"/>
      <c r="F149" s="1"/>
      <c r="G149" s="5"/>
      <c r="H149" s="1"/>
      <c r="I149" s="1"/>
      <c r="J149" s="5"/>
      <c r="K149" s="1"/>
      <c r="L149" s="1"/>
      <c r="M149" s="5"/>
      <c r="N149" s="5"/>
      <c r="O149" s="5"/>
      <c r="P149" s="5"/>
      <c r="Q149" s="5"/>
      <c r="R149" s="5"/>
      <c r="S149" s="70"/>
      <c r="T149" s="70"/>
      <c r="U149" s="70"/>
      <c r="V149" s="18"/>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1"/>
      <c r="BA149" s="1"/>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row>
    <row r="150" spans="2:79" hidden="1">
      <c r="B150" s="49" t="s">
        <v>87</v>
      </c>
      <c r="C150" s="1">
        <v>13</v>
      </c>
      <c r="D150" s="1"/>
      <c r="E150" s="1"/>
      <c r="F150" s="1"/>
      <c r="G150" s="5"/>
      <c r="H150" s="1"/>
      <c r="I150" s="1"/>
      <c r="J150" s="5"/>
      <c r="K150" s="1"/>
      <c r="L150" s="1"/>
      <c r="M150" s="5"/>
      <c r="N150" s="5"/>
      <c r="O150" s="5"/>
      <c r="P150" s="5"/>
      <c r="Q150" s="5"/>
      <c r="R150" s="5"/>
      <c r="S150" s="70"/>
      <c r="T150" s="70"/>
      <c r="U150" s="70"/>
      <c r="V150" s="18"/>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1"/>
      <c r="BA150" s="1"/>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row>
    <row r="151" spans="2:79" hidden="1">
      <c r="B151" s="49" t="s">
        <v>86</v>
      </c>
      <c r="C151" s="1">
        <v>13</v>
      </c>
      <c r="D151" s="1"/>
      <c r="E151" s="1"/>
      <c r="F151" s="1"/>
      <c r="G151" s="5"/>
      <c r="H151" s="1"/>
      <c r="I151" s="1"/>
      <c r="J151" s="5"/>
      <c r="K151" s="1"/>
      <c r="L151" s="1"/>
      <c r="M151" s="5"/>
      <c r="N151" s="5"/>
      <c r="O151" s="5"/>
      <c r="P151" s="5"/>
      <c r="Q151" s="5"/>
      <c r="R151" s="5"/>
      <c r="S151" s="70"/>
      <c r="T151" s="70"/>
      <c r="U151" s="70"/>
      <c r="V151" s="18"/>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1"/>
      <c r="BA151" s="1"/>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row>
    <row r="152" spans="2:79" hidden="1">
      <c r="B152" s="49" t="s">
        <v>85</v>
      </c>
      <c r="C152" s="1">
        <v>13</v>
      </c>
      <c r="D152" s="1"/>
      <c r="E152" s="1"/>
      <c r="F152" s="1"/>
      <c r="G152" s="5"/>
      <c r="H152" s="1"/>
      <c r="I152" s="1"/>
      <c r="J152" s="5"/>
      <c r="K152" s="1"/>
      <c r="L152" s="1"/>
      <c r="M152" s="5"/>
      <c r="N152" s="5"/>
      <c r="O152" s="5"/>
      <c r="P152" s="5"/>
      <c r="Q152" s="5"/>
      <c r="R152" s="5"/>
      <c r="S152" s="70"/>
      <c r="T152" s="70"/>
      <c r="U152" s="70"/>
      <c r="V152" s="18"/>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1"/>
      <c r="BA152" s="1"/>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row>
    <row r="153" spans="2:79" hidden="1">
      <c r="B153" s="49" t="s">
        <v>84</v>
      </c>
      <c r="C153" s="1">
        <v>8</v>
      </c>
      <c r="D153" s="1"/>
      <c r="E153" s="1"/>
      <c r="F153" s="1"/>
      <c r="G153" s="5"/>
      <c r="H153" s="1"/>
      <c r="I153" s="1"/>
      <c r="J153" s="5"/>
      <c r="K153" s="1"/>
      <c r="L153" s="1"/>
      <c r="M153" s="5"/>
      <c r="N153" s="5"/>
      <c r="O153" s="5"/>
      <c r="P153" s="5"/>
      <c r="Q153" s="5"/>
      <c r="R153" s="5"/>
      <c r="S153" s="70"/>
      <c r="T153" s="70"/>
      <c r="U153" s="70"/>
      <c r="V153" s="18"/>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1"/>
      <c r="BA153" s="1"/>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row>
    <row r="154" spans="2:79" hidden="1">
      <c r="B154" s="49" t="s">
        <v>83</v>
      </c>
      <c r="C154" s="1">
        <v>10</v>
      </c>
      <c r="D154" s="1"/>
      <c r="E154" s="1"/>
      <c r="F154" s="1"/>
      <c r="G154" s="5"/>
      <c r="H154" s="1"/>
      <c r="I154" s="1"/>
      <c r="J154" s="5"/>
      <c r="K154" s="1"/>
      <c r="L154" s="1"/>
      <c r="M154" s="5"/>
      <c r="N154" s="5"/>
      <c r="O154" s="5"/>
      <c r="P154" s="5"/>
      <c r="Q154" s="5"/>
      <c r="R154" s="5"/>
      <c r="S154" s="70"/>
      <c r="T154" s="70"/>
      <c r="U154" s="70"/>
      <c r="V154" s="18"/>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1"/>
      <c r="BA154" s="1"/>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row>
    <row r="155" spans="2:79" ht="30" hidden="1">
      <c r="B155" s="49" t="s">
        <v>82</v>
      </c>
      <c r="C155" s="1">
        <v>8</v>
      </c>
      <c r="D155" s="1"/>
      <c r="E155" s="1"/>
      <c r="F155" s="1"/>
      <c r="G155" s="5"/>
      <c r="H155" s="1"/>
      <c r="I155" s="1"/>
      <c r="J155" s="5"/>
      <c r="K155" s="1"/>
      <c r="L155" s="1"/>
      <c r="M155" s="5"/>
      <c r="N155" s="5"/>
      <c r="O155" s="5"/>
      <c r="P155" s="5"/>
      <c r="Q155" s="5"/>
      <c r="R155" s="5"/>
      <c r="S155" s="70"/>
      <c r="T155" s="70"/>
      <c r="U155" s="70"/>
      <c r="V155" s="18"/>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1"/>
      <c r="BA155" s="1"/>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row>
    <row r="156" spans="2:79" hidden="1">
      <c r="B156" s="49" t="s">
        <v>81</v>
      </c>
      <c r="C156" s="1">
        <v>18</v>
      </c>
      <c r="D156" s="1"/>
      <c r="E156" s="1"/>
      <c r="F156" s="1"/>
      <c r="G156" s="5"/>
      <c r="H156" s="1"/>
      <c r="I156" s="1"/>
      <c r="J156" s="5"/>
      <c r="K156" s="1"/>
      <c r="L156" s="1"/>
      <c r="M156" s="5"/>
      <c r="N156" s="5"/>
      <c r="O156" s="5"/>
      <c r="P156" s="5"/>
      <c r="Q156" s="5"/>
      <c r="R156" s="5"/>
      <c r="S156" s="70"/>
      <c r="T156" s="70"/>
      <c r="U156" s="70"/>
      <c r="V156" s="18"/>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1"/>
      <c r="BA156" s="1"/>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row>
    <row r="157" spans="2:79" ht="30" hidden="1">
      <c r="B157" s="49" t="s">
        <v>80</v>
      </c>
      <c r="C157" s="1">
        <v>13</v>
      </c>
      <c r="D157" s="1"/>
      <c r="E157" s="1"/>
      <c r="F157" s="1"/>
      <c r="G157" s="5"/>
      <c r="H157" s="1"/>
      <c r="I157" s="1"/>
      <c r="J157" s="5"/>
      <c r="K157" s="1"/>
      <c r="L157" s="1"/>
      <c r="M157" s="5"/>
      <c r="N157" s="5"/>
      <c r="O157" s="5"/>
      <c r="P157" s="5"/>
      <c r="Q157" s="5"/>
      <c r="R157" s="5"/>
      <c r="S157" s="70"/>
      <c r="T157" s="70"/>
      <c r="U157" s="70"/>
      <c r="V157" s="18"/>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1"/>
      <c r="BA157" s="1"/>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row>
    <row r="158" spans="2:79" hidden="1">
      <c r="B158" s="49" t="s">
        <v>79</v>
      </c>
      <c r="C158" s="1">
        <v>18</v>
      </c>
      <c r="D158" s="1"/>
      <c r="E158" s="1"/>
      <c r="F158" s="1"/>
      <c r="G158" s="5"/>
      <c r="H158" s="1"/>
      <c r="I158" s="1"/>
      <c r="J158" s="5"/>
      <c r="K158" s="1"/>
      <c r="L158" s="1"/>
      <c r="M158" s="5"/>
      <c r="N158" s="5"/>
      <c r="O158" s="5"/>
      <c r="P158" s="5"/>
      <c r="Q158" s="5"/>
      <c r="R158" s="5"/>
      <c r="S158" s="70"/>
      <c r="T158" s="70"/>
      <c r="U158" s="70"/>
      <c r="V158" s="18"/>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1"/>
      <c r="BA158" s="1"/>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row>
    <row r="159" spans="2:79" hidden="1">
      <c r="B159" s="49" t="s">
        <v>78</v>
      </c>
      <c r="C159" s="1">
        <v>18</v>
      </c>
      <c r="D159" s="1"/>
      <c r="E159" s="1"/>
      <c r="F159" s="1"/>
      <c r="G159" s="5"/>
      <c r="H159" s="1"/>
      <c r="I159" s="1"/>
      <c r="J159" s="5"/>
      <c r="K159" s="1"/>
      <c r="L159" s="1"/>
      <c r="M159" s="5"/>
      <c r="N159" s="5"/>
      <c r="O159" s="5"/>
      <c r="P159" s="5"/>
      <c r="Q159" s="5"/>
      <c r="R159" s="5"/>
      <c r="S159" s="70"/>
      <c r="T159" s="70"/>
      <c r="U159" s="70"/>
      <c r="V159" s="18"/>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1"/>
      <c r="BA159" s="1"/>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row>
    <row r="160" spans="2:79" hidden="1">
      <c r="B160" s="49" t="s">
        <v>77</v>
      </c>
      <c r="C160" s="1">
        <v>25</v>
      </c>
      <c r="D160" s="1"/>
      <c r="E160" s="1"/>
      <c r="F160" s="1"/>
      <c r="G160" s="5"/>
      <c r="H160" s="1"/>
      <c r="I160" s="1"/>
      <c r="J160" s="5"/>
      <c r="K160" s="1"/>
      <c r="L160" s="1"/>
      <c r="M160" s="5"/>
      <c r="N160" s="5"/>
      <c r="O160" s="5"/>
      <c r="P160" s="5"/>
      <c r="Q160" s="5"/>
      <c r="R160" s="5"/>
      <c r="S160" s="70"/>
      <c r="T160" s="70"/>
      <c r="U160" s="70"/>
      <c r="V160" s="18"/>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1"/>
      <c r="BA160" s="1"/>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row>
    <row r="161" spans="2:79" ht="30" hidden="1">
      <c r="B161" s="49" t="s">
        <v>76</v>
      </c>
      <c r="C161" s="1">
        <v>25</v>
      </c>
      <c r="D161" s="1"/>
      <c r="E161" s="1"/>
      <c r="F161" s="1"/>
      <c r="G161" s="5"/>
      <c r="H161" s="1"/>
      <c r="I161" s="1"/>
      <c r="J161" s="5"/>
      <c r="K161" s="1"/>
      <c r="L161" s="1"/>
      <c r="M161" s="5"/>
      <c r="N161" s="5"/>
      <c r="O161" s="5"/>
      <c r="P161" s="5"/>
      <c r="Q161" s="5"/>
      <c r="R161" s="5"/>
      <c r="S161" s="70"/>
      <c r="T161" s="70"/>
      <c r="U161" s="70"/>
      <c r="V161" s="18"/>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1"/>
      <c r="BA161" s="1"/>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row>
    <row r="162" spans="2:79" hidden="1">
      <c r="B162" s="49" t="s">
        <v>75</v>
      </c>
      <c r="C162" s="1">
        <v>25</v>
      </c>
      <c r="D162" s="1"/>
      <c r="E162" s="1"/>
      <c r="F162" s="1"/>
      <c r="G162" s="5"/>
      <c r="H162" s="1"/>
      <c r="I162" s="1"/>
      <c r="J162" s="5"/>
      <c r="K162" s="1"/>
      <c r="L162" s="1"/>
      <c r="M162" s="5"/>
      <c r="N162" s="5"/>
      <c r="O162" s="5"/>
      <c r="P162" s="5"/>
      <c r="Q162" s="5"/>
      <c r="R162" s="5"/>
      <c r="S162" s="70"/>
      <c r="T162" s="70"/>
      <c r="U162" s="70"/>
      <c r="V162" s="18"/>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1"/>
      <c r="BA162" s="1"/>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row>
    <row r="163" spans="2:79" hidden="1">
      <c r="B163" s="49" t="s">
        <v>74</v>
      </c>
      <c r="C163" s="1">
        <v>25</v>
      </c>
      <c r="D163" s="1"/>
      <c r="E163" s="1"/>
      <c r="F163" s="1"/>
      <c r="G163" s="5"/>
      <c r="H163" s="1"/>
      <c r="I163" s="1"/>
      <c r="J163" s="5"/>
      <c r="K163" s="1"/>
      <c r="L163" s="1"/>
      <c r="M163" s="5"/>
      <c r="N163" s="5"/>
      <c r="O163" s="5"/>
      <c r="P163" s="5"/>
      <c r="Q163" s="5"/>
      <c r="R163" s="5"/>
      <c r="S163" s="70"/>
      <c r="T163" s="70"/>
      <c r="U163" s="70"/>
      <c r="V163" s="18"/>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1"/>
      <c r="BA163" s="1"/>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row>
    <row r="164" spans="2:79" hidden="1">
      <c r="B164" s="49" t="s">
        <v>73</v>
      </c>
      <c r="C164" s="1">
        <v>30</v>
      </c>
      <c r="D164" s="1"/>
      <c r="E164" s="1"/>
      <c r="F164" s="1"/>
      <c r="G164" s="5"/>
      <c r="H164" s="1"/>
      <c r="I164" s="1"/>
      <c r="J164" s="5"/>
      <c r="K164" s="1"/>
      <c r="L164" s="1"/>
      <c r="M164" s="5"/>
      <c r="N164" s="5"/>
      <c r="O164" s="5"/>
      <c r="P164" s="5"/>
      <c r="Q164" s="5"/>
      <c r="R164" s="5"/>
      <c r="S164" s="70"/>
      <c r="T164" s="70"/>
      <c r="U164" s="70"/>
      <c r="V164" s="18"/>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1"/>
      <c r="BA164" s="1"/>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row>
    <row r="165" spans="2:79" hidden="1">
      <c r="B165" s="49" t="s">
        <v>72</v>
      </c>
      <c r="C165" s="1">
        <v>30</v>
      </c>
      <c r="D165" s="1"/>
      <c r="E165" s="1"/>
      <c r="F165" s="1"/>
      <c r="G165" s="5"/>
      <c r="H165" s="1"/>
      <c r="I165" s="1"/>
      <c r="J165" s="5"/>
      <c r="K165" s="1"/>
      <c r="L165" s="1"/>
      <c r="M165" s="5"/>
      <c r="N165" s="5"/>
      <c r="O165" s="5"/>
      <c r="P165" s="5"/>
      <c r="Q165" s="5"/>
      <c r="R165" s="5"/>
      <c r="S165" s="70"/>
      <c r="T165" s="70"/>
      <c r="U165" s="70"/>
      <c r="V165" s="18"/>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1"/>
      <c r="BA165" s="1"/>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row>
    <row r="166" spans="2:79" ht="30" hidden="1">
      <c r="B166" s="49" t="s">
        <v>71</v>
      </c>
      <c r="C166" s="1">
        <v>8</v>
      </c>
      <c r="D166" s="1"/>
      <c r="E166" s="1"/>
      <c r="F166" s="1"/>
      <c r="G166" s="5"/>
      <c r="H166" s="1"/>
      <c r="I166" s="1"/>
      <c r="J166" s="5"/>
      <c r="K166" s="1"/>
      <c r="L166" s="1"/>
      <c r="M166" s="5"/>
      <c r="N166" s="5"/>
      <c r="O166" s="5"/>
      <c r="P166" s="5"/>
      <c r="Q166" s="5"/>
      <c r="R166" s="5"/>
      <c r="S166" s="70"/>
      <c r="T166" s="70"/>
      <c r="U166" s="70"/>
      <c r="V166" s="18"/>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1"/>
      <c r="BA166" s="1"/>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row>
    <row r="167" spans="2:79" hidden="1">
      <c r="B167" s="49" t="s">
        <v>70</v>
      </c>
      <c r="C167" s="1">
        <v>8</v>
      </c>
      <c r="D167" s="1"/>
      <c r="E167" s="1"/>
      <c r="F167" s="1"/>
      <c r="G167" s="5"/>
      <c r="H167" s="1"/>
      <c r="I167" s="1"/>
      <c r="J167" s="5"/>
      <c r="K167" s="1"/>
      <c r="L167" s="1"/>
      <c r="M167" s="5"/>
      <c r="N167" s="5"/>
      <c r="O167" s="5"/>
      <c r="P167" s="5"/>
      <c r="Q167" s="5"/>
      <c r="R167" s="5"/>
      <c r="S167" s="70"/>
      <c r="T167" s="70"/>
      <c r="U167" s="70"/>
      <c r="V167" s="18"/>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1"/>
      <c r="BA167" s="1"/>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row>
    <row r="168" spans="2:79" hidden="1">
      <c r="B168" s="49" t="s">
        <v>69</v>
      </c>
      <c r="C168" s="1">
        <v>40</v>
      </c>
      <c r="D168" s="1"/>
      <c r="E168" s="1"/>
      <c r="F168" s="1"/>
      <c r="G168" s="5"/>
      <c r="H168" s="1"/>
      <c r="I168" s="1"/>
      <c r="J168" s="5"/>
      <c r="K168" s="1"/>
      <c r="L168" s="1"/>
      <c r="M168" s="5"/>
      <c r="N168" s="5"/>
      <c r="O168" s="5"/>
      <c r="P168" s="5"/>
      <c r="Q168" s="5"/>
      <c r="R168" s="5"/>
      <c r="S168" s="70"/>
      <c r="T168" s="70"/>
      <c r="U168" s="70"/>
      <c r="V168" s="18"/>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1"/>
      <c r="BA168" s="1"/>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row>
    <row r="169" spans="2:79" hidden="1">
      <c r="B169" s="49" t="s">
        <v>68</v>
      </c>
      <c r="C169" s="1">
        <v>40</v>
      </c>
      <c r="D169" s="1"/>
      <c r="E169" s="1"/>
      <c r="F169" s="1"/>
      <c r="G169" s="5"/>
      <c r="H169" s="1"/>
      <c r="I169" s="1"/>
      <c r="J169" s="5"/>
      <c r="K169" s="1"/>
      <c r="L169" s="1"/>
      <c r="M169" s="5"/>
      <c r="N169" s="5"/>
      <c r="O169" s="5"/>
      <c r="P169" s="5"/>
      <c r="Q169" s="5"/>
      <c r="R169" s="5"/>
      <c r="S169" s="70"/>
      <c r="T169" s="70"/>
      <c r="U169" s="70"/>
      <c r="V169" s="18"/>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1"/>
      <c r="BA169" s="1"/>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row>
    <row r="170" spans="2:79" hidden="1">
      <c r="B170" s="49" t="s">
        <v>67</v>
      </c>
      <c r="C170" s="1">
        <v>40</v>
      </c>
      <c r="D170" s="1"/>
      <c r="E170" s="1"/>
      <c r="F170" s="1"/>
      <c r="G170" s="5"/>
      <c r="H170" s="1"/>
      <c r="I170" s="1"/>
      <c r="J170" s="5"/>
      <c r="K170" s="1"/>
      <c r="L170" s="1"/>
      <c r="M170" s="5"/>
      <c r="N170" s="5"/>
      <c r="O170" s="5"/>
      <c r="P170" s="5"/>
      <c r="Q170" s="5"/>
      <c r="R170" s="5"/>
      <c r="S170" s="70"/>
      <c r="T170" s="70"/>
      <c r="U170" s="70"/>
      <c r="V170" s="18"/>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1"/>
      <c r="BA170" s="1"/>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row>
    <row r="171" spans="2:79" ht="30" hidden="1">
      <c r="B171" s="49" t="s">
        <v>66</v>
      </c>
      <c r="C171" s="1">
        <v>40</v>
      </c>
      <c r="D171" s="1"/>
      <c r="E171" s="1"/>
      <c r="F171" s="1"/>
      <c r="G171" s="5"/>
      <c r="H171" s="1"/>
      <c r="I171" s="1"/>
      <c r="J171" s="5"/>
      <c r="K171" s="1"/>
      <c r="L171" s="1"/>
      <c r="M171" s="5"/>
      <c r="N171" s="5"/>
      <c r="O171" s="5"/>
      <c r="P171" s="5"/>
      <c r="Q171" s="5"/>
      <c r="R171" s="5"/>
      <c r="S171" s="70"/>
      <c r="T171" s="70"/>
      <c r="U171" s="70"/>
      <c r="V171" s="18"/>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1"/>
      <c r="BA171" s="1"/>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row>
    <row r="172" spans="2:79" hidden="1">
      <c r="B172" s="49" t="s">
        <v>65</v>
      </c>
      <c r="C172" s="1">
        <v>22</v>
      </c>
      <c r="D172" s="1"/>
      <c r="E172" s="1"/>
      <c r="F172" s="1"/>
      <c r="G172" s="5"/>
      <c r="H172" s="1"/>
      <c r="I172" s="1"/>
      <c r="J172" s="5"/>
      <c r="K172" s="1"/>
      <c r="L172" s="1"/>
      <c r="M172" s="5"/>
      <c r="N172" s="5"/>
      <c r="O172" s="5"/>
      <c r="P172" s="5"/>
      <c r="Q172" s="5"/>
      <c r="R172" s="5"/>
      <c r="S172" s="70"/>
      <c r="T172" s="70"/>
      <c r="U172" s="70"/>
      <c r="V172" s="18"/>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1"/>
      <c r="BA172" s="1"/>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row>
    <row r="173" spans="2:79" hidden="1">
      <c r="B173" s="49" t="s">
        <v>64</v>
      </c>
      <c r="C173" s="1">
        <v>35</v>
      </c>
      <c r="D173" s="1"/>
      <c r="E173" s="1"/>
      <c r="F173" s="1"/>
      <c r="G173" s="5"/>
      <c r="H173" s="1"/>
      <c r="I173" s="1"/>
      <c r="J173" s="5"/>
      <c r="K173" s="1"/>
      <c r="L173" s="1"/>
      <c r="M173" s="5"/>
      <c r="N173" s="5"/>
      <c r="O173" s="5"/>
      <c r="P173" s="5"/>
      <c r="Q173" s="5"/>
      <c r="R173" s="5"/>
      <c r="S173" s="70"/>
      <c r="T173" s="70"/>
      <c r="U173" s="70"/>
      <c r="V173" s="18"/>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1"/>
      <c r="BA173" s="1"/>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row>
    <row r="174" spans="2:79" hidden="1">
      <c r="B174" s="49" t="s">
        <v>63</v>
      </c>
      <c r="C174" s="1">
        <v>30</v>
      </c>
      <c r="D174" s="1"/>
      <c r="E174" s="1"/>
      <c r="F174" s="1"/>
      <c r="G174" s="5"/>
      <c r="H174" s="1"/>
      <c r="I174" s="1"/>
      <c r="J174" s="5"/>
      <c r="K174" s="1"/>
      <c r="L174" s="1"/>
      <c r="M174" s="5"/>
      <c r="N174" s="5"/>
      <c r="O174" s="5"/>
      <c r="P174" s="5"/>
      <c r="Q174" s="5"/>
      <c r="R174" s="5"/>
      <c r="S174" s="70"/>
      <c r="T174" s="70"/>
      <c r="U174" s="70"/>
      <c r="V174" s="18"/>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1"/>
      <c r="BA174" s="1"/>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row>
    <row r="175" spans="2:79" hidden="1">
      <c r="B175" s="49" t="s">
        <v>62</v>
      </c>
      <c r="C175" s="1">
        <v>30</v>
      </c>
      <c r="D175" s="1"/>
      <c r="E175" s="1"/>
      <c r="F175" s="1"/>
      <c r="G175" s="5"/>
      <c r="H175" s="1"/>
      <c r="I175" s="1"/>
      <c r="J175" s="5"/>
      <c r="K175" s="1"/>
      <c r="L175" s="1"/>
      <c r="M175" s="5"/>
      <c r="N175" s="5"/>
      <c r="O175" s="5"/>
      <c r="P175" s="5"/>
      <c r="Q175" s="5"/>
      <c r="R175" s="5"/>
      <c r="S175" s="70"/>
      <c r="T175" s="70"/>
      <c r="U175" s="70"/>
      <c r="V175" s="18"/>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1"/>
      <c r="BA175" s="1"/>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row>
    <row r="176" spans="2:79" hidden="1">
      <c r="B176" s="49" t="s">
        <v>61</v>
      </c>
      <c r="C176" s="1">
        <v>20</v>
      </c>
      <c r="D176" s="1"/>
      <c r="E176" s="1"/>
      <c r="F176" s="1"/>
      <c r="G176" s="5"/>
      <c r="H176" s="1"/>
      <c r="I176" s="1"/>
      <c r="J176" s="5"/>
      <c r="K176" s="1"/>
      <c r="L176" s="1"/>
      <c r="M176" s="5"/>
      <c r="N176" s="5"/>
      <c r="O176" s="5"/>
      <c r="P176" s="5"/>
      <c r="Q176" s="5"/>
      <c r="R176" s="5"/>
      <c r="S176" s="70"/>
      <c r="T176" s="70"/>
      <c r="U176" s="70"/>
      <c r="V176" s="18"/>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1"/>
      <c r="BA176" s="1"/>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row>
    <row r="177" spans="2:79" hidden="1">
      <c r="B177" s="49" t="s">
        <v>60</v>
      </c>
      <c r="C177" s="1">
        <v>20</v>
      </c>
      <c r="D177" s="1"/>
      <c r="E177" s="1"/>
      <c r="F177" s="1"/>
      <c r="G177" s="5"/>
      <c r="H177" s="1"/>
      <c r="I177" s="1"/>
      <c r="J177" s="5"/>
      <c r="K177" s="1"/>
      <c r="L177" s="1"/>
      <c r="M177" s="5"/>
      <c r="N177" s="5"/>
      <c r="O177" s="5"/>
      <c r="P177" s="5"/>
      <c r="Q177" s="5"/>
      <c r="R177" s="5"/>
      <c r="S177" s="70"/>
      <c r="T177" s="70"/>
      <c r="U177" s="70"/>
      <c r="V177" s="18"/>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1"/>
      <c r="BA177" s="1"/>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row>
    <row r="178" spans="2:79" hidden="1">
      <c r="B178" s="49" t="s">
        <v>59</v>
      </c>
      <c r="C178" s="1">
        <v>20</v>
      </c>
      <c r="D178" s="1"/>
      <c r="E178" s="1"/>
      <c r="F178" s="1"/>
      <c r="G178" s="5"/>
      <c r="H178" s="1"/>
      <c r="I178" s="1"/>
      <c r="J178" s="5"/>
      <c r="K178" s="1"/>
      <c r="L178" s="1"/>
      <c r="M178" s="5"/>
      <c r="N178" s="5"/>
      <c r="O178" s="5"/>
      <c r="P178" s="5"/>
      <c r="Q178" s="5"/>
      <c r="R178" s="5"/>
      <c r="S178" s="70"/>
      <c r="T178" s="70"/>
      <c r="U178" s="70"/>
      <c r="V178" s="18"/>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1"/>
      <c r="BA178" s="1"/>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row>
    <row r="179" spans="2:79" hidden="1">
      <c r="B179" s="49" t="s">
        <v>58</v>
      </c>
      <c r="C179" s="1">
        <v>20</v>
      </c>
      <c r="D179" s="1"/>
      <c r="E179" s="1"/>
      <c r="F179" s="1"/>
      <c r="G179" s="5"/>
      <c r="H179" s="1"/>
      <c r="I179" s="1"/>
      <c r="J179" s="5"/>
      <c r="K179" s="1"/>
      <c r="L179" s="1"/>
      <c r="M179" s="5"/>
      <c r="N179" s="5"/>
      <c r="O179" s="5"/>
      <c r="P179" s="5"/>
      <c r="Q179" s="5"/>
      <c r="R179" s="5"/>
      <c r="S179" s="70"/>
      <c r="T179" s="70"/>
      <c r="U179" s="70"/>
      <c r="V179" s="18"/>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1"/>
      <c r="BA179" s="1"/>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row>
    <row r="180" spans="2:79" hidden="1">
      <c r="B180" s="49" t="s">
        <v>57</v>
      </c>
      <c r="C180" s="1">
        <v>25</v>
      </c>
      <c r="D180" s="1"/>
      <c r="E180" s="1"/>
      <c r="F180" s="1"/>
      <c r="G180" s="5"/>
      <c r="H180" s="1"/>
      <c r="I180" s="1"/>
      <c r="J180" s="5"/>
      <c r="K180" s="1"/>
      <c r="L180" s="1"/>
      <c r="M180" s="5"/>
      <c r="N180" s="5"/>
      <c r="O180" s="5"/>
      <c r="P180" s="5"/>
      <c r="Q180" s="5"/>
      <c r="R180" s="5"/>
      <c r="S180" s="70"/>
      <c r="T180" s="70"/>
      <c r="U180" s="70"/>
      <c r="V180" s="18"/>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1"/>
      <c r="BA180" s="1"/>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row>
    <row r="181" spans="2:79" hidden="1">
      <c r="B181" s="49" t="s">
        <v>56</v>
      </c>
      <c r="C181" s="1">
        <v>40</v>
      </c>
      <c r="D181" s="1"/>
      <c r="E181" s="1"/>
      <c r="F181" s="1"/>
      <c r="G181" s="5"/>
      <c r="H181" s="1"/>
      <c r="I181" s="1"/>
      <c r="J181" s="5"/>
      <c r="K181" s="1"/>
      <c r="L181" s="1"/>
      <c r="M181" s="5"/>
      <c r="N181" s="5"/>
      <c r="O181" s="5"/>
      <c r="P181" s="5"/>
      <c r="Q181" s="5"/>
      <c r="R181" s="5"/>
      <c r="S181" s="70"/>
      <c r="T181" s="70"/>
      <c r="U181" s="70"/>
      <c r="V181" s="18"/>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1"/>
      <c r="BA181" s="1"/>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row>
    <row r="182" spans="2:79" hidden="1">
      <c r="B182" s="49" t="s">
        <v>55</v>
      </c>
      <c r="C182" s="1">
        <v>40</v>
      </c>
      <c r="D182" s="1"/>
      <c r="E182" s="1"/>
      <c r="F182" s="1"/>
      <c r="G182" s="5"/>
      <c r="H182" s="1"/>
      <c r="I182" s="1"/>
      <c r="J182" s="5"/>
      <c r="K182" s="1"/>
      <c r="L182" s="1"/>
      <c r="M182" s="5"/>
      <c r="N182" s="5"/>
      <c r="O182" s="5"/>
      <c r="P182" s="5"/>
      <c r="Q182" s="5"/>
      <c r="R182" s="5"/>
      <c r="S182" s="70"/>
      <c r="T182" s="70"/>
      <c r="U182" s="70"/>
      <c r="V182" s="18"/>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1"/>
      <c r="BA182" s="1"/>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row>
    <row r="183" spans="2:79" hidden="1">
      <c r="B183" s="49" t="s">
        <v>54</v>
      </c>
      <c r="C183" s="1">
        <v>40</v>
      </c>
      <c r="D183" s="1"/>
      <c r="E183" s="1"/>
      <c r="F183" s="1"/>
      <c r="G183" s="5"/>
      <c r="H183" s="1"/>
      <c r="I183" s="1"/>
      <c r="J183" s="5"/>
      <c r="K183" s="1"/>
      <c r="L183" s="1"/>
      <c r="M183" s="5"/>
      <c r="N183" s="5"/>
      <c r="O183" s="5"/>
      <c r="P183" s="5"/>
      <c r="Q183" s="5"/>
      <c r="R183" s="5"/>
      <c r="S183" s="70"/>
      <c r="T183" s="70"/>
      <c r="U183" s="70"/>
      <c r="V183" s="18"/>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1"/>
      <c r="BA183" s="1"/>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row>
    <row r="184" spans="2:79" hidden="1">
      <c r="B184" s="49" t="s">
        <v>53</v>
      </c>
      <c r="C184" s="1">
        <v>40</v>
      </c>
      <c r="D184" s="1"/>
      <c r="E184" s="1"/>
      <c r="F184" s="1"/>
      <c r="G184" s="5"/>
      <c r="H184" s="1"/>
      <c r="I184" s="1"/>
      <c r="J184" s="5"/>
      <c r="K184" s="1"/>
      <c r="L184" s="1"/>
      <c r="M184" s="5"/>
      <c r="N184" s="5"/>
      <c r="O184" s="5"/>
      <c r="P184" s="5"/>
      <c r="Q184" s="5"/>
      <c r="R184" s="5"/>
      <c r="S184" s="70"/>
      <c r="T184" s="70"/>
      <c r="U184" s="70"/>
      <c r="V184" s="18"/>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1"/>
      <c r="BA184" s="1"/>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row>
    <row r="185" spans="2:79" hidden="1">
      <c r="B185" s="49" t="s">
        <v>52</v>
      </c>
      <c r="C185" s="1">
        <v>40</v>
      </c>
      <c r="D185" s="1"/>
      <c r="E185" s="1"/>
      <c r="F185" s="1"/>
      <c r="G185" s="5"/>
      <c r="H185" s="1"/>
      <c r="I185" s="1"/>
      <c r="J185" s="5"/>
      <c r="K185" s="1"/>
      <c r="L185" s="1"/>
      <c r="M185" s="5"/>
      <c r="N185" s="5"/>
      <c r="O185" s="5"/>
      <c r="P185" s="5"/>
      <c r="Q185" s="5"/>
      <c r="R185" s="5"/>
      <c r="S185" s="70"/>
      <c r="T185" s="70"/>
      <c r="U185" s="70"/>
      <c r="V185" s="18"/>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1"/>
      <c r="BA185" s="1"/>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row>
    <row r="186" spans="2:79" hidden="1">
      <c r="B186" s="49" t="s">
        <v>51</v>
      </c>
      <c r="C186" s="1">
        <v>40</v>
      </c>
      <c r="D186" s="1"/>
      <c r="E186" s="1"/>
      <c r="F186" s="1"/>
      <c r="G186" s="5"/>
      <c r="H186" s="1"/>
      <c r="I186" s="1"/>
      <c r="J186" s="5"/>
      <c r="K186" s="1"/>
      <c r="L186" s="1"/>
      <c r="M186" s="5"/>
      <c r="N186" s="5"/>
      <c r="O186" s="5"/>
      <c r="P186" s="5"/>
      <c r="Q186" s="5"/>
      <c r="R186" s="5"/>
      <c r="S186" s="70"/>
      <c r="T186" s="70"/>
      <c r="U186" s="70"/>
      <c r="V186" s="18"/>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1"/>
      <c r="BA186" s="1"/>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row>
    <row r="187" spans="2:79" hidden="1">
      <c r="B187" s="49" t="s">
        <v>50</v>
      </c>
      <c r="C187" s="1">
        <v>40</v>
      </c>
      <c r="D187" s="1"/>
      <c r="E187" s="1"/>
      <c r="F187" s="1"/>
      <c r="G187" s="5"/>
      <c r="H187" s="1"/>
      <c r="I187" s="1"/>
      <c r="J187" s="5"/>
      <c r="K187" s="1"/>
      <c r="L187" s="1"/>
      <c r="M187" s="5"/>
      <c r="N187" s="5"/>
      <c r="O187" s="5"/>
      <c r="P187" s="5"/>
      <c r="Q187" s="5"/>
      <c r="R187" s="5"/>
      <c r="S187" s="70"/>
      <c r="T187" s="70"/>
      <c r="U187" s="70"/>
      <c r="V187" s="18"/>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1"/>
      <c r="BA187" s="1"/>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row>
    <row r="188" spans="2:79" hidden="1">
      <c r="B188" s="49" t="s">
        <v>49</v>
      </c>
      <c r="C188" s="1">
        <v>30</v>
      </c>
      <c r="D188" s="1"/>
      <c r="E188" s="1"/>
      <c r="F188" s="1"/>
      <c r="G188" s="5"/>
      <c r="H188" s="1"/>
      <c r="I188" s="1"/>
      <c r="J188" s="5"/>
      <c r="K188" s="1"/>
      <c r="L188" s="1"/>
      <c r="M188" s="5"/>
      <c r="N188" s="5"/>
      <c r="O188" s="5"/>
      <c r="P188" s="5"/>
      <c r="Q188" s="5"/>
      <c r="R188" s="5"/>
      <c r="S188" s="70"/>
      <c r="T188" s="70"/>
      <c r="U188" s="70"/>
      <c r="V188" s="18"/>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1"/>
      <c r="BA188" s="1"/>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row>
    <row r="189" spans="2:79" hidden="1">
      <c r="B189" s="49" t="s">
        <v>48</v>
      </c>
      <c r="C189" s="1">
        <v>30</v>
      </c>
      <c r="D189" s="1"/>
      <c r="E189" s="1"/>
      <c r="F189" s="1"/>
      <c r="G189" s="5"/>
      <c r="H189" s="1"/>
      <c r="I189" s="1"/>
      <c r="J189" s="5"/>
      <c r="K189" s="1"/>
      <c r="L189" s="1"/>
      <c r="M189" s="5"/>
      <c r="N189" s="5"/>
      <c r="O189" s="5"/>
      <c r="P189" s="5"/>
      <c r="Q189" s="5"/>
      <c r="R189" s="5"/>
      <c r="S189" s="70"/>
      <c r="T189" s="70"/>
      <c r="U189" s="70"/>
      <c r="V189" s="18"/>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1"/>
      <c r="BA189" s="1"/>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row>
    <row r="190" spans="2:79" hidden="1">
      <c r="B190" s="49" t="s">
        <v>47</v>
      </c>
      <c r="C190" s="1">
        <v>30</v>
      </c>
      <c r="D190" s="1"/>
      <c r="E190" s="1"/>
      <c r="F190" s="1"/>
      <c r="G190" s="5"/>
      <c r="H190" s="1"/>
      <c r="I190" s="1"/>
      <c r="J190" s="5"/>
      <c r="K190" s="1"/>
      <c r="L190" s="1"/>
      <c r="M190" s="5"/>
      <c r="N190" s="5"/>
      <c r="O190" s="5"/>
      <c r="P190" s="5"/>
      <c r="Q190" s="5"/>
      <c r="R190" s="5"/>
      <c r="S190" s="70"/>
      <c r="T190" s="70"/>
      <c r="U190" s="70"/>
      <c r="V190" s="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1"/>
      <c r="BA190" s="1"/>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row>
    <row r="191" spans="2:79" hidden="1">
      <c r="B191" s="49" t="s">
        <v>46</v>
      </c>
      <c r="C191" s="1">
        <v>30</v>
      </c>
      <c r="D191" s="1"/>
      <c r="E191" s="1"/>
      <c r="F191" s="1"/>
      <c r="G191" s="5"/>
      <c r="H191" s="1"/>
      <c r="I191" s="1"/>
      <c r="J191" s="5"/>
      <c r="K191" s="1"/>
      <c r="L191" s="1"/>
      <c r="M191" s="5"/>
      <c r="N191" s="5"/>
      <c r="O191" s="5"/>
      <c r="P191" s="5"/>
      <c r="Q191" s="5"/>
      <c r="R191" s="5"/>
      <c r="S191" s="70"/>
      <c r="T191" s="70"/>
      <c r="U191" s="70"/>
      <c r="V191" s="18"/>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1"/>
      <c r="BA191" s="1"/>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row>
    <row r="192" spans="2:79" hidden="1">
      <c r="B192" s="49" t="s">
        <v>45</v>
      </c>
      <c r="C192" s="1">
        <v>25</v>
      </c>
      <c r="D192" s="1"/>
      <c r="E192" s="1"/>
      <c r="F192" s="1"/>
      <c r="G192" s="5"/>
      <c r="H192" s="1"/>
      <c r="I192" s="1"/>
      <c r="J192" s="5"/>
      <c r="K192" s="1"/>
      <c r="L192" s="1"/>
      <c r="M192" s="5"/>
      <c r="N192" s="5"/>
      <c r="O192" s="5"/>
      <c r="P192" s="5"/>
      <c r="Q192" s="5"/>
      <c r="R192" s="5"/>
      <c r="S192" s="70"/>
      <c r="T192" s="70"/>
      <c r="U192" s="70"/>
      <c r="V192" s="18"/>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1"/>
      <c r="BA192" s="1"/>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row>
    <row r="193" spans="2:79" hidden="1">
      <c r="B193" s="49" t="s">
        <v>44</v>
      </c>
      <c r="C193" s="1">
        <v>25</v>
      </c>
      <c r="D193" s="1"/>
      <c r="E193" s="1"/>
      <c r="F193" s="1"/>
      <c r="G193" s="5"/>
      <c r="H193" s="1"/>
      <c r="I193" s="1"/>
      <c r="J193" s="5"/>
      <c r="K193" s="1"/>
      <c r="L193" s="1"/>
      <c r="M193" s="5"/>
      <c r="N193" s="5"/>
      <c r="O193" s="5"/>
      <c r="P193" s="5"/>
      <c r="Q193" s="5"/>
      <c r="R193" s="5"/>
      <c r="S193" s="70"/>
      <c r="T193" s="70"/>
      <c r="U193" s="70"/>
      <c r="V193" s="18"/>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1"/>
      <c r="BA193" s="1"/>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row>
    <row r="194" spans="2:79" ht="30" hidden="1">
      <c r="B194" s="49" t="s">
        <v>43</v>
      </c>
      <c r="C194" s="1">
        <v>13</v>
      </c>
      <c r="D194" s="1"/>
      <c r="E194" s="1"/>
      <c r="F194" s="1"/>
      <c r="G194" s="5"/>
      <c r="H194" s="1"/>
      <c r="I194" s="1"/>
      <c r="J194" s="5"/>
      <c r="K194" s="1"/>
      <c r="L194" s="1"/>
      <c r="M194" s="5"/>
      <c r="N194" s="5"/>
      <c r="O194" s="5"/>
      <c r="P194" s="5"/>
      <c r="Q194" s="5"/>
      <c r="R194" s="5"/>
      <c r="S194" s="70"/>
      <c r="T194" s="70"/>
      <c r="U194" s="70"/>
      <c r="V194" s="18"/>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1"/>
      <c r="BA194" s="1"/>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row>
    <row r="195" spans="2:79" hidden="1">
      <c r="B195" s="49" t="s">
        <v>42</v>
      </c>
      <c r="C195" s="1">
        <v>15</v>
      </c>
      <c r="D195" s="1"/>
      <c r="E195" s="1"/>
      <c r="F195" s="1"/>
      <c r="G195" s="5"/>
      <c r="H195" s="1"/>
      <c r="I195" s="1"/>
      <c r="J195" s="5"/>
      <c r="K195" s="1"/>
      <c r="L195" s="1"/>
      <c r="M195" s="5"/>
      <c r="N195" s="5"/>
      <c r="O195" s="5"/>
      <c r="P195" s="5"/>
      <c r="Q195" s="5"/>
      <c r="R195" s="5"/>
      <c r="S195" s="70"/>
      <c r="T195" s="70"/>
      <c r="U195" s="70"/>
      <c r="V195" s="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1"/>
      <c r="BA195" s="1"/>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row>
    <row r="196" spans="2:79" hidden="1">
      <c r="B196" s="49" t="s">
        <v>41</v>
      </c>
      <c r="C196" s="1">
        <v>20</v>
      </c>
      <c r="D196" s="1"/>
      <c r="E196" s="1"/>
      <c r="F196" s="1"/>
      <c r="G196" s="5"/>
      <c r="H196" s="1"/>
      <c r="I196" s="1"/>
      <c r="J196" s="5"/>
      <c r="K196" s="1"/>
      <c r="L196" s="1"/>
      <c r="M196" s="5"/>
      <c r="N196" s="5"/>
      <c r="O196" s="5"/>
      <c r="P196" s="5"/>
      <c r="Q196" s="5"/>
      <c r="R196" s="5"/>
      <c r="S196" s="70"/>
      <c r="T196" s="70"/>
      <c r="U196" s="70"/>
      <c r="V196" s="18"/>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1"/>
      <c r="BA196" s="1"/>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row>
    <row r="197" spans="2:79" hidden="1">
      <c r="B197" s="49" t="s">
        <v>40</v>
      </c>
      <c r="C197" s="1">
        <v>20</v>
      </c>
      <c r="D197" s="1"/>
      <c r="E197" s="1"/>
      <c r="F197" s="1"/>
      <c r="G197" s="5"/>
      <c r="H197" s="1"/>
      <c r="I197" s="1"/>
      <c r="J197" s="5"/>
      <c r="K197" s="1"/>
      <c r="L197" s="1"/>
      <c r="M197" s="5"/>
      <c r="N197" s="5"/>
      <c r="O197" s="5"/>
      <c r="P197" s="5"/>
      <c r="Q197" s="5"/>
      <c r="R197" s="5"/>
      <c r="S197" s="70"/>
      <c r="T197" s="70"/>
      <c r="U197" s="70"/>
      <c r="V197" s="18"/>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1"/>
      <c r="BA197" s="1"/>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row>
    <row r="198" spans="2:79" ht="30" hidden="1">
      <c r="B198" s="49" t="s">
        <v>39</v>
      </c>
      <c r="C198" s="1">
        <v>20</v>
      </c>
      <c r="D198" s="1"/>
      <c r="E198" s="1"/>
      <c r="F198" s="1"/>
      <c r="G198" s="5"/>
      <c r="H198" s="1"/>
      <c r="I198" s="1"/>
      <c r="J198" s="5"/>
      <c r="K198" s="1"/>
      <c r="L198" s="1"/>
      <c r="M198" s="5"/>
      <c r="N198" s="5"/>
      <c r="O198" s="5"/>
      <c r="P198" s="5"/>
      <c r="Q198" s="5"/>
      <c r="R198" s="5"/>
      <c r="S198" s="70"/>
      <c r="T198" s="70"/>
      <c r="U198" s="70"/>
      <c r="V198" s="18"/>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1"/>
      <c r="BA198" s="1"/>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row>
    <row r="199" spans="2:79" hidden="1">
      <c r="B199" s="49" t="s">
        <v>38</v>
      </c>
      <c r="C199" s="1">
        <v>20</v>
      </c>
      <c r="D199" s="1"/>
      <c r="E199" s="1"/>
      <c r="F199" s="1"/>
      <c r="G199" s="5"/>
      <c r="H199" s="1"/>
      <c r="I199" s="1"/>
      <c r="J199" s="5"/>
      <c r="K199" s="1"/>
      <c r="L199" s="1"/>
      <c r="M199" s="5"/>
      <c r="N199" s="5"/>
      <c r="O199" s="5"/>
      <c r="P199" s="5"/>
      <c r="Q199" s="5"/>
      <c r="R199" s="5"/>
      <c r="S199" s="70"/>
      <c r="T199" s="70"/>
      <c r="U199" s="70"/>
      <c r="V199" s="18"/>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1"/>
      <c r="BA199" s="1"/>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row>
    <row r="200" spans="2:79" hidden="1">
      <c r="B200" s="49" t="s">
        <v>37</v>
      </c>
      <c r="C200" s="1">
        <v>12</v>
      </c>
      <c r="D200" s="1"/>
      <c r="E200" s="1"/>
      <c r="F200" s="1"/>
      <c r="G200" s="5"/>
      <c r="H200" s="1"/>
      <c r="I200" s="1"/>
      <c r="J200" s="5"/>
      <c r="K200" s="1"/>
      <c r="L200" s="1"/>
      <c r="M200" s="5"/>
      <c r="N200" s="5"/>
      <c r="O200" s="5"/>
      <c r="P200" s="5"/>
      <c r="Q200" s="5"/>
      <c r="R200" s="5"/>
      <c r="S200" s="70"/>
      <c r="T200" s="70"/>
      <c r="U200" s="70"/>
      <c r="V200" s="18"/>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1"/>
      <c r="BA200" s="1"/>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row>
    <row r="201" spans="2:79" hidden="1">
      <c r="B201" s="49" t="s">
        <v>36</v>
      </c>
      <c r="C201" s="1">
        <v>20</v>
      </c>
      <c r="D201" s="1"/>
      <c r="E201" s="1"/>
      <c r="F201" s="1"/>
      <c r="G201" s="5"/>
      <c r="H201" s="1"/>
      <c r="I201" s="1"/>
      <c r="J201" s="5"/>
      <c r="K201" s="1"/>
      <c r="L201" s="1"/>
      <c r="M201" s="5"/>
      <c r="N201" s="5"/>
      <c r="O201" s="5"/>
      <c r="P201" s="5"/>
      <c r="Q201" s="5"/>
      <c r="R201" s="5"/>
      <c r="S201" s="70"/>
      <c r="T201" s="70"/>
      <c r="U201" s="70"/>
      <c r="V201" s="18"/>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1"/>
      <c r="BA201" s="1"/>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row>
    <row r="202" spans="2:79" hidden="1">
      <c r="B202" s="49" t="s">
        <v>35</v>
      </c>
      <c r="C202" s="1">
        <v>15</v>
      </c>
      <c r="D202" s="1"/>
      <c r="E202" s="1"/>
      <c r="F202" s="1"/>
      <c r="G202" s="5"/>
      <c r="H202" s="1"/>
      <c r="I202" s="1"/>
      <c r="J202" s="5"/>
      <c r="K202" s="1"/>
      <c r="L202" s="1"/>
      <c r="M202" s="5"/>
      <c r="N202" s="5"/>
      <c r="O202" s="5"/>
      <c r="P202" s="5"/>
      <c r="Q202" s="5"/>
      <c r="R202" s="5"/>
      <c r="S202" s="70"/>
      <c r="T202" s="70"/>
      <c r="U202" s="70"/>
      <c r="V202" s="18"/>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1"/>
      <c r="BA202" s="1"/>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row>
    <row r="203" spans="2:79" hidden="1">
      <c r="B203" s="49" t="s">
        <v>34</v>
      </c>
      <c r="C203" s="1">
        <v>10</v>
      </c>
      <c r="D203" s="1"/>
      <c r="E203" s="1"/>
      <c r="F203" s="1"/>
      <c r="G203" s="5"/>
      <c r="H203" s="1"/>
      <c r="I203" s="1"/>
      <c r="J203" s="5"/>
      <c r="K203" s="1"/>
      <c r="L203" s="1"/>
      <c r="M203" s="5"/>
      <c r="N203" s="5"/>
      <c r="O203" s="5"/>
      <c r="P203" s="5"/>
      <c r="Q203" s="5"/>
      <c r="R203" s="5"/>
      <c r="S203" s="70"/>
      <c r="T203" s="70"/>
      <c r="U203" s="70"/>
      <c r="V203" s="18"/>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1"/>
      <c r="BA203" s="1"/>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row>
    <row r="204" spans="2:79" hidden="1">
      <c r="B204" s="49" t="s">
        <v>33</v>
      </c>
      <c r="C204" s="1">
        <v>9</v>
      </c>
      <c r="D204" s="1"/>
      <c r="E204" s="1"/>
      <c r="F204" s="1"/>
      <c r="G204" s="5"/>
      <c r="H204" s="1"/>
      <c r="I204" s="1"/>
      <c r="J204" s="5"/>
      <c r="K204" s="1"/>
      <c r="L204" s="1"/>
      <c r="M204" s="5"/>
      <c r="N204" s="5"/>
      <c r="O204" s="5"/>
      <c r="P204" s="5"/>
      <c r="Q204" s="5"/>
      <c r="R204" s="5"/>
      <c r="S204" s="70"/>
      <c r="T204" s="70"/>
      <c r="U204" s="70"/>
      <c r="V204" s="18"/>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1"/>
      <c r="BA204" s="1"/>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row>
    <row r="205" spans="2:79" hidden="1">
      <c r="B205" s="49" t="s">
        <v>32</v>
      </c>
      <c r="C205" s="1">
        <v>12</v>
      </c>
      <c r="D205" s="1"/>
      <c r="E205" s="1"/>
      <c r="F205" s="1"/>
      <c r="G205" s="5"/>
      <c r="H205" s="1"/>
      <c r="I205" s="1"/>
      <c r="J205" s="5"/>
      <c r="K205" s="1"/>
      <c r="L205" s="1"/>
      <c r="M205" s="5"/>
      <c r="N205" s="5"/>
      <c r="O205" s="5"/>
      <c r="P205" s="5"/>
      <c r="Q205" s="5"/>
      <c r="R205" s="5"/>
      <c r="S205" s="70"/>
      <c r="T205" s="70"/>
      <c r="U205" s="70"/>
      <c r="V205" s="18"/>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1"/>
      <c r="BA205" s="1"/>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row>
    <row r="206" spans="2:79" hidden="1">
      <c r="B206" s="49" t="s">
        <v>31</v>
      </c>
      <c r="C206" s="1">
        <v>15</v>
      </c>
      <c r="D206" s="1"/>
      <c r="E206" s="1"/>
      <c r="F206" s="1"/>
      <c r="G206" s="5"/>
      <c r="H206" s="1"/>
      <c r="I206" s="1"/>
      <c r="J206" s="5"/>
      <c r="K206" s="1"/>
      <c r="L206" s="1"/>
      <c r="M206" s="5"/>
      <c r="N206" s="5"/>
      <c r="O206" s="5"/>
      <c r="P206" s="5"/>
      <c r="Q206" s="5"/>
      <c r="R206" s="5"/>
      <c r="S206" s="70"/>
      <c r="T206" s="70"/>
      <c r="U206" s="70"/>
      <c r="V206" s="18"/>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1"/>
      <c r="BA206" s="1"/>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row>
    <row r="207" spans="2:79" hidden="1">
      <c r="B207" s="48" t="s">
        <v>30</v>
      </c>
      <c r="C207" s="1">
        <v>10</v>
      </c>
      <c r="D207" s="1"/>
      <c r="E207" s="1"/>
      <c r="F207" s="1"/>
      <c r="G207" s="5"/>
      <c r="H207" s="1"/>
      <c r="I207" s="1"/>
      <c r="J207" s="5"/>
      <c r="K207" s="1"/>
      <c r="L207" s="1"/>
      <c r="M207" s="5"/>
      <c r="N207" s="5"/>
      <c r="O207" s="5"/>
      <c r="P207" s="5"/>
      <c r="Q207" s="5"/>
      <c r="R207" s="5"/>
      <c r="S207" s="70"/>
      <c r="T207" s="70"/>
      <c r="U207" s="70"/>
      <c r="V207" s="18"/>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1"/>
      <c r="BA207" s="1"/>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row>
    <row r="208" spans="2:79" ht="45" hidden="1">
      <c r="B208" s="49" t="s">
        <v>29</v>
      </c>
      <c r="C208" s="1">
        <v>8</v>
      </c>
      <c r="D208" s="1"/>
      <c r="E208" s="1"/>
      <c r="F208" s="1"/>
      <c r="G208" s="5"/>
      <c r="H208" s="1"/>
      <c r="I208" s="1"/>
      <c r="J208" s="5"/>
      <c r="K208" s="1"/>
      <c r="L208" s="1"/>
      <c r="M208" s="5"/>
      <c r="N208" s="5"/>
      <c r="O208" s="5"/>
      <c r="P208" s="5"/>
      <c r="Q208" s="5"/>
      <c r="R208" s="5"/>
      <c r="S208" s="70"/>
      <c r="T208" s="70"/>
      <c r="U208" s="70"/>
      <c r="V208" s="18"/>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1"/>
      <c r="BA208" s="1"/>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row>
    <row r="209" spans="2:79" hidden="1">
      <c r="B209" s="47" t="s">
        <v>28</v>
      </c>
      <c r="C209" s="1">
        <v>10</v>
      </c>
      <c r="D209" s="1"/>
      <c r="E209" s="1"/>
      <c r="F209" s="1"/>
      <c r="G209" s="5"/>
      <c r="H209" s="1"/>
      <c r="I209" s="1"/>
      <c r="J209" s="5"/>
      <c r="K209" s="1"/>
      <c r="L209" s="1"/>
      <c r="M209" s="5"/>
      <c r="N209" s="5"/>
      <c r="O209" s="5"/>
      <c r="P209" s="5"/>
      <c r="Q209" s="5"/>
      <c r="R209" s="5"/>
      <c r="S209" s="70"/>
      <c r="T209" s="70"/>
      <c r="U209" s="70"/>
      <c r="V209" s="18"/>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1"/>
      <c r="BA209" s="1"/>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row>
    <row r="210" spans="2:79" hidden="1">
      <c r="B210" s="49" t="s">
        <v>27</v>
      </c>
      <c r="C210" s="1">
        <v>8</v>
      </c>
      <c r="D210" s="1"/>
      <c r="E210" s="1"/>
      <c r="F210" s="1"/>
      <c r="G210" s="5"/>
      <c r="H210" s="1"/>
      <c r="I210" s="1"/>
      <c r="J210" s="5"/>
      <c r="K210" s="1"/>
      <c r="L210" s="1"/>
      <c r="M210" s="5"/>
      <c r="N210" s="5"/>
      <c r="O210" s="5"/>
      <c r="P210" s="5"/>
      <c r="Q210" s="5"/>
      <c r="R210" s="5"/>
      <c r="S210" s="70"/>
      <c r="T210" s="70"/>
      <c r="U210" s="70"/>
      <c r="V210" s="18"/>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1"/>
      <c r="BA210" s="1"/>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row>
    <row r="211" spans="2:79" hidden="1">
      <c r="B211" s="49" t="s">
        <v>26</v>
      </c>
      <c r="C211" s="1">
        <v>6</v>
      </c>
      <c r="D211" s="1"/>
      <c r="E211" s="1"/>
      <c r="F211" s="1"/>
      <c r="G211" s="5"/>
      <c r="H211" s="1"/>
      <c r="I211" s="1"/>
      <c r="J211" s="5"/>
      <c r="K211" s="1"/>
      <c r="L211" s="1"/>
      <c r="M211" s="5"/>
      <c r="N211" s="5"/>
      <c r="O211" s="5"/>
      <c r="P211" s="5"/>
      <c r="Q211" s="5"/>
      <c r="R211" s="5"/>
      <c r="S211" s="70"/>
      <c r="T211" s="70"/>
      <c r="U211" s="70"/>
      <c r="V211" s="18"/>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1"/>
      <c r="BA211" s="1"/>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row>
    <row r="212" spans="2:79" hidden="1">
      <c r="B212" s="1" t="s">
        <v>25</v>
      </c>
      <c r="C212" s="1">
        <v>8</v>
      </c>
      <c r="D212" s="1"/>
      <c r="E212" s="1"/>
      <c r="F212" s="1"/>
      <c r="G212" s="5"/>
      <c r="H212" s="1"/>
      <c r="I212" s="1"/>
      <c r="J212" s="5"/>
      <c r="K212" s="1"/>
      <c r="L212" s="1"/>
      <c r="M212" s="5"/>
      <c r="N212" s="5"/>
      <c r="O212" s="5"/>
      <c r="P212" s="5"/>
      <c r="Q212" s="5"/>
      <c r="R212" s="5"/>
      <c r="S212" s="70"/>
      <c r="T212" s="70"/>
      <c r="U212" s="70"/>
      <c r="V212" s="18"/>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1"/>
      <c r="BA212" s="1"/>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row>
    <row r="213" spans="2:79" hidden="1">
      <c r="B213" s="49" t="s">
        <v>24</v>
      </c>
      <c r="C213" s="1">
        <v>8</v>
      </c>
      <c r="D213" s="1"/>
      <c r="E213" s="1"/>
      <c r="F213" s="1"/>
      <c r="G213" s="5"/>
      <c r="H213" s="1"/>
      <c r="I213" s="1"/>
      <c r="J213" s="5"/>
      <c r="K213" s="1"/>
      <c r="L213" s="1"/>
      <c r="M213" s="5"/>
      <c r="N213" s="5"/>
      <c r="O213" s="5"/>
      <c r="P213" s="5"/>
      <c r="Q213" s="5"/>
      <c r="R213" s="5"/>
      <c r="S213" s="70"/>
      <c r="T213" s="70"/>
      <c r="U213" s="70"/>
      <c r="V213" s="18"/>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1"/>
      <c r="BA213" s="1"/>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row>
    <row r="214" spans="2:79" hidden="1">
      <c r="B214" s="48" t="s">
        <v>23</v>
      </c>
      <c r="C214" s="1">
        <v>25</v>
      </c>
      <c r="D214" s="1"/>
      <c r="E214" s="1"/>
      <c r="F214" s="1"/>
      <c r="G214" s="5"/>
      <c r="H214" s="1"/>
      <c r="I214" s="1"/>
      <c r="J214" s="5"/>
      <c r="K214" s="1"/>
      <c r="L214" s="1"/>
      <c r="M214" s="5"/>
      <c r="N214" s="5"/>
      <c r="O214" s="5"/>
      <c r="P214" s="5"/>
      <c r="Q214" s="5"/>
      <c r="R214" s="5"/>
      <c r="S214" s="70"/>
      <c r="T214" s="70"/>
      <c r="U214" s="70"/>
      <c r="V214" s="18"/>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1"/>
      <c r="BA214" s="1"/>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row>
    <row r="215" spans="2:79" hidden="1">
      <c r="B215" s="49" t="s">
        <v>22</v>
      </c>
      <c r="C215" s="1">
        <v>20</v>
      </c>
      <c r="D215" s="1"/>
      <c r="E215" s="1"/>
      <c r="F215" s="1"/>
      <c r="G215" s="5"/>
      <c r="H215" s="1"/>
      <c r="I215" s="1"/>
      <c r="J215" s="5"/>
      <c r="K215" s="1"/>
      <c r="L215" s="1"/>
      <c r="M215" s="5"/>
      <c r="N215" s="5"/>
      <c r="O215" s="5"/>
      <c r="P215" s="5"/>
      <c r="Q215" s="5"/>
      <c r="R215" s="5"/>
      <c r="S215" s="70"/>
      <c r="T215" s="70"/>
      <c r="U215" s="70"/>
      <c r="V215" s="18"/>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1"/>
      <c r="BA215" s="1"/>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row>
    <row r="216" spans="2:79" hidden="1">
      <c r="B216" s="49" t="s">
        <v>21</v>
      </c>
      <c r="C216" s="1">
        <v>25</v>
      </c>
      <c r="D216" s="1"/>
      <c r="E216" s="1"/>
      <c r="F216" s="1"/>
      <c r="G216" s="5"/>
      <c r="H216" s="1"/>
      <c r="I216" s="1"/>
      <c r="J216" s="5"/>
      <c r="K216" s="1"/>
      <c r="L216" s="1"/>
      <c r="M216" s="5"/>
      <c r="N216" s="5"/>
      <c r="O216" s="5"/>
      <c r="P216" s="5"/>
      <c r="Q216" s="5"/>
      <c r="R216" s="5"/>
      <c r="S216" s="70"/>
      <c r="T216" s="70"/>
      <c r="U216" s="70"/>
      <c r="V216" s="18"/>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1"/>
      <c r="BA216" s="1"/>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row>
    <row r="217" spans="2:79" hidden="1">
      <c r="B217" s="49" t="s">
        <v>20</v>
      </c>
      <c r="C217" s="1">
        <v>20</v>
      </c>
      <c r="D217" s="1"/>
      <c r="E217" s="1"/>
      <c r="F217" s="1"/>
      <c r="G217" s="5"/>
      <c r="H217" s="1"/>
      <c r="I217" s="1"/>
      <c r="J217" s="5"/>
      <c r="K217" s="1"/>
      <c r="L217" s="1"/>
      <c r="M217" s="5"/>
      <c r="N217" s="5"/>
      <c r="O217" s="5"/>
      <c r="P217" s="5"/>
      <c r="Q217" s="5"/>
      <c r="R217" s="5"/>
      <c r="S217" s="70"/>
      <c r="T217" s="70"/>
      <c r="U217" s="70"/>
      <c r="V217" s="18"/>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1"/>
      <c r="BA217" s="1"/>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row>
    <row r="218" spans="2:79" hidden="1">
      <c r="B218" s="49" t="s">
        <v>19</v>
      </c>
      <c r="C218" s="1">
        <v>30</v>
      </c>
      <c r="D218" s="1"/>
      <c r="E218" s="1"/>
      <c r="F218" s="1"/>
      <c r="G218" s="5"/>
      <c r="H218" s="1"/>
      <c r="I218" s="1"/>
      <c r="J218" s="5"/>
      <c r="K218" s="1"/>
      <c r="L218" s="1"/>
      <c r="M218" s="5"/>
      <c r="N218" s="5"/>
      <c r="O218" s="5"/>
      <c r="P218" s="5"/>
      <c r="Q218" s="5"/>
      <c r="R218" s="5"/>
      <c r="S218" s="70"/>
      <c r="T218" s="70"/>
      <c r="U218" s="70"/>
      <c r="V218" s="18"/>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1"/>
      <c r="BA218" s="1"/>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row>
    <row r="219" spans="2:79" hidden="1">
      <c r="B219" s="49" t="s">
        <v>18</v>
      </c>
      <c r="C219" s="1">
        <v>30</v>
      </c>
      <c r="D219" s="1"/>
      <c r="E219" s="1"/>
      <c r="F219" s="1"/>
      <c r="G219" s="5"/>
      <c r="H219" s="1"/>
      <c r="I219" s="1"/>
      <c r="J219" s="5"/>
      <c r="K219" s="1"/>
      <c r="L219" s="1"/>
      <c r="M219" s="5"/>
      <c r="N219" s="5"/>
      <c r="O219" s="5"/>
      <c r="P219" s="5"/>
      <c r="Q219" s="5"/>
      <c r="R219" s="5"/>
      <c r="S219" s="70"/>
      <c r="T219" s="70"/>
      <c r="U219" s="70"/>
      <c r="V219" s="18"/>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1"/>
      <c r="BA219" s="1"/>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row>
    <row r="220" spans="2:79" hidden="1">
      <c r="B220" s="49" t="s">
        <v>17</v>
      </c>
      <c r="C220" s="1">
        <v>30</v>
      </c>
      <c r="D220" s="1"/>
      <c r="E220" s="1"/>
      <c r="F220" s="1"/>
      <c r="G220" s="5"/>
      <c r="H220" s="1"/>
      <c r="I220" s="1"/>
      <c r="J220" s="5"/>
      <c r="K220" s="1"/>
      <c r="L220" s="1"/>
      <c r="M220" s="5"/>
      <c r="N220" s="5"/>
      <c r="O220" s="5"/>
      <c r="P220" s="5"/>
      <c r="Q220" s="5"/>
      <c r="R220" s="5"/>
      <c r="S220" s="70"/>
      <c r="T220" s="70"/>
      <c r="U220" s="70"/>
      <c r="V220" s="18"/>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1"/>
      <c r="BA220" s="1"/>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row>
    <row r="221" spans="2:79" hidden="1">
      <c r="B221" s="49" t="s">
        <v>16</v>
      </c>
      <c r="C221" s="1">
        <v>20</v>
      </c>
      <c r="D221" s="1"/>
      <c r="E221" s="1"/>
      <c r="F221" s="1"/>
      <c r="G221" s="5"/>
      <c r="H221" s="1"/>
      <c r="I221" s="1"/>
      <c r="J221" s="5"/>
      <c r="K221" s="1"/>
      <c r="L221" s="1"/>
      <c r="M221" s="5"/>
      <c r="N221" s="5"/>
      <c r="O221" s="5"/>
      <c r="P221" s="5"/>
      <c r="Q221" s="5"/>
      <c r="R221" s="5"/>
      <c r="S221" s="70"/>
      <c r="T221" s="70"/>
      <c r="U221" s="70"/>
      <c r="V221" s="18"/>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1"/>
      <c r="BA221" s="1"/>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row>
    <row r="222" spans="2:79" hidden="1">
      <c r="B222" s="49" t="s">
        <v>15</v>
      </c>
      <c r="C222" s="1">
        <v>20</v>
      </c>
      <c r="D222" s="1"/>
      <c r="E222" s="1"/>
      <c r="F222" s="1"/>
      <c r="G222" s="5"/>
      <c r="H222" s="1"/>
      <c r="I222" s="1"/>
      <c r="J222" s="5"/>
      <c r="K222" s="1"/>
      <c r="L222" s="1"/>
      <c r="M222" s="5"/>
      <c r="N222" s="5"/>
      <c r="O222" s="5"/>
      <c r="P222" s="5"/>
      <c r="Q222" s="5"/>
      <c r="R222" s="5"/>
      <c r="S222" s="70"/>
      <c r="T222" s="70"/>
      <c r="U222" s="70"/>
      <c r="V222" s="18"/>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1"/>
      <c r="BA222" s="1"/>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row>
    <row r="223" spans="2:79" hidden="1">
      <c r="B223" s="49" t="s">
        <v>14</v>
      </c>
      <c r="C223" s="1">
        <v>25</v>
      </c>
      <c r="D223" s="1"/>
      <c r="E223" s="1"/>
      <c r="F223" s="1"/>
      <c r="G223" s="5"/>
      <c r="H223" s="1"/>
      <c r="I223" s="1"/>
      <c r="J223" s="5"/>
      <c r="K223" s="1"/>
      <c r="L223" s="1"/>
      <c r="M223" s="5"/>
      <c r="N223" s="5"/>
      <c r="O223" s="5"/>
      <c r="P223" s="5"/>
      <c r="Q223" s="5"/>
      <c r="R223" s="5"/>
      <c r="S223" s="70"/>
      <c r="T223" s="70"/>
      <c r="U223" s="70"/>
      <c r="V223" s="18"/>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1"/>
      <c r="BA223" s="1"/>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row>
    <row r="224" spans="2:79" hidden="1">
      <c r="B224" s="49" t="s">
        <v>13</v>
      </c>
      <c r="C224" s="1">
        <v>15</v>
      </c>
      <c r="D224" s="1"/>
      <c r="E224" s="1"/>
      <c r="F224" s="1"/>
      <c r="G224" s="5"/>
      <c r="H224" s="1"/>
      <c r="I224" s="1"/>
      <c r="J224" s="5"/>
      <c r="K224" s="1"/>
      <c r="L224" s="1"/>
      <c r="M224" s="5"/>
      <c r="N224" s="5"/>
      <c r="O224" s="5"/>
      <c r="P224" s="5"/>
      <c r="Q224" s="5"/>
      <c r="R224" s="5"/>
      <c r="S224" s="70"/>
      <c r="T224" s="70"/>
      <c r="U224" s="70"/>
      <c r="V224" s="18"/>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1"/>
      <c r="BA224" s="1"/>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row>
    <row r="225" spans="2:79" hidden="1">
      <c r="B225" s="49" t="s">
        <v>12</v>
      </c>
      <c r="C225" s="1">
        <v>10</v>
      </c>
      <c r="D225" s="1"/>
      <c r="E225" s="1"/>
      <c r="F225" s="1"/>
      <c r="G225" s="5"/>
      <c r="H225" s="1"/>
      <c r="I225" s="1"/>
      <c r="J225" s="5"/>
      <c r="K225" s="1"/>
      <c r="L225" s="1"/>
      <c r="M225" s="5"/>
      <c r="N225" s="5"/>
      <c r="O225" s="5"/>
      <c r="P225" s="5"/>
      <c r="Q225" s="5"/>
      <c r="R225" s="5"/>
      <c r="S225" s="70"/>
      <c r="T225" s="70"/>
      <c r="U225" s="70"/>
      <c r="V225" s="18"/>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1"/>
      <c r="BA225" s="1"/>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row>
    <row r="226" spans="2:79" hidden="1">
      <c r="B226" s="49" t="s">
        <v>11</v>
      </c>
      <c r="C226" s="1">
        <v>14</v>
      </c>
      <c r="D226" s="1"/>
      <c r="E226" s="1"/>
      <c r="F226" s="1"/>
      <c r="G226" s="5"/>
      <c r="H226" s="1"/>
      <c r="I226" s="1"/>
      <c r="J226" s="5"/>
      <c r="K226" s="1"/>
      <c r="L226" s="1"/>
      <c r="M226" s="5"/>
      <c r="N226" s="5"/>
      <c r="O226" s="5"/>
      <c r="P226" s="5"/>
      <c r="Q226" s="5"/>
      <c r="R226" s="5"/>
      <c r="S226" s="70"/>
      <c r="T226" s="70"/>
      <c r="U226" s="70"/>
      <c r="V226" s="18"/>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1"/>
      <c r="BA226" s="1"/>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row>
    <row r="227" spans="2:79" hidden="1">
      <c r="B227" s="49" t="s">
        <v>10</v>
      </c>
      <c r="C227" s="1">
        <v>13</v>
      </c>
      <c r="D227" s="1"/>
      <c r="E227" s="1"/>
      <c r="F227" s="1"/>
      <c r="G227" s="5"/>
      <c r="H227" s="1"/>
      <c r="I227" s="1"/>
      <c r="J227" s="5"/>
      <c r="K227" s="1"/>
      <c r="L227" s="1"/>
      <c r="M227" s="5"/>
      <c r="N227" s="5"/>
      <c r="O227" s="5"/>
      <c r="P227" s="5"/>
      <c r="Q227" s="5"/>
      <c r="R227" s="5"/>
      <c r="S227" s="70"/>
      <c r="T227" s="70"/>
      <c r="U227" s="70"/>
      <c r="V227" s="18"/>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1"/>
      <c r="BA227" s="1"/>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row>
    <row r="228" spans="2:79" hidden="1">
      <c r="B228" s="49" t="s">
        <v>9</v>
      </c>
      <c r="C228" s="1">
        <v>28</v>
      </c>
      <c r="D228" s="1"/>
      <c r="E228" s="1"/>
      <c r="F228" s="1"/>
      <c r="G228" s="5"/>
      <c r="H228" s="1"/>
      <c r="I228" s="1"/>
      <c r="J228" s="5"/>
      <c r="K228" s="1"/>
      <c r="L228" s="1"/>
      <c r="M228" s="5"/>
      <c r="N228" s="5"/>
      <c r="O228" s="5"/>
      <c r="P228" s="5"/>
      <c r="Q228" s="5"/>
      <c r="R228" s="5"/>
      <c r="S228" s="70"/>
      <c r="T228" s="70"/>
      <c r="U228" s="70"/>
      <c r="V228" s="18"/>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1"/>
      <c r="BA228" s="1"/>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row>
    <row r="229" spans="2:79" hidden="1">
      <c r="B229" s="48" t="s">
        <v>8</v>
      </c>
      <c r="C229" s="1">
        <v>20</v>
      </c>
      <c r="D229" s="1"/>
      <c r="E229" s="1"/>
      <c r="F229" s="1"/>
      <c r="G229" s="5"/>
      <c r="H229" s="1"/>
      <c r="I229" s="1"/>
      <c r="J229" s="5"/>
      <c r="K229" s="1"/>
      <c r="L229" s="1"/>
      <c r="M229" s="5"/>
      <c r="N229" s="5"/>
      <c r="O229" s="5"/>
      <c r="P229" s="5"/>
      <c r="Q229" s="5"/>
      <c r="R229" s="5"/>
      <c r="S229" s="70"/>
      <c r="T229" s="70"/>
      <c r="U229" s="70"/>
      <c r="V229" s="18"/>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1"/>
      <c r="BA229" s="1"/>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row>
    <row r="230" spans="2:79" hidden="1">
      <c r="B230" s="48" t="s">
        <v>7</v>
      </c>
      <c r="C230" s="1">
        <v>15</v>
      </c>
      <c r="D230" s="1"/>
      <c r="E230" s="1"/>
      <c r="F230" s="1"/>
      <c r="G230" s="5"/>
      <c r="H230" s="1"/>
      <c r="I230" s="1"/>
      <c r="J230" s="5"/>
      <c r="K230" s="1"/>
      <c r="L230" s="1"/>
      <c r="M230" s="5"/>
      <c r="N230" s="5"/>
      <c r="O230" s="5"/>
      <c r="P230" s="5"/>
      <c r="Q230" s="5"/>
      <c r="R230" s="5"/>
      <c r="S230" s="70"/>
      <c r="T230" s="70"/>
      <c r="U230" s="70"/>
      <c r="V230" s="18"/>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1"/>
      <c r="BA230" s="1"/>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row>
    <row r="231" spans="2:79" hidden="1">
      <c r="B231" s="47" t="s">
        <v>6</v>
      </c>
      <c r="C231" s="1">
        <v>15</v>
      </c>
      <c r="D231" s="1"/>
      <c r="E231" s="1"/>
      <c r="F231" s="1"/>
      <c r="G231" s="5"/>
      <c r="H231" s="1"/>
      <c r="I231" s="1"/>
      <c r="J231" s="5"/>
      <c r="K231" s="1"/>
      <c r="L231" s="1"/>
      <c r="M231" s="5"/>
      <c r="N231" s="5"/>
      <c r="O231" s="5"/>
      <c r="P231" s="5"/>
      <c r="Q231" s="5"/>
      <c r="R231" s="5"/>
      <c r="S231" s="70"/>
      <c r="T231" s="70"/>
      <c r="U231" s="70"/>
      <c r="V231" s="18"/>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1"/>
      <c r="BA231" s="1"/>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row>
    <row r="232" spans="2:79" hidden="1">
      <c r="B232" s="48" t="s">
        <v>5</v>
      </c>
      <c r="C232" s="1">
        <v>5</v>
      </c>
      <c r="D232" s="1"/>
      <c r="E232" s="1"/>
      <c r="F232" s="1"/>
      <c r="G232" s="5"/>
      <c r="H232" s="1"/>
      <c r="I232" s="1"/>
      <c r="J232" s="5"/>
      <c r="K232" s="1"/>
      <c r="L232" s="1"/>
      <c r="M232" s="5"/>
      <c r="N232" s="5"/>
      <c r="O232" s="5"/>
      <c r="P232" s="5"/>
      <c r="Q232" s="5"/>
      <c r="R232" s="5"/>
      <c r="S232" s="70"/>
      <c r="T232" s="70"/>
      <c r="U232" s="70"/>
      <c r="V232" s="18"/>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1"/>
      <c r="BA232" s="1"/>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row>
    <row r="233" spans="2:79" hidden="1">
      <c r="B233" s="48" t="s">
        <v>4</v>
      </c>
      <c r="C233" s="1">
        <v>3</v>
      </c>
      <c r="D233" s="1"/>
      <c r="E233" s="1"/>
      <c r="F233" s="1"/>
      <c r="G233" s="5"/>
      <c r="H233" s="1"/>
      <c r="I233" s="1"/>
      <c r="J233" s="5"/>
      <c r="K233" s="1"/>
      <c r="L233" s="1"/>
      <c r="M233" s="5"/>
      <c r="N233" s="5"/>
      <c r="O233" s="5"/>
      <c r="P233" s="5"/>
      <c r="Q233" s="5"/>
      <c r="R233" s="5"/>
      <c r="S233" s="70"/>
      <c r="T233" s="70"/>
      <c r="U233" s="70"/>
      <c r="V233" s="18"/>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1"/>
      <c r="BA233" s="1"/>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row>
    <row r="234" spans="2:79" hidden="1">
      <c r="B234" s="49" t="s">
        <v>3</v>
      </c>
      <c r="C234" s="1">
        <v>6</v>
      </c>
      <c r="D234" s="1"/>
      <c r="E234" s="1"/>
      <c r="F234" s="1"/>
      <c r="G234" s="5"/>
      <c r="H234" s="1"/>
      <c r="I234" s="1"/>
      <c r="J234" s="5"/>
      <c r="K234" s="1"/>
      <c r="L234" s="1"/>
      <c r="M234" s="5"/>
      <c r="N234" s="5"/>
      <c r="O234" s="5"/>
      <c r="P234" s="5"/>
      <c r="Q234" s="5"/>
      <c r="R234" s="5"/>
      <c r="S234" s="70"/>
      <c r="T234" s="70"/>
      <c r="U234" s="70"/>
      <c r="V234" s="18"/>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1"/>
      <c r="BA234" s="1"/>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row>
    <row r="235" spans="2:79" hidden="1">
      <c r="B235" s="48" t="s">
        <v>2</v>
      </c>
      <c r="C235" s="1">
        <v>10</v>
      </c>
      <c r="D235" s="1"/>
      <c r="E235" s="1"/>
      <c r="F235" s="1"/>
      <c r="G235" s="5"/>
      <c r="H235" s="1"/>
      <c r="I235" s="1"/>
      <c r="J235" s="5"/>
      <c r="K235" s="1"/>
      <c r="L235" s="1"/>
      <c r="M235" s="5"/>
      <c r="N235" s="5"/>
      <c r="O235" s="5"/>
      <c r="P235" s="5"/>
      <c r="Q235" s="5"/>
      <c r="R235" s="5"/>
      <c r="S235" s="70"/>
      <c r="T235" s="70"/>
      <c r="U235" s="70"/>
      <c r="V235" s="18"/>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1"/>
      <c r="BA235" s="1"/>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row>
    <row r="236" spans="2:79" hidden="1">
      <c r="B236" s="49" t="s">
        <v>1</v>
      </c>
      <c r="C236" s="1">
        <v>5</v>
      </c>
      <c r="D236" s="1"/>
      <c r="E236" s="1"/>
      <c r="F236" s="1"/>
      <c r="G236" s="5"/>
      <c r="H236" s="1"/>
      <c r="I236" s="1"/>
      <c r="J236" s="5"/>
      <c r="K236" s="1"/>
      <c r="L236" s="1"/>
      <c r="M236" s="5"/>
      <c r="N236" s="5"/>
      <c r="O236" s="5"/>
      <c r="P236" s="5"/>
      <c r="Q236" s="5"/>
      <c r="R236" s="5"/>
      <c r="S236" s="70"/>
      <c r="T236" s="70"/>
      <c r="U236" s="70"/>
      <c r="V236" s="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1"/>
      <c r="BA236" s="1"/>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row>
    <row r="237" spans="2:79" hidden="1">
      <c r="B237" s="48" t="s">
        <v>121</v>
      </c>
      <c r="C237" s="1">
        <v>10</v>
      </c>
      <c r="D237" s="1"/>
      <c r="E237" s="1"/>
      <c r="F237" s="1"/>
      <c r="G237" s="5"/>
      <c r="H237" s="1"/>
      <c r="I237" s="1"/>
      <c r="J237" s="5"/>
      <c r="K237" s="1"/>
      <c r="L237" s="1"/>
      <c r="M237" s="5"/>
      <c r="N237" s="5"/>
      <c r="O237" s="5"/>
      <c r="P237" s="5"/>
      <c r="Q237" s="5"/>
      <c r="R237" s="5"/>
      <c r="S237" s="70"/>
      <c r="T237" s="70"/>
      <c r="U237" s="70"/>
      <c r="V237" s="18"/>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1"/>
      <c r="BA237" s="1"/>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row>
    <row r="238" spans="2:79" hidden="1">
      <c r="B238" s="48" t="s">
        <v>0</v>
      </c>
      <c r="C238" s="1">
        <v>15</v>
      </c>
      <c r="D238" s="1"/>
      <c r="E238" s="1"/>
      <c r="F238" s="1"/>
      <c r="G238" s="5"/>
      <c r="H238" s="1"/>
      <c r="I238" s="1"/>
      <c r="J238" s="5"/>
      <c r="K238" s="1"/>
      <c r="L238" s="1"/>
      <c r="M238" s="5"/>
      <c r="N238" s="5"/>
      <c r="O238" s="5"/>
      <c r="P238" s="5"/>
      <c r="Q238" s="5"/>
      <c r="R238" s="5"/>
      <c r="S238" s="70"/>
      <c r="T238" s="70"/>
      <c r="U238" s="70"/>
      <c r="V238" s="18"/>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1"/>
      <c r="BA238" s="1"/>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row>
    <row r="239" spans="2:79" hidden="1">
      <c r="B239" s="1"/>
      <c r="C239" s="1"/>
      <c r="D239" s="1"/>
      <c r="E239" s="1"/>
      <c r="F239" s="1"/>
      <c r="G239" s="5"/>
      <c r="H239" s="1"/>
      <c r="I239" s="1"/>
      <c r="J239" s="5"/>
      <c r="K239" s="1"/>
      <c r="L239" s="1"/>
      <c r="M239" s="5"/>
      <c r="N239" s="5"/>
      <c r="O239" s="5"/>
      <c r="P239" s="5"/>
      <c r="Q239" s="5"/>
      <c r="R239" s="5"/>
      <c r="S239" s="70"/>
      <c r="T239" s="70"/>
      <c r="U239" s="70"/>
      <c r="V239" s="18"/>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1"/>
      <c r="BA239" s="1"/>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row>
    <row r="240" spans="2:79" hidden="1">
      <c r="B240" s="1"/>
      <c r="C240" s="1"/>
      <c r="D240" s="1"/>
      <c r="E240" s="1"/>
      <c r="F240" s="1"/>
      <c r="G240" s="5"/>
      <c r="H240" s="1"/>
      <c r="I240" s="1"/>
      <c r="J240" s="5"/>
      <c r="K240" s="1"/>
      <c r="L240" s="1"/>
      <c r="M240" s="5"/>
      <c r="N240" s="5"/>
      <c r="O240" s="5"/>
      <c r="P240" s="5"/>
      <c r="Q240" s="5"/>
      <c r="R240" s="5"/>
      <c r="S240" s="70"/>
      <c r="T240" s="70"/>
      <c r="U240" s="70"/>
      <c r="V240" s="18"/>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1"/>
      <c r="BA240" s="1"/>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row>
    <row r="241" spans="2:79" hidden="1">
      <c r="B241" s="1"/>
      <c r="C241" s="1"/>
      <c r="D241" s="1"/>
      <c r="E241" s="1"/>
      <c r="F241" s="1"/>
      <c r="G241" s="5"/>
      <c r="H241" s="1"/>
      <c r="I241" s="1"/>
      <c r="J241" s="5"/>
      <c r="K241" s="1"/>
      <c r="L241" s="1"/>
      <c r="M241" s="5"/>
      <c r="N241" s="5"/>
      <c r="O241" s="5"/>
      <c r="P241" s="5"/>
      <c r="Q241" s="5"/>
      <c r="R241" s="5"/>
      <c r="S241" s="70"/>
      <c r="T241" s="70"/>
      <c r="U241" s="70"/>
      <c r="V241" s="18"/>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1"/>
      <c r="BA241" s="1"/>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row>
    <row r="242" spans="2:79" hidden="1">
      <c r="B242" s="1"/>
      <c r="C242" s="1"/>
      <c r="D242" s="1"/>
      <c r="E242" s="1"/>
      <c r="F242" s="1"/>
      <c r="G242" s="5"/>
      <c r="H242" s="1"/>
      <c r="I242" s="1"/>
      <c r="J242" s="5"/>
      <c r="K242" s="1"/>
      <c r="L242" s="1"/>
      <c r="M242" s="5"/>
      <c r="N242" s="5"/>
      <c r="O242" s="5"/>
      <c r="P242" s="5"/>
      <c r="Q242" s="5"/>
      <c r="R242" s="5"/>
      <c r="S242" s="70"/>
      <c r="T242" s="70"/>
      <c r="U242" s="70"/>
      <c r="V242" s="18"/>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1"/>
      <c r="BA242" s="1"/>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row>
    <row r="243" spans="2:79" hidden="1">
      <c r="B243" s="1"/>
      <c r="C243" s="1"/>
      <c r="D243" s="1"/>
      <c r="E243" s="1"/>
      <c r="F243" s="1"/>
      <c r="G243" s="5"/>
      <c r="H243" s="1"/>
      <c r="I243" s="1"/>
      <c r="J243" s="5"/>
      <c r="K243" s="1"/>
      <c r="L243" s="1"/>
      <c r="M243" s="5"/>
      <c r="N243" s="5"/>
      <c r="O243" s="5"/>
      <c r="P243" s="5"/>
      <c r="Q243" s="5"/>
      <c r="R243" s="5"/>
      <c r="S243" s="70"/>
      <c r="T243" s="70"/>
      <c r="U243" s="70"/>
      <c r="V243" s="18"/>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1"/>
      <c r="BA243" s="1"/>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row>
    <row r="244" spans="2:79" hidden="1">
      <c r="B244" s="1"/>
      <c r="C244" s="1"/>
      <c r="D244" s="1"/>
      <c r="E244" s="1"/>
      <c r="F244" s="1"/>
      <c r="G244" s="5"/>
      <c r="H244" s="1"/>
      <c r="I244" s="1"/>
      <c r="J244" s="5"/>
      <c r="K244" s="1"/>
      <c r="L244" s="1"/>
      <c r="M244" s="5"/>
      <c r="N244" s="5"/>
      <c r="O244" s="5"/>
      <c r="P244" s="5"/>
      <c r="Q244" s="5"/>
      <c r="R244" s="5"/>
      <c r="S244" s="70"/>
      <c r="T244" s="70"/>
      <c r="U244" s="70"/>
      <c r="V244" s="18"/>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1"/>
      <c r="BA244" s="1"/>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row>
    <row r="245" spans="2:79" hidden="1">
      <c r="B245" s="1"/>
      <c r="C245" s="1"/>
      <c r="D245" s="1"/>
      <c r="E245" s="1"/>
      <c r="F245" s="1"/>
      <c r="G245" s="5"/>
      <c r="H245" s="1"/>
      <c r="I245" s="1"/>
      <c r="J245" s="5"/>
      <c r="K245" s="1"/>
      <c r="L245" s="1"/>
      <c r="M245" s="5"/>
      <c r="N245" s="5"/>
      <c r="O245" s="5"/>
      <c r="P245" s="5"/>
      <c r="Q245" s="5"/>
      <c r="R245" s="5"/>
      <c r="S245" s="70"/>
      <c r="T245" s="70"/>
      <c r="U245" s="70"/>
      <c r="V245" s="18"/>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1"/>
      <c r="BA245" s="1"/>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row>
    <row r="246" spans="2:79" hidden="1">
      <c r="B246" s="1"/>
      <c r="C246" s="1"/>
      <c r="D246" s="1"/>
      <c r="E246" s="1"/>
      <c r="F246" s="1"/>
      <c r="G246" s="5"/>
      <c r="H246" s="1"/>
      <c r="I246" s="1"/>
      <c r="J246" s="5"/>
      <c r="K246" s="1"/>
      <c r="L246" s="1"/>
      <c r="M246" s="5"/>
      <c r="N246" s="5"/>
      <c r="O246" s="5"/>
      <c r="P246" s="5"/>
      <c r="Q246" s="5"/>
      <c r="R246" s="5"/>
      <c r="S246" s="70"/>
      <c r="T246" s="70"/>
      <c r="U246" s="70"/>
      <c r="V246" s="18"/>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1"/>
      <c r="BA246" s="1"/>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row>
    <row r="247" spans="2:79" hidden="1">
      <c r="B247" s="1"/>
      <c r="C247" s="1"/>
      <c r="D247" s="1"/>
      <c r="E247" s="1"/>
      <c r="F247" s="1"/>
      <c r="G247" s="5"/>
      <c r="H247" s="1"/>
      <c r="I247" s="1"/>
      <c r="J247" s="5"/>
      <c r="K247" s="1"/>
      <c r="L247" s="1"/>
      <c r="M247" s="5"/>
      <c r="N247" s="5"/>
      <c r="O247" s="5"/>
      <c r="P247" s="5"/>
      <c r="Q247" s="5"/>
      <c r="R247" s="5"/>
      <c r="S247" s="70"/>
      <c r="T247" s="70"/>
      <c r="U247" s="70"/>
      <c r="V247" s="18"/>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1"/>
      <c r="BA247" s="1"/>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row>
    <row r="248" spans="2:79" hidden="1">
      <c r="B248" s="1"/>
      <c r="C248" s="1"/>
      <c r="D248" s="1"/>
      <c r="E248" s="1"/>
      <c r="F248" s="1"/>
      <c r="G248" s="5"/>
      <c r="H248" s="1"/>
      <c r="I248" s="1"/>
      <c r="J248" s="5"/>
      <c r="K248" s="1"/>
      <c r="L248" s="1"/>
      <c r="M248" s="5"/>
      <c r="N248" s="5"/>
      <c r="O248" s="5"/>
      <c r="P248" s="5"/>
      <c r="Q248" s="5"/>
      <c r="R248" s="5"/>
      <c r="S248" s="70"/>
      <c r="T248" s="70"/>
      <c r="U248" s="70"/>
      <c r="V248" s="18"/>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1"/>
      <c r="BA248" s="1"/>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row>
    <row r="249" spans="2:79" hidden="1">
      <c r="B249" s="1"/>
      <c r="C249" s="1"/>
      <c r="D249" s="1"/>
      <c r="E249" s="1"/>
      <c r="F249" s="1"/>
      <c r="G249" s="5"/>
      <c r="H249" s="1"/>
      <c r="I249" s="1"/>
      <c r="J249" s="5"/>
      <c r="K249" s="1"/>
      <c r="L249" s="1"/>
      <c r="M249" s="5"/>
      <c r="N249" s="5"/>
      <c r="O249" s="5"/>
      <c r="P249" s="5"/>
      <c r="Q249" s="5"/>
      <c r="R249" s="5"/>
      <c r="S249" s="70"/>
      <c r="T249" s="70"/>
      <c r="U249" s="70"/>
      <c r="V249" s="18"/>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1"/>
      <c r="BA249" s="1"/>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row>
    <row r="250" spans="2:79" hidden="1">
      <c r="B250" s="1"/>
      <c r="C250" s="1"/>
      <c r="D250" s="1"/>
      <c r="E250" s="1"/>
      <c r="F250" s="1"/>
      <c r="G250" s="5"/>
      <c r="H250" s="1"/>
      <c r="I250" s="1"/>
      <c r="J250" s="5"/>
      <c r="K250" s="1"/>
      <c r="L250" s="1"/>
      <c r="M250" s="5"/>
      <c r="N250" s="5"/>
      <c r="O250" s="5"/>
      <c r="P250" s="5"/>
      <c r="Q250" s="5"/>
      <c r="R250" s="5"/>
      <c r="S250" s="70"/>
      <c r="T250" s="70"/>
      <c r="U250" s="70"/>
      <c r="V250" s="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1"/>
      <c r="BA250" s="1"/>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row>
    <row r="251" spans="2:79" hidden="1">
      <c r="B251" s="1"/>
      <c r="C251" s="1"/>
      <c r="D251" s="1"/>
      <c r="E251" s="1"/>
      <c r="F251" s="1"/>
      <c r="G251" s="5"/>
      <c r="H251" s="1"/>
      <c r="I251" s="1"/>
      <c r="J251" s="5"/>
      <c r="K251" s="1"/>
      <c r="L251" s="1"/>
      <c r="M251" s="5"/>
      <c r="N251" s="5"/>
      <c r="O251" s="5"/>
      <c r="P251" s="5"/>
      <c r="Q251" s="5"/>
      <c r="R251" s="5"/>
      <c r="S251" s="70"/>
      <c r="T251" s="70"/>
      <c r="U251" s="70"/>
      <c r="V251" s="18"/>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1"/>
      <c r="BA251" s="1"/>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row>
    <row r="252" spans="2:79" hidden="1">
      <c r="B252" s="1"/>
      <c r="C252" s="1"/>
      <c r="D252" s="1"/>
      <c r="E252" s="1"/>
      <c r="F252" s="1"/>
      <c r="G252" s="5"/>
      <c r="H252" s="1"/>
      <c r="I252" s="1"/>
      <c r="J252" s="5"/>
      <c r="K252" s="1"/>
      <c r="L252" s="1"/>
      <c r="M252" s="5"/>
      <c r="N252" s="5"/>
      <c r="O252" s="5"/>
      <c r="P252" s="5"/>
      <c r="Q252" s="5"/>
      <c r="R252" s="5"/>
      <c r="S252" s="70"/>
      <c r="T252" s="70"/>
      <c r="U252" s="70"/>
      <c r="V252" s="18"/>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1"/>
      <c r="BA252" s="1"/>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row>
    <row r="253" spans="2:79" hidden="1">
      <c r="B253" s="1"/>
      <c r="C253" s="1"/>
      <c r="D253" s="1"/>
      <c r="E253" s="1"/>
      <c r="F253" s="1"/>
      <c r="G253" s="5"/>
      <c r="H253" s="1"/>
      <c r="I253" s="1"/>
      <c r="J253" s="5"/>
      <c r="K253" s="1"/>
      <c r="L253" s="1"/>
      <c r="M253" s="5"/>
      <c r="N253" s="5"/>
      <c r="O253" s="5"/>
      <c r="P253" s="5"/>
      <c r="Q253" s="5"/>
      <c r="R253" s="5"/>
      <c r="S253" s="70"/>
      <c r="T253" s="70"/>
      <c r="U253" s="70"/>
      <c r="V253" s="18"/>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1"/>
      <c r="BA253" s="1"/>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row>
    <row r="254" spans="2:79" hidden="1">
      <c r="B254" s="1"/>
      <c r="C254" s="1"/>
      <c r="D254" s="1"/>
      <c r="E254" s="1"/>
      <c r="F254" s="1"/>
      <c r="G254" s="5"/>
      <c r="H254" s="1"/>
      <c r="I254" s="1"/>
      <c r="J254" s="5"/>
      <c r="K254" s="1"/>
      <c r="L254" s="1"/>
      <c r="M254" s="5"/>
      <c r="N254" s="5"/>
      <c r="O254" s="5"/>
      <c r="P254" s="5"/>
      <c r="Q254" s="5"/>
      <c r="R254" s="5"/>
      <c r="S254" s="70"/>
      <c r="T254" s="70"/>
      <c r="U254" s="70"/>
      <c r="V254" s="18"/>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1"/>
      <c r="BA254" s="1"/>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row>
    <row r="255" spans="2:79" hidden="1">
      <c r="B255" s="1"/>
      <c r="C255" s="1"/>
      <c r="D255" s="1"/>
      <c r="E255" s="1"/>
      <c r="F255" s="1"/>
      <c r="G255" s="5"/>
      <c r="H255" s="1"/>
      <c r="I255" s="1"/>
      <c r="J255" s="5"/>
      <c r="K255" s="1"/>
      <c r="L255" s="1"/>
      <c r="M255" s="5"/>
      <c r="N255" s="5"/>
      <c r="O255" s="5"/>
      <c r="P255" s="5"/>
      <c r="Q255" s="5"/>
      <c r="R255" s="5"/>
      <c r="S255" s="70"/>
      <c r="T255" s="70"/>
      <c r="U255" s="70"/>
      <c r="V255" s="18"/>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1"/>
      <c r="BA255" s="1"/>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row>
    <row r="256" spans="2:79" hidden="1">
      <c r="B256" s="1"/>
      <c r="C256" s="1"/>
      <c r="D256" s="1"/>
      <c r="E256" s="1"/>
      <c r="F256" s="1"/>
      <c r="G256" s="5"/>
      <c r="H256" s="1"/>
      <c r="I256" s="1"/>
      <c r="J256" s="5"/>
      <c r="K256" s="1"/>
      <c r="L256" s="1"/>
      <c r="M256" s="5"/>
      <c r="N256" s="5"/>
      <c r="O256" s="5"/>
      <c r="P256" s="5"/>
      <c r="Q256" s="5"/>
      <c r="R256" s="5"/>
      <c r="S256" s="70"/>
      <c r="T256" s="70"/>
      <c r="U256" s="70"/>
      <c r="V256" s="18"/>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1"/>
      <c r="BA256" s="1"/>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row>
    <row r="257" spans="2:79" hidden="1">
      <c r="B257" s="1"/>
      <c r="C257" s="1"/>
      <c r="D257" s="1"/>
      <c r="E257" s="1"/>
      <c r="F257" s="1"/>
      <c r="G257" s="5"/>
      <c r="H257" s="1"/>
      <c r="I257" s="1"/>
      <c r="J257" s="5"/>
      <c r="K257" s="1"/>
      <c r="L257" s="1"/>
      <c r="M257" s="5"/>
      <c r="N257" s="5"/>
      <c r="O257" s="5"/>
      <c r="P257" s="5"/>
      <c r="Q257" s="5"/>
      <c r="R257" s="5"/>
      <c r="S257" s="70"/>
      <c r="T257" s="70"/>
      <c r="U257" s="70"/>
      <c r="V257" s="18"/>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1"/>
      <c r="BA257" s="1"/>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row>
    <row r="258" spans="2:79" hidden="1">
      <c r="B258" s="1"/>
      <c r="C258" s="1"/>
      <c r="D258" s="1"/>
      <c r="E258" s="1"/>
      <c r="F258" s="1"/>
      <c r="G258" s="5"/>
      <c r="H258" s="1"/>
      <c r="I258" s="1"/>
      <c r="J258" s="5"/>
      <c r="K258" s="1"/>
      <c r="L258" s="1"/>
      <c r="M258" s="5"/>
      <c r="N258" s="5"/>
      <c r="O258" s="5"/>
      <c r="P258" s="5"/>
      <c r="Q258" s="5"/>
      <c r="R258" s="5"/>
      <c r="S258" s="70"/>
      <c r="T258" s="70"/>
      <c r="U258" s="70"/>
      <c r="V258" s="18"/>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1"/>
      <c r="BA258" s="1"/>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row>
    <row r="259" spans="2:79" hidden="1">
      <c r="B259" s="1"/>
      <c r="C259" s="1"/>
      <c r="D259" s="1"/>
      <c r="E259" s="1"/>
      <c r="F259" s="1"/>
      <c r="G259" s="5"/>
      <c r="H259" s="1"/>
      <c r="I259" s="1"/>
      <c r="J259" s="5"/>
      <c r="K259" s="1"/>
      <c r="L259" s="1"/>
      <c r="M259" s="5"/>
      <c r="N259" s="5"/>
      <c r="O259" s="5"/>
      <c r="P259" s="5"/>
      <c r="Q259" s="5"/>
      <c r="R259" s="5"/>
      <c r="S259" s="70"/>
      <c r="T259" s="70"/>
      <c r="U259" s="70"/>
      <c r="V259" s="18"/>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1"/>
      <c r="BA259" s="1"/>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row>
    <row r="260" spans="2:79" hidden="1">
      <c r="B260" s="1"/>
      <c r="C260" s="1"/>
      <c r="D260" s="1"/>
      <c r="E260" s="1"/>
      <c r="F260" s="1"/>
      <c r="G260" s="5"/>
      <c r="H260" s="1"/>
      <c r="I260" s="1"/>
      <c r="J260" s="5"/>
      <c r="K260" s="1"/>
      <c r="L260" s="1"/>
      <c r="M260" s="5"/>
      <c r="N260" s="5"/>
      <c r="O260" s="5"/>
      <c r="P260" s="5"/>
      <c r="Q260" s="5"/>
      <c r="R260" s="5"/>
      <c r="S260" s="70"/>
      <c r="T260" s="70"/>
      <c r="U260" s="70"/>
      <c r="V260" s="18"/>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1"/>
      <c r="BA260" s="1"/>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row>
    <row r="261" spans="2:79" hidden="1">
      <c r="B261" s="1"/>
      <c r="C261" s="1"/>
      <c r="D261" s="1"/>
      <c r="E261" s="1"/>
      <c r="F261" s="1"/>
      <c r="G261" s="5"/>
      <c r="H261" s="1"/>
      <c r="I261" s="1"/>
      <c r="J261" s="5"/>
      <c r="K261" s="1"/>
      <c r="L261" s="1"/>
      <c r="M261" s="5"/>
      <c r="N261" s="5"/>
      <c r="O261" s="5"/>
      <c r="P261" s="5"/>
      <c r="Q261" s="5"/>
      <c r="R261" s="5"/>
      <c r="S261" s="70"/>
      <c r="T261" s="70"/>
      <c r="U261" s="70"/>
      <c r="V261" s="18"/>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1"/>
      <c r="BA261" s="1"/>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row>
    <row r="262" spans="2:79" hidden="1">
      <c r="B262" s="1"/>
      <c r="C262" s="1"/>
      <c r="D262" s="1"/>
      <c r="E262" s="1"/>
      <c r="F262" s="1"/>
      <c r="G262" s="5"/>
      <c r="H262" s="1"/>
      <c r="I262" s="1"/>
      <c r="J262" s="5"/>
      <c r="K262" s="1"/>
      <c r="L262" s="1"/>
      <c r="M262" s="5"/>
      <c r="N262" s="5"/>
      <c r="O262" s="5"/>
      <c r="P262" s="5"/>
      <c r="Q262" s="5"/>
      <c r="R262" s="5"/>
      <c r="S262" s="70"/>
      <c r="T262" s="70"/>
      <c r="U262" s="70"/>
      <c r="V262" s="18"/>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1"/>
      <c r="BA262" s="1"/>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row>
    <row r="263" spans="2:79" hidden="1">
      <c r="B263" s="1"/>
      <c r="C263" s="1"/>
      <c r="D263" s="1"/>
      <c r="E263" s="1"/>
      <c r="F263" s="1"/>
      <c r="G263" s="5"/>
      <c r="H263" s="1"/>
      <c r="I263" s="1"/>
      <c r="J263" s="5"/>
      <c r="K263" s="1"/>
      <c r="L263" s="1"/>
      <c r="M263" s="5"/>
      <c r="N263" s="5"/>
      <c r="O263" s="5"/>
      <c r="P263" s="5"/>
      <c r="Q263" s="5"/>
      <c r="R263" s="5"/>
      <c r="S263" s="70"/>
      <c r="T263" s="70"/>
      <c r="U263" s="70"/>
      <c r="V263" s="18"/>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1"/>
      <c r="BA263" s="1"/>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row>
    <row r="264" spans="2:79" hidden="1">
      <c r="B264" s="1"/>
      <c r="C264" s="1"/>
      <c r="D264" s="1"/>
      <c r="E264" s="1"/>
      <c r="F264" s="1"/>
      <c r="G264" s="5"/>
      <c r="H264" s="1"/>
      <c r="I264" s="1"/>
      <c r="J264" s="5"/>
      <c r="K264" s="1"/>
      <c r="L264" s="1"/>
      <c r="M264" s="5"/>
      <c r="N264" s="5"/>
      <c r="O264" s="5"/>
      <c r="P264" s="5"/>
      <c r="Q264" s="5"/>
      <c r="R264" s="5"/>
      <c r="S264" s="70"/>
      <c r="T264" s="70"/>
      <c r="U264" s="70"/>
      <c r="V264" s="18"/>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1"/>
      <c r="BA264" s="1"/>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row>
    <row r="265" spans="2:79" hidden="1">
      <c r="B265" s="1"/>
      <c r="C265" s="1"/>
      <c r="D265" s="1"/>
      <c r="E265" s="1"/>
      <c r="F265" s="1"/>
      <c r="G265" s="5"/>
      <c r="H265" s="1"/>
      <c r="I265" s="1"/>
      <c r="J265" s="5"/>
      <c r="K265" s="1"/>
      <c r="L265" s="1"/>
      <c r="M265" s="5"/>
      <c r="N265" s="5"/>
      <c r="O265" s="5"/>
      <c r="P265" s="5"/>
      <c r="Q265" s="5"/>
      <c r="R265" s="5"/>
      <c r="S265" s="70"/>
      <c r="T265" s="70"/>
      <c r="U265" s="70"/>
      <c r="V265" s="18"/>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1"/>
      <c r="BA265" s="1"/>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row>
    <row r="266" spans="2:79" hidden="1">
      <c r="B266" s="1"/>
      <c r="C266" s="1"/>
      <c r="D266" s="1"/>
      <c r="E266" s="1"/>
      <c r="F266" s="1"/>
      <c r="G266" s="5"/>
      <c r="H266" s="1"/>
      <c r="I266" s="1"/>
      <c r="J266" s="5"/>
      <c r="K266" s="1"/>
      <c r="L266" s="1"/>
      <c r="M266" s="5"/>
      <c r="N266" s="5"/>
      <c r="O266" s="5"/>
      <c r="P266" s="5"/>
      <c r="Q266" s="5"/>
      <c r="R266" s="5"/>
      <c r="S266" s="70"/>
      <c r="T266" s="70"/>
      <c r="U266" s="70"/>
      <c r="V266" s="18"/>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1"/>
      <c r="BA266" s="1"/>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row>
    <row r="267" spans="2:79" hidden="1">
      <c r="B267" s="1"/>
      <c r="C267" s="1"/>
      <c r="D267" s="1"/>
      <c r="E267" s="1"/>
      <c r="F267" s="1"/>
      <c r="G267" s="5"/>
      <c r="H267" s="1"/>
      <c r="I267" s="1"/>
      <c r="J267" s="5"/>
      <c r="K267" s="1"/>
      <c r="L267" s="1"/>
      <c r="M267" s="5"/>
      <c r="N267" s="5"/>
      <c r="O267" s="5"/>
      <c r="P267" s="5"/>
      <c r="Q267" s="5"/>
      <c r="R267" s="5"/>
      <c r="S267" s="70"/>
      <c r="T267" s="70"/>
      <c r="U267" s="70"/>
      <c r="V267" s="18"/>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1"/>
      <c r="BA267" s="1"/>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row>
    <row r="268" spans="2:79" hidden="1">
      <c r="B268" s="1"/>
      <c r="C268" s="1"/>
      <c r="D268" s="1"/>
      <c r="E268" s="1"/>
      <c r="F268" s="1"/>
      <c r="G268" s="5"/>
      <c r="H268" s="1"/>
      <c r="I268" s="1"/>
      <c r="J268" s="5"/>
      <c r="K268" s="1"/>
      <c r="L268" s="1"/>
      <c r="M268" s="5"/>
      <c r="N268" s="5"/>
      <c r="O268" s="5"/>
      <c r="P268" s="5"/>
      <c r="Q268" s="5"/>
      <c r="R268" s="5"/>
      <c r="S268" s="70"/>
      <c r="T268" s="70"/>
      <c r="U268" s="70"/>
      <c r="V268" s="18"/>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1"/>
      <c r="BA268" s="1"/>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row>
    <row r="269" spans="2:79" hidden="1">
      <c r="B269" s="1"/>
      <c r="C269" s="1"/>
      <c r="D269" s="1"/>
      <c r="E269" s="1"/>
      <c r="F269" s="1"/>
      <c r="G269" s="5"/>
      <c r="H269" s="1"/>
      <c r="I269" s="1"/>
      <c r="J269" s="5"/>
      <c r="K269" s="1"/>
      <c r="L269" s="1"/>
      <c r="M269" s="5"/>
      <c r="N269" s="5"/>
      <c r="O269" s="5"/>
      <c r="P269" s="5"/>
      <c r="Q269" s="5"/>
      <c r="R269" s="5"/>
      <c r="S269" s="70"/>
      <c r="T269" s="70"/>
      <c r="U269" s="70"/>
      <c r="V269" s="18"/>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1"/>
      <c r="BA269" s="1"/>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row>
    <row r="270" spans="2:79" hidden="1">
      <c r="B270" s="1"/>
      <c r="C270" s="1"/>
      <c r="D270" s="1"/>
      <c r="E270" s="1"/>
      <c r="F270" s="1"/>
      <c r="G270" s="5"/>
      <c r="H270" s="1"/>
      <c r="I270" s="1"/>
      <c r="J270" s="5"/>
      <c r="K270" s="1"/>
      <c r="L270" s="1"/>
      <c r="M270" s="5"/>
      <c r="N270" s="5"/>
      <c r="O270" s="5"/>
      <c r="P270" s="5"/>
      <c r="Q270" s="5"/>
      <c r="R270" s="5"/>
      <c r="S270" s="70"/>
      <c r="T270" s="70"/>
      <c r="U270" s="70"/>
      <c r="V270" s="18"/>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1"/>
      <c r="BA270" s="1"/>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row>
    <row r="271" spans="2:79" hidden="1">
      <c r="B271" s="1"/>
      <c r="C271" s="1"/>
      <c r="D271" s="1"/>
      <c r="E271" s="1"/>
      <c r="F271" s="1"/>
      <c r="G271" s="5"/>
      <c r="H271" s="1"/>
      <c r="I271" s="1"/>
      <c r="J271" s="5"/>
      <c r="K271" s="1"/>
      <c r="L271" s="1"/>
      <c r="M271" s="5"/>
      <c r="N271" s="5"/>
      <c r="O271" s="5"/>
      <c r="P271" s="5"/>
      <c r="Q271" s="5"/>
      <c r="R271" s="5"/>
      <c r="S271" s="70"/>
      <c r="T271" s="70"/>
      <c r="U271" s="70"/>
      <c r="V271" s="18"/>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1"/>
      <c r="BA271" s="1"/>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row>
    <row r="272" spans="2:79" hidden="1">
      <c r="B272" s="1"/>
      <c r="C272" s="1"/>
      <c r="D272" s="1"/>
      <c r="E272" s="1"/>
      <c r="F272" s="1"/>
      <c r="G272" s="5"/>
      <c r="H272" s="1"/>
      <c r="I272" s="1"/>
      <c r="J272" s="5"/>
      <c r="K272" s="1"/>
      <c r="L272" s="1"/>
      <c r="M272" s="5"/>
      <c r="N272" s="5"/>
      <c r="O272" s="5"/>
      <c r="P272" s="5"/>
      <c r="Q272" s="5"/>
      <c r="R272" s="5"/>
      <c r="S272" s="70"/>
      <c r="T272" s="70"/>
      <c r="U272" s="70"/>
      <c r="V272" s="18"/>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1"/>
      <c r="BA272" s="1"/>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row>
    <row r="273" spans="2:79" hidden="1">
      <c r="B273" s="1"/>
      <c r="C273" s="1"/>
      <c r="D273" s="1"/>
      <c r="E273" s="1"/>
      <c r="F273" s="1"/>
      <c r="G273" s="5"/>
      <c r="H273" s="1"/>
      <c r="I273" s="1"/>
      <c r="J273" s="5"/>
      <c r="K273" s="1"/>
      <c r="L273" s="1"/>
      <c r="M273" s="5"/>
      <c r="N273" s="5"/>
      <c r="O273" s="5"/>
      <c r="P273" s="5"/>
      <c r="Q273" s="5"/>
      <c r="R273" s="5"/>
      <c r="S273" s="70"/>
      <c r="T273" s="70"/>
      <c r="U273" s="70"/>
      <c r="V273" s="18"/>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1"/>
      <c r="BA273" s="1"/>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row>
    <row r="274" spans="2:79" hidden="1">
      <c r="B274" s="1"/>
      <c r="C274" s="1"/>
      <c r="D274" s="1"/>
      <c r="E274" s="1"/>
      <c r="F274" s="1"/>
      <c r="G274" s="5"/>
      <c r="H274" s="1"/>
      <c r="I274" s="1"/>
      <c r="J274" s="5"/>
      <c r="K274" s="1"/>
      <c r="L274" s="1"/>
      <c r="M274" s="5"/>
      <c r="N274" s="5"/>
      <c r="O274" s="5"/>
      <c r="P274" s="5"/>
      <c r="Q274" s="5"/>
      <c r="R274" s="5"/>
      <c r="S274" s="70"/>
      <c r="T274" s="70"/>
      <c r="U274" s="70"/>
      <c r="V274" s="18"/>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1"/>
      <c r="BA274" s="1"/>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row>
    <row r="275" spans="2:79" hidden="1">
      <c r="B275" s="1"/>
      <c r="C275" s="1"/>
      <c r="D275" s="1"/>
      <c r="E275" s="1"/>
      <c r="F275" s="1"/>
      <c r="G275" s="5"/>
      <c r="H275" s="1"/>
      <c r="I275" s="1"/>
      <c r="J275" s="5"/>
      <c r="K275" s="1"/>
      <c r="L275" s="1"/>
      <c r="M275" s="5"/>
      <c r="N275" s="5"/>
      <c r="O275" s="5"/>
      <c r="P275" s="5"/>
      <c r="Q275" s="5"/>
      <c r="R275" s="5"/>
      <c r="S275" s="70"/>
      <c r="T275" s="70"/>
      <c r="U275" s="70"/>
      <c r="V275" s="18"/>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1"/>
      <c r="BA275" s="1"/>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row>
    <row r="276" spans="2:79" hidden="1">
      <c r="B276" s="1"/>
      <c r="C276" s="1"/>
      <c r="D276" s="1"/>
      <c r="E276" s="1"/>
      <c r="F276" s="1"/>
      <c r="G276" s="5"/>
      <c r="H276" s="1"/>
      <c r="I276" s="1"/>
      <c r="J276" s="5"/>
      <c r="K276" s="1"/>
      <c r="L276" s="1"/>
      <c r="M276" s="5"/>
      <c r="N276" s="5"/>
      <c r="O276" s="5"/>
      <c r="P276" s="5"/>
      <c r="Q276" s="5"/>
      <c r="R276" s="5"/>
      <c r="S276" s="70"/>
      <c r="T276" s="70"/>
      <c r="U276" s="70"/>
      <c r="V276" s="18"/>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1"/>
      <c r="BA276" s="1"/>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row>
    <row r="277" spans="2:79" hidden="1">
      <c r="B277" s="1"/>
      <c r="C277" s="1"/>
      <c r="D277" s="1"/>
      <c r="E277" s="1"/>
      <c r="F277" s="1"/>
      <c r="G277" s="5"/>
      <c r="H277" s="1"/>
      <c r="I277" s="1"/>
      <c r="J277" s="5"/>
      <c r="K277" s="1"/>
      <c r="L277" s="1"/>
      <c r="M277" s="5"/>
      <c r="N277" s="5"/>
      <c r="O277" s="5"/>
      <c r="P277" s="5"/>
      <c r="Q277" s="5"/>
      <c r="R277" s="5"/>
      <c r="S277" s="70"/>
      <c r="T277" s="70"/>
      <c r="U277" s="70"/>
      <c r="V277" s="18"/>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1"/>
      <c r="BA277" s="1"/>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row>
    <row r="278" spans="2:79" hidden="1">
      <c r="B278" s="1"/>
      <c r="C278" s="1"/>
      <c r="D278" s="1"/>
      <c r="E278" s="1"/>
      <c r="F278" s="1"/>
      <c r="G278" s="5"/>
      <c r="H278" s="1"/>
      <c r="I278" s="1"/>
      <c r="J278" s="5"/>
      <c r="K278" s="1"/>
      <c r="L278" s="1"/>
      <c r="M278" s="5"/>
      <c r="N278" s="5"/>
      <c r="O278" s="5"/>
      <c r="P278" s="5"/>
      <c r="Q278" s="5"/>
      <c r="R278" s="5"/>
      <c r="S278" s="70"/>
      <c r="T278" s="70"/>
      <c r="U278" s="70"/>
      <c r="V278" s="18"/>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1"/>
      <c r="BA278" s="1"/>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row>
    <row r="279" spans="2:79" hidden="1">
      <c r="B279" s="1"/>
      <c r="C279" s="1"/>
      <c r="D279" s="1"/>
      <c r="E279" s="1"/>
      <c r="F279" s="1"/>
      <c r="G279" s="5"/>
      <c r="H279" s="1"/>
      <c r="I279" s="1"/>
      <c r="J279" s="5"/>
      <c r="K279" s="1"/>
      <c r="L279" s="1"/>
      <c r="M279" s="5"/>
      <c r="N279" s="5"/>
      <c r="O279" s="5"/>
      <c r="P279" s="5"/>
      <c r="Q279" s="5"/>
      <c r="R279" s="5"/>
      <c r="S279" s="70"/>
      <c r="T279" s="70"/>
      <c r="U279" s="70"/>
      <c r="V279" s="18"/>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1"/>
      <c r="BA279" s="1"/>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row>
    <row r="280" spans="2:79" hidden="1">
      <c r="B280" s="1"/>
      <c r="C280" s="1"/>
      <c r="D280" s="1"/>
      <c r="E280" s="1"/>
      <c r="F280" s="1"/>
      <c r="G280" s="5"/>
      <c r="H280" s="1"/>
      <c r="I280" s="1"/>
      <c r="J280" s="5"/>
      <c r="K280" s="1"/>
      <c r="L280" s="1"/>
      <c r="M280" s="5"/>
      <c r="N280" s="5"/>
      <c r="O280" s="5"/>
      <c r="P280" s="5"/>
      <c r="Q280" s="5"/>
      <c r="R280" s="5"/>
      <c r="S280" s="70"/>
      <c r="T280" s="70"/>
      <c r="U280" s="70"/>
      <c r="V280" s="18"/>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1"/>
      <c r="BA280" s="1"/>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row>
    <row r="281" spans="2:79" hidden="1">
      <c r="B281" s="1"/>
      <c r="C281" s="1"/>
      <c r="D281" s="1"/>
      <c r="E281" s="1"/>
      <c r="F281" s="1"/>
      <c r="G281" s="5"/>
      <c r="H281" s="1"/>
      <c r="I281" s="1"/>
      <c r="J281" s="5"/>
      <c r="K281" s="1"/>
      <c r="L281" s="1"/>
      <c r="M281" s="5"/>
      <c r="N281" s="5"/>
      <c r="O281" s="5"/>
      <c r="P281" s="5"/>
      <c r="Q281" s="5"/>
      <c r="R281" s="5"/>
      <c r="S281" s="70"/>
      <c r="T281" s="70"/>
      <c r="U281" s="70"/>
      <c r="V281" s="18"/>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1"/>
      <c r="BA281" s="1"/>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row>
    <row r="282" spans="2:79" hidden="1">
      <c r="B282" s="1"/>
      <c r="C282" s="1"/>
      <c r="D282" s="1"/>
      <c r="E282" s="1"/>
      <c r="F282" s="1"/>
      <c r="G282" s="5"/>
      <c r="H282" s="1"/>
      <c r="I282" s="1"/>
      <c r="J282" s="5"/>
      <c r="K282" s="1"/>
      <c r="L282" s="1"/>
      <c r="M282" s="5"/>
      <c r="N282" s="5"/>
      <c r="O282" s="5"/>
      <c r="P282" s="5"/>
      <c r="Q282" s="5"/>
      <c r="R282" s="5"/>
      <c r="S282" s="70"/>
      <c r="T282" s="70"/>
      <c r="U282" s="70"/>
      <c r="V282" s="18"/>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1"/>
      <c r="BA282" s="1"/>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row>
    <row r="283" spans="2:79" hidden="1">
      <c r="B283" s="1"/>
      <c r="C283" s="1"/>
      <c r="D283" s="1"/>
      <c r="E283" s="1"/>
      <c r="F283" s="1"/>
      <c r="G283" s="5"/>
      <c r="H283" s="1"/>
      <c r="I283" s="1"/>
      <c r="J283" s="5"/>
      <c r="K283" s="1"/>
      <c r="L283" s="1"/>
      <c r="M283" s="5"/>
      <c r="N283" s="5"/>
      <c r="O283" s="5"/>
      <c r="P283" s="5"/>
      <c r="Q283" s="5"/>
      <c r="R283" s="5"/>
      <c r="S283" s="70"/>
      <c r="T283" s="70"/>
      <c r="U283" s="70"/>
      <c r="V283" s="18"/>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1"/>
      <c r="BA283" s="1"/>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row>
    <row r="284" spans="2:79" hidden="1">
      <c r="B284" s="1"/>
      <c r="C284" s="1"/>
      <c r="D284" s="1"/>
      <c r="E284" s="1"/>
      <c r="F284" s="1"/>
      <c r="G284" s="5"/>
      <c r="H284" s="1"/>
      <c r="I284" s="1"/>
      <c r="J284" s="5"/>
      <c r="K284" s="1"/>
      <c r="L284" s="1"/>
      <c r="M284" s="5"/>
      <c r="N284" s="5"/>
      <c r="O284" s="5"/>
      <c r="P284" s="5"/>
      <c r="Q284" s="5"/>
      <c r="R284" s="5"/>
      <c r="S284" s="70"/>
      <c r="T284" s="70"/>
      <c r="U284" s="70"/>
      <c r="V284" s="18"/>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1"/>
      <c r="BA284" s="1"/>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row>
    <row r="285" spans="2:79" hidden="1">
      <c r="B285" s="1"/>
      <c r="C285" s="1"/>
      <c r="D285" s="1"/>
      <c r="E285" s="1"/>
      <c r="F285" s="1"/>
      <c r="G285" s="5"/>
      <c r="H285" s="1"/>
      <c r="I285" s="1"/>
      <c r="J285" s="5"/>
      <c r="K285" s="1"/>
      <c r="L285" s="1"/>
      <c r="M285" s="5"/>
      <c r="N285" s="5"/>
      <c r="O285" s="5"/>
      <c r="P285" s="5"/>
      <c r="Q285" s="5"/>
      <c r="R285" s="5"/>
      <c r="S285" s="70"/>
      <c r="T285" s="70"/>
      <c r="U285" s="70"/>
      <c r="V285" s="18"/>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1"/>
      <c r="BA285" s="1"/>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row>
    <row r="286" spans="2:79" hidden="1">
      <c r="B286" s="1"/>
      <c r="C286" s="1"/>
      <c r="D286" s="1"/>
      <c r="E286" s="1"/>
      <c r="F286" s="1"/>
      <c r="G286" s="5"/>
      <c r="H286" s="1"/>
      <c r="I286" s="1"/>
      <c r="J286" s="5"/>
      <c r="K286" s="1"/>
      <c r="L286" s="1"/>
      <c r="M286" s="5"/>
      <c r="N286" s="5"/>
      <c r="O286" s="5"/>
      <c r="P286" s="5"/>
      <c r="Q286" s="5"/>
      <c r="R286" s="5"/>
      <c r="S286" s="70"/>
      <c r="T286" s="70"/>
      <c r="U286" s="70"/>
      <c r="V286" s="18"/>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1"/>
      <c r="BA286" s="1"/>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row>
    <row r="287" spans="2:79" hidden="1">
      <c r="B287" s="1"/>
      <c r="C287" s="1"/>
      <c r="D287" s="1"/>
      <c r="E287" s="1"/>
      <c r="F287" s="1"/>
      <c r="G287" s="5"/>
      <c r="H287" s="1"/>
      <c r="I287" s="1"/>
      <c r="J287" s="5"/>
      <c r="K287" s="1"/>
      <c r="L287" s="1"/>
      <c r="M287" s="5"/>
      <c r="N287" s="5"/>
      <c r="O287" s="5"/>
      <c r="P287" s="5"/>
      <c r="Q287" s="5"/>
      <c r="R287" s="5"/>
      <c r="S287" s="70"/>
      <c r="T287" s="70"/>
      <c r="U287" s="70"/>
      <c r="V287" s="18"/>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1"/>
      <c r="BA287" s="1"/>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row>
    <row r="288" spans="2:79" hidden="1">
      <c r="B288" s="1"/>
      <c r="C288" s="1"/>
      <c r="D288" s="1"/>
      <c r="E288" s="1"/>
      <c r="F288" s="1"/>
      <c r="G288" s="5"/>
      <c r="H288" s="1"/>
      <c r="I288" s="1"/>
      <c r="J288" s="5"/>
      <c r="K288" s="1"/>
      <c r="L288" s="1"/>
      <c r="M288" s="5"/>
      <c r="N288" s="5"/>
      <c r="O288" s="5"/>
      <c r="P288" s="5"/>
      <c r="Q288" s="5"/>
      <c r="R288" s="5"/>
      <c r="S288" s="70"/>
      <c r="T288" s="70"/>
      <c r="U288" s="70"/>
      <c r="V288" s="18"/>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1"/>
      <c r="BA288" s="1"/>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row>
    <row r="289" spans="2:79" hidden="1">
      <c r="B289" s="1"/>
      <c r="C289" s="1"/>
      <c r="D289" s="1"/>
      <c r="E289" s="1"/>
      <c r="F289" s="1"/>
      <c r="G289" s="5"/>
      <c r="H289" s="1"/>
      <c r="I289" s="1"/>
      <c r="J289" s="5"/>
      <c r="K289" s="1"/>
      <c r="L289" s="1"/>
      <c r="M289" s="5"/>
      <c r="N289" s="5"/>
      <c r="O289" s="5"/>
      <c r="P289" s="5"/>
      <c r="Q289" s="5"/>
      <c r="R289" s="5"/>
      <c r="S289" s="70"/>
      <c r="T289" s="70"/>
      <c r="U289" s="70"/>
      <c r="V289" s="18"/>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1"/>
      <c r="BA289" s="1"/>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row>
    <row r="290" spans="2:79" hidden="1">
      <c r="B290" s="1"/>
      <c r="C290" s="1"/>
      <c r="D290" s="1"/>
      <c r="E290" s="1"/>
      <c r="F290" s="1"/>
      <c r="G290" s="5"/>
      <c r="H290" s="1"/>
      <c r="I290" s="1"/>
      <c r="J290" s="5"/>
      <c r="K290" s="1"/>
      <c r="L290" s="1"/>
      <c r="M290" s="5"/>
      <c r="N290" s="5"/>
      <c r="O290" s="5"/>
      <c r="P290" s="5"/>
      <c r="Q290" s="5"/>
      <c r="R290" s="5"/>
      <c r="S290" s="70"/>
      <c r="T290" s="70"/>
      <c r="U290" s="70"/>
      <c r="V290" s="18"/>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1"/>
      <c r="BA290" s="1"/>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row>
    <row r="291" spans="2:79" hidden="1">
      <c r="B291" s="1"/>
      <c r="C291" s="1"/>
      <c r="D291" s="1"/>
      <c r="E291" s="1"/>
      <c r="F291" s="1"/>
      <c r="G291" s="5"/>
      <c r="H291" s="1"/>
      <c r="I291" s="1"/>
      <c r="J291" s="5"/>
      <c r="K291" s="1"/>
      <c r="L291" s="1"/>
      <c r="M291" s="5"/>
      <c r="N291" s="5"/>
      <c r="O291" s="5"/>
      <c r="P291" s="5"/>
      <c r="Q291" s="5"/>
      <c r="R291" s="5"/>
      <c r="S291" s="70"/>
      <c r="T291" s="70"/>
      <c r="U291" s="70"/>
      <c r="V291" s="18"/>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1"/>
      <c r="BA291" s="1"/>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row>
    <row r="292" spans="2:79" hidden="1">
      <c r="B292" s="1"/>
      <c r="C292" s="1"/>
      <c r="D292" s="1"/>
      <c r="E292" s="1"/>
      <c r="F292" s="1"/>
      <c r="G292" s="5"/>
      <c r="H292" s="1"/>
      <c r="I292" s="1"/>
      <c r="J292" s="5"/>
      <c r="K292" s="1"/>
      <c r="L292" s="1"/>
      <c r="M292" s="5"/>
      <c r="N292" s="5"/>
      <c r="O292" s="5"/>
      <c r="P292" s="5"/>
      <c r="Q292" s="5"/>
      <c r="R292" s="5"/>
      <c r="S292" s="70"/>
      <c r="T292" s="70"/>
      <c r="U292" s="70"/>
      <c r="V292" s="18"/>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1"/>
      <c r="BA292" s="1"/>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row>
    <row r="293" spans="2:79" hidden="1">
      <c r="B293" s="1"/>
      <c r="C293" s="1"/>
      <c r="D293" s="1"/>
      <c r="E293" s="1"/>
      <c r="F293" s="1"/>
      <c r="G293" s="5"/>
      <c r="H293" s="1"/>
      <c r="I293" s="1"/>
      <c r="J293" s="5"/>
      <c r="K293" s="1"/>
      <c r="L293" s="1"/>
      <c r="M293" s="5"/>
      <c r="N293" s="5"/>
      <c r="O293" s="5"/>
      <c r="P293" s="5"/>
      <c r="Q293" s="5"/>
      <c r="R293" s="5"/>
      <c r="S293" s="70"/>
      <c r="T293" s="70"/>
      <c r="U293" s="70"/>
      <c r="V293" s="18"/>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1"/>
      <c r="BA293" s="1"/>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row>
    <row r="294" spans="2:79" hidden="1">
      <c r="B294" s="1"/>
      <c r="C294" s="1"/>
      <c r="D294" s="1"/>
      <c r="E294" s="1"/>
      <c r="F294" s="1"/>
      <c r="G294" s="5"/>
      <c r="H294" s="1"/>
      <c r="I294" s="1"/>
      <c r="J294" s="5"/>
      <c r="K294" s="1"/>
      <c r="L294" s="1"/>
      <c r="M294" s="5"/>
      <c r="N294" s="5"/>
      <c r="O294" s="5"/>
      <c r="P294" s="5"/>
      <c r="Q294" s="5"/>
      <c r="R294" s="5"/>
      <c r="S294" s="70"/>
      <c r="T294" s="70"/>
      <c r="U294" s="70"/>
      <c r="V294" s="18"/>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1"/>
      <c r="BA294" s="1"/>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row>
    <row r="295" spans="2:79" hidden="1">
      <c r="B295" s="1"/>
      <c r="C295" s="1"/>
      <c r="D295" s="1"/>
      <c r="E295" s="1"/>
      <c r="F295" s="1"/>
      <c r="G295" s="5"/>
      <c r="H295" s="1"/>
      <c r="I295" s="1"/>
      <c r="J295" s="5"/>
      <c r="K295" s="1"/>
      <c r="L295" s="1"/>
      <c r="M295" s="5"/>
      <c r="N295" s="5"/>
      <c r="O295" s="5"/>
      <c r="P295" s="5"/>
      <c r="Q295" s="5"/>
      <c r="R295" s="5"/>
      <c r="S295" s="70"/>
      <c r="T295" s="70"/>
      <c r="U295" s="70"/>
      <c r="V295" s="18"/>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1"/>
      <c r="BA295" s="1"/>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row>
    <row r="296" spans="2:79" hidden="1">
      <c r="B296" s="1"/>
      <c r="C296" s="1"/>
      <c r="D296" s="1"/>
      <c r="E296" s="1"/>
      <c r="F296" s="1"/>
      <c r="G296" s="5"/>
      <c r="H296" s="1"/>
      <c r="I296" s="1"/>
      <c r="J296" s="5"/>
      <c r="K296" s="1"/>
      <c r="L296" s="1"/>
      <c r="M296" s="5"/>
      <c r="N296" s="5"/>
      <c r="O296" s="5"/>
      <c r="P296" s="5"/>
      <c r="Q296" s="5"/>
      <c r="R296" s="5"/>
      <c r="S296" s="70"/>
      <c r="T296" s="70"/>
      <c r="U296" s="70"/>
      <c r="V296" s="18"/>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1"/>
      <c r="BA296" s="1"/>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row>
    <row r="297" spans="2:79" hidden="1">
      <c r="B297" s="1"/>
      <c r="C297" s="1"/>
      <c r="D297" s="1"/>
      <c r="E297" s="1"/>
      <c r="F297" s="1"/>
      <c r="G297" s="5"/>
      <c r="H297" s="1"/>
      <c r="I297" s="1"/>
      <c r="J297" s="5"/>
      <c r="K297" s="1"/>
      <c r="L297" s="1"/>
      <c r="M297" s="5"/>
      <c r="N297" s="5"/>
      <c r="O297" s="5"/>
      <c r="P297" s="5"/>
      <c r="Q297" s="5"/>
      <c r="R297" s="5"/>
      <c r="S297" s="70"/>
      <c r="T297" s="70"/>
      <c r="U297" s="70"/>
      <c r="V297" s="18"/>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1"/>
      <c r="BA297" s="1"/>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row>
    <row r="298" spans="2:79" hidden="1">
      <c r="B298" s="1"/>
      <c r="C298" s="1"/>
      <c r="D298" s="1"/>
      <c r="E298" s="1"/>
      <c r="F298" s="1"/>
      <c r="G298" s="5"/>
      <c r="H298" s="1"/>
      <c r="I298" s="1"/>
      <c r="J298" s="5"/>
      <c r="K298" s="1"/>
      <c r="L298" s="1"/>
      <c r="M298" s="5"/>
      <c r="N298" s="5"/>
      <c r="O298" s="5"/>
      <c r="P298" s="5"/>
      <c r="Q298" s="5"/>
      <c r="R298" s="5"/>
      <c r="S298" s="70"/>
      <c r="T298" s="70"/>
      <c r="U298" s="70"/>
      <c r="V298" s="18"/>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1"/>
      <c r="BA298" s="1"/>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row>
    <row r="299" spans="2:79" hidden="1">
      <c r="B299" s="1"/>
      <c r="C299" s="1"/>
      <c r="D299" s="1"/>
      <c r="E299" s="1"/>
      <c r="F299" s="1"/>
      <c r="G299" s="5"/>
      <c r="H299" s="1"/>
      <c r="I299" s="1"/>
      <c r="J299" s="5"/>
      <c r="K299" s="1"/>
      <c r="L299" s="1"/>
      <c r="M299" s="5"/>
      <c r="N299" s="5"/>
      <c r="O299" s="5"/>
      <c r="P299" s="5"/>
      <c r="Q299" s="5"/>
      <c r="R299" s="5"/>
      <c r="S299" s="70"/>
      <c r="T299" s="70"/>
      <c r="U299" s="70"/>
      <c r="V299" s="18"/>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1"/>
      <c r="BA299" s="1"/>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row>
    <row r="300" spans="2:79" hidden="1">
      <c r="B300" s="1"/>
      <c r="C300" s="1"/>
      <c r="D300" s="1"/>
      <c r="E300" s="1"/>
      <c r="F300" s="1"/>
      <c r="G300" s="5"/>
      <c r="H300" s="1"/>
      <c r="I300" s="1"/>
      <c r="J300" s="5"/>
      <c r="K300" s="1"/>
      <c r="L300" s="1"/>
      <c r="M300" s="5"/>
      <c r="N300" s="5"/>
      <c r="O300" s="5"/>
      <c r="P300" s="5"/>
      <c r="Q300" s="5"/>
      <c r="R300" s="5"/>
      <c r="S300" s="70"/>
      <c r="T300" s="70"/>
      <c r="U300" s="70"/>
      <c r="V300" s="18"/>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1"/>
      <c r="BA300" s="1"/>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row>
    <row r="301" spans="2:79" hidden="1">
      <c r="B301" s="1"/>
      <c r="C301" s="1"/>
      <c r="D301" s="1"/>
      <c r="E301" s="1"/>
      <c r="F301" s="1"/>
      <c r="G301" s="5"/>
      <c r="H301" s="1"/>
      <c r="I301" s="1"/>
      <c r="J301" s="5"/>
      <c r="K301" s="1"/>
      <c r="L301" s="1"/>
      <c r="M301" s="5"/>
      <c r="N301" s="5"/>
      <c r="O301" s="5"/>
      <c r="P301" s="5"/>
      <c r="Q301" s="5"/>
      <c r="R301" s="5"/>
      <c r="S301" s="70"/>
      <c r="T301" s="70"/>
      <c r="U301" s="70"/>
      <c r="V301" s="18"/>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1"/>
      <c r="BA301" s="1"/>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row>
    <row r="302" spans="2:79" hidden="1">
      <c r="B302" s="1"/>
      <c r="C302" s="1"/>
      <c r="D302" s="1"/>
      <c r="E302" s="1"/>
      <c r="F302" s="1"/>
      <c r="G302" s="5"/>
      <c r="H302" s="1"/>
      <c r="I302" s="1"/>
      <c r="J302" s="5"/>
      <c r="K302" s="1"/>
      <c r="L302" s="1"/>
      <c r="M302" s="5"/>
      <c r="N302" s="5"/>
      <c r="O302" s="5"/>
      <c r="P302" s="5"/>
      <c r="Q302" s="5"/>
      <c r="R302" s="5"/>
      <c r="S302" s="70"/>
      <c r="T302" s="70"/>
      <c r="U302" s="70"/>
      <c r="V302" s="18"/>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1"/>
      <c r="BA302" s="1"/>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row>
    <row r="303" spans="2:79" hidden="1">
      <c r="B303" s="1"/>
      <c r="C303" s="1"/>
      <c r="D303" s="1"/>
      <c r="E303" s="1"/>
      <c r="F303" s="1"/>
      <c r="G303" s="5"/>
      <c r="H303" s="1"/>
      <c r="I303" s="1"/>
      <c r="J303" s="5"/>
      <c r="K303" s="1"/>
      <c r="L303" s="1"/>
      <c r="M303" s="5"/>
      <c r="N303" s="5"/>
      <c r="O303" s="5"/>
      <c r="P303" s="5"/>
      <c r="Q303" s="5"/>
      <c r="R303" s="5"/>
      <c r="S303" s="70"/>
      <c r="T303" s="70"/>
      <c r="U303" s="70"/>
      <c r="V303" s="18"/>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1"/>
      <c r="BA303" s="1"/>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row>
    <row r="304" spans="2:79" hidden="1">
      <c r="B304" s="1"/>
      <c r="C304" s="1"/>
      <c r="D304" s="1"/>
      <c r="E304" s="1"/>
      <c r="F304" s="1"/>
      <c r="G304" s="5"/>
      <c r="H304" s="1"/>
      <c r="I304" s="1"/>
      <c r="J304" s="5"/>
      <c r="K304" s="1"/>
      <c r="L304" s="1"/>
      <c r="M304" s="5"/>
      <c r="N304" s="5"/>
      <c r="O304" s="5"/>
      <c r="P304" s="5"/>
      <c r="Q304" s="5"/>
      <c r="R304" s="5"/>
      <c r="S304" s="70"/>
      <c r="T304" s="70"/>
      <c r="U304" s="70"/>
      <c r="V304" s="18"/>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1"/>
      <c r="BA304" s="1"/>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row>
    <row r="305" spans="2:79" hidden="1">
      <c r="B305" s="1"/>
      <c r="C305" s="1"/>
      <c r="D305" s="1"/>
      <c r="E305" s="1"/>
      <c r="F305" s="1"/>
      <c r="G305" s="5"/>
      <c r="H305" s="1"/>
      <c r="I305" s="1"/>
      <c r="J305" s="5"/>
      <c r="K305" s="1"/>
      <c r="L305" s="1"/>
      <c r="M305" s="5"/>
      <c r="N305" s="5"/>
      <c r="O305" s="5"/>
      <c r="P305" s="5"/>
      <c r="Q305" s="5"/>
      <c r="R305" s="5"/>
      <c r="S305" s="70"/>
      <c r="T305" s="70"/>
      <c r="U305" s="70"/>
      <c r="V305" s="18"/>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1"/>
      <c r="BA305" s="1"/>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row>
    <row r="306" spans="2:79" hidden="1">
      <c r="B306" s="1"/>
      <c r="C306" s="1"/>
      <c r="D306" s="1"/>
      <c r="E306" s="1"/>
      <c r="F306" s="1"/>
      <c r="G306" s="5"/>
      <c r="H306" s="1"/>
      <c r="I306" s="1"/>
      <c r="J306" s="5"/>
      <c r="K306" s="1"/>
      <c r="L306" s="1"/>
      <c r="M306" s="5"/>
      <c r="N306" s="5"/>
      <c r="O306" s="5"/>
      <c r="P306" s="5"/>
      <c r="Q306" s="5"/>
      <c r="R306" s="5"/>
      <c r="S306" s="70"/>
      <c r="T306" s="70"/>
      <c r="U306" s="70"/>
      <c r="V306" s="18"/>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1"/>
      <c r="BA306" s="1"/>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row>
    <row r="307" spans="2:79" hidden="1">
      <c r="B307" s="1"/>
      <c r="C307" s="1"/>
      <c r="D307" s="1"/>
      <c r="E307" s="1"/>
      <c r="F307" s="1"/>
      <c r="G307" s="5"/>
      <c r="H307" s="1"/>
      <c r="I307" s="1"/>
      <c r="J307" s="5"/>
      <c r="K307" s="1"/>
      <c r="L307" s="1"/>
      <c r="M307" s="5"/>
      <c r="N307" s="5"/>
      <c r="O307" s="5"/>
      <c r="P307" s="5"/>
      <c r="Q307" s="5"/>
      <c r="R307" s="5"/>
      <c r="S307" s="70"/>
      <c r="T307" s="70"/>
      <c r="U307" s="70"/>
      <c r="V307" s="18"/>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1"/>
      <c r="BA307" s="1"/>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row>
    <row r="308" spans="2:79" hidden="1">
      <c r="B308" s="1"/>
      <c r="C308" s="1"/>
      <c r="D308" s="1"/>
      <c r="E308" s="1"/>
      <c r="F308" s="1"/>
      <c r="G308" s="5"/>
      <c r="H308" s="1"/>
      <c r="I308" s="1"/>
      <c r="J308" s="5"/>
      <c r="K308" s="1"/>
      <c r="L308" s="1"/>
      <c r="M308" s="5"/>
      <c r="N308" s="5"/>
      <c r="O308" s="5"/>
      <c r="P308" s="5"/>
      <c r="Q308" s="5"/>
      <c r="R308" s="5"/>
      <c r="S308" s="70"/>
      <c r="T308" s="70"/>
      <c r="U308" s="70"/>
      <c r="V308" s="18"/>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1"/>
      <c r="BA308" s="1"/>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row>
    <row r="309" spans="2:79" hidden="1">
      <c r="B309" s="1"/>
      <c r="C309" s="1"/>
      <c r="D309" s="1"/>
      <c r="E309" s="1"/>
      <c r="F309" s="1"/>
      <c r="G309" s="5"/>
      <c r="H309" s="1"/>
      <c r="I309" s="1"/>
      <c r="J309" s="5"/>
      <c r="K309" s="1"/>
      <c r="L309" s="1"/>
      <c r="M309" s="5"/>
      <c r="N309" s="5"/>
      <c r="O309" s="5"/>
      <c r="P309" s="5"/>
      <c r="Q309" s="5"/>
      <c r="R309" s="5"/>
      <c r="S309" s="70"/>
      <c r="T309" s="70"/>
      <c r="U309" s="70"/>
      <c r="V309" s="18"/>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1"/>
      <c r="BA309" s="1"/>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row>
    <row r="310" spans="2:79" hidden="1">
      <c r="B310" s="1"/>
      <c r="C310" s="1"/>
      <c r="D310" s="1"/>
      <c r="E310" s="1"/>
      <c r="F310" s="1"/>
      <c r="G310" s="5"/>
      <c r="H310" s="1"/>
      <c r="I310" s="1"/>
      <c r="J310" s="5"/>
      <c r="K310" s="1"/>
      <c r="L310" s="1"/>
      <c r="M310" s="5"/>
      <c r="N310" s="5"/>
      <c r="O310" s="5"/>
      <c r="P310" s="5"/>
      <c r="Q310" s="5"/>
      <c r="R310" s="5"/>
      <c r="S310" s="70"/>
      <c r="T310" s="70"/>
      <c r="U310" s="70"/>
      <c r="V310" s="18"/>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1"/>
      <c r="BA310" s="1"/>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row>
    <row r="311" spans="2:79" hidden="1">
      <c r="B311" s="1"/>
      <c r="C311" s="1"/>
      <c r="D311" s="1"/>
      <c r="E311" s="1"/>
      <c r="F311" s="1"/>
      <c r="G311" s="5"/>
      <c r="H311" s="1"/>
      <c r="I311" s="1"/>
      <c r="J311" s="5"/>
      <c r="K311" s="1"/>
      <c r="L311" s="1"/>
      <c r="M311" s="5"/>
      <c r="N311" s="5"/>
      <c r="O311" s="5"/>
      <c r="P311" s="5"/>
      <c r="Q311" s="5"/>
      <c r="R311" s="5"/>
      <c r="S311" s="70"/>
      <c r="T311" s="70"/>
      <c r="U311" s="70"/>
      <c r="V311" s="18"/>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1"/>
      <c r="BA311" s="1"/>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row>
    <row r="312" spans="2:79" hidden="1">
      <c r="B312" s="1"/>
      <c r="C312" s="1"/>
      <c r="D312" s="1"/>
      <c r="E312" s="1"/>
      <c r="F312" s="1"/>
      <c r="G312" s="5"/>
      <c r="H312" s="1"/>
      <c r="I312" s="1"/>
      <c r="J312" s="5"/>
      <c r="K312" s="1"/>
      <c r="L312" s="1"/>
      <c r="M312" s="5"/>
      <c r="N312" s="5"/>
      <c r="O312" s="5"/>
      <c r="P312" s="5"/>
      <c r="Q312" s="5"/>
      <c r="R312" s="5"/>
      <c r="S312" s="70"/>
      <c r="T312" s="70"/>
      <c r="U312" s="70"/>
      <c r="V312" s="18"/>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1"/>
      <c r="BA312" s="1"/>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row>
    <row r="313" spans="2:79" hidden="1">
      <c r="B313" s="1"/>
      <c r="C313" s="1"/>
      <c r="D313" s="1"/>
      <c r="E313" s="1"/>
      <c r="F313" s="1"/>
      <c r="G313" s="5"/>
      <c r="H313" s="1"/>
      <c r="I313" s="1"/>
      <c r="J313" s="5"/>
      <c r="K313" s="1"/>
      <c r="L313" s="1"/>
      <c r="M313" s="5"/>
      <c r="N313" s="5"/>
      <c r="O313" s="5"/>
      <c r="P313" s="5"/>
      <c r="Q313" s="5"/>
      <c r="R313" s="5"/>
      <c r="S313" s="70"/>
      <c r="T313" s="70"/>
      <c r="U313" s="70"/>
      <c r="V313" s="18"/>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1"/>
      <c r="BA313" s="1"/>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row>
    <row r="314" spans="2:79" hidden="1">
      <c r="B314" s="1"/>
      <c r="C314" s="1"/>
      <c r="D314" s="1"/>
      <c r="E314" s="1"/>
      <c r="F314" s="1"/>
      <c r="G314" s="5"/>
      <c r="H314" s="1"/>
      <c r="I314" s="1"/>
      <c r="J314" s="5"/>
      <c r="K314" s="1"/>
      <c r="L314" s="1"/>
      <c r="M314" s="5"/>
      <c r="N314" s="5"/>
      <c r="O314" s="5"/>
      <c r="P314" s="5"/>
      <c r="Q314" s="5"/>
      <c r="R314" s="5"/>
      <c r="S314" s="70"/>
      <c r="T314" s="70"/>
      <c r="U314" s="70"/>
      <c r="V314" s="18"/>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1"/>
      <c r="BA314" s="1"/>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row>
    <row r="315" spans="2:79" hidden="1">
      <c r="B315" s="1"/>
      <c r="C315" s="1"/>
      <c r="D315" s="1"/>
      <c r="E315" s="1"/>
      <c r="F315" s="1"/>
      <c r="G315" s="5"/>
      <c r="H315" s="1"/>
      <c r="I315" s="1"/>
      <c r="J315" s="5"/>
      <c r="K315" s="1"/>
      <c r="L315" s="1"/>
      <c r="M315" s="5"/>
      <c r="N315" s="5"/>
      <c r="O315" s="5"/>
      <c r="P315" s="5"/>
      <c r="Q315" s="5"/>
      <c r="R315" s="5"/>
      <c r="S315" s="70"/>
      <c r="T315" s="70"/>
      <c r="U315" s="70"/>
      <c r="V315" s="18"/>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1"/>
      <c r="BA315" s="1"/>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row>
    <row r="316" spans="2:79" hidden="1">
      <c r="B316" s="1"/>
      <c r="C316" s="1"/>
      <c r="D316" s="1"/>
      <c r="E316" s="1"/>
      <c r="F316" s="1"/>
      <c r="G316" s="5"/>
      <c r="H316" s="1"/>
      <c r="I316" s="1"/>
      <c r="J316" s="5"/>
      <c r="K316" s="1"/>
      <c r="L316" s="1"/>
      <c r="M316" s="5"/>
      <c r="N316" s="5"/>
      <c r="O316" s="5"/>
      <c r="P316" s="5"/>
      <c r="Q316" s="5"/>
      <c r="R316" s="5"/>
      <c r="S316" s="70"/>
      <c r="T316" s="70"/>
      <c r="U316" s="70"/>
      <c r="V316" s="18"/>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1"/>
      <c r="BA316" s="1"/>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row>
    <row r="317" spans="2:79" hidden="1">
      <c r="B317" s="1"/>
      <c r="C317" s="1"/>
      <c r="D317" s="1"/>
      <c r="E317" s="1"/>
      <c r="F317" s="1"/>
      <c r="G317" s="5"/>
      <c r="H317" s="1"/>
      <c r="I317" s="1"/>
      <c r="J317" s="5"/>
      <c r="K317" s="1"/>
      <c r="L317" s="1"/>
      <c r="M317" s="5"/>
      <c r="N317" s="5"/>
      <c r="O317" s="5"/>
      <c r="P317" s="5"/>
      <c r="Q317" s="5"/>
      <c r="R317" s="5"/>
      <c r="S317" s="70"/>
      <c r="T317" s="70"/>
      <c r="U317" s="70"/>
      <c r="V317" s="18"/>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1"/>
      <c r="BA317" s="1"/>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row>
    <row r="318" spans="2:79" hidden="1">
      <c r="B318" s="1"/>
      <c r="C318" s="1"/>
      <c r="D318" s="1"/>
      <c r="E318" s="1"/>
      <c r="F318" s="1"/>
      <c r="G318" s="5"/>
      <c r="H318" s="1"/>
      <c r="I318" s="1"/>
      <c r="J318" s="5"/>
      <c r="K318" s="1"/>
      <c r="L318" s="1"/>
      <c r="M318" s="5"/>
      <c r="N318" s="5"/>
      <c r="O318" s="5"/>
      <c r="P318" s="5"/>
      <c r="Q318" s="5"/>
      <c r="R318" s="5"/>
      <c r="S318" s="70"/>
      <c r="T318" s="70"/>
      <c r="U318" s="70"/>
      <c r="V318" s="18"/>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1"/>
      <c r="BA318" s="1"/>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row>
    <row r="319" spans="2:79" hidden="1">
      <c r="B319" s="1"/>
      <c r="C319" s="1"/>
      <c r="D319" s="1"/>
      <c r="E319" s="1"/>
      <c r="F319" s="1"/>
      <c r="G319" s="5"/>
      <c r="H319" s="1"/>
      <c r="I319" s="1"/>
      <c r="J319" s="5"/>
      <c r="K319" s="1"/>
      <c r="L319" s="1"/>
      <c r="M319" s="5"/>
      <c r="N319" s="5"/>
      <c r="O319" s="5"/>
      <c r="P319" s="5"/>
      <c r="Q319" s="5"/>
      <c r="R319" s="5"/>
      <c r="S319" s="70"/>
      <c r="T319" s="70"/>
      <c r="U319" s="70"/>
      <c r="V319" s="18"/>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1"/>
      <c r="BA319" s="1"/>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row>
    <row r="320" spans="2:79" hidden="1">
      <c r="B320" s="1"/>
      <c r="C320" s="1"/>
      <c r="D320" s="1"/>
      <c r="E320" s="1"/>
      <c r="F320" s="1"/>
      <c r="G320" s="5"/>
      <c r="H320" s="1"/>
      <c r="I320" s="1"/>
      <c r="J320" s="5"/>
      <c r="K320" s="1"/>
      <c r="L320" s="1"/>
      <c r="M320" s="5"/>
      <c r="N320" s="5"/>
      <c r="O320" s="5"/>
      <c r="P320" s="5"/>
      <c r="Q320" s="5"/>
      <c r="R320" s="5"/>
      <c r="S320" s="70"/>
      <c r="T320" s="70"/>
      <c r="U320" s="70"/>
      <c r="V320" s="18"/>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1"/>
      <c r="BA320" s="1"/>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row>
    <row r="321" spans="2:79" hidden="1">
      <c r="B321" s="1"/>
      <c r="C321" s="1"/>
      <c r="D321" s="1"/>
      <c r="E321" s="1"/>
      <c r="F321" s="1"/>
      <c r="G321" s="5"/>
      <c r="H321" s="1"/>
      <c r="I321" s="1"/>
      <c r="J321" s="5"/>
      <c r="K321" s="1"/>
      <c r="L321" s="1"/>
      <c r="M321" s="5"/>
      <c r="N321" s="5"/>
      <c r="O321" s="5"/>
      <c r="P321" s="5"/>
      <c r="Q321" s="5"/>
      <c r="R321" s="5"/>
      <c r="S321" s="70"/>
      <c r="T321" s="70"/>
      <c r="U321" s="70"/>
      <c r="V321" s="18"/>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1"/>
      <c r="BA321" s="1"/>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row>
    <row r="322" spans="2:79" hidden="1">
      <c r="B322" s="1"/>
      <c r="C322" s="1"/>
      <c r="D322" s="1"/>
      <c r="E322" s="1"/>
      <c r="F322" s="1"/>
      <c r="G322" s="5"/>
      <c r="H322" s="1"/>
      <c r="I322" s="1"/>
      <c r="J322" s="5"/>
      <c r="K322" s="1"/>
      <c r="L322" s="1"/>
      <c r="M322" s="5"/>
      <c r="N322" s="5"/>
      <c r="O322" s="5"/>
      <c r="P322" s="5"/>
      <c r="Q322" s="5"/>
      <c r="R322" s="5"/>
      <c r="S322" s="70"/>
      <c r="T322" s="70"/>
      <c r="U322" s="70"/>
      <c r="V322" s="18"/>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1"/>
      <c r="BA322" s="1"/>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row>
    <row r="323" spans="2:79" hidden="1">
      <c r="B323" s="1"/>
      <c r="C323" s="1"/>
      <c r="D323" s="1"/>
      <c r="E323" s="1"/>
      <c r="F323" s="1"/>
      <c r="G323" s="5"/>
      <c r="H323" s="1"/>
      <c r="I323" s="1"/>
      <c r="J323" s="5"/>
      <c r="K323" s="1"/>
      <c r="L323" s="1"/>
      <c r="M323" s="5"/>
      <c r="N323" s="5"/>
      <c r="O323" s="5"/>
      <c r="P323" s="5"/>
      <c r="Q323" s="5"/>
      <c r="R323" s="5"/>
      <c r="S323" s="70"/>
      <c r="T323" s="70"/>
      <c r="U323" s="70"/>
      <c r="V323" s="18"/>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1"/>
      <c r="BA323" s="1"/>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row>
    <row r="324" spans="2:79" hidden="1">
      <c r="B324" s="1"/>
      <c r="C324" s="1"/>
      <c r="D324" s="1"/>
      <c r="E324" s="1"/>
      <c r="F324" s="1"/>
      <c r="G324" s="5"/>
      <c r="H324" s="1"/>
      <c r="I324" s="1"/>
      <c r="J324" s="5"/>
      <c r="K324" s="1"/>
      <c r="L324" s="1"/>
      <c r="M324" s="5"/>
      <c r="N324" s="5"/>
      <c r="O324" s="5"/>
      <c r="P324" s="5"/>
      <c r="Q324" s="5"/>
      <c r="R324" s="5"/>
      <c r="S324" s="70"/>
      <c r="T324" s="70"/>
      <c r="U324" s="70"/>
      <c r="V324" s="18"/>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1"/>
      <c r="BA324" s="1"/>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row>
    <row r="325" spans="2:79" hidden="1">
      <c r="B325" s="1"/>
      <c r="C325" s="1"/>
      <c r="D325" s="1"/>
      <c r="E325" s="1"/>
      <c r="F325" s="1"/>
      <c r="G325" s="5"/>
      <c r="H325" s="1"/>
      <c r="I325" s="1"/>
      <c r="J325" s="5"/>
      <c r="K325" s="1"/>
      <c r="L325" s="1"/>
      <c r="M325" s="5"/>
      <c r="N325" s="5"/>
      <c r="O325" s="5"/>
      <c r="P325" s="5"/>
      <c r="Q325" s="5"/>
      <c r="R325" s="5"/>
      <c r="S325" s="70"/>
      <c r="T325" s="70"/>
      <c r="U325" s="70"/>
      <c r="V325" s="18"/>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1"/>
      <c r="BA325" s="1"/>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row>
    <row r="326" spans="2:79" hidden="1">
      <c r="B326" s="1"/>
      <c r="C326" s="1"/>
      <c r="D326" s="1"/>
      <c r="E326" s="1"/>
      <c r="F326" s="1"/>
      <c r="G326" s="5"/>
      <c r="H326" s="1"/>
      <c r="I326" s="1"/>
      <c r="J326" s="5"/>
      <c r="K326" s="1"/>
      <c r="L326" s="1"/>
      <c r="M326" s="5"/>
      <c r="N326" s="5"/>
      <c r="O326" s="5"/>
      <c r="P326" s="5"/>
      <c r="Q326" s="5"/>
      <c r="R326" s="5"/>
      <c r="S326" s="70"/>
      <c r="T326" s="70"/>
      <c r="U326" s="70"/>
      <c r="V326" s="18"/>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1"/>
      <c r="BA326" s="1"/>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row>
    <row r="327" spans="2:79" hidden="1">
      <c r="B327" s="1"/>
      <c r="C327" s="1"/>
      <c r="D327" s="1"/>
      <c r="E327" s="1"/>
      <c r="F327" s="1"/>
      <c r="G327" s="5"/>
      <c r="H327" s="1"/>
      <c r="I327" s="1"/>
      <c r="J327" s="5"/>
      <c r="K327" s="1"/>
      <c r="L327" s="1"/>
      <c r="M327" s="5"/>
      <c r="N327" s="5"/>
      <c r="O327" s="5"/>
      <c r="P327" s="5"/>
      <c r="Q327" s="5"/>
      <c r="R327" s="5"/>
      <c r="S327" s="70"/>
      <c r="T327" s="70"/>
      <c r="U327" s="70"/>
      <c r="V327" s="18"/>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1"/>
      <c r="BA327" s="1"/>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row>
    <row r="328" spans="2:79" hidden="1">
      <c r="B328" s="1"/>
      <c r="C328" s="1"/>
      <c r="D328" s="1"/>
      <c r="E328" s="1"/>
      <c r="F328" s="1"/>
      <c r="G328" s="5"/>
      <c r="H328" s="1"/>
      <c r="I328" s="1"/>
      <c r="J328" s="5"/>
      <c r="K328" s="1"/>
      <c r="L328" s="1"/>
      <c r="M328" s="5"/>
      <c r="N328" s="5"/>
      <c r="O328" s="5"/>
      <c r="P328" s="5"/>
      <c r="Q328" s="5"/>
      <c r="R328" s="5"/>
      <c r="S328" s="70"/>
      <c r="T328" s="70"/>
      <c r="U328" s="70"/>
      <c r="V328" s="18"/>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1"/>
      <c r="BA328" s="1"/>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row>
    <row r="329" spans="2:79" hidden="1">
      <c r="B329" s="1"/>
      <c r="C329" s="1"/>
      <c r="D329" s="1"/>
      <c r="E329" s="1"/>
      <c r="F329" s="1"/>
      <c r="G329" s="5"/>
      <c r="H329" s="1"/>
      <c r="I329" s="1"/>
      <c r="J329" s="5"/>
      <c r="K329" s="1"/>
      <c r="L329" s="1"/>
      <c r="M329" s="5"/>
      <c r="N329" s="5"/>
      <c r="O329" s="5"/>
      <c r="P329" s="5"/>
      <c r="Q329" s="5"/>
      <c r="R329" s="5"/>
      <c r="S329" s="70"/>
      <c r="T329" s="70"/>
      <c r="U329" s="70"/>
      <c r="V329" s="18"/>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1"/>
      <c r="BA329" s="1"/>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row>
    <row r="330" spans="2:79" hidden="1">
      <c r="B330" s="1"/>
      <c r="C330" s="1"/>
      <c r="D330" s="1"/>
      <c r="E330" s="1"/>
      <c r="F330" s="1"/>
      <c r="G330" s="5"/>
      <c r="H330" s="1"/>
      <c r="I330" s="1"/>
      <c r="J330" s="5"/>
      <c r="K330" s="1"/>
      <c r="L330" s="1"/>
      <c r="M330" s="5"/>
      <c r="N330" s="5"/>
      <c r="O330" s="5"/>
      <c r="P330" s="5"/>
      <c r="Q330" s="5"/>
      <c r="R330" s="5"/>
      <c r="S330" s="70"/>
      <c r="T330" s="70"/>
      <c r="U330" s="70"/>
      <c r="V330" s="18"/>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1"/>
      <c r="BA330" s="1"/>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row>
    <row r="331" spans="2:79" hidden="1">
      <c r="B331" s="1"/>
      <c r="C331" s="1"/>
      <c r="D331" s="1"/>
      <c r="E331" s="1"/>
      <c r="F331" s="1"/>
      <c r="G331" s="5"/>
      <c r="H331" s="1"/>
      <c r="I331" s="1"/>
      <c r="J331" s="5"/>
      <c r="K331" s="1"/>
      <c r="L331" s="1"/>
      <c r="M331" s="5"/>
      <c r="N331" s="5"/>
      <c r="O331" s="5"/>
      <c r="P331" s="5"/>
      <c r="Q331" s="5"/>
      <c r="R331" s="5"/>
      <c r="S331" s="70"/>
      <c r="T331" s="70"/>
      <c r="U331" s="70"/>
      <c r="V331" s="18"/>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1"/>
      <c r="BA331" s="1"/>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row>
    <row r="332" spans="2:79" hidden="1">
      <c r="B332" s="1"/>
      <c r="C332" s="1"/>
      <c r="D332" s="1"/>
      <c r="E332" s="1"/>
      <c r="F332" s="1"/>
      <c r="G332" s="5"/>
      <c r="H332" s="1"/>
      <c r="I332" s="1"/>
      <c r="J332" s="5"/>
      <c r="K332" s="1"/>
      <c r="L332" s="1"/>
      <c r="M332" s="5"/>
      <c r="N332" s="5"/>
      <c r="O332" s="5"/>
      <c r="P332" s="5"/>
      <c r="Q332" s="5"/>
      <c r="R332" s="5"/>
      <c r="S332" s="70"/>
      <c r="T332" s="70"/>
      <c r="U332" s="70"/>
      <c r="V332" s="18"/>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1"/>
      <c r="BA332" s="1"/>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row>
    <row r="333" spans="2:79" hidden="1">
      <c r="B333" s="1"/>
      <c r="C333" s="1"/>
      <c r="D333" s="1"/>
      <c r="E333" s="1"/>
      <c r="F333" s="1"/>
      <c r="G333" s="5"/>
      <c r="H333" s="1"/>
      <c r="I333" s="1"/>
      <c r="J333" s="5"/>
      <c r="K333" s="1"/>
      <c r="L333" s="1"/>
      <c r="M333" s="5"/>
      <c r="N333" s="5"/>
      <c r="O333" s="5"/>
      <c r="P333" s="5"/>
      <c r="Q333" s="5"/>
      <c r="R333" s="5"/>
      <c r="S333" s="70"/>
      <c r="T333" s="70"/>
      <c r="U333" s="70"/>
      <c r="V333" s="18"/>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1"/>
      <c r="BA333" s="1"/>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row>
    <row r="334" spans="2:79" hidden="1">
      <c r="B334" s="1"/>
      <c r="C334" s="1"/>
      <c r="D334" s="1"/>
      <c r="E334" s="1"/>
      <c r="F334" s="1"/>
      <c r="G334" s="5"/>
      <c r="H334" s="1"/>
      <c r="I334" s="1"/>
      <c r="J334" s="5"/>
      <c r="K334" s="1"/>
      <c r="L334" s="1"/>
      <c r="M334" s="5"/>
      <c r="N334" s="5"/>
      <c r="O334" s="5"/>
      <c r="P334" s="5"/>
      <c r="Q334" s="5"/>
      <c r="R334" s="5"/>
      <c r="S334" s="70"/>
      <c r="T334" s="70"/>
      <c r="U334" s="70"/>
      <c r="V334" s="18"/>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1"/>
      <c r="BA334" s="1"/>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row>
    <row r="335" spans="2:79" hidden="1">
      <c r="B335" s="1"/>
      <c r="C335" s="1"/>
      <c r="D335" s="1"/>
      <c r="E335" s="1"/>
      <c r="F335" s="1"/>
      <c r="G335" s="5"/>
      <c r="H335" s="1"/>
      <c r="I335" s="1"/>
      <c r="J335" s="5"/>
      <c r="K335" s="1"/>
      <c r="L335" s="1"/>
      <c r="M335" s="5"/>
      <c r="N335" s="5"/>
      <c r="O335" s="5"/>
      <c r="P335" s="5"/>
      <c r="Q335" s="5"/>
      <c r="R335" s="5"/>
      <c r="S335" s="70"/>
      <c r="T335" s="70"/>
      <c r="U335" s="70"/>
      <c r="V335" s="18"/>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1"/>
      <c r="BA335" s="1"/>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row>
    <row r="336" spans="2:79" hidden="1">
      <c r="B336" s="1"/>
      <c r="C336" s="1"/>
      <c r="D336" s="1"/>
      <c r="E336" s="1"/>
      <c r="F336" s="1"/>
      <c r="G336" s="5"/>
      <c r="H336" s="1"/>
      <c r="I336" s="1"/>
      <c r="J336" s="5"/>
      <c r="K336" s="1"/>
      <c r="L336" s="1"/>
      <c r="M336" s="5"/>
      <c r="N336" s="5"/>
      <c r="O336" s="5"/>
      <c r="P336" s="5"/>
      <c r="Q336" s="5"/>
      <c r="R336" s="5"/>
      <c r="S336" s="70"/>
      <c r="T336" s="70"/>
      <c r="U336" s="70"/>
      <c r="V336" s="18"/>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1"/>
      <c r="BA336" s="1"/>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row>
    <row r="337" spans="2:79" hidden="1">
      <c r="B337" s="1"/>
      <c r="C337" s="1"/>
      <c r="D337" s="1"/>
      <c r="E337" s="1"/>
      <c r="F337" s="1"/>
      <c r="G337" s="5"/>
      <c r="H337" s="1"/>
      <c r="I337" s="1"/>
      <c r="J337" s="5"/>
      <c r="K337" s="1"/>
      <c r="L337" s="1"/>
      <c r="M337" s="5"/>
      <c r="N337" s="5"/>
      <c r="O337" s="5"/>
      <c r="P337" s="5"/>
      <c r="Q337" s="5"/>
      <c r="R337" s="5"/>
      <c r="S337" s="70"/>
      <c r="T337" s="70"/>
      <c r="U337" s="70"/>
      <c r="V337" s="18"/>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1"/>
      <c r="BA337" s="1"/>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row>
    <row r="338" spans="2:79" hidden="1">
      <c r="B338" s="1"/>
      <c r="C338" s="1"/>
      <c r="D338" s="1"/>
      <c r="E338" s="1"/>
      <c r="F338" s="1"/>
      <c r="G338" s="5"/>
      <c r="H338" s="1"/>
      <c r="I338" s="1"/>
      <c r="J338" s="5"/>
      <c r="K338" s="1"/>
      <c r="L338" s="1"/>
      <c r="M338" s="5"/>
      <c r="N338" s="5"/>
      <c r="O338" s="5"/>
      <c r="P338" s="5"/>
      <c r="Q338" s="5"/>
      <c r="R338" s="5"/>
      <c r="S338" s="70"/>
      <c r="T338" s="70"/>
      <c r="U338" s="70"/>
      <c r="V338" s="18"/>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1"/>
      <c r="BA338" s="1"/>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row>
    <row r="339" spans="2:79" hidden="1">
      <c r="B339" s="1"/>
      <c r="C339" s="1"/>
      <c r="D339" s="1"/>
      <c r="E339" s="1"/>
      <c r="F339" s="1"/>
      <c r="G339" s="5"/>
      <c r="H339" s="1"/>
      <c r="I339" s="1"/>
      <c r="J339" s="5"/>
      <c r="K339" s="1"/>
      <c r="L339" s="1"/>
      <c r="M339" s="5"/>
      <c r="N339" s="5"/>
      <c r="O339" s="5"/>
      <c r="P339" s="5"/>
      <c r="Q339" s="5"/>
      <c r="R339" s="5"/>
      <c r="S339" s="70"/>
      <c r="T339" s="70"/>
      <c r="U339" s="70"/>
      <c r="V339" s="18"/>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1"/>
      <c r="BA339" s="1"/>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row>
    <row r="340" spans="2:79" hidden="1">
      <c r="B340" s="1"/>
      <c r="C340" s="1"/>
      <c r="D340" s="1"/>
      <c r="E340" s="1"/>
      <c r="F340" s="1"/>
      <c r="G340" s="5"/>
      <c r="H340" s="1"/>
      <c r="I340" s="1"/>
      <c r="J340" s="5"/>
      <c r="K340" s="1"/>
      <c r="L340" s="1"/>
      <c r="M340" s="5"/>
      <c r="N340" s="5"/>
      <c r="O340" s="5"/>
      <c r="P340" s="5"/>
      <c r="Q340" s="5"/>
      <c r="R340" s="5"/>
      <c r="S340" s="70"/>
      <c r="T340" s="70"/>
      <c r="U340" s="70"/>
      <c r="V340" s="18"/>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1"/>
      <c r="BA340" s="1"/>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row>
    <row r="341" spans="2:79" hidden="1">
      <c r="B341" s="1"/>
      <c r="C341" s="1"/>
      <c r="D341" s="1"/>
      <c r="E341" s="1"/>
      <c r="F341" s="1"/>
      <c r="G341" s="5"/>
      <c r="H341" s="1"/>
      <c r="I341" s="1"/>
      <c r="J341" s="5"/>
      <c r="K341" s="1"/>
      <c r="L341" s="1"/>
      <c r="M341" s="5"/>
      <c r="N341" s="5"/>
      <c r="O341" s="5"/>
      <c r="P341" s="5"/>
      <c r="Q341" s="5"/>
      <c r="R341" s="5"/>
      <c r="S341" s="70"/>
      <c r="T341" s="70"/>
      <c r="U341" s="70"/>
      <c r="V341" s="18"/>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1"/>
      <c r="BA341" s="1"/>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row>
    <row r="342" spans="2:79" hidden="1">
      <c r="B342" s="1"/>
      <c r="C342" s="1"/>
      <c r="D342" s="1"/>
      <c r="E342" s="1"/>
      <c r="F342" s="1"/>
      <c r="G342" s="5"/>
      <c r="H342" s="1"/>
      <c r="I342" s="1"/>
      <c r="J342" s="5"/>
      <c r="K342" s="1"/>
      <c r="L342" s="1"/>
      <c r="M342" s="5"/>
      <c r="N342" s="5"/>
      <c r="O342" s="5"/>
      <c r="P342" s="5"/>
      <c r="Q342" s="5"/>
      <c r="R342" s="5"/>
      <c r="S342" s="70"/>
      <c r="T342" s="70"/>
      <c r="U342" s="70"/>
      <c r="V342" s="18"/>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1"/>
      <c r="BA342" s="1"/>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row>
    <row r="343" spans="2:79" hidden="1">
      <c r="B343" s="1"/>
      <c r="C343" s="1"/>
      <c r="D343" s="1"/>
      <c r="E343" s="1"/>
      <c r="F343" s="1"/>
      <c r="G343" s="5"/>
      <c r="H343" s="1"/>
      <c r="I343" s="1"/>
      <c r="J343" s="5"/>
      <c r="K343" s="1"/>
      <c r="L343" s="1"/>
      <c r="M343" s="5"/>
      <c r="N343" s="5"/>
      <c r="O343" s="5"/>
      <c r="P343" s="5"/>
      <c r="Q343" s="5"/>
      <c r="R343" s="5"/>
      <c r="S343" s="70"/>
      <c r="T343" s="70"/>
      <c r="U343" s="70"/>
      <c r="V343" s="18"/>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1"/>
      <c r="BA343" s="1"/>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row>
    <row r="344" spans="2:79" hidden="1">
      <c r="B344" s="1"/>
      <c r="C344" s="1"/>
      <c r="D344" s="1"/>
      <c r="E344" s="1"/>
      <c r="F344" s="1"/>
      <c r="G344" s="5"/>
      <c r="H344" s="1"/>
      <c r="I344" s="1"/>
      <c r="J344" s="5"/>
      <c r="K344" s="1"/>
      <c r="L344" s="1"/>
      <c r="M344" s="5"/>
      <c r="N344" s="5"/>
      <c r="O344" s="5"/>
      <c r="P344" s="5"/>
      <c r="Q344" s="5"/>
      <c r="R344" s="5"/>
      <c r="S344" s="70"/>
      <c r="T344" s="70"/>
      <c r="U344" s="70"/>
      <c r="V344" s="18"/>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1"/>
      <c r="BA344" s="1"/>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row>
    <row r="345" spans="2:79" hidden="1">
      <c r="B345" s="1"/>
      <c r="C345" s="1"/>
      <c r="D345" s="1"/>
      <c r="E345" s="1"/>
      <c r="F345" s="1"/>
      <c r="G345" s="5"/>
      <c r="H345" s="1"/>
      <c r="I345" s="1"/>
      <c r="J345" s="5"/>
      <c r="K345" s="1"/>
      <c r="L345" s="1"/>
      <c r="M345" s="5"/>
      <c r="N345" s="5"/>
      <c r="O345" s="5"/>
      <c r="P345" s="5"/>
      <c r="Q345" s="5"/>
      <c r="R345" s="5"/>
      <c r="S345" s="70"/>
      <c r="T345" s="70"/>
      <c r="U345" s="70"/>
      <c r="V345" s="18"/>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1"/>
      <c r="BA345" s="1"/>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row>
    <row r="346" spans="2:79" hidden="1">
      <c r="B346" s="1"/>
      <c r="C346" s="1"/>
      <c r="D346" s="1"/>
      <c r="E346" s="1"/>
      <c r="F346" s="1"/>
      <c r="G346" s="5"/>
      <c r="H346" s="1"/>
      <c r="I346" s="1"/>
      <c r="J346" s="5"/>
      <c r="K346" s="1"/>
      <c r="L346" s="1"/>
      <c r="M346" s="5"/>
      <c r="N346" s="5"/>
      <c r="O346" s="5"/>
      <c r="P346" s="5"/>
      <c r="Q346" s="5"/>
      <c r="R346" s="5"/>
      <c r="S346" s="70"/>
      <c r="T346" s="70"/>
      <c r="U346" s="70"/>
      <c r="V346" s="18"/>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1"/>
      <c r="BA346" s="1"/>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row>
    <row r="347" spans="2:79" hidden="1">
      <c r="B347" s="1"/>
      <c r="C347" s="1"/>
      <c r="D347" s="1"/>
      <c r="E347" s="1"/>
      <c r="F347" s="1"/>
      <c r="G347" s="5"/>
      <c r="H347" s="1"/>
      <c r="I347" s="1"/>
      <c r="J347" s="5"/>
      <c r="K347" s="1"/>
      <c r="L347" s="1"/>
      <c r="M347" s="5"/>
      <c r="N347" s="5"/>
      <c r="O347" s="5"/>
      <c r="P347" s="5"/>
      <c r="Q347" s="5"/>
      <c r="R347" s="5"/>
      <c r="S347" s="70"/>
      <c r="T347" s="70"/>
      <c r="U347" s="70"/>
      <c r="V347" s="18"/>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1"/>
      <c r="BA347" s="1"/>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row>
    <row r="348" spans="2:79" hidden="1">
      <c r="B348" s="1"/>
      <c r="C348" s="1"/>
      <c r="D348" s="1"/>
      <c r="E348" s="1"/>
      <c r="F348" s="1"/>
      <c r="G348" s="5"/>
      <c r="H348" s="1"/>
      <c r="I348" s="1"/>
      <c r="J348" s="5"/>
      <c r="K348" s="1"/>
      <c r="L348" s="1"/>
      <c r="M348" s="5"/>
      <c r="N348" s="5"/>
      <c r="O348" s="5"/>
      <c r="P348" s="5"/>
      <c r="Q348" s="5"/>
      <c r="R348" s="5"/>
      <c r="S348" s="70"/>
      <c r="T348" s="70"/>
      <c r="U348" s="70"/>
      <c r="V348" s="18"/>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1"/>
      <c r="BA348" s="1"/>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row>
    <row r="349" spans="2:79" hidden="1">
      <c r="B349" s="1"/>
      <c r="C349" s="1"/>
      <c r="D349" s="1"/>
      <c r="E349" s="1"/>
      <c r="F349" s="1"/>
      <c r="G349" s="5"/>
      <c r="H349" s="1"/>
      <c r="I349" s="1"/>
      <c r="J349" s="5"/>
      <c r="K349" s="1"/>
      <c r="L349" s="1"/>
      <c r="M349" s="5"/>
      <c r="N349" s="5"/>
      <c r="O349" s="5"/>
      <c r="P349" s="5"/>
      <c r="Q349" s="5"/>
      <c r="R349" s="5"/>
      <c r="S349" s="70"/>
      <c r="T349" s="70"/>
      <c r="U349" s="70"/>
      <c r="V349" s="18"/>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1"/>
      <c r="BA349" s="1"/>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row>
    <row r="350" spans="2:79" hidden="1">
      <c r="B350" s="1"/>
      <c r="C350" s="1"/>
      <c r="D350" s="1"/>
      <c r="E350" s="1"/>
      <c r="F350" s="1"/>
      <c r="G350" s="5"/>
      <c r="H350" s="1"/>
      <c r="I350" s="1"/>
      <c r="J350" s="5"/>
      <c r="K350" s="1"/>
      <c r="L350" s="1"/>
      <c r="M350" s="5"/>
      <c r="N350" s="5"/>
      <c r="O350" s="5"/>
      <c r="P350" s="5"/>
      <c r="Q350" s="5"/>
      <c r="R350" s="5"/>
      <c r="S350" s="70"/>
      <c r="T350" s="70"/>
      <c r="U350" s="70"/>
      <c r="V350" s="18"/>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1"/>
      <c r="BA350" s="1"/>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row>
    <row r="351" spans="2:79" hidden="1">
      <c r="B351" s="1"/>
      <c r="C351" s="1"/>
      <c r="D351" s="1"/>
      <c r="E351" s="1"/>
      <c r="F351" s="1"/>
      <c r="G351" s="5"/>
      <c r="H351" s="1"/>
      <c r="I351" s="1"/>
      <c r="J351" s="5"/>
      <c r="K351" s="1"/>
      <c r="L351" s="1"/>
      <c r="M351" s="5"/>
      <c r="N351" s="5"/>
      <c r="O351" s="5"/>
      <c r="P351" s="5"/>
      <c r="Q351" s="5"/>
      <c r="R351" s="5"/>
      <c r="S351" s="70"/>
      <c r="T351" s="70"/>
      <c r="U351" s="70"/>
      <c r="V351" s="18"/>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1"/>
      <c r="BA351" s="1"/>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row>
    <row r="352" spans="2:79" hidden="1">
      <c r="B352" s="1"/>
      <c r="C352" s="1"/>
      <c r="D352" s="1"/>
      <c r="E352" s="1"/>
      <c r="F352" s="1"/>
      <c r="G352" s="5"/>
      <c r="H352" s="1"/>
      <c r="I352" s="1"/>
      <c r="J352" s="5"/>
      <c r="K352" s="1"/>
      <c r="L352" s="1"/>
      <c r="M352" s="5"/>
      <c r="N352" s="5"/>
      <c r="O352" s="5"/>
      <c r="P352" s="5"/>
      <c r="Q352" s="5"/>
      <c r="R352" s="5"/>
      <c r="S352" s="70"/>
      <c r="T352" s="70"/>
      <c r="U352" s="70"/>
      <c r="V352" s="18"/>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1"/>
      <c r="BA352" s="1"/>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row>
    <row r="353" spans="2:79" hidden="1">
      <c r="B353" s="1"/>
      <c r="C353" s="1"/>
      <c r="D353" s="1"/>
      <c r="E353" s="1"/>
      <c r="F353" s="1"/>
      <c r="G353" s="5"/>
      <c r="H353" s="1"/>
      <c r="I353" s="1"/>
      <c r="J353" s="5"/>
      <c r="K353" s="1"/>
      <c r="L353" s="1"/>
      <c r="M353" s="5"/>
      <c r="N353" s="5"/>
      <c r="O353" s="5"/>
      <c r="P353" s="5"/>
      <c r="Q353" s="5"/>
      <c r="R353" s="5"/>
      <c r="S353" s="70"/>
      <c r="T353" s="70"/>
      <c r="U353" s="70"/>
      <c r="V353" s="18"/>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1"/>
      <c r="BA353" s="1"/>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row>
    <row r="354" spans="2:79" hidden="1">
      <c r="B354" s="1"/>
      <c r="C354" s="1"/>
      <c r="D354" s="1"/>
      <c r="E354" s="1"/>
      <c r="F354" s="1"/>
      <c r="G354" s="5"/>
      <c r="H354" s="1"/>
      <c r="I354" s="1"/>
      <c r="J354" s="5"/>
      <c r="K354" s="1"/>
      <c r="L354" s="1"/>
      <c r="M354" s="5"/>
      <c r="N354" s="5"/>
      <c r="O354" s="5"/>
      <c r="P354" s="5"/>
      <c r="Q354" s="5"/>
      <c r="R354" s="5"/>
      <c r="S354" s="70"/>
      <c r="T354" s="70"/>
      <c r="U354" s="70"/>
      <c r="V354" s="18"/>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1"/>
      <c r="BA354" s="1"/>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row>
    <row r="355" spans="2:79" hidden="1">
      <c r="B355" s="1"/>
      <c r="C355" s="1"/>
      <c r="D355" s="1"/>
      <c r="E355" s="1"/>
      <c r="F355" s="1"/>
      <c r="G355" s="5"/>
      <c r="H355" s="1"/>
      <c r="I355" s="1"/>
      <c r="J355" s="5"/>
      <c r="K355" s="1"/>
      <c r="L355" s="1"/>
      <c r="M355" s="5"/>
      <c r="N355" s="5"/>
      <c r="O355" s="5"/>
      <c r="P355" s="5"/>
      <c r="Q355" s="5"/>
      <c r="R355" s="5"/>
      <c r="S355" s="70"/>
      <c r="T355" s="70"/>
      <c r="U355" s="70"/>
      <c r="V355" s="18"/>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1"/>
      <c r="BA355" s="1"/>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row>
    <row r="356" spans="2:79" hidden="1">
      <c r="B356" s="1"/>
      <c r="C356" s="1"/>
      <c r="D356" s="1"/>
      <c r="E356" s="1"/>
      <c r="F356" s="1"/>
      <c r="G356" s="5"/>
      <c r="H356" s="1"/>
      <c r="I356" s="1"/>
      <c r="J356" s="5"/>
      <c r="K356" s="1"/>
      <c r="L356" s="1"/>
      <c r="M356" s="5"/>
      <c r="N356" s="5"/>
      <c r="O356" s="5"/>
      <c r="P356" s="5"/>
      <c r="Q356" s="5"/>
      <c r="R356" s="5"/>
      <c r="S356" s="70"/>
      <c r="T356" s="70"/>
      <c r="U356" s="70"/>
      <c r="V356" s="18"/>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1"/>
      <c r="BA356" s="1"/>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row>
    <row r="357" spans="2:79" hidden="1">
      <c r="B357" s="1"/>
      <c r="C357" s="1"/>
      <c r="D357" s="1"/>
      <c r="E357" s="1"/>
      <c r="F357" s="1"/>
      <c r="G357" s="5"/>
      <c r="H357" s="1"/>
      <c r="I357" s="1"/>
      <c r="J357" s="5"/>
      <c r="K357" s="1"/>
      <c r="L357" s="1"/>
      <c r="M357" s="5"/>
      <c r="N357" s="5"/>
      <c r="O357" s="5"/>
      <c r="P357" s="5"/>
      <c r="Q357" s="5"/>
      <c r="R357" s="5"/>
      <c r="S357" s="70"/>
      <c r="T357" s="70"/>
      <c r="U357" s="70"/>
      <c r="V357" s="18"/>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1"/>
      <c r="BA357" s="1"/>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row>
    <row r="358" spans="2:79" hidden="1">
      <c r="B358" s="1"/>
      <c r="C358" s="1"/>
      <c r="D358" s="1"/>
      <c r="E358" s="1"/>
      <c r="F358" s="1"/>
      <c r="G358" s="5"/>
      <c r="H358" s="1"/>
      <c r="I358" s="1"/>
      <c r="J358" s="5"/>
      <c r="K358" s="1"/>
      <c r="L358" s="1"/>
      <c r="M358" s="5"/>
      <c r="N358" s="5"/>
      <c r="O358" s="5"/>
      <c r="P358" s="5"/>
      <c r="Q358" s="5"/>
      <c r="R358" s="5"/>
      <c r="S358" s="70"/>
      <c r="T358" s="70"/>
      <c r="U358" s="70"/>
      <c r="V358" s="18"/>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1"/>
      <c r="BA358" s="1"/>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row>
    <row r="359" spans="2:79" hidden="1">
      <c r="B359" s="1"/>
      <c r="C359" s="1"/>
      <c r="D359" s="1"/>
      <c r="E359" s="1"/>
      <c r="F359" s="1"/>
      <c r="G359" s="5"/>
      <c r="H359" s="1"/>
      <c r="I359" s="1"/>
      <c r="J359" s="5"/>
      <c r="K359" s="1"/>
      <c r="L359" s="1"/>
      <c r="M359" s="5"/>
      <c r="N359" s="5"/>
      <c r="O359" s="5"/>
      <c r="P359" s="5"/>
      <c r="Q359" s="5"/>
      <c r="R359" s="5"/>
      <c r="S359" s="70"/>
      <c r="T359" s="70"/>
      <c r="U359" s="70"/>
      <c r="V359" s="18"/>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1"/>
      <c r="BA359" s="1"/>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row>
    <row r="360" spans="2:79" hidden="1">
      <c r="B360" s="1"/>
      <c r="C360" s="1"/>
      <c r="D360" s="1"/>
      <c r="E360" s="1"/>
      <c r="F360" s="1"/>
      <c r="G360" s="5"/>
      <c r="H360" s="1"/>
      <c r="I360" s="1"/>
      <c r="J360" s="5"/>
      <c r="K360" s="1"/>
      <c r="L360" s="1"/>
      <c r="M360" s="5"/>
      <c r="N360" s="5"/>
      <c r="O360" s="5"/>
      <c r="P360" s="5"/>
      <c r="Q360" s="5"/>
      <c r="R360" s="5"/>
      <c r="S360" s="70"/>
      <c r="T360" s="70"/>
      <c r="U360" s="70"/>
      <c r="V360" s="18"/>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1"/>
      <c r="BA360" s="1"/>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row>
    <row r="361" spans="2:79" hidden="1">
      <c r="B361" s="1"/>
      <c r="C361" s="1"/>
      <c r="D361" s="1"/>
      <c r="E361" s="1"/>
      <c r="F361" s="1"/>
      <c r="G361" s="5"/>
      <c r="H361" s="1"/>
      <c r="I361" s="1"/>
      <c r="J361" s="5"/>
      <c r="K361" s="1"/>
      <c r="L361" s="1"/>
      <c r="M361" s="5"/>
      <c r="N361" s="5"/>
      <c r="O361" s="5"/>
      <c r="P361" s="5"/>
      <c r="Q361" s="5"/>
      <c r="R361" s="5"/>
      <c r="S361" s="70"/>
      <c r="T361" s="70"/>
      <c r="U361" s="70"/>
      <c r="V361" s="18"/>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1"/>
      <c r="BA361" s="1"/>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row>
    <row r="362" spans="2:79" hidden="1">
      <c r="B362" s="1"/>
      <c r="C362" s="1"/>
      <c r="D362" s="1"/>
      <c r="E362" s="1"/>
      <c r="F362" s="1"/>
      <c r="G362" s="5"/>
      <c r="H362" s="1"/>
      <c r="I362" s="1"/>
      <c r="J362" s="5"/>
      <c r="K362" s="1"/>
      <c r="L362" s="1"/>
      <c r="M362" s="5"/>
      <c r="N362" s="5"/>
      <c r="O362" s="5"/>
      <c r="P362" s="5"/>
      <c r="Q362" s="5"/>
      <c r="R362" s="5"/>
      <c r="S362" s="70"/>
      <c r="T362" s="70"/>
      <c r="U362" s="70"/>
      <c r="V362" s="18"/>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1"/>
      <c r="BA362" s="1"/>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row>
    <row r="363" spans="2:79" hidden="1">
      <c r="B363" s="1"/>
      <c r="C363" s="1"/>
      <c r="D363" s="1"/>
      <c r="E363" s="1"/>
      <c r="F363" s="1"/>
      <c r="G363" s="5"/>
      <c r="H363" s="1"/>
      <c r="I363" s="1"/>
      <c r="J363" s="5"/>
      <c r="K363" s="1"/>
      <c r="L363" s="1"/>
      <c r="M363" s="5"/>
      <c r="N363" s="5"/>
      <c r="O363" s="5"/>
      <c r="P363" s="5"/>
      <c r="Q363" s="5"/>
      <c r="R363" s="5"/>
      <c r="S363" s="70"/>
      <c r="T363" s="70"/>
      <c r="U363" s="70"/>
      <c r="V363" s="18"/>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1"/>
      <c r="BA363" s="1"/>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row>
    <row r="364" spans="2:79" hidden="1">
      <c r="B364" s="1"/>
      <c r="C364" s="1"/>
      <c r="D364" s="1"/>
      <c r="E364" s="1"/>
      <c r="F364" s="1"/>
      <c r="G364" s="5"/>
      <c r="H364" s="1"/>
      <c r="I364" s="1"/>
      <c r="J364" s="5"/>
      <c r="K364" s="1"/>
      <c r="L364" s="1"/>
      <c r="M364" s="5"/>
      <c r="N364" s="5"/>
      <c r="O364" s="5"/>
      <c r="P364" s="5"/>
      <c r="Q364" s="5"/>
      <c r="R364" s="5"/>
      <c r="S364" s="70"/>
      <c r="T364" s="70"/>
      <c r="U364" s="70"/>
      <c r="V364" s="18"/>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1"/>
      <c r="BA364" s="1"/>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row>
    <row r="365" spans="2:79" hidden="1">
      <c r="B365" s="1"/>
      <c r="C365" s="1"/>
      <c r="D365" s="1"/>
      <c r="E365" s="1"/>
      <c r="F365" s="1"/>
      <c r="G365" s="5"/>
      <c r="H365" s="1"/>
      <c r="I365" s="1"/>
      <c r="J365" s="5"/>
      <c r="K365" s="1"/>
      <c r="L365" s="1"/>
      <c r="M365" s="5"/>
      <c r="N365" s="5"/>
      <c r="O365" s="5"/>
      <c r="P365" s="5"/>
      <c r="Q365" s="5"/>
      <c r="R365" s="5"/>
      <c r="S365" s="70"/>
      <c r="T365" s="70"/>
      <c r="U365" s="70"/>
      <c r="V365" s="18"/>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1"/>
      <c r="BA365" s="1"/>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row>
    <row r="366" spans="2:79" hidden="1">
      <c r="B366" s="1"/>
      <c r="C366" s="1"/>
      <c r="D366" s="1"/>
      <c r="E366" s="1"/>
      <c r="F366" s="1"/>
      <c r="G366" s="5"/>
      <c r="H366" s="1"/>
      <c r="I366" s="1"/>
      <c r="J366" s="5"/>
      <c r="K366" s="1"/>
      <c r="L366" s="1"/>
      <c r="M366" s="5"/>
      <c r="N366" s="5"/>
      <c r="O366" s="5"/>
      <c r="P366" s="5"/>
      <c r="Q366" s="5"/>
      <c r="R366" s="5"/>
      <c r="S366" s="70"/>
      <c r="T366" s="70"/>
      <c r="U366" s="70"/>
      <c r="V366" s="18"/>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1"/>
      <c r="BA366" s="1"/>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row>
    <row r="367" spans="2:79" hidden="1">
      <c r="B367" s="1"/>
      <c r="C367" s="1"/>
      <c r="D367" s="1"/>
      <c r="E367" s="1"/>
      <c r="F367" s="1"/>
      <c r="G367" s="5"/>
      <c r="H367" s="1"/>
      <c r="I367" s="1"/>
      <c r="J367" s="5"/>
      <c r="K367" s="1"/>
      <c r="L367" s="1"/>
      <c r="M367" s="5"/>
      <c r="N367" s="5"/>
      <c r="O367" s="5"/>
      <c r="P367" s="5"/>
      <c r="Q367" s="5"/>
      <c r="R367" s="5"/>
      <c r="S367" s="70"/>
      <c r="T367" s="70"/>
      <c r="U367" s="70"/>
      <c r="V367" s="18"/>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1"/>
      <c r="BA367" s="1"/>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row>
    <row r="368" spans="2:79" hidden="1">
      <c r="B368" s="1"/>
      <c r="C368" s="1"/>
      <c r="D368" s="1"/>
      <c r="E368" s="1"/>
      <c r="F368" s="1"/>
      <c r="G368" s="5"/>
      <c r="H368" s="1"/>
      <c r="I368" s="1"/>
      <c r="J368" s="5"/>
      <c r="K368" s="1"/>
      <c r="L368" s="1"/>
      <c r="M368" s="5"/>
      <c r="N368" s="5"/>
      <c r="O368" s="5"/>
      <c r="P368" s="5"/>
      <c r="Q368" s="5"/>
      <c r="R368" s="5"/>
      <c r="S368" s="70"/>
      <c r="T368" s="70"/>
      <c r="U368" s="70"/>
      <c r="V368" s="18"/>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1"/>
      <c r="BA368" s="1"/>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row>
    <row r="369" spans="2:79" hidden="1">
      <c r="B369" s="1"/>
      <c r="C369" s="1"/>
      <c r="D369" s="1"/>
      <c r="E369" s="1"/>
      <c r="F369" s="1"/>
      <c r="G369" s="5"/>
      <c r="H369" s="1"/>
      <c r="I369" s="1"/>
      <c r="J369" s="5"/>
      <c r="K369" s="1"/>
      <c r="L369" s="1"/>
      <c r="M369" s="5"/>
      <c r="N369" s="5"/>
      <c r="O369" s="5"/>
      <c r="P369" s="5"/>
      <c r="Q369" s="5"/>
      <c r="R369" s="5"/>
      <c r="S369" s="70"/>
      <c r="T369" s="70"/>
      <c r="U369" s="70"/>
      <c r="V369" s="18"/>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1"/>
      <c r="BA369" s="1"/>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row>
    <row r="370" spans="2:79" hidden="1">
      <c r="B370" s="1"/>
      <c r="C370" s="1"/>
      <c r="D370" s="1"/>
      <c r="E370" s="1"/>
      <c r="F370" s="1"/>
      <c r="G370" s="5"/>
      <c r="H370" s="1"/>
      <c r="I370" s="1"/>
      <c r="J370" s="5"/>
      <c r="K370" s="1"/>
      <c r="L370" s="1"/>
      <c r="M370" s="5"/>
      <c r="N370" s="5"/>
      <c r="O370" s="5"/>
      <c r="P370" s="5"/>
      <c r="Q370" s="5"/>
      <c r="R370" s="5"/>
      <c r="S370" s="70"/>
      <c r="T370" s="70"/>
      <c r="U370" s="70"/>
      <c r="V370" s="18"/>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1"/>
      <c r="BA370" s="1"/>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row>
    <row r="371" spans="2:79" hidden="1">
      <c r="B371" s="1"/>
      <c r="C371" s="1"/>
      <c r="D371" s="1"/>
      <c r="E371" s="1"/>
      <c r="F371" s="1"/>
      <c r="G371" s="5"/>
      <c r="H371" s="1"/>
      <c r="I371" s="1"/>
      <c r="J371" s="5"/>
      <c r="K371" s="1"/>
      <c r="L371" s="1"/>
      <c r="M371" s="5"/>
      <c r="N371" s="5"/>
      <c r="O371" s="5"/>
      <c r="P371" s="5"/>
      <c r="Q371" s="5"/>
      <c r="R371" s="5"/>
      <c r="S371" s="70"/>
      <c r="T371" s="70"/>
      <c r="U371" s="70"/>
      <c r="V371" s="18"/>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1"/>
      <c r="BA371" s="1"/>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row>
    <row r="372" spans="2:79" hidden="1">
      <c r="B372" s="1"/>
      <c r="C372" s="1"/>
      <c r="D372" s="1"/>
      <c r="E372" s="1"/>
      <c r="F372" s="1"/>
      <c r="G372" s="5"/>
      <c r="H372" s="1"/>
      <c r="I372" s="1"/>
      <c r="J372" s="5"/>
      <c r="K372" s="1"/>
      <c r="L372" s="1"/>
      <c r="M372" s="5"/>
      <c r="N372" s="5"/>
      <c r="O372" s="5"/>
      <c r="P372" s="5"/>
      <c r="Q372" s="5"/>
      <c r="R372" s="5"/>
      <c r="S372" s="70"/>
      <c r="T372" s="70"/>
      <c r="U372" s="70"/>
      <c r="V372" s="18"/>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1"/>
      <c r="BA372" s="1"/>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row>
    <row r="373" spans="2:79" hidden="1">
      <c r="B373" s="1"/>
      <c r="C373" s="1"/>
      <c r="D373" s="1"/>
      <c r="E373" s="1"/>
      <c r="F373" s="1"/>
      <c r="G373" s="5"/>
      <c r="H373" s="1"/>
      <c r="I373" s="1"/>
      <c r="J373" s="5"/>
      <c r="K373" s="1"/>
      <c r="L373" s="1"/>
      <c r="M373" s="5"/>
      <c r="N373" s="5"/>
      <c r="O373" s="5"/>
      <c r="P373" s="5"/>
      <c r="Q373" s="5"/>
      <c r="R373" s="5"/>
      <c r="S373" s="70"/>
      <c r="T373" s="70"/>
      <c r="U373" s="70"/>
      <c r="V373" s="18"/>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1"/>
      <c r="BA373" s="1"/>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row>
    <row r="374" spans="2:79" hidden="1">
      <c r="B374" s="1"/>
      <c r="C374" s="1"/>
      <c r="D374" s="1"/>
      <c r="E374" s="1"/>
      <c r="F374" s="1"/>
      <c r="G374" s="5"/>
      <c r="H374" s="1"/>
      <c r="I374" s="1"/>
      <c r="J374" s="5"/>
      <c r="K374" s="1"/>
      <c r="L374" s="1"/>
      <c r="M374" s="5"/>
      <c r="N374" s="5"/>
      <c r="O374" s="5"/>
      <c r="P374" s="5"/>
      <c r="Q374" s="5"/>
      <c r="R374" s="5"/>
      <c r="S374" s="70"/>
      <c r="T374" s="70"/>
      <c r="U374" s="70"/>
      <c r="V374" s="18"/>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1"/>
      <c r="BA374" s="1"/>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row>
    <row r="375" spans="2:79" hidden="1">
      <c r="B375" s="1"/>
      <c r="C375" s="1"/>
      <c r="D375" s="1"/>
      <c r="E375" s="1"/>
      <c r="F375" s="1"/>
      <c r="G375" s="5"/>
      <c r="H375" s="1"/>
      <c r="I375" s="1"/>
      <c r="J375" s="5"/>
      <c r="K375" s="1"/>
      <c r="L375" s="1"/>
      <c r="M375" s="5"/>
      <c r="N375" s="5"/>
      <c r="O375" s="5"/>
      <c r="P375" s="5"/>
      <c r="Q375" s="5"/>
      <c r="R375" s="5"/>
      <c r="S375" s="70"/>
      <c r="T375" s="70"/>
      <c r="U375" s="70"/>
      <c r="V375" s="18"/>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1"/>
      <c r="BA375" s="1"/>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row>
    <row r="376" spans="2:79" hidden="1">
      <c r="B376" s="1"/>
      <c r="C376" s="1"/>
      <c r="D376" s="1"/>
      <c r="E376" s="1"/>
      <c r="F376" s="1"/>
      <c r="G376" s="5"/>
      <c r="H376" s="1"/>
      <c r="I376" s="1"/>
      <c r="J376" s="5"/>
      <c r="K376" s="1"/>
      <c r="L376" s="1"/>
      <c r="M376" s="5"/>
      <c r="N376" s="5"/>
      <c r="O376" s="5"/>
      <c r="P376" s="5"/>
      <c r="Q376" s="5"/>
      <c r="R376" s="5"/>
      <c r="S376" s="70"/>
      <c r="T376" s="70"/>
      <c r="U376" s="70"/>
      <c r="V376" s="18"/>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1"/>
      <c r="BA376" s="1"/>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row>
    <row r="377" spans="2:79" hidden="1">
      <c r="B377" s="1"/>
      <c r="C377" s="1"/>
      <c r="D377" s="1"/>
      <c r="E377" s="1"/>
      <c r="F377" s="1"/>
      <c r="G377" s="5"/>
      <c r="H377" s="1"/>
      <c r="I377" s="1"/>
      <c r="J377" s="5"/>
      <c r="K377" s="1"/>
      <c r="L377" s="1"/>
      <c r="M377" s="5"/>
      <c r="N377" s="5"/>
      <c r="O377" s="5"/>
      <c r="P377" s="5"/>
      <c r="Q377" s="5"/>
      <c r="R377" s="5"/>
      <c r="S377" s="70"/>
      <c r="T377" s="70"/>
      <c r="U377" s="70"/>
      <c r="V377" s="18"/>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1"/>
      <c r="BA377" s="1"/>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row>
    <row r="378" spans="2:79" hidden="1">
      <c r="B378" s="1"/>
      <c r="C378" s="1"/>
      <c r="D378" s="1"/>
      <c r="E378" s="1"/>
      <c r="F378" s="1"/>
      <c r="G378" s="5"/>
      <c r="H378" s="1"/>
      <c r="I378" s="1"/>
      <c r="J378" s="5"/>
      <c r="K378" s="1"/>
      <c r="L378" s="1"/>
      <c r="M378" s="5"/>
      <c r="N378" s="5"/>
      <c r="O378" s="5"/>
      <c r="P378" s="5"/>
      <c r="Q378" s="5"/>
      <c r="R378" s="5"/>
      <c r="S378" s="70"/>
      <c r="T378" s="70"/>
      <c r="U378" s="70"/>
      <c r="V378" s="18"/>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1"/>
      <c r="BA378" s="1"/>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row>
    <row r="379" spans="2:79" hidden="1">
      <c r="B379" s="1"/>
      <c r="C379" s="1"/>
      <c r="D379" s="1"/>
      <c r="E379" s="1"/>
      <c r="F379" s="1"/>
      <c r="G379" s="5"/>
      <c r="H379" s="1"/>
      <c r="I379" s="1"/>
      <c r="J379" s="5"/>
      <c r="K379" s="1"/>
      <c r="L379" s="1"/>
      <c r="M379" s="5"/>
      <c r="N379" s="5"/>
      <c r="O379" s="5"/>
      <c r="P379" s="5"/>
      <c r="Q379" s="5"/>
      <c r="R379" s="5"/>
      <c r="S379" s="70"/>
      <c r="T379" s="70"/>
      <c r="U379" s="70"/>
      <c r="V379" s="18"/>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1"/>
      <c r="BA379" s="1"/>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row>
    <row r="380" spans="2:79" hidden="1">
      <c r="B380" s="1"/>
      <c r="C380" s="1"/>
      <c r="D380" s="1"/>
      <c r="E380" s="1"/>
      <c r="F380" s="1"/>
      <c r="G380" s="5"/>
      <c r="H380" s="1"/>
      <c r="I380" s="1"/>
      <c r="J380" s="5"/>
      <c r="K380" s="1"/>
      <c r="L380" s="1"/>
      <c r="M380" s="5"/>
      <c r="N380" s="5"/>
      <c r="O380" s="5"/>
      <c r="P380" s="5"/>
      <c r="Q380" s="5"/>
      <c r="R380" s="5"/>
      <c r="S380" s="70"/>
      <c r="T380" s="70"/>
      <c r="U380" s="70"/>
      <c r="V380" s="18"/>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1"/>
      <c r="BA380" s="1"/>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row>
    <row r="381" spans="2:79" hidden="1">
      <c r="B381" s="1"/>
      <c r="C381" s="1"/>
      <c r="D381" s="1"/>
      <c r="E381" s="1"/>
      <c r="F381" s="1"/>
      <c r="G381" s="5"/>
      <c r="H381" s="1"/>
      <c r="I381" s="1"/>
      <c r="J381" s="5"/>
      <c r="K381" s="1"/>
      <c r="L381" s="1"/>
      <c r="M381" s="5"/>
      <c r="N381" s="5"/>
      <c r="O381" s="5"/>
      <c r="P381" s="5"/>
      <c r="Q381" s="5"/>
      <c r="R381" s="5"/>
      <c r="S381" s="70"/>
      <c r="T381" s="70"/>
      <c r="U381" s="70"/>
      <c r="V381" s="18"/>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1"/>
      <c r="BA381" s="1"/>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row>
    <row r="382" spans="2:79" hidden="1">
      <c r="B382" s="1"/>
      <c r="C382" s="1"/>
      <c r="D382" s="1"/>
      <c r="E382" s="1"/>
      <c r="F382" s="1"/>
      <c r="G382" s="5"/>
      <c r="H382" s="1"/>
      <c r="I382" s="1"/>
      <c r="J382" s="5"/>
      <c r="K382" s="1"/>
      <c r="L382" s="1"/>
      <c r="M382" s="5"/>
      <c r="N382" s="5"/>
      <c r="O382" s="5"/>
      <c r="P382" s="5"/>
      <c r="Q382" s="5"/>
      <c r="R382" s="5"/>
      <c r="S382" s="70"/>
      <c r="T382" s="70"/>
      <c r="U382" s="70"/>
      <c r="V382" s="18"/>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1"/>
      <c r="BA382" s="1"/>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row>
    <row r="383" spans="2:79" hidden="1">
      <c r="B383" s="1"/>
      <c r="C383" s="1"/>
      <c r="D383" s="1"/>
      <c r="E383" s="1"/>
      <c r="F383" s="1"/>
      <c r="G383" s="5"/>
      <c r="H383" s="1"/>
      <c r="I383" s="1"/>
      <c r="J383" s="5"/>
      <c r="K383" s="1"/>
      <c r="L383" s="1"/>
      <c r="M383" s="5"/>
      <c r="N383" s="5"/>
      <c r="O383" s="5"/>
      <c r="P383" s="5"/>
      <c r="Q383" s="5"/>
      <c r="R383" s="5"/>
      <c r="S383" s="70"/>
      <c r="T383" s="70"/>
      <c r="U383" s="70"/>
      <c r="V383" s="18"/>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1"/>
      <c r="BA383" s="1"/>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row>
    <row r="384" spans="2:79" hidden="1">
      <c r="B384" s="1"/>
      <c r="C384" s="1"/>
      <c r="D384" s="1"/>
      <c r="E384" s="1"/>
      <c r="F384" s="1"/>
      <c r="G384" s="5"/>
      <c r="H384" s="1"/>
      <c r="I384" s="1"/>
      <c r="J384" s="5"/>
      <c r="K384" s="1"/>
      <c r="L384" s="1"/>
      <c r="M384" s="5"/>
      <c r="N384" s="5"/>
      <c r="O384" s="5"/>
      <c r="P384" s="5"/>
      <c r="Q384" s="5"/>
      <c r="R384" s="5"/>
      <c r="S384" s="70"/>
      <c r="T384" s="70"/>
      <c r="U384" s="70"/>
      <c r="V384" s="18"/>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1"/>
      <c r="BA384" s="1"/>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row>
    <row r="385" spans="2:79" hidden="1">
      <c r="B385" s="1"/>
      <c r="C385" s="1"/>
      <c r="D385" s="1"/>
      <c r="E385" s="1"/>
      <c r="F385" s="1"/>
      <c r="G385" s="5"/>
      <c r="H385" s="1"/>
      <c r="I385" s="1"/>
      <c r="J385" s="5"/>
      <c r="K385" s="1"/>
      <c r="L385" s="1"/>
      <c r="M385" s="5"/>
      <c r="N385" s="5"/>
      <c r="O385" s="5"/>
      <c r="P385" s="5"/>
      <c r="Q385" s="5"/>
      <c r="R385" s="5"/>
      <c r="S385" s="70"/>
      <c r="T385" s="70"/>
      <c r="U385" s="70"/>
      <c r="V385" s="18"/>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1"/>
      <c r="BA385" s="1"/>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row>
    <row r="386" spans="2:79" hidden="1">
      <c r="B386" s="1"/>
      <c r="C386" s="1"/>
      <c r="D386" s="1"/>
      <c r="E386" s="1"/>
      <c r="F386" s="1"/>
      <c r="G386" s="5"/>
      <c r="H386" s="1"/>
      <c r="I386" s="1"/>
      <c r="J386" s="5"/>
      <c r="K386" s="1"/>
      <c r="L386" s="1"/>
      <c r="M386" s="5"/>
      <c r="N386" s="5"/>
      <c r="O386" s="5"/>
      <c r="P386" s="5"/>
      <c r="Q386" s="5"/>
      <c r="R386" s="5"/>
      <c r="S386" s="70"/>
      <c r="T386" s="70"/>
      <c r="U386" s="70"/>
      <c r="V386" s="18"/>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1"/>
      <c r="BA386" s="1"/>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row>
    <row r="387" spans="2:79" hidden="1">
      <c r="B387" s="1"/>
      <c r="C387" s="1"/>
      <c r="D387" s="1"/>
      <c r="E387" s="1"/>
      <c r="F387" s="1"/>
      <c r="G387" s="5"/>
      <c r="H387" s="1"/>
      <c r="I387" s="1"/>
      <c r="J387" s="5"/>
      <c r="K387" s="1"/>
      <c r="L387" s="1"/>
      <c r="M387" s="5"/>
      <c r="N387" s="5"/>
      <c r="O387" s="5"/>
      <c r="P387" s="5"/>
      <c r="Q387" s="5"/>
      <c r="R387" s="5"/>
      <c r="S387" s="70"/>
      <c r="T387" s="70"/>
      <c r="U387" s="70"/>
      <c r="V387" s="18"/>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1"/>
      <c r="BA387" s="1"/>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row>
    <row r="388" spans="2:79" hidden="1">
      <c r="B388" s="1"/>
      <c r="C388" s="1"/>
      <c r="D388" s="1"/>
      <c r="E388" s="1"/>
      <c r="F388" s="1"/>
      <c r="G388" s="5"/>
      <c r="H388" s="1"/>
      <c r="I388" s="1"/>
      <c r="J388" s="5"/>
      <c r="K388" s="1"/>
      <c r="L388" s="1"/>
      <c r="M388" s="5"/>
      <c r="N388" s="5"/>
      <c r="O388" s="5"/>
      <c r="P388" s="5"/>
      <c r="Q388" s="5"/>
      <c r="R388" s="5"/>
      <c r="S388" s="70"/>
      <c r="T388" s="70"/>
      <c r="U388" s="70"/>
      <c r="V388" s="18"/>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1"/>
      <c r="BA388" s="1"/>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row>
    <row r="389" spans="2:79" hidden="1">
      <c r="B389" s="1"/>
      <c r="C389" s="1"/>
      <c r="D389" s="1"/>
      <c r="E389" s="1"/>
      <c r="F389" s="1"/>
      <c r="G389" s="5"/>
      <c r="H389" s="1"/>
      <c r="I389" s="1"/>
      <c r="J389" s="5"/>
      <c r="K389" s="1"/>
      <c r="L389" s="1"/>
      <c r="M389" s="5"/>
      <c r="N389" s="5"/>
      <c r="O389" s="5"/>
      <c r="P389" s="5"/>
      <c r="Q389" s="5"/>
      <c r="R389" s="5"/>
      <c r="S389" s="70"/>
      <c r="T389" s="70"/>
      <c r="U389" s="70"/>
      <c r="V389" s="18"/>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1"/>
      <c r="BA389" s="1"/>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row>
    <row r="390" spans="2:79" hidden="1">
      <c r="B390" s="1"/>
      <c r="C390" s="1"/>
      <c r="D390" s="1"/>
      <c r="E390" s="1"/>
      <c r="F390" s="1"/>
      <c r="G390" s="5"/>
      <c r="H390" s="1"/>
      <c r="I390" s="1"/>
      <c r="J390" s="5"/>
      <c r="K390" s="1"/>
      <c r="L390" s="1"/>
      <c r="M390" s="5"/>
      <c r="N390" s="5"/>
      <c r="O390" s="5"/>
      <c r="P390" s="5"/>
      <c r="Q390" s="5"/>
      <c r="R390" s="5"/>
      <c r="S390" s="70"/>
      <c r="T390" s="70"/>
      <c r="U390" s="70"/>
      <c r="V390" s="18"/>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1"/>
      <c r="BA390" s="1"/>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row>
    <row r="391" spans="2:79" hidden="1">
      <c r="B391" s="1"/>
      <c r="C391" s="1"/>
      <c r="D391" s="1"/>
      <c r="E391" s="1"/>
      <c r="F391" s="1"/>
      <c r="G391" s="5"/>
      <c r="H391" s="1"/>
      <c r="I391" s="1"/>
      <c r="J391" s="5"/>
      <c r="K391" s="1"/>
      <c r="L391" s="1"/>
      <c r="M391" s="5"/>
      <c r="N391" s="5"/>
      <c r="O391" s="5"/>
      <c r="P391" s="5"/>
      <c r="Q391" s="5"/>
      <c r="R391" s="5"/>
      <c r="S391" s="70"/>
      <c r="T391" s="70"/>
      <c r="U391" s="70"/>
      <c r="V391" s="18"/>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1"/>
      <c r="BA391" s="1"/>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row>
    <row r="392" spans="2:79" hidden="1">
      <c r="B392" s="1"/>
      <c r="C392" s="1"/>
      <c r="D392" s="1"/>
      <c r="E392" s="1"/>
      <c r="F392" s="1"/>
      <c r="G392" s="5"/>
      <c r="H392" s="1"/>
      <c r="I392" s="1"/>
      <c r="J392" s="5"/>
      <c r="K392" s="1"/>
      <c r="L392" s="1"/>
      <c r="M392" s="5"/>
      <c r="N392" s="5"/>
      <c r="O392" s="5"/>
      <c r="P392" s="5"/>
      <c r="Q392" s="5"/>
      <c r="R392" s="5"/>
      <c r="S392" s="70"/>
      <c r="T392" s="70"/>
      <c r="U392" s="70"/>
      <c r="V392" s="18"/>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1"/>
      <c r="BA392" s="1"/>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row>
    <row r="393" spans="2:79" hidden="1">
      <c r="B393" s="1"/>
      <c r="C393" s="1"/>
      <c r="D393" s="1"/>
      <c r="E393" s="1"/>
      <c r="F393" s="1"/>
      <c r="G393" s="5"/>
      <c r="H393" s="1"/>
      <c r="I393" s="1"/>
      <c r="J393" s="5"/>
      <c r="K393" s="1"/>
      <c r="L393" s="1"/>
      <c r="M393" s="5"/>
      <c r="N393" s="5"/>
      <c r="O393" s="5"/>
      <c r="P393" s="5"/>
      <c r="Q393" s="5"/>
      <c r="R393" s="5"/>
      <c r="S393" s="70"/>
      <c r="T393" s="70"/>
      <c r="U393" s="70"/>
      <c r="V393" s="18"/>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1"/>
      <c r="BA393" s="1"/>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row>
    <row r="394" spans="2:79" hidden="1">
      <c r="B394" s="1"/>
      <c r="C394" s="1"/>
      <c r="D394" s="1"/>
      <c r="E394" s="1"/>
      <c r="F394" s="1"/>
      <c r="G394" s="5"/>
      <c r="H394" s="1"/>
      <c r="I394" s="1"/>
      <c r="J394" s="5"/>
      <c r="K394" s="1"/>
      <c r="L394" s="1"/>
      <c r="M394" s="5"/>
      <c r="N394" s="5"/>
      <c r="O394" s="5"/>
      <c r="P394" s="5"/>
      <c r="Q394" s="5"/>
      <c r="R394" s="5"/>
      <c r="S394" s="70"/>
      <c r="T394" s="70"/>
      <c r="U394" s="70"/>
      <c r="V394" s="18"/>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1"/>
      <c r="BA394" s="1"/>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row>
    <row r="395" spans="2:79" hidden="1">
      <c r="B395" s="1"/>
      <c r="C395" s="1"/>
      <c r="D395" s="1"/>
      <c r="E395" s="1"/>
      <c r="F395" s="1"/>
      <c r="G395" s="5"/>
      <c r="H395" s="1"/>
      <c r="I395" s="1"/>
      <c r="J395" s="5"/>
      <c r="K395" s="1"/>
      <c r="L395" s="1"/>
      <c r="M395" s="5"/>
      <c r="N395" s="5"/>
      <c r="O395" s="5"/>
      <c r="P395" s="5"/>
      <c r="Q395" s="5"/>
      <c r="R395" s="5"/>
      <c r="S395" s="70"/>
      <c r="T395" s="70"/>
      <c r="U395" s="70"/>
      <c r="V395" s="18"/>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1"/>
      <c r="BA395" s="1"/>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row>
    <row r="396" spans="2:79" hidden="1">
      <c r="B396" s="1"/>
      <c r="C396" s="1"/>
      <c r="D396" s="1"/>
      <c r="E396" s="1"/>
      <c r="F396" s="1"/>
      <c r="G396" s="5"/>
      <c r="H396" s="1"/>
      <c r="I396" s="1"/>
      <c r="J396" s="5"/>
      <c r="K396" s="1"/>
      <c r="L396" s="1"/>
      <c r="M396" s="5"/>
      <c r="N396" s="5"/>
      <c r="O396" s="5"/>
      <c r="P396" s="5"/>
      <c r="Q396" s="5"/>
      <c r="R396" s="5"/>
      <c r="S396" s="70"/>
      <c r="T396" s="70"/>
      <c r="U396" s="70"/>
      <c r="V396" s="18"/>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1"/>
      <c r="BA396" s="1"/>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row>
    <row r="397" spans="2:79" hidden="1">
      <c r="B397" s="1"/>
      <c r="C397" s="1"/>
      <c r="D397" s="1"/>
      <c r="E397" s="1"/>
      <c r="F397" s="1"/>
      <c r="G397" s="5"/>
      <c r="H397" s="1"/>
      <c r="I397" s="1"/>
      <c r="J397" s="5"/>
      <c r="K397" s="1"/>
      <c r="L397" s="1"/>
      <c r="M397" s="5"/>
      <c r="N397" s="5"/>
      <c r="O397" s="5"/>
      <c r="P397" s="5"/>
      <c r="Q397" s="5"/>
      <c r="R397" s="5"/>
      <c r="S397" s="70"/>
      <c r="T397" s="70"/>
      <c r="U397" s="70"/>
      <c r="V397" s="18"/>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1"/>
      <c r="BA397" s="1"/>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row>
    <row r="398" spans="2:79" hidden="1">
      <c r="B398" s="1"/>
      <c r="C398" s="1"/>
      <c r="D398" s="1"/>
      <c r="E398" s="1"/>
      <c r="F398" s="1"/>
      <c r="G398" s="5"/>
      <c r="H398" s="1"/>
      <c r="I398" s="1"/>
      <c r="J398" s="5"/>
      <c r="K398" s="1"/>
      <c r="L398" s="1"/>
      <c r="M398" s="5"/>
      <c r="N398" s="5"/>
      <c r="O398" s="5"/>
      <c r="P398" s="5"/>
      <c r="Q398" s="5"/>
      <c r="R398" s="5"/>
      <c r="S398" s="70"/>
      <c r="T398" s="70"/>
      <c r="U398" s="70"/>
      <c r="V398" s="18"/>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1"/>
      <c r="BA398" s="1"/>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row>
    <row r="399" spans="2:79" hidden="1">
      <c r="B399" s="1"/>
      <c r="C399" s="1"/>
      <c r="D399" s="1"/>
      <c r="E399" s="1"/>
      <c r="F399" s="1"/>
      <c r="G399" s="5"/>
      <c r="H399" s="1"/>
      <c r="I399" s="1"/>
      <c r="J399" s="5"/>
      <c r="K399" s="1"/>
      <c r="L399" s="1"/>
      <c r="M399" s="5"/>
      <c r="N399" s="5"/>
      <c r="O399" s="5"/>
      <c r="P399" s="5"/>
      <c r="Q399" s="5"/>
      <c r="R399" s="5"/>
      <c r="S399" s="70"/>
      <c r="T399" s="70"/>
      <c r="U399" s="70"/>
      <c r="V399" s="18"/>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1"/>
      <c r="BA399" s="1"/>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row>
    <row r="400" spans="2:79" hidden="1">
      <c r="B400" s="1"/>
      <c r="C400" s="1"/>
      <c r="D400" s="1"/>
      <c r="E400" s="1"/>
      <c r="F400" s="1"/>
      <c r="G400" s="5"/>
      <c r="H400" s="1"/>
      <c r="I400" s="1"/>
      <c r="J400" s="5"/>
      <c r="K400" s="1"/>
      <c r="L400" s="1"/>
      <c r="M400" s="5"/>
      <c r="N400" s="5"/>
      <c r="O400" s="5"/>
      <c r="P400" s="5"/>
      <c r="Q400" s="5"/>
      <c r="R400" s="5"/>
      <c r="S400" s="70"/>
      <c r="T400" s="70"/>
      <c r="U400" s="70"/>
      <c r="V400" s="18"/>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1"/>
      <c r="BA400" s="1"/>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row>
    <row r="401" spans="2:79" hidden="1">
      <c r="B401" s="1"/>
      <c r="C401" s="1"/>
      <c r="D401" s="1"/>
      <c r="E401" s="1"/>
      <c r="F401" s="1"/>
      <c r="G401" s="5"/>
      <c r="H401" s="1"/>
      <c r="I401" s="1"/>
      <c r="J401" s="5"/>
      <c r="K401" s="1"/>
      <c r="L401" s="1"/>
      <c r="M401" s="5"/>
      <c r="N401" s="5"/>
      <c r="O401" s="5"/>
      <c r="P401" s="5"/>
      <c r="Q401" s="5"/>
      <c r="R401" s="5"/>
      <c r="S401" s="70"/>
      <c r="T401" s="70"/>
      <c r="U401" s="70"/>
      <c r="V401" s="18"/>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1"/>
      <c r="BA401" s="1"/>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row>
    <row r="402" spans="2:79" hidden="1">
      <c r="B402" s="1"/>
      <c r="C402" s="1"/>
      <c r="D402" s="1"/>
      <c r="E402" s="1"/>
      <c r="F402" s="1"/>
      <c r="G402" s="5"/>
      <c r="H402" s="1"/>
      <c r="I402" s="1"/>
      <c r="J402" s="5"/>
      <c r="K402" s="1"/>
      <c r="L402" s="1"/>
      <c r="M402" s="5"/>
      <c r="N402" s="5"/>
      <c r="O402" s="5"/>
      <c r="P402" s="5"/>
      <c r="Q402" s="5"/>
      <c r="R402" s="5"/>
      <c r="S402" s="70"/>
      <c r="T402" s="70"/>
      <c r="U402" s="70"/>
      <c r="V402" s="18"/>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1"/>
      <c r="BA402" s="1"/>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row>
    <row r="403" spans="2:79" hidden="1">
      <c r="B403" s="1"/>
      <c r="C403" s="1"/>
      <c r="D403" s="1"/>
      <c r="E403" s="1"/>
      <c r="F403" s="1"/>
      <c r="G403" s="5"/>
      <c r="H403" s="1"/>
      <c r="I403" s="1"/>
      <c r="J403" s="5"/>
      <c r="K403" s="1"/>
      <c r="L403" s="1"/>
      <c r="M403" s="5"/>
      <c r="N403" s="5"/>
      <c r="O403" s="5"/>
      <c r="P403" s="5"/>
      <c r="Q403" s="5"/>
      <c r="R403" s="5"/>
      <c r="S403" s="70"/>
      <c r="T403" s="70"/>
      <c r="U403" s="70"/>
      <c r="V403" s="18"/>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1"/>
      <c r="BA403" s="1"/>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row>
    <row r="404" spans="2:79" hidden="1">
      <c r="B404" s="1"/>
      <c r="C404" s="1"/>
      <c r="D404" s="1"/>
      <c r="E404" s="1"/>
      <c r="F404" s="1"/>
      <c r="G404" s="5"/>
      <c r="H404" s="1"/>
      <c r="I404" s="1"/>
      <c r="J404" s="5"/>
      <c r="K404" s="1"/>
      <c r="L404" s="1"/>
      <c r="M404" s="5"/>
      <c r="N404" s="5"/>
      <c r="O404" s="5"/>
      <c r="P404" s="5"/>
      <c r="Q404" s="5"/>
      <c r="R404" s="5"/>
      <c r="S404" s="70"/>
      <c r="T404" s="70"/>
      <c r="U404" s="70"/>
      <c r="V404" s="18"/>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1"/>
      <c r="BA404" s="1"/>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row>
    <row r="405" spans="2:79" hidden="1">
      <c r="B405" s="1"/>
      <c r="C405" s="1"/>
      <c r="D405" s="1"/>
      <c r="E405" s="1"/>
      <c r="F405" s="1"/>
      <c r="G405" s="5"/>
      <c r="H405" s="1"/>
      <c r="I405" s="1"/>
      <c r="J405" s="5"/>
      <c r="K405" s="1"/>
      <c r="L405" s="1"/>
      <c r="M405" s="5"/>
      <c r="N405" s="5"/>
      <c r="O405" s="5"/>
      <c r="P405" s="5"/>
      <c r="Q405" s="5"/>
      <c r="R405" s="5"/>
      <c r="S405" s="70"/>
      <c r="T405" s="70"/>
      <c r="U405" s="70"/>
      <c r="V405" s="18"/>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1"/>
      <c r="BA405" s="1"/>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row>
    <row r="406" spans="2:79" hidden="1">
      <c r="B406" s="1"/>
      <c r="C406" s="1"/>
      <c r="D406" s="1"/>
      <c r="E406" s="1"/>
      <c r="F406" s="1"/>
      <c r="G406" s="5"/>
      <c r="H406" s="1"/>
      <c r="I406" s="1"/>
      <c r="J406" s="5"/>
      <c r="K406" s="1"/>
      <c r="L406" s="1"/>
      <c r="M406" s="5"/>
      <c r="N406" s="5"/>
      <c r="O406" s="5"/>
      <c r="P406" s="5"/>
      <c r="Q406" s="5"/>
      <c r="R406" s="5"/>
      <c r="S406" s="70"/>
      <c r="T406" s="70"/>
      <c r="U406" s="70"/>
      <c r="V406" s="18"/>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1"/>
      <c r="BA406" s="1"/>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row>
    <row r="407" spans="2:79" hidden="1">
      <c r="B407" s="1"/>
      <c r="C407" s="1"/>
      <c r="D407" s="1"/>
      <c r="E407" s="1"/>
      <c r="F407" s="1"/>
      <c r="G407" s="5"/>
      <c r="H407" s="1"/>
      <c r="I407" s="1"/>
      <c r="J407" s="5"/>
      <c r="K407" s="1"/>
      <c r="L407" s="1"/>
      <c r="M407" s="5"/>
      <c r="N407" s="5"/>
      <c r="O407" s="5"/>
      <c r="P407" s="5"/>
      <c r="Q407" s="5"/>
      <c r="R407" s="5"/>
      <c r="S407" s="70"/>
      <c r="T407" s="70"/>
      <c r="U407" s="70"/>
      <c r="V407" s="18"/>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1"/>
      <c r="BA407" s="1"/>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row>
    <row r="408" spans="2:79" hidden="1">
      <c r="B408" s="1"/>
      <c r="C408" s="1"/>
      <c r="D408" s="1"/>
      <c r="E408" s="1"/>
      <c r="F408" s="1"/>
      <c r="G408" s="5"/>
      <c r="H408" s="1"/>
      <c r="I408" s="1"/>
      <c r="J408" s="5"/>
      <c r="K408" s="1"/>
      <c r="L408" s="1"/>
      <c r="M408" s="5"/>
      <c r="N408" s="5"/>
      <c r="O408" s="5"/>
      <c r="P408" s="5"/>
      <c r="Q408" s="5"/>
      <c r="R408" s="5"/>
      <c r="S408" s="70"/>
      <c r="T408" s="70"/>
      <c r="U408" s="70"/>
      <c r="V408" s="18"/>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1"/>
      <c r="BA408" s="1"/>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row>
    <row r="409" spans="2:79" hidden="1">
      <c r="B409" s="1"/>
      <c r="C409" s="1"/>
      <c r="D409" s="1"/>
      <c r="E409" s="1"/>
      <c r="F409" s="1"/>
      <c r="G409" s="5"/>
      <c r="H409" s="1"/>
      <c r="I409" s="1"/>
      <c r="J409" s="5"/>
      <c r="K409" s="1"/>
      <c r="L409" s="1"/>
      <c r="M409" s="5"/>
      <c r="N409" s="5"/>
      <c r="O409" s="5"/>
      <c r="P409" s="5"/>
      <c r="Q409" s="5"/>
      <c r="R409" s="5"/>
      <c r="S409" s="70"/>
      <c r="T409" s="70"/>
      <c r="U409" s="70"/>
      <c r="V409" s="18"/>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1"/>
      <c r="BA409" s="1"/>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row>
    <row r="410" spans="2:79" hidden="1">
      <c r="B410" s="1"/>
      <c r="C410" s="1"/>
      <c r="D410" s="1"/>
      <c r="E410" s="1"/>
      <c r="F410" s="1"/>
      <c r="G410" s="5"/>
      <c r="H410" s="1"/>
      <c r="I410" s="1"/>
      <c r="J410" s="5"/>
      <c r="K410" s="1"/>
      <c r="L410" s="1"/>
      <c r="M410" s="5"/>
      <c r="N410" s="5"/>
      <c r="O410" s="5"/>
      <c r="P410" s="5"/>
      <c r="Q410" s="5"/>
      <c r="R410" s="5"/>
      <c r="S410" s="70"/>
      <c r="T410" s="70"/>
      <c r="U410" s="70"/>
      <c r="V410" s="18"/>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1"/>
      <c r="BA410" s="1"/>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row>
    <row r="411" spans="2:79" hidden="1">
      <c r="B411" s="1"/>
      <c r="C411" s="1"/>
      <c r="D411" s="1"/>
      <c r="E411" s="1"/>
      <c r="F411" s="1"/>
      <c r="G411" s="5"/>
      <c r="H411" s="1"/>
      <c r="I411" s="1"/>
      <c r="J411" s="5"/>
      <c r="K411" s="1"/>
      <c r="L411" s="1"/>
      <c r="M411" s="5"/>
      <c r="N411" s="5"/>
      <c r="O411" s="5"/>
      <c r="P411" s="5"/>
      <c r="Q411" s="5"/>
      <c r="R411" s="5"/>
      <c r="S411" s="70"/>
      <c r="T411" s="70"/>
      <c r="U411" s="70"/>
      <c r="V411" s="18"/>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1"/>
      <c r="BA411" s="1"/>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row>
    <row r="412" spans="2:79" hidden="1">
      <c r="B412" s="1"/>
      <c r="C412" s="1"/>
      <c r="D412" s="1"/>
      <c r="E412" s="1"/>
      <c r="F412" s="1"/>
      <c r="G412" s="5"/>
      <c r="H412" s="1"/>
      <c r="I412" s="1"/>
      <c r="J412" s="5"/>
      <c r="K412" s="1"/>
      <c r="L412" s="1"/>
      <c r="M412" s="5"/>
      <c r="N412" s="5"/>
      <c r="O412" s="5"/>
      <c r="P412" s="5"/>
      <c r="Q412" s="5"/>
      <c r="R412" s="5"/>
      <c r="S412" s="70"/>
      <c r="T412" s="70"/>
      <c r="U412" s="70"/>
      <c r="V412" s="18"/>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1"/>
      <c r="BA412" s="1"/>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row>
    <row r="413" spans="2:79" hidden="1">
      <c r="B413" s="1"/>
      <c r="C413" s="1"/>
      <c r="D413" s="1"/>
      <c r="E413" s="1"/>
      <c r="F413" s="1"/>
      <c r="G413" s="5"/>
      <c r="H413" s="1"/>
      <c r="I413" s="1"/>
      <c r="J413" s="5"/>
      <c r="K413" s="1"/>
      <c r="L413" s="1"/>
      <c r="M413" s="5"/>
      <c r="N413" s="5"/>
      <c r="O413" s="5"/>
      <c r="P413" s="5"/>
      <c r="Q413" s="5"/>
      <c r="R413" s="5"/>
      <c r="S413" s="70"/>
      <c r="T413" s="70"/>
      <c r="U413" s="70"/>
      <c r="V413" s="18"/>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1"/>
      <c r="BA413" s="1"/>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row>
    <row r="414" spans="2:79" hidden="1">
      <c r="B414" s="1"/>
      <c r="C414" s="1"/>
      <c r="D414" s="1"/>
      <c r="E414" s="1"/>
      <c r="F414" s="1"/>
      <c r="G414" s="5"/>
      <c r="H414" s="1"/>
      <c r="I414" s="1"/>
      <c r="J414" s="5"/>
      <c r="K414" s="1"/>
      <c r="L414" s="1"/>
      <c r="M414" s="5"/>
      <c r="N414" s="5"/>
      <c r="O414" s="5"/>
      <c r="P414" s="5"/>
      <c r="Q414" s="5"/>
      <c r="R414" s="5"/>
      <c r="S414" s="70"/>
      <c r="T414" s="70"/>
      <c r="U414" s="70"/>
      <c r="V414" s="18"/>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1"/>
      <c r="BA414" s="1"/>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row>
    <row r="415" spans="2:79" hidden="1">
      <c r="B415" s="1"/>
      <c r="C415" s="1"/>
      <c r="D415" s="1"/>
      <c r="E415" s="1"/>
      <c r="F415" s="1"/>
      <c r="G415" s="5"/>
      <c r="H415" s="1"/>
      <c r="I415" s="1"/>
      <c r="J415" s="5"/>
      <c r="K415" s="1"/>
      <c r="L415" s="1"/>
      <c r="M415" s="5"/>
      <c r="N415" s="5"/>
      <c r="O415" s="5"/>
      <c r="P415" s="5"/>
      <c r="Q415" s="5"/>
      <c r="R415" s="5"/>
      <c r="S415" s="70"/>
      <c r="T415" s="70"/>
      <c r="U415" s="70"/>
      <c r="V415" s="18"/>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1"/>
      <c r="BA415" s="1"/>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row>
    <row r="416" spans="2:79" hidden="1">
      <c r="B416" s="1"/>
      <c r="C416" s="1"/>
      <c r="D416" s="1"/>
      <c r="E416" s="1"/>
      <c r="F416" s="1"/>
      <c r="G416" s="5"/>
      <c r="H416" s="1"/>
      <c r="I416" s="1"/>
      <c r="J416" s="5"/>
      <c r="K416" s="1"/>
      <c r="L416" s="1"/>
      <c r="M416" s="5"/>
      <c r="N416" s="5"/>
      <c r="O416" s="5"/>
      <c r="P416" s="5"/>
      <c r="Q416" s="5"/>
      <c r="R416" s="5"/>
      <c r="S416" s="70"/>
      <c r="T416" s="70"/>
      <c r="U416" s="70"/>
      <c r="V416" s="18"/>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1"/>
      <c r="BA416" s="1"/>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row>
    <row r="417" spans="2:79" hidden="1">
      <c r="B417" s="1"/>
      <c r="C417" s="1"/>
      <c r="D417" s="1"/>
      <c r="E417" s="1"/>
      <c r="F417" s="1"/>
      <c r="G417" s="5"/>
      <c r="H417" s="1"/>
      <c r="I417" s="1"/>
      <c r="J417" s="5"/>
      <c r="K417" s="1"/>
      <c r="L417" s="1"/>
      <c r="M417" s="5"/>
      <c r="N417" s="5"/>
      <c r="O417" s="5"/>
      <c r="P417" s="5"/>
      <c r="Q417" s="5"/>
      <c r="R417" s="5"/>
      <c r="S417" s="70"/>
      <c r="T417" s="70"/>
      <c r="U417" s="70"/>
      <c r="V417" s="18"/>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1"/>
      <c r="BA417" s="1"/>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row>
    <row r="418" spans="2:79" hidden="1">
      <c r="B418" s="1"/>
      <c r="C418" s="1"/>
      <c r="D418" s="1"/>
      <c r="E418" s="1"/>
      <c r="F418" s="1"/>
      <c r="G418" s="5"/>
      <c r="H418" s="1"/>
      <c r="I418" s="1"/>
      <c r="J418" s="5"/>
      <c r="K418" s="1"/>
      <c r="L418" s="1"/>
      <c r="M418" s="5"/>
      <c r="N418" s="5"/>
      <c r="O418" s="5"/>
      <c r="P418" s="5"/>
      <c r="Q418" s="5"/>
      <c r="R418" s="5"/>
      <c r="S418" s="70"/>
      <c r="T418" s="70"/>
      <c r="U418" s="70"/>
      <c r="V418" s="18"/>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1"/>
      <c r="BA418" s="1"/>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row>
    <row r="419" spans="2:79" hidden="1">
      <c r="B419" s="1"/>
      <c r="C419" s="1"/>
      <c r="D419" s="1"/>
      <c r="E419" s="1"/>
      <c r="F419" s="1"/>
      <c r="G419" s="5"/>
      <c r="H419" s="1"/>
      <c r="I419" s="1"/>
      <c r="J419" s="5"/>
      <c r="K419" s="1"/>
      <c r="L419" s="1"/>
      <c r="M419" s="5"/>
      <c r="N419" s="5"/>
      <c r="O419" s="5"/>
      <c r="P419" s="5"/>
      <c r="Q419" s="5"/>
      <c r="R419" s="5"/>
      <c r="S419" s="70"/>
      <c r="T419" s="70"/>
      <c r="U419" s="70"/>
      <c r="V419" s="18"/>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1"/>
      <c r="BA419" s="1"/>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row>
    <row r="420" spans="2:79" hidden="1">
      <c r="B420" s="1"/>
      <c r="C420" s="1"/>
      <c r="D420" s="1"/>
      <c r="E420" s="1"/>
      <c r="F420" s="1"/>
      <c r="G420" s="5"/>
      <c r="H420" s="1"/>
      <c r="I420" s="1"/>
      <c r="J420" s="5"/>
      <c r="K420" s="1"/>
      <c r="L420" s="1"/>
      <c r="M420" s="5"/>
      <c r="N420" s="5"/>
      <c r="O420" s="5"/>
      <c r="P420" s="5"/>
      <c r="Q420" s="5"/>
      <c r="R420" s="5"/>
      <c r="S420" s="70"/>
      <c r="T420" s="70"/>
      <c r="U420" s="70"/>
      <c r="V420" s="18"/>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1"/>
      <c r="BA420" s="1"/>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row>
    <row r="421" spans="2:79" hidden="1">
      <c r="B421" s="1"/>
      <c r="C421" s="1"/>
      <c r="D421" s="1"/>
      <c r="E421" s="1"/>
      <c r="F421" s="1"/>
      <c r="G421" s="5"/>
      <c r="H421" s="1"/>
      <c r="I421" s="1"/>
      <c r="J421" s="5"/>
      <c r="K421" s="1"/>
      <c r="L421" s="1"/>
      <c r="M421" s="5"/>
      <c r="N421" s="5"/>
      <c r="O421" s="5"/>
      <c r="P421" s="5"/>
      <c r="Q421" s="5"/>
      <c r="R421" s="5"/>
      <c r="S421" s="70"/>
      <c r="T421" s="70"/>
      <c r="U421" s="70"/>
      <c r="V421" s="18"/>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1"/>
      <c r="BA421" s="1"/>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row>
    <row r="422" spans="2:79" hidden="1">
      <c r="B422" s="1"/>
      <c r="C422" s="1"/>
      <c r="D422" s="1"/>
      <c r="E422" s="1"/>
      <c r="F422" s="1"/>
      <c r="G422" s="5"/>
      <c r="H422" s="1"/>
      <c r="I422" s="1"/>
      <c r="J422" s="5"/>
      <c r="K422" s="1"/>
      <c r="L422" s="1"/>
      <c r="M422" s="5"/>
      <c r="N422" s="5"/>
      <c r="O422" s="5"/>
      <c r="P422" s="5"/>
      <c r="Q422" s="5"/>
      <c r="R422" s="5"/>
      <c r="S422" s="70"/>
      <c r="T422" s="70"/>
      <c r="U422" s="70"/>
      <c r="V422" s="18"/>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1"/>
      <c r="BA422" s="1"/>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row>
    <row r="423" spans="2:79" hidden="1">
      <c r="B423" s="1"/>
      <c r="C423" s="1"/>
      <c r="D423" s="1"/>
      <c r="E423" s="1"/>
      <c r="F423" s="1"/>
      <c r="G423" s="5"/>
      <c r="H423" s="1"/>
      <c r="I423" s="1"/>
      <c r="J423" s="5"/>
      <c r="K423" s="1"/>
      <c r="L423" s="1"/>
      <c r="M423" s="5"/>
      <c r="N423" s="5"/>
      <c r="O423" s="5"/>
      <c r="P423" s="5"/>
      <c r="Q423" s="5"/>
      <c r="R423" s="5"/>
      <c r="S423" s="70"/>
      <c r="T423" s="70"/>
      <c r="U423" s="70"/>
      <c r="V423" s="18"/>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1"/>
      <c r="BA423" s="1"/>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row>
    <row r="424" spans="2:79" hidden="1">
      <c r="B424" s="1"/>
      <c r="C424" s="1"/>
      <c r="D424" s="1"/>
      <c r="E424" s="1"/>
      <c r="F424" s="1"/>
      <c r="G424" s="5"/>
      <c r="H424" s="1"/>
      <c r="I424" s="1"/>
      <c r="J424" s="5"/>
      <c r="K424" s="1"/>
      <c r="L424" s="1"/>
      <c r="M424" s="5"/>
      <c r="N424" s="5"/>
      <c r="O424" s="5"/>
      <c r="P424" s="5"/>
      <c r="Q424" s="5"/>
      <c r="R424" s="5"/>
      <c r="S424" s="70"/>
      <c r="T424" s="70"/>
      <c r="U424" s="70"/>
      <c r="V424" s="18"/>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1"/>
      <c r="BA424" s="1"/>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row>
    <row r="425" spans="2:79" hidden="1">
      <c r="B425" s="1"/>
      <c r="C425" s="1"/>
      <c r="D425" s="1"/>
      <c r="E425" s="1"/>
      <c r="F425" s="1"/>
      <c r="G425" s="5"/>
      <c r="H425" s="1"/>
      <c r="I425" s="1"/>
      <c r="J425" s="5"/>
      <c r="K425" s="1"/>
      <c r="L425" s="1"/>
      <c r="M425" s="5"/>
      <c r="N425" s="5"/>
      <c r="O425" s="5"/>
      <c r="P425" s="5"/>
      <c r="Q425" s="5"/>
      <c r="R425" s="5"/>
      <c r="S425" s="70"/>
      <c r="T425" s="70"/>
      <c r="U425" s="70"/>
      <c r="V425" s="18"/>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1"/>
      <c r="BA425" s="1"/>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row>
    <row r="426" spans="2:79" hidden="1">
      <c r="B426" s="1"/>
      <c r="C426" s="1"/>
      <c r="D426" s="1"/>
      <c r="E426" s="1"/>
      <c r="F426" s="1"/>
      <c r="G426" s="5"/>
      <c r="H426" s="1"/>
      <c r="I426" s="1"/>
      <c r="J426" s="5"/>
      <c r="K426" s="1"/>
      <c r="L426" s="1"/>
      <c r="M426" s="5"/>
      <c r="N426" s="5"/>
      <c r="O426" s="5"/>
      <c r="P426" s="5"/>
      <c r="Q426" s="5"/>
      <c r="R426" s="5"/>
      <c r="S426" s="70"/>
      <c r="T426" s="70"/>
      <c r="U426" s="70"/>
      <c r="V426" s="18"/>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1"/>
      <c r="BA426" s="1"/>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row>
    <row r="427" spans="2:79" hidden="1">
      <c r="B427" s="1"/>
      <c r="C427" s="1"/>
      <c r="D427" s="1"/>
      <c r="E427" s="1"/>
      <c r="F427" s="1"/>
      <c r="G427" s="5"/>
      <c r="H427" s="1"/>
      <c r="I427" s="1"/>
      <c r="J427" s="5"/>
      <c r="K427" s="1"/>
      <c r="L427" s="1"/>
      <c r="M427" s="5"/>
      <c r="N427" s="5"/>
      <c r="O427" s="5"/>
      <c r="P427" s="5"/>
      <c r="Q427" s="5"/>
      <c r="R427" s="5"/>
      <c r="S427" s="70"/>
      <c r="T427" s="70"/>
      <c r="U427" s="70"/>
      <c r="V427" s="18"/>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1"/>
      <c r="BA427" s="1"/>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row>
    <row r="428" spans="2:79">
      <c r="B428" s="1"/>
      <c r="C428" s="1"/>
      <c r="D428" s="1"/>
      <c r="E428" s="1"/>
      <c r="F428" s="1"/>
      <c r="G428" s="5"/>
      <c r="H428" s="1"/>
      <c r="I428" s="1"/>
      <c r="J428" s="5"/>
      <c r="K428" s="1"/>
      <c r="L428" s="1"/>
      <c r="M428" s="5"/>
      <c r="N428" s="5"/>
      <c r="O428" s="5"/>
      <c r="P428" s="5"/>
      <c r="Q428" s="5"/>
      <c r="R428" s="5"/>
      <c r="S428" s="70"/>
      <c r="T428" s="70"/>
      <c r="U428" s="70"/>
      <c r="V428" s="18"/>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1"/>
      <c r="BA428" s="1"/>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row>
    <row r="429" spans="2:79">
      <c r="B429" s="1"/>
      <c r="C429" s="1"/>
      <c r="D429" s="1"/>
      <c r="E429" s="1"/>
      <c r="F429" s="1"/>
      <c r="G429" s="5"/>
      <c r="H429" s="1"/>
      <c r="I429" s="1"/>
      <c r="J429" s="5"/>
      <c r="K429" s="1"/>
      <c r="L429" s="1"/>
      <c r="M429" s="5"/>
      <c r="N429" s="5"/>
      <c r="O429" s="5"/>
      <c r="P429" s="5"/>
      <c r="Q429" s="5"/>
      <c r="R429" s="5"/>
      <c r="S429" s="70"/>
      <c r="T429" s="70"/>
      <c r="U429" s="70"/>
      <c r="V429" s="18"/>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1"/>
      <c r="BA429" s="1"/>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row>
    <row r="430" spans="2:79">
      <c r="B430" s="1"/>
      <c r="C430" s="1"/>
      <c r="D430" s="1"/>
      <c r="E430" s="1"/>
      <c r="F430" s="1"/>
      <c r="G430" s="5"/>
      <c r="H430" s="1"/>
      <c r="I430" s="1"/>
      <c r="J430" s="5"/>
      <c r="K430" s="1"/>
      <c r="L430" s="1"/>
      <c r="M430" s="5"/>
      <c r="N430" s="5"/>
      <c r="O430" s="5"/>
      <c r="P430" s="5"/>
      <c r="Q430" s="5"/>
      <c r="R430" s="5"/>
      <c r="S430" s="70"/>
      <c r="T430" s="70"/>
      <c r="U430" s="70"/>
      <c r="V430" s="18"/>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1"/>
      <c r="BA430" s="1"/>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row>
    <row r="431" spans="2:79">
      <c r="B431" s="1"/>
      <c r="C431" s="1"/>
      <c r="D431" s="1"/>
      <c r="E431" s="1"/>
      <c r="F431" s="1"/>
      <c r="G431" s="5"/>
      <c r="H431" s="1"/>
      <c r="I431" s="1"/>
      <c r="J431" s="5"/>
      <c r="K431" s="1"/>
      <c r="L431" s="1"/>
      <c r="M431" s="5"/>
      <c r="N431" s="5"/>
      <c r="O431" s="5"/>
      <c r="P431" s="5"/>
      <c r="Q431" s="5"/>
      <c r="R431" s="5"/>
      <c r="S431" s="70"/>
      <c r="T431" s="70"/>
      <c r="U431" s="70"/>
      <c r="V431" s="18"/>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1"/>
      <c r="BA431" s="1"/>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row>
    <row r="432" spans="2:79">
      <c r="B432" s="1"/>
      <c r="C432" s="1"/>
      <c r="D432" s="1"/>
      <c r="E432" s="1"/>
      <c r="F432" s="1"/>
      <c r="G432" s="5"/>
      <c r="H432" s="1"/>
      <c r="I432" s="1"/>
      <c r="J432" s="5"/>
      <c r="K432" s="1"/>
      <c r="L432" s="1"/>
      <c r="M432" s="5"/>
      <c r="N432" s="5"/>
      <c r="O432" s="5"/>
      <c r="P432" s="5"/>
      <c r="Q432" s="5"/>
      <c r="R432" s="5"/>
      <c r="S432" s="70"/>
      <c r="T432" s="70"/>
      <c r="U432" s="70"/>
      <c r="V432" s="18"/>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1"/>
      <c r="BA432" s="1"/>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row>
    <row r="433" spans="2:79">
      <c r="B433" s="1"/>
      <c r="C433" s="1"/>
      <c r="D433" s="1"/>
      <c r="E433" s="1"/>
      <c r="F433" s="1"/>
      <c r="G433" s="5"/>
      <c r="H433" s="1"/>
      <c r="I433" s="1"/>
      <c r="J433" s="5"/>
      <c r="K433" s="1"/>
      <c r="L433" s="1"/>
      <c r="M433" s="5"/>
      <c r="N433" s="5"/>
      <c r="O433" s="5"/>
      <c r="P433" s="5"/>
      <c r="Q433" s="5"/>
      <c r="R433" s="5"/>
      <c r="S433" s="70"/>
      <c r="T433" s="70"/>
      <c r="U433" s="70"/>
      <c r="V433" s="18"/>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1"/>
      <c r="BA433" s="1"/>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row>
    <row r="434" spans="2:79">
      <c r="B434" s="1"/>
      <c r="C434" s="1"/>
      <c r="D434" s="1"/>
      <c r="E434" s="1"/>
      <c r="F434" s="1"/>
      <c r="G434" s="5"/>
      <c r="H434" s="1"/>
      <c r="I434" s="1"/>
      <c r="J434" s="5"/>
      <c r="K434" s="1"/>
      <c r="L434" s="1"/>
      <c r="M434" s="5"/>
      <c r="N434" s="5"/>
      <c r="O434" s="5"/>
      <c r="P434" s="5"/>
      <c r="Q434" s="5"/>
      <c r="R434" s="5"/>
      <c r="S434" s="70"/>
      <c r="T434" s="70"/>
      <c r="U434" s="70"/>
      <c r="V434" s="18"/>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1"/>
      <c r="BA434" s="1"/>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row>
    <row r="435" spans="2:79">
      <c r="B435" s="1"/>
      <c r="C435" s="1"/>
      <c r="D435" s="1"/>
      <c r="E435" s="1"/>
      <c r="F435" s="1"/>
      <c r="G435" s="5"/>
      <c r="H435" s="1"/>
      <c r="I435" s="1"/>
      <c r="J435" s="5"/>
      <c r="K435" s="1"/>
      <c r="L435" s="1"/>
      <c r="M435" s="5"/>
      <c r="N435" s="5"/>
      <c r="O435" s="5"/>
      <c r="P435" s="5"/>
      <c r="Q435" s="5"/>
      <c r="R435" s="5"/>
      <c r="S435" s="70"/>
      <c r="T435" s="70"/>
      <c r="U435" s="70"/>
      <c r="V435" s="18"/>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1"/>
      <c r="BA435" s="1"/>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row>
    <row r="436" spans="2:79">
      <c r="B436" s="1"/>
      <c r="C436" s="1"/>
      <c r="D436" s="1"/>
      <c r="E436" s="1"/>
      <c r="F436" s="1"/>
      <c r="G436" s="5"/>
      <c r="H436" s="1"/>
      <c r="I436" s="1"/>
      <c r="J436" s="5"/>
      <c r="K436" s="1"/>
      <c r="L436" s="1"/>
      <c r="M436" s="5"/>
      <c r="N436" s="5"/>
      <c r="O436" s="5"/>
      <c r="P436" s="5"/>
      <c r="Q436" s="5"/>
      <c r="R436" s="5"/>
      <c r="S436" s="70"/>
      <c r="T436" s="70"/>
      <c r="U436" s="70"/>
      <c r="V436" s="18"/>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1"/>
      <c r="BA436" s="1"/>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row>
    <row r="437" spans="2:79">
      <c r="B437" s="1"/>
      <c r="C437" s="1"/>
      <c r="D437" s="1"/>
      <c r="E437" s="1"/>
      <c r="F437" s="1"/>
      <c r="G437" s="5"/>
      <c r="H437" s="1"/>
      <c r="I437" s="1"/>
      <c r="J437" s="5"/>
      <c r="K437" s="1"/>
      <c r="L437" s="1"/>
      <c r="M437" s="5"/>
      <c r="N437" s="5"/>
      <c r="O437" s="5"/>
      <c r="P437" s="5"/>
      <c r="Q437" s="5"/>
      <c r="R437" s="5"/>
      <c r="S437" s="70"/>
      <c r="T437" s="70"/>
      <c r="U437" s="70"/>
      <c r="V437" s="18"/>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1"/>
      <c r="BA437" s="1"/>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row>
    <row r="438" spans="2:79">
      <c r="B438" s="1"/>
      <c r="C438" s="1"/>
      <c r="D438" s="1"/>
      <c r="E438" s="1"/>
      <c r="F438" s="1"/>
      <c r="G438" s="5"/>
      <c r="H438" s="1"/>
      <c r="I438" s="1"/>
      <c r="J438" s="5"/>
      <c r="K438" s="1"/>
      <c r="L438" s="1"/>
      <c r="M438" s="5"/>
      <c r="N438" s="5"/>
      <c r="O438" s="5"/>
      <c r="P438" s="5"/>
      <c r="Q438" s="5"/>
      <c r="R438" s="5"/>
      <c r="S438" s="70"/>
      <c r="T438" s="70"/>
      <c r="U438" s="70"/>
      <c r="V438" s="18"/>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1"/>
      <c r="BA438" s="1"/>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row>
    <row r="439" spans="2:79">
      <c r="B439" s="1"/>
      <c r="C439" s="1"/>
      <c r="D439" s="1"/>
      <c r="E439" s="1"/>
      <c r="F439" s="1"/>
      <c r="G439" s="5"/>
      <c r="H439" s="1"/>
      <c r="I439" s="1"/>
      <c r="J439" s="5"/>
      <c r="K439" s="1"/>
      <c r="L439" s="1"/>
      <c r="M439" s="5"/>
      <c r="N439" s="5"/>
      <c r="O439" s="5"/>
      <c r="P439" s="5"/>
      <c r="Q439" s="5"/>
      <c r="R439" s="5"/>
      <c r="S439" s="70"/>
      <c r="T439" s="70"/>
      <c r="U439" s="70"/>
      <c r="V439" s="18"/>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1"/>
      <c r="BA439" s="1"/>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row>
    <row r="440" spans="2:79">
      <c r="B440" s="1"/>
      <c r="C440" s="1"/>
      <c r="D440" s="1"/>
      <c r="E440" s="1"/>
      <c r="F440" s="1"/>
      <c r="G440" s="5"/>
      <c r="H440" s="1"/>
      <c r="I440" s="1"/>
      <c r="J440" s="5"/>
      <c r="K440" s="1"/>
      <c r="L440" s="1"/>
      <c r="M440" s="5"/>
      <c r="N440" s="5"/>
      <c r="O440" s="5"/>
      <c r="P440" s="5"/>
      <c r="Q440" s="5"/>
      <c r="R440" s="5"/>
      <c r="S440" s="70"/>
      <c r="T440" s="70"/>
      <c r="U440" s="70"/>
      <c r="V440" s="18"/>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1"/>
      <c r="BA440" s="1"/>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row>
    <row r="441" spans="2:79">
      <c r="B441" s="1"/>
      <c r="C441" s="1"/>
      <c r="D441" s="1"/>
      <c r="E441" s="1"/>
      <c r="F441" s="1"/>
      <c r="G441" s="5"/>
      <c r="H441" s="1"/>
      <c r="I441" s="1"/>
      <c r="J441" s="5"/>
      <c r="K441" s="1"/>
      <c r="L441" s="1"/>
      <c r="M441" s="5"/>
      <c r="N441" s="5"/>
      <c r="O441" s="5"/>
      <c r="P441" s="5"/>
      <c r="Q441" s="5"/>
      <c r="R441" s="5"/>
      <c r="S441" s="70"/>
      <c r="T441" s="70"/>
      <c r="U441" s="70"/>
      <c r="V441" s="18"/>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1"/>
      <c r="BA441" s="1"/>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row>
    <row r="442" spans="2:79">
      <c r="B442" s="1"/>
      <c r="C442" s="1"/>
      <c r="D442" s="1"/>
      <c r="E442" s="1"/>
      <c r="F442" s="1"/>
      <c r="G442" s="5"/>
      <c r="H442" s="1"/>
      <c r="I442" s="1"/>
      <c r="J442" s="5"/>
      <c r="K442" s="1"/>
      <c r="L442" s="1"/>
      <c r="M442" s="5"/>
      <c r="N442" s="5"/>
      <c r="O442" s="5"/>
      <c r="P442" s="5"/>
      <c r="Q442" s="5"/>
      <c r="R442" s="5"/>
      <c r="S442" s="70"/>
      <c r="T442" s="70"/>
      <c r="U442" s="70"/>
      <c r="V442" s="18"/>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1"/>
      <c r="BA442" s="1"/>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row>
    <row r="443" spans="2:79">
      <c r="B443" s="1"/>
      <c r="C443" s="1"/>
      <c r="D443" s="1"/>
      <c r="E443" s="1"/>
      <c r="F443" s="1"/>
      <c r="G443" s="5"/>
      <c r="H443" s="1"/>
      <c r="I443" s="1"/>
      <c r="J443" s="5"/>
      <c r="K443" s="1"/>
      <c r="L443" s="1"/>
      <c r="M443" s="5"/>
      <c r="N443" s="5"/>
      <c r="O443" s="5"/>
      <c r="P443" s="5"/>
      <c r="Q443" s="5"/>
      <c r="R443" s="5"/>
      <c r="S443" s="70"/>
      <c r="T443" s="70"/>
      <c r="U443" s="70"/>
      <c r="V443" s="18"/>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1"/>
      <c r="BA443" s="1"/>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row>
    <row r="444" spans="2:79">
      <c r="B444" s="1"/>
      <c r="C444" s="1"/>
      <c r="D444" s="1"/>
      <c r="E444" s="1"/>
      <c r="F444" s="1"/>
      <c r="G444" s="5"/>
      <c r="H444" s="1"/>
      <c r="I444" s="1"/>
      <c r="J444" s="5"/>
      <c r="K444" s="1"/>
      <c r="L444" s="1"/>
      <c r="M444" s="5"/>
      <c r="N444" s="5"/>
      <c r="O444" s="5"/>
      <c r="P444" s="5"/>
      <c r="Q444" s="5"/>
      <c r="R444" s="5"/>
      <c r="S444" s="70"/>
      <c r="T444" s="70"/>
      <c r="U444" s="70"/>
      <c r="V444" s="18"/>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1"/>
      <c r="BA444" s="1"/>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row>
    <row r="445" spans="2:79">
      <c r="B445" s="1"/>
      <c r="C445" s="1"/>
      <c r="D445" s="1"/>
      <c r="E445" s="1"/>
      <c r="F445" s="1"/>
      <c r="G445" s="5"/>
      <c r="H445" s="1"/>
      <c r="I445" s="1"/>
      <c r="J445" s="5"/>
      <c r="K445" s="1"/>
      <c r="L445" s="1"/>
      <c r="M445" s="5"/>
      <c r="N445" s="5"/>
      <c r="O445" s="5"/>
      <c r="P445" s="5"/>
      <c r="Q445" s="5"/>
      <c r="R445" s="5"/>
      <c r="S445" s="70"/>
      <c r="T445" s="70"/>
      <c r="U445" s="70"/>
      <c r="V445" s="18"/>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1"/>
      <c r="BA445" s="1"/>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row>
    <row r="446" spans="2:79">
      <c r="B446" s="1"/>
      <c r="C446" s="1"/>
      <c r="D446" s="1"/>
      <c r="E446" s="1"/>
      <c r="F446" s="1"/>
      <c r="G446" s="5"/>
      <c r="H446" s="1"/>
      <c r="I446" s="1"/>
      <c r="J446" s="5"/>
      <c r="K446" s="1"/>
      <c r="L446" s="1"/>
      <c r="M446" s="5"/>
      <c r="N446" s="5"/>
      <c r="O446" s="5"/>
      <c r="P446" s="5"/>
      <c r="Q446" s="5"/>
      <c r="R446" s="5"/>
      <c r="S446" s="70"/>
      <c r="T446" s="70"/>
      <c r="U446" s="70"/>
      <c r="V446" s="18"/>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1"/>
      <c r="BA446" s="1"/>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row>
    <row r="447" spans="2:79">
      <c r="B447" s="1"/>
      <c r="C447" s="1"/>
      <c r="D447" s="1"/>
      <c r="E447" s="1"/>
      <c r="F447" s="1"/>
      <c r="G447" s="5"/>
      <c r="H447" s="1"/>
      <c r="I447" s="1"/>
      <c r="J447" s="5"/>
      <c r="K447" s="1"/>
      <c r="L447" s="1"/>
      <c r="M447" s="5"/>
      <c r="N447" s="5"/>
      <c r="O447" s="5"/>
      <c r="P447" s="5"/>
      <c r="Q447" s="5"/>
      <c r="R447" s="5"/>
      <c r="S447" s="70"/>
      <c r="T447" s="70"/>
      <c r="U447" s="70"/>
      <c r="V447" s="18"/>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1"/>
      <c r="BA447" s="1"/>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row>
    <row r="448" spans="2:79">
      <c r="B448" s="1"/>
      <c r="C448" s="1"/>
      <c r="D448" s="1"/>
      <c r="E448" s="1"/>
      <c r="F448" s="1"/>
      <c r="G448" s="5"/>
      <c r="H448" s="1"/>
      <c r="I448" s="1"/>
      <c r="J448" s="5"/>
      <c r="K448" s="1"/>
      <c r="L448" s="1"/>
      <c r="M448" s="5"/>
      <c r="N448" s="5"/>
      <c r="O448" s="5"/>
      <c r="P448" s="5"/>
      <c r="Q448" s="5"/>
      <c r="R448" s="5"/>
      <c r="S448" s="70"/>
      <c r="T448" s="70"/>
      <c r="U448" s="70"/>
      <c r="V448" s="18"/>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1"/>
      <c r="BA448" s="1"/>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row>
    <row r="449" spans="2:79">
      <c r="B449" s="1"/>
      <c r="C449" s="1"/>
      <c r="D449" s="1"/>
      <c r="E449" s="1"/>
      <c r="F449" s="1"/>
      <c r="G449" s="5"/>
      <c r="H449" s="1"/>
      <c r="I449" s="1"/>
      <c r="J449" s="5"/>
      <c r="K449" s="1"/>
      <c r="L449" s="1"/>
      <c r="M449" s="5"/>
      <c r="N449" s="5"/>
      <c r="O449" s="5"/>
      <c r="P449" s="5"/>
      <c r="Q449" s="5"/>
      <c r="R449" s="5"/>
      <c r="S449" s="70"/>
      <c r="T449" s="70"/>
      <c r="U449" s="70"/>
      <c r="V449" s="18"/>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1"/>
      <c r="BA449" s="1"/>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row>
    <row r="450" spans="2:79">
      <c r="B450" s="1"/>
      <c r="C450" s="1"/>
      <c r="D450" s="1"/>
      <c r="E450" s="1"/>
      <c r="F450" s="1"/>
      <c r="G450" s="5"/>
      <c r="H450" s="1"/>
      <c r="I450" s="1"/>
      <c r="J450" s="5"/>
      <c r="K450" s="1"/>
      <c r="L450" s="1"/>
      <c r="M450" s="5"/>
      <c r="N450" s="5"/>
      <c r="O450" s="5"/>
      <c r="P450" s="5"/>
      <c r="Q450" s="5"/>
      <c r="R450" s="5"/>
      <c r="S450" s="70"/>
      <c r="T450" s="70"/>
      <c r="U450" s="70"/>
      <c r="V450" s="18"/>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1"/>
      <c r="BA450" s="1"/>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row>
    <row r="451" spans="2:79">
      <c r="B451" s="1"/>
      <c r="C451" s="1"/>
      <c r="D451" s="1"/>
      <c r="E451" s="1"/>
      <c r="F451" s="1"/>
      <c r="G451" s="5"/>
      <c r="H451" s="1"/>
      <c r="I451" s="1"/>
      <c r="J451" s="5"/>
      <c r="K451" s="1"/>
      <c r="L451" s="1"/>
      <c r="M451" s="5"/>
      <c r="N451" s="5"/>
      <c r="O451" s="5"/>
      <c r="P451" s="5"/>
      <c r="Q451" s="5"/>
      <c r="R451" s="5"/>
      <c r="S451" s="70"/>
      <c r="T451" s="70"/>
      <c r="U451" s="70"/>
      <c r="V451" s="18"/>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1"/>
      <c r="BA451" s="1"/>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row>
    <row r="452" spans="2:79">
      <c r="B452" s="1"/>
      <c r="C452" s="1"/>
      <c r="D452" s="1"/>
      <c r="E452" s="1"/>
      <c r="F452" s="1"/>
      <c r="G452" s="5"/>
      <c r="H452" s="1"/>
      <c r="I452" s="1"/>
      <c r="J452" s="5"/>
      <c r="K452" s="1"/>
      <c r="L452" s="1"/>
      <c r="M452" s="5"/>
      <c r="N452" s="5"/>
      <c r="O452" s="5"/>
      <c r="P452" s="5"/>
      <c r="Q452" s="5"/>
      <c r="R452" s="5"/>
      <c r="S452" s="70"/>
      <c r="T452" s="70"/>
      <c r="U452" s="70"/>
      <c r="V452" s="18"/>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1"/>
      <c r="BA452" s="1"/>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row>
    <row r="453" spans="2:79">
      <c r="B453" s="1"/>
      <c r="C453" s="1"/>
      <c r="D453" s="1"/>
      <c r="E453" s="1"/>
      <c r="F453" s="1"/>
      <c r="G453" s="5"/>
      <c r="H453" s="1"/>
      <c r="I453" s="1"/>
      <c r="J453" s="5"/>
      <c r="K453" s="1"/>
      <c r="L453" s="1"/>
      <c r="M453" s="5"/>
      <c r="N453" s="5"/>
      <c r="O453" s="5"/>
      <c r="P453" s="5"/>
      <c r="Q453" s="5"/>
      <c r="R453" s="5"/>
      <c r="S453" s="70"/>
      <c r="T453" s="70"/>
      <c r="U453" s="70"/>
      <c r="V453" s="18"/>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1"/>
      <c r="BA453" s="1"/>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row>
    <row r="454" spans="2:79">
      <c r="B454" s="1"/>
      <c r="C454" s="1"/>
      <c r="D454" s="1"/>
      <c r="E454" s="1"/>
      <c r="F454" s="1"/>
      <c r="G454" s="5"/>
      <c r="H454" s="1"/>
      <c r="I454" s="1"/>
      <c r="J454" s="5"/>
      <c r="K454" s="1"/>
      <c r="L454" s="1"/>
      <c r="M454" s="5"/>
      <c r="N454" s="5"/>
      <c r="O454" s="5"/>
      <c r="P454" s="5"/>
      <c r="Q454" s="5"/>
      <c r="R454" s="5"/>
      <c r="S454" s="70"/>
      <c r="T454" s="70"/>
      <c r="U454" s="70"/>
      <c r="V454" s="18"/>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1"/>
      <c r="BA454" s="1"/>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row>
    <row r="455" spans="2:79">
      <c r="B455" s="1"/>
      <c r="C455" s="1"/>
      <c r="D455" s="1"/>
      <c r="E455" s="1"/>
      <c r="F455" s="1"/>
      <c r="G455" s="5"/>
      <c r="H455" s="1"/>
      <c r="I455" s="1"/>
      <c r="J455" s="5"/>
      <c r="K455" s="1"/>
      <c r="L455" s="1"/>
      <c r="M455" s="5"/>
      <c r="N455" s="5"/>
      <c r="O455" s="5"/>
      <c r="P455" s="5"/>
      <c r="Q455" s="5"/>
      <c r="R455" s="5"/>
      <c r="S455" s="70"/>
      <c r="T455" s="70"/>
      <c r="U455" s="70"/>
      <c r="V455" s="18"/>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1"/>
      <c r="BA455" s="1"/>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row>
    <row r="456" spans="2:79">
      <c r="B456" s="1"/>
      <c r="C456" s="1"/>
      <c r="D456" s="1"/>
      <c r="E456" s="1"/>
      <c r="F456" s="1"/>
      <c r="G456" s="5"/>
      <c r="H456" s="1"/>
      <c r="I456" s="1"/>
      <c r="J456" s="5"/>
      <c r="K456" s="1"/>
      <c r="L456" s="1"/>
      <c r="M456" s="5"/>
      <c r="N456" s="5"/>
      <c r="O456" s="5"/>
      <c r="P456" s="5"/>
      <c r="Q456" s="5"/>
      <c r="R456" s="5"/>
      <c r="S456" s="70"/>
      <c r="T456" s="70"/>
      <c r="U456" s="70"/>
      <c r="V456" s="18"/>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1"/>
      <c r="BA456" s="1"/>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row>
    <row r="457" spans="2:79">
      <c r="B457" s="1"/>
      <c r="C457" s="1"/>
      <c r="D457" s="1"/>
      <c r="E457" s="1"/>
      <c r="F457" s="1"/>
      <c r="G457" s="5"/>
      <c r="H457" s="1"/>
      <c r="I457" s="1"/>
      <c r="J457" s="5"/>
      <c r="K457" s="1"/>
      <c r="L457" s="1"/>
      <c r="M457" s="5"/>
      <c r="N457" s="5"/>
      <c r="O457" s="5"/>
      <c r="P457" s="5"/>
      <c r="Q457" s="5"/>
      <c r="R457" s="5"/>
      <c r="S457" s="70"/>
      <c r="T457" s="70"/>
      <c r="U457" s="70"/>
      <c r="V457" s="18"/>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1"/>
      <c r="BA457" s="1"/>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row>
    <row r="458" spans="2:79">
      <c r="B458" s="1"/>
      <c r="C458" s="1"/>
      <c r="D458" s="1"/>
      <c r="E458" s="1"/>
      <c r="F458" s="1"/>
      <c r="G458" s="5"/>
      <c r="H458" s="1"/>
      <c r="I458" s="1"/>
      <c r="J458" s="5"/>
      <c r="K458" s="1"/>
      <c r="L458" s="1"/>
      <c r="M458" s="5"/>
      <c r="N458" s="5"/>
      <c r="O458" s="5"/>
      <c r="P458" s="5"/>
      <c r="Q458" s="5"/>
      <c r="R458" s="5"/>
      <c r="S458" s="70"/>
      <c r="T458" s="70"/>
      <c r="U458" s="70"/>
      <c r="V458" s="18"/>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1"/>
      <c r="BA458" s="1"/>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row>
    <row r="459" spans="2:79">
      <c r="B459" s="1"/>
      <c r="C459" s="1"/>
      <c r="D459" s="1"/>
      <c r="E459" s="1"/>
      <c r="F459" s="1"/>
      <c r="G459" s="5"/>
      <c r="H459" s="1"/>
      <c r="I459" s="1"/>
      <c r="J459" s="5"/>
      <c r="K459" s="1"/>
      <c r="L459" s="1"/>
      <c r="M459" s="5"/>
      <c r="N459" s="5"/>
      <c r="O459" s="5"/>
      <c r="P459" s="5"/>
      <c r="Q459" s="5"/>
      <c r="R459" s="5"/>
      <c r="S459" s="70"/>
      <c r="T459" s="70"/>
      <c r="U459" s="70"/>
      <c r="V459" s="18"/>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1"/>
      <c r="BA459" s="1"/>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row>
    <row r="460" spans="2:79">
      <c r="B460" s="1"/>
      <c r="C460" s="1"/>
      <c r="D460" s="1"/>
      <c r="E460" s="1"/>
      <c r="F460" s="1"/>
      <c r="G460" s="5"/>
      <c r="H460" s="1"/>
      <c r="I460" s="1"/>
      <c r="J460" s="5"/>
      <c r="K460" s="1"/>
      <c r="L460" s="1"/>
      <c r="M460" s="5"/>
      <c r="N460" s="5"/>
      <c r="O460" s="5"/>
      <c r="P460" s="5"/>
      <c r="Q460" s="5"/>
      <c r="R460" s="5"/>
      <c r="S460" s="70"/>
      <c r="T460" s="70"/>
      <c r="U460" s="70"/>
      <c r="V460" s="18"/>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1"/>
      <c r="BA460" s="1"/>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row>
    <row r="461" spans="2:79">
      <c r="B461" s="1"/>
      <c r="C461" s="1"/>
      <c r="D461" s="1"/>
      <c r="E461" s="1"/>
      <c r="F461" s="1"/>
      <c r="G461" s="5"/>
      <c r="H461" s="1"/>
      <c r="I461" s="1"/>
      <c r="J461" s="5"/>
      <c r="K461" s="1"/>
      <c r="L461" s="1"/>
      <c r="M461" s="5"/>
      <c r="N461" s="5"/>
      <c r="O461" s="5"/>
      <c r="P461" s="5"/>
      <c r="Q461" s="5"/>
      <c r="R461" s="5"/>
      <c r="S461" s="70"/>
      <c r="T461" s="70"/>
      <c r="U461" s="70"/>
      <c r="V461" s="18"/>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1"/>
      <c r="BA461" s="1"/>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row>
    <row r="462" spans="2:79">
      <c r="B462" s="1"/>
      <c r="C462" s="1"/>
      <c r="D462" s="1"/>
      <c r="E462" s="1"/>
      <c r="F462" s="1"/>
      <c r="G462" s="5"/>
      <c r="H462" s="1"/>
      <c r="I462" s="1"/>
      <c r="J462" s="5"/>
      <c r="K462" s="1"/>
      <c r="L462" s="1"/>
      <c r="M462" s="5"/>
      <c r="N462" s="5"/>
      <c r="O462" s="5"/>
      <c r="P462" s="5"/>
      <c r="Q462" s="5"/>
      <c r="R462" s="5"/>
      <c r="S462" s="70"/>
      <c r="T462" s="70"/>
      <c r="U462" s="70"/>
      <c r="V462" s="18"/>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1"/>
      <c r="BA462" s="1"/>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row>
    <row r="463" spans="2:79">
      <c r="B463" s="1"/>
      <c r="C463" s="1"/>
      <c r="D463" s="1"/>
      <c r="E463" s="1"/>
      <c r="F463" s="1"/>
      <c r="G463" s="5"/>
      <c r="H463" s="1"/>
      <c r="I463" s="1"/>
      <c r="J463" s="5"/>
      <c r="K463" s="1"/>
      <c r="L463" s="1"/>
      <c r="M463" s="5"/>
      <c r="N463" s="5"/>
      <c r="O463" s="5"/>
      <c r="P463" s="5"/>
      <c r="Q463" s="5"/>
      <c r="R463" s="5"/>
      <c r="S463" s="70"/>
      <c r="T463" s="70"/>
      <c r="U463" s="70"/>
      <c r="V463" s="18"/>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1"/>
      <c r="BA463" s="1"/>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row>
    <row r="464" spans="2:79">
      <c r="B464" s="1"/>
      <c r="C464" s="1"/>
      <c r="D464" s="1"/>
      <c r="E464" s="1"/>
      <c r="F464" s="1"/>
      <c r="G464" s="5"/>
      <c r="H464" s="1"/>
      <c r="I464" s="1"/>
      <c r="J464" s="5"/>
      <c r="K464" s="1"/>
      <c r="L464" s="1"/>
      <c r="M464" s="5"/>
      <c r="N464" s="5"/>
      <c r="O464" s="5"/>
      <c r="P464" s="5"/>
      <c r="Q464" s="5"/>
      <c r="R464" s="5"/>
      <c r="S464" s="70"/>
      <c r="T464" s="70"/>
      <c r="U464" s="70"/>
      <c r="V464" s="18"/>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1"/>
      <c r="BA464" s="1"/>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row>
    <row r="465" spans="2:79">
      <c r="B465" s="1"/>
      <c r="C465" s="1"/>
      <c r="D465" s="1"/>
      <c r="E465" s="1"/>
      <c r="F465" s="1"/>
      <c r="G465" s="5"/>
      <c r="H465" s="1"/>
      <c r="I465" s="1"/>
      <c r="J465" s="5"/>
      <c r="K465" s="1"/>
      <c r="L465" s="1"/>
      <c r="M465" s="5"/>
      <c r="N465" s="5"/>
      <c r="O465" s="5"/>
      <c r="P465" s="5"/>
      <c r="Q465" s="5"/>
      <c r="R465" s="5"/>
      <c r="S465" s="70"/>
      <c r="T465" s="70"/>
      <c r="U465" s="70"/>
      <c r="V465" s="18"/>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1"/>
      <c r="BA465" s="1"/>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row>
    <row r="466" spans="2:79">
      <c r="B466" s="1"/>
      <c r="C466" s="1"/>
      <c r="D466" s="1"/>
      <c r="E466" s="1"/>
      <c r="F466" s="1"/>
      <c r="G466" s="5"/>
      <c r="H466" s="1"/>
      <c r="I466" s="1"/>
      <c r="J466" s="5"/>
      <c r="K466" s="1"/>
      <c r="L466" s="1"/>
      <c r="M466" s="5"/>
      <c r="N466" s="5"/>
      <c r="O466" s="5"/>
      <c r="P466" s="5"/>
      <c r="Q466" s="5"/>
      <c r="R466" s="5"/>
      <c r="S466" s="70"/>
      <c r="T466" s="70"/>
      <c r="U466" s="70"/>
      <c r="V466" s="18"/>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1"/>
      <c r="BA466" s="1"/>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row>
    <row r="467" spans="2:79">
      <c r="B467" s="1"/>
      <c r="C467" s="1"/>
      <c r="D467" s="1"/>
      <c r="E467" s="1"/>
      <c r="F467" s="1"/>
      <c r="G467" s="5"/>
      <c r="H467" s="1"/>
      <c r="I467" s="1"/>
      <c r="J467" s="5"/>
      <c r="K467" s="1"/>
      <c r="L467" s="1"/>
      <c r="M467" s="5"/>
      <c r="N467" s="5"/>
      <c r="O467" s="5"/>
      <c r="P467" s="5"/>
      <c r="Q467" s="5"/>
      <c r="R467" s="5"/>
      <c r="S467" s="70"/>
      <c r="T467" s="70"/>
      <c r="U467" s="70"/>
      <c r="V467" s="18"/>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1"/>
      <c r="BA467" s="1"/>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row>
    <row r="468" spans="2:79">
      <c r="B468" s="1"/>
      <c r="C468" s="1"/>
      <c r="D468" s="1"/>
      <c r="E468" s="1"/>
      <c r="F468" s="1"/>
      <c r="G468" s="5"/>
      <c r="H468" s="1"/>
      <c r="I468" s="1"/>
      <c r="J468" s="5"/>
      <c r="K468" s="1"/>
      <c r="L468" s="1"/>
      <c r="M468" s="5"/>
      <c r="N468" s="5"/>
      <c r="O468" s="5"/>
      <c r="P468" s="5"/>
      <c r="Q468" s="5"/>
      <c r="R468" s="5"/>
      <c r="S468" s="70"/>
      <c r="T468" s="70"/>
      <c r="U468" s="70"/>
      <c r="V468" s="18"/>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1"/>
      <c r="BA468" s="1"/>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row>
    <row r="469" spans="2:79">
      <c r="B469" s="1"/>
      <c r="C469" s="1"/>
      <c r="D469" s="1"/>
      <c r="E469" s="1"/>
      <c r="F469" s="1"/>
      <c r="G469" s="5"/>
      <c r="H469" s="1"/>
      <c r="I469" s="1"/>
      <c r="J469" s="5"/>
      <c r="K469" s="1"/>
      <c r="L469" s="1"/>
      <c r="M469" s="5"/>
      <c r="N469" s="5"/>
      <c r="O469" s="5"/>
      <c r="P469" s="5"/>
      <c r="Q469" s="5"/>
      <c r="R469" s="5"/>
      <c r="S469" s="70"/>
      <c r="T469" s="70"/>
      <c r="U469" s="70"/>
      <c r="V469" s="18"/>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1"/>
      <c r="BA469" s="1"/>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row>
    <row r="470" spans="2:79">
      <c r="B470" s="1"/>
      <c r="C470" s="1"/>
      <c r="D470" s="1"/>
      <c r="E470" s="1"/>
      <c r="F470" s="1"/>
      <c r="G470" s="5"/>
      <c r="H470" s="1"/>
      <c r="I470" s="1"/>
      <c r="J470" s="5"/>
      <c r="K470" s="1"/>
      <c r="L470" s="1"/>
      <c r="M470" s="5"/>
      <c r="N470" s="5"/>
      <c r="O470" s="5"/>
      <c r="P470" s="5"/>
      <c r="Q470" s="5"/>
      <c r="R470" s="5"/>
      <c r="S470" s="70"/>
      <c r="T470" s="70"/>
      <c r="U470" s="70"/>
      <c r="V470" s="18"/>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1"/>
      <c r="BA470" s="1"/>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row>
    <row r="471" spans="2:79">
      <c r="B471" s="1"/>
      <c r="C471" s="1"/>
      <c r="D471" s="1"/>
      <c r="E471" s="1"/>
      <c r="F471" s="1"/>
      <c r="G471" s="5"/>
      <c r="H471" s="1"/>
      <c r="I471" s="1"/>
      <c r="J471" s="5"/>
      <c r="K471" s="1"/>
      <c r="L471" s="1"/>
      <c r="M471" s="5"/>
      <c r="N471" s="5"/>
      <c r="O471" s="5"/>
      <c r="P471" s="5"/>
      <c r="Q471" s="5"/>
      <c r="R471" s="5"/>
      <c r="S471" s="70"/>
      <c r="T471" s="70"/>
      <c r="U471" s="70"/>
      <c r="V471" s="18"/>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1"/>
      <c r="BA471" s="1"/>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row>
    <row r="472" spans="2:79">
      <c r="B472" s="1"/>
      <c r="C472" s="1"/>
      <c r="D472" s="1"/>
      <c r="E472" s="1"/>
      <c r="F472" s="1"/>
      <c r="G472" s="5"/>
      <c r="H472" s="1"/>
      <c r="I472" s="1"/>
      <c r="J472" s="5"/>
      <c r="K472" s="1"/>
      <c r="L472" s="1"/>
      <c r="M472" s="5"/>
      <c r="N472" s="5"/>
      <c r="O472" s="5"/>
      <c r="P472" s="5"/>
      <c r="Q472" s="5"/>
      <c r="R472" s="5"/>
      <c r="S472" s="70"/>
      <c r="T472" s="70"/>
      <c r="U472" s="70"/>
      <c r="V472" s="18"/>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1"/>
      <c r="BA472" s="1"/>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row>
    <row r="473" spans="2:79">
      <c r="B473" s="1"/>
      <c r="C473" s="1"/>
      <c r="D473" s="1"/>
      <c r="E473" s="1"/>
      <c r="F473" s="1"/>
      <c r="G473" s="5"/>
      <c r="H473" s="1"/>
      <c r="I473" s="1"/>
      <c r="J473" s="5"/>
      <c r="K473" s="1"/>
      <c r="L473" s="1"/>
      <c r="M473" s="5"/>
      <c r="N473" s="5"/>
      <c r="O473" s="5"/>
      <c r="P473" s="5"/>
      <c r="Q473" s="5"/>
      <c r="R473" s="5"/>
      <c r="S473" s="70"/>
      <c r="T473" s="70"/>
      <c r="U473" s="70"/>
      <c r="V473" s="18"/>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1"/>
      <c r="BA473" s="1"/>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row>
    <row r="474" spans="2:79">
      <c r="B474" s="1"/>
      <c r="C474" s="1"/>
      <c r="D474" s="1"/>
      <c r="E474" s="1"/>
      <c r="F474" s="1"/>
      <c r="G474" s="5"/>
      <c r="H474" s="1"/>
      <c r="I474" s="1"/>
      <c r="J474" s="5"/>
      <c r="K474" s="1"/>
      <c r="L474" s="1"/>
      <c r="M474" s="5"/>
      <c r="N474" s="5"/>
      <c r="O474" s="5"/>
      <c r="P474" s="5"/>
      <c r="Q474" s="5"/>
      <c r="R474" s="5"/>
      <c r="S474" s="70"/>
      <c r="T474" s="70"/>
      <c r="U474" s="70"/>
      <c r="V474" s="18"/>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1"/>
      <c r="BA474" s="1"/>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row>
    <row r="475" spans="2:79">
      <c r="B475" s="1"/>
      <c r="C475" s="1"/>
      <c r="D475" s="1"/>
      <c r="E475" s="1"/>
      <c r="F475" s="1"/>
      <c r="G475" s="5"/>
      <c r="H475" s="1"/>
      <c r="I475" s="1"/>
      <c r="J475" s="5"/>
      <c r="K475" s="1"/>
      <c r="L475" s="1"/>
      <c r="M475" s="5"/>
      <c r="N475" s="5"/>
      <c r="O475" s="5"/>
      <c r="P475" s="5"/>
      <c r="Q475" s="5"/>
      <c r="R475" s="5"/>
      <c r="S475" s="70"/>
      <c r="T475" s="70"/>
      <c r="U475" s="70"/>
      <c r="V475" s="18"/>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1"/>
      <c r="BA475" s="1"/>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row>
    <row r="476" spans="2:79">
      <c r="B476" s="1"/>
      <c r="C476" s="1"/>
      <c r="D476" s="1"/>
      <c r="E476" s="1"/>
      <c r="F476" s="1"/>
      <c r="G476" s="5"/>
      <c r="H476" s="1"/>
      <c r="I476" s="1"/>
      <c r="J476" s="5"/>
      <c r="K476" s="1"/>
      <c r="L476" s="1"/>
      <c r="M476" s="5"/>
      <c r="N476" s="5"/>
      <c r="O476" s="5"/>
      <c r="P476" s="5"/>
      <c r="Q476" s="5"/>
      <c r="R476" s="5"/>
      <c r="S476" s="70"/>
      <c r="T476" s="70"/>
      <c r="U476" s="70"/>
      <c r="V476" s="18"/>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1"/>
      <c r="BA476" s="1"/>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row>
    <row r="477" spans="2:79">
      <c r="B477" s="1"/>
      <c r="C477" s="1"/>
      <c r="D477" s="1"/>
      <c r="E477" s="1"/>
      <c r="F477" s="1"/>
      <c r="G477" s="5"/>
      <c r="H477" s="1"/>
      <c r="I477" s="1"/>
      <c r="J477" s="5"/>
      <c r="K477" s="1"/>
      <c r="L477" s="1"/>
      <c r="M477" s="5"/>
      <c r="N477" s="5"/>
      <c r="O477" s="5"/>
      <c r="P477" s="5"/>
      <c r="Q477" s="5"/>
      <c r="R477" s="5"/>
      <c r="S477" s="70"/>
      <c r="T477" s="70"/>
      <c r="U477" s="70"/>
      <c r="V477" s="18"/>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1"/>
      <c r="BA477" s="1"/>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row>
    <row r="478" spans="2:79">
      <c r="B478" s="1"/>
      <c r="C478" s="1"/>
      <c r="D478" s="1"/>
      <c r="E478" s="1"/>
      <c r="F478" s="1"/>
      <c r="G478" s="5"/>
      <c r="H478" s="1"/>
      <c r="I478" s="1"/>
      <c r="J478" s="5"/>
      <c r="K478" s="1"/>
      <c r="L478" s="1"/>
      <c r="M478" s="5"/>
      <c r="N478" s="5"/>
      <c r="O478" s="5"/>
      <c r="P478" s="5"/>
      <c r="Q478" s="5"/>
      <c r="R478" s="5"/>
      <c r="S478" s="70"/>
      <c r="T478" s="70"/>
      <c r="U478" s="70"/>
      <c r="V478" s="18"/>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1"/>
      <c r="BA478" s="1"/>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row>
    <row r="479" spans="2:79">
      <c r="B479" s="1"/>
      <c r="C479" s="1"/>
      <c r="D479" s="1"/>
      <c r="E479" s="1"/>
      <c r="F479" s="1"/>
      <c r="G479" s="5"/>
      <c r="H479" s="1"/>
      <c r="I479" s="1"/>
      <c r="J479" s="5"/>
      <c r="K479" s="1"/>
      <c r="L479" s="1"/>
      <c r="M479" s="5"/>
      <c r="N479" s="5"/>
      <c r="O479" s="5"/>
      <c r="P479" s="5"/>
      <c r="Q479" s="5"/>
      <c r="R479" s="5"/>
      <c r="S479" s="70"/>
      <c r="T479" s="70"/>
      <c r="U479" s="70"/>
      <c r="V479" s="18"/>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1"/>
      <c r="BA479" s="1"/>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row>
    <row r="480" spans="2:79">
      <c r="B480" s="1"/>
      <c r="C480" s="1"/>
      <c r="D480" s="1"/>
      <c r="E480" s="1"/>
      <c r="F480" s="1"/>
      <c r="G480" s="5"/>
      <c r="H480" s="1"/>
      <c r="I480" s="1"/>
      <c r="J480" s="5"/>
      <c r="K480" s="1"/>
      <c r="L480" s="1"/>
      <c r="M480" s="5"/>
      <c r="N480" s="5"/>
      <c r="O480" s="5"/>
      <c r="P480" s="5"/>
      <c r="Q480" s="5"/>
      <c r="R480" s="5"/>
      <c r="S480" s="70"/>
      <c r="T480" s="70"/>
      <c r="U480" s="70"/>
      <c r="V480" s="18"/>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1"/>
      <c r="BA480" s="1"/>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row>
    <row r="481" spans="2:79">
      <c r="B481" s="1"/>
      <c r="C481" s="1"/>
      <c r="D481" s="1"/>
      <c r="E481" s="1"/>
      <c r="F481" s="1"/>
      <c r="G481" s="5"/>
      <c r="H481" s="1"/>
      <c r="I481" s="1"/>
      <c r="J481" s="5"/>
      <c r="K481" s="1"/>
      <c r="L481" s="1"/>
      <c r="M481" s="5"/>
      <c r="N481" s="5"/>
      <c r="O481" s="5"/>
      <c r="P481" s="5"/>
      <c r="Q481" s="5"/>
      <c r="R481" s="5"/>
      <c r="S481" s="70"/>
      <c r="T481" s="70"/>
      <c r="U481" s="70"/>
      <c r="V481" s="18"/>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1"/>
      <c r="BA481" s="1"/>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row>
    <row r="482" spans="2:79">
      <c r="B482" s="1"/>
      <c r="C482" s="1"/>
      <c r="D482" s="1"/>
      <c r="E482" s="1"/>
      <c r="F482" s="1"/>
      <c r="G482" s="5"/>
      <c r="H482" s="1"/>
      <c r="I482" s="1"/>
      <c r="J482" s="5"/>
      <c r="K482" s="1"/>
      <c r="L482" s="1"/>
      <c r="M482" s="5"/>
      <c r="N482" s="5"/>
      <c r="O482" s="5"/>
      <c r="P482" s="5"/>
      <c r="Q482" s="5"/>
      <c r="R482" s="5"/>
      <c r="S482" s="70"/>
      <c r="T482" s="70"/>
      <c r="U482" s="70"/>
      <c r="V482" s="18"/>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1"/>
      <c r="BA482" s="1"/>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row>
    <row r="483" spans="2:79">
      <c r="B483" s="1"/>
      <c r="C483" s="1"/>
      <c r="D483" s="1"/>
      <c r="E483" s="1"/>
      <c r="F483" s="1"/>
      <c r="G483" s="5"/>
      <c r="H483" s="1"/>
      <c r="I483" s="1"/>
      <c r="J483" s="5"/>
      <c r="K483" s="1"/>
      <c r="L483" s="1"/>
      <c r="M483" s="5"/>
      <c r="N483" s="5"/>
      <c r="O483" s="5"/>
      <c r="P483" s="5"/>
      <c r="Q483" s="5"/>
      <c r="R483" s="5"/>
      <c r="S483" s="70"/>
      <c r="T483" s="70"/>
      <c r="U483" s="70"/>
      <c r="V483" s="18"/>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1"/>
      <c r="BA483" s="1"/>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row>
    <row r="484" spans="2:79">
      <c r="B484" s="1"/>
      <c r="C484" s="1"/>
      <c r="D484" s="1"/>
      <c r="E484" s="1"/>
      <c r="F484" s="1"/>
      <c r="G484" s="5"/>
      <c r="H484" s="1"/>
      <c r="I484" s="1"/>
      <c r="J484" s="5"/>
      <c r="K484" s="1"/>
      <c r="L484" s="1"/>
      <c r="M484" s="5"/>
      <c r="N484" s="5"/>
      <c r="O484" s="5"/>
      <c r="P484" s="5"/>
      <c r="Q484" s="5"/>
      <c r="R484" s="5"/>
      <c r="S484" s="70"/>
      <c r="T484" s="70"/>
      <c r="U484" s="70"/>
      <c r="V484" s="18"/>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1"/>
      <c r="BA484" s="1"/>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row>
    <row r="485" spans="2:79">
      <c r="B485" s="1"/>
      <c r="C485" s="1"/>
      <c r="D485" s="1"/>
      <c r="E485" s="1"/>
      <c r="F485" s="1"/>
      <c r="G485" s="5"/>
      <c r="H485" s="1"/>
      <c r="I485" s="1"/>
      <c r="J485" s="5"/>
      <c r="K485" s="1"/>
      <c r="L485" s="1"/>
      <c r="M485" s="5"/>
      <c r="N485" s="5"/>
      <c r="O485" s="5"/>
      <c r="P485" s="5"/>
      <c r="Q485" s="5"/>
      <c r="R485" s="5"/>
      <c r="S485" s="70"/>
      <c r="T485" s="70"/>
      <c r="U485" s="70"/>
      <c r="V485" s="18"/>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1"/>
      <c r="BA485" s="1"/>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row>
    <row r="486" spans="2:79">
      <c r="B486" s="1"/>
      <c r="C486" s="1"/>
      <c r="D486" s="1"/>
      <c r="E486" s="1"/>
      <c r="F486" s="1"/>
      <c r="G486" s="5"/>
      <c r="H486" s="1"/>
      <c r="I486" s="1"/>
      <c r="J486" s="5"/>
      <c r="K486" s="1"/>
      <c r="L486" s="1"/>
      <c r="M486" s="5"/>
      <c r="N486" s="5"/>
      <c r="O486" s="5"/>
      <c r="P486" s="5"/>
      <c r="Q486" s="5"/>
      <c r="R486" s="5"/>
      <c r="S486" s="70"/>
      <c r="T486" s="70"/>
      <c r="U486" s="70"/>
      <c r="V486" s="18"/>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1"/>
      <c r="BA486" s="1"/>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row>
    <row r="487" spans="2:79">
      <c r="B487" s="1"/>
      <c r="C487" s="1"/>
      <c r="D487" s="1"/>
      <c r="E487" s="1"/>
      <c r="F487" s="1"/>
      <c r="G487" s="5"/>
      <c r="H487" s="1"/>
      <c r="I487" s="1"/>
      <c r="J487" s="5"/>
      <c r="K487" s="1"/>
      <c r="L487" s="1"/>
      <c r="M487" s="5"/>
      <c r="N487" s="5"/>
      <c r="O487" s="5"/>
      <c r="P487" s="5"/>
      <c r="Q487" s="5"/>
      <c r="R487" s="5"/>
      <c r="S487" s="70"/>
      <c r="T487" s="70"/>
      <c r="U487" s="70"/>
      <c r="V487" s="18"/>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1"/>
      <c r="BA487" s="1"/>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row>
    <row r="488" spans="2:79">
      <c r="B488" s="1"/>
      <c r="C488" s="1"/>
      <c r="D488" s="1"/>
      <c r="E488" s="1"/>
      <c r="F488" s="1"/>
      <c r="G488" s="5"/>
      <c r="H488" s="1"/>
      <c r="I488" s="1"/>
      <c r="J488" s="5"/>
      <c r="K488" s="1"/>
      <c r="L488" s="1"/>
      <c r="M488" s="5"/>
      <c r="N488" s="5"/>
      <c r="O488" s="5"/>
      <c r="P488" s="5"/>
      <c r="Q488" s="5"/>
      <c r="R488" s="5"/>
      <c r="S488" s="70"/>
      <c r="T488" s="70"/>
      <c r="U488" s="70"/>
      <c r="V488" s="18"/>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1"/>
      <c r="BA488" s="1"/>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row>
    <row r="489" spans="2:79">
      <c r="B489" s="1"/>
      <c r="C489" s="1"/>
      <c r="D489" s="1"/>
      <c r="E489" s="1"/>
      <c r="F489" s="1"/>
      <c r="G489" s="5"/>
      <c r="H489" s="1"/>
      <c r="I489" s="1"/>
      <c r="J489" s="5"/>
      <c r="K489" s="1"/>
      <c r="L489" s="1"/>
      <c r="M489" s="5"/>
      <c r="N489" s="5"/>
      <c r="O489" s="5"/>
      <c r="P489" s="5"/>
      <c r="Q489" s="5"/>
      <c r="R489" s="5"/>
      <c r="S489" s="70"/>
      <c r="T489" s="70"/>
      <c r="U489" s="70"/>
      <c r="V489" s="18"/>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1"/>
      <c r="BA489" s="1"/>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row>
    <row r="490" spans="2:79">
      <c r="B490" s="1"/>
      <c r="C490" s="1"/>
      <c r="D490" s="1"/>
      <c r="E490" s="1"/>
      <c r="F490" s="1"/>
      <c r="G490" s="5"/>
      <c r="H490" s="1"/>
      <c r="I490" s="1"/>
      <c r="J490" s="5"/>
      <c r="K490" s="1"/>
      <c r="L490" s="1"/>
      <c r="M490" s="5"/>
      <c r="N490" s="5"/>
      <c r="O490" s="5"/>
      <c r="P490" s="5"/>
      <c r="Q490" s="5"/>
      <c r="R490" s="5"/>
      <c r="S490" s="70"/>
      <c r="T490" s="70"/>
      <c r="U490" s="70"/>
      <c r="V490" s="18"/>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1"/>
      <c r="BA490" s="1"/>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row>
    <row r="491" spans="2:79">
      <c r="B491" s="1"/>
      <c r="C491" s="1"/>
      <c r="D491" s="1"/>
      <c r="E491" s="1"/>
      <c r="F491" s="1"/>
      <c r="G491" s="5"/>
      <c r="H491" s="1"/>
      <c r="I491" s="1"/>
      <c r="J491" s="5"/>
      <c r="K491" s="1"/>
      <c r="L491" s="1"/>
      <c r="M491" s="5"/>
      <c r="N491" s="5"/>
      <c r="O491" s="5"/>
      <c r="P491" s="5"/>
      <c r="Q491" s="5"/>
      <c r="R491" s="5"/>
      <c r="S491" s="70"/>
      <c r="T491" s="70"/>
      <c r="U491" s="70"/>
      <c r="V491" s="18"/>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1"/>
      <c r="BA491" s="1"/>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row>
    <row r="492" spans="2:79">
      <c r="B492" s="1"/>
      <c r="C492" s="1"/>
      <c r="D492" s="1"/>
      <c r="E492" s="1"/>
      <c r="F492" s="1"/>
      <c r="G492" s="5"/>
      <c r="H492" s="1"/>
      <c r="I492" s="1"/>
      <c r="J492" s="5"/>
      <c r="K492" s="1"/>
      <c r="L492" s="1"/>
      <c r="M492" s="5"/>
      <c r="N492" s="5"/>
      <c r="O492" s="5"/>
      <c r="P492" s="5"/>
      <c r="Q492" s="5"/>
      <c r="R492" s="5"/>
      <c r="S492" s="70"/>
      <c r="T492" s="70"/>
      <c r="U492" s="70"/>
      <c r="V492" s="18"/>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1"/>
      <c r="BA492" s="1"/>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row>
    <row r="493" spans="2:79">
      <c r="B493" s="1"/>
      <c r="C493" s="1"/>
      <c r="D493" s="1"/>
      <c r="E493" s="1"/>
      <c r="F493" s="1"/>
      <c r="G493" s="5"/>
      <c r="H493" s="1"/>
      <c r="I493" s="1"/>
      <c r="J493" s="5"/>
      <c r="K493" s="1"/>
      <c r="L493" s="1"/>
      <c r="M493" s="5"/>
      <c r="N493" s="5"/>
      <c r="O493" s="5"/>
      <c r="P493" s="5"/>
      <c r="Q493" s="5"/>
      <c r="R493" s="5"/>
      <c r="S493" s="70"/>
      <c r="T493" s="70"/>
      <c r="U493" s="70"/>
      <c r="V493" s="18"/>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1"/>
      <c r="BA493" s="1"/>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row>
    <row r="494" spans="2:79">
      <c r="B494" s="1"/>
      <c r="C494" s="1"/>
      <c r="D494" s="1"/>
      <c r="E494" s="1"/>
      <c r="F494" s="1"/>
      <c r="G494" s="5"/>
      <c r="H494" s="1"/>
      <c r="I494" s="1"/>
      <c r="J494" s="5"/>
      <c r="K494" s="1"/>
      <c r="L494" s="1"/>
      <c r="M494" s="5"/>
      <c r="N494" s="5"/>
      <c r="O494" s="5"/>
      <c r="P494" s="5"/>
      <c r="Q494" s="5"/>
      <c r="R494" s="5"/>
      <c r="S494" s="70"/>
      <c r="T494" s="70"/>
      <c r="U494" s="70"/>
      <c r="V494" s="18"/>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1"/>
      <c r="BA494" s="1"/>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row>
    <row r="495" spans="2:79">
      <c r="B495" s="1"/>
      <c r="C495" s="1"/>
      <c r="D495" s="1"/>
      <c r="E495" s="1"/>
      <c r="F495" s="1"/>
      <c r="G495" s="5"/>
      <c r="H495" s="1"/>
      <c r="I495" s="1"/>
      <c r="J495" s="5"/>
      <c r="K495" s="1"/>
      <c r="L495" s="1"/>
      <c r="M495" s="5"/>
      <c r="N495" s="5"/>
      <c r="O495" s="5"/>
      <c r="P495" s="5"/>
      <c r="Q495" s="5"/>
      <c r="R495" s="5"/>
      <c r="S495" s="70"/>
      <c r="T495" s="70"/>
      <c r="U495" s="70"/>
      <c r="V495" s="18"/>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1"/>
      <c r="BA495" s="1"/>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row>
    <row r="496" spans="2:79">
      <c r="B496" s="1"/>
      <c r="C496" s="1"/>
      <c r="D496" s="1"/>
      <c r="E496" s="1"/>
      <c r="F496" s="1"/>
      <c r="G496" s="5"/>
      <c r="H496" s="1"/>
      <c r="I496" s="1"/>
      <c r="J496" s="5"/>
      <c r="K496" s="1"/>
      <c r="L496" s="1"/>
      <c r="M496" s="5"/>
      <c r="N496" s="5"/>
      <c r="O496" s="5"/>
      <c r="P496" s="5"/>
      <c r="Q496" s="5"/>
      <c r="R496" s="5"/>
      <c r="S496" s="70"/>
      <c r="T496" s="70"/>
      <c r="U496" s="70"/>
      <c r="V496" s="18"/>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1"/>
      <c r="BA496" s="1"/>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row>
    <row r="497" spans="2:79">
      <c r="B497" s="1"/>
      <c r="C497" s="1"/>
      <c r="D497" s="1"/>
      <c r="E497" s="1"/>
      <c r="F497" s="1"/>
      <c r="G497" s="5"/>
      <c r="H497" s="1"/>
      <c r="I497" s="1"/>
      <c r="J497" s="5"/>
      <c r="K497" s="1"/>
      <c r="L497" s="1"/>
      <c r="M497" s="5"/>
      <c r="N497" s="5"/>
      <c r="O497" s="5"/>
      <c r="P497" s="5"/>
      <c r="Q497" s="5"/>
      <c r="R497" s="5"/>
      <c r="S497" s="70"/>
      <c r="T497" s="70"/>
      <c r="U497" s="70"/>
      <c r="V497" s="18"/>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1"/>
      <c r="BA497" s="1"/>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row>
    <row r="498" spans="2:79">
      <c r="B498" s="1"/>
      <c r="C498" s="1"/>
      <c r="D498" s="1"/>
      <c r="E498" s="1"/>
      <c r="F498" s="1"/>
      <c r="G498" s="5"/>
      <c r="H498" s="1"/>
      <c r="I498" s="1"/>
      <c r="J498" s="5"/>
      <c r="K498" s="1"/>
      <c r="L498" s="1"/>
      <c r="M498" s="5"/>
      <c r="N498" s="5"/>
      <c r="O498" s="5"/>
      <c r="P498" s="5"/>
      <c r="Q498" s="5"/>
      <c r="R498" s="5"/>
      <c r="S498" s="70"/>
      <c r="T498" s="70"/>
      <c r="U498" s="70"/>
      <c r="V498" s="18"/>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1"/>
      <c r="BA498" s="1"/>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row>
    <row r="499" spans="2:79">
      <c r="B499" s="1"/>
      <c r="C499" s="1"/>
      <c r="D499" s="1"/>
      <c r="E499" s="1"/>
      <c r="F499" s="1"/>
      <c r="G499" s="5"/>
      <c r="H499" s="1"/>
      <c r="I499" s="1"/>
      <c r="J499" s="5"/>
      <c r="K499" s="1"/>
      <c r="L499" s="1"/>
      <c r="M499" s="5"/>
      <c r="N499" s="5"/>
      <c r="O499" s="5"/>
      <c r="P499" s="5"/>
      <c r="Q499" s="5"/>
      <c r="R499" s="5"/>
      <c r="S499" s="70"/>
      <c r="T499" s="70"/>
      <c r="U499" s="70"/>
      <c r="V499" s="18"/>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1"/>
      <c r="BA499" s="1"/>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row>
    <row r="500" spans="2:79">
      <c r="B500" s="1"/>
      <c r="C500" s="1"/>
      <c r="D500" s="1"/>
      <c r="E500" s="1"/>
      <c r="F500" s="1"/>
      <c r="G500" s="5"/>
      <c r="H500" s="1"/>
      <c r="I500" s="1"/>
      <c r="J500" s="5"/>
      <c r="K500" s="1"/>
      <c r="L500" s="1"/>
      <c r="M500" s="5"/>
      <c r="N500" s="5"/>
      <c r="O500" s="5"/>
      <c r="P500" s="5"/>
      <c r="Q500" s="5"/>
      <c r="R500" s="5"/>
      <c r="S500" s="70"/>
      <c r="T500" s="70"/>
      <c r="U500" s="70"/>
      <c r="V500" s="18"/>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1"/>
      <c r="BA500" s="1"/>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row>
    <row r="501" spans="2:79">
      <c r="B501" s="1"/>
      <c r="C501" s="1"/>
      <c r="D501" s="1"/>
      <c r="E501" s="1"/>
      <c r="F501" s="1"/>
      <c r="G501" s="5"/>
      <c r="H501" s="1"/>
      <c r="I501" s="1"/>
      <c r="J501" s="5"/>
      <c r="K501" s="1"/>
      <c r="L501" s="1"/>
      <c r="M501" s="5"/>
      <c r="N501" s="5"/>
      <c r="O501" s="5"/>
      <c r="P501" s="5"/>
      <c r="Q501" s="5"/>
      <c r="R501" s="5"/>
      <c r="S501" s="70"/>
      <c r="T501" s="70"/>
      <c r="U501" s="70"/>
      <c r="V501" s="18"/>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1"/>
      <c r="BA501" s="1"/>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row>
    <row r="502" spans="2:79">
      <c r="B502" s="1"/>
      <c r="C502" s="1"/>
      <c r="D502" s="1"/>
      <c r="E502" s="1"/>
      <c r="F502" s="1"/>
      <c r="G502" s="5"/>
      <c r="H502" s="1"/>
      <c r="I502" s="1"/>
      <c r="J502" s="5"/>
      <c r="K502" s="1"/>
      <c r="L502" s="1"/>
      <c r="M502" s="5"/>
      <c r="N502" s="5"/>
      <c r="O502" s="5"/>
      <c r="P502" s="5"/>
      <c r="Q502" s="5"/>
      <c r="R502" s="5"/>
      <c r="S502" s="70"/>
      <c r="T502" s="70"/>
      <c r="U502" s="70"/>
      <c r="V502" s="18"/>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1"/>
      <c r="BA502" s="1"/>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row>
    <row r="503" spans="2:79">
      <c r="B503" s="1"/>
      <c r="C503" s="1"/>
      <c r="D503" s="1"/>
      <c r="E503" s="1"/>
      <c r="F503" s="1"/>
      <c r="G503" s="5"/>
      <c r="H503" s="1"/>
      <c r="I503" s="1"/>
      <c r="J503" s="5"/>
      <c r="K503" s="1"/>
      <c r="L503" s="1"/>
      <c r="M503" s="5"/>
      <c r="N503" s="5"/>
      <c r="O503" s="5"/>
      <c r="P503" s="5"/>
      <c r="Q503" s="5"/>
      <c r="R503" s="5"/>
      <c r="S503" s="70"/>
      <c r="T503" s="70"/>
      <c r="U503" s="70"/>
      <c r="V503" s="18"/>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1"/>
      <c r="BA503" s="1"/>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row>
    <row r="504" spans="2:79">
      <c r="B504" s="1"/>
      <c r="C504" s="1"/>
      <c r="D504" s="1"/>
      <c r="E504" s="1"/>
      <c r="F504" s="1"/>
      <c r="G504" s="5"/>
      <c r="H504" s="1"/>
      <c r="I504" s="1"/>
      <c r="J504" s="5"/>
      <c r="K504" s="1"/>
      <c r="L504" s="1"/>
      <c r="M504" s="5"/>
      <c r="N504" s="5"/>
      <c r="O504" s="5"/>
      <c r="P504" s="5"/>
      <c r="Q504" s="5"/>
      <c r="R504" s="5"/>
      <c r="S504" s="70"/>
      <c r="T504" s="70"/>
      <c r="U504" s="70"/>
      <c r="V504" s="18"/>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1"/>
      <c r="BA504" s="1"/>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row>
    <row r="505" spans="2:79">
      <c r="B505" s="1"/>
      <c r="C505" s="1"/>
      <c r="D505" s="1"/>
      <c r="E505" s="1"/>
      <c r="F505" s="1"/>
      <c r="G505" s="5"/>
      <c r="H505" s="1"/>
      <c r="I505" s="1"/>
      <c r="J505" s="5"/>
      <c r="K505" s="1"/>
      <c r="L505" s="1"/>
      <c r="M505" s="5"/>
      <c r="N505" s="5"/>
      <c r="O505" s="5"/>
      <c r="P505" s="5"/>
      <c r="Q505" s="5"/>
      <c r="R505" s="5"/>
      <c r="S505" s="70"/>
      <c r="T505" s="70"/>
      <c r="U505" s="70"/>
      <c r="V505" s="18"/>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1"/>
      <c r="BA505" s="1"/>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row>
    <row r="506" spans="2:79">
      <c r="B506" s="1"/>
      <c r="C506" s="1"/>
      <c r="D506" s="1"/>
      <c r="E506" s="1"/>
      <c r="F506" s="1"/>
      <c r="G506" s="5"/>
      <c r="H506" s="1"/>
      <c r="I506" s="1"/>
      <c r="J506" s="5"/>
      <c r="K506" s="1"/>
      <c r="L506" s="1"/>
      <c r="M506" s="5"/>
      <c r="N506" s="5"/>
      <c r="O506" s="5"/>
      <c r="P506" s="5"/>
      <c r="Q506" s="5"/>
      <c r="R506" s="5"/>
      <c r="S506" s="70"/>
      <c r="T506" s="70"/>
      <c r="U506" s="70"/>
      <c r="V506" s="18"/>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1"/>
      <c r="BA506" s="1"/>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row>
    <row r="507" spans="2:79">
      <c r="B507" s="1"/>
      <c r="C507" s="1"/>
      <c r="D507" s="1"/>
      <c r="E507" s="1"/>
      <c r="F507" s="1"/>
      <c r="G507" s="5"/>
      <c r="H507" s="1"/>
      <c r="I507" s="1"/>
      <c r="J507" s="5"/>
      <c r="K507" s="1"/>
      <c r="L507" s="1"/>
      <c r="M507" s="5"/>
      <c r="N507" s="5"/>
      <c r="O507" s="5"/>
      <c r="P507" s="5"/>
      <c r="Q507" s="5"/>
      <c r="R507" s="5"/>
      <c r="S507" s="70"/>
      <c r="T507" s="70"/>
      <c r="U507" s="70"/>
      <c r="V507" s="18"/>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1"/>
      <c r="BA507" s="1"/>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row>
    <row r="508" spans="2:79">
      <c r="B508" s="1"/>
      <c r="C508" s="1"/>
      <c r="D508" s="1"/>
      <c r="E508" s="1"/>
      <c r="F508" s="1"/>
      <c r="G508" s="5"/>
      <c r="H508" s="1"/>
      <c r="I508" s="1"/>
      <c r="J508" s="5"/>
      <c r="K508" s="1"/>
      <c r="L508" s="1"/>
      <c r="M508" s="5"/>
      <c r="N508" s="5"/>
      <c r="O508" s="5"/>
      <c r="P508" s="5"/>
      <c r="Q508" s="5"/>
      <c r="R508" s="5"/>
      <c r="S508" s="70"/>
      <c r="T508" s="70"/>
      <c r="U508" s="70"/>
      <c r="V508" s="18"/>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1"/>
      <c r="BA508" s="1"/>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row>
    <row r="509" spans="2:79">
      <c r="B509" s="1"/>
      <c r="C509" s="1"/>
      <c r="D509" s="1"/>
      <c r="E509" s="1"/>
      <c r="F509" s="1"/>
      <c r="G509" s="5"/>
      <c r="H509" s="1"/>
      <c r="I509" s="1"/>
      <c r="J509" s="5"/>
      <c r="K509" s="1"/>
      <c r="L509" s="1"/>
      <c r="M509" s="5"/>
      <c r="N509" s="5"/>
      <c r="O509" s="5"/>
      <c r="P509" s="5"/>
      <c r="Q509" s="5"/>
      <c r="R509" s="5"/>
      <c r="S509" s="70"/>
      <c r="T509" s="70"/>
      <c r="U509" s="70"/>
      <c r="V509" s="18"/>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1"/>
      <c r="BA509" s="1"/>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row>
    <row r="510" spans="2:79">
      <c r="B510" s="1"/>
      <c r="C510" s="1"/>
      <c r="D510" s="1"/>
      <c r="E510" s="1"/>
      <c r="F510" s="1"/>
      <c r="G510" s="5"/>
      <c r="H510" s="1"/>
      <c r="I510" s="1"/>
      <c r="J510" s="5"/>
      <c r="K510" s="1"/>
      <c r="L510" s="1"/>
      <c r="M510" s="5"/>
      <c r="N510" s="5"/>
      <c r="O510" s="5"/>
      <c r="P510" s="5"/>
      <c r="Q510" s="5"/>
      <c r="R510" s="5"/>
      <c r="S510" s="70"/>
      <c r="T510" s="70"/>
      <c r="U510" s="70"/>
      <c r="V510" s="18"/>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1"/>
      <c r="BA510" s="1"/>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row>
    <row r="511" spans="2:79">
      <c r="B511" s="1"/>
      <c r="C511" s="1"/>
      <c r="D511" s="1"/>
      <c r="E511" s="1"/>
      <c r="F511" s="1"/>
      <c r="G511" s="5"/>
      <c r="H511" s="1"/>
      <c r="I511" s="1"/>
      <c r="J511" s="5"/>
      <c r="K511" s="1"/>
      <c r="L511" s="1"/>
      <c r="M511" s="5"/>
      <c r="N511" s="5"/>
      <c r="O511" s="5"/>
      <c r="P511" s="5"/>
      <c r="Q511" s="5"/>
      <c r="R511" s="5"/>
      <c r="S511" s="70"/>
      <c r="T511" s="70"/>
      <c r="U511" s="70"/>
      <c r="V511" s="18"/>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1"/>
      <c r="BA511" s="1"/>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row>
    <row r="512" spans="2:79">
      <c r="B512" s="1"/>
      <c r="C512" s="1"/>
      <c r="D512" s="1"/>
      <c r="E512" s="1"/>
      <c r="F512" s="1"/>
      <c r="G512" s="5"/>
      <c r="H512" s="1"/>
      <c r="I512" s="1"/>
      <c r="J512" s="5"/>
      <c r="K512" s="1"/>
      <c r="L512" s="1"/>
      <c r="M512" s="5"/>
      <c r="N512" s="5"/>
      <c r="O512" s="5"/>
      <c r="P512" s="5"/>
      <c r="Q512" s="5"/>
      <c r="R512" s="5"/>
      <c r="S512" s="70"/>
      <c r="T512" s="70"/>
      <c r="U512" s="70"/>
      <c r="V512" s="18"/>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1"/>
      <c r="BA512" s="1"/>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row>
    <row r="513" spans="2:79">
      <c r="B513" s="1"/>
      <c r="C513" s="1"/>
      <c r="D513" s="1"/>
      <c r="E513" s="1"/>
      <c r="F513" s="1"/>
      <c r="G513" s="5"/>
      <c r="H513" s="1"/>
      <c r="I513" s="1"/>
      <c r="J513" s="5"/>
      <c r="K513" s="1"/>
      <c r="L513" s="1"/>
      <c r="M513" s="5"/>
      <c r="N513" s="5"/>
      <c r="O513" s="5"/>
      <c r="P513" s="5"/>
      <c r="Q513" s="5"/>
      <c r="R513" s="5"/>
      <c r="S513" s="70"/>
      <c r="T513" s="70"/>
      <c r="U513" s="70"/>
      <c r="V513" s="18"/>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1"/>
      <c r="BA513" s="1"/>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row>
    <row r="514" spans="2:79">
      <c r="B514" s="1"/>
      <c r="C514" s="1"/>
      <c r="D514" s="1"/>
      <c r="E514" s="1"/>
      <c r="F514" s="1"/>
      <c r="G514" s="5"/>
      <c r="H514" s="1"/>
      <c r="I514" s="1"/>
      <c r="J514" s="5"/>
      <c r="K514" s="1"/>
      <c r="L514" s="1"/>
      <c r="M514" s="5"/>
      <c r="N514" s="5"/>
      <c r="O514" s="5"/>
      <c r="P514" s="5"/>
      <c r="Q514" s="5"/>
      <c r="R514" s="5"/>
      <c r="S514" s="70"/>
      <c r="T514" s="70"/>
      <c r="U514" s="70"/>
      <c r="V514" s="18"/>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1"/>
      <c r="BA514" s="1"/>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row>
    <row r="515" spans="2:79">
      <c r="B515" s="1"/>
      <c r="C515" s="1"/>
      <c r="D515" s="1"/>
      <c r="E515" s="1"/>
      <c r="F515" s="1"/>
      <c r="G515" s="5"/>
      <c r="H515" s="1"/>
      <c r="I515" s="1"/>
      <c r="J515" s="5"/>
      <c r="K515" s="1"/>
      <c r="L515" s="1"/>
      <c r="M515" s="5"/>
      <c r="N515" s="5"/>
      <c r="O515" s="5"/>
      <c r="P515" s="5"/>
      <c r="Q515" s="5"/>
      <c r="R515" s="5"/>
      <c r="S515" s="70"/>
      <c r="T515" s="70"/>
      <c r="U515" s="70"/>
      <c r="V515" s="18"/>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1"/>
      <c r="BA515" s="1"/>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row>
    <row r="516" spans="2:79">
      <c r="B516" s="1"/>
      <c r="C516" s="1"/>
      <c r="D516" s="1"/>
      <c r="E516" s="1"/>
      <c r="F516" s="1"/>
      <c r="G516" s="5"/>
      <c r="H516" s="1"/>
      <c r="I516" s="1"/>
      <c r="J516" s="5"/>
      <c r="K516" s="1"/>
      <c r="L516" s="1"/>
      <c r="M516" s="5"/>
      <c r="N516" s="5"/>
      <c r="O516" s="5"/>
      <c r="P516" s="5"/>
      <c r="Q516" s="5"/>
      <c r="R516" s="5"/>
      <c r="S516" s="70"/>
      <c r="T516" s="70"/>
      <c r="U516" s="70"/>
      <c r="V516" s="18"/>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1"/>
      <c r="BA516" s="1"/>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row>
    <row r="517" spans="2:79">
      <c r="B517" s="1"/>
      <c r="C517" s="1"/>
      <c r="D517" s="1"/>
      <c r="E517" s="1"/>
      <c r="F517" s="1"/>
      <c r="G517" s="5"/>
      <c r="H517" s="1"/>
      <c r="I517" s="1"/>
      <c r="J517" s="5"/>
      <c r="K517" s="1"/>
      <c r="L517" s="1"/>
      <c r="M517" s="5"/>
      <c r="N517" s="5"/>
      <c r="O517" s="5"/>
      <c r="P517" s="5"/>
      <c r="Q517" s="5"/>
      <c r="R517" s="5"/>
      <c r="S517" s="70"/>
      <c r="T517" s="70"/>
      <c r="U517" s="70"/>
      <c r="V517" s="18"/>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1"/>
      <c r="BA517" s="1"/>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row>
    <row r="518" spans="2:79">
      <c r="B518" s="1"/>
      <c r="C518" s="1"/>
      <c r="D518" s="1"/>
      <c r="E518" s="1"/>
      <c r="F518" s="1"/>
      <c r="G518" s="5"/>
      <c r="H518" s="1"/>
      <c r="I518" s="1"/>
      <c r="J518" s="5"/>
      <c r="K518" s="1"/>
      <c r="L518" s="1"/>
      <c r="M518" s="5"/>
      <c r="N518" s="5"/>
      <c r="O518" s="5"/>
      <c r="P518" s="5"/>
      <c r="Q518" s="5"/>
      <c r="R518" s="5"/>
      <c r="S518" s="70"/>
      <c r="T518" s="70"/>
      <c r="U518" s="70"/>
      <c r="V518" s="18"/>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1"/>
      <c r="BA518" s="1"/>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row>
    <row r="519" spans="2:79">
      <c r="B519" s="1"/>
      <c r="C519" s="1"/>
      <c r="D519" s="1"/>
      <c r="E519" s="1"/>
      <c r="F519" s="1"/>
      <c r="G519" s="5"/>
      <c r="H519" s="1"/>
      <c r="I519" s="1"/>
      <c r="J519" s="5"/>
      <c r="K519" s="1"/>
      <c r="L519" s="1"/>
      <c r="M519" s="5"/>
      <c r="N519" s="5"/>
      <c r="O519" s="5"/>
      <c r="P519" s="5"/>
      <c r="Q519" s="5"/>
      <c r="R519" s="5"/>
      <c r="S519" s="70"/>
      <c r="T519" s="70"/>
      <c r="U519" s="70"/>
      <c r="V519" s="18"/>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1"/>
      <c r="BA519" s="1"/>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row>
    <row r="520" spans="2:79">
      <c r="B520" s="1"/>
      <c r="C520" s="1"/>
      <c r="D520" s="1"/>
      <c r="E520" s="1"/>
      <c r="F520" s="1"/>
      <c r="G520" s="5"/>
      <c r="H520" s="1"/>
      <c r="I520" s="1"/>
      <c r="J520" s="5"/>
      <c r="K520" s="1"/>
      <c r="L520" s="1"/>
      <c r="M520" s="5"/>
      <c r="N520" s="5"/>
      <c r="O520" s="5"/>
      <c r="P520" s="5"/>
      <c r="Q520" s="5"/>
      <c r="R520" s="5"/>
      <c r="S520" s="70"/>
      <c r="T520" s="70"/>
      <c r="U520" s="70"/>
      <c r="V520" s="18"/>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1"/>
      <c r="BA520" s="1"/>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row>
    <row r="521" spans="2:79">
      <c r="B521" s="1"/>
      <c r="C521" s="1"/>
      <c r="D521" s="1"/>
      <c r="E521" s="1"/>
      <c r="F521" s="1"/>
      <c r="G521" s="5"/>
      <c r="H521" s="1"/>
      <c r="I521" s="1"/>
      <c r="J521" s="5"/>
      <c r="K521" s="1"/>
      <c r="L521" s="1"/>
      <c r="M521" s="5"/>
      <c r="N521" s="5"/>
      <c r="O521" s="5"/>
      <c r="P521" s="5"/>
      <c r="Q521" s="5"/>
      <c r="R521" s="5"/>
      <c r="S521" s="70"/>
      <c r="T521" s="70"/>
      <c r="U521" s="70"/>
      <c r="V521" s="18"/>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1"/>
      <c r="BA521" s="1"/>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row>
    <row r="522" spans="2:79">
      <c r="B522" s="1"/>
      <c r="C522" s="1"/>
      <c r="D522" s="1"/>
      <c r="E522" s="1"/>
      <c r="F522" s="1"/>
      <c r="G522" s="5"/>
      <c r="H522" s="1"/>
      <c r="I522" s="1"/>
      <c r="J522" s="5"/>
      <c r="K522" s="1"/>
      <c r="L522" s="1"/>
      <c r="M522" s="5"/>
      <c r="N522" s="5"/>
      <c r="O522" s="5"/>
      <c r="P522" s="5"/>
      <c r="Q522" s="5"/>
      <c r="R522" s="5"/>
      <c r="S522" s="70"/>
      <c r="T522" s="70"/>
      <c r="U522" s="70"/>
      <c r="V522" s="18"/>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1"/>
      <c r="BA522" s="1"/>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row>
    <row r="523" spans="2:79">
      <c r="B523" s="1"/>
      <c r="C523" s="1"/>
      <c r="D523" s="1"/>
      <c r="E523" s="1"/>
      <c r="F523" s="1"/>
      <c r="G523" s="5"/>
      <c r="H523" s="1"/>
      <c r="I523" s="1"/>
      <c r="J523" s="5"/>
      <c r="K523" s="1"/>
      <c r="L523" s="1"/>
      <c r="M523" s="5"/>
      <c r="N523" s="5"/>
      <c r="O523" s="5"/>
      <c r="P523" s="5"/>
      <c r="Q523" s="5"/>
      <c r="R523" s="5"/>
      <c r="S523" s="70"/>
      <c r="T523" s="70"/>
      <c r="U523" s="70"/>
      <c r="V523" s="18"/>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1"/>
      <c r="BA523" s="1"/>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row>
    <row r="524" spans="2:79">
      <c r="B524" s="1"/>
      <c r="C524" s="1"/>
      <c r="D524" s="1"/>
      <c r="E524" s="1"/>
      <c r="F524" s="1"/>
      <c r="G524" s="5"/>
      <c r="H524" s="1"/>
      <c r="I524" s="1"/>
      <c r="J524" s="5"/>
      <c r="K524" s="1"/>
      <c r="L524" s="1"/>
      <c r="M524" s="5"/>
      <c r="N524" s="5"/>
      <c r="O524" s="5"/>
      <c r="P524" s="5"/>
      <c r="Q524" s="5"/>
      <c r="R524" s="5"/>
      <c r="S524" s="70"/>
      <c r="T524" s="70"/>
      <c r="U524" s="70"/>
      <c r="V524" s="18"/>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1"/>
      <c r="BA524" s="1"/>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row>
    <row r="525" spans="2:79">
      <c r="B525" s="1"/>
      <c r="C525" s="1"/>
      <c r="D525" s="1"/>
      <c r="E525" s="1"/>
      <c r="F525" s="1"/>
      <c r="G525" s="5"/>
      <c r="H525" s="1"/>
      <c r="I525" s="1"/>
      <c r="J525" s="5"/>
      <c r="K525" s="1"/>
      <c r="L525" s="1"/>
      <c r="M525" s="5"/>
      <c r="N525" s="5"/>
      <c r="O525" s="5"/>
      <c r="P525" s="5"/>
      <c r="Q525" s="5"/>
      <c r="R525" s="5"/>
      <c r="S525" s="70"/>
      <c r="T525" s="70"/>
      <c r="U525" s="70"/>
      <c r="V525" s="18"/>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1"/>
      <c r="BA525" s="1"/>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row>
    <row r="526" spans="2:79">
      <c r="B526" s="1"/>
      <c r="C526" s="1"/>
      <c r="D526" s="1"/>
      <c r="E526" s="1"/>
      <c r="F526" s="1"/>
      <c r="G526" s="5"/>
      <c r="H526" s="1"/>
      <c r="I526" s="1"/>
      <c r="J526" s="5"/>
      <c r="K526" s="1"/>
      <c r="L526" s="1"/>
      <c r="M526" s="5"/>
      <c r="N526" s="5"/>
      <c r="O526" s="5"/>
      <c r="P526" s="5"/>
      <c r="Q526" s="5"/>
      <c r="R526" s="5"/>
      <c r="S526" s="70"/>
      <c r="T526" s="70"/>
      <c r="U526" s="70"/>
      <c r="V526" s="18"/>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1"/>
      <c r="BA526" s="1"/>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row>
    <row r="527" spans="2:79">
      <c r="B527" s="1"/>
      <c r="C527" s="1"/>
      <c r="D527" s="1"/>
      <c r="E527" s="1"/>
      <c r="F527" s="1"/>
      <c r="G527" s="5"/>
      <c r="H527" s="1"/>
      <c r="I527" s="1"/>
      <c r="J527" s="5"/>
      <c r="K527" s="1"/>
      <c r="L527" s="1"/>
      <c r="M527" s="5"/>
      <c r="N527" s="5"/>
      <c r="O527" s="5"/>
      <c r="P527" s="5"/>
      <c r="Q527" s="5"/>
      <c r="R527" s="5"/>
      <c r="S527" s="70"/>
      <c r="T527" s="70"/>
      <c r="U527" s="70"/>
      <c r="V527" s="18"/>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1"/>
      <c r="BA527" s="1"/>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row>
    <row r="528" spans="2:79">
      <c r="B528" s="1"/>
      <c r="C528" s="1"/>
      <c r="D528" s="1"/>
      <c r="E528" s="1"/>
      <c r="F528" s="1"/>
      <c r="G528" s="5"/>
      <c r="H528" s="1"/>
      <c r="I528" s="1"/>
      <c r="J528" s="5"/>
      <c r="K528" s="1"/>
      <c r="L528" s="1"/>
      <c r="M528" s="5"/>
      <c r="N528" s="5"/>
      <c r="O528" s="5"/>
      <c r="P528" s="5"/>
      <c r="Q528" s="5"/>
      <c r="R528" s="5"/>
      <c r="S528" s="70"/>
      <c r="T528" s="70"/>
      <c r="U528" s="70"/>
      <c r="V528" s="18"/>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1"/>
      <c r="BA528" s="1"/>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row>
    <row r="529" spans="2:79">
      <c r="B529" s="1"/>
      <c r="C529" s="1"/>
      <c r="D529" s="1"/>
      <c r="E529" s="1"/>
      <c r="F529" s="1"/>
      <c r="G529" s="5"/>
      <c r="H529" s="1"/>
      <c r="I529" s="1"/>
      <c r="J529" s="5"/>
      <c r="K529" s="1"/>
      <c r="L529" s="1"/>
      <c r="M529" s="5"/>
      <c r="N529" s="5"/>
      <c r="O529" s="5"/>
      <c r="P529" s="5"/>
      <c r="Q529" s="5"/>
      <c r="R529" s="5"/>
      <c r="S529" s="70"/>
      <c r="T529" s="70"/>
      <c r="U529" s="70"/>
      <c r="V529" s="18"/>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1"/>
      <c r="BA529" s="1"/>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row>
    <row r="530" spans="2:79">
      <c r="B530" s="1"/>
      <c r="C530" s="1"/>
      <c r="D530" s="1"/>
      <c r="E530" s="1"/>
      <c r="F530" s="1"/>
      <c r="G530" s="5"/>
      <c r="H530" s="1"/>
      <c r="I530" s="1"/>
      <c r="J530" s="5"/>
      <c r="K530" s="1"/>
      <c r="L530" s="1"/>
      <c r="M530" s="5"/>
      <c r="N530" s="5"/>
      <c r="O530" s="5"/>
      <c r="P530" s="5"/>
      <c r="Q530" s="5"/>
      <c r="R530" s="5"/>
      <c r="S530" s="70"/>
      <c r="T530" s="70"/>
      <c r="U530" s="70"/>
      <c r="V530" s="18"/>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1"/>
      <c r="BA530" s="1"/>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row>
    <row r="531" spans="2:79">
      <c r="B531" s="1"/>
      <c r="C531" s="1"/>
      <c r="D531" s="1"/>
      <c r="E531" s="1"/>
      <c r="F531" s="1"/>
      <c r="G531" s="5"/>
      <c r="H531" s="1"/>
      <c r="I531" s="1"/>
      <c r="J531" s="5"/>
      <c r="K531" s="1"/>
      <c r="L531" s="1"/>
      <c r="M531" s="5"/>
      <c r="N531" s="5"/>
      <c r="O531" s="5"/>
      <c r="P531" s="5"/>
      <c r="Q531" s="5"/>
      <c r="R531" s="5"/>
      <c r="S531" s="70"/>
      <c r="T531" s="70"/>
      <c r="U531" s="70"/>
      <c r="V531" s="18"/>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1"/>
      <c r="BA531" s="1"/>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row>
    <row r="532" spans="2:79">
      <c r="B532" s="1"/>
      <c r="C532" s="1"/>
      <c r="D532" s="1"/>
      <c r="E532" s="1"/>
      <c r="F532" s="1"/>
      <c r="G532" s="5"/>
      <c r="H532" s="1"/>
      <c r="I532" s="1"/>
      <c r="J532" s="5"/>
      <c r="K532" s="1"/>
      <c r="L532" s="1"/>
      <c r="M532" s="5"/>
      <c r="N532" s="5"/>
      <c r="O532" s="5"/>
      <c r="P532" s="5"/>
      <c r="Q532" s="5"/>
      <c r="R532" s="5"/>
      <c r="S532" s="70"/>
      <c r="T532" s="70"/>
      <c r="U532" s="70"/>
      <c r="V532" s="18"/>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1"/>
      <c r="BA532" s="1"/>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row>
    <row r="533" spans="2:79">
      <c r="B533" s="1"/>
      <c r="C533" s="1"/>
      <c r="D533" s="1"/>
      <c r="E533" s="1"/>
      <c r="F533" s="1"/>
      <c r="G533" s="5"/>
      <c r="H533" s="1"/>
      <c r="I533" s="1"/>
      <c r="J533" s="5"/>
      <c r="K533" s="1"/>
      <c r="L533" s="1"/>
      <c r="M533" s="5"/>
      <c r="N533" s="5"/>
      <c r="O533" s="5"/>
      <c r="P533" s="5"/>
      <c r="Q533" s="5"/>
      <c r="R533" s="5"/>
      <c r="S533" s="70"/>
      <c r="T533" s="70"/>
      <c r="U533" s="70"/>
      <c r="V533" s="18"/>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1"/>
      <c r="BA533" s="1"/>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row>
    <row r="534" spans="2:79">
      <c r="B534" s="1"/>
      <c r="C534" s="1"/>
      <c r="D534" s="1"/>
      <c r="E534" s="1"/>
      <c r="F534" s="1"/>
      <c r="G534" s="5"/>
      <c r="H534" s="1"/>
      <c r="I534" s="1"/>
      <c r="J534" s="5"/>
      <c r="K534" s="1"/>
      <c r="L534" s="1"/>
      <c r="M534" s="5"/>
      <c r="N534" s="5"/>
      <c r="O534" s="5"/>
      <c r="P534" s="5"/>
      <c r="Q534" s="5"/>
      <c r="R534" s="5"/>
      <c r="S534" s="70"/>
      <c r="T534" s="70"/>
      <c r="U534" s="70"/>
      <c r="V534" s="18"/>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1"/>
      <c r="BA534" s="1"/>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row>
    <row r="535" spans="2:79">
      <c r="B535" s="1"/>
      <c r="C535" s="1"/>
      <c r="D535" s="1"/>
      <c r="E535" s="1"/>
      <c r="F535" s="1"/>
      <c r="G535" s="5"/>
      <c r="H535" s="1"/>
      <c r="I535" s="1"/>
      <c r="J535" s="5"/>
      <c r="K535" s="1"/>
      <c r="L535" s="1"/>
      <c r="M535" s="5"/>
      <c r="N535" s="5"/>
      <c r="O535" s="5"/>
      <c r="P535" s="5"/>
      <c r="Q535" s="5"/>
      <c r="R535" s="5"/>
      <c r="S535" s="70"/>
      <c r="T535" s="70"/>
      <c r="U535" s="70"/>
      <c r="V535" s="18"/>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1"/>
      <c r="BA535" s="1"/>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row>
    <row r="536" spans="2:79">
      <c r="B536" s="1"/>
      <c r="C536" s="1"/>
      <c r="D536" s="1"/>
      <c r="E536" s="1"/>
      <c r="F536" s="1"/>
      <c r="G536" s="5"/>
      <c r="H536" s="1"/>
      <c r="I536" s="1"/>
      <c r="J536" s="5"/>
      <c r="K536" s="1"/>
      <c r="L536" s="1"/>
      <c r="M536" s="5"/>
      <c r="N536" s="5"/>
      <c r="O536" s="5"/>
      <c r="P536" s="5"/>
      <c r="Q536" s="5"/>
      <c r="R536" s="5"/>
      <c r="S536" s="70"/>
      <c r="T536" s="70"/>
      <c r="U536" s="70"/>
      <c r="V536" s="18"/>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1"/>
      <c r="BA536" s="1"/>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row>
    <row r="537" spans="2:79">
      <c r="B537" s="1"/>
      <c r="C537" s="1"/>
      <c r="D537" s="1"/>
      <c r="E537" s="1"/>
      <c r="F537" s="1"/>
      <c r="G537" s="5"/>
      <c r="H537" s="1"/>
      <c r="I537" s="1"/>
      <c r="J537" s="5"/>
      <c r="K537" s="1"/>
      <c r="L537" s="1"/>
      <c r="M537" s="5"/>
      <c r="N537" s="5"/>
      <c r="O537" s="5"/>
      <c r="P537" s="5"/>
      <c r="Q537" s="5"/>
      <c r="R537" s="5"/>
      <c r="S537" s="70"/>
      <c r="T537" s="70"/>
      <c r="U537" s="70"/>
      <c r="V537" s="18"/>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1"/>
      <c r="BA537" s="1"/>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row>
    <row r="538" spans="2:79">
      <c r="B538" s="1"/>
      <c r="C538" s="1"/>
      <c r="D538" s="1"/>
      <c r="E538" s="1"/>
      <c r="F538" s="1"/>
      <c r="G538" s="5"/>
      <c r="H538" s="1"/>
      <c r="I538" s="1"/>
      <c r="J538" s="5"/>
      <c r="K538" s="1"/>
      <c r="L538" s="1"/>
      <c r="M538" s="5"/>
      <c r="N538" s="5"/>
      <c r="O538" s="5"/>
      <c r="P538" s="5"/>
      <c r="Q538" s="5"/>
      <c r="R538" s="5"/>
      <c r="S538" s="70"/>
      <c r="T538" s="70"/>
      <c r="U538" s="70"/>
      <c r="V538" s="18"/>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1"/>
      <c r="BA538" s="1"/>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row>
    <row r="539" spans="2:79">
      <c r="B539" s="1"/>
      <c r="C539" s="1"/>
      <c r="D539" s="1"/>
      <c r="E539" s="1"/>
      <c r="F539" s="1"/>
      <c r="G539" s="5"/>
      <c r="H539" s="1"/>
      <c r="I539" s="1"/>
      <c r="J539" s="5"/>
      <c r="K539" s="1"/>
      <c r="L539" s="1"/>
      <c r="M539" s="5"/>
      <c r="N539" s="5"/>
      <c r="O539" s="5"/>
      <c r="P539" s="5"/>
      <c r="Q539" s="5"/>
      <c r="R539" s="5"/>
      <c r="S539" s="70"/>
      <c r="T539" s="70"/>
      <c r="U539" s="70"/>
      <c r="V539" s="18"/>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1"/>
      <c r="BA539" s="1"/>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row>
    <row r="540" spans="2:79">
      <c r="B540" s="1"/>
      <c r="C540" s="1"/>
      <c r="D540" s="1"/>
      <c r="E540" s="1"/>
      <c r="F540" s="1"/>
      <c r="G540" s="5"/>
      <c r="H540" s="1"/>
      <c r="I540" s="1"/>
      <c r="J540" s="5"/>
      <c r="K540" s="1"/>
      <c r="L540" s="1"/>
      <c r="M540" s="5"/>
      <c r="N540" s="5"/>
      <c r="O540" s="5"/>
      <c r="P540" s="5"/>
      <c r="Q540" s="5"/>
      <c r="R540" s="5"/>
      <c r="S540" s="70"/>
      <c r="T540" s="70"/>
      <c r="U540" s="70"/>
      <c r="V540" s="18"/>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1"/>
      <c r="BA540" s="1"/>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row>
    <row r="541" spans="2:79">
      <c r="B541" s="1"/>
      <c r="C541" s="1"/>
      <c r="D541" s="1"/>
      <c r="E541" s="1"/>
      <c r="F541" s="1"/>
      <c r="G541" s="5"/>
      <c r="H541" s="1"/>
      <c r="I541" s="1"/>
      <c r="J541" s="5"/>
      <c r="K541" s="1"/>
      <c r="L541" s="1"/>
      <c r="M541" s="5"/>
      <c r="N541" s="5"/>
      <c r="O541" s="5"/>
      <c r="P541" s="5"/>
      <c r="Q541" s="5"/>
      <c r="R541" s="5"/>
      <c r="S541" s="70"/>
      <c r="T541" s="70"/>
      <c r="U541" s="70"/>
      <c r="V541" s="18"/>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1"/>
      <c r="BA541" s="1"/>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row>
    <row r="542" spans="2:79">
      <c r="B542" s="1"/>
      <c r="C542" s="1"/>
      <c r="D542" s="1"/>
      <c r="E542" s="1"/>
      <c r="F542" s="1"/>
      <c r="G542" s="5"/>
      <c r="H542" s="1"/>
      <c r="I542" s="1"/>
      <c r="J542" s="5"/>
      <c r="K542" s="1"/>
      <c r="L542" s="1"/>
      <c r="M542" s="5"/>
      <c r="N542" s="5"/>
      <c r="O542" s="5"/>
      <c r="P542" s="5"/>
      <c r="Q542" s="5"/>
      <c r="R542" s="5"/>
      <c r="S542" s="70"/>
      <c r="T542" s="70"/>
      <c r="U542" s="70"/>
      <c r="V542" s="18"/>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1"/>
      <c r="BA542" s="1"/>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row>
    <row r="543" spans="2:79">
      <c r="B543" s="1"/>
      <c r="C543" s="1"/>
      <c r="D543" s="1"/>
      <c r="E543" s="1"/>
      <c r="F543" s="1"/>
      <c r="G543" s="5"/>
      <c r="H543" s="1"/>
      <c r="I543" s="1"/>
      <c r="J543" s="5"/>
      <c r="K543" s="1"/>
      <c r="L543" s="1"/>
      <c r="M543" s="5"/>
      <c r="N543" s="5"/>
      <c r="O543" s="5"/>
      <c r="P543" s="5"/>
      <c r="Q543" s="5"/>
      <c r="R543" s="5"/>
      <c r="S543" s="70"/>
      <c r="T543" s="70"/>
      <c r="U543" s="70"/>
      <c r="V543" s="18"/>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1"/>
      <c r="BA543" s="1"/>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row>
    <row r="544" spans="2:79">
      <c r="B544" s="1"/>
      <c r="C544" s="1"/>
      <c r="D544" s="1"/>
      <c r="E544" s="1"/>
      <c r="F544" s="1"/>
      <c r="G544" s="5"/>
      <c r="H544" s="1"/>
      <c r="I544" s="1"/>
      <c r="J544" s="5"/>
      <c r="K544" s="1"/>
      <c r="L544" s="1"/>
      <c r="M544" s="5"/>
      <c r="N544" s="5"/>
      <c r="O544" s="5"/>
      <c r="P544" s="5"/>
      <c r="Q544" s="5"/>
      <c r="R544" s="5"/>
      <c r="S544" s="70"/>
      <c r="T544" s="70"/>
      <c r="U544" s="70"/>
      <c r="V544" s="18"/>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1"/>
      <c r="BA544" s="1"/>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row>
    <row r="545" spans="2:79">
      <c r="B545" s="1"/>
      <c r="C545" s="1"/>
      <c r="D545" s="1"/>
      <c r="E545" s="1"/>
      <c r="F545" s="1"/>
      <c r="G545" s="5"/>
      <c r="H545" s="1"/>
      <c r="I545" s="1"/>
      <c r="J545" s="5"/>
      <c r="K545" s="1"/>
      <c r="L545" s="1"/>
      <c r="M545" s="5"/>
      <c r="N545" s="5"/>
      <c r="O545" s="5"/>
      <c r="P545" s="5"/>
      <c r="Q545" s="5"/>
      <c r="R545" s="5"/>
      <c r="S545" s="70"/>
      <c r="T545" s="70"/>
      <c r="U545" s="70"/>
      <c r="V545" s="18"/>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1"/>
      <c r="BA545" s="1"/>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row>
    <row r="546" spans="2:79">
      <c r="B546" s="1"/>
      <c r="C546" s="1"/>
      <c r="D546" s="1"/>
      <c r="E546" s="1"/>
      <c r="F546" s="1"/>
      <c r="G546" s="5"/>
      <c r="H546" s="1"/>
      <c r="I546" s="1"/>
      <c r="J546" s="5"/>
      <c r="K546" s="1"/>
      <c r="L546" s="1"/>
      <c r="M546" s="5"/>
      <c r="N546" s="5"/>
      <c r="O546" s="5"/>
      <c r="P546" s="5"/>
      <c r="Q546" s="5"/>
      <c r="R546" s="5"/>
      <c r="S546" s="70"/>
      <c r="T546" s="70"/>
      <c r="U546" s="70"/>
      <c r="V546" s="18"/>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1"/>
      <c r="BA546" s="1"/>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row>
    <row r="547" spans="2:79">
      <c r="B547" s="1"/>
      <c r="C547" s="1"/>
      <c r="D547" s="1"/>
      <c r="E547" s="1"/>
      <c r="F547" s="1"/>
      <c r="G547" s="5"/>
      <c r="H547" s="1"/>
      <c r="I547" s="1"/>
      <c r="J547" s="5"/>
      <c r="K547" s="1"/>
      <c r="L547" s="1"/>
      <c r="M547" s="5"/>
      <c r="N547" s="5"/>
      <c r="O547" s="5"/>
      <c r="P547" s="5"/>
      <c r="Q547" s="5"/>
      <c r="R547" s="5"/>
      <c r="S547" s="70"/>
      <c r="T547" s="70"/>
      <c r="U547" s="70"/>
      <c r="V547" s="18"/>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1"/>
      <c r="BA547" s="1"/>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row>
    <row r="548" spans="2:79">
      <c r="B548" s="1"/>
      <c r="C548" s="1"/>
      <c r="D548" s="1"/>
      <c r="E548" s="1"/>
      <c r="F548" s="1"/>
      <c r="G548" s="5"/>
      <c r="H548" s="1"/>
      <c r="I548" s="1"/>
      <c r="J548" s="5"/>
      <c r="K548" s="1"/>
      <c r="L548" s="1"/>
      <c r="M548" s="5"/>
      <c r="N548" s="5"/>
      <c r="O548" s="5"/>
      <c r="P548" s="5"/>
      <c r="Q548" s="5"/>
      <c r="R548" s="5"/>
      <c r="S548" s="70"/>
      <c r="T548" s="70"/>
      <c r="U548" s="70"/>
      <c r="V548" s="18"/>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1"/>
      <c r="BA548" s="1"/>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row>
    <row r="549" spans="2:79">
      <c r="B549" s="1"/>
      <c r="C549" s="1"/>
      <c r="D549" s="1"/>
      <c r="E549" s="1"/>
      <c r="F549" s="1"/>
      <c r="G549" s="5"/>
      <c r="H549" s="1"/>
      <c r="I549" s="1"/>
      <c r="J549" s="5"/>
      <c r="K549" s="1"/>
      <c r="L549" s="1"/>
      <c r="M549" s="5"/>
      <c r="N549" s="5"/>
      <c r="O549" s="5"/>
      <c r="P549" s="5"/>
      <c r="Q549" s="5"/>
      <c r="R549" s="5"/>
      <c r="S549" s="70"/>
      <c r="T549" s="70"/>
      <c r="U549" s="70"/>
      <c r="V549" s="18"/>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1"/>
      <c r="BA549" s="1"/>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row>
    <row r="550" spans="2:79">
      <c r="B550" s="1"/>
      <c r="C550" s="1"/>
      <c r="D550" s="1"/>
      <c r="E550" s="1"/>
      <c r="F550" s="1"/>
      <c r="G550" s="5"/>
      <c r="H550" s="1"/>
      <c r="I550" s="1"/>
      <c r="J550" s="5"/>
      <c r="K550" s="1"/>
      <c r="L550" s="1"/>
      <c r="M550" s="5"/>
      <c r="N550" s="5"/>
      <c r="O550" s="5"/>
      <c r="P550" s="5"/>
      <c r="Q550" s="5"/>
      <c r="R550" s="5"/>
      <c r="S550" s="70"/>
      <c r="T550" s="70"/>
      <c r="U550" s="70"/>
      <c r="V550" s="18"/>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1"/>
      <c r="BA550" s="1"/>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row>
    <row r="551" spans="2:79">
      <c r="B551" s="1"/>
      <c r="C551" s="1"/>
      <c r="D551" s="1"/>
      <c r="E551" s="1"/>
      <c r="F551" s="1"/>
      <c r="G551" s="5"/>
      <c r="H551" s="1"/>
      <c r="I551" s="1"/>
      <c r="J551" s="5"/>
      <c r="K551" s="1"/>
      <c r="L551" s="1"/>
      <c r="M551" s="5"/>
      <c r="N551" s="5"/>
      <c r="O551" s="5"/>
      <c r="P551" s="5"/>
      <c r="Q551" s="5"/>
      <c r="R551" s="5"/>
      <c r="S551" s="70"/>
      <c r="T551" s="70"/>
      <c r="U551" s="70"/>
      <c r="V551" s="18"/>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1"/>
      <c r="BA551" s="1"/>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row>
    <row r="552" spans="2:79">
      <c r="B552" s="1"/>
      <c r="C552" s="1"/>
      <c r="D552" s="1"/>
      <c r="E552" s="1"/>
      <c r="F552" s="1"/>
      <c r="G552" s="5"/>
      <c r="H552" s="1"/>
      <c r="I552" s="1"/>
      <c r="J552" s="5"/>
      <c r="K552" s="1"/>
      <c r="L552" s="1"/>
      <c r="M552" s="5"/>
      <c r="N552" s="5"/>
      <c r="O552" s="5"/>
      <c r="P552" s="5"/>
      <c r="Q552" s="5"/>
      <c r="R552" s="5"/>
      <c r="S552" s="70"/>
      <c r="T552" s="70"/>
      <c r="U552" s="70"/>
      <c r="V552" s="18"/>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1"/>
      <c r="BA552" s="1"/>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row>
    <row r="553" spans="2:79">
      <c r="B553" s="1"/>
      <c r="C553" s="1"/>
      <c r="D553" s="1"/>
      <c r="E553" s="1"/>
      <c r="F553" s="1"/>
      <c r="G553" s="5"/>
      <c r="H553" s="1"/>
      <c r="I553" s="1"/>
      <c r="J553" s="5"/>
      <c r="K553" s="1"/>
      <c r="L553" s="1"/>
      <c r="M553" s="5"/>
      <c r="N553" s="5"/>
      <c r="O553" s="5"/>
      <c r="P553" s="5"/>
      <c r="Q553" s="5"/>
      <c r="R553" s="5"/>
      <c r="S553" s="70"/>
      <c r="T553" s="70"/>
      <c r="U553" s="70"/>
      <c r="V553" s="18"/>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1"/>
      <c r="BA553" s="1"/>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row>
    <row r="554" spans="2:79">
      <c r="B554" s="1"/>
      <c r="C554" s="1"/>
      <c r="D554" s="1"/>
      <c r="E554" s="1"/>
      <c r="F554" s="1"/>
      <c r="G554" s="5"/>
      <c r="H554" s="1"/>
      <c r="I554" s="1"/>
      <c r="J554" s="5"/>
      <c r="K554" s="1"/>
      <c r="L554" s="1"/>
      <c r="M554" s="5"/>
      <c r="N554" s="5"/>
      <c r="O554" s="5"/>
      <c r="P554" s="5"/>
      <c r="Q554" s="5"/>
      <c r="R554" s="5"/>
      <c r="S554" s="70"/>
      <c r="T554" s="70"/>
      <c r="U554" s="70"/>
      <c r="V554" s="18"/>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1"/>
      <c r="BA554" s="1"/>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row>
    <row r="555" spans="2:79">
      <c r="B555" s="1"/>
      <c r="C555" s="1"/>
      <c r="D555" s="1"/>
      <c r="E555" s="1"/>
      <c r="F555" s="1"/>
      <c r="G555" s="5"/>
      <c r="H555" s="1"/>
      <c r="I555" s="1"/>
      <c r="J555" s="5"/>
      <c r="K555" s="1"/>
      <c r="L555" s="1"/>
      <c r="M555" s="5"/>
      <c r="N555" s="5"/>
      <c r="O555" s="5"/>
      <c r="P555" s="5"/>
      <c r="Q555" s="5"/>
      <c r="R555" s="5"/>
      <c r="S555" s="70"/>
      <c r="T555" s="70"/>
      <c r="U555" s="70"/>
      <c r="V555" s="18"/>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1"/>
      <c r="BA555" s="1"/>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row>
    <row r="556" spans="2:79">
      <c r="B556" s="1"/>
      <c r="C556" s="1"/>
      <c r="D556" s="1"/>
      <c r="E556" s="1"/>
      <c r="F556" s="1"/>
      <c r="G556" s="5"/>
      <c r="H556" s="1"/>
      <c r="I556" s="1"/>
      <c r="J556" s="5"/>
      <c r="K556" s="1"/>
      <c r="L556" s="1"/>
      <c r="M556" s="5"/>
      <c r="N556" s="5"/>
      <c r="O556" s="5"/>
      <c r="P556" s="5"/>
      <c r="Q556" s="5"/>
      <c r="R556" s="5"/>
      <c r="S556" s="70"/>
      <c r="T556" s="70"/>
      <c r="U556" s="70"/>
      <c r="V556" s="18"/>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1"/>
      <c r="BA556" s="1"/>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row>
    <row r="557" spans="2:79">
      <c r="B557" s="1"/>
      <c r="C557" s="1"/>
      <c r="D557" s="1"/>
      <c r="E557" s="1"/>
      <c r="F557" s="1"/>
      <c r="G557" s="5"/>
      <c r="H557" s="1"/>
      <c r="I557" s="1"/>
      <c r="J557" s="5"/>
      <c r="K557" s="1"/>
      <c r="L557" s="1"/>
      <c r="M557" s="5"/>
      <c r="N557" s="5"/>
      <c r="O557" s="5"/>
      <c r="P557" s="5"/>
      <c r="Q557" s="5"/>
      <c r="R557" s="5"/>
      <c r="S557" s="70"/>
      <c r="T557" s="70"/>
      <c r="U557" s="70"/>
      <c r="V557" s="18"/>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1"/>
      <c r="BA557" s="1"/>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row>
    <row r="558" spans="2:79">
      <c r="B558" s="1"/>
      <c r="C558" s="1"/>
      <c r="D558" s="1"/>
      <c r="E558" s="1"/>
      <c r="F558" s="1"/>
      <c r="G558" s="5"/>
      <c r="H558" s="1"/>
      <c r="I558" s="1"/>
      <c r="J558" s="5"/>
      <c r="K558" s="1"/>
      <c r="L558" s="1"/>
      <c r="M558" s="5"/>
      <c r="N558" s="5"/>
      <c r="O558" s="5"/>
      <c r="P558" s="5"/>
      <c r="Q558" s="5"/>
      <c r="R558" s="5"/>
      <c r="S558" s="70"/>
      <c r="T558" s="70"/>
      <c r="U558" s="70"/>
      <c r="V558" s="18"/>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1"/>
      <c r="BA558" s="1"/>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row>
    <row r="559" spans="2:79">
      <c r="B559" s="1"/>
      <c r="C559" s="1"/>
      <c r="D559" s="1"/>
      <c r="E559" s="1"/>
      <c r="F559" s="1"/>
      <c r="G559" s="5"/>
      <c r="H559" s="1"/>
      <c r="I559" s="1"/>
      <c r="J559" s="5"/>
      <c r="K559" s="1"/>
      <c r="L559" s="1"/>
      <c r="M559" s="5"/>
      <c r="N559" s="5"/>
      <c r="O559" s="5"/>
      <c r="P559" s="5"/>
      <c r="Q559" s="5"/>
      <c r="R559" s="5"/>
      <c r="S559" s="70"/>
      <c r="T559" s="70"/>
      <c r="U559" s="70"/>
      <c r="V559" s="18"/>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1"/>
      <c r="BA559" s="1"/>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row>
    <row r="560" spans="2:79">
      <c r="B560" s="1"/>
      <c r="C560" s="1"/>
      <c r="D560" s="1"/>
      <c r="E560" s="1"/>
      <c r="F560" s="1"/>
      <c r="G560" s="5"/>
      <c r="H560" s="1"/>
      <c r="I560" s="1"/>
      <c r="J560" s="5"/>
      <c r="K560" s="1"/>
      <c r="L560" s="1"/>
      <c r="M560" s="5"/>
      <c r="N560" s="5"/>
      <c r="O560" s="5"/>
      <c r="P560" s="5"/>
      <c r="Q560" s="5"/>
      <c r="R560" s="5"/>
      <c r="S560" s="70"/>
      <c r="T560" s="70"/>
      <c r="U560" s="70"/>
      <c r="V560" s="18"/>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1"/>
      <c r="BA560" s="1"/>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row>
    <row r="561" spans="2:79">
      <c r="B561" s="1"/>
      <c r="C561" s="1"/>
      <c r="D561" s="1"/>
      <c r="E561" s="1"/>
      <c r="F561" s="1"/>
      <c r="G561" s="5"/>
      <c r="H561" s="1"/>
      <c r="I561" s="1"/>
      <c r="J561" s="5"/>
      <c r="K561" s="1"/>
      <c r="L561" s="1"/>
      <c r="M561" s="5"/>
      <c r="N561" s="5"/>
      <c r="O561" s="5"/>
      <c r="P561" s="5"/>
      <c r="Q561" s="5"/>
      <c r="R561" s="5"/>
      <c r="S561" s="70"/>
      <c r="T561" s="70"/>
      <c r="U561" s="70"/>
      <c r="V561" s="18"/>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1"/>
      <c r="BA561" s="1"/>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row>
    <row r="562" spans="2:79">
      <c r="B562" s="1"/>
      <c r="C562" s="1"/>
      <c r="D562" s="1"/>
      <c r="E562" s="1"/>
      <c r="F562" s="1"/>
      <c r="G562" s="5"/>
      <c r="H562" s="1"/>
      <c r="I562" s="1"/>
      <c r="J562" s="5"/>
      <c r="K562" s="1"/>
      <c r="L562" s="1"/>
      <c r="M562" s="5"/>
      <c r="N562" s="5"/>
      <c r="O562" s="5"/>
      <c r="P562" s="5"/>
      <c r="Q562" s="5"/>
      <c r="R562" s="5"/>
      <c r="S562" s="70"/>
      <c r="T562" s="70"/>
      <c r="U562" s="70"/>
      <c r="V562" s="18"/>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1"/>
      <c r="BA562" s="1"/>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row>
    <row r="563" spans="2:79">
      <c r="B563" s="1"/>
      <c r="C563" s="1"/>
      <c r="D563" s="1"/>
      <c r="E563" s="1"/>
      <c r="F563" s="1"/>
      <c r="G563" s="5"/>
      <c r="H563" s="1"/>
      <c r="I563" s="1"/>
      <c r="J563" s="5"/>
      <c r="K563" s="1"/>
      <c r="L563" s="1"/>
      <c r="M563" s="5"/>
      <c r="N563" s="5"/>
      <c r="O563" s="5"/>
      <c r="P563" s="5"/>
      <c r="Q563" s="5"/>
      <c r="R563" s="5"/>
      <c r="S563" s="70"/>
      <c r="T563" s="70"/>
      <c r="U563" s="70"/>
      <c r="V563" s="18"/>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1"/>
      <c r="BA563" s="1"/>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row>
    <row r="564" spans="2:79">
      <c r="B564" s="1"/>
      <c r="C564" s="1"/>
      <c r="D564" s="1"/>
      <c r="E564" s="1"/>
      <c r="F564" s="1"/>
      <c r="G564" s="5"/>
      <c r="H564" s="1"/>
      <c r="I564" s="1"/>
      <c r="J564" s="5"/>
      <c r="K564" s="1"/>
      <c r="L564" s="1"/>
      <c r="M564" s="5"/>
      <c r="N564" s="5"/>
      <c r="O564" s="5"/>
      <c r="P564" s="5"/>
      <c r="Q564" s="5"/>
      <c r="R564" s="5"/>
      <c r="S564" s="70"/>
      <c r="T564" s="70"/>
      <c r="U564" s="70"/>
      <c r="V564" s="18"/>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1"/>
      <c r="BA564" s="1"/>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row>
    <row r="565" spans="2:79">
      <c r="B565" s="1"/>
      <c r="C565" s="1"/>
      <c r="D565" s="1"/>
      <c r="E565" s="1"/>
      <c r="F565" s="1"/>
      <c r="G565" s="5"/>
      <c r="H565" s="1"/>
      <c r="I565" s="1"/>
      <c r="J565" s="5"/>
      <c r="K565" s="1"/>
      <c r="L565" s="1"/>
      <c r="M565" s="5"/>
      <c r="N565" s="5"/>
      <c r="O565" s="5"/>
      <c r="P565" s="5"/>
      <c r="Q565" s="5"/>
      <c r="R565" s="5"/>
      <c r="S565" s="70"/>
      <c r="T565" s="70"/>
      <c r="U565" s="70"/>
      <c r="V565" s="18"/>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1"/>
      <c r="BA565" s="1"/>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row>
    <row r="566" spans="2:79">
      <c r="B566" s="1"/>
      <c r="C566" s="1"/>
      <c r="D566" s="1"/>
      <c r="E566" s="1"/>
      <c r="F566" s="1"/>
      <c r="G566" s="5"/>
      <c r="H566" s="1"/>
      <c r="I566" s="1"/>
      <c r="J566" s="5"/>
      <c r="K566" s="1"/>
      <c r="L566" s="1"/>
      <c r="M566" s="5"/>
      <c r="N566" s="5"/>
      <c r="O566" s="5"/>
      <c r="P566" s="5"/>
      <c r="Q566" s="5"/>
      <c r="R566" s="5"/>
      <c r="S566" s="70"/>
      <c r="T566" s="70"/>
      <c r="U566" s="70"/>
      <c r="V566" s="18"/>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1"/>
      <c r="BA566" s="1"/>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row>
    <row r="567" spans="2:79">
      <c r="B567" s="1"/>
      <c r="C567" s="1"/>
      <c r="D567" s="1"/>
      <c r="E567" s="1"/>
      <c r="F567" s="1"/>
      <c r="G567" s="5"/>
      <c r="H567" s="1"/>
      <c r="I567" s="1"/>
      <c r="J567" s="5"/>
      <c r="K567" s="1"/>
      <c r="L567" s="1"/>
      <c r="M567" s="5"/>
      <c r="N567" s="5"/>
      <c r="O567" s="5"/>
      <c r="P567" s="5"/>
      <c r="Q567" s="5"/>
      <c r="R567" s="5"/>
      <c r="S567" s="70"/>
      <c r="T567" s="70"/>
      <c r="U567" s="70"/>
      <c r="V567" s="18"/>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1"/>
      <c r="BA567" s="1"/>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row>
    <row r="568" spans="2:79">
      <c r="B568" s="1"/>
      <c r="C568" s="1"/>
      <c r="D568" s="1"/>
      <c r="E568" s="1"/>
      <c r="F568" s="1"/>
      <c r="G568" s="5"/>
      <c r="H568" s="1"/>
      <c r="I568" s="1"/>
      <c r="J568" s="5"/>
      <c r="K568" s="1"/>
      <c r="L568" s="1"/>
      <c r="M568" s="5"/>
      <c r="N568" s="5"/>
      <c r="O568" s="5"/>
      <c r="P568" s="5"/>
      <c r="Q568" s="5"/>
      <c r="R568" s="5"/>
      <c r="S568" s="70"/>
      <c r="T568" s="70"/>
      <c r="U568" s="70"/>
      <c r="V568" s="18"/>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1"/>
      <c r="BA568" s="1"/>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row>
    <row r="569" spans="2:79">
      <c r="B569" s="1"/>
      <c r="C569" s="1"/>
      <c r="D569" s="1"/>
      <c r="E569" s="1"/>
      <c r="F569" s="1"/>
      <c r="G569" s="5"/>
      <c r="H569" s="1"/>
      <c r="I569" s="1"/>
      <c r="J569" s="5"/>
      <c r="K569" s="1"/>
      <c r="L569" s="1"/>
      <c r="M569" s="5"/>
      <c r="N569" s="5"/>
      <c r="O569" s="5"/>
      <c r="P569" s="5"/>
      <c r="Q569" s="5"/>
      <c r="R569" s="5"/>
      <c r="S569" s="70"/>
      <c r="T569" s="70"/>
      <c r="U569" s="70"/>
      <c r="V569" s="18"/>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1"/>
      <c r="BA569" s="1"/>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row>
    <row r="570" spans="2:79">
      <c r="B570" s="1"/>
      <c r="C570" s="1"/>
      <c r="D570" s="1"/>
      <c r="E570" s="1"/>
      <c r="F570" s="1"/>
      <c r="G570" s="5"/>
      <c r="H570" s="1"/>
      <c r="I570" s="1"/>
      <c r="J570" s="5"/>
      <c r="K570" s="1"/>
      <c r="L570" s="1"/>
      <c r="M570" s="5"/>
      <c r="N570" s="5"/>
      <c r="O570" s="5"/>
      <c r="P570" s="5"/>
      <c r="Q570" s="5"/>
      <c r="R570" s="5"/>
      <c r="S570" s="70"/>
      <c r="T570" s="70"/>
      <c r="U570" s="70"/>
      <c r="V570" s="18"/>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1"/>
      <c r="BA570" s="1"/>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row>
    <row r="571" spans="2:79">
      <c r="B571" s="1"/>
      <c r="C571" s="1"/>
      <c r="D571" s="1"/>
      <c r="E571" s="1"/>
      <c r="F571" s="1"/>
      <c r="G571" s="5"/>
      <c r="H571" s="1"/>
      <c r="I571" s="1"/>
      <c r="J571" s="5"/>
      <c r="K571" s="1"/>
      <c r="L571" s="1"/>
      <c r="M571" s="5"/>
      <c r="N571" s="5"/>
      <c r="O571" s="5"/>
      <c r="P571" s="5"/>
      <c r="Q571" s="5"/>
      <c r="R571" s="5"/>
      <c r="S571" s="70"/>
      <c r="T571" s="70"/>
      <c r="U571" s="70"/>
      <c r="V571" s="18"/>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1"/>
      <c r="BA571" s="1"/>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row>
    <row r="572" spans="2:79">
      <c r="B572" s="1"/>
      <c r="C572" s="1"/>
      <c r="D572" s="1"/>
      <c r="E572" s="1"/>
      <c r="F572" s="1"/>
      <c r="G572" s="5"/>
      <c r="H572" s="1"/>
      <c r="I572" s="1"/>
      <c r="J572" s="5"/>
      <c r="K572" s="1"/>
      <c r="L572" s="1"/>
      <c r="M572" s="5"/>
      <c r="N572" s="5"/>
      <c r="O572" s="5"/>
      <c r="P572" s="5"/>
      <c r="Q572" s="5"/>
      <c r="R572" s="5"/>
      <c r="S572" s="70"/>
      <c r="T572" s="70"/>
      <c r="U572" s="70"/>
      <c r="V572" s="18"/>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1"/>
      <c r="BA572" s="1"/>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row>
    <row r="573" spans="2:79">
      <c r="B573" s="1"/>
      <c r="C573" s="1"/>
      <c r="D573" s="1"/>
      <c r="E573" s="1"/>
      <c r="F573" s="1"/>
      <c r="G573" s="5"/>
      <c r="H573" s="1"/>
      <c r="I573" s="1"/>
      <c r="J573" s="5"/>
      <c r="K573" s="1"/>
      <c r="L573" s="1"/>
      <c r="M573" s="5"/>
      <c r="N573" s="5"/>
      <c r="O573" s="5"/>
      <c r="P573" s="5"/>
      <c r="Q573" s="5"/>
      <c r="R573" s="5"/>
      <c r="S573" s="70"/>
      <c r="T573" s="70"/>
      <c r="U573" s="70"/>
      <c r="V573" s="18"/>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1"/>
      <c r="BA573" s="1"/>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row>
    <row r="574" spans="2:79">
      <c r="B574" s="1"/>
      <c r="C574" s="1"/>
      <c r="D574" s="1"/>
      <c r="E574" s="1"/>
      <c r="F574" s="1"/>
      <c r="G574" s="5"/>
      <c r="H574" s="1"/>
      <c r="I574" s="1"/>
      <c r="J574" s="5"/>
      <c r="K574" s="1"/>
      <c r="L574" s="1"/>
      <c r="M574" s="5"/>
      <c r="N574" s="5"/>
      <c r="O574" s="5"/>
      <c r="P574" s="5"/>
      <c r="Q574" s="5"/>
      <c r="R574" s="5"/>
      <c r="S574" s="70"/>
      <c r="T574" s="70"/>
      <c r="U574" s="70"/>
      <c r="V574" s="18"/>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1"/>
      <c r="BA574" s="1"/>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row>
    <row r="575" spans="2:79">
      <c r="B575" s="1"/>
      <c r="C575" s="1"/>
      <c r="D575" s="1"/>
      <c r="E575" s="1"/>
      <c r="F575" s="1"/>
      <c r="G575" s="5"/>
      <c r="H575" s="1"/>
      <c r="I575" s="1"/>
      <c r="J575" s="5"/>
      <c r="K575" s="1"/>
      <c r="L575" s="1"/>
      <c r="M575" s="5"/>
      <c r="N575" s="5"/>
      <c r="O575" s="5"/>
      <c r="P575" s="5"/>
      <c r="Q575" s="5"/>
      <c r="R575" s="5"/>
      <c r="S575" s="70"/>
      <c r="T575" s="70"/>
      <c r="U575" s="70"/>
      <c r="V575" s="18"/>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1"/>
      <c r="BA575" s="1"/>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row>
    <row r="576" spans="2:79">
      <c r="B576" s="1"/>
      <c r="C576" s="1"/>
      <c r="D576" s="1"/>
      <c r="E576" s="1"/>
      <c r="F576" s="1"/>
      <c r="G576" s="5"/>
      <c r="H576" s="1"/>
      <c r="I576" s="1"/>
      <c r="J576" s="5"/>
      <c r="K576" s="1"/>
      <c r="L576" s="1"/>
      <c r="M576" s="5"/>
      <c r="N576" s="5"/>
      <c r="O576" s="5"/>
      <c r="P576" s="5"/>
      <c r="Q576" s="5"/>
      <c r="R576" s="5"/>
      <c r="S576" s="70"/>
      <c r="T576" s="70"/>
      <c r="U576" s="70"/>
      <c r="V576" s="18"/>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1"/>
      <c r="BA576" s="1"/>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row>
    <row r="577" spans="2:79">
      <c r="B577" s="1"/>
      <c r="C577" s="1"/>
      <c r="D577" s="1"/>
      <c r="E577" s="1"/>
      <c r="F577" s="1"/>
      <c r="G577" s="5"/>
      <c r="H577" s="1"/>
      <c r="I577" s="1"/>
      <c r="J577" s="5"/>
      <c r="K577" s="1"/>
      <c r="L577" s="1"/>
      <c r="M577" s="5"/>
      <c r="N577" s="5"/>
      <c r="O577" s="5"/>
      <c r="P577" s="5"/>
      <c r="Q577" s="5"/>
      <c r="R577" s="5"/>
      <c r="S577" s="70"/>
      <c r="T577" s="70"/>
      <c r="U577" s="70"/>
      <c r="V577" s="18"/>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1"/>
      <c r="BA577" s="1"/>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row>
    <row r="578" spans="2:79">
      <c r="B578" s="1"/>
      <c r="C578" s="1"/>
      <c r="D578" s="1"/>
      <c r="E578" s="1"/>
      <c r="F578" s="1"/>
      <c r="G578" s="5"/>
      <c r="H578" s="1"/>
      <c r="I578" s="1"/>
      <c r="J578" s="5"/>
      <c r="K578" s="1"/>
      <c r="L578" s="1"/>
      <c r="M578" s="5"/>
      <c r="N578" s="5"/>
      <c r="O578" s="5"/>
      <c r="P578" s="5"/>
      <c r="Q578" s="5"/>
      <c r="R578" s="5"/>
      <c r="S578" s="70"/>
      <c r="T578" s="70"/>
      <c r="U578" s="70"/>
      <c r="V578" s="18"/>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1"/>
      <c r="BA578" s="1"/>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row>
    <row r="579" spans="2:79">
      <c r="B579" s="1"/>
      <c r="C579" s="1"/>
      <c r="D579" s="1"/>
      <c r="E579" s="1"/>
      <c r="F579" s="1"/>
      <c r="G579" s="5"/>
      <c r="H579" s="1"/>
      <c r="I579" s="1"/>
      <c r="J579" s="5"/>
      <c r="K579" s="1"/>
      <c r="L579" s="1"/>
      <c r="M579" s="5"/>
      <c r="N579" s="5"/>
      <c r="O579" s="5"/>
      <c r="P579" s="5"/>
      <c r="Q579" s="5"/>
      <c r="R579" s="5"/>
      <c r="S579" s="70"/>
      <c r="T579" s="70"/>
      <c r="U579" s="70"/>
      <c r="V579" s="18"/>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1"/>
      <c r="BA579" s="1"/>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row>
    <row r="580" spans="2:79">
      <c r="B580" s="1"/>
      <c r="C580" s="1"/>
      <c r="D580" s="1"/>
      <c r="E580" s="1"/>
      <c r="F580" s="1"/>
      <c r="G580" s="5"/>
      <c r="H580" s="1"/>
      <c r="I580" s="1"/>
      <c r="J580" s="5"/>
      <c r="K580" s="1"/>
      <c r="L580" s="1"/>
      <c r="M580" s="5"/>
      <c r="N580" s="5"/>
      <c r="O580" s="5"/>
      <c r="P580" s="5"/>
      <c r="Q580" s="5"/>
      <c r="R580" s="5"/>
      <c r="S580" s="70"/>
      <c r="T580" s="70"/>
      <c r="U580" s="70"/>
      <c r="V580" s="18"/>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1"/>
      <c r="BA580" s="1"/>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row>
    <row r="581" spans="2:79">
      <c r="B581" s="1"/>
      <c r="C581" s="1"/>
      <c r="D581" s="1"/>
      <c r="E581" s="1"/>
      <c r="F581" s="1"/>
      <c r="G581" s="5"/>
      <c r="H581" s="1"/>
      <c r="I581" s="1"/>
      <c r="J581" s="5"/>
      <c r="K581" s="1"/>
      <c r="L581" s="1"/>
      <c r="M581" s="5"/>
      <c r="N581" s="5"/>
      <c r="O581" s="5"/>
      <c r="P581" s="5"/>
      <c r="Q581" s="5"/>
      <c r="R581" s="5"/>
      <c r="S581" s="70"/>
      <c r="T581" s="70"/>
      <c r="U581" s="70"/>
      <c r="V581" s="18"/>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1"/>
      <c r="BA581" s="1"/>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row>
    <row r="582" spans="2:79">
      <c r="B582" s="1"/>
      <c r="C582" s="1"/>
      <c r="D582" s="1"/>
      <c r="E582" s="1"/>
      <c r="F582" s="1"/>
      <c r="G582" s="5"/>
      <c r="H582" s="1"/>
      <c r="I582" s="1"/>
      <c r="J582" s="5"/>
      <c r="K582" s="1"/>
      <c r="L582" s="1"/>
      <c r="M582" s="5"/>
      <c r="N582" s="5"/>
      <c r="O582" s="5"/>
      <c r="P582" s="5"/>
      <c r="Q582" s="5"/>
      <c r="R582" s="5"/>
      <c r="S582" s="70"/>
      <c r="T582" s="70"/>
      <c r="U582" s="70"/>
      <c r="V582" s="18"/>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1"/>
      <c r="BA582" s="1"/>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row>
    <row r="583" spans="2:79">
      <c r="B583" s="1"/>
      <c r="C583" s="1"/>
      <c r="D583" s="1"/>
      <c r="E583" s="1"/>
      <c r="F583" s="1"/>
      <c r="G583" s="5"/>
      <c r="H583" s="1"/>
      <c r="I583" s="1"/>
      <c r="J583" s="5"/>
      <c r="K583" s="1"/>
      <c r="L583" s="1"/>
      <c r="M583" s="5"/>
      <c r="N583" s="5"/>
      <c r="O583" s="5"/>
      <c r="P583" s="5"/>
      <c r="Q583" s="5"/>
      <c r="R583" s="5"/>
      <c r="S583" s="70"/>
      <c r="T583" s="70"/>
      <c r="U583" s="70"/>
      <c r="V583" s="18"/>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1"/>
      <c r="BA583" s="1"/>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row>
    <row r="584" spans="2:79">
      <c r="B584" s="1"/>
      <c r="C584" s="1"/>
      <c r="D584" s="1"/>
      <c r="E584" s="1"/>
      <c r="F584" s="1"/>
      <c r="G584" s="5"/>
      <c r="H584" s="1"/>
      <c r="I584" s="1"/>
      <c r="J584" s="5"/>
      <c r="K584" s="1"/>
      <c r="L584" s="1"/>
      <c r="M584" s="5"/>
      <c r="N584" s="5"/>
      <c r="O584" s="5"/>
      <c r="P584" s="5"/>
      <c r="Q584" s="5"/>
      <c r="R584" s="5"/>
      <c r="S584" s="70"/>
      <c r="T584" s="70"/>
      <c r="U584" s="70"/>
      <c r="V584" s="18"/>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1"/>
      <c r="BA584" s="1"/>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row>
    <row r="585" spans="2:79">
      <c r="B585" s="1"/>
      <c r="C585" s="1"/>
      <c r="D585" s="1"/>
      <c r="E585" s="1"/>
      <c r="F585" s="1"/>
      <c r="G585" s="5"/>
      <c r="H585" s="1"/>
      <c r="I585" s="1"/>
      <c r="J585" s="5"/>
      <c r="K585" s="1"/>
      <c r="L585" s="1"/>
      <c r="M585" s="5"/>
      <c r="N585" s="5"/>
      <c r="O585" s="5"/>
      <c r="P585" s="5"/>
      <c r="Q585" s="5"/>
      <c r="R585" s="5"/>
      <c r="S585" s="70"/>
      <c r="T585" s="70"/>
      <c r="U585" s="70"/>
      <c r="V585" s="18"/>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1"/>
      <c r="BA585" s="1"/>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row>
    <row r="586" spans="2:79">
      <c r="B586" s="1"/>
      <c r="C586" s="1"/>
      <c r="D586" s="1"/>
      <c r="E586" s="1"/>
      <c r="F586" s="1"/>
      <c r="G586" s="5"/>
      <c r="H586" s="1"/>
      <c r="I586" s="1"/>
      <c r="J586" s="5"/>
      <c r="K586" s="1"/>
      <c r="L586" s="1"/>
      <c r="M586" s="5"/>
      <c r="N586" s="5"/>
      <c r="O586" s="5"/>
      <c r="P586" s="5"/>
      <c r="Q586" s="5"/>
      <c r="R586" s="5"/>
      <c r="S586" s="70"/>
      <c r="T586" s="70"/>
      <c r="U586" s="70"/>
      <c r="V586" s="18"/>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1"/>
      <c r="BA586" s="1"/>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row>
    <row r="587" spans="2:79">
      <c r="B587" s="1"/>
      <c r="C587" s="1"/>
      <c r="D587" s="1"/>
      <c r="E587" s="1"/>
      <c r="F587" s="1"/>
      <c r="G587" s="5"/>
      <c r="H587" s="1"/>
      <c r="I587" s="1"/>
      <c r="J587" s="5"/>
      <c r="K587" s="1"/>
      <c r="L587" s="1"/>
      <c r="M587" s="5"/>
      <c r="N587" s="5"/>
      <c r="O587" s="5"/>
      <c r="P587" s="5"/>
      <c r="Q587" s="5"/>
      <c r="R587" s="5"/>
      <c r="S587" s="70"/>
      <c r="T587" s="70"/>
      <c r="U587" s="70"/>
      <c r="V587" s="18"/>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1"/>
      <c r="BA587" s="1"/>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row>
    <row r="588" spans="2:79">
      <c r="B588" s="1"/>
      <c r="C588" s="1"/>
      <c r="D588" s="1"/>
      <c r="E588" s="1"/>
      <c r="F588" s="1"/>
      <c r="G588" s="5"/>
      <c r="H588" s="1"/>
      <c r="I588" s="1"/>
      <c r="J588" s="5"/>
      <c r="K588" s="1"/>
      <c r="L588" s="1"/>
      <c r="M588" s="5"/>
      <c r="N588" s="5"/>
      <c r="O588" s="5"/>
      <c r="P588" s="5"/>
      <c r="Q588" s="5"/>
      <c r="R588" s="5"/>
      <c r="S588" s="70"/>
      <c r="T588" s="70"/>
      <c r="U588" s="70"/>
      <c r="V588" s="18"/>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1"/>
      <c r="BA588" s="1"/>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row>
    <row r="589" spans="2:79">
      <c r="B589" s="1"/>
      <c r="C589" s="1"/>
      <c r="D589" s="1"/>
      <c r="E589" s="1"/>
      <c r="F589" s="1"/>
      <c r="G589" s="5"/>
      <c r="H589" s="1"/>
      <c r="I589" s="1"/>
      <c r="J589" s="5"/>
      <c r="K589" s="1"/>
      <c r="L589" s="1"/>
      <c r="M589" s="5"/>
      <c r="N589" s="5"/>
      <c r="O589" s="5"/>
      <c r="P589" s="5"/>
      <c r="Q589" s="5"/>
      <c r="R589" s="5"/>
      <c r="S589" s="70"/>
      <c r="T589" s="70"/>
      <c r="U589" s="70"/>
      <c r="V589" s="18"/>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1"/>
      <c r="BA589" s="1"/>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row>
    <row r="590" spans="2:79">
      <c r="B590" s="1"/>
      <c r="C590" s="1"/>
      <c r="D590" s="1"/>
      <c r="E590" s="1"/>
      <c r="F590" s="1"/>
      <c r="G590" s="5"/>
      <c r="H590" s="1"/>
      <c r="I590" s="1"/>
      <c r="J590" s="5"/>
      <c r="K590" s="1"/>
      <c r="L590" s="1"/>
      <c r="M590" s="5"/>
      <c r="N590" s="5"/>
      <c r="O590" s="5"/>
      <c r="P590" s="5"/>
      <c r="Q590" s="5"/>
      <c r="R590" s="5"/>
      <c r="S590" s="70"/>
      <c r="T590" s="70"/>
      <c r="U590" s="70"/>
      <c r="V590" s="18"/>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1"/>
      <c r="BA590" s="1"/>
    </row>
    <row r="591" spans="2:79">
      <c r="B591" s="1"/>
      <c r="C591" s="1"/>
      <c r="D591" s="1"/>
      <c r="E591" s="1"/>
      <c r="F591" s="1"/>
      <c r="G591" s="5"/>
      <c r="H591" s="1"/>
      <c r="I591" s="1"/>
      <c r="J591" s="5"/>
      <c r="K591" s="1"/>
      <c r="L591" s="1"/>
      <c r="M591" s="5"/>
      <c r="N591" s="5"/>
      <c r="O591" s="5"/>
      <c r="P591" s="5"/>
      <c r="Q591" s="5"/>
      <c r="R591" s="5"/>
      <c r="S591" s="70"/>
      <c r="T591" s="70"/>
      <c r="U591" s="70"/>
      <c r="V591" s="18"/>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1"/>
      <c r="BA591" s="1"/>
    </row>
    <row r="592" spans="2:79">
      <c r="B592" s="1"/>
      <c r="C592" s="1"/>
      <c r="D592" s="1"/>
      <c r="E592" s="1"/>
      <c r="F592" s="1"/>
      <c r="G592" s="5"/>
      <c r="H592" s="1"/>
      <c r="I592" s="1"/>
      <c r="J592" s="5"/>
      <c r="K592" s="1"/>
      <c r="L592" s="1"/>
      <c r="M592" s="5"/>
      <c r="N592" s="5"/>
      <c r="O592" s="5"/>
      <c r="P592" s="5"/>
      <c r="Q592" s="5"/>
      <c r="R592" s="5"/>
      <c r="S592" s="70"/>
      <c r="T592" s="70"/>
      <c r="U592" s="70"/>
      <c r="V592" s="18"/>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1"/>
      <c r="BA592" s="1"/>
    </row>
    <row r="593" spans="2:53">
      <c r="B593" s="1"/>
      <c r="C593" s="1"/>
      <c r="D593" s="1"/>
      <c r="E593" s="1"/>
      <c r="F593" s="1"/>
      <c r="G593" s="5"/>
      <c r="H593" s="1"/>
      <c r="I593" s="1"/>
      <c r="J593" s="5"/>
      <c r="K593" s="1"/>
      <c r="L593" s="1"/>
      <c r="M593" s="5"/>
      <c r="N593" s="5"/>
      <c r="O593" s="5"/>
      <c r="P593" s="5"/>
      <c r="Q593" s="5"/>
      <c r="R593" s="5"/>
      <c r="S593" s="70"/>
      <c r="T593" s="70"/>
      <c r="U593" s="70"/>
      <c r="V593" s="18"/>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1"/>
      <c r="BA593" s="1"/>
    </row>
    <row r="594" spans="2:53">
      <c r="B594" s="1"/>
      <c r="C594" s="1"/>
      <c r="D594" s="1"/>
      <c r="E594" s="1"/>
      <c r="F594" s="1"/>
      <c r="G594" s="5"/>
      <c r="H594" s="1"/>
      <c r="I594" s="1"/>
      <c r="J594" s="5"/>
      <c r="K594" s="1"/>
      <c r="L594" s="1"/>
      <c r="M594" s="5"/>
      <c r="N594" s="5"/>
      <c r="O594" s="5"/>
      <c r="P594" s="5"/>
      <c r="Q594" s="5"/>
      <c r="R594" s="5"/>
      <c r="S594" s="70"/>
      <c r="T594" s="70"/>
      <c r="U594" s="70"/>
      <c r="V594" s="18"/>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1"/>
      <c r="BA594" s="1"/>
    </row>
    <row r="595" spans="2:53">
      <c r="B595" s="1"/>
      <c r="C595" s="1"/>
      <c r="D595" s="1"/>
      <c r="E595" s="1"/>
      <c r="F595" s="1"/>
      <c r="G595" s="5"/>
      <c r="H595" s="1"/>
      <c r="I595" s="1"/>
      <c r="J595" s="5"/>
      <c r="K595" s="1"/>
      <c r="L595" s="1"/>
      <c r="M595" s="5"/>
      <c r="N595" s="5"/>
      <c r="O595" s="5"/>
      <c r="P595" s="5"/>
      <c r="Q595" s="5"/>
      <c r="R595" s="5"/>
      <c r="S595" s="70"/>
      <c r="T595" s="70"/>
      <c r="U595" s="70"/>
      <c r="V595" s="18"/>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1"/>
      <c r="BA595" s="1"/>
    </row>
    <row r="596" spans="2:53">
      <c r="B596" s="1"/>
      <c r="C596" s="1"/>
      <c r="D596" s="1"/>
      <c r="E596" s="1"/>
      <c r="F596" s="1"/>
      <c r="G596" s="5"/>
      <c r="H596" s="1"/>
      <c r="I596" s="1"/>
      <c r="J596" s="5"/>
      <c r="K596" s="1"/>
      <c r="L596" s="1"/>
      <c r="M596" s="5"/>
      <c r="N596" s="5"/>
      <c r="O596" s="5"/>
      <c r="P596" s="5"/>
      <c r="Q596" s="5"/>
      <c r="R596" s="5"/>
      <c r="S596" s="70"/>
      <c r="T596" s="70"/>
      <c r="U596" s="70"/>
      <c r="V596" s="18"/>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1"/>
      <c r="BA596" s="1"/>
    </row>
    <row r="597" spans="2:53">
      <c r="B597" s="1"/>
      <c r="C597" s="1"/>
      <c r="D597" s="1"/>
      <c r="E597" s="1"/>
      <c r="F597" s="1"/>
      <c r="G597" s="5"/>
      <c r="H597" s="1"/>
      <c r="I597" s="1"/>
      <c r="J597" s="5"/>
      <c r="K597" s="1"/>
      <c r="L597" s="1"/>
      <c r="M597" s="5"/>
      <c r="N597" s="5"/>
      <c r="O597" s="5"/>
      <c r="P597" s="5"/>
      <c r="Q597" s="5"/>
      <c r="R597" s="5"/>
      <c r="S597" s="70"/>
      <c r="T597" s="70"/>
      <c r="U597" s="70"/>
      <c r="V597" s="18"/>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1"/>
      <c r="BA597" s="1"/>
    </row>
    <row r="598" spans="2:53">
      <c r="B598" s="1"/>
      <c r="C598" s="1"/>
      <c r="D598" s="1"/>
      <c r="E598" s="1"/>
      <c r="F598" s="1"/>
      <c r="G598" s="5"/>
      <c r="H598" s="1"/>
      <c r="I598" s="1"/>
      <c r="J598" s="5"/>
      <c r="K598" s="1"/>
      <c r="L598" s="1"/>
      <c r="M598" s="5"/>
      <c r="N598" s="5"/>
      <c r="O598" s="5"/>
      <c r="P598" s="5"/>
      <c r="Q598" s="5"/>
      <c r="R598" s="5"/>
      <c r="S598" s="70"/>
      <c r="T598" s="70"/>
      <c r="U598" s="70"/>
      <c r="V598" s="18"/>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1"/>
      <c r="BA598" s="1"/>
    </row>
    <row r="599" spans="2:53">
      <c r="B599" s="1"/>
      <c r="C599" s="1"/>
      <c r="D599" s="1"/>
      <c r="E599" s="1"/>
      <c r="F599" s="1"/>
      <c r="G599" s="5"/>
      <c r="H599" s="1"/>
      <c r="I599" s="1"/>
      <c r="J599" s="5"/>
      <c r="K599" s="1"/>
      <c r="L599" s="1"/>
      <c r="M599" s="5"/>
      <c r="N599" s="5"/>
      <c r="O599" s="5"/>
      <c r="P599" s="5"/>
      <c r="Q599" s="5"/>
      <c r="R599" s="5"/>
      <c r="S599" s="70"/>
      <c r="T599" s="70"/>
      <c r="U599" s="70"/>
      <c r="V599" s="18"/>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1"/>
      <c r="BA599" s="1"/>
    </row>
    <row r="600" spans="2:53">
      <c r="B600" s="1"/>
      <c r="C600" s="1"/>
      <c r="D600" s="1"/>
      <c r="E600" s="1"/>
      <c r="F600" s="1"/>
      <c r="G600" s="5"/>
      <c r="H600" s="1"/>
      <c r="I600" s="1"/>
      <c r="J600" s="5"/>
      <c r="K600" s="1"/>
      <c r="L600" s="1"/>
      <c r="M600" s="5"/>
      <c r="N600" s="5"/>
      <c r="O600" s="5"/>
      <c r="P600" s="5"/>
      <c r="Q600" s="5"/>
      <c r="R600" s="5"/>
      <c r="S600" s="70"/>
      <c r="T600" s="70"/>
      <c r="U600" s="70"/>
      <c r="V600" s="18"/>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1"/>
      <c r="BA600" s="1"/>
    </row>
    <row r="601" spans="2:53">
      <c r="B601" s="1"/>
      <c r="C601" s="1"/>
      <c r="D601" s="1"/>
      <c r="E601" s="1"/>
      <c r="F601" s="1"/>
      <c r="G601" s="5"/>
      <c r="H601" s="1"/>
      <c r="I601" s="1"/>
      <c r="J601" s="5"/>
      <c r="K601" s="1"/>
      <c r="L601" s="1"/>
      <c r="M601" s="5"/>
      <c r="N601" s="5"/>
      <c r="O601" s="5"/>
      <c r="P601" s="5"/>
      <c r="Q601" s="5"/>
      <c r="R601" s="5"/>
      <c r="S601" s="70"/>
      <c r="T601" s="70"/>
      <c r="U601" s="70"/>
      <c r="V601" s="18"/>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1"/>
      <c r="BA601" s="1"/>
    </row>
    <row r="602" spans="2:53">
      <c r="B602" s="1"/>
      <c r="C602" s="1"/>
      <c r="D602" s="1"/>
      <c r="E602" s="1"/>
      <c r="F602" s="1"/>
      <c r="G602" s="5"/>
      <c r="H602" s="1"/>
      <c r="I602" s="1"/>
      <c r="J602" s="5"/>
      <c r="K602" s="1"/>
      <c r="L602" s="1"/>
      <c r="M602" s="5"/>
      <c r="N602" s="5"/>
      <c r="O602" s="5"/>
      <c r="P602" s="5"/>
      <c r="Q602" s="5"/>
      <c r="R602" s="5"/>
      <c r="S602" s="70"/>
      <c r="T602" s="70"/>
      <c r="U602" s="70"/>
      <c r="V602" s="18"/>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1"/>
      <c r="BA602" s="1"/>
    </row>
    <row r="603" spans="2:53">
      <c r="B603" s="1"/>
      <c r="C603" s="1"/>
      <c r="D603" s="1"/>
      <c r="E603" s="1"/>
      <c r="F603" s="1"/>
      <c r="G603" s="5"/>
      <c r="H603" s="1"/>
      <c r="I603" s="1"/>
      <c r="J603" s="5"/>
      <c r="K603" s="1"/>
      <c r="L603" s="1"/>
      <c r="M603" s="5"/>
      <c r="N603" s="5"/>
      <c r="O603" s="5"/>
      <c r="P603" s="5"/>
      <c r="Q603" s="5"/>
      <c r="R603" s="5"/>
      <c r="S603" s="70"/>
      <c r="T603" s="70"/>
      <c r="U603" s="70"/>
      <c r="V603" s="18"/>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1"/>
      <c r="BA603" s="1"/>
    </row>
    <row r="604" spans="2:53">
      <c r="B604" s="1"/>
      <c r="C604" s="1"/>
      <c r="D604" s="1"/>
      <c r="E604" s="1"/>
      <c r="F604" s="1"/>
      <c r="G604" s="5"/>
      <c r="H604" s="1"/>
      <c r="I604" s="1"/>
      <c r="J604" s="5"/>
      <c r="K604" s="1"/>
      <c r="L604" s="1"/>
      <c r="M604" s="5"/>
      <c r="N604" s="5"/>
      <c r="O604" s="5"/>
      <c r="P604" s="5"/>
      <c r="Q604" s="5"/>
      <c r="R604" s="5"/>
      <c r="S604" s="70"/>
      <c r="T604" s="70"/>
      <c r="U604" s="70"/>
      <c r="V604" s="18"/>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1"/>
      <c r="BA604" s="1"/>
    </row>
    <row r="605" spans="2:53">
      <c r="B605" s="1"/>
      <c r="C605" s="1"/>
      <c r="D605" s="1"/>
      <c r="E605" s="1"/>
      <c r="F605" s="1"/>
      <c r="G605" s="5"/>
      <c r="H605" s="1"/>
      <c r="I605" s="1"/>
      <c r="J605" s="5"/>
      <c r="K605" s="1"/>
      <c r="L605" s="1"/>
      <c r="M605" s="5"/>
      <c r="N605" s="5"/>
      <c r="O605" s="5"/>
      <c r="P605" s="5"/>
      <c r="Q605" s="5"/>
      <c r="R605" s="5"/>
      <c r="S605" s="70"/>
      <c r="T605" s="70"/>
      <c r="U605" s="70"/>
      <c r="V605" s="18"/>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1"/>
      <c r="BA605" s="1"/>
    </row>
    <row r="606" spans="2:53">
      <c r="B606" s="1"/>
      <c r="C606" s="1"/>
      <c r="D606" s="1"/>
      <c r="E606" s="1"/>
      <c r="F606" s="1"/>
      <c r="G606" s="5"/>
      <c r="H606" s="1"/>
      <c r="I606" s="1"/>
      <c r="J606" s="5"/>
      <c r="K606" s="1"/>
      <c r="L606" s="1"/>
      <c r="M606" s="5"/>
      <c r="N606" s="5"/>
      <c r="O606" s="5"/>
      <c r="P606" s="5"/>
      <c r="Q606" s="5"/>
      <c r="R606" s="5"/>
      <c r="S606" s="70"/>
      <c r="T606" s="70"/>
      <c r="U606" s="70"/>
      <c r="V606" s="18"/>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1"/>
      <c r="BA606" s="1"/>
    </row>
    <row r="607" spans="2:53">
      <c r="B607" s="1"/>
      <c r="C607" s="1"/>
      <c r="D607" s="1"/>
      <c r="E607" s="1"/>
      <c r="F607" s="1"/>
      <c r="G607" s="5"/>
      <c r="H607" s="1"/>
      <c r="I607" s="1"/>
      <c r="J607" s="5"/>
      <c r="K607" s="1"/>
      <c r="L607" s="1"/>
      <c r="M607" s="5"/>
      <c r="N607" s="5"/>
      <c r="O607" s="5"/>
      <c r="P607" s="5"/>
      <c r="Q607" s="5"/>
      <c r="R607" s="5"/>
      <c r="S607" s="70"/>
      <c r="T607" s="70"/>
      <c r="U607" s="70"/>
      <c r="V607" s="18"/>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1"/>
      <c r="BA607" s="1"/>
    </row>
    <row r="608" spans="2:53">
      <c r="B608" s="1"/>
      <c r="C608" s="1"/>
      <c r="D608" s="1"/>
      <c r="E608" s="1"/>
      <c r="F608" s="1"/>
      <c r="G608" s="5"/>
      <c r="H608" s="1"/>
      <c r="I608" s="1"/>
      <c r="J608" s="5"/>
      <c r="K608" s="1"/>
      <c r="L608" s="1"/>
      <c r="M608" s="5"/>
      <c r="N608" s="5"/>
      <c r="O608" s="5"/>
      <c r="P608" s="5"/>
      <c r="Q608" s="5"/>
      <c r="R608" s="5"/>
      <c r="S608" s="70"/>
      <c r="T608" s="70"/>
      <c r="U608" s="70"/>
      <c r="V608" s="18"/>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1"/>
      <c r="BA608" s="1"/>
    </row>
    <row r="609" spans="2:53">
      <c r="B609" s="1"/>
      <c r="C609" s="1"/>
      <c r="D609" s="1"/>
      <c r="E609" s="1"/>
      <c r="F609" s="1"/>
      <c r="G609" s="5"/>
      <c r="H609" s="1"/>
      <c r="I609" s="1"/>
      <c r="J609" s="5"/>
      <c r="K609" s="1"/>
      <c r="L609" s="1"/>
      <c r="M609" s="5"/>
      <c r="N609" s="5"/>
      <c r="O609" s="5"/>
      <c r="P609" s="5"/>
      <c r="Q609" s="5"/>
      <c r="R609" s="5"/>
      <c r="S609" s="70"/>
      <c r="T609" s="70"/>
      <c r="U609" s="70"/>
      <c r="V609" s="18"/>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1"/>
      <c r="BA609" s="1"/>
    </row>
    <row r="610" spans="2:53">
      <c r="B610" s="1"/>
      <c r="C610" s="1"/>
      <c r="D610" s="1"/>
      <c r="E610" s="1"/>
      <c r="F610" s="1"/>
      <c r="G610" s="5"/>
      <c r="H610" s="1"/>
      <c r="I610" s="1"/>
      <c r="J610" s="5"/>
      <c r="K610" s="1"/>
      <c r="L610" s="1"/>
      <c r="M610" s="5"/>
      <c r="N610" s="5"/>
      <c r="O610" s="5"/>
      <c r="P610" s="5"/>
      <c r="Q610" s="5"/>
      <c r="R610" s="5"/>
      <c r="S610" s="70"/>
      <c r="T610" s="70"/>
      <c r="U610" s="70"/>
      <c r="V610" s="18"/>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1"/>
      <c r="BA610" s="1"/>
    </row>
    <row r="611" spans="2:53">
      <c r="B611" s="1"/>
      <c r="C611" s="1"/>
      <c r="D611" s="1"/>
      <c r="E611" s="1"/>
      <c r="F611" s="1"/>
      <c r="G611" s="5"/>
      <c r="H611" s="1"/>
      <c r="I611" s="1"/>
      <c r="J611" s="5"/>
      <c r="K611" s="1"/>
      <c r="L611" s="1"/>
      <c r="M611" s="5"/>
      <c r="N611" s="5"/>
      <c r="O611" s="5"/>
      <c r="P611" s="5"/>
      <c r="Q611" s="5"/>
      <c r="R611" s="5"/>
      <c r="S611" s="70"/>
      <c r="T611" s="70"/>
      <c r="U611" s="70"/>
      <c r="V611" s="18"/>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1"/>
      <c r="BA611" s="1"/>
    </row>
    <row r="612" spans="2:53">
      <c r="B612" s="1"/>
      <c r="C612" s="1"/>
      <c r="D612" s="1"/>
      <c r="E612" s="1"/>
      <c r="F612" s="1"/>
      <c r="G612" s="5"/>
      <c r="H612" s="1"/>
      <c r="I612" s="1"/>
      <c r="J612" s="5"/>
      <c r="K612" s="1"/>
      <c r="L612" s="1"/>
      <c r="M612" s="5"/>
      <c r="N612" s="5"/>
      <c r="O612" s="5"/>
      <c r="P612" s="5"/>
      <c r="Q612" s="5"/>
      <c r="R612" s="5"/>
      <c r="S612" s="70"/>
      <c r="T612" s="70"/>
      <c r="U612" s="70"/>
      <c r="V612" s="18"/>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1"/>
      <c r="BA612" s="1"/>
    </row>
    <row r="613" spans="2:53">
      <c r="B613" s="1"/>
      <c r="C613" s="1"/>
      <c r="D613" s="1"/>
      <c r="E613" s="1"/>
      <c r="F613" s="1"/>
      <c r="G613" s="5"/>
      <c r="H613" s="1"/>
      <c r="I613" s="1"/>
      <c r="J613" s="5"/>
      <c r="K613" s="1"/>
      <c r="L613" s="1"/>
      <c r="M613" s="5"/>
      <c r="N613" s="5"/>
      <c r="O613" s="5"/>
      <c r="P613" s="5"/>
      <c r="Q613" s="5"/>
      <c r="R613" s="5"/>
      <c r="S613" s="70"/>
      <c r="T613" s="70"/>
      <c r="U613" s="70"/>
      <c r="V613" s="18"/>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1"/>
      <c r="BA613" s="1"/>
    </row>
    <row r="614" spans="2:53">
      <c r="B614" s="1"/>
      <c r="C614" s="1"/>
      <c r="D614" s="1"/>
      <c r="E614" s="1"/>
      <c r="F614" s="1"/>
      <c r="G614" s="5"/>
      <c r="H614" s="1"/>
      <c r="I614" s="1"/>
      <c r="J614" s="5"/>
      <c r="K614" s="1"/>
      <c r="L614" s="1"/>
      <c r="M614" s="5"/>
      <c r="N614" s="5"/>
      <c r="O614" s="5"/>
      <c r="P614" s="5"/>
      <c r="Q614" s="5"/>
      <c r="R614" s="5"/>
      <c r="S614" s="70"/>
      <c r="T614" s="70"/>
      <c r="U614" s="70"/>
      <c r="V614" s="18"/>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1"/>
      <c r="BA614" s="1"/>
    </row>
    <row r="615" spans="2:53">
      <c r="B615" s="1"/>
      <c r="C615" s="1"/>
      <c r="D615" s="1"/>
      <c r="E615" s="1"/>
      <c r="F615" s="1"/>
      <c r="G615" s="5"/>
      <c r="H615" s="1"/>
      <c r="I615" s="1"/>
      <c r="J615" s="5"/>
      <c r="K615" s="1"/>
      <c r="L615" s="1"/>
      <c r="M615" s="5"/>
      <c r="N615" s="5"/>
      <c r="O615" s="5"/>
      <c r="P615" s="5"/>
      <c r="Q615" s="5"/>
      <c r="R615" s="5"/>
      <c r="S615" s="70"/>
      <c r="T615" s="70"/>
      <c r="U615" s="70"/>
      <c r="V615" s="18"/>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1"/>
      <c r="BA615" s="1"/>
    </row>
    <row r="616" spans="2:53">
      <c r="B616" s="1"/>
      <c r="C616" s="1"/>
      <c r="D616" s="1"/>
      <c r="E616" s="1"/>
      <c r="F616" s="1"/>
      <c r="G616" s="5"/>
      <c r="H616" s="1"/>
      <c r="I616" s="1"/>
      <c r="J616" s="5"/>
      <c r="K616" s="1"/>
      <c r="L616" s="1"/>
      <c r="M616" s="5"/>
      <c r="N616" s="5"/>
      <c r="O616" s="5"/>
      <c r="P616" s="5"/>
      <c r="Q616" s="5"/>
      <c r="R616" s="5"/>
      <c r="S616" s="70"/>
      <c r="T616" s="70"/>
      <c r="U616" s="70"/>
      <c r="V616" s="18"/>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1"/>
      <c r="BA616" s="1"/>
    </row>
    <row r="617" spans="2:53">
      <c r="B617" s="1"/>
      <c r="C617" s="1"/>
      <c r="D617" s="1"/>
      <c r="E617" s="1"/>
      <c r="F617" s="1"/>
      <c r="G617" s="5"/>
      <c r="H617" s="1"/>
      <c r="I617" s="1"/>
      <c r="J617" s="5"/>
      <c r="K617" s="1"/>
      <c r="L617" s="1"/>
      <c r="M617" s="5"/>
      <c r="N617" s="5"/>
      <c r="O617" s="5"/>
      <c r="P617" s="5"/>
      <c r="Q617" s="5"/>
      <c r="R617" s="5"/>
      <c r="S617" s="70"/>
      <c r="T617" s="70"/>
      <c r="U617" s="70"/>
      <c r="V617" s="18"/>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1"/>
      <c r="BA617" s="1"/>
    </row>
    <row r="618" spans="2:53">
      <c r="B618" s="1"/>
      <c r="C618" s="1"/>
      <c r="D618" s="1"/>
      <c r="E618" s="1"/>
      <c r="F618" s="1"/>
      <c r="G618" s="5"/>
      <c r="H618" s="1"/>
      <c r="I618" s="1"/>
      <c r="J618" s="5"/>
      <c r="K618" s="1"/>
      <c r="L618" s="1"/>
      <c r="M618" s="5"/>
      <c r="N618" s="5"/>
      <c r="O618" s="5"/>
      <c r="P618" s="5"/>
      <c r="Q618" s="5"/>
      <c r="R618" s="5"/>
      <c r="S618" s="70"/>
      <c r="T618" s="70"/>
      <c r="U618" s="70"/>
      <c r="V618" s="18"/>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1"/>
      <c r="BA618" s="1"/>
    </row>
    <row r="619" spans="2:53">
      <c r="B619" s="1"/>
      <c r="C619" s="1"/>
      <c r="D619" s="1"/>
      <c r="E619" s="1"/>
      <c r="F619" s="1"/>
      <c r="G619" s="5"/>
      <c r="H619" s="1"/>
      <c r="I619" s="1"/>
      <c r="J619" s="5"/>
      <c r="K619" s="1"/>
      <c r="L619" s="1"/>
      <c r="M619" s="5"/>
      <c r="N619" s="5"/>
      <c r="O619" s="5"/>
      <c r="P619" s="5"/>
      <c r="Q619" s="5"/>
      <c r="R619" s="5"/>
      <c r="S619" s="70"/>
      <c r="T619" s="70"/>
      <c r="U619" s="70"/>
      <c r="V619" s="18"/>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1"/>
      <c r="BA619" s="1"/>
    </row>
    <row r="620" spans="2:53">
      <c r="B620" s="1"/>
      <c r="C620" s="1"/>
      <c r="D620" s="1"/>
      <c r="E620" s="1"/>
      <c r="F620" s="1"/>
      <c r="G620" s="5"/>
      <c r="H620" s="1"/>
      <c r="I620" s="1"/>
      <c r="J620" s="5"/>
      <c r="K620" s="1"/>
      <c r="L620" s="1"/>
      <c r="M620" s="5"/>
      <c r="N620" s="5"/>
      <c r="O620" s="5"/>
      <c r="P620" s="5"/>
      <c r="Q620" s="5"/>
      <c r="R620" s="5"/>
      <c r="S620" s="70"/>
      <c r="T620" s="70"/>
      <c r="U620" s="70"/>
      <c r="V620" s="18"/>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1"/>
      <c r="BA620" s="1"/>
    </row>
    <row r="621" spans="2:53">
      <c r="B621" s="1"/>
      <c r="C621" s="1"/>
      <c r="D621" s="1"/>
      <c r="E621" s="1"/>
      <c r="F621" s="1"/>
      <c r="G621" s="5"/>
      <c r="H621" s="1"/>
      <c r="I621" s="1"/>
      <c r="J621" s="5"/>
      <c r="K621" s="1"/>
      <c r="L621" s="1"/>
      <c r="M621" s="5"/>
      <c r="N621" s="5"/>
      <c r="O621" s="5"/>
      <c r="P621" s="5"/>
      <c r="Q621" s="5"/>
      <c r="R621" s="5"/>
      <c r="S621" s="70"/>
      <c r="T621" s="70"/>
      <c r="U621" s="70"/>
      <c r="V621" s="18"/>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1"/>
      <c r="BA621" s="1"/>
    </row>
    <row r="622" spans="2:53">
      <c r="B622" s="1"/>
      <c r="C622" s="1"/>
      <c r="D622" s="1"/>
      <c r="E622" s="1"/>
      <c r="F622" s="1"/>
      <c r="G622" s="5"/>
      <c r="H622" s="1"/>
      <c r="I622" s="1"/>
      <c r="J622" s="5"/>
      <c r="K622" s="1"/>
      <c r="L622" s="1"/>
      <c r="M622" s="5"/>
      <c r="N622" s="5"/>
      <c r="O622" s="5"/>
      <c r="P622" s="5"/>
      <c r="Q622" s="5"/>
      <c r="R622" s="5"/>
      <c r="S622" s="70"/>
      <c r="T622" s="70"/>
      <c r="U622" s="70"/>
      <c r="V622" s="18"/>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1"/>
      <c r="BA622" s="1"/>
    </row>
    <row r="623" spans="2:53">
      <c r="B623" s="1"/>
      <c r="C623" s="1"/>
      <c r="D623" s="1"/>
      <c r="E623" s="1"/>
      <c r="F623" s="1"/>
      <c r="G623" s="5"/>
      <c r="H623" s="1"/>
      <c r="I623" s="1"/>
      <c r="J623" s="5"/>
      <c r="K623" s="1"/>
      <c r="L623" s="1"/>
      <c r="M623" s="5"/>
      <c r="N623" s="5"/>
      <c r="O623" s="5"/>
      <c r="P623" s="5"/>
      <c r="Q623" s="5"/>
      <c r="R623" s="5"/>
      <c r="S623" s="70"/>
      <c r="T623" s="70"/>
      <c r="U623" s="70"/>
      <c r="V623" s="18"/>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1"/>
      <c r="BA623" s="1"/>
    </row>
    <row r="624" spans="2:53">
      <c r="B624" s="1"/>
      <c r="C624" s="1"/>
      <c r="D624" s="1"/>
      <c r="E624" s="1"/>
      <c r="F624" s="1"/>
      <c r="G624" s="5"/>
      <c r="H624" s="1"/>
      <c r="I624" s="1"/>
      <c r="J624" s="5"/>
      <c r="K624" s="1"/>
      <c r="L624" s="1"/>
      <c r="M624" s="5"/>
      <c r="N624" s="5"/>
      <c r="O624" s="5"/>
      <c r="P624" s="5"/>
      <c r="Q624" s="5"/>
      <c r="R624" s="5"/>
      <c r="S624" s="70"/>
      <c r="T624" s="70"/>
      <c r="U624" s="70"/>
      <c r="V624" s="18"/>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1"/>
      <c r="BA624" s="1"/>
    </row>
    <row r="625" spans="2:53">
      <c r="B625" s="1"/>
      <c r="C625" s="1"/>
      <c r="D625" s="1"/>
      <c r="E625" s="1"/>
      <c r="F625" s="1"/>
      <c r="G625" s="5"/>
      <c r="H625" s="1"/>
      <c r="I625" s="1"/>
      <c r="J625" s="5"/>
      <c r="K625" s="1"/>
      <c r="L625" s="1"/>
      <c r="M625" s="5"/>
      <c r="N625" s="5"/>
      <c r="O625" s="5"/>
      <c r="P625" s="5"/>
      <c r="Q625" s="5"/>
      <c r="R625" s="5"/>
      <c r="S625" s="70"/>
      <c r="T625" s="70"/>
      <c r="U625" s="70"/>
      <c r="V625" s="18"/>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1"/>
      <c r="BA625" s="1"/>
    </row>
    <row r="626" spans="2:53">
      <c r="B626" s="1"/>
      <c r="C626" s="1"/>
      <c r="D626" s="1"/>
      <c r="E626" s="1"/>
      <c r="F626" s="1"/>
      <c r="G626" s="5"/>
      <c r="H626" s="1"/>
      <c r="I626" s="1"/>
      <c r="J626" s="5"/>
      <c r="K626" s="1"/>
      <c r="L626" s="1"/>
      <c r="M626" s="5"/>
      <c r="N626" s="5"/>
      <c r="O626" s="5"/>
      <c r="P626" s="5"/>
      <c r="Q626" s="5"/>
      <c r="R626" s="5"/>
      <c r="S626" s="70"/>
      <c r="T626" s="70"/>
      <c r="U626" s="70"/>
      <c r="V626" s="18"/>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1"/>
      <c r="BA626" s="1"/>
    </row>
    <row r="627" spans="2:53">
      <c r="B627" s="1"/>
      <c r="C627" s="1"/>
      <c r="D627" s="1"/>
      <c r="E627" s="1"/>
      <c r="F627" s="1"/>
      <c r="G627" s="5"/>
      <c r="H627" s="1"/>
      <c r="I627" s="1"/>
      <c r="J627" s="5"/>
      <c r="K627" s="1"/>
      <c r="L627" s="1"/>
      <c r="M627" s="5"/>
      <c r="N627" s="5"/>
      <c r="O627" s="5"/>
      <c r="P627" s="5"/>
      <c r="Q627" s="5"/>
      <c r="R627" s="5"/>
      <c r="S627" s="70"/>
      <c r="T627" s="70"/>
      <c r="U627" s="70"/>
      <c r="V627" s="18"/>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1"/>
      <c r="BA627" s="1"/>
    </row>
    <row r="628" spans="2:53">
      <c r="B628" s="1"/>
      <c r="C628" s="1"/>
      <c r="D628" s="1"/>
      <c r="E628" s="1"/>
      <c r="F628" s="1"/>
      <c r="G628" s="5"/>
      <c r="H628" s="1"/>
      <c r="I628" s="1"/>
      <c r="J628" s="5"/>
      <c r="K628" s="1"/>
      <c r="L628" s="1"/>
      <c r="M628" s="5"/>
      <c r="N628" s="5"/>
      <c r="O628" s="5"/>
      <c r="P628" s="5"/>
      <c r="Q628" s="5"/>
      <c r="R628" s="5"/>
      <c r="S628" s="70"/>
      <c r="T628" s="70"/>
      <c r="U628" s="70"/>
      <c r="V628" s="18"/>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1"/>
      <c r="BA628" s="1"/>
    </row>
    <row r="629" spans="2:53">
      <c r="B629" s="1"/>
      <c r="C629" s="1"/>
      <c r="D629" s="1"/>
      <c r="E629" s="1"/>
      <c r="F629" s="1"/>
      <c r="G629" s="5"/>
      <c r="H629" s="1"/>
      <c r="I629" s="1"/>
      <c r="J629" s="5"/>
      <c r="K629" s="1"/>
      <c r="L629" s="1"/>
      <c r="M629" s="5"/>
      <c r="N629" s="5"/>
      <c r="O629" s="5"/>
      <c r="P629" s="5"/>
      <c r="Q629" s="5"/>
      <c r="R629" s="5"/>
      <c r="S629" s="70"/>
      <c r="T629" s="70"/>
      <c r="U629" s="70"/>
      <c r="V629" s="18"/>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1"/>
      <c r="BA629" s="1"/>
    </row>
    <row r="630" spans="2:53">
      <c r="B630" s="1"/>
      <c r="C630" s="1"/>
      <c r="D630" s="1"/>
      <c r="E630" s="1"/>
      <c r="F630" s="1"/>
      <c r="G630" s="5"/>
      <c r="H630" s="1"/>
      <c r="I630" s="1"/>
      <c r="J630" s="5"/>
      <c r="K630" s="1"/>
      <c r="L630" s="1"/>
      <c r="M630" s="5"/>
      <c r="N630" s="5"/>
      <c r="O630" s="5"/>
      <c r="P630" s="5"/>
      <c r="Q630" s="5"/>
      <c r="R630" s="5"/>
      <c r="S630" s="70"/>
      <c r="T630" s="70"/>
      <c r="U630" s="70"/>
      <c r="V630" s="18"/>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1"/>
      <c r="BA630" s="1"/>
    </row>
    <row r="631" spans="2:53">
      <c r="B631" s="1"/>
      <c r="C631" s="1"/>
      <c r="D631" s="1"/>
      <c r="E631" s="1"/>
      <c r="F631" s="1"/>
      <c r="G631" s="5"/>
      <c r="H631" s="1"/>
      <c r="I631" s="1"/>
      <c r="J631" s="5"/>
      <c r="K631" s="1"/>
      <c r="L631" s="1"/>
      <c r="M631" s="5"/>
      <c r="N631" s="5"/>
      <c r="O631" s="5"/>
      <c r="P631" s="5"/>
      <c r="Q631" s="5"/>
      <c r="R631" s="5"/>
      <c r="S631" s="70"/>
      <c r="T631" s="70"/>
      <c r="U631" s="70"/>
      <c r="V631" s="18"/>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1"/>
      <c r="BA631" s="1"/>
    </row>
    <row r="632" spans="2:53">
      <c r="B632" s="1"/>
      <c r="C632" s="1"/>
      <c r="D632" s="1"/>
      <c r="E632" s="1"/>
      <c r="F632" s="1"/>
      <c r="G632" s="5"/>
      <c r="H632" s="1"/>
      <c r="I632" s="1"/>
      <c r="J632" s="5"/>
      <c r="K632" s="1"/>
      <c r="L632" s="1"/>
      <c r="M632" s="5"/>
      <c r="N632" s="5"/>
      <c r="O632" s="5"/>
      <c r="P632" s="5"/>
      <c r="Q632" s="5"/>
      <c r="R632" s="5"/>
      <c r="S632" s="70"/>
      <c r="T632" s="70"/>
      <c r="U632" s="70"/>
      <c r="V632" s="18"/>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1"/>
      <c r="BA632" s="1"/>
    </row>
    <row r="633" spans="2:53">
      <c r="B633" s="1"/>
      <c r="C633" s="1"/>
      <c r="D633" s="1"/>
      <c r="E633" s="1"/>
      <c r="F633" s="1"/>
      <c r="G633" s="5"/>
      <c r="H633" s="1"/>
      <c r="I633" s="1"/>
      <c r="J633" s="5"/>
      <c r="K633" s="1"/>
      <c r="L633" s="1"/>
      <c r="M633" s="5"/>
      <c r="N633" s="5"/>
      <c r="O633" s="5"/>
      <c r="P633" s="5"/>
      <c r="Q633" s="5"/>
      <c r="R633" s="5"/>
      <c r="S633" s="70"/>
      <c r="T633" s="70"/>
      <c r="U633" s="70"/>
      <c r="V633" s="18"/>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1"/>
      <c r="BA633" s="1"/>
    </row>
    <row r="634" spans="2:53">
      <c r="B634" s="1"/>
      <c r="C634" s="1"/>
      <c r="D634" s="1"/>
      <c r="E634" s="1"/>
      <c r="F634" s="1"/>
      <c r="G634" s="5"/>
      <c r="H634" s="1"/>
      <c r="I634" s="1"/>
      <c r="J634" s="5"/>
      <c r="K634" s="1"/>
      <c r="L634" s="1"/>
      <c r="M634" s="5"/>
      <c r="N634" s="5"/>
      <c r="O634" s="5"/>
      <c r="P634" s="5"/>
      <c r="Q634" s="5"/>
      <c r="R634" s="5"/>
      <c r="S634" s="70"/>
      <c r="T634" s="70"/>
      <c r="U634" s="70"/>
      <c r="V634" s="18"/>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1"/>
      <c r="BA634" s="1"/>
    </row>
    <row r="635" spans="2:53">
      <c r="B635" s="1"/>
      <c r="C635" s="1"/>
      <c r="D635" s="1"/>
      <c r="E635" s="1"/>
      <c r="F635" s="1"/>
      <c r="G635" s="5"/>
      <c r="H635" s="1"/>
      <c r="I635" s="1"/>
      <c r="J635" s="5"/>
      <c r="K635" s="1"/>
      <c r="L635" s="1"/>
      <c r="M635" s="5"/>
      <c r="N635" s="5"/>
      <c r="O635" s="5"/>
      <c r="P635" s="5"/>
      <c r="Q635" s="5"/>
      <c r="R635" s="5"/>
      <c r="S635" s="70"/>
      <c r="T635" s="70"/>
      <c r="U635" s="70"/>
      <c r="V635" s="18"/>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1"/>
      <c r="BA635" s="1"/>
    </row>
    <row r="636" spans="2:53">
      <c r="B636" s="1"/>
      <c r="C636" s="1"/>
      <c r="D636" s="1"/>
      <c r="E636" s="1"/>
      <c r="F636" s="1"/>
      <c r="G636" s="5"/>
      <c r="H636" s="1"/>
      <c r="I636" s="1"/>
      <c r="J636" s="5"/>
      <c r="K636" s="1"/>
      <c r="L636" s="1"/>
      <c r="M636" s="5"/>
      <c r="N636" s="5"/>
      <c r="O636" s="5"/>
      <c r="P636" s="5"/>
      <c r="Q636" s="5"/>
      <c r="R636" s="5"/>
      <c r="S636" s="70"/>
      <c r="T636" s="70"/>
      <c r="U636" s="70"/>
      <c r="V636" s="18"/>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1"/>
      <c r="BA636" s="1"/>
    </row>
    <row r="637" spans="2:53">
      <c r="B637" s="1"/>
      <c r="C637" s="1"/>
      <c r="D637" s="1"/>
      <c r="E637" s="1"/>
      <c r="F637" s="1"/>
      <c r="G637" s="5"/>
      <c r="H637" s="1"/>
      <c r="I637" s="1"/>
      <c r="J637" s="5"/>
      <c r="K637" s="1"/>
      <c r="L637" s="1"/>
      <c r="M637" s="5"/>
      <c r="N637" s="5"/>
      <c r="O637" s="5"/>
      <c r="P637" s="5"/>
      <c r="Q637" s="5"/>
      <c r="R637" s="5"/>
      <c r="S637" s="70"/>
      <c r="T637" s="70"/>
      <c r="U637" s="70"/>
      <c r="V637" s="18"/>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1"/>
      <c r="BA637" s="1"/>
    </row>
    <row r="638" spans="2:53">
      <c r="B638" s="1"/>
      <c r="C638" s="1"/>
      <c r="D638" s="1"/>
      <c r="E638" s="1"/>
      <c r="F638" s="1"/>
      <c r="G638" s="5"/>
      <c r="H638" s="1"/>
      <c r="I638" s="1"/>
      <c r="J638" s="5"/>
      <c r="K638" s="1"/>
      <c r="L638" s="1"/>
      <c r="M638" s="5"/>
      <c r="N638" s="5"/>
      <c r="O638" s="5"/>
      <c r="P638" s="5"/>
      <c r="Q638" s="5"/>
      <c r="R638" s="5"/>
      <c r="S638" s="70"/>
      <c r="T638" s="70"/>
      <c r="U638" s="70"/>
      <c r="V638" s="18"/>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1"/>
      <c r="BA638" s="1"/>
    </row>
    <row r="639" spans="2:53">
      <c r="B639" s="1"/>
      <c r="C639" s="1"/>
      <c r="D639" s="1"/>
      <c r="E639" s="1"/>
      <c r="F639" s="1"/>
      <c r="G639" s="5"/>
      <c r="H639" s="1"/>
      <c r="I639" s="1"/>
      <c r="J639" s="5"/>
      <c r="K639" s="1"/>
      <c r="L639" s="1"/>
      <c r="M639" s="5"/>
      <c r="N639" s="5"/>
      <c r="O639" s="5"/>
      <c r="P639" s="5"/>
      <c r="Q639" s="5"/>
      <c r="R639" s="5"/>
      <c r="S639" s="70"/>
      <c r="T639" s="70"/>
      <c r="U639" s="70"/>
      <c r="V639" s="18"/>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1"/>
      <c r="BA639" s="1"/>
    </row>
    <row r="640" spans="2:53">
      <c r="B640" s="1"/>
      <c r="C640" s="1"/>
      <c r="D640" s="1"/>
      <c r="E640" s="1"/>
      <c r="F640" s="1"/>
      <c r="G640" s="5"/>
      <c r="H640" s="1"/>
      <c r="I640" s="1"/>
      <c r="J640" s="5"/>
      <c r="K640" s="1"/>
      <c r="L640" s="1"/>
      <c r="M640" s="5"/>
      <c r="N640" s="5"/>
      <c r="O640" s="5"/>
      <c r="P640" s="5"/>
      <c r="Q640" s="5"/>
      <c r="R640" s="5"/>
      <c r="S640" s="70"/>
      <c r="T640" s="70"/>
      <c r="U640" s="70"/>
      <c r="V640" s="18"/>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1"/>
      <c r="BA640" s="1"/>
    </row>
    <row r="641" spans="2:53">
      <c r="B641" s="1"/>
      <c r="C641" s="1"/>
      <c r="D641" s="1"/>
      <c r="E641" s="1"/>
      <c r="F641" s="1"/>
      <c r="G641" s="5"/>
      <c r="H641" s="1"/>
      <c r="I641" s="1"/>
      <c r="J641" s="5"/>
      <c r="K641" s="1"/>
      <c r="L641" s="1"/>
      <c r="M641" s="5"/>
      <c r="N641" s="5"/>
      <c r="O641" s="5"/>
      <c r="P641" s="5"/>
      <c r="Q641" s="5"/>
      <c r="R641" s="5"/>
      <c r="S641" s="70"/>
      <c r="T641" s="70"/>
      <c r="U641" s="70"/>
      <c r="V641" s="18"/>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1"/>
      <c r="BA641" s="1"/>
    </row>
    <row r="642" spans="2:53">
      <c r="B642" s="1"/>
      <c r="C642" s="1"/>
      <c r="D642" s="1"/>
      <c r="E642" s="1"/>
      <c r="F642" s="1"/>
      <c r="G642" s="5"/>
      <c r="H642" s="1"/>
      <c r="I642" s="1"/>
      <c r="J642" s="5"/>
      <c r="K642" s="1"/>
      <c r="L642" s="1"/>
      <c r="M642" s="5"/>
      <c r="N642" s="5"/>
      <c r="O642" s="5"/>
      <c r="P642" s="5"/>
      <c r="Q642" s="5"/>
      <c r="R642" s="5"/>
      <c r="S642" s="70"/>
      <c r="T642" s="70"/>
      <c r="U642" s="70"/>
      <c r="V642" s="18"/>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1"/>
      <c r="BA642" s="1"/>
    </row>
    <row r="643" spans="2:53">
      <c r="B643" s="1"/>
      <c r="C643" s="1"/>
      <c r="D643" s="1"/>
      <c r="E643" s="1"/>
      <c r="F643" s="1"/>
      <c r="G643" s="5"/>
      <c r="H643" s="1"/>
      <c r="I643" s="1"/>
      <c r="J643" s="5"/>
      <c r="K643" s="1"/>
      <c r="L643" s="1"/>
      <c r="M643" s="5"/>
      <c r="N643" s="5"/>
      <c r="O643" s="5"/>
      <c r="P643" s="5"/>
      <c r="Q643" s="5"/>
      <c r="R643" s="5"/>
      <c r="S643" s="70"/>
      <c r="T643" s="70"/>
      <c r="U643" s="70"/>
      <c r="V643" s="18"/>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1"/>
      <c r="BA643" s="1"/>
    </row>
    <row r="644" spans="2:53">
      <c r="B644" s="1"/>
      <c r="C644" s="1"/>
      <c r="D644" s="1"/>
      <c r="E644" s="1"/>
      <c r="F644" s="1"/>
      <c r="G644" s="5"/>
      <c r="H644" s="1"/>
      <c r="I644" s="1"/>
      <c r="J644" s="5"/>
      <c r="K644" s="1"/>
      <c r="L644" s="1"/>
      <c r="M644" s="5"/>
      <c r="N644" s="5"/>
      <c r="O644" s="5"/>
      <c r="P644" s="5"/>
      <c r="Q644" s="5"/>
      <c r="R644" s="5"/>
      <c r="S644" s="70"/>
      <c r="T644" s="70"/>
      <c r="U644" s="70"/>
      <c r="V644" s="18"/>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1"/>
      <c r="BA644" s="1"/>
    </row>
    <row r="645" spans="2:53">
      <c r="B645" s="1"/>
      <c r="C645" s="1"/>
      <c r="D645" s="1"/>
      <c r="E645" s="1"/>
      <c r="F645" s="1"/>
      <c r="G645" s="5"/>
      <c r="H645" s="1"/>
      <c r="I645" s="1"/>
      <c r="J645" s="5"/>
      <c r="K645" s="1"/>
      <c r="L645" s="1"/>
      <c r="M645" s="5"/>
      <c r="N645" s="5"/>
      <c r="O645" s="5"/>
      <c r="P645" s="5"/>
      <c r="Q645" s="5"/>
      <c r="R645" s="5"/>
      <c r="S645" s="70"/>
      <c r="T645" s="70"/>
      <c r="U645" s="70"/>
      <c r="V645" s="18"/>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1"/>
      <c r="BA645" s="1"/>
    </row>
    <row r="646" spans="2:53">
      <c r="B646" s="1"/>
      <c r="C646" s="1"/>
      <c r="D646" s="1"/>
      <c r="E646" s="1"/>
      <c r="F646" s="1"/>
      <c r="G646" s="5"/>
      <c r="H646" s="1"/>
      <c r="I646" s="1"/>
      <c r="J646" s="5"/>
      <c r="K646" s="1"/>
      <c r="L646" s="1"/>
      <c r="M646" s="5"/>
      <c r="N646" s="5"/>
      <c r="O646" s="5"/>
      <c r="P646" s="5"/>
      <c r="Q646" s="5"/>
      <c r="R646" s="5"/>
      <c r="S646" s="70"/>
      <c r="T646" s="70"/>
      <c r="U646" s="70"/>
      <c r="V646" s="18"/>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1"/>
      <c r="BA646" s="1"/>
    </row>
    <row r="647" spans="2:53">
      <c r="B647" s="1"/>
      <c r="C647" s="1"/>
      <c r="D647" s="1"/>
      <c r="E647" s="1"/>
      <c r="F647" s="1"/>
      <c r="G647" s="5"/>
      <c r="H647" s="1"/>
      <c r="I647" s="1"/>
      <c r="J647" s="5"/>
      <c r="K647" s="1"/>
      <c r="L647" s="1"/>
      <c r="M647" s="5"/>
      <c r="N647" s="5"/>
      <c r="O647" s="5"/>
      <c r="P647" s="5"/>
      <c r="Q647" s="5"/>
      <c r="R647" s="5"/>
      <c r="S647" s="70"/>
      <c r="T647" s="70"/>
      <c r="U647" s="70"/>
      <c r="V647" s="18"/>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1"/>
      <c r="BA647" s="1"/>
    </row>
    <row r="648" spans="2:53">
      <c r="B648" s="1"/>
      <c r="C648" s="1"/>
      <c r="D648" s="1"/>
      <c r="E648" s="1"/>
      <c r="F648" s="1"/>
      <c r="G648" s="5"/>
      <c r="H648" s="1"/>
      <c r="I648" s="1"/>
      <c r="J648" s="5"/>
      <c r="K648" s="1"/>
      <c r="L648" s="1"/>
      <c r="M648" s="5"/>
      <c r="N648" s="5"/>
      <c r="O648" s="5"/>
      <c r="P648" s="5"/>
      <c r="Q648" s="5"/>
      <c r="R648" s="5"/>
      <c r="S648" s="70"/>
      <c r="T648" s="70"/>
      <c r="U648" s="70"/>
      <c r="V648" s="18"/>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1"/>
      <c r="BA648" s="1"/>
    </row>
    <row r="649" spans="2:53">
      <c r="B649" s="1"/>
      <c r="C649" s="1"/>
      <c r="D649" s="1"/>
      <c r="E649" s="1"/>
      <c r="F649" s="1"/>
      <c r="G649" s="5"/>
      <c r="H649" s="1"/>
      <c r="I649" s="1"/>
      <c r="J649" s="5"/>
      <c r="K649" s="1"/>
      <c r="L649" s="1"/>
      <c r="M649" s="5"/>
      <c r="N649" s="5"/>
      <c r="O649" s="5"/>
      <c r="P649" s="5"/>
      <c r="Q649" s="5"/>
      <c r="R649" s="5"/>
      <c r="S649" s="70"/>
      <c r="T649" s="70"/>
      <c r="U649" s="70"/>
      <c r="V649" s="18"/>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1"/>
      <c r="BA649" s="1"/>
    </row>
    <row r="650" spans="2:53">
      <c r="B650" s="1"/>
      <c r="C650" s="1"/>
      <c r="D650" s="1"/>
      <c r="E650" s="1"/>
      <c r="F650" s="1"/>
      <c r="G650" s="5"/>
      <c r="H650" s="1"/>
      <c r="I650" s="1"/>
      <c r="J650" s="5"/>
      <c r="K650" s="1"/>
      <c r="L650" s="1"/>
      <c r="M650" s="5"/>
      <c r="N650" s="5"/>
      <c r="O650" s="5"/>
      <c r="P650" s="5"/>
      <c r="Q650" s="5"/>
      <c r="R650" s="5"/>
      <c r="S650" s="70"/>
      <c r="T650" s="70"/>
      <c r="U650" s="70"/>
      <c r="V650" s="18"/>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1"/>
      <c r="BA650" s="1"/>
    </row>
    <row r="651" spans="2:53">
      <c r="B651" s="1"/>
      <c r="C651" s="1"/>
      <c r="D651" s="1"/>
      <c r="E651" s="1"/>
      <c r="F651" s="1"/>
      <c r="G651" s="5"/>
      <c r="H651" s="1"/>
      <c r="I651" s="1"/>
      <c r="J651" s="5"/>
      <c r="K651" s="1"/>
      <c r="L651" s="1"/>
      <c r="M651" s="5"/>
      <c r="N651" s="5"/>
      <c r="O651" s="5"/>
      <c r="P651" s="5"/>
      <c r="Q651" s="5"/>
      <c r="R651" s="5"/>
      <c r="S651" s="70"/>
      <c r="T651" s="70"/>
      <c r="U651" s="70"/>
      <c r="V651" s="18"/>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1"/>
      <c r="BA651" s="1"/>
    </row>
    <row r="652" spans="2:53">
      <c r="B652" s="1"/>
      <c r="C652" s="1"/>
      <c r="D652" s="1"/>
      <c r="E652" s="1"/>
      <c r="F652" s="1"/>
      <c r="G652" s="5"/>
      <c r="H652" s="1"/>
      <c r="I652" s="1"/>
      <c r="J652" s="5"/>
      <c r="K652" s="1"/>
      <c r="L652" s="1"/>
      <c r="M652" s="5"/>
      <c r="N652" s="5"/>
      <c r="O652" s="5"/>
      <c r="P652" s="5"/>
      <c r="Q652" s="5"/>
      <c r="R652" s="5"/>
      <c r="S652" s="70"/>
      <c r="T652" s="70"/>
      <c r="U652" s="70"/>
      <c r="V652" s="18"/>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1"/>
      <c r="BA652" s="1"/>
    </row>
    <row r="653" spans="2:53">
      <c r="B653" s="1"/>
      <c r="C653" s="1"/>
      <c r="D653" s="1"/>
      <c r="E653" s="1"/>
      <c r="F653" s="1"/>
      <c r="G653" s="5"/>
      <c r="H653" s="1"/>
      <c r="I653" s="1"/>
      <c r="J653" s="5"/>
      <c r="K653" s="1"/>
      <c r="L653" s="1"/>
      <c r="M653" s="5"/>
      <c r="N653" s="5"/>
      <c r="O653" s="5"/>
      <c r="P653" s="5"/>
      <c r="Q653" s="5"/>
      <c r="R653" s="5"/>
      <c r="S653" s="70"/>
      <c r="T653" s="70"/>
      <c r="U653" s="70"/>
      <c r="V653" s="18"/>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1"/>
      <c r="BA653" s="1"/>
    </row>
    <row r="654" spans="2:53">
      <c r="B654" s="1"/>
      <c r="C654" s="1"/>
      <c r="D654" s="1"/>
      <c r="E654" s="1"/>
      <c r="F654" s="1"/>
      <c r="G654" s="5"/>
      <c r="H654" s="1"/>
      <c r="I654" s="1"/>
      <c r="J654" s="5"/>
      <c r="K654" s="1"/>
      <c r="L654" s="1"/>
      <c r="M654" s="5"/>
      <c r="N654" s="5"/>
      <c r="O654" s="5"/>
      <c r="P654" s="5"/>
      <c r="Q654" s="5"/>
      <c r="R654" s="5"/>
      <c r="S654" s="70"/>
      <c r="T654" s="70"/>
      <c r="U654" s="70"/>
      <c r="V654" s="18"/>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1"/>
      <c r="BA654" s="1"/>
    </row>
    <row r="655" spans="2:53">
      <c r="B655" s="1"/>
      <c r="C655" s="1"/>
      <c r="D655" s="1"/>
      <c r="E655" s="1"/>
      <c r="F655" s="1"/>
      <c r="G655" s="5"/>
      <c r="H655" s="1"/>
      <c r="I655" s="1"/>
      <c r="J655" s="5"/>
      <c r="K655" s="1"/>
      <c r="L655" s="1"/>
      <c r="M655" s="5"/>
      <c r="N655" s="5"/>
      <c r="O655" s="5"/>
      <c r="P655" s="5"/>
      <c r="Q655" s="5"/>
      <c r="R655" s="5"/>
      <c r="S655" s="70"/>
      <c r="T655" s="70"/>
      <c r="U655" s="70"/>
      <c r="V655" s="18"/>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1"/>
      <c r="BA655" s="1"/>
    </row>
    <row r="656" spans="2:53">
      <c r="B656" s="1"/>
      <c r="C656" s="1"/>
      <c r="D656" s="1"/>
      <c r="E656" s="1"/>
      <c r="F656" s="1"/>
      <c r="G656" s="5"/>
      <c r="H656" s="1"/>
      <c r="I656" s="1"/>
      <c r="J656" s="5"/>
      <c r="K656" s="1"/>
      <c r="L656" s="1"/>
      <c r="M656" s="5"/>
      <c r="N656" s="5"/>
      <c r="O656" s="5"/>
      <c r="P656" s="5"/>
      <c r="Q656" s="5"/>
      <c r="R656" s="5"/>
      <c r="S656" s="70"/>
      <c r="T656" s="70"/>
      <c r="U656" s="70"/>
      <c r="V656" s="18"/>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1"/>
      <c r="BA656" s="1"/>
    </row>
    <row r="657" spans="2:53">
      <c r="B657" s="1"/>
      <c r="C657" s="1"/>
      <c r="D657" s="1"/>
      <c r="E657" s="1"/>
      <c r="F657" s="1"/>
      <c r="G657" s="5"/>
      <c r="H657" s="1"/>
      <c r="I657" s="1"/>
      <c r="J657" s="5"/>
      <c r="K657" s="1"/>
      <c r="L657" s="1"/>
      <c r="M657" s="5"/>
      <c r="N657" s="5"/>
      <c r="O657" s="5"/>
      <c r="P657" s="5"/>
      <c r="Q657" s="5"/>
      <c r="R657" s="5"/>
      <c r="S657" s="70"/>
      <c r="T657" s="70"/>
      <c r="U657" s="70"/>
      <c r="V657" s="18"/>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1"/>
      <c r="BA657" s="1"/>
    </row>
    <row r="658" spans="2:53">
      <c r="B658" s="1"/>
      <c r="C658" s="1"/>
      <c r="D658" s="1"/>
      <c r="E658" s="1"/>
      <c r="F658" s="1"/>
      <c r="G658" s="5"/>
      <c r="H658" s="1"/>
      <c r="I658" s="1"/>
      <c r="J658" s="5"/>
      <c r="K658" s="1"/>
      <c r="L658" s="1"/>
      <c r="M658" s="5"/>
      <c r="N658" s="5"/>
      <c r="O658" s="5"/>
      <c r="P658" s="5"/>
      <c r="Q658" s="5"/>
      <c r="R658" s="5"/>
      <c r="S658" s="70"/>
      <c r="T658" s="70"/>
      <c r="U658" s="70"/>
      <c r="V658" s="18"/>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1"/>
      <c r="BA658" s="1"/>
    </row>
    <row r="659" spans="2:53">
      <c r="B659" s="1"/>
      <c r="C659" s="1"/>
      <c r="D659" s="1"/>
      <c r="E659" s="1"/>
      <c r="F659" s="1"/>
      <c r="G659" s="5"/>
      <c r="H659" s="1"/>
      <c r="I659" s="1"/>
      <c r="J659" s="5"/>
      <c r="K659" s="1"/>
      <c r="L659" s="1"/>
      <c r="M659" s="5"/>
      <c r="N659" s="5"/>
      <c r="O659" s="5"/>
      <c r="P659" s="5"/>
      <c r="Q659" s="5"/>
      <c r="R659" s="5"/>
      <c r="S659" s="70"/>
      <c r="T659" s="70"/>
      <c r="U659" s="70"/>
      <c r="V659" s="18"/>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1"/>
      <c r="BA659" s="1"/>
    </row>
    <row r="660" spans="2:53">
      <c r="B660" s="1"/>
      <c r="C660" s="1"/>
      <c r="D660" s="1"/>
      <c r="E660" s="1"/>
      <c r="F660" s="1"/>
      <c r="G660" s="5"/>
      <c r="H660" s="1"/>
      <c r="I660" s="1"/>
      <c r="J660" s="5"/>
      <c r="K660" s="1"/>
      <c r="L660" s="1"/>
      <c r="M660" s="5"/>
      <c r="N660" s="5"/>
      <c r="O660" s="5"/>
      <c r="P660" s="5"/>
      <c r="Q660" s="5"/>
      <c r="R660" s="5"/>
      <c r="S660" s="70"/>
      <c r="T660" s="70"/>
      <c r="U660" s="70"/>
      <c r="V660" s="18"/>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1"/>
      <c r="BA660" s="1"/>
    </row>
    <row r="661" spans="2:53">
      <c r="B661" s="1"/>
      <c r="C661" s="1"/>
      <c r="D661" s="1"/>
      <c r="E661" s="1"/>
      <c r="F661" s="1"/>
      <c r="G661" s="5"/>
      <c r="H661" s="1"/>
      <c r="I661" s="1"/>
      <c r="J661" s="5"/>
      <c r="K661" s="1"/>
      <c r="L661" s="1"/>
      <c r="M661" s="5"/>
      <c r="N661" s="5"/>
      <c r="O661" s="5"/>
      <c r="P661" s="5"/>
      <c r="Q661" s="5"/>
      <c r="R661" s="5"/>
      <c r="S661" s="70"/>
      <c r="T661" s="70"/>
      <c r="U661" s="70"/>
      <c r="V661" s="18"/>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1"/>
      <c r="BA661" s="1"/>
    </row>
    <row r="662" spans="2:53">
      <c r="B662" s="1"/>
      <c r="C662" s="1"/>
      <c r="D662" s="1"/>
      <c r="E662" s="1"/>
      <c r="F662" s="1"/>
      <c r="G662" s="5"/>
      <c r="H662" s="1"/>
      <c r="I662" s="1"/>
      <c r="J662" s="5"/>
      <c r="K662" s="1"/>
      <c r="L662" s="1"/>
      <c r="M662" s="5"/>
      <c r="N662" s="5"/>
      <c r="O662" s="5"/>
      <c r="P662" s="5"/>
      <c r="Q662" s="5"/>
      <c r="R662" s="5"/>
      <c r="S662" s="70"/>
      <c r="T662" s="70"/>
      <c r="U662" s="70"/>
      <c r="V662" s="18"/>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1"/>
      <c r="BA662" s="1"/>
    </row>
    <row r="663" spans="2:53">
      <c r="B663" s="1"/>
      <c r="C663" s="1"/>
      <c r="D663" s="1"/>
      <c r="E663" s="1"/>
      <c r="F663" s="1"/>
      <c r="G663" s="5"/>
      <c r="H663" s="1"/>
      <c r="I663" s="1"/>
      <c r="J663" s="5"/>
      <c r="K663" s="1"/>
      <c r="L663" s="1"/>
      <c r="M663" s="5"/>
      <c r="N663" s="5"/>
      <c r="O663" s="5"/>
      <c r="P663" s="5"/>
      <c r="Q663" s="5"/>
      <c r="R663" s="5"/>
      <c r="S663" s="70"/>
      <c r="T663" s="70"/>
      <c r="U663" s="70"/>
      <c r="V663" s="18"/>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1"/>
      <c r="BA663" s="1"/>
    </row>
    <row r="664" spans="2:53">
      <c r="B664" s="1"/>
      <c r="C664" s="1"/>
      <c r="D664" s="1"/>
      <c r="E664" s="1"/>
      <c r="F664" s="1"/>
      <c r="G664" s="5"/>
      <c r="H664" s="1"/>
      <c r="I664" s="1"/>
      <c r="J664" s="5"/>
      <c r="K664" s="1"/>
      <c r="L664" s="1"/>
      <c r="M664" s="5"/>
      <c r="N664" s="5"/>
      <c r="O664" s="5"/>
      <c r="P664" s="5"/>
      <c r="Q664" s="5"/>
      <c r="R664" s="5"/>
      <c r="S664" s="70"/>
      <c r="T664" s="70"/>
      <c r="U664" s="70"/>
      <c r="V664" s="18"/>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1"/>
      <c r="BA664" s="1"/>
    </row>
    <row r="665" spans="2:53">
      <c r="B665" s="1"/>
      <c r="C665" s="1"/>
      <c r="D665" s="1"/>
      <c r="E665" s="1"/>
      <c r="F665" s="1"/>
      <c r="G665" s="5"/>
      <c r="H665" s="1"/>
      <c r="I665" s="1"/>
      <c r="J665" s="5"/>
      <c r="K665" s="1"/>
      <c r="L665" s="1"/>
      <c r="M665" s="5"/>
      <c r="N665" s="5"/>
      <c r="O665" s="5"/>
      <c r="P665" s="5"/>
      <c r="Q665" s="5"/>
      <c r="R665" s="5"/>
      <c r="S665" s="70"/>
      <c r="T665" s="70"/>
      <c r="U665" s="70"/>
      <c r="V665" s="18"/>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1"/>
      <c r="BA665" s="1"/>
    </row>
    <row r="666" spans="2:53">
      <c r="B666" s="1"/>
      <c r="C666" s="1"/>
      <c r="D666" s="1"/>
      <c r="E666" s="1"/>
      <c r="F666" s="1"/>
      <c r="G666" s="5"/>
      <c r="H666" s="1"/>
      <c r="I666" s="1"/>
      <c r="J666" s="5"/>
      <c r="K666" s="1"/>
      <c r="L666" s="1"/>
      <c r="M666" s="5"/>
      <c r="N666" s="5"/>
      <c r="O666" s="5"/>
      <c r="P666" s="5"/>
      <c r="Q666" s="5"/>
      <c r="R666" s="5"/>
      <c r="S666" s="70"/>
      <c r="T666" s="70"/>
      <c r="U666" s="70"/>
      <c r="V666" s="18"/>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1"/>
      <c r="BA666" s="1"/>
    </row>
    <row r="667" spans="2:53">
      <c r="B667" s="1"/>
      <c r="C667" s="1"/>
      <c r="D667" s="1"/>
      <c r="E667" s="1"/>
      <c r="F667" s="1"/>
      <c r="G667" s="5"/>
      <c r="H667" s="1"/>
      <c r="I667" s="1"/>
      <c r="J667" s="5"/>
      <c r="K667" s="1"/>
      <c r="L667" s="1"/>
      <c r="M667" s="5"/>
      <c r="N667" s="5"/>
      <c r="O667" s="5"/>
      <c r="P667" s="5"/>
      <c r="Q667" s="5"/>
      <c r="R667" s="5"/>
      <c r="S667" s="70"/>
      <c r="T667" s="70"/>
      <c r="U667" s="70"/>
      <c r="V667" s="18"/>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1"/>
      <c r="BA667" s="1"/>
    </row>
    <row r="668" spans="2:53">
      <c r="B668" s="1"/>
      <c r="C668" s="1"/>
      <c r="D668" s="1"/>
      <c r="E668" s="1"/>
      <c r="F668" s="1"/>
      <c r="G668" s="5"/>
      <c r="H668" s="1"/>
      <c r="I668" s="1"/>
      <c r="J668" s="5"/>
      <c r="K668" s="1"/>
      <c r="L668" s="1"/>
      <c r="M668" s="5"/>
      <c r="N668" s="5"/>
      <c r="O668" s="5"/>
      <c r="P668" s="5"/>
      <c r="Q668" s="5"/>
      <c r="R668" s="5"/>
      <c r="S668" s="70"/>
      <c r="T668" s="70"/>
      <c r="U668" s="70"/>
      <c r="V668" s="18"/>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1"/>
      <c r="BA668" s="1"/>
    </row>
    <row r="669" spans="2:53">
      <c r="B669" s="1"/>
      <c r="C669" s="1"/>
      <c r="D669" s="1"/>
      <c r="E669" s="1"/>
      <c r="F669" s="1"/>
      <c r="G669" s="5"/>
      <c r="H669" s="1"/>
      <c r="I669" s="1"/>
      <c r="J669" s="5"/>
      <c r="K669" s="1"/>
      <c r="L669" s="1"/>
      <c r="M669" s="5"/>
      <c r="N669" s="5"/>
      <c r="O669" s="5"/>
      <c r="P669" s="5"/>
      <c r="Q669" s="5"/>
      <c r="R669" s="5"/>
      <c r="S669" s="70"/>
      <c r="T669" s="70"/>
      <c r="U669" s="70"/>
      <c r="V669" s="18"/>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1"/>
      <c r="BA669" s="1"/>
    </row>
    <row r="670" spans="2:53">
      <c r="B670" s="1"/>
      <c r="C670" s="1"/>
      <c r="D670" s="1"/>
      <c r="E670" s="1"/>
      <c r="F670" s="1"/>
      <c r="G670" s="5"/>
      <c r="H670" s="1"/>
      <c r="I670" s="1"/>
      <c r="J670" s="5"/>
      <c r="K670" s="1"/>
      <c r="L670" s="1"/>
      <c r="M670" s="5"/>
      <c r="N670" s="5"/>
      <c r="O670" s="5"/>
      <c r="P670" s="5"/>
      <c r="Q670" s="5"/>
      <c r="R670" s="5"/>
      <c r="S670" s="70"/>
      <c r="T670" s="70"/>
      <c r="U670" s="70"/>
      <c r="V670" s="18"/>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1"/>
      <c r="BA670" s="1"/>
    </row>
    <row r="671" spans="2:53">
      <c r="B671" s="1"/>
      <c r="C671" s="1"/>
      <c r="D671" s="1"/>
      <c r="E671" s="1"/>
      <c r="F671" s="1"/>
      <c r="G671" s="5"/>
      <c r="H671" s="1"/>
      <c r="I671" s="1"/>
      <c r="J671" s="5"/>
      <c r="K671" s="1"/>
      <c r="L671" s="1"/>
      <c r="M671" s="5"/>
      <c r="N671" s="5"/>
      <c r="O671" s="5"/>
      <c r="P671" s="5"/>
      <c r="Q671" s="5"/>
      <c r="R671" s="5"/>
      <c r="S671" s="70"/>
      <c r="T671" s="70"/>
      <c r="U671" s="70"/>
      <c r="V671" s="18"/>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1"/>
      <c r="BA671" s="1"/>
    </row>
    <row r="672" spans="2:53">
      <c r="B672" s="1"/>
      <c r="C672" s="1"/>
      <c r="D672" s="1"/>
      <c r="E672" s="1"/>
      <c r="F672" s="1"/>
      <c r="G672" s="5"/>
      <c r="H672" s="1"/>
      <c r="I672" s="1"/>
      <c r="J672" s="5"/>
      <c r="K672" s="1"/>
      <c r="L672" s="1"/>
      <c r="M672" s="5"/>
      <c r="N672" s="5"/>
      <c r="O672" s="5"/>
      <c r="P672" s="5"/>
      <c r="Q672" s="5"/>
      <c r="R672" s="5"/>
      <c r="S672" s="70"/>
      <c r="T672" s="70"/>
      <c r="U672" s="70"/>
      <c r="V672" s="18"/>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1"/>
      <c r="BA672" s="1"/>
    </row>
    <row r="673" spans="2:53">
      <c r="B673" s="1"/>
      <c r="C673" s="1"/>
      <c r="D673" s="1"/>
      <c r="E673" s="1"/>
      <c r="F673" s="1"/>
      <c r="G673" s="5"/>
      <c r="H673" s="1"/>
      <c r="I673" s="1"/>
      <c r="J673" s="5"/>
      <c r="K673" s="1"/>
      <c r="L673" s="1"/>
      <c r="M673" s="5"/>
      <c r="N673" s="5"/>
      <c r="O673" s="5"/>
      <c r="P673" s="5"/>
      <c r="Q673" s="5"/>
      <c r="R673" s="5"/>
      <c r="S673" s="70"/>
      <c r="T673" s="70"/>
      <c r="U673" s="70"/>
      <c r="V673" s="18"/>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1"/>
      <c r="BA673" s="1"/>
    </row>
    <row r="674" spans="2:53">
      <c r="B674" s="1"/>
      <c r="C674" s="1"/>
      <c r="D674" s="1"/>
      <c r="E674" s="1"/>
      <c r="F674" s="1"/>
      <c r="G674" s="5"/>
      <c r="H674" s="1"/>
      <c r="I674" s="1"/>
      <c r="J674" s="5"/>
      <c r="K674" s="1"/>
      <c r="L674" s="1"/>
      <c r="M674" s="5"/>
      <c r="N674" s="5"/>
      <c r="O674" s="5"/>
      <c r="P674" s="5"/>
      <c r="Q674" s="5"/>
      <c r="R674" s="5"/>
      <c r="S674" s="70"/>
      <c r="T674" s="70"/>
      <c r="U674" s="70"/>
      <c r="V674" s="18"/>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1"/>
      <c r="BA674" s="1"/>
    </row>
    <row r="675" spans="2:53">
      <c r="B675" s="1"/>
      <c r="C675" s="1"/>
      <c r="D675" s="1"/>
      <c r="E675" s="1"/>
      <c r="F675" s="1"/>
      <c r="G675" s="5"/>
      <c r="H675" s="1"/>
      <c r="I675" s="1"/>
      <c r="J675" s="5"/>
      <c r="K675" s="1"/>
      <c r="L675" s="1"/>
      <c r="M675" s="5"/>
      <c r="N675" s="5"/>
      <c r="O675" s="5"/>
      <c r="P675" s="5"/>
      <c r="Q675" s="5"/>
      <c r="R675" s="5"/>
      <c r="S675" s="70"/>
      <c r="T675" s="70"/>
      <c r="U675" s="70"/>
      <c r="V675" s="18"/>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1"/>
      <c r="BA675" s="1"/>
    </row>
    <row r="676" spans="2:53">
      <c r="B676" s="1"/>
      <c r="C676" s="1"/>
      <c r="D676" s="1"/>
      <c r="E676" s="1"/>
      <c r="F676" s="1"/>
      <c r="G676" s="5"/>
      <c r="H676" s="1"/>
      <c r="I676" s="1"/>
      <c r="J676" s="5"/>
      <c r="K676" s="1"/>
      <c r="L676" s="1"/>
      <c r="M676" s="5"/>
      <c r="N676" s="5"/>
      <c r="O676" s="5"/>
      <c r="P676" s="5"/>
      <c r="Q676" s="5"/>
      <c r="R676" s="5"/>
      <c r="S676" s="70"/>
      <c r="T676" s="70"/>
      <c r="U676" s="70"/>
      <c r="V676" s="18"/>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1"/>
      <c r="BA676" s="1"/>
    </row>
    <row r="677" spans="2:53">
      <c r="B677" s="1"/>
      <c r="C677" s="1"/>
      <c r="D677" s="1"/>
      <c r="E677" s="1"/>
      <c r="F677" s="1"/>
      <c r="G677" s="5"/>
      <c r="H677" s="1"/>
      <c r="I677" s="1"/>
      <c r="J677" s="5"/>
      <c r="K677" s="1"/>
      <c r="L677" s="1"/>
      <c r="M677" s="5"/>
      <c r="N677" s="5"/>
      <c r="O677" s="5"/>
      <c r="P677" s="5"/>
      <c r="Q677" s="5"/>
      <c r="R677" s="5"/>
      <c r="S677" s="70"/>
      <c r="T677" s="70"/>
      <c r="U677" s="70"/>
      <c r="V677" s="18"/>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1"/>
      <c r="BA677" s="1"/>
    </row>
    <row r="678" spans="2:53">
      <c r="B678" s="1"/>
      <c r="C678" s="1"/>
      <c r="D678" s="1"/>
      <c r="E678" s="1"/>
      <c r="F678" s="1"/>
      <c r="G678" s="5"/>
      <c r="H678" s="1"/>
      <c r="I678" s="1"/>
      <c r="J678" s="5"/>
      <c r="K678" s="1"/>
      <c r="L678" s="1"/>
      <c r="M678" s="5"/>
      <c r="N678" s="5"/>
      <c r="O678" s="5"/>
      <c r="P678" s="5"/>
      <c r="Q678" s="5"/>
      <c r="R678" s="5"/>
      <c r="S678" s="70"/>
      <c r="T678" s="70"/>
      <c r="U678" s="70"/>
      <c r="V678" s="18"/>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1"/>
      <c r="BA678" s="1"/>
    </row>
    <row r="679" spans="2:53">
      <c r="B679" s="1"/>
      <c r="C679" s="1"/>
      <c r="D679" s="1"/>
      <c r="E679" s="1"/>
      <c r="F679" s="1"/>
      <c r="G679" s="5"/>
      <c r="H679" s="1"/>
      <c r="I679" s="1"/>
      <c r="J679" s="5"/>
      <c r="K679" s="1"/>
      <c r="L679" s="1"/>
      <c r="M679" s="5"/>
      <c r="N679" s="5"/>
      <c r="O679" s="5"/>
      <c r="P679" s="5"/>
      <c r="Q679" s="5"/>
      <c r="R679" s="5"/>
      <c r="S679" s="70"/>
      <c r="T679" s="70"/>
      <c r="U679" s="70"/>
      <c r="V679" s="18"/>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1"/>
      <c r="BA679" s="1"/>
    </row>
    <row r="680" spans="2:53">
      <c r="B680" s="1"/>
      <c r="C680" s="1"/>
      <c r="D680" s="1"/>
      <c r="E680" s="1"/>
      <c r="F680" s="1"/>
      <c r="G680" s="5"/>
      <c r="H680" s="1"/>
      <c r="I680" s="1"/>
      <c r="J680" s="5"/>
      <c r="K680" s="1"/>
      <c r="L680" s="1"/>
      <c r="M680" s="5"/>
      <c r="N680" s="5"/>
      <c r="O680" s="5"/>
      <c r="P680" s="5"/>
      <c r="Q680" s="5"/>
      <c r="R680" s="5"/>
      <c r="S680" s="70"/>
      <c r="T680" s="70"/>
      <c r="U680" s="70"/>
      <c r="V680" s="18"/>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1"/>
      <c r="BA680" s="1"/>
    </row>
    <row r="681" spans="2:53">
      <c r="B681" s="1"/>
      <c r="C681" s="1"/>
      <c r="D681" s="1"/>
      <c r="E681" s="1"/>
      <c r="F681" s="1"/>
      <c r="G681" s="5"/>
      <c r="H681" s="1"/>
      <c r="I681" s="1"/>
      <c r="J681" s="5"/>
      <c r="K681" s="1"/>
      <c r="L681" s="1"/>
      <c r="M681" s="5"/>
      <c r="N681" s="5"/>
      <c r="O681" s="5"/>
      <c r="P681" s="5"/>
      <c r="Q681" s="5"/>
      <c r="R681" s="5"/>
      <c r="S681" s="70"/>
      <c r="T681" s="70"/>
      <c r="U681" s="70"/>
      <c r="V681" s="18"/>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1"/>
      <c r="BA681" s="1"/>
    </row>
    <row r="682" spans="2:53">
      <c r="B682" s="1"/>
      <c r="C682" s="1"/>
      <c r="D682" s="1"/>
      <c r="E682" s="1"/>
      <c r="F682" s="1"/>
      <c r="G682" s="5"/>
      <c r="H682" s="1"/>
      <c r="I682" s="1"/>
      <c r="J682" s="5"/>
      <c r="K682" s="1"/>
      <c r="L682" s="1"/>
      <c r="M682" s="5"/>
      <c r="N682" s="5"/>
      <c r="O682" s="5"/>
      <c r="P682" s="5"/>
      <c r="Q682" s="5"/>
      <c r="R682" s="5"/>
      <c r="S682" s="70"/>
      <c r="T682" s="70"/>
      <c r="U682" s="70"/>
      <c r="V682" s="18"/>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1"/>
      <c r="BA682" s="1"/>
    </row>
    <row r="683" spans="2:53">
      <c r="B683" s="1"/>
      <c r="C683" s="1"/>
      <c r="D683" s="1"/>
      <c r="E683" s="1"/>
      <c r="F683" s="1"/>
      <c r="G683" s="5"/>
      <c r="H683" s="1"/>
      <c r="I683" s="1"/>
      <c r="J683" s="5"/>
      <c r="K683" s="1"/>
      <c r="L683" s="1"/>
      <c r="M683" s="5"/>
      <c r="N683" s="5"/>
      <c r="O683" s="5"/>
      <c r="P683" s="5"/>
      <c r="Q683" s="5"/>
      <c r="R683" s="5"/>
      <c r="S683" s="70"/>
      <c r="T683" s="70"/>
      <c r="U683" s="70"/>
      <c r="V683" s="18"/>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1"/>
      <c r="BA683" s="1"/>
    </row>
    <row r="684" spans="2:53">
      <c r="B684" s="1"/>
      <c r="C684" s="1"/>
      <c r="D684" s="1"/>
      <c r="E684" s="1"/>
      <c r="F684" s="1"/>
      <c r="G684" s="5"/>
      <c r="H684" s="1"/>
      <c r="I684" s="1"/>
      <c r="J684" s="5"/>
      <c r="K684" s="1"/>
      <c r="L684" s="1"/>
      <c r="M684" s="5"/>
      <c r="N684" s="5"/>
      <c r="O684" s="5"/>
      <c r="P684" s="5"/>
      <c r="Q684" s="5"/>
      <c r="R684" s="5"/>
      <c r="S684" s="70"/>
      <c r="T684" s="70"/>
      <c r="U684" s="70"/>
      <c r="V684" s="18"/>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1"/>
      <c r="BA684" s="1"/>
    </row>
    <row r="685" spans="2:53">
      <c r="B685" s="1"/>
      <c r="C685" s="1"/>
      <c r="D685" s="1"/>
      <c r="E685" s="1"/>
      <c r="F685" s="1"/>
      <c r="G685" s="5"/>
      <c r="H685" s="1"/>
      <c r="I685" s="1"/>
      <c r="J685" s="5"/>
      <c r="K685" s="1"/>
      <c r="L685" s="1"/>
      <c r="M685" s="5"/>
      <c r="N685" s="5"/>
      <c r="O685" s="5"/>
      <c r="P685" s="5"/>
      <c r="Q685" s="5"/>
      <c r="R685" s="5"/>
      <c r="S685" s="70"/>
      <c r="T685" s="70"/>
      <c r="U685" s="70"/>
      <c r="V685" s="18"/>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1"/>
      <c r="BA685" s="1"/>
    </row>
    <row r="686" spans="2:53">
      <c r="B686" s="1"/>
      <c r="C686" s="1"/>
      <c r="D686" s="1"/>
      <c r="E686" s="1"/>
      <c r="F686" s="1"/>
      <c r="G686" s="5"/>
      <c r="H686" s="1"/>
      <c r="I686" s="1"/>
      <c r="J686" s="5"/>
      <c r="K686" s="1"/>
      <c r="L686" s="1"/>
      <c r="M686" s="5"/>
      <c r="N686" s="5"/>
      <c r="O686" s="5"/>
      <c r="P686" s="5"/>
      <c r="Q686" s="5"/>
      <c r="R686" s="5"/>
      <c r="S686" s="70"/>
      <c r="T686" s="70"/>
      <c r="U686" s="70"/>
      <c r="V686" s="18"/>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1"/>
      <c r="BA686" s="1"/>
    </row>
    <row r="687" spans="2:53">
      <c r="B687" s="1"/>
      <c r="C687" s="1"/>
      <c r="D687" s="1"/>
      <c r="E687" s="1"/>
      <c r="F687" s="1"/>
      <c r="G687" s="5"/>
      <c r="H687" s="1"/>
      <c r="I687" s="1"/>
      <c r="J687" s="5"/>
      <c r="K687" s="1"/>
      <c r="L687" s="1"/>
      <c r="M687" s="5"/>
      <c r="N687" s="5"/>
      <c r="O687" s="5"/>
      <c r="P687" s="5"/>
      <c r="Q687" s="5"/>
      <c r="R687" s="5"/>
      <c r="S687" s="70"/>
      <c r="T687" s="70"/>
      <c r="U687" s="70"/>
      <c r="V687" s="18"/>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1"/>
      <c r="BA687" s="1"/>
    </row>
    <row r="688" spans="2:53">
      <c r="B688" s="1"/>
      <c r="C688" s="1"/>
      <c r="D688" s="1"/>
      <c r="E688" s="1"/>
      <c r="F688" s="1"/>
      <c r="G688" s="5"/>
      <c r="H688" s="1"/>
      <c r="I688" s="1"/>
      <c r="J688" s="5"/>
      <c r="K688" s="1"/>
      <c r="L688" s="1"/>
      <c r="M688" s="5"/>
      <c r="N688" s="5"/>
      <c r="O688" s="5"/>
      <c r="P688" s="5"/>
      <c r="Q688" s="5"/>
      <c r="R688" s="5"/>
      <c r="S688" s="70"/>
      <c r="T688" s="70"/>
      <c r="U688" s="70"/>
      <c r="V688" s="18"/>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1"/>
      <c r="BA688" s="1"/>
    </row>
    <row r="689" spans="2:53">
      <c r="B689" s="1"/>
      <c r="C689" s="1"/>
      <c r="D689" s="1"/>
      <c r="E689" s="1"/>
      <c r="F689" s="1"/>
      <c r="G689" s="5"/>
      <c r="H689" s="1"/>
      <c r="I689" s="1"/>
      <c r="J689" s="5"/>
      <c r="K689" s="1"/>
      <c r="L689" s="1"/>
      <c r="M689" s="5"/>
      <c r="N689" s="5"/>
      <c r="O689" s="5"/>
      <c r="P689" s="5"/>
      <c r="Q689" s="5"/>
      <c r="R689" s="5"/>
      <c r="S689" s="70"/>
      <c r="T689" s="70"/>
      <c r="U689" s="70"/>
      <c r="V689" s="18"/>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1"/>
      <c r="BA689" s="1"/>
    </row>
    <row r="690" spans="2:53">
      <c r="B690" s="1"/>
      <c r="C690" s="1"/>
      <c r="D690" s="1"/>
      <c r="E690" s="1"/>
      <c r="F690" s="1"/>
      <c r="G690" s="5"/>
      <c r="H690" s="1"/>
      <c r="I690" s="1"/>
      <c r="J690" s="5"/>
      <c r="K690" s="1"/>
      <c r="L690" s="1"/>
      <c r="M690" s="5"/>
      <c r="N690" s="5"/>
      <c r="O690" s="5"/>
      <c r="P690" s="5"/>
      <c r="Q690" s="5"/>
      <c r="R690" s="5"/>
      <c r="S690" s="70"/>
      <c r="T690" s="70"/>
      <c r="U690" s="70"/>
      <c r="V690" s="18"/>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1"/>
      <c r="BA690" s="1"/>
    </row>
    <row r="691" spans="2:53">
      <c r="B691" s="1"/>
      <c r="C691" s="1"/>
      <c r="D691" s="1"/>
      <c r="E691" s="1"/>
      <c r="F691" s="1"/>
      <c r="G691" s="5"/>
      <c r="H691" s="1"/>
      <c r="I691" s="1"/>
      <c r="J691" s="5"/>
      <c r="K691" s="1"/>
      <c r="L691" s="1"/>
      <c r="M691" s="5"/>
      <c r="N691" s="5"/>
      <c r="O691" s="5"/>
      <c r="P691" s="5"/>
      <c r="Q691" s="5"/>
      <c r="R691" s="5"/>
      <c r="S691" s="70"/>
      <c r="T691" s="70"/>
      <c r="U691" s="70"/>
      <c r="V691" s="18"/>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1"/>
      <c r="BA691" s="1"/>
    </row>
    <row r="692" spans="2:53">
      <c r="B692" s="1"/>
      <c r="C692" s="1"/>
      <c r="D692" s="1"/>
      <c r="E692" s="1"/>
      <c r="F692" s="1"/>
      <c r="G692" s="5"/>
      <c r="H692" s="1"/>
      <c r="I692" s="1"/>
      <c r="J692" s="5"/>
      <c r="K692" s="1"/>
      <c r="L692" s="1"/>
      <c r="M692" s="5"/>
      <c r="N692" s="5"/>
      <c r="O692" s="5"/>
      <c r="P692" s="5"/>
      <c r="Q692" s="5"/>
      <c r="R692" s="5"/>
      <c r="S692" s="70"/>
      <c r="T692" s="70"/>
      <c r="U692" s="70"/>
      <c r="V692" s="18"/>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1"/>
      <c r="BA692" s="1"/>
    </row>
    <row r="693" spans="2:53">
      <c r="B693" s="1"/>
      <c r="C693" s="1"/>
      <c r="D693" s="1"/>
      <c r="E693" s="1"/>
      <c r="F693" s="1"/>
      <c r="G693" s="5"/>
      <c r="H693" s="1"/>
      <c r="I693" s="1"/>
      <c r="J693" s="5"/>
      <c r="K693" s="1"/>
      <c r="L693" s="1"/>
      <c r="M693" s="5"/>
      <c r="N693" s="5"/>
      <c r="O693" s="5"/>
      <c r="P693" s="5"/>
      <c r="Q693" s="5"/>
      <c r="R693" s="5"/>
      <c r="S693" s="70"/>
      <c r="T693" s="70"/>
      <c r="U693" s="70"/>
      <c r="V693" s="18"/>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1"/>
      <c r="BA693" s="1"/>
    </row>
    <row r="694" spans="2:53">
      <c r="B694" s="1"/>
      <c r="C694" s="1"/>
      <c r="D694" s="1"/>
      <c r="E694" s="1"/>
      <c r="F694" s="1"/>
      <c r="G694" s="5"/>
      <c r="H694" s="1"/>
      <c r="I694" s="1"/>
      <c r="J694" s="5"/>
      <c r="K694" s="1"/>
      <c r="L694" s="1"/>
      <c r="M694" s="5"/>
      <c r="N694" s="5"/>
      <c r="O694" s="5"/>
      <c r="P694" s="5"/>
      <c r="Q694" s="5"/>
      <c r="R694" s="5"/>
      <c r="S694" s="70"/>
      <c r="T694" s="70"/>
      <c r="U694" s="70"/>
      <c r="V694" s="18"/>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1"/>
      <c r="BA694" s="1"/>
    </row>
    <row r="695" spans="2:53">
      <c r="B695" s="1"/>
      <c r="C695" s="1"/>
      <c r="D695" s="1"/>
      <c r="E695" s="1"/>
      <c r="F695" s="1"/>
      <c r="G695" s="5"/>
      <c r="H695" s="1"/>
      <c r="I695" s="1"/>
      <c r="J695" s="5"/>
      <c r="K695" s="1"/>
      <c r="L695" s="1"/>
      <c r="M695" s="5"/>
      <c r="N695" s="5"/>
      <c r="O695" s="5"/>
      <c r="P695" s="5"/>
      <c r="Q695" s="5"/>
      <c r="R695" s="5"/>
      <c r="S695" s="70"/>
      <c r="T695" s="70"/>
      <c r="U695" s="70"/>
      <c r="V695" s="18"/>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1"/>
      <c r="BA695" s="1"/>
    </row>
    <row r="696" spans="2:53">
      <c r="B696" s="1"/>
      <c r="C696" s="1"/>
      <c r="D696" s="1"/>
      <c r="E696" s="1"/>
      <c r="F696" s="1"/>
      <c r="G696" s="5"/>
      <c r="H696" s="1"/>
      <c r="I696" s="1"/>
      <c r="J696" s="5"/>
      <c r="K696" s="1"/>
      <c r="L696" s="1"/>
      <c r="M696" s="5"/>
      <c r="N696" s="5"/>
      <c r="O696" s="5"/>
      <c r="P696" s="5"/>
      <c r="Q696" s="5"/>
      <c r="R696" s="5"/>
      <c r="S696" s="70"/>
      <c r="T696" s="70"/>
      <c r="U696" s="70"/>
      <c r="V696" s="18"/>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1"/>
      <c r="BA696" s="1"/>
    </row>
    <row r="697" spans="2:53">
      <c r="B697" s="1"/>
      <c r="C697" s="1"/>
      <c r="D697" s="1"/>
      <c r="E697" s="1"/>
      <c r="F697" s="1"/>
      <c r="G697" s="5"/>
      <c r="H697" s="1"/>
      <c r="I697" s="1"/>
      <c r="J697" s="5"/>
      <c r="K697" s="1"/>
      <c r="L697" s="1"/>
      <c r="M697" s="5"/>
      <c r="N697" s="5"/>
      <c r="O697" s="5"/>
      <c r="P697" s="5"/>
      <c r="Q697" s="5"/>
      <c r="R697" s="5"/>
      <c r="S697" s="70"/>
      <c r="T697" s="70"/>
      <c r="U697" s="70"/>
      <c r="V697" s="18"/>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1"/>
      <c r="BA697" s="1"/>
    </row>
    <row r="698" spans="2:53">
      <c r="B698" s="1"/>
      <c r="C698" s="1"/>
      <c r="D698" s="1"/>
      <c r="E698" s="1"/>
      <c r="F698" s="1"/>
      <c r="G698" s="5"/>
      <c r="H698" s="1"/>
      <c r="I698" s="1"/>
      <c r="J698" s="5"/>
      <c r="K698" s="1"/>
      <c r="L698" s="1"/>
      <c r="M698" s="5"/>
      <c r="N698" s="5"/>
      <c r="O698" s="5"/>
      <c r="P698" s="5"/>
      <c r="Q698" s="5"/>
      <c r="R698" s="5"/>
      <c r="S698" s="70"/>
      <c r="T698" s="70"/>
      <c r="U698" s="70"/>
      <c r="V698" s="18"/>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1"/>
      <c r="BA698" s="1"/>
    </row>
    <row r="699" spans="2:53">
      <c r="B699" s="1"/>
      <c r="C699" s="1"/>
      <c r="D699" s="1"/>
      <c r="E699" s="1"/>
      <c r="F699" s="1"/>
      <c r="G699" s="5"/>
      <c r="H699" s="1"/>
      <c r="I699" s="1"/>
      <c r="J699" s="5"/>
      <c r="K699" s="1"/>
      <c r="L699" s="1"/>
      <c r="M699" s="5"/>
      <c r="N699" s="5"/>
      <c r="O699" s="5"/>
      <c r="P699" s="5"/>
      <c r="Q699" s="5"/>
      <c r="R699" s="5"/>
      <c r="S699" s="70"/>
      <c r="T699" s="70"/>
      <c r="U699" s="70"/>
      <c r="V699" s="18"/>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1"/>
      <c r="BA699" s="1"/>
    </row>
    <row r="700" spans="2:53">
      <c r="B700" s="1"/>
      <c r="C700" s="1"/>
      <c r="D700" s="1"/>
      <c r="E700" s="1"/>
      <c r="F700" s="1"/>
      <c r="G700" s="5"/>
      <c r="H700" s="1"/>
      <c r="I700" s="1"/>
      <c r="J700" s="5"/>
      <c r="K700" s="1"/>
      <c r="L700" s="1"/>
      <c r="M700" s="5"/>
      <c r="N700" s="5"/>
      <c r="O700" s="5"/>
      <c r="P700" s="5"/>
      <c r="Q700" s="5"/>
      <c r="R700" s="5"/>
      <c r="S700" s="70"/>
      <c r="T700" s="70"/>
      <c r="U700" s="70"/>
      <c r="V700" s="18"/>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1"/>
      <c r="BA700" s="1"/>
    </row>
    <row r="701" spans="2:53">
      <c r="B701" s="1"/>
      <c r="C701" s="1"/>
      <c r="D701" s="1"/>
      <c r="E701" s="1"/>
      <c r="F701" s="1"/>
      <c r="G701" s="5"/>
      <c r="H701" s="1"/>
      <c r="I701" s="1"/>
      <c r="J701" s="5"/>
      <c r="K701" s="1"/>
      <c r="L701" s="1"/>
      <c r="M701" s="5"/>
      <c r="N701" s="5"/>
      <c r="O701" s="5"/>
      <c r="P701" s="5"/>
      <c r="Q701" s="5"/>
      <c r="R701" s="5"/>
      <c r="S701" s="70"/>
      <c r="T701" s="70"/>
      <c r="U701" s="70"/>
      <c r="V701" s="18"/>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1"/>
      <c r="BA701" s="1"/>
    </row>
    <row r="702" spans="2:53">
      <c r="B702" s="1"/>
      <c r="C702" s="1"/>
      <c r="D702" s="1"/>
      <c r="E702" s="1"/>
      <c r="F702" s="1"/>
      <c r="G702" s="5"/>
      <c r="H702" s="1"/>
      <c r="I702" s="1"/>
      <c r="J702" s="5"/>
      <c r="K702" s="1"/>
      <c r="L702" s="1"/>
      <c r="M702" s="5"/>
      <c r="N702" s="5"/>
      <c r="O702" s="5"/>
      <c r="P702" s="5"/>
      <c r="Q702" s="5"/>
      <c r="R702" s="5"/>
      <c r="S702" s="70"/>
      <c r="T702" s="70"/>
      <c r="U702" s="70"/>
      <c r="V702" s="18"/>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1"/>
      <c r="BA702" s="1"/>
    </row>
    <row r="703" spans="2:53">
      <c r="B703" s="1"/>
      <c r="C703" s="1"/>
      <c r="D703" s="1"/>
      <c r="E703" s="1"/>
      <c r="F703" s="1"/>
      <c r="G703" s="5"/>
      <c r="H703" s="1"/>
      <c r="I703" s="1"/>
      <c r="J703" s="5"/>
      <c r="K703" s="1"/>
      <c r="L703" s="1"/>
      <c r="M703" s="5"/>
      <c r="N703" s="5"/>
      <c r="O703" s="5"/>
      <c r="P703" s="5"/>
      <c r="Q703" s="5"/>
      <c r="R703" s="5"/>
      <c r="S703" s="70"/>
      <c r="T703" s="70"/>
      <c r="U703" s="70"/>
      <c r="V703" s="18"/>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1"/>
      <c r="BA703" s="1"/>
    </row>
    <row r="704" spans="2:53">
      <c r="B704" s="1"/>
      <c r="C704" s="1"/>
      <c r="D704" s="1"/>
      <c r="E704" s="1"/>
      <c r="F704" s="1"/>
      <c r="G704" s="5"/>
      <c r="H704" s="1"/>
      <c r="I704" s="1"/>
      <c r="J704" s="5"/>
      <c r="K704" s="1"/>
      <c r="L704" s="1"/>
      <c r="M704" s="5"/>
      <c r="N704" s="5"/>
      <c r="O704" s="5"/>
      <c r="P704" s="5"/>
      <c r="Q704" s="5"/>
      <c r="R704" s="5"/>
      <c r="S704" s="70"/>
      <c r="T704" s="70"/>
      <c r="U704" s="70"/>
      <c r="V704" s="18"/>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1"/>
      <c r="BA704" s="1"/>
    </row>
    <row r="705" spans="2:53">
      <c r="B705" s="1"/>
      <c r="C705" s="1"/>
      <c r="D705" s="1"/>
      <c r="E705" s="1"/>
      <c r="F705" s="1"/>
      <c r="G705" s="5"/>
      <c r="H705" s="1"/>
      <c r="I705" s="1"/>
      <c r="J705" s="5"/>
      <c r="K705" s="1"/>
      <c r="L705" s="1"/>
      <c r="M705" s="5"/>
      <c r="N705" s="5"/>
      <c r="O705" s="5"/>
      <c r="P705" s="5"/>
      <c r="Q705" s="5"/>
      <c r="R705" s="5"/>
      <c r="S705" s="70"/>
      <c r="T705" s="70"/>
      <c r="U705" s="70"/>
      <c r="V705" s="18"/>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1"/>
      <c r="BA705" s="1"/>
    </row>
    <row r="706" spans="2:53">
      <c r="B706" s="1"/>
      <c r="C706" s="1"/>
      <c r="D706" s="1"/>
      <c r="E706" s="1"/>
      <c r="F706" s="1"/>
      <c r="G706" s="5"/>
      <c r="H706" s="1"/>
      <c r="I706" s="1"/>
      <c r="J706" s="5"/>
      <c r="K706" s="1"/>
      <c r="L706" s="1"/>
      <c r="M706" s="5"/>
      <c r="N706" s="5"/>
      <c r="O706" s="5"/>
      <c r="P706" s="5"/>
      <c r="Q706" s="5"/>
      <c r="R706" s="5"/>
      <c r="S706" s="70"/>
      <c r="T706" s="70"/>
      <c r="U706" s="70"/>
      <c r="V706" s="18"/>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1"/>
      <c r="BA706" s="1"/>
    </row>
    <row r="707" spans="2:53">
      <c r="B707" s="1"/>
      <c r="C707" s="1"/>
      <c r="D707" s="1"/>
      <c r="E707" s="1"/>
      <c r="F707" s="1"/>
      <c r="G707" s="5"/>
      <c r="H707" s="1"/>
      <c r="I707" s="1"/>
      <c r="J707" s="5"/>
      <c r="K707" s="1"/>
      <c r="L707" s="1"/>
      <c r="M707" s="5"/>
      <c r="N707" s="5"/>
      <c r="O707" s="5"/>
      <c r="P707" s="5"/>
      <c r="Q707" s="5"/>
      <c r="R707" s="5"/>
      <c r="S707" s="70"/>
      <c r="T707" s="70"/>
      <c r="U707" s="70"/>
      <c r="V707" s="18"/>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1"/>
      <c r="BA707" s="1"/>
    </row>
    <row r="708" spans="2:53">
      <c r="B708" s="1"/>
      <c r="C708" s="1"/>
      <c r="D708" s="1"/>
      <c r="E708" s="1"/>
      <c r="F708" s="1"/>
      <c r="G708" s="5"/>
      <c r="H708" s="1"/>
      <c r="I708" s="1"/>
      <c r="J708" s="5"/>
      <c r="K708" s="1"/>
      <c r="L708" s="1"/>
      <c r="M708" s="5"/>
      <c r="N708" s="5"/>
      <c r="O708" s="5"/>
      <c r="P708" s="5"/>
      <c r="Q708" s="5"/>
      <c r="R708" s="5"/>
      <c r="S708" s="70"/>
      <c r="T708" s="70"/>
      <c r="U708" s="70"/>
      <c r="V708" s="18"/>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1"/>
      <c r="BA708" s="1"/>
    </row>
    <row r="709" spans="2:53">
      <c r="B709" s="1"/>
      <c r="C709" s="1"/>
      <c r="D709" s="1"/>
      <c r="E709" s="1"/>
      <c r="F709" s="1"/>
      <c r="G709" s="5"/>
      <c r="H709" s="1"/>
      <c r="I709" s="1"/>
      <c r="J709" s="5"/>
      <c r="K709" s="1"/>
      <c r="L709" s="1"/>
      <c r="M709" s="5"/>
      <c r="N709" s="5"/>
      <c r="O709" s="5"/>
      <c r="P709" s="5"/>
      <c r="Q709" s="5"/>
      <c r="R709" s="5"/>
      <c r="S709" s="70"/>
      <c r="T709" s="70"/>
      <c r="U709" s="70"/>
      <c r="V709" s="18"/>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1"/>
      <c r="BA709" s="1"/>
    </row>
    <row r="710" spans="2:53">
      <c r="B710" s="1"/>
      <c r="C710" s="1"/>
      <c r="D710" s="1"/>
      <c r="E710" s="1"/>
      <c r="F710" s="1"/>
      <c r="G710" s="5"/>
      <c r="H710" s="1"/>
      <c r="I710" s="1"/>
      <c r="J710" s="5"/>
      <c r="K710" s="1"/>
      <c r="L710" s="1"/>
      <c r="M710" s="5"/>
      <c r="N710" s="5"/>
      <c r="O710" s="5"/>
      <c r="P710" s="5"/>
      <c r="Q710" s="5"/>
      <c r="R710" s="5"/>
      <c r="S710" s="70"/>
      <c r="T710" s="70"/>
      <c r="U710" s="70"/>
      <c r="V710" s="18"/>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1"/>
      <c r="BA710" s="1"/>
    </row>
    <row r="711" spans="2:53">
      <c r="B711" s="1"/>
      <c r="C711" s="1"/>
      <c r="D711" s="1"/>
      <c r="E711" s="1"/>
      <c r="F711" s="1"/>
      <c r="G711" s="5"/>
      <c r="H711" s="1"/>
      <c r="I711" s="1"/>
      <c r="J711" s="5"/>
      <c r="K711" s="1"/>
      <c r="L711" s="1"/>
      <c r="M711" s="5"/>
      <c r="N711" s="5"/>
      <c r="O711" s="5"/>
      <c r="P711" s="5"/>
      <c r="Q711" s="5"/>
      <c r="R711" s="5"/>
      <c r="S711" s="70"/>
      <c r="T711" s="70"/>
      <c r="U711" s="70"/>
      <c r="V711" s="18"/>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1"/>
      <c r="BA711" s="1"/>
    </row>
    <row r="712" spans="2:53">
      <c r="B712" s="1"/>
      <c r="C712" s="1"/>
      <c r="D712" s="1"/>
      <c r="E712" s="1"/>
      <c r="F712" s="1"/>
      <c r="G712" s="5"/>
      <c r="H712" s="1"/>
      <c r="I712" s="1"/>
      <c r="J712" s="5"/>
      <c r="K712" s="1"/>
      <c r="L712" s="1"/>
      <c r="M712" s="5"/>
      <c r="N712" s="5"/>
      <c r="O712" s="5"/>
      <c r="P712" s="5"/>
      <c r="Q712" s="5"/>
      <c r="R712" s="5"/>
      <c r="S712" s="70"/>
      <c r="T712" s="70"/>
      <c r="U712" s="70"/>
      <c r="V712" s="18"/>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1"/>
      <c r="BA712" s="1"/>
    </row>
    <row r="713" spans="2:53">
      <c r="B713" s="1"/>
      <c r="C713" s="1"/>
      <c r="D713" s="1"/>
      <c r="E713" s="1"/>
      <c r="F713" s="1"/>
      <c r="G713" s="5"/>
      <c r="H713" s="1"/>
      <c r="I713" s="1"/>
      <c r="J713" s="5"/>
      <c r="K713" s="1"/>
      <c r="L713" s="1"/>
      <c r="M713" s="5"/>
      <c r="N713" s="5"/>
      <c r="O713" s="5"/>
      <c r="P713" s="5"/>
      <c r="Q713" s="5"/>
      <c r="R713" s="5"/>
      <c r="S713" s="70"/>
      <c r="T713" s="70"/>
      <c r="U713" s="70"/>
      <c r="V713" s="18"/>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1"/>
      <c r="BA713" s="1"/>
    </row>
    <row r="714" spans="2:53">
      <c r="B714" s="1"/>
      <c r="C714" s="1"/>
      <c r="D714" s="1"/>
      <c r="E714" s="1"/>
      <c r="F714" s="1"/>
      <c r="G714" s="5"/>
      <c r="H714" s="1"/>
      <c r="I714" s="1"/>
      <c r="J714" s="5"/>
      <c r="K714" s="1"/>
      <c r="L714" s="1"/>
      <c r="M714" s="5"/>
      <c r="N714" s="5"/>
      <c r="O714" s="5"/>
      <c r="P714" s="5"/>
      <c r="Q714" s="5"/>
      <c r="R714" s="5"/>
      <c r="S714" s="70"/>
      <c r="T714" s="70"/>
      <c r="U714" s="70"/>
      <c r="V714" s="18"/>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1"/>
      <c r="BA714" s="1"/>
    </row>
    <row r="715" spans="2:53">
      <c r="B715" s="1"/>
      <c r="C715" s="1"/>
      <c r="D715" s="1"/>
      <c r="E715" s="1"/>
      <c r="F715" s="1"/>
      <c r="G715" s="5"/>
      <c r="H715" s="1"/>
      <c r="I715" s="1"/>
      <c r="J715" s="5"/>
      <c r="K715" s="1"/>
      <c r="L715" s="1"/>
      <c r="M715" s="5"/>
      <c r="N715" s="5"/>
      <c r="O715" s="5"/>
      <c r="P715" s="5"/>
      <c r="Q715" s="5"/>
      <c r="R715" s="5"/>
      <c r="S715" s="70"/>
      <c r="T715" s="70"/>
      <c r="U715" s="70"/>
      <c r="V715" s="18"/>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1"/>
      <c r="BA715" s="1"/>
    </row>
    <row r="716" spans="2:53">
      <c r="B716" s="1"/>
      <c r="C716" s="1"/>
      <c r="D716" s="1"/>
      <c r="E716" s="1"/>
      <c r="F716" s="1"/>
      <c r="G716" s="5"/>
      <c r="H716" s="1"/>
      <c r="I716" s="1"/>
      <c r="J716" s="5"/>
      <c r="K716" s="1"/>
      <c r="L716" s="1"/>
      <c r="M716" s="5"/>
      <c r="N716" s="5"/>
      <c r="O716" s="5"/>
      <c r="P716" s="5"/>
      <c r="Q716" s="5"/>
      <c r="R716" s="5"/>
      <c r="S716" s="70"/>
      <c r="T716" s="70"/>
      <c r="U716" s="70"/>
      <c r="V716" s="18"/>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1"/>
      <c r="BA716" s="1"/>
    </row>
    <row r="717" spans="2:53">
      <c r="B717" s="1"/>
      <c r="C717" s="1"/>
      <c r="D717" s="1"/>
      <c r="E717" s="1"/>
      <c r="F717" s="1"/>
      <c r="G717" s="5"/>
      <c r="H717" s="1"/>
      <c r="I717" s="1"/>
      <c r="J717" s="5"/>
      <c r="K717" s="1"/>
      <c r="L717" s="1"/>
      <c r="M717" s="5"/>
      <c r="N717" s="5"/>
      <c r="O717" s="5"/>
      <c r="P717" s="5"/>
      <c r="Q717" s="5"/>
      <c r="R717" s="5"/>
      <c r="S717" s="70"/>
      <c r="T717" s="70"/>
      <c r="U717" s="70"/>
      <c r="V717" s="18"/>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1"/>
      <c r="BA717" s="1"/>
    </row>
    <row r="718" spans="2:53">
      <c r="B718" s="1"/>
      <c r="C718" s="1"/>
      <c r="D718" s="1"/>
      <c r="E718" s="1"/>
      <c r="F718" s="1"/>
      <c r="G718" s="5"/>
      <c r="H718" s="1"/>
      <c r="I718" s="1"/>
      <c r="J718" s="5"/>
      <c r="K718" s="1"/>
      <c r="L718" s="1"/>
      <c r="M718" s="5"/>
      <c r="N718" s="5"/>
      <c r="O718" s="5"/>
      <c r="P718" s="5"/>
      <c r="Q718" s="5"/>
      <c r="R718" s="5"/>
      <c r="S718" s="70"/>
      <c r="T718" s="70"/>
      <c r="U718" s="70"/>
      <c r="V718" s="18"/>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1"/>
      <c r="BA718" s="1"/>
    </row>
    <row r="719" spans="2:53">
      <c r="B719" s="1"/>
      <c r="C719" s="1"/>
      <c r="D719" s="1"/>
      <c r="E719" s="1"/>
      <c r="F719" s="1"/>
      <c r="G719" s="5"/>
      <c r="H719" s="1"/>
      <c r="I719" s="1"/>
      <c r="J719" s="5"/>
      <c r="K719" s="1"/>
      <c r="L719" s="1"/>
      <c r="M719" s="5"/>
      <c r="N719" s="5"/>
      <c r="O719" s="5"/>
      <c r="P719" s="5"/>
      <c r="Q719" s="5"/>
      <c r="R719" s="5"/>
      <c r="S719" s="70"/>
      <c r="T719" s="70"/>
      <c r="U719" s="70"/>
      <c r="V719" s="18"/>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1"/>
      <c r="BA719" s="1"/>
    </row>
    <row r="720" spans="2:53">
      <c r="B720" s="1"/>
      <c r="C720" s="1"/>
      <c r="D720" s="1"/>
      <c r="E720" s="1"/>
      <c r="F720" s="1"/>
      <c r="G720" s="5"/>
      <c r="H720" s="1"/>
      <c r="I720" s="1"/>
      <c r="J720" s="5"/>
      <c r="K720" s="1"/>
      <c r="L720" s="1"/>
      <c r="M720" s="5"/>
      <c r="N720" s="5"/>
      <c r="O720" s="5"/>
      <c r="P720" s="5"/>
      <c r="Q720" s="5"/>
      <c r="R720" s="5"/>
      <c r="S720" s="70"/>
      <c r="T720" s="70"/>
      <c r="U720" s="70"/>
      <c r="V720" s="18"/>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1"/>
      <c r="BA720" s="1"/>
    </row>
    <row r="721" spans="2:53">
      <c r="B721" s="1"/>
      <c r="C721" s="1"/>
      <c r="D721" s="1"/>
      <c r="E721" s="1"/>
      <c r="F721" s="1"/>
      <c r="G721" s="5"/>
      <c r="H721" s="1"/>
      <c r="I721" s="1"/>
      <c r="J721" s="5"/>
      <c r="K721" s="1"/>
      <c r="L721" s="1"/>
      <c r="M721" s="5"/>
      <c r="N721" s="5"/>
      <c r="O721" s="5"/>
      <c r="P721" s="5"/>
      <c r="Q721" s="5"/>
      <c r="R721" s="5"/>
      <c r="S721" s="70"/>
      <c r="T721" s="70"/>
      <c r="U721" s="70"/>
      <c r="V721" s="18"/>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1"/>
      <c r="BA721" s="1"/>
    </row>
    <row r="722" spans="2:53">
      <c r="B722" s="1"/>
      <c r="C722" s="1"/>
      <c r="D722" s="1"/>
      <c r="E722" s="1"/>
      <c r="F722" s="1"/>
      <c r="G722" s="5"/>
      <c r="H722" s="1"/>
      <c r="I722" s="1"/>
      <c r="J722" s="5"/>
      <c r="K722" s="1"/>
      <c r="L722" s="1"/>
      <c r="M722" s="5"/>
      <c r="N722" s="5"/>
      <c r="O722" s="5"/>
      <c r="P722" s="5"/>
      <c r="Q722" s="5"/>
      <c r="R722" s="5"/>
      <c r="S722" s="70"/>
      <c r="T722" s="70"/>
      <c r="U722" s="70"/>
      <c r="V722" s="18"/>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1"/>
      <c r="BA722" s="1"/>
    </row>
    <row r="723" spans="2:53">
      <c r="B723" s="1"/>
      <c r="C723" s="1"/>
      <c r="D723" s="1"/>
      <c r="E723" s="1"/>
      <c r="F723" s="1"/>
      <c r="G723" s="5"/>
      <c r="H723" s="1"/>
      <c r="I723" s="1"/>
      <c r="J723" s="5"/>
      <c r="K723" s="1"/>
      <c r="L723" s="1"/>
      <c r="M723" s="5"/>
      <c r="N723" s="5"/>
      <c r="O723" s="5"/>
      <c r="P723" s="5"/>
      <c r="Q723" s="5"/>
      <c r="R723" s="5"/>
      <c r="S723" s="70"/>
      <c r="T723" s="70"/>
      <c r="U723" s="70"/>
      <c r="V723" s="18"/>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1"/>
      <c r="BA723" s="1"/>
    </row>
    <row r="724" spans="2:53">
      <c r="B724" s="1"/>
      <c r="C724" s="1"/>
      <c r="D724" s="1"/>
      <c r="E724" s="1"/>
      <c r="F724" s="1"/>
      <c r="G724" s="5"/>
      <c r="H724" s="1"/>
      <c r="I724" s="1"/>
      <c r="J724" s="5"/>
      <c r="K724" s="1"/>
      <c r="L724" s="1"/>
      <c r="M724" s="5"/>
      <c r="N724" s="5"/>
      <c r="O724" s="5"/>
      <c r="P724" s="5"/>
      <c r="Q724" s="5"/>
      <c r="R724" s="5"/>
      <c r="S724" s="70"/>
      <c r="T724" s="70"/>
      <c r="U724" s="70"/>
      <c r="V724" s="18"/>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1"/>
      <c r="BA724" s="1"/>
    </row>
    <row r="725" spans="2:53">
      <c r="B725" s="1"/>
      <c r="C725" s="1"/>
      <c r="D725" s="1"/>
      <c r="E725" s="1"/>
      <c r="F725" s="1"/>
      <c r="G725" s="5"/>
      <c r="H725" s="1"/>
      <c r="I725" s="1"/>
      <c r="J725" s="5"/>
      <c r="K725" s="1"/>
      <c r="L725" s="1"/>
      <c r="M725" s="5"/>
      <c r="N725" s="5"/>
      <c r="O725" s="5"/>
      <c r="P725" s="5"/>
      <c r="Q725" s="5"/>
      <c r="R725" s="5"/>
      <c r="S725" s="70"/>
      <c r="T725" s="70"/>
      <c r="U725" s="70"/>
      <c r="V725" s="18"/>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1"/>
      <c r="BA725" s="1"/>
    </row>
    <row r="726" spans="2:53">
      <c r="B726" s="1"/>
      <c r="C726" s="1"/>
      <c r="D726" s="1"/>
      <c r="E726" s="1"/>
      <c r="F726" s="1"/>
      <c r="G726" s="5"/>
      <c r="H726" s="1"/>
      <c r="I726" s="1"/>
      <c r="J726" s="5"/>
      <c r="K726" s="1"/>
      <c r="L726" s="1"/>
      <c r="M726" s="5"/>
      <c r="N726" s="5"/>
      <c r="O726" s="5"/>
      <c r="P726" s="5"/>
      <c r="Q726" s="5"/>
      <c r="R726" s="5"/>
      <c r="S726" s="70"/>
      <c r="T726" s="70"/>
      <c r="U726" s="70"/>
      <c r="V726" s="18"/>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1"/>
      <c r="BA726" s="1"/>
    </row>
    <row r="727" spans="2:53">
      <c r="B727" s="1"/>
      <c r="C727" s="1"/>
      <c r="D727" s="1"/>
      <c r="E727" s="1"/>
      <c r="F727" s="1"/>
      <c r="G727" s="5"/>
      <c r="H727" s="1"/>
      <c r="I727" s="1"/>
      <c r="J727" s="5"/>
      <c r="K727" s="1"/>
      <c r="L727" s="1"/>
      <c r="M727" s="5"/>
      <c r="N727" s="5"/>
      <c r="O727" s="5"/>
      <c r="P727" s="5"/>
      <c r="Q727" s="5"/>
      <c r="R727" s="5"/>
      <c r="S727" s="70"/>
      <c r="T727" s="70"/>
      <c r="U727" s="70"/>
      <c r="V727" s="18"/>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1"/>
      <c r="BA727" s="1"/>
    </row>
    <row r="728" spans="2:53">
      <c r="B728" s="1"/>
      <c r="C728" s="1"/>
      <c r="D728" s="1"/>
      <c r="E728" s="1"/>
      <c r="F728" s="1"/>
      <c r="G728" s="5"/>
      <c r="H728" s="1"/>
      <c r="I728" s="1"/>
      <c r="J728" s="5"/>
      <c r="K728" s="1"/>
      <c r="L728" s="1"/>
      <c r="M728" s="5"/>
      <c r="N728" s="5"/>
      <c r="O728" s="5"/>
      <c r="P728" s="5"/>
      <c r="Q728" s="5"/>
      <c r="R728" s="5"/>
      <c r="S728" s="70"/>
      <c r="T728" s="70"/>
      <c r="U728" s="70"/>
      <c r="V728" s="18"/>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1"/>
      <c r="BA728" s="1"/>
    </row>
    <row r="729" spans="2:53">
      <c r="B729" s="1"/>
      <c r="C729" s="1"/>
      <c r="D729" s="1"/>
      <c r="E729" s="1"/>
      <c r="F729" s="1"/>
      <c r="G729" s="5"/>
      <c r="H729" s="1"/>
      <c r="I729" s="1"/>
      <c r="J729" s="5"/>
      <c r="K729" s="1"/>
      <c r="L729" s="1"/>
      <c r="M729" s="5"/>
      <c r="N729" s="5"/>
      <c r="O729" s="5"/>
      <c r="P729" s="5"/>
      <c r="Q729" s="5"/>
      <c r="R729" s="5"/>
      <c r="S729" s="70"/>
      <c r="T729" s="70"/>
      <c r="U729" s="70"/>
      <c r="V729" s="18"/>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1"/>
      <c r="BA729" s="1"/>
    </row>
    <row r="730" spans="2:53">
      <c r="B730" s="1"/>
      <c r="C730" s="1"/>
      <c r="D730" s="1"/>
      <c r="E730" s="1"/>
      <c r="F730" s="1"/>
      <c r="G730" s="5"/>
      <c r="H730" s="1"/>
      <c r="I730" s="1"/>
      <c r="J730" s="5"/>
      <c r="K730" s="1"/>
      <c r="L730" s="1"/>
      <c r="M730" s="5"/>
      <c r="N730" s="5"/>
      <c r="O730" s="5"/>
      <c r="P730" s="5"/>
      <c r="Q730" s="5"/>
      <c r="R730" s="5"/>
      <c r="S730" s="70"/>
      <c r="T730" s="70"/>
      <c r="U730" s="70"/>
      <c r="V730" s="18"/>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1"/>
      <c r="BA730" s="1"/>
    </row>
    <row r="731" spans="2:53">
      <c r="B731" s="1"/>
      <c r="C731" s="1"/>
      <c r="D731" s="1"/>
      <c r="E731" s="1"/>
      <c r="F731" s="1"/>
      <c r="G731" s="5"/>
      <c r="H731" s="1"/>
      <c r="I731" s="1"/>
      <c r="J731" s="5"/>
      <c r="K731" s="1"/>
      <c r="L731" s="1"/>
      <c r="M731" s="5"/>
      <c r="N731" s="5"/>
      <c r="O731" s="5"/>
      <c r="P731" s="5"/>
      <c r="Q731" s="5"/>
      <c r="R731" s="5"/>
      <c r="S731" s="70"/>
      <c r="T731" s="70"/>
      <c r="U731" s="70"/>
      <c r="V731" s="18"/>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1"/>
      <c r="BA731" s="1"/>
    </row>
    <row r="732" spans="2:53">
      <c r="B732" s="1"/>
      <c r="C732" s="1"/>
      <c r="D732" s="1"/>
      <c r="E732" s="1"/>
      <c r="F732" s="1"/>
      <c r="G732" s="5"/>
      <c r="H732" s="1"/>
      <c r="I732" s="1"/>
      <c r="J732" s="5"/>
      <c r="K732" s="1"/>
      <c r="L732" s="1"/>
      <c r="M732" s="5"/>
      <c r="N732" s="5"/>
      <c r="O732" s="5"/>
      <c r="P732" s="5"/>
      <c r="Q732" s="5"/>
      <c r="R732" s="5"/>
      <c r="S732" s="70"/>
      <c r="T732" s="70"/>
      <c r="U732" s="70"/>
      <c r="V732" s="18"/>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1"/>
      <c r="BA732" s="1"/>
    </row>
    <row r="733" spans="2:53">
      <c r="B733" s="1"/>
      <c r="C733" s="1"/>
      <c r="D733" s="1"/>
      <c r="E733" s="1"/>
      <c r="F733" s="1"/>
      <c r="G733" s="5"/>
      <c r="H733" s="1"/>
      <c r="I733" s="1"/>
      <c r="J733" s="5"/>
      <c r="K733" s="1"/>
      <c r="L733" s="1"/>
      <c r="M733" s="5"/>
      <c r="N733" s="5"/>
      <c r="O733" s="5"/>
      <c r="P733" s="5"/>
      <c r="Q733" s="5"/>
      <c r="R733" s="5"/>
      <c r="S733" s="70"/>
      <c r="T733" s="70"/>
      <c r="U733" s="70"/>
      <c r="V733" s="18"/>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1"/>
      <c r="BA733" s="1"/>
    </row>
    <row r="734" spans="2:53">
      <c r="B734" s="1"/>
      <c r="C734" s="1"/>
      <c r="D734" s="1"/>
      <c r="E734" s="1"/>
      <c r="F734" s="1"/>
      <c r="G734" s="5"/>
      <c r="H734" s="1"/>
      <c r="I734" s="1"/>
      <c r="J734" s="5"/>
      <c r="K734" s="1"/>
      <c r="L734" s="1"/>
      <c r="M734" s="5"/>
      <c r="N734" s="5"/>
      <c r="O734" s="5"/>
      <c r="P734" s="5"/>
      <c r="Q734" s="5"/>
      <c r="R734" s="5"/>
      <c r="S734" s="70"/>
      <c r="T734" s="70"/>
      <c r="U734" s="70"/>
      <c r="V734" s="18"/>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1"/>
      <c r="BA734" s="1"/>
    </row>
    <row r="735" spans="2:53">
      <c r="B735" s="1"/>
      <c r="C735" s="1"/>
      <c r="D735" s="1"/>
      <c r="E735" s="1"/>
      <c r="F735" s="1"/>
      <c r="G735" s="5"/>
      <c r="H735" s="1"/>
      <c r="I735" s="1"/>
      <c r="J735" s="5"/>
      <c r="K735" s="1"/>
      <c r="L735" s="1"/>
      <c r="M735" s="5"/>
      <c r="N735" s="5"/>
      <c r="O735" s="5"/>
      <c r="P735" s="5"/>
      <c r="Q735" s="5"/>
      <c r="R735" s="5"/>
      <c r="S735" s="70"/>
      <c r="T735" s="70"/>
      <c r="U735" s="70"/>
      <c r="V735" s="18"/>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1"/>
      <c r="BA735" s="1"/>
    </row>
    <row r="736" spans="2:53">
      <c r="B736" s="1"/>
      <c r="C736" s="1"/>
      <c r="D736" s="1"/>
      <c r="E736" s="1"/>
      <c r="F736" s="1"/>
      <c r="G736" s="5"/>
      <c r="H736" s="1"/>
      <c r="I736" s="1"/>
      <c r="J736" s="5"/>
      <c r="K736" s="1"/>
      <c r="L736" s="1"/>
      <c r="M736" s="5"/>
      <c r="N736" s="5"/>
      <c r="O736" s="5"/>
      <c r="P736" s="5"/>
      <c r="Q736" s="5"/>
      <c r="R736" s="5"/>
      <c r="S736" s="70"/>
      <c r="T736" s="70"/>
      <c r="U736" s="70"/>
      <c r="V736" s="18"/>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1"/>
      <c r="BA736" s="1"/>
    </row>
    <row r="737" spans="2:53">
      <c r="B737" s="1"/>
      <c r="C737" s="1"/>
      <c r="D737" s="1"/>
      <c r="E737" s="1"/>
      <c r="F737" s="1"/>
      <c r="G737" s="5"/>
      <c r="H737" s="1"/>
      <c r="I737" s="1"/>
      <c r="J737" s="5"/>
      <c r="K737" s="1"/>
      <c r="L737" s="1"/>
      <c r="M737" s="5"/>
      <c r="N737" s="5"/>
      <c r="O737" s="5"/>
      <c r="P737" s="5"/>
      <c r="Q737" s="5"/>
      <c r="R737" s="5"/>
      <c r="S737" s="70"/>
      <c r="T737" s="70"/>
      <c r="U737" s="70"/>
      <c r="V737" s="18"/>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1"/>
      <c r="BA737" s="1"/>
    </row>
    <row r="738" spans="2:53">
      <c r="B738" s="1"/>
      <c r="C738" s="1"/>
      <c r="D738" s="1"/>
      <c r="E738" s="1"/>
      <c r="F738" s="1"/>
      <c r="G738" s="5"/>
      <c r="H738" s="1"/>
      <c r="I738" s="1"/>
      <c r="J738" s="5"/>
      <c r="K738" s="1"/>
      <c r="L738" s="1"/>
      <c r="M738" s="5"/>
      <c r="N738" s="5"/>
      <c r="O738" s="5"/>
      <c r="P738" s="5"/>
      <c r="Q738" s="5"/>
      <c r="R738" s="5"/>
      <c r="S738" s="70"/>
      <c r="T738" s="70"/>
      <c r="U738" s="70"/>
      <c r="V738" s="18"/>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1"/>
      <c r="BA738" s="1"/>
    </row>
    <row r="739" spans="2:53">
      <c r="B739" s="1"/>
      <c r="C739" s="1"/>
      <c r="D739" s="1"/>
      <c r="E739" s="1"/>
      <c r="F739" s="1"/>
      <c r="G739" s="5"/>
      <c r="H739" s="1"/>
      <c r="I739" s="1"/>
      <c r="J739" s="5"/>
      <c r="K739" s="1"/>
      <c r="L739" s="1"/>
      <c r="M739" s="5"/>
      <c r="N739" s="5"/>
      <c r="O739" s="5"/>
      <c r="P739" s="5"/>
      <c r="Q739" s="5"/>
      <c r="R739" s="5"/>
      <c r="S739" s="70"/>
      <c r="T739" s="70"/>
      <c r="U739" s="70"/>
      <c r="V739" s="18"/>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1"/>
      <c r="BA739" s="1"/>
    </row>
    <row r="740" spans="2:53">
      <c r="B740" s="1"/>
      <c r="C740" s="1"/>
      <c r="D740" s="1"/>
      <c r="E740" s="1"/>
      <c r="F740" s="1"/>
      <c r="G740" s="5"/>
      <c r="H740" s="1"/>
      <c r="I740" s="1"/>
      <c r="J740" s="5"/>
      <c r="K740" s="1"/>
      <c r="L740" s="1"/>
      <c r="M740" s="5"/>
      <c r="N740" s="5"/>
      <c r="O740" s="5"/>
      <c r="P740" s="5"/>
      <c r="Q740" s="5"/>
      <c r="R740" s="5"/>
      <c r="S740" s="70"/>
      <c r="T740" s="70"/>
      <c r="U740" s="70"/>
      <c r="V740" s="18"/>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1"/>
      <c r="BA740" s="1"/>
    </row>
    <row r="741" spans="2:53">
      <c r="B741" s="1"/>
      <c r="C741" s="1"/>
      <c r="D741" s="1"/>
      <c r="E741" s="1"/>
      <c r="F741" s="1"/>
      <c r="G741" s="5"/>
      <c r="H741" s="1"/>
      <c r="I741" s="1"/>
      <c r="J741" s="5"/>
      <c r="K741" s="1"/>
      <c r="L741" s="1"/>
      <c r="M741" s="5"/>
      <c r="N741" s="5"/>
      <c r="O741" s="5"/>
      <c r="P741" s="5"/>
      <c r="Q741" s="5"/>
      <c r="R741" s="5"/>
      <c r="S741" s="70"/>
      <c r="T741" s="70"/>
      <c r="U741" s="70"/>
      <c r="V741" s="18"/>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1"/>
      <c r="BA741" s="1"/>
    </row>
    <row r="742" spans="2:53">
      <c r="B742" s="1"/>
      <c r="C742" s="1"/>
      <c r="D742" s="1"/>
      <c r="E742" s="1"/>
      <c r="F742" s="1"/>
      <c r="G742" s="5"/>
      <c r="H742" s="1"/>
      <c r="I742" s="1"/>
      <c r="J742" s="5"/>
      <c r="K742" s="1"/>
      <c r="L742" s="1"/>
      <c r="M742" s="5"/>
      <c r="N742" s="5"/>
      <c r="O742" s="5"/>
      <c r="P742" s="5"/>
      <c r="Q742" s="5"/>
      <c r="R742" s="5"/>
      <c r="S742" s="70"/>
      <c r="T742" s="70"/>
      <c r="U742" s="70"/>
      <c r="V742" s="18"/>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1"/>
      <c r="BA742" s="1"/>
    </row>
    <row r="743" spans="2:53">
      <c r="B743" s="1"/>
      <c r="C743" s="1"/>
      <c r="D743" s="1"/>
      <c r="E743" s="1"/>
      <c r="F743" s="1"/>
      <c r="G743" s="5"/>
      <c r="H743" s="1"/>
      <c r="I743" s="1"/>
      <c r="J743" s="5"/>
      <c r="K743" s="1"/>
      <c r="L743" s="1"/>
      <c r="M743" s="5"/>
      <c r="N743" s="5"/>
      <c r="O743" s="5"/>
      <c r="P743" s="5"/>
      <c r="Q743" s="5"/>
      <c r="R743" s="5"/>
      <c r="S743" s="70"/>
      <c r="T743" s="70"/>
      <c r="U743" s="70"/>
      <c r="V743" s="18"/>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1"/>
      <c r="BA743" s="1"/>
    </row>
    <row r="744" spans="2:53">
      <c r="B744" s="1"/>
      <c r="C744" s="1"/>
      <c r="D744" s="1"/>
      <c r="E744" s="1"/>
      <c r="F744" s="1"/>
      <c r="G744" s="5"/>
      <c r="H744" s="1"/>
      <c r="I744" s="1"/>
      <c r="J744" s="5"/>
      <c r="K744" s="1"/>
      <c r="L744" s="1"/>
      <c r="M744" s="5"/>
      <c r="N744" s="5"/>
      <c r="O744" s="5"/>
      <c r="P744" s="5"/>
      <c r="Q744" s="5"/>
      <c r="R744" s="5"/>
      <c r="S744" s="70"/>
      <c r="T744" s="70"/>
      <c r="U744" s="70"/>
      <c r="V744" s="18"/>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1"/>
      <c r="BA744" s="1"/>
    </row>
    <row r="745" spans="2:53">
      <c r="B745" s="1"/>
      <c r="C745" s="1"/>
      <c r="D745" s="1"/>
      <c r="E745" s="1"/>
      <c r="F745" s="1"/>
      <c r="G745" s="5"/>
      <c r="H745" s="1"/>
      <c r="I745" s="1"/>
      <c r="J745" s="5"/>
      <c r="K745" s="1"/>
      <c r="L745" s="1"/>
      <c r="M745" s="5"/>
      <c r="N745" s="5"/>
      <c r="O745" s="5"/>
      <c r="P745" s="5"/>
      <c r="Q745" s="5"/>
      <c r="R745" s="5"/>
      <c r="S745" s="70"/>
      <c r="T745" s="70"/>
      <c r="U745" s="70"/>
      <c r="V745" s="18"/>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1"/>
      <c r="BA745" s="1"/>
    </row>
    <row r="746" spans="2:53">
      <c r="B746" s="1"/>
      <c r="C746" s="1"/>
      <c r="D746" s="1"/>
      <c r="E746" s="1"/>
      <c r="F746" s="1"/>
      <c r="G746" s="5"/>
      <c r="H746" s="1"/>
      <c r="I746" s="1"/>
      <c r="J746" s="5"/>
      <c r="K746" s="1"/>
      <c r="L746" s="1"/>
      <c r="M746" s="5"/>
      <c r="N746" s="5"/>
      <c r="O746" s="5"/>
      <c r="P746" s="5"/>
      <c r="Q746" s="5"/>
      <c r="R746" s="5"/>
      <c r="S746" s="70"/>
      <c r="T746" s="70"/>
      <c r="U746" s="70"/>
      <c r="V746" s="18"/>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1"/>
      <c r="BA746" s="1"/>
    </row>
    <row r="747" spans="2:53">
      <c r="B747" s="1"/>
      <c r="C747" s="1"/>
      <c r="D747" s="1"/>
      <c r="E747" s="1"/>
      <c r="F747" s="1"/>
      <c r="G747" s="5"/>
      <c r="H747" s="1"/>
      <c r="I747" s="1"/>
      <c r="J747" s="5"/>
      <c r="K747" s="1"/>
      <c r="L747" s="1"/>
      <c r="M747" s="5"/>
      <c r="N747" s="5"/>
      <c r="O747" s="5"/>
      <c r="P747" s="5"/>
      <c r="Q747" s="5"/>
      <c r="R747" s="5"/>
      <c r="S747" s="70"/>
      <c r="T747" s="70"/>
      <c r="U747" s="70"/>
      <c r="V747" s="18"/>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1"/>
      <c r="BA747" s="1"/>
    </row>
    <row r="748" spans="2:53">
      <c r="B748" s="1"/>
      <c r="C748" s="1"/>
      <c r="D748" s="1"/>
      <c r="E748" s="1"/>
      <c r="F748" s="1"/>
      <c r="G748" s="5"/>
      <c r="H748" s="1"/>
      <c r="I748" s="1"/>
      <c r="J748" s="5"/>
      <c r="K748" s="1"/>
      <c r="L748" s="1"/>
      <c r="M748" s="5"/>
      <c r="N748" s="5"/>
      <c r="O748" s="5"/>
      <c r="P748" s="5"/>
      <c r="Q748" s="5"/>
      <c r="R748" s="5"/>
      <c r="S748" s="70"/>
      <c r="T748" s="70"/>
      <c r="U748" s="70"/>
      <c r="V748" s="18"/>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1"/>
      <c r="BA748" s="1"/>
    </row>
    <row r="749" spans="2:53">
      <c r="B749" s="1"/>
      <c r="C749" s="1"/>
      <c r="D749" s="1"/>
      <c r="E749" s="1"/>
      <c r="F749" s="1"/>
      <c r="G749" s="5"/>
      <c r="H749" s="1"/>
      <c r="I749" s="1"/>
      <c r="J749" s="5"/>
      <c r="K749" s="1"/>
      <c r="L749" s="1"/>
      <c r="M749" s="5"/>
      <c r="N749" s="5"/>
      <c r="O749" s="5"/>
      <c r="P749" s="5"/>
      <c r="Q749" s="5"/>
      <c r="R749" s="5"/>
      <c r="S749" s="70"/>
      <c r="T749" s="70"/>
      <c r="U749" s="70"/>
      <c r="V749" s="18"/>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1"/>
      <c r="BA749" s="1"/>
    </row>
    <row r="750" spans="2:53">
      <c r="B750" s="1"/>
      <c r="C750" s="1"/>
      <c r="D750" s="1"/>
      <c r="E750" s="1"/>
      <c r="F750" s="1"/>
      <c r="G750" s="5"/>
      <c r="H750" s="1"/>
      <c r="I750" s="1"/>
      <c r="J750" s="5"/>
      <c r="K750" s="1"/>
      <c r="L750" s="1"/>
      <c r="M750" s="5"/>
      <c r="N750" s="5"/>
      <c r="O750" s="5"/>
      <c r="P750" s="5"/>
      <c r="Q750" s="5"/>
      <c r="R750" s="5"/>
      <c r="S750" s="70"/>
      <c r="T750" s="70"/>
      <c r="U750" s="70"/>
      <c r="V750" s="18"/>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1"/>
      <c r="BA750" s="1"/>
    </row>
    <row r="751" spans="2:53">
      <c r="B751" s="1"/>
      <c r="C751" s="1"/>
      <c r="D751" s="1"/>
      <c r="E751" s="1"/>
      <c r="F751" s="1"/>
      <c r="G751" s="5"/>
      <c r="H751" s="1"/>
      <c r="I751" s="1"/>
      <c r="J751" s="5"/>
      <c r="K751" s="1"/>
      <c r="L751" s="1"/>
      <c r="M751" s="5"/>
      <c r="N751" s="5"/>
      <c r="O751" s="5"/>
      <c r="P751" s="5"/>
      <c r="Q751" s="5"/>
      <c r="R751" s="5"/>
      <c r="S751" s="70"/>
      <c r="T751" s="70"/>
      <c r="U751" s="70"/>
      <c r="V751" s="18"/>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1"/>
      <c r="BA751" s="1"/>
    </row>
    <row r="752" spans="2:53">
      <c r="B752" s="1"/>
      <c r="C752" s="1"/>
      <c r="D752" s="1"/>
      <c r="E752" s="1"/>
      <c r="F752" s="1"/>
      <c r="G752" s="5"/>
      <c r="H752" s="1"/>
      <c r="I752" s="1"/>
      <c r="J752" s="5"/>
      <c r="K752" s="1"/>
      <c r="L752" s="1"/>
      <c r="M752" s="5"/>
      <c r="N752" s="5"/>
      <c r="O752" s="5"/>
      <c r="P752" s="5"/>
      <c r="Q752" s="5"/>
      <c r="R752" s="5"/>
      <c r="S752" s="70"/>
      <c r="T752" s="70"/>
      <c r="U752" s="70"/>
      <c r="V752" s="18"/>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1"/>
      <c r="BA752" s="1"/>
    </row>
    <row r="753" spans="2:53">
      <c r="B753" s="1"/>
      <c r="C753" s="1"/>
      <c r="D753" s="1"/>
      <c r="E753" s="1"/>
      <c r="F753" s="1"/>
      <c r="G753" s="5"/>
      <c r="H753" s="1"/>
      <c r="I753" s="1"/>
      <c r="J753" s="5"/>
      <c r="K753" s="1"/>
      <c r="L753" s="1"/>
      <c r="M753" s="5"/>
      <c r="N753" s="5"/>
      <c r="O753" s="5"/>
      <c r="P753" s="5"/>
      <c r="Q753" s="5"/>
      <c r="R753" s="5"/>
      <c r="S753" s="70"/>
      <c r="T753" s="70"/>
      <c r="U753" s="70"/>
      <c r="V753" s="18"/>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1"/>
      <c r="BA753" s="1"/>
    </row>
    <row r="754" spans="2:53">
      <c r="B754" s="1"/>
      <c r="C754" s="1"/>
      <c r="D754" s="1"/>
      <c r="E754" s="1"/>
      <c r="F754" s="1"/>
      <c r="G754" s="5"/>
      <c r="H754" s="1"/>
      <c r="I754" s="1"/>
      <c r="J754" s="5"/>
      <c r="K754" s="1"/>
      <c r="L754" s="1"/>
      <c r="M754" s="5"/>
      <c r="N754" s="5"/>
      <c r="O754" s="5"/>
      <c r="P754" s="5"/>
      <c r="Q754" s="5"/>
      <c r="R754" s="5"/>
      <c r="S754" s="70"/>
      <c r="T754" s="70"/>
      <c r="U754" s="70"/>
      <c r="V754" s="18"/>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1"/>
      <c r="BA754" s="1"/>
    </row>
    <row r="755" spans="2:53">
      <c r="B755" s="1"/>
      <c r="C755" s="1"/>
      <c r="D755" s="1"/>
      <c r="E755" s="1"/>
      <c r="F755" s="1"/>
      <c r="G755" s="5"/>
      <c r="H755" s="1"/>
      <c r="I755" s="1"/>
      <c r="J755" s="5"/>
      <c r="K755" s="1"/>
      <c r="L755" s="1"/>
      <c r="M755" s="5"/>
      <c r="N755" s="5"/>
      <c r="O755" s="5"/>
      <c r="P755" s="5"/>
      <c r="Q755" s="5"/>
      <c r="R755" s="5"/>
      <c r="S755" s="70"/>
      <c r="T755" s="70"/>
      <c r="U755" s="70"/>
      <c r="V755" s="18"/>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1"/>
      <c r="BA755" s="1"/>
    </row>
    <row r="756" spans="2:53">
      <c r="B756" s="1"/>
      <c r="C756" s="1"/>
      <c r="D756" s="1"/>
      <c r="E756" s="1"/>
      <c r="F756" s="1"/>
      <c r="G756" s="5"/>
      <c r="H756" s="1"/>
      <c r="I756" s="1"/>
      <c r="J756" s="5"/>
      <c r="K756" s="1"/>
      <c r="L756" s="1"/>
      <c r="M756" s="5"/>
      <c r="N756" s="5"/>
      <c r="O756" s="5"/>
      <c r="P756" s="5"/>
      <c r="Q756" s="5"/>
      <c r="R756" s="5"/>
      <c r="S756" s="70"/>
      <c r="T756" s="70"/>
      <c r="U756" s="70"/>
      <c r="V756" s="18"/>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1"/>
      <c r="BA756" s="1"/>
    </row>
    <row r="757" spans="2:53">
      <c r="B757" s="1"/>
      <c r="C757" s="1"/>
      <c r="D757" s="1"/>
      <c r="E757" s="1"/>
      <c r="F757" s="1"/>
      <c r="G757" s="5"/>
      <c r="H757" s="1"/>
      <c r="I757" s="1"/>
      <c r="J757" s="5"/>
      <c r="K757" s="1"/>
      <c r="L757" s="1"/>
      <c r="M757" s="5"/>
      <c r="N757" s="5"/>
      <c r="O757" s="5"/>
      <c r="P757" s="5"/>
      <c r="Q757" s="5"/>
      <c r="R757" s="5"/>
      <c r="S757" s="70"/>
      <c r="T757" s="70"/>
      <c r="U757" s="70"/>
      <c r="V757" s="18"/>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1"/>
      <c r="BA757" s="1"/>
    </row>
    <row r="758" spans="2:53">
      <c r="B758" s="1"/>
      <c r="C758" s="1"/>
      <c r="D758" s="1"/>
      <c r="E758" s="1"/>
      <c r="F758" s="1"/>
      <c r="G758" s="5"/>
      <c r="H758" s="1"/>
      <c r="I758" s="1"/>
      <c r="J758" s="5"/>
      <c r="K758" s="1"/>
      <c r="L758" s="1"/>
      <c r="M758" s="5"/>
      <c r="N758" s="5"/>
      <c r="O758" s="5"/>
      <c r="P758" s="5"/>
      <c r="Q758" s="5"/>
      <c r="R758" s="5"/>
      <c r="S758" s="70"/>
      <c r="T758" s="70"/>
      <c r="U758" s="70"/>
      <c r="V758" s="18"/>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1"/>
      <c r="BA758" s="1"/>
    </row>
    <row r="759" spans="2:53">
      <c r="B759" s="1"/>
      <c r="C759" s="1"/>
      <c r="D759" s="1"/>
      <c r="E759" s="1"/>
      <c r="F759" s="1"/>
      <c r="G759" s="5"/>
      <c r="H759" s="1"/>
      <c r="I759" s="1"/>
      <c r="J759" s="5"/>
      <c r="K759" s="1"/>
      <c r="L759" s="1"/>
      <c r="M759" s="5"/>
      <c r="N759" s="5"/>
      <c r="O759" s="5"/>
      <c r="P759" s="5"/>
      <c r="Q759" s="5"/>
      <c r="R759" s="5"/>
      <c r="S759" s="70"/>
      <c r="T759" s="70"/>
      <c r="U759" s="70"/>
      <c r="V759" s="18"/>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1"/>
      <c r="BA759" s="1"/>
    </row>
    <row r="760" spans="2:53">
      <c r="B760" s="1"/>
      <c r="C760" s="1"/>
      <c r="D760" s="1"/>
      <c r="E760" s="1"/>
      <c r="F760" s="1"/>
      <c r="G760" s="5"/>
      <c r="H760" s="1"/>
      <c r="I760" s="1"/>
      <c r="J760" s="5"/>
      <c r="K760" s="1"/>
      <c r="L760" s="1"/>
      <c r="M760" s="5"/>
      <c r="N760" s="5"/>
      <c r="O760" s="5"/>
      <c r="P760" s="5"/>
      <c r="Q760" s="5"/>
      <c r="R760" s="5"/>
      <c r="S760" s="70"/>
      <c r="T760" s="70"/>
      <c r="U760" s="70"/>
      <c r="V760" s="18"/>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1"/>
      <c r="BA760" s="1"/>
    </row>
    <row r="761" spans="2:53">
      <c r="B761" s="1"/>
      <c r="C761" s="1"/>
      <c r="D761" s="1"/>
      <c r="E761" s="1"/>
      <c r="F761" s="1"/>
      <c r="G761" s="5"/>
      <c r="H761" s="1"/>
      <c r="I761" s="1"/>
      <c r="J761" s="5"/>
      <c r="K761" s="1"/>
      <c r="L761" s="1"/>
      <c r="M761" s="5"/>
      <c r="N761" s="5"/>
      <c r="O761" s="5"/>
      <c r="P761" s="5"/>
      <c r="Q761" s="5"/>
      <c r="R761" s="5"/>
      <c r="S761" s="70"/>
      <c r="T761" s="70"/>
      <c r="U761" s="70"/>
      <c r="V761" s="18"/>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1"/>
      <c r="BA761" s="1"/>
    </row>
    <row r="762" spans="2:53">
      <c r="B762" s="1"/>
      <c r="C762" s="1"/>
      <c r="D762" s="1"/>
      <c r="E762" s="1"/>
      <c r="F762" s="1"/>
      <c r="G762" s="5"/>
      <c r="H762" s="1"/>
      <c r="I762" s="1"/>
      <c r="J762" s="5"/>
      <c r="K762" s="1"/>
      <c r="L762" s="1"/>
      <c r="M762" s="5"/>
      <c r="N762" s="5"/>
      <c r="O762" s="5"/>
      <c r="P762" s="5"/>
      <c r="Q762" s="5"/>
      <c r="R762" s="5"/>
      <c r="S762" s="70"/>
      <c r="T762" s="70"/>
      <c r="U762" s="70"/>
      <c r="V762" s="18"/>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1"/>
      <c r="BA762" s="1"/>
    </row>
    <row r="763" spans="2:53">
      <c r="B763" s="1"/>
      <c r="C763" s="1"/>
      <c r="D763" s="1"/>
      <c r="E763" s="1"/>
      <c r="F763" s="1"/>
      <c r="G763" s="5"/>
      <c r="H763" s="1"/>
      <c r="I763" s="1"/>
      <c r="J763" s="5"/>
      <c r="K763" s="1"/>
      <c r="L763" s="1"/>
      <c r="M763" s="5"/>
      <c r="N763" s="5"/>
      <c r="O763" s="5"/>
      <c r="P763" s="5"/>
      <c r="Q763" s="5"/>
      <c r="R763" s="5"/>
      <c r="S763" s="70"/>
      <c r="T763" s="70"/>
      <c r="U763" s="70"/>
      <c r="V763" s="18"/>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1"/>
      <c r="BA763" s="1"/>
    </row>
    <row r="764" spans="2:53">
      <c r="B764" s="1"/>
      <c r="C764" s="1"/>
      <c r="D764" s="1"/>
      <c r="E764" s="1"/>
      <c r="F764" s="1"/>
      <c r="G764" s="5"/>
      <c r="H764" s="1"/>
      <c r="I764" s="1"/>
      <c r="J764" s="5"/>
      <c r="K764" s="1"/>
      <c r="L764" s="1"/>
      <c r="M764" s="5"/>
      <c r="N764" s="5"/>
      <c r="O764" s="5"/>
      <c r="P764" s="5"/>
      <c r="Q764" s="5"/>
      <c r="R764" s="5"/>
      <c r="S764" s="70"/>
      <c r="T764" s="70"/>
      <c r="U764" s="70"/>
      <c r="V764" s="18"/>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1"/>
      <c r="BA764" s="1"/>
    </row>
    <row r="765" spans="2:53">
      <c r="B765" s="1"/>
      <c r="C765" s="1"/>
      <c r="D765" s="1"/>
      <c r="E765" s="1"/>
      <c r="F765" s="1"/>
      <c r="G765" s="5"/>
      <c r="H765" s="1"/>
      <c r="I765" s="1"/>
      <c r="J765" s="5"/>
      <c r="K765" s="1"/>
      <c r="L765" s="1"/>
      <c r="M765" s="5"/>
      <c r="N765" s="5"/>
      <c r="O765" s="5"/>
      <c r="P765" s="5"/>
      <c r="Q765" s="5"/>
      <c r="R765" s="5"/>
      <c r="S765" s="70"/>
      <c r="T765" s="70"/>
      <c r="U765" s="70"/>
      <c r="V765" s="18"/>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1"/>
      <c r="BA765" s="1"/>
    </row>
    <row r="766" spans="2:53">
      <c r="B766" s="1"/>
      <c r="C766" s="1"/>
      <c r="D766" s="1"/>
      <c r="E766" s="1"/>
      <c r="F766" s="1"/>
      <c r="G766" s="5"/>
      <c r="H766" s="1"/>
      <c r="I766" s="1"/>
      <c r="J766" s="5"/>
      <c r="K766" s="1"/>
      <c r="L766" s="1"/>
      <c r="M766" s="5"/>
      <c r="N766" s="5"/>
      <c r="O766" s="5"/>
      <c r="P766" s="5"/>
      <c r="Q766" s="5"/>
      <c r="R766" s="5"/>
      <c r="S766" s="70"/>
      <c r="T766" s="70"/>
      <c r="U766" s="70"/>
      <c r="V766" s="18"/>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1"/>
      <c r="BA766" s="1"/>
    </row>
    <row r="767" spans="2:53">
      <c r="B767" s="1"/>
      <c r="C767" s="1"/>
      <c r="D767" s="1"/>
      <c r="E767" s="1"/>
      <c r="F767" s="1"/>
      <c r="G767" s="5"/>
      <c r="H767" s="1"/>
      <c r="I767" s="1"/>
      <c r="J767" s="5"/>
      <c r="K767" s="1"/>
      <c r="L767" s="1"/>
      <c r="M767" s="5"/>
      <c r="N767" s="5"/>
      <c r="O767" s="5"/>
      <c r="P767" s="5"/>
      <c r="Q767" s="5"/>
      <c r="R767" s="5"/>
      <c r="S767" s="70"/>
      <c r="T767" s="70"/>
      <c r="U767" s="70"/>
      <c r="V767" s="18"/>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1"/>
      <c r="BA767" s="1"/>
    </row>
    <row r="768" spans="2:53">
      <c r="B768" s="1"/>
      <c r="C768" s="1"/>
      <c r="D768" s="1"/>
      <c r="E768" s="1"/>
      <c r="F768" s="1"/>
      <c r="G768" s="5"/>
      <c r="H768" s="1"/>
      <c r="I768" s="1"/>
      <c r="J768" s="5"/>
      <c r="K768" s="1"/>
      <c r="L768" s="1"/>
      <c r="M768" s="5"/>
      <c r="N768" s="5"/>
      <c r="O768" s="5"/>
      <c r="P768" s="5"/>
      <c r="Q768" s="5"/>
      <c r="R768" s="5"/>
      <c r="S768" s="70"/>
      <c r="T768" s="70"/>
      <c r="U768" s="70"/>
      <c r="V768" s="18"/>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1"/>
      <c r="BA768" s="1"/>
    </row>
    <row r="769" spans="2:53">
      <c r="B769" s="1"/>
      <c r="C769" s="1"/>
      <c r="D769" s="1"/>
      <c r="E769" s="1"/>
      <c r="F769" s="1"/>
      <c r="G769" s="5"/>
      <c r="H769" s="1"/>
      <c r="I769" s="1"/>
      <c r="J769" s="5"/>
      <c r="K769" s="1"/>
      <c r="L769" s="1"/>
      <c r="M769" s="5"/>
      <c r="N769" s="5"/>
      <c r="O769" s="5"/>
      <c r="P769" s="5"/>
      <c r="Q769" s="5"/>
      <c r="R769" s="5"/>
      <c r="S769" s="70"/>
      <c r="T769" s="70"/>
      <c r="U769" s="70"/>
      <c r="V769" s="18"/>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1"/>
      <c r="BA769" s="1"/>
    </row>
    <row r="770" spans="2:53">
      <c r="B770" s="1"/>
      <c r="C770" s="1"/>
      <c r="D770" s="1"/>
      <c r="E770" s="1"/>
      <c r="F770" s="1"/>
      <c r="G770" s="5"/>
      <c r="H770" s="1"/>
      <c r="I770" s="1"/>
      <c r="J770" s="5"/>
      <c r="K770" s="1"/>
      <c r="L770" s="1"/>
      <c r="M770" s="5"/>
      <c r="N770" s="5"/>
      <c r="O770" s="5"/>
      <c r="P770" s="5"/>
      <c r="Q770" s="5"/>
      <c r="R770" s="5"/>
      <c r="S770" s="70"/>
      <c r="T770" s="70"/>
      <c r="U770" s="70"/>
      <c r="V770" s="18"/>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1"/>
      <c r="BA770" s="1"/>
    </row>
    <row r="771" spans="2:53">
      <c r="B771" s="1"/>
      <c r="C771" s="1"/>
      <c r="D771" s="1"/>
      <c r="E771" s="1"/>
      <c r="F771" s="1"/>
      <c r="G771" s="5"/>
      <c r="H771" s="1"/>
      <c r="I771" s="1"/>
      <c r="J771" s="5"/>
      <c r="K771" s="1"/>
      <c r="L771" s="1"/>
      <c r="M771" s="5"/>
      <c r="N771" s="5"/>
      <c r="O771" s="5"/>
      <c r="P771" s="5"/>
      <c r="Q771" s="5"/>
      <c r="R771" s="5"/>
      <c r="S771" s="70"/>
      <c r="T771" s="70"/>
      <c r="U771" s="70"/>
      <c r="V771" s="18"/>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1"/>
      <c r="BA771" s="1"/>
    </row>
    <row r="772" spans="2:53">
      <c r="B772" s="1"/>
      <c r="C772" s="1"/>
      <c r="D772" s="1"/>
      <c r="E772" s="1"/>
      <c r="F772" s="1"/>
      <c r="G772" s="5"/>
      <c r="H772" s="1"/>
      <c r="I772" s="1"/>
      <c r="J772" s="5"/>
      <c r="K772" s="1"/>
      <c r="L772" s="1"/>
      <c r="M772" s="5"/>
      <c r="N772" s="5"/>
      <c r="O772" s="5"/>
      <c r="P772" s="5"/>
      <c r="Q772" s="5"/>
      <c r="R772" s="5"/>
      <c r="S772" s="70"/>
      <c r="T772" s="70"/>
      <c r="U772" s="70"/>
      <c r="V772" s="18"/>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1"/>
      <c r="BA772" s="1"/>
    </row>
    <row r="773" spans="2:53">
      <c r="B773" s="1"/>
      <c r="C773" s="1"/>
      <c r="D773" s="1"/>
      <c r="E773" s="1"/>
      <c r="F773" s="1"/>
      <c r="G773" s="5"/>
      <c r="H773" s="1"/>
      <c r="I773" s="1"/>
      <c r="J773" s="5"/>
      <c r="K773" s="1"/>
      <c r="L773" s="1"/>
      <c r="M773" s="5"/>
      <c r="N773" s="5"/>
      <c r="O773" s="5"/>
      <c r="P773" s="5"/>
      <c r="Q773" s="5"/>
      <c r="R773" s="5"/>
      <c r="S773" s="70"/>
      <c r="T773" s="70"/>
      <c r="U773" s="70"/>
      <c r="V773" s="18"/>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1"/>
      <c r="BA773" s="1"/>
    </row>
    <row r="774" spans="2:53">
      <c r="B774" s="1"/>
      <c r="C774" s="1"/>
      <c r="D774" s="1"/>
      <c r="E774" s="1"/>
      <c r="F774" s="1"/>
      <c r="G774" s="5"/>
      <c r="H774" s="1"/>
      <c r="I774" s="1"/>
      <c r="J774" s="5"/>
      <c r="K774" s="1"/>
      <c r="L774" s="1"/>
      <c r="M774" s="5"/>
      <c r="N774" s="5"/>
      <c r="O774" s="5"/>
      <c r="P774" s="5"/>
      <c r="Q774" s="5"/>
      <c r="R774" s="5"/>
      <c r="S774" s="70"/>
      <c r="T774" s="70"/>
      <c r="U774" s="70"/>
      <c r="V774" s="18"/>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1"/>
      <c r="BA774" s="1"/>
    </row>
    <row r="775" spans="2:53">
      <c r="B775" s="1"/>
      <c r="C775" s="1"/>
      <c r="D775" s="1"/>
      <c r="E775" s="1"/>
      <c r="F775" s="1"/>
      <c r="G775" s="5"/>
      <c r="H775" s="1"/>
      <c r="I775" s="1"/>
      <c r="J775" s="5"/>
      <c r="K775" s="1"/>
      <c r="L775" s="1"/>
      <c r="M775" s="5"/>
      <c r="N775" s="5"/>
      <c r="O775" s="5"/>
      <c r="P775" s="5"/>
      <c r="Q775" s="5"/>
      <c r="R775" s="5"/>
      <c r="S775" s="70"/>
      <c r="T775" s="70"/>
      <c r="U775" s="70"/>
      <c r="V775" s="18"/>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1"/>
      <c r="BA775" s="1"/>
    </row>
    <row r="776" spans="2:53">
      <c r="B776" s="1"/>
      <c r="C776" s="1"/>
      <c r="D776" s="1"/>
      <c r="E776" s="1"/>
      <c r="F776" s="1"/>
      <c r="G776" s="5"/>
      <c r="H776" s="1"/>
      <c r="I776" s="1"/>
      <c r="J776" s="5"/>
      <c r="K776" s="1"/>
      <c r="L776" s="1"/>
      <c r="M776" s="5"/>
      <c r="N776" s="5"/>
      <c r="O776" s="5"/>
      <c r="P776" s="5"/>
      <c r="Q776" s="5"/>
      <c r="R776" s="5"/>
      <c r="S776" s="70"/>
      <c r="T776" s="70"/>
      <c r="U776" s="70"/>
      <c r="V776" s="18"/>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1"/>
      <c r="BA776" s="1"/>
    </row>
    <row r="777" spans="2:53">
      <c r="B777" s="1"/>
      <c r="C777" s="1"/>
      <c r="D777" s="1"/>
      <c r="E777" s="1"/>
      <c r="F777" s="1"/>
      <c r="G777" s="5"/>
      <c r="H777" s="1"/>
      <c r="I777" s="1"/>
      <c r="J777" s="5"/>
      <c r="K777" s="1"/>
      <c r="L777" s="1"/>
      <c r="M777" s="5"/>
      <c r="N777" s="5"/>
      <c r="O777" s="5"/>
      <c r="P777" s="5"/>
      <c r="Q777" s="5"/>
      <c r="R777" s="5"/>
      <c r="S777" s="70"/>
      <c r="T777" s="70"/>
      <c r="U777" s="70"/>
      <c r="V777" s="18"/>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1"/>
      <c r="BA777" s="1"/>
    </row>
    <row r="778" spans="2:53">
      <c r="B778" s="1"/>
      <c r="C778" s="1"/>
      <c r="D778" s="1"/>
      <c r="E778" s="1"/>
      <c r="F778" s="1"/>
      <c r="G778" s="5"/>
      <c r="H778" s="1"/>
      <c r="I778" s="1"/>
      <c r="J778" s="5"/>
      <c r="K778" s="1"/>
      <c r="L778" s="1"/>
      <c r="M778" s="5"/>
      <c r="N778" s="5"/>
      <c r="O778" s="5"/>
      <c r="P778" s="5"/>
      <c r="Q778" s="5"/>
      <c r="R778" s="5"/>
      <c r="S778" s="70"/>
      <c r="T778" s="70"/>
      <c r="U778" s="70"/>
      <c r="V778" s="18"/>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1"/>
      <c r="BA778" s="1"/>
    </row>
    <row r="779" spans="2:53">
      <c r="B779" s="1"/>
      <c r="C779" s="1"/>
      <c r="D779" s="1"/>
      <c r="E779" s="1"/>
      <c r="F779" s="1"/>
      <c r="G779" s="5"/>
      <c r="H779" s="1"/>
      <c r="I779" s="1"/>
      <c r="J779" s="5"/>
      <c r="K779" s="1"/>
      <c r="L779" s="1"/>
      <c r="M779" s="5"/>
      <c r="N779" s="5"/>
      <c r="O779" s="5"/>
      <c r="P779" s="5"/>
      <c r="Q779" s="5"/>
      <c r="R779" s="5"/>
      <c r="S779" s="70"/>
      <c r="T779" s="70"/>
      <c r="U779" s="70"/>
      <c r="V779" s="18"/>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1"/>
      <c r="BA779" s="1"/>
    </row>
    <row r="780" spans="2:53">
      <c r="B780" s="1"/>
      <c r="C780" s="1"/>
      <c r="D780" s="1"/>
      <c r="E780" s="1"/>
      <c r="F780" s="1"/>
      <c r="G780" s="5"/>
      <c r="H780" s="1"/>
      <c r="I780" s="1"/>
      <c r="J780" s="5"/>
      <c r="K780" s="1"/>
      <c r="L780" s="1"/>
      <c r="M780" s="5"/>
      <c r="N780" s="5"/>
      <c r="O780" s="5"/>
      <c r="P780" s="5"/>
      <c r="Q780" s="5"/>
      <c r="R780" s="5"/>
      <c r="S780" s="70"/>
      <c r="T780" s="70"/>
      <c r="U780" s="70"/>
      <c r="V780" s="18"/>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1"/>
      <c r="BA780" s="1"/>
    </row>
    <row r="781" spans="2:53">
      <c r="B781" s="1"/>
      <c r="C781" s="1"/>
      <c r="D781" s="1"/>
      <c r="E781" s="1"/>
      <c r="F781" s="1"/>
      <c r="G781" s="5"/>
      <c r="H781" s="1"/>
      <c r="I781" s="1"/>
      <c r="J781" s="5"/>
      <c r="K781" s="1"/>
      <c r="L781" s="1"/>
      <c r="M781" s="5"/>
      <c r="N781" s="5"/>
      <c r="O781" s="5"/>
      <c r="P781" s="5"/>
      <c r="Q781" s="5"/>
      <c r="R781" s="5"/>
      <c r="S781" s="70"/>
      <c r="T781" s="70"/>
      <c r="U781" s="70"/>
      <c r="V781" s="18"/>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1"/>
      <c r="BA781" s="1"/>
    </row>
    <row r="782" spans="2:53">
      <c r="B782" s="1"/>
      <c r="C782" s="1"/>
      <c r="D782" s="1"/>
      <c r="E782" s="1"/>
      <c r="F782" s="1"/>
      <c r="G782" s="5"/>
      <c r="H782" s="1"/>
      <c r="I782" s="1"/>
      <c r="J782" s="5"/>
      <c r="K782" s="1"/>
      <c r="L782" s="1"/>
      <c r="M782" s="5"/>
      <c r="N782" s="5"/>
      <c r="O782" s="5"/>
      <c r="P782" s="5"/>
      <c r="Q782" s="5"/>
      <c r="R782" s="5"/>
      <c r="S782" s="70"/>
      <c r="T782" s="70"/>
      <c r="U782" s="70"/>
      <c r="V782" s="18"/>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1"/>
      <c r="BA782" s="1"/>
    </row>
    <row r="783" spans="2:53">
      <c r="B783" s="1"/>
      <c r="C783" s="1"/>
      <c r="D783" s="1"/>
      <c r="E783" s="1"/>
      <c r="F783" s="1"/>
      <c r="G783" s="5"/>
      <c r="H783" s="1"/>
      <c r="I783" s="1"/>
      <c r="J783" s="5"/>
      <c r="K783" s="1"/>
      <c r="L783" s="1"/>
      <c r="M783" s="5"/>
      <c r="N783" s="5"/>
      <c r="O783" s="5"/>
      <c r="P783" s="5"/>
      <c r="Q783" s="5"/>
      <c r="R783" s="5"/>
      <c r="S783" s="70"/>
      <c r="T783" s="70"/>
      <c r="U783" s="70"/>
      <c r="V783" s="18"/>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1"/>
      <c r="BA783" s="1"/>
    </row>
    <row r="784" spans="2:53">
      <c r="B784" s="1"/>
      <c r="C784" s="1"/>
      <c r="D784" s="1"/>
      <c r="E784" s="1"/>
      <c r="F784" s="1"/>
      <c r="G784" s="5"/>
      <c r="H784" s="1"/>
      <c r="I784" s="1"/>
      <c r="J784" s="5"/>
      <c r="K784" s="1"/>
      <c r="L784" s="1"/>
      <c r="M784" s="5"/>
      <c r="N784" s="5"/>
      <c r="O784" s="5"/>
      <c r="P784" s="5"/>
      <c r="Q784" s="5"/>
      <c r="R784" s="5"/>
      <c r="S784" s="70"/>
      <c r="T784" s="70"/>
      <c r="U784" s="70"/>
      <c r="V784" s="18"/>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1"/>
      <c r="BA784" s="1"/>
    </row>
    <row r="785" spans="2:53">
      <c r="B785" s="1"/>
      <c r="C785" s="1"/>
      <c r="D785" s="1"/>
      <c r="E785" s="1"/>
      <c r="F785" s="1"/>
      <c r="G785" s="5"/>
      <c r="H785" s="1"/>
      <c r="I785" s="1"/>
      <c r="J785" s="5"/>
      <c r="K785" s="1"/>
      <c r="L785" s="1"/>
      <c r="M785" s="5"/>
      <c r="N785" s="5"/>
      <c r="O785" s="5"/>
      <c r="P785" s="5"/>
      <c r="Q785" s="5"/>
      <c r="R785" s="5"/>
      <c r="S785" s="70"/>
      <c r="T785" s="70"/>
      <c r="U785" s="70"/>
      <c r="V785" s="18"/>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1"/>
      <c r="BA785" s="1"/>
    </row>
    <row r="786" spans="2:53">
      <c r="B786" s="1"/>
      <c r="C786" s="1"/>
      <c r="D786" s="1"/>
      <c r="E786" s="1"/>
      <c r="F786" s="1"/>
      <c r="G786" s="5"/>
      <c r="H786" s="1"/>
      <c r="I786" s="1"/>
      <c r="J786" s="5"/>
      <c r="K786" s="1"/>
      <c r="L786" s="1"/>
      <c r="M786" s="5"/>
      <c r="N786" s="5"/>
      <c r="O786" s="5"/>
      <c r="P786" s="5"/>
      <c r="Q786" s="5"/>
      <c r="R786" s="5"/>
      <c r="S786" s="70"/>
      <c r="T786" s="70"/>
      <c r="U786" s="70"/>
      <c r="V786" s="18"/>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1"/>
      <c r="BA786" s="1"/>
    </row>
    <row r="787" spans="2:53">
      <c r="B787" s="1"/>
      <c r="C787" s="1"/>
      <c r="D787" s="1"/>
      <c r="E787" s="1"/>
      <c r="F787" s="1"/>
      <c r="G787" s="5"/>
      <c r="H787" s="1"/>
      <c r="I787" s="1"/>
      <c r="J787" s="5"/>
      <c r="K787" s="1"/>
      <c r="L787" s="1"/>
      <c r="M787" s="5"/>
      <c r="N787" s="5"/>
      <c r="O787" s="5"/>
      <c r="P787" s="5"/>
      <c r="Q787" s="5"/>
      <c r="R787" s="5"/>
      <c r="S787" s="70"/>
      <c r="T787" s="70"/>
      <c r="U787" s="70"/>
      <c r="V787" s="18"/>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1"/>
      <c r="BA787" s="1"/>
    </row>
    <row r="788" spans="2:53">
      <c r="B788" s="1"/>
      <c r="C788" s="1"/>
      <c r="D788" s="1"/>
      <c r="E788" s="1"/>
      <c r="F788" s="1"/>
      <c r="G788" s="5"/>
      <c r="H788" s="1"/>
      <c r="I788" s="1"/>
      <c r="J788" s="5"/>
      <c r="K788" s="1"/>
      <c r="L788" s="1"/>
      <c r="M788" s="5"/>
      <c r="N788" s="5"/>
      <c r="O788" s="5"/>
      <c r="P788" s="5"/>
      <c r="Q788" s="5"/>
      <c r="R788" s="5"/>
      <c r="S788" s="70"/>
      <c r="T788" s="70"/>
      <c r="U788" s="70"/>
      <c r="V788" s="18"/>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1"/>
      <c r="BA788" s="1"/>
    </row>
    <row r="789" spans="2:53">
      <c r="B789" s="1"/>
      <c r="C789" s="1"/>
      <c r="D789" s="1"/>
      <c r="E789" s="1"/>
      <c r="F789" s="1"/>
      <c r="G789" s="5"/>
      <c r="H789" s="1"/>
      <c r="I789" s="1"/>
      <c r="J789" s="5"/>
      <c r="K789" s="1"/>
      <c r="L789" s="1"/>
      <c r="M789" s="5"/>
      <c r="N789" s="5"/>
      <c r="O789" s="5"/>
      <c r="P789" s="5"/>
      <c r="Q789" s="5"/>
      <c r="R789" s="5"/>
      <c r="S789" s="70"/>
      <c r="T789" s="70"/>
      <c r="U789" s="70"/>
      <c r="V789" s="18"/>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1"/>
      <c r="BA789" s="1"/>
    </row>
    <row r="790" spans="2:53">
      <c r="B790" s="1"/>
      <c r="C790" s="1"/>
      <c r="D790" s="1"/>
      <c r="E790" s="1"/>
      <c r="F790" s="1"/>
      <c r="G790" s="5"/>
      <c r="H790" s="1"/>
      <c r="I790" s="1"/>
      <c r="J790" s="5"/>
      <c r="K790" s="1"/>
      <c r="L790" s="1"/>
      <c r="M790" s="5"/>
      <c r="N790" s="5"/>
      <c r="O790" s="5"/>
      <c r="P790" s="5"/>
      <c r="Q790" s="5"/>
      <c r="R790" s="5"/>
      <c r="S790" s="70"/>
      <c r="T790" s="70"/>
      <c r="U790" s="70"/>
      <c r="V790" s="18"/>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1"/>
      <c r="BA790" s="1"/>
    </row>
    <row r="791" spans="2:53">
      <c r="B791" s="1"/>
      <c r="C791" s="1"/>
      <c r="D791" s="1"/>
      <c r="E791" s="1"/>
      <c r="F791" s="1"/>
      <c r="G791" s="5"/>
      <c r="H791" s="1"/>
      <c r="I791" s="1"/>
      <c r="J791" s="5"/>
      <c r="K791" s="1"/>
      <c r="L791" s="1"/>
      <c r="M791" s="5"/>
      <c r="N791" s="5"/>
      <c r="O791" s="5"/>
      <c r="P791" s="5"/>
      <c r="Q791" s="5"/>
      <c r="R791" s="5"/>
      <c r="S791" s="70"/>
      <c r="T791" s="70"/>
      <c r="U791" s="70"/>
      <c r="V791" s="18"/>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1"/>
      <c r="BA791" s="1"/>
    </row>
    <row r="792" spans="2:53">
      <c r="B792" s="1"/>
      <c r="C792" s="1"/>
      <c r="D792" s="1"/>
      <c r="E792" s="1"/>
      <c r="F792" s="1"/>
      <c r="G792" s="5"/>
      <c r="H792" s="1"/>
      <c r="I792" s="1"/>
      <c r="J792" s="5"/>
      <c r="K792" s="1"/>
      <c r="L792" s="1"/>
      <c r="M792" s="5"/>
      <c r="N792" s="5"/>
      <c r="O792" s="5"/>
      <c r="P792" s="5"/>
      <c r="Q792" s="5"/>
      <c r="R792" s="5"/>
      <c r="S792" s="70"/>
      <c r="T792" s="70"/>
      <c r="U792" s="70"/>
      <c r="V792" s="18"/>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1"/>
      <c r="BA792" s="1"/>
    </row>
    <row r="793" spans="2:53">
      <c r="B793" s="1"/>
      <c r="C793" s="1"/>
      <c r="D793" s="1"/>
      <c r="E793" s="1"/>
      <c r="F793" s="1"/>
      <c r="G793" s="5"/>
      <c r="H793" s="1"/>
      <c r="I793" s="1"/>
      <c r="J793" s="5"/>
      <c r="K793" s="1"/>
      <c r="L793" s="1"/>
      <c r="M793" s="5"/>
      <c r="N793" s="5"/>
      <c r="O793" s="5"/>
      <c r="P793" s="5"/>
      <c r="Q793" s="5"/>
      <c r="R793" s="5"/>
      <c r="S793" s="70"/>
      <c r="T793" s="70"/>
      <c r="U793" s="70"/>
      <c r="V793" s="18"/>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1"/>
      <c r="BA793" s="1"/>
    </row>
    <row r="794" spans="2:53">
      <c r="B794" s="1"/>
      <c r="C794" s="1"/>
      <c r="D794" s="1"/>
      <c r="E794" s="1"/>
      <c r="F794" s="1"/>
      <c r="G794" s="5"/>
      <c r="H794" s="1"/>
      <c r="I794" s="1"/>
      <c r="J794" s="5"/>
      <c r="K794" s="1"/>
      <c r="L794" s="1"/>
      <c r="M794" s="5"/>
      <c r="N794" s="5"/>
      <c r="O794" s="5"/>
      <c r="P794" s="5"/>
      <c r="Q794" s="5"/>
      <c r="R794" s="5"/>
      <c r="S794" s="70"/>
      <c r="T794" s="70"/>
      <c r="U794" s="70"/>
      <c r="V794" s="18"/>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1"/>
      <c r="BA794" s="1"/>
    </row>
    <row r="795" spans="2:53">
      <c r="B795" s="1"/>
      <c r="C795" s="1"/>
      <c r="D795" s="1"/>
      <c r="E795" s="1"/>
      <c r="F795" s="1"/>
      <c r="G795" s="5"/>
      <c r="H795" s="1"/>
      <c r="I795" s="1"/>
      <c r="J795" s="5"/>
      <c r="K795" s="1"/>
      <c r="L795" s="1"/>
      <c r="M795" s="5"/>
      <c r="N795" s="5"/>
      <c r="O795" s="5"/>
      <c r="P795" s="5"/>
      <c r="Q795" s="5"/>
      <c r="R795" s="5"/>
      <c r="S795" s="70"/>
      <c r="T795" s="70"/>
      <c r="U795" s="70"/>
      <c r="V795" s="18"/>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1"/>
      <c r="BA795" s="1"/>
    </row>
    <row r="796" spans="2:53">
      <c r="B796" s="1"/>
      <c r="C796" s="1"/>
      <c r="D796" s="1"/>
      <c r="E796" s="1"/>
      <c r="F796" s="1"/>
      <c r="G796" s="5"/>
      <c r="H796" s="1"/>
      <c r="I796" s="1"/>
      <c r="J796" s="5"/>
      <c r="K796" s="1"/>
      <c r="L796" s="1"/>
      <c r="M796" s="5"/>
      <c r="N796" s="5"/>
      <c r="O796" s="5"/>
      <c r="P796" s="5"/>
      <c r="Q796" s="5"/>
      <c r="R796" s="5"/>
      <c r="S796" s="70"/>
      <c r="T796" s="70"/>
      <c r="U796" s="70"/>
      <c r="V796" s="18"/>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1"/>
      <c r="BA796" s="1"/>
    </row>
    <row r="797" spans="2:53">
      <c r="B797" s="1"/>
      <c r="C797" s="1"/>
      <c r="D797" s="1"/>
      <c r="E797" s="1"/>
      <c r="F797" s="1"/>
      <c r="G797" s="5"/>
      <c r="H797" s="1"/>
      <c r="I797" s="1"/>
      <c r="J797" s="5"/>
      <c r="K797" s="1"/>
      <c r="L797" s="1"/>
      <c r="M797" s="5"/>
      <c r="N797" s="5"/>
      <c r="O797" s="5"/>
      <c r="P797" s="5"/>
      <c r="Q797" s="5"/>
      <c r="R797" s="5"/>
      <c r="S797" s="70"/>
      <c r="T797" s="70"/>
      <c r="U797" s="70"/>
      <c r="V797" s="18"/>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1"/>
      <c r="BA797" s="1"/>
    </row>
    <row r="798" spans="2:53">
      <c r="B798" s="1"/>
      <c r="C798" s="1"/>
      <c r="D798" s="1"/>
      <c r="E798" s="1"/>
      <c r="F798" s="1"/>
      <c r="G798" s="5"/>
      <c r="H798" s="1"/>
      <c r="I798" s="1"/>
      <c r="J798" s="5"/>
      <c r="K798" s="1"/>
      <c r="L798" s="1"/>
      <c r="M798" s="5"/>
      <c r="N798" s="5"/>
      <c r="O798" s="5"/>
      <c r="P798" s="5"/>
      <c r="Q798" s="5"/>
      <c r="R798" s="5"/>
      <c r="S798" s="70"/>
      <c r="T798" s="70"/>
      <c r="U798" s="70"/>
      <c r="V798" s="18"/>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1"/>
      <c r="BA798" s="1"/>
    </row>
    <row r="799" spans="2:53">
      <c r="B799" s="1"/>
      <c r="C799" s="1"/>
      <c r="D799" s="1"/>
      <c r="E799" s="1"/>
      <c r="F799" s="1"/>
      <c r="G799" s="5"/>
      <c r="H799" s="1"/>
      <c r="I799" s="1"/>
      <c r="J799" s="5"/>
      <c r="K799" s="1"/>
      <c r="L799" s="1"/>
      <c r="M799" s="5"/>
      <c r="N799" s="5"/>
      <c r="O799" s="5"/>
      <c r="P799" s="5"/>
      <c r="Q799" s="5"/>
      <c r="R799" s="5"/>
      <c r="S799" s="70"/>
      <c r="T799" s="70"/>
      <c r="U799" s="70"/>
      <c r="V799" s="18"/>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1"/>
      <c r="BA799" s="1"/>
    </row>
    <row r="800" spans="2:53">
      <c r="B800" s="1"/>
      <c r="C800" s="1"/>
      <c r="D800" s="1"/>
      <c r="E800" s="1"/>
      <c r="F800" s="1"/>
      <c r="G800" s="5"/>
      <c r="H800" s="1"/>
      <c r="I800" s="1"/>
      <c r="J800" s="5"/>
      <c r="K800" s="1"/>
      <c r="L800" s="1"/>
      <c r="M800" s="5"/>
      <c r="N800" s="5"/>
      <c r="O800" s="5"/>
      <c r="P800" s="5"/>
      <c r="Q800" s="5"/>
      <c r="R800" s="5"/>
      <c r="S800" s="70"/>
      <c r="T800" s="70"/>
      <c r="U800" s="70"/>
      <c r="V800" s="18"/>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1"/>
      <c r="BA800" s="1"/>
    </row>
    <row r="801" spans="2:53">
      <c r="B801" s="1"/>
      <c r="C801" s="1"/>
      <c r="D801" s="1"/>
      <c r="E801" s="1"/>
      <c r="F801" s="1"/>
      <c r="G801" s="5"/>
      <c r="H801" s="1"/>
      <c r="I801" s="1"/>
      <c r="J801" s="5"/>
      <c r="K801" s="1"/>
      <c r="L801" s="1"/>
      <c r="M801" s="5"/>
      <c r="N801" s="5"/>
      <c r="O801" s="5"/>
      <c r="P801" s="5"/>
      <c r="Q801" s="5"/>
      <c r="R801" s="5"/>
      <c r="S801" s="70"/>
      <c r="T801" s="70"/>
      <c r="U801" s="70"/>
      <c r="V801" s="18"/>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1"/>
      <c r="BA801" s="1"/>
    </row>
    <row r="802" spans="2:53">
      <c r="B802" s="1"/>
      <c r="C802" s="1"/>
      <c r="D802" s="1"/>
      <c r="E802" s="1"/>
      <c r="F802" s="1"/>
      <c r="G802" s="5"/>
      <c r="H802" s="1"/>
      <c r="I802" s="1"/>
      <c r="J802" s="5"/>
      <c r="K802" s="1"/>
      <c r="L802" s="1"/>
      <c r="M802" s="5"/>
      <c r="N802" s="5"/>
      <c r="O802" s="5"/>
      <c r="P802" s="5"/>
      <c r="Q802" s="5"/>
      <c r="R802" s="5"/>
      <c r="S802" s="70"/>
      <c r="T802" s="70"/>
      <c r="U802" s="70"/>
      <c r="V802" s="18"/>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1"/>
      <c r="BA802" s="1"/>
    </row>
    <row r="803" spans="2:53">
      <c r="B803" s="1"/>
      <c r="C803" s="1"/>
      <c r="D803" s="1"/>
      <c r="E803" s="1"/>
      <c r="F803" s="1"/>
      <c r="G803" s="5"/>
      <c r="H803" s="1"/>
      <c r="I803" s="1"/>
      <c r="J803" s="5"/>
      <c r="K803" s="1"/>
      <c r="L803" s="1"/>
      <c r="M803" s="5"/>
      <c r="N803" s="5"/>
      <c r="O803" s="5"/>
      <c r="P803" s="5"/>
      <c r="Q803" s="5"/>
      <c r="R803" s="5"/>
      <c r="S803" s="70"/>
      <c r="T803" s="70"/>
      <c r="U803" s="70"/>
      <c r="V803" s="18"/>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1"/>
      <c r="BA803" s="1"/>
    </row>
    <row r="804" spans="2:53">
      <c r="B804" s="1"/>
      <c r="C804" s="1"/>
      <c r="D804" s="1"/>
      <c r="E804" s="1"/>
      <c r="F804" s="1"/>
      <c r="G804" s="5"/>
      <c r="H804" s="1"/>
      <c r="I804" s="1"/>
      <c r="J804" s="5"/>
      <c r="K804" s="1"/>
      <c r="L804" s="1"/>
      <c r="M804" s="5"/>
      <c r="N804" s="5"/>
      <c r="O804" s="5"/>
      <c r="P804" s="5"/>
      <c r="Q804" s="5"/>
      <c r="R804" s="5"/>
      <c r="S804" s="70"/>
      <c r="T804" s="70"/>
      <c r="U804" s="70"/>
      <c r="V804" s="18"/>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1"/>
      <c r="BA804" s="1"/>
    </row>
    <row r="805" spans="2:53">
      <c r="B805" s="1"/>
      <c r="C805" s="1"/>
      <c r="D805" s="1"/>
      <c r="E805" s="1"/>
      <c r="F805" s="1"/>
      <c r="G805" s="5"/>
      <c r="H805" s="1"/>
      <c r="I805" s="1"/>
      <c r="J805" s="5"/>
      <c r="K805" s="1"/>
      <c r="L805" s="1"/>
      <c r="M805" s="5"/>
      <c r="N805" s="5"/>
      <c r="O805" s="5"/>
      <c r="P805" s="5"/>
      <c r="Q805" s="5"/>
      <c r="R805" s="5"/>
      <c r="S805" s="70"/>
      <c r="T805" s="70"/>
      <c r="U805" s="70"/>
      <c r="V805" s="18"/>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1"/>
      <c r="BA805" s="1"/>
    </row>
    <row r="806" spans="2:53">
      <c r="B806" s="1"/>
      <c r="C806" s="1"/>
      <c r="D806" s="1"/>
      <c r="E806" s="1"/>
      <c r="F806" s="1"/>
      <c r="G806" s="5"/>
      <c r="H806" s="1"/>
      <c r="I806" s="1"/>
      <c r="J806" s="5"/>
      <c r="K806" s="1"/>
      <c r="L806" s="1"/>
      <c r="M806" s="5"/>
      <c r="N806" s="5"/>
      <c r="O806" s="5"/>
      <c r="P806" s="5"/>
      <c r="Q806" s="5"/>
      <c r="R806" s="5"/>
      <c r="S806" s="70"/>
      <c r="T806" s="70"/>
      <c r="U806" s="70"/>
      <c r="V806" s="18"/>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1"/>
      <c r="BA806" s="1"/>
    </row>
    <row r="807" spans="2:53">
      <c r="B807" s="1"/>
      <c r="C807" s="1"/>
      <c r="D807" s="1"/>
      <c r="E807" s="1"/>
      <c r="F807" s="1"/>
      <c r="G807" s="5"/>
      <c r="H807" s="1"/>
      <c r="I807" s="1"/>
      <c r="J807" s="5"/>
      <c r="K807" s="1"/>
      <c r="L807" s="1"/>
      <c r="M807" s="5"/>
      <c r="N807" s="5"/>
      <c r="O807" s="5"/>
      <c r="P807" s="5"/>
      <c r="Q807" s="5"/>
      <c r="R807" s="5"/>
      <c r="S807" s="70"/>
      <c r="T807" s="70"/>
      <c r="U807" s="70"/>
      <c r="V807" s="18"/>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1"/>
      <c r="BA807" s="1"/>
    </row>
    <row r="808" spans="2:53">
      <c r="B808" s="1"/>
      <c r="C808" s="1"/>
      <c r="D808" s="1"/>
      <c r="E808" s="1"/>
      <c r="F808" s="1"/>
      <c r="G808" s="5"/>
      <c r="H808" s="1"/>
      <c r="I808" s="1"/>
      <c r="J808" s="5"/>
      <c r="K808" s="1"/>
      <c r="L808" s="1"/>
      <c r="M808" s="5"/>
      <c r="N808" s="5"/>
      <c r="O808" s="5"/>
      <c r="P808" s="5"/>
      <c r="Q808" s="5"/>
      <c r="R808" s="5"/>
      <c r="S808" s="70"/>
      <c r="T808" s="70"/>
      <c r="U808" s="70"/>
      <c r="V808" s="18"/>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1"/>
      <c r="BA808" s="1"/>
    </row>
    <row r="809" spans="2:53">
      <c r="B809" s="1"/>
      <c r="C809" s="1"/>
      <c r="D809" s="1"/>
      <c r="E809" s="1"/>
      <c r="F809" s="1"/>
      <c r="G809" s="5"/>
      <c r="H809" s="1"/>
      <c r="I809" s="1"/>
      <c r="J809" s="5"/>
      <c r="K809" s="1"/>
      <c r="L809" s="1"/>
      <c r="M809" s="5"/>
      <c r="N809" s="5"/>
      <c r="O809" s="5"/>
      <c r="P809" s="5"/>
      <c r="Q809" s="5"/>
      <c r="R809" s="5"/>
      <c r="S809" s="70"/>
      <c r="T809" s="70"/>
      <c r="U809" s="70"/>
      <c r="V809" s="18"/>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1"/>
      <c r="BA809" s="1"/>
    </row>
    <row r="810" spans="2:53">
      <c r="B810" s="1"/>
      <c r="C810" s="1"/>
      <c r="D810" s="1"/>
      <c r="E810" s="1"/>
      <c r="F810" s="1"/>
      <c r="G810" s="5"/>
      <c r="H810" s="1"/>
      <c r="I810" s="1"/>
      <c r="J810" s="5"/>
      <c r="K810" s="1"/>
      <c r="L810" s="1"/>
      <c r="M810" s="5"/>
      <c r="N810" s="5"/>
      <c r="O810" s="5"/>
      <c r="P810" s="5"/>
      <c r="Q810" s="5"/>
      <c r="R810" s="5"/>
      <c r="S810" s="70"/>
      <c r="T810" s="70"/>
      <c r="U810" s="70"/>
      <c r="V810" s="18"/>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1"/>
      <c r="BA810" s="1"/>
    </row>
    <row r="811" spans="2:53">
      <c r="B811" s="1"/>
      <c r="C811" s="1"/>
      <c r="D811" s="1"/>
      <c r="E811" s="1"/>
      <c r="F811" s="1"/>
      <c r="G811" s="5"/>
      <c r="H811" s="1"/>
      <c r="I811" s="1"/>
      <c r="J811" s="5"/>
      <c r="K811" s="1"/>
      <c r="L811" s="1"/>
      <c r="M811" s="5"/>
      <c r="N811" s="5"/>
      <c r="O811" s="5"/>
      <c r="P811" s="5"/>
      <c r="Q811" s="5"/>
      <c r="R811" s="5"/>
      <c r="S811" s="70"/>
      <c r="T811" s="70"/>
      <c r="U811" s="70"/>
      <c r="V811" s="18"/>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1"/>
      <c r="BA811" s="1"/>
    </row>
    <row r="812" spans="2:53">
      <c r="B812" s="1"/>
      <c r="C812" s="1"/>
      <c r="D812" s="1"/>
      <c r="E812" s="1"/>
      <c r="F812" s="1"/>
      <c r="G812" s="5"/>
      <c r="H812" s="1"/>
      <c r="I812" s="1"/>
      <c r="J812" s="5"/>
      <c r="K812" s="1"/>
      <c r="L812" s="1"/>
      <c r="M812" s="5"/>
      <c r="N812" s="5"/>
      <c r="O812" s="5"/>
      <c r="P812" s="5"/>
      <c r="Q812" s="5"/>
      <c r="R812" s="5"/>
      <c r="S812" s="70"/>
      <c r="T812" s="70"/>
      <c r="U812" s="70"/>
      <c r="V812" s="18"/>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1"/>
      <c r="BA812" s="1"/>
    </row>
    <row r="813" spans="2:53">
      <c r="B813" s="1"/>
      <c r="C813" s="1"/>
      <c r="D813" s="1"/>
      <c r="E813" s="1"/>
      <c r="F813" s="1"/>
      <c r="G813" s="5"/>
      <c r="H813" s="1"/>
      <c r="I813" s="1"/>
      <c r="J813" s="5"/>
      <c r="K813" s="1"/>
      <c r="L813" s="1"/>
      <c r="M813" s="5"/>
      <c r="N813" s="5"/>
      <c r="O813" s="5"/>
      <c r="P813" s="5"/>
      <c r="Q813" s="5"/>
      <c r="R813" s="5"/>
      <c r="S813" s="70"/>
      <c r="T813" s="70"/>
      <c r="U813" s="70"/>
      <c r="V813" s="18"/>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1"/>
      <c r="BA813" s="1"/>
    </row>
    <row r="814" spans="2:53">
      <c r="B814" s="1"/>
      <c r="C814" s="1"/>
      <c r="D814" s="1"/>
      <c r="E814" s="1"/>
      <c r="F814" s="1"/>
      <c r="G814" s="5"/>
      <c r="H814" s="1"/>
      <c r="I814" s="1"/>
      <c r="J814" s="5"/>
      <c r="K814" s="1"/>
      <c r="L814" s="1"/>
      <c r="M814" s="5"/>
      <c r="N814" s="5"/>
      <c r="O814" s="5"/>
      <c r="P814" s="5"/>
      <c r="Q814" s="5"/>
      <c r="R814" s="5"/>
      <c r="S814" s="70"/>
      <c r="T814" s="70"/>
      <c r="U814" s="70"/>
      <c r="V814" s="18"/>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1"/>
      <c r="BA814" s="1"/>
    </row>
    <row r="815" spans="2:53">
      <c r="B815" s="1"/>
      <c r="C815" s="1"/>
      <c r="D815" s="1"/>
      <c r="E815" s="1"/>
      <c r="F815" s="1"/>
      <c r="G815" s="5"/>
      <c r="H815" s="1"/>
      <c r="I815" s="1"/>
      <c r="J815" s="5"/>
      <c r="K815" s="1"/>
      <c r="L815" s="1"/>
      <c r="M815" s="5"/>
      <c r="N815" s="5"/>
      <c r="O815" s="5"/>
      <c r="P815" s="5"/>
      <c r="Q815" s="5"/>
      <c r="R815" s="5"/>
      <c r="S815" s="70"/>
      <c r="T815" s="70"/>
      <c r="U815" s="70"/>
      <c r="V815" s="18"/>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1"/>
      <c r="BA815" s="1"/>
    </row>
    <row r="816" spans="2:53">
      <c r="B816" s="1"/>
      <c r="C816" s="1"/>
      <c r="D816" s="1"/>
      <c r="E816" s="1"/>
      <c r="F816" s="1"/>
      <c r="G816" s="5"/>
      <c r="H816" s="1"/>
      <c r="I816" s="1"/>
      <c r="J816" s="5"/>
      <c r="K816" s="1"/>
      <c r="L816" s="1"/>
      <c r="M816" s="5"/>
      <c r="N816" s="5"/>
      <c r="O816" s="5"/>
      <c r="P816" s="5"/>
      <c r="Q816" s="5"/>
      <c r="R816" s="5"/>
      <c r="S816" s="70"/>
      <c r="T816" s="70"/>
      <c r="U816" s="70"/>
      <c r="V816" s="18"/>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1"/>
      <c r="BA816" s="1"/>
    </row>
    <row r="817" spans="2:53">
      <c r="B817" s="1"/>
      <c r="C817" s="1"/>
      <c r="D817" s="1"/>
      <c r="E817" s="1"/>
      <c r="F817" s="1"/>
      <c r="G817" s="5"/>
      <c r="H817" s="1"/>
      <c r="I817" s="1"/>
      <c r="J817" s="5"/>
      <c r="K817" s="1"/>
      <c r="L817" s="1"/>
      <c r="M817" s="5"/>
      <c r="N817" s="5"/>
      <c r="O817" s="5"/>
      <c r="P817" s="5"/>
      <c r="Q817" s="5"/>
      <c r="R817" s="5"/>
      <c r="S817" s="70"/>
      <c r="T817" s="70"/>
      <c r="U817" s="70"/>
      <c r="V817" s="18"/>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1"/>
      <c r="BA817" s="1"/>
    </row>
    <row r="818" spans="2:53">
      <c r="B818" s="1"/>
      <c r="C818" s="1"/>
      <c r="D818" s="1"/>
      <c r="E818" s="1"/>
      <c r="F818" s="1"/>
      <c r="G818" s="5"/>
      <c r="H818" s="1"/>
      <c r="I818" s="1"/>
      <c r="J818" s="5"/>
      <c r="K818" s="1"/>
      <c r="L818" s="1"/>
      <c r="M818" s="5"/>
      <c r="N818" s="5"/>
      <c r="O818" s="5"/>
      <c r="P818" s="5"/>
      <c r="Q818" s="5"/>
      <c r="R818" s="5"/>
      <c r="S818" s="70"/>
      <c r="T818" s="70"/>
      <c r="U818" s="70"/>
      <c r="V818" s="18"/>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1"/>
      <c r="BA818" s="1"/>
    </row>
    <row r="819" spans="2:53">
      <c r="B819" s="1"/>
      <c r="C819" s="1"/>
      <c r="D819" s="1"/>
      <c r="E819" s="1"/>
      <c r="F819" s="1"/>
      <c r="G819" s="5"/>
      <c r="H819" s="1"/>
      <c r="I819" s="1"/>
      <c r="J819" s="5"/>
      <c r="K819" s="1"/>
      <c r="L819" s="1"/>
      <c r="M819" s="5"/>
      <c r="N819" s="5"/>
      <c r="O819" s="5"/>
      <c r="P819" s="5"/>
      <c r="Q819" s="5"/>
      <c r="R819" s="5"/>
      <c r="S819" s="70"/>
      <c r="T819" s="70"/>
      <c r="U819" s="70"/>
      <c r="V819" s="18"/>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1"/>
      <c r="BA819" s="1"/>
    </row>
    <row r="820" spans="2:53">
      <c r="B820" s="1"/>
      <c r="C820" s="1"/>
      <c r="D820" s="1"/>
      <c r="E820" s="1"/>
      <c r="F820" s="1"/>
      <c r="G820" s="5"/>
      <c r="H820" s="1"/>
      <c r="I820" s="1"/>
      <c r="J820" s="5"/>
      <c r="K820" s="1"/>
      <c r="L820" s="1"/>
      <c r="M820" s="5"/>
      <c r="N820" s="5"/>
      <c r="O820" s="5"/>
      <c r="P820" s="5"/>
      <c r="Q820" s="5"/>
      <c r="R820" s="5"/>
      <c r="S820" s="70"/>
      <c r="T820" s="70"/>
      <c r="U820" s="70"/>
      <c r="V820" s="18"/>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1"/>
      <c r="BA820" s="1"/>
    </row>
    <row r="821" spans="2:53">
      <c r="B821" s="1"/>
      <c r="C821" s="1"/>
      <c r="D821" s="1"/>
      <c r="E821" s="1"/>
      <c r="F821" s="1"/>
      <c r="G821" s="5"/>
      <c r="H821" s="1"/>
      <c r="I821" s="1"/>
      <c r="J821" s="5"/>
      <c r="K821" s="1"/>
      <c r="L821" s="1"/>
      <c r="M821" s="5"/>
      <c r="N821" s="5"/>
      <c r="O821" s="5"/>
      <c r="P821" s="5"/>
      <c r="Q821" s="5"/>
      <c r="R821" s="5"/>
      <c r="S821" s="70"/>
      <c r="T821" s="70"/>
      <c r="U821" s="70"/>
      <c r="V821" s="18"/>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1"/>
      <c r="BA821" s="1"/>
    </row>
    <row r="822" spans="2:53">
      <c r="B822" s="1"/>
      <c r="C822" s="1"/>
      <c r="D822" s="1"/>
      <c r="E822" s="1"/>
      <c r="F822" s="1"/>
      <c r="G822" s="5"/>
      <c r="H822" s="1"/>
      <c r="I822" s="1"/>
      <c r="J822" s="5"/>
      <c r="K822" s="1"/>
      <c r="L822" s="1"/>
      <c r="M822" s="5"/>
      <c r="N822" s="5"/>
      <c r="O822" s="5"/>
      <c r="P822" s="5"/>
      <c r="Q822" s="5"/>
      <c r="R822" s="5"/>
      <c r="S822" s="70"/>
      <c r="T822" s="70"/>
      <c r="U822" s="70"/>
      <c r="V822" s="18"/>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1"/>
      <c r="BA822" s="1"/>
    </row>
    <row r="823" spans="2:53">
      <c r="B823" s="1"/>
      <c r="C823" s="1"/>
      <c r="D823" s="1"/>
      <c r="E823" s="1"/>
      <c r="F823" s="1"/>
      <c r="G823" s="5"/>
      <c r="H823" s="1"/>
      <c r="I823" s="1"/>
      <c r="J823" s="5"/>
      <c r="K823" s="1"/>
      <c r="L823" s="1"/>
      <c r="M823" s="5"/>
      <c r="N823" s="5"/>
      <c r="O823" s="5"/>
      <c r="P823" s="5"/>
      <c r="Q823" s="5"/>
      <c r="R823" s="5"/>
      <c r="S823" s="70"/>
      <c r="T823" s="70"/>
      <c r="U823" s="70"/>
      <c r="V823" s="18"/>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1"/>
      <c r="BA823" s="1"/>
    </row>
    <row r="824" spans="2:53">
      <c r="B824" s="1"/>
      <c r="C824" s="1"/>
      <c r="D824" s="1"/>
      <c r="E824" s="1"/>
      <c r="F824" s="1"/>
      <c r="G824" s="5"/>
      <c r="H824" s="1"/>
      <c r="I824" s="1"/>
      <c r="J824" s="5"/>
      <c r="K824" s="1"/>
      <c r="L824" s="1"/>
      <c r="M824" s="5"/>
      <c r="N824" s="5"/>
      <c r="O824" s="5"/>
      <c r="P824" s="5"/>
      <c r="Q824" s="5"/>
      <c r="R824" s="5"/>
      <c r="S824" s="70"/>
      <c r="T824" s="70"/>
      <c r="U824" s="70"/>
      <c r="V824" s="18"/>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1"/>
      <c r="BA824" s="1"/>
    </row>
    <row r="825" spans="2:53">
      <c r="B825" s="1"/>
      <c r="C825" s="1"/>
      <c r="D825" s="1"/>
      <c r="E825" s="1"/>
      <c r="F825" s="1"/>
      <c r="G825" s="5"/>
      <c r="H825" s="1"/>
      <c r="I825" s="1"/>
      <c r="J825" s="5"/>
      <c r="K825" s="1"/>
      <c r="L825" s="1"/>
      <c r="M825" s="5"/>
      <c r="N825" s="5"/>
      <c r="O825" s="5"/>
      <c r="P825" s="5"/>
      <c r="Q825" s="5"/>
      <c r="R825" s="5"/>
      <c r="S825" s="70"/>
      <c r="T825" s="70"/>
      <c r="U825" s="70"/>
      <c r="V825" s="18"/>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1"/>
      <c r="BA825" s="1"/>
    </row>
    <row r="826" spans="2:53">
      <c r="B826" s="1"/>
      <c r="C826" s="1"/>
      <c r="D826" s="1"/>
      <c r="E826" s="1"/>
      <c r="F826" s="1"/>
      <c r="G826" s="5"/>
      <c r="H826" s="1"/>
      <c r="I826" s="1"/>
      <c r="J826" s="5"/>
      <c r="K826" s="1"/>
      <c r="L826" s="1"/>
      <c r="M826" s="5"/>
      <c r="N826" s="5"/>
      <c r="O826" s="5"/>
      <c r="P826" s="5"/>
      <c r="Q826" s="5"/>
      <c r="R826" s="5"/>
      <c r="S826" s="70"/>
      <c r="T826" s="70"/>
      <c r="U826" s="70"/>
      <c r="V826" s="18"/>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1"/>
      <c r="BA826" s="1"/>
    </row>
    <row r="827" spans="2:53">
      <c r="B827" s="1"/>
      <c r="C827" s="1"/>
      <c r="D827" s="1"/>
      <c r="E827" s="1"/>
      <c r="F827" s="1"/>
      <c r="G827" s="5"/>
      <c r="H827" s="1"/>
      <c r="I827" s="1"/>
      <c r="J827" s="5"/>
      <c r="K827" s="1"/>
      <c r="L827" s="1"/>
      <c r="M827" s="5"/>
      <c r="N827" s="5"/>
      <c r="O827" s="5"/>
      <c r="P827" s="5"/>
      <c r="Q827" s="5"/>
      <c r="R827" s="5"/>
      <c r="S827" s="70"/>
      <c r="T827" s="70"/>
      <c r="U827" s="70"/>
      <c r="V827" s="18"/>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1"/>
      <c r="BA827" s="1"/>
    </row>
    <row r="828" spans="2:53">
      <c r="B828" s="1"/>
      <c r="C828" s="1"/>
      <c r="D828" s="1"/>
      <c r="E828" s="1"/>
      <c r="F828" s="1"/>
      <c r="G828" s="5"/>
      <c r="H828" s="1"/>
      <c r="I828" s="1"/>
      <c r="J828" s="5"/>
      <c r="K828" s="1"/>
      <c r="L828" s="1"/>
      <c r="M828" s="5"/>
      <c r="N828" s="5"/>
      <c r="O828" s="5"/>
      <c r="P828" s="5"/>
      <c r="Q828" s="5"/>
      <c r="R828" s="5"/>
      <c r="S828" s="70"/>
      <c r="T828" s="70"/>
      <c r="U828" s="70"/>
      <c r="V828" s="18"/>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1"/>
      <c r="BA828" s="1"/>
    </row>
    <row r="829" spans="2:53">
      <c r="B829" s="1"/>
      <c r="C829" s="1"/>
      <c r="D829" s="1"/>
      <c r="E829" s="1"/>
      <c r="F829" s="1"/>
      <c r="G829" s="5"/>
      <c r="H829" s="1"/>
      <c r="I829" s="1"/>
      <c r="J829" s="5"/>
      <c r="K829" s="1"/>
      <c r="L829" s="1"/>
      <c r="M829" s="5"/>
      <c r="N829" s="5"/>
      <c r="O829" s="5"/>
      <c r="P829" s="5"/>
      <c r="Q829" s="5"/>
      <c r="R829" s="5"/>
      <c r="S829" s="70"/>
      <c r="T829" s="70"/>
      <c r="U829" s="70"/>
      <c r="V829" s="18"/>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1"/>
      <c r="BA829" s="1"/>
    </row>
    <row r="830" spans="2:53">
      <c r="B830" s="1"/>
      <c r="C830" s="1"/>
      <c r="D830" s="1"/>
      <c r="E830" s="1"/>
      <c r="F830" s="1"/>
      <c r="G830" s="5"/>
      <c r="H830" s="1"/>
      <c r="I830" s="1"/>
      <c r="J830" s="5"/>
      <c r="K830" s="1"/>
      <c r="L830" s="1"/>
      <c r="M830" s="5"/>
      <c r="N830" s="5"/>
      <c r="O830" s="5"/>
      <c r="P830" s="5"/>
      <c r="Q830" s="5"/>
      <c r="R830" s="5"/>
      <c r="S830" s="70"/>
      <c r="T830" s="70"/>
      <c r="U830" s="70"/>
      <c r="V830" s="18"/>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1"/>
      <c r="BA830" s="1"/>
    </row>
    <row r="831" spans="2:53">
      <c r="B831" s="1"/>
      <c r="C831" s="1"/>
      <c r="D831" s="1"/>
      <c r="E831" s="1"/>
      <c r="F831" s="1"/>
      <c r="G831" s="5"/>
      <c r="H831" s="1"/>
      <c r="I831" s="1"/>
      <c r="J831" s="5"/>
      <c r="K831" s="1"/>
      <c r="L831" s="1"/>
      <c r="M831" s="5"/>
      <c r="N831" s="5"/>
      <c r="O831" s="5"/>
      <c r="P831" s="5"/>
      <c r="Q831" s="5"/>
      <c r="R831" s="5"/>
      <c r="S831" s="70"/>
      <c r="T831" s="70"/>
      <c r="U831" s="70"/>
      <c r="V831" s="18"/>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1"/>
      <c r="BA831" s="1"/>
    </row>
    <row r="832" spans="2:53">
      <c r="B832" s="1"/>
      <c r="C832" s="1"/>
      <c r="D832" s="1"/>
      <c r="E832" s="1"/>
      <c r="F832" s="1"/>
      <c r="G832" s="5"/>
      <c r="H832" s="1"/>
      <c r="I832" s="1"/>
      <c r="J832" s="5"/>
      <c r="K832" s="1"/>
      <c r="L832" s="1"/>
      <c r="M832" s="5"/>
      <c r="N832" s="5"/>
      <c r="O832" s="5"/>
      <c r="P832" s="5"/>
      <c r="Q832" s="5"/>
      <c r="R832" s="5"/>
      <c r="S832" s="70"/>
      <c r="T832" s="70"/>
      <c r="U832" s="70"/>
      <c r="V832" s="18"/>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1"/>
      <c r="BA832" s="1"/>
    </row>
    <row r="833" spans="2:53">
      <c r="B833" s="1"/>
      <c r="C833" s="1"/>
      <c r="D833" s="1"/>
      <c r="E833" s="1"/>
      <c r="F833" s="1"/>
      <c r="G833" s="5"/>
      <c r="H833" s="1"/>
      <c r="I833" s="1"/>
      <c r="J833" s="5"/>
      <c r="K833" s="1"/>
      <c r="L833" s="1"/>
      <c r="M833" s="5"/>
      <c r="N833" s="5"/>
      <c r="O833" s="5"/>
      <c r="P833" s="5"/>
      <c r="Q833" s="5"/>
      <c r="R833" s="5"/>
      <c r="S833" s="70"/>
      <c r="T833" s="70"/>
      <c r="U833" s="70"/>
      <c r="V833" s="18"/>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1"/>
      <c r="BA833" s="1"/>
    </row>
    <row r="834" spans="2:53">
      <c r="B834" s="1"/>
      <c r="C834" s="1"/>
      <c r="D834" s="1"/>
      <c r="E834" s="1"/>
      <c r="F834" s="1"/>
      <c r="G834" s="5"/>
      <c r="H834" s="1"/>
      <c r="I834" s="1"/>
      <c r="J834" s="5"/>
      <c r="K834" s="1"/>
      <c r="L834" s="1"/>
      <c r="M834" s="5"/>
      <c r="N834" s="5"/>
      <c r="O834" s="5"/>
      <c r="P834" s="5"/>
      <c r="Q834" s="5"/>
      <c r="R834" s="5"/>
      <c r="S834" s="70"/>
      <c r="T834" s="70"/>
      <c r="U834" s="70"/>
      <c r="V834" s="18"/>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1"/>
      <c r="BA834" s="1"/>
    </row>
    <row r="835" spans="2:53">
      <c r="B835" s="1"/>
      <c r="C835" s="1"/>
      <c r="D835" s="1"/>
      <c r="E835" s="1"/>
      <c r="F835" s="1"/>
      <c r="G835" s="5"/>
      <c r="H835" s="1"/>
      <c r="I835" s="1"/>
      <c r="J835" s="5"/>
      <c r="K835" s="1"/>
      <c r="L835" s="1"/>
      <c r="M835" s="5"/>
      <c r="N835" s="5"/>
      <c r="O835" s="5"/>
      <c r="P835" s="5"/>
      <c r="Q835" s="5"/>
      <c r="R835" s="5"/>
      <c r="S835" s="70"/>
      <c r="T835" s="70"/>
      <c r="U835" s="70"/>
      <c r="V835" s="18"/>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1"/>
      <c r="BA835" s="1"/>
    </row>
    <row r="836" spans="2:53">
      <c r="B836" s="1"/>
      <c r="C836" s="1"/>
      <c r="D836" s="1"/>
      <c r="E836" s="1"/>
      <c r="F836" s="1"/>
      <c r="G836" s="5"/>
      <c r="H836" s="1"/>
      <c r="I836" s="1"/>
      <c r="J836" s="5"/>
      <c r="K836" s="1"/>
      <c r="L836" s="1"/>
      <c r="M836" s="5"/>
      <c r="N836" s="5"/>
      <c r="O836" s="5"/>
      <c r="P836" s="5"/>
      <c r="Q836" s="5"/>
      <c r="R836" s="5"/>
      <c r="S836" s="70"/>
      <c r="T836" s="70"/>
      <c r="U836" s="70"/>
      <c r="V836" s="18"/>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1"/>
      <c r="BA836" s="1"/>
    </row>
    <row r="837" spans="2:53">
      <c r="B837" s="1"/>
      <c r="C837" s="1"/>
      <c r="D837" s="1"/>
      <c r="E837" s="1"/>
      <c r="F837" s="1"/>
      <c r="G837" s="5"/>
      <c r="H837" s="1"/>
      <c r="I837" s="1"/>
      <c r="J837" s="5"/>
      <c r="K837" s="1"/>
      <c r="L837" s="1"/>
      <c r="M837" s="5"/>
      <c r="N837" s="5"/>
      <c r="O837" s="5"/>
      <c r="P837" s="5"/>
      <c r="Q837" s="5"/>
      <c r="R837" s="5"/>
      <c r="S837" s="70"/>
      <c r="T837" s="70"/>
      <c r="U837" s="70"/>
      <c r="V837" s="18"/>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1"/>
      <c r="BA837" s="1"/>
    </row>
    <row r="838" spans="2:53">
      <c r="B838" s="1"/>
      <c r="C838" s="1"/>
      <c r="D838" s="1"/>
      <c r="E838" s="1"/>
      <c r="F838" s="1"/>
      <c r="G838" s="5"/>
      <c r="H838" s="1"/>
      <c r="I838" s="1"/>
      <c r="J838" s="5"/>
      <c r="K838" s="1"/>
      <c r="L838" s="1"/>
      <c r="M838" s="5"/>
      <c r="N838" s="5"/>
      <c r="O838" s="5"/>
      <c r="P838" s="5"/>
      <c r="Q838" s="5"/>
      <c r="R838" s="5"/>
      <c r="S838" s="70"/>
      <c r="T838" s="70"/>
      <c r="U838" s="70"/>
      <c r="V838" s="18"/>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1"/>
      <c r="BA838" s="1"/>
    </row>
    <row r="839" spans="2:53">
      <c r="B839" s="1"/>
      <c r="C839" s="1"/>
      <c r="D839" s="1"/>
      <c r="E839" s="1"/>
      <c r="F839" s="1"/>
      <c r="G839" s="5"/>
      <c r="H839" s="1"/>
      <c r="I839" s="1"/>
      <c r="J839" s="5"/>
      <c r="K839" s="1"/>
      <c r="L839" s="1"/>
      <c r="M839" s="5"/>
      <c r="N839" s="5"/>
      <c r="O839" s="5"/>
      <c r="P839" s="5"/>
      <c r="Q839" s="5"/>
      <c r="R839" s="5"/>
      <c r="S839" s="70"/>
      <c r="T839" s="70"/>
      <c r="U839" s="70"/>
      <c r="V839" s="18"/>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1"/>
      <c r="BA839" s="1"/>
    </row>
    <row r="840" spans="2:53">
      <c r="B840" s="1"/>
      <c r="C840" s="1"/>
      <c r="D840" s="1"/>
      <c r="E840" s="1"/>
      <c r="F840" s="1"/>
      <c r="G840" s="5"/>
      <c r="H840" s="1"/>
      <c r="I840" s="1"/>
      <c r="J840" s="5"/>
      <c r="K840" s="1"/>
      <c r="L840" s="1"/>
      <c r="M840" s="5"/>
      <c r="N840" s="5"/>
      <c r="O840" s="5"/>
      <c r="P840" s="5"/>
      <c r="Q840" s="5"/>
      <c r="R840" s="5"/>
      <c r="S840" s="70"/>
      <c r="T840" s="70"/>
      <c r="U840" s="70"/>
      <c r="V840" s="18"/>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1"/>
      <c r="BA840" s="1"/>
    </row>
    <row r="841" spans="2:53">
      <c r="B841" s="1"/>
      <c r="C841" s="1"/>
      <c r="D841" s="1"/>
      <c r="E841" s="1"/>
      <c r="F841" s="1"/>
      <c r="G841" s="5"/>
      <c r="H841" s="1"/>
      <c r="I841" s="1"/>
      <c r="J841" s="5"/>
      <c r="K841" s="1"/>
      <c r="L841" s="1"/>
      <c r="M841" s="5"/>
      <c r="N841" s="5"/>
      <c r="O841" s="5"/>
      <c r="P841" s="5"/>
      <c r="Q841" s="5"/>
      <c r="R841" s="5"/>
      <c r="S841" s="70"/>
      <c r="T841" s="70"/>
      <c r="U841" s="70"/>
      <c r="V841" s="18"/>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1"/>
      <c r="BA841" s="1"/>
    </row>
    <row r="842" spans="2:53">
      <c r="B842" s="1"/>
      <c r="C842" s="1"/>
      <c r="D842" s="1"/>
      <c r="E842" s="1"/>
      <c r="F842" s="1"/>
      <c r="G842" s="5"/>
      <c r="H842" s="1"/>
      <c r="I842" s="1"/>
      <c r="J842" s="5"/>
      <c r="K842" s="1"/>
      <c r="L842" s="1"/>
      <c r="M842" s="5"/>
      <c r="N842" s="5"/>
      <c r="O842" s="5"/>
      <c r="P842" s="5"/>
      <c r="Q842" s="5"/>
      <c r="R842" s="5"/>
      <c r="S842" s="70"/>
      <c r="T842" s="70"/>
      <c r="U842" s="70"/>
      <c r="V842" s="18"/>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1"/>
      <c r="BA842" s="1"/>
    </row>
    <row r="843" spans="2:53">
      <c r="B843" s="1"/>
      <c r="C843" s="1"/>
      <c r="D843" s="1"/>
      <c r="E843" s="1"/>
      <c r="F843" s="1"/>
      <c r="G843" s="5"/>
      <c r="H843" s="1"/>
      <c r="I843" s="1"/>
      <c r="J843" s="5"/>
      <c r="K843" s="1"/>
      <c r="L843" s="1"/>
      <c r="M843" s="5"/>
      <c r="N843" s="5"/>
      <c r="O843" s="5"/>
      <c r="P843" s="5"/>
      <c r="Q843" s="5"/>
      <c r="R843" s="5"/>
      <c r="S843" s="70"/>
      <c r="T843" s="70"/>
      <c r="U843" s="70"/>
      <c r="V843" s="18"/>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1"/>
      <c r="BA843" s="1"/>
    </row>
    <row r="844" spans="2:53">
      <c r="B844" s="1"/>
      <c r="C844" s="1"/>
      <c r="D844" s="1"/>
      <c r="E844" s="1"/>
      <c r="F844" s="1"/>
      <c r="G844" s="5"/>
      <c r="H844" s="1"/>
      <c r="I844" s="1"/>
      <c r="J844" s="5"/>
      <c r="K844" s="1"/>
      <c r="L844" s="1"/>
      <c r="M844" s="5"/>
      <c r="N844" s="5"/>
      <c r="O844" s="5"/>
      <c r="P844" s="5"/>
      <c r="Q844" s="5"/>
      <c r="R844" s="5"/>
      <c r="S844" s="70"/>
      <c r="T844" s="70"/>
      <c r="U844" s="70"/>
      <c r="V844" s="18"/>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1"/>
      <c r="BA844" s="1"/>
    </row>
    <row r="845" spans="2:53">
      <c r="B845" s="1"/>
      <c r="C845" s="1"/>
      <c r="D845" s="1"/>
      <c r="E845" s="1"/>
      <c r="F845" s="1"/>
      <c r="G845" s="5"/>
      <c r="H845" s="1"/>
      <c r="I845" s="1"/>
      <c r="J845" s="5"/>
      <c r="K845" s="1"/>
      <c r="L845" s="1"/>
      <c r="M845" s="5"/>
      <c r="N845" s="5"/>
      <c r="O845" s="5"/>
      <c r="P845" s="5"/>
      <c r="Q845" s="5"/>
      <c r="R845" s="5"/>
      <c r="S845" s="70"/>
      <c r="T845" s="70"/>
      <c r="U845" s="70"/>
      <c r="V845" s="18"/>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1"/>
      <c r="BA845" s="1"/>
    </row>
    <row r="846" spans="2:53">
      <c r="B846" s="1"/>
      <c r="C846" s="1"/>
      <c r="D846" s="1"/>
      <c r="E846" s="1"/>
      <c r="F846" s="1"/>
      <c r="G846" s="5"/>
      <c r="H846" s="1"/>
      <c r="I846" s="1"/>
      <c r="J846" s="5"/>
      <c r="K846" s="1"/>
      <c r="L846" s="1"/>
      <c r="M846" s="5"/>
      <c r="N846" s="5"/>
      <c r="O846" s="5"/>
      <c r="P846" s="5"/>
      <c r="Q846" s="5"/>
      <c r="R846" s="5"/>
      <c r="S846" s="70"/>
      <c r="T846" s="70"/>
      <c r="U846" s="70"/>
      <c r="V846" s="18"/>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1"/>
      <c r="BA846" s="1"/>
    </row>
    <row r="847" spans="2:53">
      <c r="B847" s="1"/>
      <c r="C847" s="1"/>
      <c r="D847" s="1"/>
      <c r="E847" s="1"/>
      <c r="F847" s="1"/>
      <c r="G847" s="5"/>
      <c r="H847" s="1"/>
      <c r="I847" s="1"/>
      <c r="J847" s="5"/>
      <c r="K847" s="1"/>
      <c r="L847" s="1"/>
      <c r="M847" s="5"/>
      <c r="N847" s="5"/>
      <c r="O847" s="5"/>
      <c r="P847" s="5"/>
      <c r="Q847" s="5"/>
      <c r="R847" s="5"/>
      <c r="S847" s="70"/>
      <c r="T847" s="70"/>
      <c r="U847" s="70"/>
      <c r="V847" s="18"/>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1"/>
      <c r="BA847" s="1"/>
    </row>
    <row r="848" spans="2:53">
      <c r="B848" s="1"/>
      <c r="C848" s="1"/>
      <c r="D848" s="1"/>
      <c r="E848" s="1"/>
      <c r="F848" s="1"/>
      <c r="G848" s="5"/>
      <c r="H848" s="1"/>
      <c r="I848" s="1"/>
      <c r="J848" s="5"/>
      <c r="K848" s="1"/>
      <c r="L848" s="1"/>
      <c r="M848" s="5"/>
      <c r="N848" s="5"/>
      <c r="O848" s="5"/>
      <c r="P848" s="5"/>
      <c r="Q848" s="5"/>
      <c r="R848" s="5"/>
      <c r="S848" s="70"/>
      <c r="T848" s="70"/>
      <c r="U848" s="70"/>
      <c r="V848" s="18"/>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1"/>
      <c r="BA848" s="1"/>
    </row>
    <row r="849" spans="2:53">
      <c r="B849" s="1"/>
      <c r="C849" s="1"/>
      <c r="D849" s="1"/>
      <c r="E849" s="1"/>
      <c r="F849" s="1"/>
      <c r="G849" s="5"/>
      <c r="H849" s="1"/>
      <c r="I849" s="1"/>
      <c r="J849" s="5"/>
      <c r="K849" s="1"/>
      <c r="L849" s="1"/>
      <c r="M849" s="5"/>
      <c r="N849" s="5"/>
      <c r="O849" s="5"/>
      <c r="P849" s="5"/>
      <c r="Q849" s="5"/>
      <c r="R849" s="5"/>
      <c r="S849" s="70"/>
      <c r="T849" s="70"/>
      <c r="U849" s="70"/>
      <c r="V849" s="18"/>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1"/>
      <c r="BA849" s="1"/>
    </row>
    <row r="850" spans="2:53">
      <c r="B850" s="1"/>
      <c r="C850" s="1"/>
      <c r="D850" s="1"/>
      <c r="E850" s="1"/>
      <c r="F850" s="1"/>
      <c r="G850" s="5"/>
      <c r="H850" s="1"/>
      <c r="I850" s="1"/>
      <c r="J850" s="5"/>
      <c r="K850" s="1"/>
      <c r="L850" s="1"/>
      <c r="M850" s="5"/>
      <c r="N850" s="5"/>
      <c r="O850" s="5"/>
      <c r="P850" s="5"/>
      <c r="Q850" s="5"/>
      <c r="R850" s="5"/>
      <c r="S850" s="70"/>
      <c r="T850" s="70"/>
      <c r="U850" s="70"/>
      <c r="V850" s="18"/>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1"/>
      <c r="BA850" s="1"/>
    </row>
    <row r="851" spans="2:53">
      <c r="B851" s="1"/>
      <c r="C851" s="1"/>
      <c r="D851" s="1"/>
      <c r="E851" s="1"/>
      <c r="F851" s="1"/>
      <c r="G851" s="5"/>
      <c r="H851" s="1"/>
      <c r="I851" s="1"/>
      <c r="J851" s="5"/>
      <c r="K851" s="1"/>
      <c r="L851" s="1"/>
      <c r="M851" s="5"/>
      <c r="N851" s="5"/>
      <c r="O851" s="5"/>
      <c r="P851" s="5"/>
      <c r="Q851" s="5"/>
      <c r="R851" s="5"/>
      <c r="S851" s="70"/>
      <c r="T851" s="70"/>
      <c r="U851" s="70"/>
      <c r="V851" s="18"/>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1"/>
      <c r="BA851" s="1"/>
    </row>
    <row r="852" spans="2:53">
      <c r="B852" s="1"/>
      <c r="C852" s="1"/>
      <c r="D852" s="1"/>
      <c r="E852" s="1"/>
      <c r="F852" s="1"/>
      <c r="G852" s="5"/>
      <c r="H852" s="1"/>
      <c r="I852" s="1"/>
      <c r="J852" s="5"/>
      <c r="K852" s="1"/>
      <c r="L852" s="1"/>
      <c r="M852" s="5"/>
      <c r="N852" s="5"/>
      <c r="O852" s="5"/>
      <c r="P852" s="5"/>
      <c r="Q852" s="5"/>
      <c r="R852" s="5"/>
      <c r="S852" s="70"/>
      <c r="T852" s="70"/>
      <c r="U852" s="70"/>
      <c r="V852" s="18"/>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1"/>
      <c r="BA852" s="1"/>
    </row>
    <row r="853" spans="2:53">
      <c r="B853" s="1"/>
      <c r="C853" s="1"/>
      <c r="D853" s="1"/>
      <c r="E853" s="1"/>
      <c r="F853" s="1"/>
      <c r="G853" s="5"/>
      <c r="H853" s="1"/>
      <c r="I853" s="1"/>
      <c r="J853" s="5"/>
      <c r="K853" s="1"/>
      <c r="L853" s="1"/>
      <c r="M853" s="5"/>
      <c r="N853" s="5"/>
      <c r="O853" s="5"/>
      <c r="P853" s="5"/>
      <c r="Q853" s="5"/>
      <c r="R853" s="5"/>
      <c r="S853" s="70"/>
      <c r="T853" s="70"/>
      <c r="U853" s="70"/>
      <c r="V853" s="18"/>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1"/>
      <c r="BA853" s="1"/>
    </row>
    <row r="854" spans="2:53">
      <c r="B854" s="1"/>
      <c r="C854" s="1"/>
      <c r="D854" s="1"/>
      <c r="E854" s="1"/>
      <c r="F854" s="1"/>
      <c r="G854" s="5"/>
      <c r="H854" s="1"/>
      <c r="I854" s="1"/>
      <c r="J854" s="5"/>
      <c r="K854" s="1"/>
      <c r="L854" s="1"/>
      <c r="M854" s="5"/>
      <c r="N854" s="5"/>
      <c r="O854" s="5"/>
      <c r="P854" s="5"/>
      <c r="Q854" s="5"/>
      <c r="R854" s="5"/>
      <c r="S854" s="70"/>
      <c r="T854" s="70"/>
      <c r="U854" s="70"/>
      <c r="V854" s="18"/>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1"/>
      <c r="BA854" s="1"/>
    </row>
    <row r="855" spans="2:53">
      <c r="B855" s="1"/>
      <c r="C855" s="1"/>
      <c r="D855" s="1"/>
      <c r="E855" s="1"/>
      <c r="F855" s="1"/>
      <c r="G855" s="5"/>
      <c r="H855" s="1"/>
      <c r="I855" s="1"/>
      <c r="J855" s="5"/>
      <c r="K855" s="1"/>
      <c r="L855" s="1"/>
      <c r="M855" s="5"/>
      <c r="N855" s="5"/>
      <c r="O855" s="5"/>
      <c r="P855" s="5"/>
      <c r="Q855" s="5"/>
      <c r="R855" s="5"/>
      <c r="S855" s="70"/>
      <c r="T855" s="70"/>
      <c r="U855" s="70"/>
      <c r="V855" s="18"/>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1"/>
      <c r="BA855" s="1"/>
    </row>
    <row r="856" spans="2:53">
      <c r="B856" s="1"/>
      <c r="C856" s="1"/>
      <c r="D856" s="1"/>
      <c r="E856" s="1"/>
      <c r="F856" s="1"/>
      <c r="G856" s="5"/>
      <c r="H856" s="1"/>
      <c r="I856" s="1"/>
      <c r="J856" s="5"/>
      <c r="K856" s="1"/>
      <c r="L856" s="1"/>
      <c r="M856" s="5"/>
      <c r="N856" s="5"/>
      <c r="O856" s="5"/>
      <c r="P856" s="5"/>
      <c r="Q856" s="5"/>
      <c r="R856" s="5"/>
      <c r="S856" s="70"/>
      <c r="T856" s="70"/>
      <c r="U856" s="70"/>
      <c r="V856" s="18"/>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1"/>
      <c r="BA856" s="1"/>
    </row>
    <row r="857" spans="2:53">
      <c r="B857" s="1"/>
      <c r="C857" s="1"/>
      <c r="D857" s="1"/>
      <c r="E857" s="1"/>
      <c r="F857" s="1"/>
      <c r="G857" s="5"/>
      <c r="H857" s="1"/>
      <c r="I857" s="1"/>
      <c r="J857" s="5"/>
      <c r="K857" s="1"/>
      <c r="L857" s="1"/>
      <c r="M857" s="5"/>
      <c r="N857" s="5"/>
      <c r="O857" s="5"/>
      <c r="P857" s="5"/>
      <c r="Q857" s="5"/>
      <c r="R857" s="5"/>
      <c r="S857" s="70"/>
      <c r="T857" s="70"/>
      <c r="U857" s="70"/>
      <c r="V857" s="18"/>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1"/>
      <c r="BA857" s="1"/>
    </row>
    <row r="858" spans="2:53">
      <c r="B858" s="1"/>
      <c r="C858" s="1"/>
      <c r="D858" s="1"/>
      <c r="E858" s="1"/>
      <c r="F858" s="1"/>
      <c r="G858" s="5"/>
      <c r="H858" s="1"/>
      <c r="I858" s="1"/>
      <c r="J858" s="5"/>
      <c r="K858" s="1"/>
      <c r="L858" s="1"/>
      <c r="M858" s="5"/>
      <c r="N858" s="5"/>
      <c r="O858" s="5"/>
      <c r="P858" s="5"/>
      <c r="Q858" s="5"/>
      <c r="R858" s="5"/>
      <c r="S858" s="70"/>
      <c r="T858" s="70"/>
      <c r="U858" s="70"/>
      <c r="V858" s="18"/>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1"/>
      <c r="BA858" s="1"/>
    </row>
    <row r="859" spans="2:53">
      <c r="B859" s="1"/>
      <c r="C859" s="1"/>
      <c r="D859" s="1"/>
      <c r="E859" s="1"/>
      <c r="F859" s="1"/>
      <c r="G859" s="5"/>
      <c r="H859" s="1"/>
      <c r="I859" s="1"/>
      <c r="J859" s="5"/>
      <c r="K859" s="1"/>
      <c r="L859" s="1"/>
      <c r="M859" s="5"/>
      <c r="N859" s="5"/>
      <c r="O859" s="5"/>
      <c r="P859" s="5"/>
      <c r="Q859" s="5"/>
      <c r="R859" s="5"/>
      <c r="S859" s="70"/>
      <c r="T859" s="70"/>
      <c r="U859" s="70"/>
      <c r="V859" s="18"/>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1"/>
      <c r="BA859" s="1"/>
    </row>
    <row r="860" spans="2:53">
      <c r="B860" s="1"/>
      <c r="C860" s="1"/>
      <c r="D860" s="1"/>
      <c r="E860" s="1"/>
      <c r="F860" s="1"/>
      <c r="G860" s="5"/>
      <c r="H860" s="1"/>
      <c r="I860" s="1"/>
      <c r="J860" s="5"/>
      <c r="K860" s="1"/>
      <c r="L860" s="1"/>
      <c r="M860" s="5"/>
      <c r="N860" s="5"/>
      <c r="O860" s="5"/>
      <c r="P860" s="5"/>
      <c r="Q860" s="5"/>
      <c r="R860" s="5"/>
      <c r="S860" s="70"/>
      <c r="T860" s="70"/>
      <c r="U860" s="70"/>
      <c r="V860" s="18"/>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1"/>
      <c r="BA860" s="1"/>
    </row>
    <row r="861" spans="2:53">
      <c r="B861" s="1"/>
      <c r="C861" s="1"/>
      <c r="D861" s="1"/>
      <c r="E861" s="1"/>
      <c r="F861" s="1"/>
      <c r="G861" s="5"/>
      <c r="H861" s="1"/>
      <c r="I861" s="1"/>
      <c r="J861" s="5"/>
      <c r="K861" s="1"/>
      <c r="L861" s="1"/>
      <c r="M861" s="5"/>
      <c r="N861" s="5"/>
      <c r="O861" s="5"/>
      <c r="P861" s="5"/>
      <c r="Q861" s="5"/>
      <c r="R861" s="5"/>
      <c r="S861" s="70"/>
      <c r="T861" s="70"/>
      <c r="U861" s="70"/>
      <c r="V861" s="18"/>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1"/>
      <c r="BA861" s="1"/>
    </row>
    <row r="862" spans="2:53">
      <c r="B862" s="1"/>
      <c r="C862" s="1"/>
      <c r="D862" s="1"/>
      <c r="E862" s="1"/>
      <c r="F862" s="1"/>
      <c r="G862" s="5"/>
      <c r="H862" s="1"/>
      <c r="I862" s="1"/>
      <c r="J862" s="5"/>
      <c r="K862" s="1"/>
      <c r="L862" s="1"/>
      <c r="M862" s="5"/>
      <c r="N862" s="5"/>
      <c r="O862" s="5"/>
      <c r="P862" s="5"/>
      <c r="Q862" s="5"/>
      <c r="R862" s="5"/>
      <c r="S862" s="70"/>
      <c r="T862" s="70"/>
      <c r="U862" s="70"/>
      <c r="V862" s="18"/>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1"/>
      <c r="BA862" s="1"/>
    </row>
    <row r="863" spans="2:53">
      <c r="B863" s="1"/>
      <c r="C863" s="1"/>
      <c r="D863" s="1"/>
      <c r="E863" s="1"/>
      <c r="F863" s="1"/>
      <c r="G863" s="5"/>
      <c r="H863" s="1"/>
      <c r="I863" s="1"/>
      <c r="J863" s="5"/>
      <c r="K863" s="1"/>
      <c r="L863" s="1"/>
      <c r="M863" s="5"/>
      <c r="N863" s="5"/>
      <c r="O863" s="5"/>
      <c r="P863" s="5"/>
      <c r="Q863" s="5"/>
      <c r="R863" s="5"/>
      <c r="S863" s="70"/>
      <c r="T863" s="70"/>
      <c r="U863" s="70"/>
      <c r="V863" s="18"/>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1"/>
      <c r="BA863" s="1"/>
    </row>
    <row r="864" spans="2:53">
      <c r="B864" s="1"/>
      <c r="C864" s="1"/>
      <c r="D864" s="1"/>
      <c r="E864" s="1"/>
      <c r="F864" s="1"/>
      <c r="G864" s="5"/>
      <c r="H864" s="1"/>
      <c r="I864" s="1"/>
      <c r="J864" s="5"/>
      <c r="K864" s="1"/>
      <c r="L864" s="1"/>
      <c r="M864" s="5"/>
      <c r="N864" s="5"/>
      <c r="O864" s="5"/>
      <c r="P864" s="5"/>
      <c r="Q864" s="5"/>
      <c r="R864" s="5"/>
      <c r="S864" s="70"/>
      <c r="T864" s="70"/>
      <c r="U864" s="70"/>
      <c r="V864" s="18"/>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1"/>
      <c r="BA864" s="1"/>
    </row>
    <row r="865" spans="2:53">
      <c r="B865" s="1"/>
      <c r="C865" s="1"/>
      <c r="D865" s="1"/>
      <c r="E865" s="1"/>
      <c r="F865" s="1"/>
      <c r="G865" s="5"/>
      <c r="H865" s="1"/>
      <c r="I865" s="1"/>
      <c r="J865" s="5"/>
      <c r="K865" s="1"/>
      <c r="L865" s="1"/>
      <c r="M865" s="5"/>
      <c r="N865" s="5"/>
      <c r="O865" s="5"/>
      <c r="P865" s="5"/>
      <c r="Q865" s="5"/>
      <c r="R865" s="5"/>
      <c r="S865" s="70"/>
      <c r="T865" s="70"/>
      <c r="U865" s="70"/>
      <c r="V865" s="18"/>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1"/>
      <c r="BA865" s="1"/>
    </row>
    <row r="866" spans="2:53">
      <c r="B866" s="1"/>
      <c r="C866" s="1"/>
      <c r="D866" s="1"/>
      <c r="E866" s="1"/>
      <c r="F866" s="1"/>
      <c r="G866" s="5"/>
      <c r="H866" s="1"/>
      <c r="I866" s="1"/>
      <c r="J866" s="5"/>
      <c r="K866" s="1"/>
      <c r="L866" s="1"/>
      <c r="M866" s="5"/>
      <c r="N866" s="5"/>
      <c r="O866" s="5"/>
      <c r="P866" s="5"/>
      <c r="Q866" s="5"/>
      <c r="R866" s="5"/>
      <c r="S866" s="70"/>
      <c r="T866" s="70"/>
      <c r="U866" s="70"/>
      <c r="V866" s="18"/>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1"/>
      <c r="BA866" s="1"/>
    </row>
    <row r="867" spans="2:53">
      <c r="B867" s="1"/>
      <c r="C867" s="1"/>
      <c r="D867" s="1"/>
      <c r="E867" s="1"/>
      <c r="F867" s="1"/>
      <c r="G867" s="5"/>
      <c r="H867" s="1"/>
      <c r="I867" s="1"/>
      <c r="J867" s="5"/>
      <c r="K867" s="1"/>
      <c r="L867" s="1"/>
      <c r="M867" s="5"/>
      <c r="N867" s="5"/>
      <c r="O867" s="5"/>
      <c r="P867" s="5"/>
      <c r="Q867" s="5"/>
      <c r="R867" s="5"/>
      <c r="S867" s="70"/>
      <c r="T867" s="70"/>
      <c r="U867" s="70"/>
      <c r="V867" s="18"/>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1"/>
      <c r="BA867" s="1"/>
    </row>
    <row r="868" spans="2:53">
      <c r="B868" s="1"/>
      <c r="C868" s="1"/>
      <c r="D868" s="1"/>
      <c r="E868" s="1"/>
      <c r="F868" s="1"/>
      <c r="G868" s="5"/>
      <c r="H868" s="1"/>
      <c r="I868" s="1"/>
      <c r="J868" s="5"/>
      <c r="K868" s="1"/>
      <c r="L868" s="1"/>
      <c r="M868" s="5"/>
      <c r="N868" s="5"/>
      <c r="O868" s="5"/>
      <c r="P868" s="5"/>
      <c r="Q868" s="5"/>
      <c r="R868" s="5"/>
      <c r="S868" s="70"/>
      <c r="T868" s="70"/>
      <c r="U868" s="70"/>
      <c r="V868" s="18"/>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1"/>
      <c r="BA868" s="1"/>
    </row>
    <row r="869" spans="2:53">
      <c r="B869" s="1"/>
      <c r="C869" s="1"/>
      <c r="D869" s="1"/>
      <c r="E869" s="1"/>
      <c r="F869" s="1"/>
      <c r="G869" s="5"/>
      <c r="H869" s="1"/>
      <c r="I869" s="1"/>
      <c r="J869" s="5"/>
      <c r="K869" s="1"/>
      <c r="L869" s="1"/>
      <c r="M869" s="5"/>
      <c r="N869" s="5"/>
      <c r="O869" s="5"/>
      <c r="P869" s="5"/>
      <c r="Q869" s="5"/>
      <c r="R869" s="5"/>
      <c r="S869" s="70"/>
      <c r="T869" s="70"/>
      <c r="U869" s="70"/>
      <c r="V869" s="18"/>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1"/>
      <c r="BA869" s="1"/>
    </row>
    <row r="870" spans="2:53">
      <c r="B870" s="1"/>
      <c r="C870" s="1"/>
      <c r="D870" s="1"/>
      <c r="E870" s="1"/>
      <c r="F870" s="1"/>
      <c r="G870" s="5"/>
      <c r="H870" s="1"/>
      <c r="I870" s="1"/>
      <c r="J870" s="5"/>
      <c r="K870" s="1"/>
      <c r="L870" s="1"/>
      <c r="M870" s="5"/>
      <c r="N870" s="5"/>
      <c r="O870" s="5"/>
      <c r="P870" s="5"/>
      <c r="Q870" s="5"/>
      <c r="R870" s="5"/>
      <c r="S870" s="70"/>
      <c r="T870" s="70"/>
      <c r="U870" s="70"/>
      <c r="V870" s="18"/>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1"/>
      <c r="BA870" s="1"/>
    </row>
    <row r="871" spans="2:53">
      <c r="B871" s="1"/>
      <c r="C871" s="1"/>
      <c r="D871" s="1"/>
      <c r="E871" s="1"/>
      <c r="F871" s="1"/>
      <c r="G871" s="5"/>
      <c r="H871" s="1"/>
      <c r="I871" s="1"/>
      <c r="J871" s="5"/>
      <c r="K871" s="1"/>
      <c r="L871" s="1"/>
      <c r="M871" s="5"/>
      <c r="N871" s="5"/>
      <c r="O871" s="5"/>
      <c r="P871" s="5"/>
      <c r="Q871" s="5"/>
      <c r="R871" s="5"/>
      <c r="S871" s="70"/>
      <c r="T871" s="70"/>
      <c r="U871" s="70"/>
      <c r="V871" s="18"/>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1"/>
      <c r="BA871" s="1"/>
    </row>
    <row r="872" spans="2:53">
      <c r="B872" s="1"/>
      <c r="C872" s="1"/>
      <c r="D872" s="1"/>
      <c r="E872" s="1"/>
      <c r="F872" s="1"/>
      <c r="G872" s="5"/>
      <c r="H872" s="1"/>
      <c r="I872" s="1"/>
      <c r="J872" s="5"/>
      <c r="K872" s="1"/>
      <c r="L872" s="1"/>
      <c r="M872" s="5"/>
      <c r="N872" s="5"/>
      <c r="O872" s="5"/>
      <c r="P872" s="5"/>
      <c r="Q872" s="5"/>
      <c r="R872" s="5"/>
      <c r="S872" s="70"/>
      <c r="T872" s="70"/>
      <c r="U872" s="70"/>
      <c r="V872" s="18"/>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1"/>
      <c r="BA872" s="1"/>
    </row>
    <row r="873" spans="2:53">
      <c r="B873" s="1"/>
      <c r="C873" s="1"/>
      <c r="D873" s="1"/>
      <c r="E873" s="1"/>
      <c r="F873" s="1"/>
      <c r="G873" s="5"/>
      <c r="H873" s="1"/>
      <c r="I873" s="1"/>
      <c r="J873" s="5"/>
      <c r="K873" s="1"/>
      <c r="L873" s="1"/>
      <c r="M873" s="5"/>
      <c r="N873" s="5"/>
      <c r="O873" s="5"/>
      <c r="P873" s="5"/>
      <c r="Q873" s="5"/>
      <c r="R873" s="5"/>
      <c r="S873" s="70"/>
      <c r="T873" s="70"/>
      <c r="U873" s="70"/>
      <c r="V873" s="18"/>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1"/>
      <c r="BA873" s="1"/>
    </row>
    <row r="874" spans="2:53">
      <c r="B874" s="1"/>
      <c r="C874" s="1"/>
      <c r="D874" s="1"/>
      <c r="E874" s="1"/>
      <c r="F874" s="1"/>
      <c r="G874" s="5"/>
      <c r="H874" s="1"/>
      <c r="I874" s="1"/>
      <c r="J874" s="5"/>
      <c r="K874" s="1"/>
      <c r="L874" s="1"/>
      <c r="M874" s="5"/>
      <c r="N874" s="5"/>
      <c r="O874" s="5"/>
      <c r="P874" s="5"/>
      <c r="Q874" s="5"/>
      <c r="R874" s="5"/>
      <c r="S874" s="70"/>
      <c r="T874" s="70"/>
      <c r="U874" s="70"/>
      <c r="V874" s="18"/>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1"/>
      <c r="BA874" s="1"/>
    </row>
    <row r="875" spans="2:53">
      <c r="B875" s="1"/>
      <c r="C875" s="1"/>
      <c r="D875" s="1"/>
      <c r="E875" s="1"/>
      <c r="F875" s="1"/>
      <c r="G875" s="5"/>
      <c r="H875" s="1"/>
      <c r="I875" s="1"/>
      <c r="J875" s="5"/>
      <c r="K875" s="1"/>
      <c r="L875" s="1"/>
      <c r="M875" s="5"/>
      <c r="N875" s="5"/>
      <c r="O875" s="5"/>
      <c r="P875" s="5"/>
      <c r="Q875" s="5"/>
      <c r="R875" s="5"/>
      <c r="S875" s="70"/>
      <c r="T875" s="70"/>
      <c r="U875" s="70"/>
      <c r="V875" s="18"/>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1"/>
      <c r="BA875" s="1"/>
    </row>
    <row r="876" spans="2:53">
      <c r="B876" s="1"/>
      <c r="C876" s="1"/>
      <c r="D876" s="1"/>
      <c r="E876" s="1"/>
      <c r="F876" s="1"/>
      <c r="G876" s="5"/>
      <c r="H876" s="1"/>
      <c r="I876" s="1"/>
      <c r="J876" s="5"/>
      <c r="K876" s="1"/>
      <c r="L876" s="1"/>
      <c r="M876" s="5"/>
      <c r="N876" s="5"/>
      <c r="O876" s="5"/>
      <c r="P876" s="5"/>
      <c r="Q876" s="5"/>
      <c r="R876" s="5"/>
      <c r="S876" s="70"/>
      <c r="T876" s="70"/>
      <c r="U876" s="70"/>
      <c r="V876" s="18"/>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1"/>
      <c r="BA876" s="1"/>
    </row>
    <row r="877" spans="2:53">
      <c r="B877" s="1"/>
      <c r="C877" s="1"/>
      <c r="D877" s="1"/>
      <c r="E877" s="1"/>
      <c r="F877" s="1"/>
      <c r="G877" s="5"/>
      <c r="H877" s="1"/>
      <c r="I877" s="1"/>
      <c r="J877" s="5"/>
      <c r="K877" s="1"/>
      <c r="L877" s="1"/>
      <c r="M877" s="5"/>
      <c r="N877" s="5"/>
      <c r="O877" s="5"/>
      <c r="P877" s="5"/>
      <c r="Q877" s="5"/>
      <c r="R877" s="5"/>
      <c r="S877" s="70"/>
      <c r="T877" s="70"/>
      <c r="U877" s="70"/>
      <c r="V877" s="18"/>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1"/>
      <c r="BA877" s="1"/>
    </row>
    <row r="878" spans="2:53">
      <c r="B878" s="1"/>
      <c r="C878" s="1"/>
      <c r="D878" s="1"/>
      <c r="E878" s="1"/>
      <c r="F878" s="1"/>
      <c r="G878" s="5"/>
      <c r="H878" s="1"/>
      <c r="I878" s="1"/>
      <c r="J878" s="5"/>
      <c r="K878" s="1"/>
      <c r="L878" s="1"/>
      <c r="M878" s="5"/>
      <c r="N878" s="5"/>
      <c r="O878" s="5"/>
      <c r="P878" s="5"/>
      <c r="Q878" s="5"/>
      <c r="R878" s="5"/>
      <c r="S878" s="70"/>
      <c r="T878" s="70"/>
      <c r="U878" s="70"/>
      <c r="V878" s="18"/>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1"/>
      <c r="BA878" s="1"/>
    </row>
    <row r="879" spans="2:53">
      <c r="B879" s="1"/>
      <c r="C879" s="1"/>
      <c r="D879" s="1"/>
      <c r="E879" s="1"/>
      <c r="F879" s="1"/>
      <c r="G879" s="5"/>
      <c r="H879" s="1"/>
      <c r="I879" s="1"/>
      <c r="J879" s="5"/>
      <c r="K879" s="1"/>
      <c r="L879" s="1"/>
      <c r="M879" s="5"/>
      <c r="N879" s="5"/>
      <c r="O879" s="5"/>
      <c r="P879" s="5"/>
      <c r="Q879" s="5"/>
      <c r="R879" s="5"/>
      <c r="S879" s="70"/>
      <c r="T879" s="70"/>
      <c r="U879" s="70"/>
      <c r="V879" s="18"/>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1"/>
      <c r="BA879" s="1"/>
    </row>
    <row r="880" spans="2:53">
      <c r="B880" s="1"/>
      <c r="C880" s="1"/>
      <c r="D880" s="1"/>
      <c r="E880" s="1"/>
      <c r="F880" s="1"/>
      <c r="G880" s="5"/>
      <c r="H880" s="1"/>
      <c r="I880" s="1"/>
      <c r="J880" s="5"/>
      <c r="K880" s="1"/>
      <c r="L880" s="1"/>
      <c r="M880" s="5"/>
      <c r="N880" s="5"/>
      <c r="O880" s="5"/>
      <c r="P880" s="5"/>
      <c r="Q880" s="5"/>
      <c r="R880" s="5"/>
      <c r="S880" s="70"/>
      <c r="T880" s="70"/>
      <c r="U880" s="70"/>
      <c r="V880" s="18"/>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1"/>
      <c r="BA880" s="1"/>
    </row>
    <row r="881" spans="2:53">
      <c r="B881" s="1"/>
      <c r="C881" s="1"/>
      <c r="D881" s="1"/>
      <c r="E881" s="1"/>
      <c r="F881" s="1"/>
      <c r="G881" s="5"/>
      <c r="H881" s="1"/>
      <c r="I881" s="1"/>
      <c r="J881" s="5"/>
      <c r="K881" s="1"/>
      <c r="L881" s="1"/>
      <c r="M881" s="5"/>
      <c r="N881" s="5"/>
      <c r="O881" s="5"/>
      <c r="P881" s="5"/>
      <c r="Q881" s="5"/>
      <c r="R881" s="5"/>
      <c r="S881" s="70"/>
      <c r="T881" s="70"/>
      <c r="U881" s="70"/>
      <c r="V881" s="18"/>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1"/>
      <c r="BA881" s="1"/>
    </row>
    <row r="882" spans="2:53">
      <c r="B882" s="1"/>
      <c r="C882" s="1"/>
      <c r="D882" s="1"/>
      <c r="E882" s="1"/>
      <c r="F882" s="1"/>
      <c r="G882" s="5"/>
      <c r="H882" s="1"/>
      <c r="I882" s="1"/>
      <c r="J882" s="5"/>
      <c r="K882" s="1"/>
      <c r="L882" s="1"/>
      <c r="M882" s="5"/>
      <c r="N882" s="5"/>
      <c r="O882" s="5"/>
      <c r="P882" s="5"/>
      <c r="Q882" s="5"/>
      <c r="R882" s="5"/>
      <c r="S882" s="70"/>
      <c r="T882" s="70"/>
      <c r="U882" s="70"/>
      <c r="V882" s="18"/>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1"/>
      <c r="BA882" s="1"/>
    </row>
    <row r="883" spans="2:53">
      <c r="B883" s="1"/>
      <c r="C883" s="1"/>
      <c r="D883" s="1"/>
      <c r="E883" s="1"/>
      <c r="F883" s="1"/>
      <c r="G883" s="5"/>
      <c r="H883" s="1"/>
      <c r="I883" s="1"/>
      <c r="J883" s="5"/>
      <c r="K883" s="1"/>
      <c r="L883" s="1"/>
      <c r="M883" s="5"/>
      <c r="N883" s="5"/>
      <c r="O883" s="5"/>
      <c r="P883" s="5"/>
      <c r="Q883" s="5"/>
      <c r="R883" s="5"/>
      <c r="S883" s="70"/>
      <c r="T883" s="70"/>
      <c r="U883" s="70"/>
      <c r="V883" s="18"/>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1"/>
      <c r="BA883" s="1"/>
    </row>
    <row r="884" spans="2:53">
      <c r="B884" s="1"/>
      <c r="C884" s="1"/>
      <c r="D884" s="1"/>
      <c r="E884" s="1"/>
      <c r="F884" s="1"/>
      <c r="G884" s="5"/>
      <c r="H884" s="1"/>
      <c r="I884" s="1"/>
      <c r="J884" s="5"/>
      <c r="K884" s="1"/>
      <c r="L884" s="1"/>
      <c r="M884" s="5"/>
      <c r="N884" s="5"/>
      <c r="O884" s="5"/>
      <c r="P884" s="5"/>
      <c r="Q884" s="5"/>
      <c r="R884" s="5"/>
      <c r="S884" s="70"/>
      <c r="T884" s="70"/>
      <c r="U884" s="70"/>
      <c r="V884" s="18"/>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1"/>
      <c r="BA884" s="1"/>
    </row>
    <row r="885" spans="2:53">
      <c r="B885" s="1"/>
      <c r="C885" s="1"/>
      <c r="D885" s="1"/>
      <c r="E885" s="1"/>
      <c r="F885" s="1"/>
      <c r="G885" s="5"/>
      <c r="H885" s="1"/>
      <c r="I885" s="1"/>
      <c r="J885" s="5"/>
      <c r="K885" s="1"/>
      <c r="L885" s="1"/>
      <c r="M885" s="5"/>
      <c r="N885" s="5"/>
      <c r="O885" s="5"/>
      <c r="P885" s="5"/>
      <c r="Q885" s="5"/>
      <c r="R885" s="5"/>
      <c r="S885" s="70"/>
      <c r="T885" s="70"/>
      <c r="U885" s="70"/>
      <c r="V885" s="18"/>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1"/>
      <c r="BA885" s="1"/>
    </row>
    <row r="886" spans="2:53">
      <c r="B886" s="1"/>
      <c r="C886" s="1"/>
      <c r="D886" s="1"/>
      <c r="E886" s="1"/>
      <c r="F886" s="1"/>
      <c r="G886" s="5"/>
      <c r="H886" s="1"/>
      <c r="I886" s="1"/>
      <c r="J886" s="5"/>
      <c r="K886" s="1"/>
      <c r="L886" s="1"/>
      <c r="M886" s="5"/>
      <c r="N886" s="5"/>
      <c r="O886" s="5"/>
      <c r="P886" s="5"/>
      <c r="Q886" s="5"/>
      <c r="R886" s="5"/>
      <c r="S886" s="70"/>
      <c r="T886" s="70"/>
      <c r="U886" s="70"/>
      <c r="V886" s="18"/>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1"/>
      <c r="BA886" s="1"/>
    </row>
    <row r="887" spans="2:53">
      <c r="B887" s="1"/>
      <c r="C887" s="1"/>
      <c r="D887" s="1"/>
      <c r="E887" s="1"/>
      <c r="F887" s="1"/>
      <c r="G887" s="5"/>
      <c r="H887" s="1"/>
      <c r="I887" s="1"/>
      <c r="J887" s="5"/>
      <c r="K887" s="1"/>
      <c r="L887" s="1"/>
      <c r="M887" s="5"/>
      <c r="N887" s="5"/>
      <c r="O887" s="5"/>
      <c r="P887" s="5"/>
      <c r="Q887" s="5"/>
      <c r="R887" s="5"/>
      <c r="S887" s="70"/>
      <c r="T887" s="70"/>
      <c r="U887" s="70"/>
      <c r="V887" s="18"/>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1"/>
      <c r="BA887" s="1"/>
    </row>
    <row r="888" spans="2:53">
      <c r="B888" s="1"/>
      <c r="C888" s="1"/>
      <c r="D888" s="1"/>
      <c r="E888" s="1"/>
      <c r="F888" s="1"/>
      <c r="G888" s="5"/>
      <c r="H888" s="1"/>
      <c r="I888" s="1"/>
      <c r="J888" s="5"/>
      <c r="K888" s="1"/>
      <c r="L888" s="1"/>
      <c r="M888" s="5"/>
      <c r="N888" s="5"/>
      <c r="O888" s="5"/>
      <c r="P888" s="5"/>
      <c r="Q888" s="5"/>
      <c r="R888" s="5"/>
      <c r="S888" s="70"/>
      <c r="T888" s="70"/>
      <c r="U888" s="70"/>
      <c r="V888" s="18"/>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1"/>
      <c r="BA888" s="1"/>
    </row>
    <row r="889" spans="2:53">
      <c r="B889" s="1"/>
      <c r="C889" s="1"/>
      <c r="D889" s="1"/>
      <c r="E889" s="1"/>
      <c r="F889" s="1"/>
      <c r="G889" s="5"/>
      <c r="H889" s="1"/>
      <c r="I889" s="1"/>
      <c r="J889" s="5"/>
      <c r="K889" s="1"/>
      <c r="L889" s="1"/>
      <c r="M889" s="5"/>
      <c r="N889" s="5"/>
      <c r="O889" s="5"/>
      <c r="P889" s="5"/>
      <c r="Q889" s="5"/>
      <c r="R889" s="5"/>
      <c r="S889" s="70"/>
      <c r="T889" s="70"/>
      <c r="U889" s="70"/>
      <c r="V889" s="18"/>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1"/>
      <c r="BA889" s="1"/>
    </row>
    <row r="890" spans="2:53">
      <c r="B890" s="1"/>
      <c r="C890" s="1"/>
      <c r="D890" s="1"/>
      <c r="E890" s="1"/>
      <c r="F890" s="1"/>
      <c r="G890" s="5"/>
      <c r="H890" s="1"/>
      <c r="I890" s="1"/>
      <c r="J890" s="5"/>
      <c r="K890" s="1"/>
      <c r="L890" s="1"/>
      <c r="M890" s="5"/>
      <c r="N890" s="5"/>
      <c r="O890" s="5"/>
      <c r="P890" s="5"/>
      <c r="Q890" s="5"/>
      <c r="R890" s="5"/>
      <c r="S890" s="70"/>
      <c r="T890" s="70"/>
      <c r="U890" s="70"/>
      <c r="V890" s="18"/>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1"/>
      <c r="BA890" s="1"/>
    </row>
    <row r="891" spans="2:53">
      <c r="B891" s="1"/>
      <c r="C891" s="1"/>
      <c r="D891" s="1"/>
      <c r="E891" s="1"/>
      <c r="F891" s="1"/>
      <c r="G891" s="5"/>
      <c r="H891" s="1"/>
      <c r="I891" s="1"/>
      <c r="J891" s="5"/>
      <c r="K891" s="1"/>
      <c r="L891" s="1"/>
      <c r="M891" s="5"/>
      <c r="N891" s="5"/>
      <c r="O891" s="5"/>
      <c r="P891" s="5"/>
      <c r="Q891" s="5"/>
      <c r="R891" s="5"/>
      <c r="S891" s="70"/>
      <c r="T891" s="70"/>
      <c r="U891" s="70"/>
      <c r="V891" s="18"/>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1"/>
      <c r="BA891" s="1"/>
    </row>
    <row r="892" spans="2:53">
      <c r="B892" s="1"/>
      <c r="C892" s="1"/>
      <c r="D892" s="1"/>
      <c r="E892" s="1"/>
      <c r="F892" s="1"/>
      <c r="G892" s="5"/>
      <c r="H892" s="1"/>
      <c r="I892" s="1"/>
      <c r="J892" s="5"/>
      <c r="K892" s="1"/>
      <c r="L892" s="1"/>
      <c r="M892" s="5"/>
      <c r="N892" s="5"/>
      <c r="O892" s="5"/>
      <c r="P892" s="5"/>
      <c r="Q892" s="5"/>
      <c r="R892" s="5"/>
      <c r="S892" s="70"/>
      <c r="T892" s="70"/>
      <c r="U892" s="70"/>
      <c r="V892" s="18"/>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1"/>
      <c r="BA892" s="1"/>
    </row>
    <row r="893" spans="2:53">
      <c r="B893" s="1"/>
      <c r="C893" s="1"/>
      <c r="D893" s="1"/>
      <c r="E893" s="1"/>
      <c r="F893" s="1"/>
      <c r="G893" s="5"/>
      <c r="H893" s="1"/>
      <c r="I893" s="1"/>
      <c r="J893" s="5"/>
      <c r="K893" s="1"/>
      <c r="L893" s="1"/>
      <c r="M893" s="5"/>
      <c r="N893" s="5"/>
      <c r="O893" s="5"/>
      <c r="P893" s="5"/>
      <c r="Q893" s="5"/>
      <c r="R893" s="5"/>
      <c r="S893" s="70"/>
      <c r="T893" s="70"/>
      <c r="U893" s="70"/>
      <c r="V893" s="18"/>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1"/>
      <c r="BA893" s="1"/>
    </row>
    <row r="894" spans="2:53">
      <c r="B894" s="1"/>
      <c r="C894" s="1"/>
      <c r="D894" s="1"/>
      <c r="E894" s="1"/>
      <c r="F894" s="1"/>
      <c r="G894" s="5"/>
      <c r="H894" s="1"/>
      <c r="I894" s="1"/>
      <c r="J894" s="5"/>
      <c r="K894" s="1"/>
      <c r="L894" s="1"/>
      <c r="M894" s="5"/>
      <c r="N894" s="5"/>
      <c r="O894" s="5"/>
      <c r="P894" s="5"/>
      <c r="Q894" s="5"/>
      <c r="R894" s="5"/>
      <c r="S894" s="70"/>
      <c r="T894" s="70"/>
      <c r="U894" s="70"/>
      <c r="V894" s="18"/>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1"/>
      <c r="BA894" s="1"/>
    </row>
    <row r="895" spans="2:53">
      <c r="B895" s="1"/>
      <c r="C895" s="1"/>
      <c r="D895" s="1"/>
      <c r="E895" s="1"/>
      <c r="F895" s="1"/>
      <c r="G895" s="5"/>
      <c r="H895" s="1"/>
      <c r="I895" s="1"/>
      <c r="J895" s="5"/>
      <c r="K895" s="1"/>
      <c r="L895" s="1"/>
      <c r="M895" s="5"/>
      <c r="N895" s="5"/>
      <c r="O895" s="5"/>
      <c r="P895" s="5"/>
      <c r="Q895" s="5"/>
      <c r="R895" s="5"/>
      <c r="S895" s="70"/>
      <c r="T895" s="70"/>
      <c r="U895" s="70"/>
      <c r="V895" s="18"/>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1"/>
      <c r="BA895" s="1"/>
    </row>
    <row r="896" spans="2:53">
      <c r="B896" s="1"/>
      <c r="C896" s="1"/>
      <c r="D896" s="1"/>
      <c r="E896" s="1"/>
      <c r="F896" s="1"/>
      <c r="G896" s="5"/>
      <c r="H896" s="1"/>
      <c r="I896" s="1"/>
      <c r="J896" s="5"/>
      <c r="K896" s="1"/>
      <c r="L896" s="1"/>
      <c r="M896" s="5"/>
      <c r="N896" s="5"/>
      <c r="O896" s="5"/>
      <c r="P896" s="5"/>
      <c r="Q896" s="5"/>
      <c r="R896" s="5"/>
      <c r="S896" s="70"/>
      <c r="T896" s="70"/>
      <c r="U896" s="70"/>
      <c r="V896" s="18"/>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1"/>
      <c r="BA896" s="1"/>
    </row>
    <row r="897" spans="2:53">
      <c r="B897" s="1"/>
      <c r="C897" s="1"/>
      <c r="D897" s="1"/>
      <c r="E897" s="1"/>
      <c r="F897" s="1"/>
      <c r="G897" s="5"/>
      <c r="H897" s="1"/>
      <c r="I897" s="1"/>
      <c r="J897" s="5"/>
      <c r="K897" s="1"/>
      <c r="L897" s="1"/>
      <c r="M897" s="5"/>
      <c r="N897" s="5"/>
      <c r="O897" s="5"/>
      <c r="P897" s="5"/>
      <c r="Q897" s="5"/>
      <c r="R897" s="5"/>
      <c r="S897" s="70"/>
      <c r="T897" s="70"/>
      <c r="U897" s="70"/>
      <c r="V897" s="18"/>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1"/>
      <c r="BA897" s="1"/>
    </row>
    <row r="898" spans="2:53">
      <c r="B898" s="1"/>
      <c r="C898" s="1"/>
      <c r="D898" s="1"/>
      <c r="E898" s="1"/>
      <c r="F898" s="1"/>
      <c r="G898" s="5"/>
      <c r="H898" s="1"/>
      <c r="I898" s="1"/>
      <c r="J898" s="5"/>
      <c r="K898" s="1"/>
      <c r="L898" s="1"/>
      <c r="M898" s="5"/>
      <c r="N898" s="5"/>
      <c r="O898" s="5"/>
      <c r="P898" s="5"/>
      <c r="Q898" s="5"/>
      <c r="R898" s="5"/>
      <c r="S898" s="70"/>
      <c r="T898" s="70"/>
      <c r="U898" s="70"/>
      <c r="V898" s="18"/>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1"/>
      <c r="BA898" s="1"/>
    </row>
    <row r="899" spans="2:53">
      <c r="B899" s="1"/>
      <c r="C899" s="1"/>
      <c r="D899" s="1"/>
      <c r="E899" s="1"/>
      <c r="F899" s="1"/>
      <c r="G899" s="5"/>
      <c r="H899" s="1"/>
      <c r="I899" s="1"/>
      <c r="J899" s="5"/>
      <c r="K899" s="1"/>
      <c r="L899" s="1"/>
      <c r="M899" s="5"/>
      <c r="N899" s="5"/>
      <c r="O899" s="5"/>
      <c r="P899" s="5"/>
      <c r="Q899" s="5"/>
      <c r="R899" s="5"/>
      <c r="S899" s="70"/>
      <c r="T899" s="70"/>
      <c r="U899" s="70"/>
      <c r="V899" s="18"/>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1"/>
      <c r="BA899" s="1"/>
    </row>
    <row r="900" spans="2:53">
      <c r="B900" s="1"/>
      <c r="C900" s="1"/>
      <c r="D900" s="1"/>
      <c r="E900" s="1"/>
      <c r="F900" s="1"/>
      <c r="G900" s="5"/>
      <c r="H900" s="1"/>
      <c r="I900" s="1"/>
      <c r="J900" s="5"/>
      <c r="K900" s="1"/>
      <c r="L900" s="1"/>
      <c r="M900" s="5"/>
      <c r="N900" s="5"/>
      <c r="O900" s="5"/>
      <c r="P900" s="5"/>
      <c r="Q900" s="5"/>
      <c r="R900" s="5"/>
      <c r="S900" s="70"/>
      <c r="T900" s="70"/>
      <c r="U900" s="70"/>
      <c r="V900" s="18"/>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1"/>
      <c r="BA900" s="1"/>
    </row>
    <row r="901" spans="2:53">
      <c r="B901" s="1"/>
      <c r="C901" s="1"/>
      <c r="D901" s="1"/>
      <c r="E901" s="1"/>
      <c r="F901" s="1"/>
      <c r="G901" s="5"/>
      <c r="H901" s="1"/>
      <c r="I901" s="1"/>
      <c r="J901" s="5"/>
      <c r="K901" s="1"/>
      <c r="L901" s="1"/>
      <c r="M901" s="5"/>
      <c r="N901" s="5"/>
      <c r="O901" s="5"/>
      <c r="P901" s="5"/>
      <c r="Q901" s="5"/>
      <c r="R901" s="5"/>
      <c r="S901" s="70"/>
      <c r="T901" s="70"/>
      <c r="U901" s="70"/>
      <c r="V901" s="18"/>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1"/>
      <c r="BA901" s="1"/>
    </row>
    <row r="902" spans="2:53">
      <c r="B902" s="1"/>
      <c r="C902" s="1"/>
      <c r="D902" s="1"/>
      <c r="E902" s="1"/>
      <c r="F902" s="1"/>
      <c r="G902" s="5"/>
      <c r="H902" s="1"/>
      <c r="I902" s="1"/>
      <c r="J902" s="5"/>
      <c r="K902" s="1"/>
      <c r="L902" s="1"/>
      <c r="M902" s="5"/>
      <c r="N902" s="5"/>
      <c r="O902" s="5"/>
      <c r="P902" s="5"/>
      <c r="Q902" s="5"/>
      <c r="R902" s="5"/>
      <c r="S902" s="70"/>
      <c r="T902" s="70"/>
      <c r="U902" s="70"/>
      <c r="V902" s="18"/>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1"/>
      <c r="BA902" s="1"/>
    </row>
    <row r="903" spans="2:53">
      <c r="B903" s="1"/>
      <c r="C903" s="1"/>
      <c r="D903" s="1"/>
      <c r="E903" s="1"/>
      <c r="F903" s="1"/>
      <c r="G903" s="5"/>
      <c r="H903" s="1"/>
      <c r="I903" s="1"/>
      <c r="J903" s="5"/>
      <c r="K903" s="1"/>
      <c r="L903" s="1"/>
      <c r="M903" s="5"/>
      <c r="N903" s="5"/>
      <c r="O903" s="5"/>
      <c r="P903" s="5"/>
      <c r="Q903" s="5"/>
      <c r="R903" s="5"/>
      <c r="S903" s="70"/>
      <c r="T903" s="70"/>
      <c r="U903" s="70"/>
      <c r="V903" s="18"/>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1"/>
      <c r="BA903" s="1"/>
    </row>
    <row r="904" spans="2:53">
      <c r="B904" s="1"/>
      <c r="C904" s="1"/>
      <c r="D904" s="1"/>
      <c r="E904" s="1"/>
      <c r="F904" s="1"/>
      <c r="G904" s="5"/>
      <c r="H904" s="1"/>
      <c r="I904" s="1"/>
      <c r="J904" s="5"/>
      <c r="K904" s="1"/>
      <c r="L904" s="1"/>
      <c r="M904" s="5"/>
      <c r="N904" s="5"/>
      <c r="O904" s="5"/>
      <c r="P904" s="5"/>
      <c r="Q904" s="5"/>
      <c r="R904" s="5"/>
      <c r="S904" s="70"/>
      <c r="T904" s="70"/>
      <c r="U904" s="70"/>
      <c r="V904" s="18"/>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1"/>
      <c r="BA904" s="1"/>
    </row>
    <row r="905" spans="2:53">
      <c r="B905" s="1"/>
      <c r="C905" s="1"/>
      <c r="D905" s="1"/>
      <c r="E905" s="1"/>
      <c r="F905" s="1"/>
      <c r="G905" s="5"/>
      <c r="H905" s="1"/>
      <c r="I905" s="1"/>
      <c r="J905" s="5"/>
      <c r="K905" s="1"/>
      <c r="L905" s="1"/>
      <c r="M905" s="5"/>
      <c r="N905" s="5"/>
      <c r="O905" s="5"/>
      <c r="P905" s="5"/>
      <c r="Q905" s="5"/>
      <c r="R905" s="5"/>
      <c r="S905" s="70"/>
      <c r="T905" s="70"/>
      <c r="U905" s="70"/>
      <c r="V905" s="18"/>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1"/>
      <c r="BA905" s="1"/>
    </row>
    <row r="906" spans="2:53">
      <c r="B906" s="1"/>
      <c r="C906" s="1"/>
      <c r="D906" s="1"/>
      <c r="E906" s="1"/>
      <c r="F906" s="1"/>
      <c r="G906" s="5"/>
      <c r="H906" s="1"/>
      <c r="I906" s="1"/>
      <c r="J906" s="5"/>
      <c r="K906" s="1"/>
      <c r="L906" s="1"/>
      <c r="M906" s="5"/>
      <c r="N906" s="5"/>
      <c r="O906" s="5"/>
      <c r="P906" s="5"/>
      <c r="Q906" s="5"/>
      <c r="R906" s="5"/>
      <c r="S906" s="70"/>
      <c r="T906" s="70"/>
      <c r="U906" s="70"/>
      <c r="V906" s="18"/>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1"/>
      <c r="BA906" s="1"/>
    </row>
    <row r="907" spans="2:53">
      <c r="B907" s="1"/>
      <c r="C907" s="1"/>
      <c r="D907" s="1"/>
      <c r="E907" s="1"/>
      <c r="F907" s="1"/>
      <c r="G907" s="5"/>
      <c r="H907" s="1"/>
      <c r="I907" s="1"/>
      <c r="J907" s="5"/>
      <c r="K907" s="1"/>
      <c r="L907" s="1"/>
      <c r="M907" s="5"/>
      <c r="N907" s="5"/>
      <c r="O907" s="5"/>
      <c r="P907" s="5"/>
      <c r="Q907" s="5"/>
      <c r="R907" s="5"/>
      <c r="S907" s="70"/>
      <c r="T907" s="70"/>
      <c r="U907" s="70"/>
      <c r="V907" s="18"/>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1"/>
      <c r="BA907" s="1"/>
    </row>
    <row r="908" spans="2:53">
      <c r="B908" s="1"/>
      <c r="C908" s="1"/>
      <c r="D908" s="1"/>
      <c r="E908" s="1"/>
      <c r="F908" s="1"/>
      <c r="G908" s="5"/>
      <c r="H908" s="1"/>
      <c r="I908" s="1"/>
      <c r="J908" s="5"/>
      <c r="K908" s="1"/>
      <c r="L908" s="1"/>
      <c r="M908" s="5"/>
      <c r="N908" s="5"/>
      <c r="O908" s="5"/>
      <c r="P908" s="5"/>
      <c r="Q908" s="5"/>
      <c r="R908" s="5"/>
      <c r="S908" s="70"/>
      <c r="T908" s="70"/>
      <c r="U908" s="70"/>
      <c r="V908" s="18"/>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1"/>
      <c r="BA908" s="1"/>
    </row>
    <row r="909" spans="2:53">
      <c r="B909" s="1"/>
      <c r="C909" s="1"/>
      <c r="D909" s="1"/>
      <c r="E909" s="1"/>
      <c r="F909" s="1"/>
      <c r="G909" s="5"/>
      <c r="H909" s="1"/>
      <c r="I909" s="1"/>
      <c r="J909" s="5"/>
      <c r="K909" s="1"/>
      <c r="L909" s="1"/>
      <c r="M909" s="5"/>
      <c r="N909" s="5"/>
      <c r="O909" s="5"/>
      <c r="P909" s="5"/>
      <c r="Q909" s="5"/>
      <c r="R909" s="5"/>
      <c r="S909" s="70"/>
      <c r="T909" s="70"/>
      <c r="U909" s="70"/>
      <c r="V909" s="18"/>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1"/>
      <c r="BA909" s="1"/>
    </row>
    <row r="910" spans="2:53">
      <c r="B910" s="1"/>
      <c r="C910" s="1"/>
      <c r="D910" s="1"/>
      <c r="E910" s="1"/>
      <c r="F910" s="1"/>
      <c r="G910" s="5"/>
      <c r="H910" s="1"/>
      <c r="I910" s="1"/>
      <c r="J910" s="5"/>
      <c r="K910" s="1"/>
      <c r="L910" s="1"/>
      <c r="M910" s="5"/>
      <c r="N910" s="5"/>
      <c r="O910" s="5"/>
      <c r="P910" s="5"/>
      <c r="Q910" s="5"/>
      <c r="R910" s="5"/>
      <c r="S910" s="70"/>
      <c r="T910" s="70"/>
      <c r="U910" s="70"/>
      <c r="V910" s="18"/>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1"/>
      <c r="BA910" s="1"/>
    </row>
    <row r="911" spans="2:53">
      <c r="B911" s="1"/>
      <c r="C911" s="1"/>
      <c r="D911" s="1"/>
      <c r="E911" s="1"/>
      <c r="F911" s="1"/>
      <c r="G911" s="5"/>
      <c r="H911" s="1"/>
      <c r="I911" s="1"/>
      <c r="J911" s="5"/>
      <c r="K911" s="1"/>
      <c r="L911" s="1"/>
      <c r="M911" s="5"/>
      <c r="N911" s="5"/>
      <c r="O911" s="5"/>
      <c r="P911" s="5"/>
      <c r="Q911" s="5"/>
      <c r="R911" s="5"/>
      <c r="S911" s="70"/>
      <c r="T911" s="70"/>
      <c r="U911" s="70"/>
      <c r="V911" s="18"/>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1"/>
      <c r="BA911" s="1"/>
    </row>
    <row r="912" spans="2:53">
      <c r="B912" s="1"/>
      <c r="C912" s="1"/>
      <c r="D912" s="1"/>
      <c r="E912" s="1"/>
      <c r="F912" s="1"/>
      <c r="G912" s="5"/>
      <c r="H912" s="1"/>
      <c r="I912" s="1"/>
      <c r="J912" s="5"/>
      <c r="K912" s="1"/>
      <c r="L912" s="1"/>
      <c r="M912" s="5"/>
      <c r="N912" s="5"/>
      <c r="O912" s="5"/>
      <c r="P912" s="5"/>
      <c r="Q912" s="5"/>
      <c r="R912" s="5"/>
      <c r="S912" s="70"/>
      <c r="T912" s="70"/>
      <c r="U912" s="70"/>
      <c r="V912" s="18"/>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1"/>
      <c r="BA912" s="1"/>
    </row>
    <row r="913" spans="2:53">
      <c r="B913" s="1"/>
      <c r="C913" s="1"/>
      <c r="D913" s="1"/>
      <c r="E913" s="1"/>
      <c r="F913" s="1"/>
      <c r="G913" s="5"/>
      <c r="H913" s="1"/>
      <c r="I913" s="1"/>
      <c r="J913" s="5"/>
      <c r="K913" s="1"/>
      <c r="L913" s="1"/>
      <c r="M913" s="5"/>
      <c r="N913" s="5"/>
      <c r="O913" s="5"/>
      <c r="P913" s="5"/>
      <c r="Q913" s="5"/>
      <c r="R913" s="5"/>
      <c r="S913" s="70"/>
      <c r="T913" s="70"/>
      <c r="U913" s="70"/>
      <c r="V913" s="18"/>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1"/>
      <c r="BA913" s="1"/>
    </row>
    <row r="914" spans="2:53">
      <c r="B914" s="1"/>
      <c r="C914" s="1"/>
      <c r="D914" s="1"/>
      <c r="E914" s="1"/>
      <c r="F914" s="1"/>
      <c r="G914" s="5"/>
      <c r="H914" s="1"/>
      <c r="I914" s="1"/>
      <c r="J914" s="5"/>
      <c r="K914" s="1"/>
      <c r="L914" s="1"/>
      <c r="M914" s="5"/>
      <c r="N914" s="5"/>
      <c r="O914" s="5"/>
      <c r="P914" s="5"/>
      <c r="Q914" s="5"/>
      <c r="R914" s="5"/>
      <c r="S914" s="70"/>
      <c r="T914" s="70"/>
      <c r="U914" s="70"/>
      <c r="V914" s="18"/>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1"/>
      <c r="BA914" s="1"/>
    </row>
    <row r="915" spans="2:53">
      <c r="B915" s="1"/>
      <c r="C915" s="1"/>
      <c r="D915" s="1"/>
      <c r="E915" s="1"/>
      <c r="F915" s="1"/>
      <c r="G915" s="5"/>
      <c r="H915" s="1"/>
      <c r="I915" s="1"/>
      <c r="J915" s="5"/>
      <c r="K915" s="1"/>
      <c r="L915" s="1"/>
      <c r="M915" s="5"/>
      <c r="N915" s="5"/>
      <c r="O915" s="5"/>
      <c r="P915" s="5"/>
      <c r="Q915" s="5"/>
      <c r="R915" s="5"/>
      <c r="S915" s="70"/>
      <c r="T915" s="70"/>
      <c r="U915" s="70"/>
      <c r="V915" s="18"/>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1"/>
      <c r="BA915" s="1"/>
    </row>
    <row r="916" spans="2:53">
      <c r="B916" s="1"/>
      <c r="C916" s="1"/>
      <c r="D916" s="1"/>
      <c r="E916" s="1"/>
      <c r="F916" s="1"/>
      <c r="G916" s="5"/>
      <c r="H916" s="1"/>
      <c r="I916" s="1"/>
      <c r="J916" s="5"/>
      <c r="K916" s="1"/>
      <c r="L916" s="1"/>
      <c r="M916" s="5"/>
      <c r="N916" s="5"/>
      <c r="O916" s="5"/>
      <c r="P916" s="5"/>
      <c r="Q916" s="5"/>
      <c r="R916" s="5"/>
      <c r="S916" s="70"/>
      <c r="T916" s="70"/>
      <c r="U916" s="70"/>
      <c r="V916" s="18"/>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1"/>
      <c r="BA916" s="1"/>
    </row>
    <row r="917" spans="2:53">
      <c r="B917" s="1"/>
      <c r="C917" s="1"/>
      <c r="D917" s="1"/>
      <c r="E917" s="1"/>
      <c r="F917" s="1"/>
      <c r="G917" s="5"/>
      <c r="H917" s="1"/>
      <c r="I917" s="1"/>
      <c r="J917" s="5"/>
      <c r="K917" s="1"/>
      <c r="L917" s="1"/>
      <c r="M917" s="5"/>
      <c r="N917" s="5"/>
      <c r="O917" s="5"/>
      <c r="P917" s="5"/>
      <c r="Q917" s="5"/>
      <c r="R917" s="5"/>
      <c r="S917" s="70"/>
      <c r="T917" s="70"/>
      <c r="U917" s="70"/>
      <c r="V917" s="18"/>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1"/>
      <c r="BA917" s="1"/>
    </row>
    <row r="918" spans="2:53">
      <c r="B918" s="1"/>
      <c r="C918" s="1"/>
      <c r="D918" s="1"/>
      <c r="E918" s="1"/>
      <c r="F918" s="1"/>
      <c r="G918" s="5"/>
      <c r="H918" s="1"/>
      <c r="I918" s="1"/>
      <c r="J918" s="5"/>
      <c r="K918" s="1"/>
      <c r="L918" s="1"/>
      <c r="M918" s="5"/>
      <c r="N918" s="5"/>
      <c r="O918" s="5"/>
      <c r="P918" s="5"/>
      <c r="Q918" s="5"/>
      <c r="R918" s="5"/>
      <c r="S918" s="70"/>
      <c r="T918" s="70"/>
      <c r="U918" s="70"/>
      <c r="V918" s="18"/>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1"/>
      <c r="BA918" s="1"/>
    </row>
    <row r="919" spans="2:53">
      <c r="B919" s="1"/>
      <c r="C919" s="1"/>
      <c r="D919" s="1"/>
      <c r="E919" s="1"/>
      <c r="F919" s="1"/>
      <c r="G919" s="5"/>
      <c r="H919" s="1"/>
      <c r="I919" s="1"/>
      <c r="J919" s="5"/>
      <c r="K919" s="1"/>
      <c r="L919" s="1"/>
      <c r="M919" s="5"/>
      <c r="N919" s="5"/>
      <c r="O919" s="5"/>
      <c r="P919" s="5"/>
      <c r="Q919" s="5"/>
      <c r="R919" s="5"/>
      <c r="S919" s="70"/>
      <c r="T919" s="70"/>
      <c r="U919" s="70"/>
      <c r="V919" s="18"/>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1"/>
      <c r="BA919" s="1"/>
    </row>
    <row r="920" spans="2:53">
      <c r="B920" s="1"/>
      <c r="C920" s="1"/>
      <c r="D920" s="1"/>
      <c r="E920" s="1"/>
      <c r="F920" s="1"/>
      <c r="G920" s="5"/>
      <c r="H920" s="1"/>
      <c r="I920" s="1"/>
      <c r="J920" s="5"/>
      <c r="K920" s="1"/>
      <c r="L920" s="1"/>
      <c r="M920" s="5"/>
      <c r="N920" s="5"/>
      <c r="O920" s="5"/>
      <c r="P920" s="5"/>
      <c r="Q920" s="5"/>
      <c r="R920" s="5"/>
      <c r="S920" s="70"/>
      <c r="T920" s="70"/>
      <c r="U920" s="70"/>
      <c r="V920" s="18"/>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1"/>
      <c r="BA920" s="1"/>
    </row>
    <row r="921" spans="2:53">
      <c r="B921" s="1"/>
      <c r="C921" s="1"/>
      <c r="D921" s="1"/>
      <c r="E921" s="1"/>
      <c r="F921" s="1"/>
      <c r="G921" s="5"/>
      <c r="H921" s="1"/>
      <c r="I921" s="1"/>
      <c r="J921" s="5"/>
      <c r="K921" s="1"/>
      <c r="L921" s="1"/>
      <c r="M921" s="5"/>
      <c r="N921" s="5"/>
      <c r="O921" s="5"/>
      <c r="P921" s="5"/>
      <c r="Q921" s="5"/>
      <c r="R921" s="5"/>
      <c r="S921" s="70"/>
      <c r="T921" s="70"/>
      <c r="U921" s="70"/>
      <c r="V921" s="18"/>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1"/>
      <c r="BA921" s="1"/>
    </row>
    <row r="922" spans="2:53">
      <c r="B922" s="1"/>
      <c r="C922" s="1"/>
      <c r="D922" s="1"/>
      <c r="E922" s="1"/>
      <c r="F922" s="1"/>
      <c r="G922" s="5"/>
      <c r="H922" s="1"/>
      <c r="I922" s="1"/>
      <c r="J922" s="5"/>
      <c r="K922" s="1"/>
      <c r="L922" s="1"/>
      <c r="M922" s="5"/>
      <c r="N922" s="5"/>
      <c r="O922" s="5"/>
      <c r="P922" s="5"/>
      <c r="Q922" s="5"/>
      <c r="R922" s="5"/>
      <c r="S922" s="70"/>
      <c r="T922" s="70"/>
      <c r="U922" s="70"/>
      <c r="V922" s="18"/>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1"/>
      <c r="BA922" s="1"/>
    </row>
    <row r="923" spans="2:53">
      <c r="B923" s="1"/>
      <c r="C923" s="1"/>
      <c r="D923" s="1"/>
      <c r="E923" s="1"/>
      <c r="F923" s="1"/>
      <c r="G923" s="5"/>
      <c r="H923" s="1"/>
      <c r="I923" s="1"/>
      <c r="J923" s="5"/>
      <c r="K923" s="1"/>
      <c r="L923" s="1"/>
      <c r="M923" s="5"/>
      <c r="N923" s="5"/>
      <c r="O923" s="5"/>
      <c r="P923" s="5"/>
      <c r="Q923" s="5"/>
      <c r="R923" s="5"/>
      <c r="S923" s="70"/>
      <c r="T923" s="70"/>
      <c r="U923" s="70"/>
      <c r="V923" s="18"/>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1"/>
      <c r="BA923" s="1"/>
    </row>
    <row r="924" spans="2:53">
      <c r="B924" s="1"/>
      <c r="C924" s="1"/>
      <c r="D924" s="1"/>
      <c r="E924" s="1"/>
      <c r="F924" s="1"/>
      <c r="G924" s="5"/>
      <c r="H924" s="1"/>
      <c r="I924" s="1"/>
      <c r="J924" s="5"/>
      <c r="K924" s="1"/>
      <c r="L924" s="1"/>
      <c r="M924" s="5"/>
      <c r="N924" s="5"/>
      <c r="O924" s="5"/>
      <c r="P924" s="5"/>
      <c r="Q924" s="5"/>
      <c r="R924" s="5"/>
      <c r="S924" s="70"/>
      <c r="T924" s="70"/>
      <c r="U924" s="70"/>
      <c r="V924" s="18"/>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1"/>
      <c r="BA924" s="1"/>
    </row>
    <row r="925" spans="2:53">
      <c r="B925" s="1"/>
      <c r="C925" s="1"/>
      <c r="D925" s="1"/>
      <c r="E925" s="1"/>
      <c r="F925" s="1"/>
      <c r="G925" s="5"/>
      <c r="H925" s="1"/>
      <c r="I925" s="1"/>
      <c r="J925" s="5"/>
      <c r="K925" s="1"/>
      <c r="L925" s="1"/>
      <c r="M925" s="5"/>
      <c r="N925" s="5"/>
      <c r="O925" s="5"/>
      <c r="P925" s="5"/>
      <c r="Q925" s="5"/>
      <c r="R925" s="5"/>
      <c r="S925" s="70"/>
      <c r="T925" s="70"/>
      <c r="U925" s="70"/>
      <c r="V925" s="18"/>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1"/>
      <c r="BA925" s="1"/>
    </row>
    <row r="926" spans="2:53">
      <c r="B926" s="1"/>
      <c r="C926" s="1"/>
      <c r="D926" s="1"/>
      <c r="E926" s="1"/>
      <c r="F926" s="1"/>
      <c r="G926" s="5"/>
      <c r="H926" s="1"/>
      <c r="I926" s="1"/>
      <c r="J926" s="5"/>
      <c r="K926" s="1"/>
      <c r="L926" s="1"/>
      <c r="M926" s="5"/>
      <c r="N926" s="5"/>
      <c r="O926" s="5"/>
      <c r="P926" s="5"/>
      <c r="Q926" s="5"/>
      <c r="R926" s="5"/>
      <c r="S926" s="70"/>
      <c r="T926" s="70"/>
      <c r="U926" s="70"/>
      <c r="V926" s="18"/>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1"/>
      <c r="BA926" s="1"/>
    </row>
    <row r="927" spans="2:53">
      <c r="B927" s="1"/>
      <c r="C927" s="1"/>
      <c r="D927" s="1"/>
      <c r="E927" s="1"/>
      <c r="F927" s="1"/>
      <c r="G927" s="5"/>
      <c r="H927" s="1"/>
      <c r="I927" s="1"/>
      <c r="J927" s="5"/>
      <c r="K927" s="1"/>
      <c r="L927" s="1"/>
      <c r="M927" s="5"/>
      <c r="N927" s="5"/>
      <c r="O927" s="5"/>
      <c r="P927" s="5"/>
      <c r="Q927" s="5"/>
      <c r="R927" s="5"/>
      <c r="S927" s="70"/>
      <c r="T927" s="70"/>
      <c r="U927" s="70"/>
      <c r="V927" s="18"/>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1"/>
      <c r="BA927" s="1"/>
    </row>
    <row r="928" spans="2:53">
      <c r="B928" s="1"/>
      <c r="C928" s="1"/>
      <c r="D928" s="1"/>
      <c r="E928" s="1"/>
      <c r="F928" s="1"/>
      <c r="G928" s="5"/>
      <c r="H928" s="1"/>
      <c r="I928" s="1"/>
      <c r="J928" s="5"/>
      <c r="K928" s="1"/>
      <c r="L928" s="1"/>
      <c r="M928" s="5"/>
      <c r="N928" s="5"/>
      <c r="O928" s="5"/>
      <c r="P928" s="5"/>
      <c r="Q928" s="5"/>
      <c r="R928" s="5"/>
      <c r="S928" s="70"/>
      <c r="T928" s="70"/>
      <c r="U928" s="70"/>
      <c r="V928" s="18"/>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1"/>
      <c r="BA928" s="1"/>
    </row>
    <row r="929" spans="2:53">
      <c r="B929" s="1"/>
      <c r="C929" s="1"/>
      <c r="D929" s="1"/>
      <c r="E929" s="1"/>
      <c r="F929" s="1"/>
      <c r="G929" s="5"/>
      <c r="H929" s="1"/>
      <c r="I929" s="1"/>
      <c r="J929" s="5"/>
      <c r="K929" s="1"/>
      <c r="L929" s="1"/>
      <c r="M929" s="5"/>
      <c r="N929" s="5"/>
      <c r="O929" s="5"/>
      <c r="P929" s="5"/>
      <c r="Q929" s="5"/>
      <c r="R929" s="5"/>
      <c r="S929" s="70"/>
      <c r="T929" s="70"/>
      <c r="U929" s="70"/>
      <c r="V929" s="18"/>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1"/>
      <c r="BA929" s="1"/>
    </row>
    <row r="930" spans="2:53">
      <c r="B930" s="1"/>
      <c r="C930" s="1"/>
      <c r="D930" s="1"/>
      <c r="E930" s="1"/>
      <c r="F930" s="1"/>
      <c r="G930" s="5"/>
      <c r="H930" s="1"/>
      <c r="I930" s="1"/>
      <c r="J930" s="5"/>
      <c r="K930" s="1"/>
      <c r="L930" s="1"/>
      <c r="M930" s="5"/>
      <c r="N930" s="5"/>
      <c r="O930" s="5"/>
      <c r="P930" s="5"/>
      <c r="Q930" s="5"/>
      <c r="R930" s="5"/>
      <c r="S930" s="70"/>
      <c r="T930" s="70"/>
      <c r="U930" s="70"/>
      <c r="V930" s="18"/>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1"/>
      <c r="BA930" s="1"/>
    </row>
    <row r="931" spans="2:53">
      <c r="B931" s="1"/>
      <c r="C931" s="1"/>
      <c r="D931" s="1"/>
      <c r="E931" s="1"/>
      <c r="F931" s="1"/>
      <c r="G931" s="5"/>
      <c r="H931" s="1"/>
      <c r="I931" s="1"/>
      <c r="J931" s="5"/>
      <c r="K931" s="1"/>
      <c r="L931" s="1"/>
      <c r="M931" s="5"/>
      <c r="N931" s="5"/>
      <c r="O931" s="5"/>
      <c r="P931" s="5"/>
      <c r="Q931" s="5"/>
      <c r="R931" s="5"/>
      <c r="S931" s="70"/>
      <c r="T931" s="70"/>
      <c r="U931" s="70"/>
      <c r="V931" s="18"/>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1"/>
      <c r="BA931" s="1"/>
    </row>
    <row r="932" spans="2:53">
      <c r="B932" s="1"/>
      <c r="C932" s="1"/>
      <c r="D932" s="1"/>
      <c r="E932" s="1"/>
      <c r="F932" s="1"/>
      <c r="G932" s="5"/>
      <c r="H932" s="1"/>
      <c r="I932" s="1"/>
      <c r="J932" s="5"/>
      <c r="K932" s="1"/>
      <c r="L932" s="1"/>
      <c r="M932" s="5"/>
      <c r="N932" s="5"/>
      <c r="O932" s="5"/>
      <c r="P932" s="5"/>
      <c r="Q932" s="5"/>
      <c r="R932" s="5"/>
      <c r="S932" s="70"/>
      <c r="T932" s="70"/>
      <c r="U932" s="70"/>
      <c r="V932" s="18"/>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1"/>
      <c r="BA932" s="1"/>
    </row>
    <row r="933" spans="2:53">
      <c r="B933" s="1"/>
      <c r="C933" s="1"/>
      <c r="D933" s="1"/>
      <c r="E933" s="1"/>
      <c r="F933" s="1"/>
      <c r="G933" s="5"/>
      <c r="H933" s="1"/>
      <c r="I933" s="1"/>
      <c r="J933" s="5"/>
      <c r="K933" s="1"/>
      <c r="L933" s="1"/>
      <c r="M933" s="5"/>
      <c r="N933" s="5"/>
      <c r="O933" s="5"/>
      <c r="P933" s="5"/>
      <c r="Q933" s="5"/>
      <c r="R933" s="5"/>
      <c r="S933" s="70"/>
      <c r="T933" s="70"/>
      <c r="U933" s="70"/>
      <c r="V933" s="18"/>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1"/>
      <c r="BA933" s="1"/>
    </row>
    <row r="934" spans="2:53">
      <c r="B934" s="1"/>
      <c r="C934" s="1"/>
      <c r="D934" s="1"/>
      <c r="E934" s="1"/>
      <c r="F934" s="1"/>
      <c r="G934" s="5"/>
      <c r="H934" s="1"/>
      <c r="I934" s="1"/>
      <c r="J934" s="5"/>
      <c r="K934" s="1"/>
      <c r="L934" s="1"/>
      <c r="M934" s="5"/>
      <c r="N934" s="5"/>
      <c r="O934" s="5"/>
      <c r="P934" s="5"/>
      <c r="Q934" s="5"/>
      <c r="R934" s="5"/>
      <c r="S934" s="70"/>
      <c r="T934" s="70"/>
      <c r="U934" s="70"/>
      <c r="V934" s="18"/>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1"/>
      <c r="BA934" s="1"/>
    </row>
    <row r="935" spans="2:53">
      <c r="B935" s="1"/>
      <c r="C935" s="1"/>
      <c r="D935" s="1"/>
      <c r="E935" s="1"/>
      <c r="F935" s="1"/>
      <c r="G935" s="5"/>
      <c r="H935" s="1"/>
      <c r="I935" s="1"/>
      <c r="J935" s="5"/>
      <c r="K935" s="1"/>
      <c r="L935" s="1"/>
      <c r="M935" s="5"/>
      <c r="N935" s="5"/>
      <c r="O935" s="5"/>
      <c r="P935" s="5"/>
      <c r="Q935" s="5"/>
      <c r="R935" s="5"/>
      <c r="S935" s="70"/>
      <c r="T935" s="70"/>
      <c r="U935" s="70"/>
      <c r="V935" s="18"/>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1"/>
      <c r="BA935" s="1"/>
    </row>
    <row r="936" spans="2:53">
      <c r="B936" s="1"/>
      <c r="C936" s="1"/>
      <c r="D936" s="1"/>
      <c r="E936" s="1"/>
      <c r="F936" s="1"/>
      <c r="G936" s="5"/>
      <c r="H936" s="1"/>
      <c r="I936" s="1"/>
      <c r="J936" s="5"/>
      <c r="K936" s="1"/>
      <c r="L936" s="1"/>
      <c r="M936" s="5"/>
      <c r="N936" s="5"/>
      <c r="O936" s="5"/>
      <c r="P936" s="5"/>
      <c r="Q936" s="5"/>
      <c r="R936" s="5"/>
      <c r="S936" s="70"/>
      <c r="T936" s="70"/>
      <c r="U936" s="70"/>
      <c r="V936" s="18"/>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1"/>
      <c r="BA936" s="1"/>
    </row>
    <row r="937" spans="2:53">
      <c r="B937" s="1"/>
      <c r="C937" s="1"/>
      <c r="D937" s="1"/>
      <c r="E937" s="1"/>
      <c r="F937" s="1"/>
      <c r="G937" s="5"/>
      <c r="H937" s="1"/>
      <c r="I937" s="1"/>
      <c r="J937" s="5"/>
      <c r="K937" s="1"/>
      <c r="L937" s="1"/>
      <c r="M937" s="5"/>
      <c r="N937" s="5"/>
      <c r="O937" s="5"/>
      <c r="P937" s="5"/>
      <c r="Q937" s="5"/>
      <c r="R937" s="5"/>
      <c r="S937" s="70"/>
      <c r="T937" s="70"/>
      <c r="U937" s="70"/>
      <c r="V937" s="18"/>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1"/>
      <c r="BA937" s="1"/>
    </row>
    <row r="938" spans="2:53">
      <c r="B938" s="1"/>
      <c r="C938" s="1"/>
      <c r="D938" s="1"/>
      <c r="E938" s="1"/>
      <c r="F938" s="1"/>
      <c r="G938" s="5"/>
      <c r="H938" s="1"/>
      <c r="I938" s="1"/>
      <c r="J938" s="5"/>
      <c r="K938" s="1"/>
      <c r="L938" s="1"/>
      <c r="M938" s="5"/>
      <c r="N938" s="5"/>
      <c r="O938" s="5"/>
      <c r="P938" s="5"/>
      <c r="Q938" s="5"/>
      <c r="R938" s="5"/>
      <c r="S938" s="70"/>
      <c r="T938" s="70"/>
      <c r="U938" s="70"/>
      <c r="V938" s="18"/>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1"/>
      <c r="BA938" s="1"/>
    </row>
    <row r="939" spans="2:53">
      <c r="B939" s="1"/>
      <c r="C939" s="1"/>
      <c r="D939" s="1"/>
      <c r="E939" s="1"/>
      <c r="F939" s="1"/>
      <c r="G939" s="5"/>
      <c r="H939" s="1"/>
      <c r="I939" s="1"/>
      <c r="J939" s="5"/>
      <c r="K939" s="1"/>
      <c r="L939" s="1"/>
      <c r="M939" s="5"/>
      <c r="N939" s="5"/>
      <c r="O939" s="5"/>
      <c r="P939" s="5"/>
      <c r="Q939" s="5"/>
      <c r="R939" s="5"/>
      <c r="S939" s="70"/>
      <c r="T939" s="70"/>
      <c r="U939" s="70"/>
      <c r="V939" s="18"/>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1"/>
      <c r="BA939" s="1"/>
    </row>
    <row r="940" spans="2:53">
      <c r="B940" s="1"/>
      <c r="C940" s="1"/>
      <c r="D940" s="1"/>
      <c r="E940" s="1"/>
      <c r="F940" s="1"/>
      <c r="G940" s="5"/>
      <c r="H940" s="1"/>
      <c r="I940" s="1"/>
      <c r="J940" s="5"/>
      <c r="K940" s="1"/>
      <c r="L940" s="1"/>
      <c r="M940" s="5"/>
      <c r="N940" s="5"/>
      <c r="O940" s="5"/>
      <c r="P940" s="5"/>
      <c r="Q940" s="5"/>
      <c r="R940" s="5"/>
      <c r="S940" s="70"/>
      <c r="T940" s="70"/>
      <c r="U940" s="70"/>
      <c r="V940" s="18"/>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1"/>
      <c r="BA940" s="1"/>
    </row>
    <row r="941" spans="2:53">
      <c r="B941" s="1"/>
      <c r="C941" s="1"/>
      <c r="D941" s="1"/>
      <c r="E941" s="1"/>
      <c r="F941" s="1"/>
      <c r="G941" s="5"/>
      <c r="H941" s="1"/>
      <c r="I941" s="1"/>
      <c r="J941" s="5"/>
      <c r="K941" s="1"/>
      <c r="L941" s="1"/>
      <c r="M941" s="5"/>
      <c r="N941" s="5"/>
      <c r="O941" s="5"/>
      <c r="P941" s="5"/>
      <c r="Q941" s="5"/>
      <c r="R941" s="5"/>
      <c r="S941" s="70"/>
      <c r="T941" s="70"/>
      <c r="U941" s="70"/>
      <c r="V941" s="18"/>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1"/>
      <c r="BA941" s="1"/>
    </row>
    <row r="942" spans="2:53">
      <c r="B942" s="1"/>
      <c r="C942" s="1"/>
      <c r="D942" s="1"/>
      <c r="E942" s="1"/>
      <c r="F942" s="1"/>
      <c r="G942" s="5"/>
      <c r="H942" s="1"/>
      <c r="I942" s="1"/>
      <c r="J942" s="5"/>
      <c r="K942" s="1"/>
      <c r="L942" s="1"/>
      <c r="M942" s="5"/>
      <c r="N942" s="5"/>
      <c r="O942" s="5"/>
      <c r="P942" s="5"/>
      <c r="Q942" s="5"/>
      <c r="R942" s="5"/>
      <c r="S942" s="70"/>
      <c r="T942" s="70"/>
      <c r="U942" s="70"/>
      <c r="V942" s="18"/>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1"/>
      <c r="BA942" s="1"/>
    </row>
    <row r="943" spans="2:53">
      <c r="B943" s="1"/>
      <c r="C943" s="1"/>
      <c r="D943" s="1"/>
      <c r="E943" s="1"/>
      <c r="F943" s="1"/>
      <c r="G943" s="5"/>
      <c r="H943" s="1"/>
      <c r="I943" s="1"/>
      <c r="J943" s="5"/>
      <c r="K943" s="1"/>
      <c r="L943" s="1"/>
      <c r="M943" s="5"/>
      <c r="N943" s="5"/>
      <c r="O943" s="5"/>
      <c r="P943" s="5"/>
      <c r="Q943" s="5"/>
      <c r="R943" s="5"/>
      <c r="S943" s="70"/>
      <c r="T943" s="70"/>
      <c r="U943" s="70"/>
      <c r="V943" s="18"/>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1"/>
      <c r="BA943" s="1"/>
    </row>
    <row r="944" spans="2:53">
      <c r="B944" s="1"/>
      <c r="C944" s="1"/>
      <c r="D944" s="1"/>
      <c r="E944" s="1"/>
      <c r="F944" s="1"/>
      <c r="G944" s="5"/>
      <c r="H944" s="1"/>
      <c r="I944" s="1"/>
      <c r="J944" s="5"/>
      <c r="K944" s="1"/>
      <c r="L944" s="1"/>
      <c r="M944" s="5"/>
      <c r="N944" s="5"/>
      <c r="O944" s="5"/>
      <c r="P944" s="5"/>
      <c r="Q944" s="5"/>
      <c r="R944" s="5"/>
      <c r="S944" s="70"/>
      <c r="T944" s="70"/>
      <c r="U944" s="70"/>
      <c r="V944" s="18"/>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1"/>
      <c r="BA944" s="1"/>
    </row>
    <row r="945" spans="2:53">
      <c r="B945" s="1"/>
      <c r="C945" s="1"/>
      <c r="D945" s="1"/>
      <c r="E945" s="1"/>
      <c r="F945" s="1"/>
      <c r="G945" s="5"/>
      <c r="H945" s="1"/>
      <c r="I945" s="1"/>
      <c r="J945" s="5"/>
      <c r="K945" s="1"/>
      <c r="L945" s="1"/>
      <c r="M945" s="5"/>
      <c r="N945" s="5"/>
      <c r="O945" s="5"/>
      <c r="P945" s="5"/>
      <c r="Q945" s="5"/>
      <c r="R945" s="5"/>
      <c r="S945" s="70"/>
      <c r="T945" s="70"/>
      <c r="U945" s="70"/>
      <c r="V945" s="18"/>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1"/>
      <c r="BA945" s="1"/>
    </row>
    <row r="946" spans="2:53">
      <c r="B946" s="1"/>
      <c r="C946" s="1"/>
      <c r="D946" s="1"/>
      <c r="E946" s="1"/>
      <c r="F946" s="1"/>
      <c r="G946" s="5"/>
      <c r="H946" s="1"/>
      <c r="I946" s="1"/>
      <c r="J946" s="5"/>
      <c r="K946" s="1"/>
      <c r="L946" s="1"/>
      <c r="M946" s="5"/>
      <c r="N946" s="5"/>
      <c r="O946" s="5"/>
      <c r="P946" s="5"/>
      <c r="Q946" s="5"/>
      <c r="R946" s="5"/>
      <c r="S946" s="70"/>
      <c r="T946" s="70"/>
      <c r="U946" s="70"/>
      <c r="V946" s="18"/>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1"/>
      <c r="BA946" s="1"/>
    </row>
    <row r="947" spans="2:53">
      <c r="B947" s="1"/>
      <c r="C947" s="1"/>
      <c r="D947" s="1"/>
      <c r="E947" s="1"/>
      <c r="F947" s="1"/>
      <c r="G947" s="5"/>
      <c r="H947" s="1"/>
      <c r="I947" s="1"/>
      <c r="J947" s="5"/>
      <c r="K947" s="1"/>
      <c r="L947" s="1"/>
      <c r="M947" s="5"/>
      <c r="N947" s="5"/>
      <c r="O947" s="5"/>
      <c r="P947" s="5"/>
      <c r="Q947" s="5"/>
      <c r="R947" s="5"/>
      <c r="S947" s="70"/>
      <c r="T947" s="70"/>
      <c r="U947" s="70"/>
      <c r="V947" s="18"/>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1"/>
      <c r="BA947" s="1"/>
    </row>
    <row r="948" spans="2:53">
      <c r="B948" s="1"/>
      <c r="C948" s="1"/>
      <c r="D948" s="1"/>
      <c r="E948" s="1"/>
      <c r="F948" s="1"/>
      <c r="G948" s="5"/>
      <c r="H948" s="1"/>
      <c r="I948" s="1"/>
      <c r="J948" s="5"/>
      <c r="K948" s="1"/>
      <c r="L948" s="1"/>
      <c r="M948" s="5"/>
      <c r="N948" s="5"/>
      <c r="O948" s="5"/>
      <c r="P948" s="5"/>
      <c r="Q948" s="5"/>
      <c r="R948" s="5"/>
      <c r="S948" s="70"/>
      <c r="T948" s="70"/>
      <c r="U948" s="70"/>
      <c r="V948" s="18"/>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1"/>
      <c r="BA948" s="1"/>
    </row>
    <row r="949" spans="2:53">
      <c r="B949" s="1"/>
      <c r="C949" s="1"/>
      <c r="D949" s="1"/>
      <c r="E949" s="1"/>
      <c r="F949" s="1"/>
      <c r="G949" s="5"/>
      <c r="H949" s="1"/>
      <c r="I949" s="1"/>
      <c r="J949" s="5"/>
      <c r="K949" s="1"/>
      <c r="L949" s="1"/>
      <c r="M949" s="5"/>
      <c r="N949" s="5"/>
      <c r="O949" s="5"/>
      <c r="P949" s="5"/>
      <c r="Q949" s="5"/>
      <c r="R949" s="5"/>
      <c r="S949" s="70"/>
      <c r="T949" s="70"/>
      <c r="U949" s="70"/>
      <c r="V949" s="18"/>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1"/>
      <c r="BA949" s="1"/>
    </row>
    <row r="950" spans="2:53">
      <c r="B950" s="1"/>
      <c r="C950" s="1"/>
      <c r="D950" s="1"/>
      <c r="E950" s="1"/>
      <c r="F950" s="1"/>
      <c r="G950" s="5"/>
      <c r="H950" s="1"/>
      <c r="I950" s="1"/>
      <c r="J950" s="5"/>
      <c r="K950" s="1"/>
      <c r="L950" s="1"/>
      <c r="M950" s="5"/>
      <c r="N950" s="5"/>
      <c r="O950" s="5"/>
      <c r="P950" s="5"/>
      <c r="Q950" s="5"/>
      <c r="R950" s="5"/>
      <c r="S950" s="70"/>
      <c r="T950" s="70"/>
      <c r="U950" s="70"/>
      <c r="V950" s="18"/>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1"/>
      <c r="BA950" s="1"/>
    </row>
    <row r="951" spans="2:53">
      <c r="B951" s="1"/>
      <c r="C951" s="1"/>
      <c r="D951" s="1"/>
      <c r="E951" s="1"/>
      <c r="F951" s="1"/>
      <c r="G951" s="5"/>
      <c r="H951" s="1"/>
      <c r="I951" s="1"/>
      <c r="J951" s="5"/>
      <c r="K951" s="1"/>
      <c r="L951" s="1"/>
      <c r="M951" s="5"/>
      <c r="N951" s="5"/>
      <c r="O951" s="5"/>
      <c r="P951" s="5"/>
      <c r="Q951" s="5"/>
      <c r="R951" s="5"/>
      <c r="S951" s="70"/>
      <c r="T951" s="70"/>
      <c r="U951" s="70"/>
      <c r="V951" s="18"/>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1"/>
      <c r="BA951" s="1"/>
    </row>
    <row r="952" spans="2:53">
      <c r="B952" s="1"/>
      <c r="C952" s="1"/>
      <c r="D952" s="1"/>
      <c r="E952" s="1"/>
      <c r="F952" s="1"/>
      <c r="G952" s="5"/>
      <c r="H952" s="1"/>
      <c r="I952" s="1"/>
      <c r="J952" s="5"/>
      <c r="K952" s="1"/>
      <c r="L952" s="1"/>
      <c r="M952" s="5"/>
      <c r="N952" s="5"/>
      <c r="O952" s="5"/>
      <c r="P952" s="5"/>
      <c r="Q952" s="5"/>
      <c r="R952" s="5"/>
      <c r="S952" s="70"/>
      <c r="T952" s="70"/>
      <c r="U952" s="70"/>
      <c r="V952" s="18"/>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1"/>
      <c r="BA952" s="1"/>
    </row>
    <row r="953" spans="2:53">
      <c r="B953" s="1"/>
      <c r="C953" s="1"/>
      <c r="D953" s="1"/>
      <c r="E953" s="1"/>
      <c r="F953" s="1"/>
      <c r="G953" s="5"/>
      <c r="H953" s="1"/>
      <c r="I953" s="1"/>
      <c r="J953" s="5"/>
      <c r="K953" s="1"/>
      <c r="L953" s="1"/>
      <c r="M953" s="5"/>
      <c r="N953" s="5"/>
      <c r="O953" s="5"/>
      <c r="P953" s="5"/>
      <c r="Q953" s="5"/>
      <c r="R953" s="5"/>
      <c r="S953" s="70"/>
      <c r="T953" s="70"/>
      <c r="U953" s="70"/>
      <c r="V953" s="18"/>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1"/>
      <c r="BA953" s="1"/>
    </row>
    <row r="954" spans="2:53">
      <c r="B954" s="1"/>
      <c r="C954" s="1"/>
      <c r="D954" s="1"/>
      <c r="E954" s="1"/>
      <c r="F954" s="1"/>
      <c r="G954" s="5"/>
      <c r="H954" s="1"/>
      <c r="I954" s="1"/>
      <c r="J954" s="5"/>
      <c r="K954" s="1"/>
      <c r="L954" s="1"/>
      <c r="M954" s="5"/>
      <c r="N954" s="5"/>
      <c r="O954" s="5"/>
      <c r="P954" s="5"/>
      <c r="Q954" s="5"/>
      <c r="R954" s="5"/>
      <c r="S954" s="70"/>
      <c r="T954" s="70"/>
      <c r="U954" s="70"/>
      <c r="V954" s="18"/>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1"/>
      <c r="BA954" s="1"/>
    </row>
    <row r="955" spans="2:53">
      <c r="B955" s="1"/>
      <c r="C955" s="1"/>
      <c r="D955" s="1"/>
      <c r="E955" s="1"/>
      <c r="F955" s="1"/>
      <c r="G955" s="5"/>
      <c r="H955" s="1"/>
      <c r="I955" s="1"/>
      <c r="J955" s="5"/>
      <c r="K955" s="1"/>
      <c r="L955" s="1"/>
      <c r="M955" s="5"/>
      <c r="N955" s="5"/>
      <c r="O955" s="5"/>
      <c r="P955" s="5"/>
      <c r="Q955" s="5"/>
      <c r="R955" s="5"/>
      <c r="S955" s="70"/>
      <c r="T955" s="70"/>
      <c r="U955" s="70"/>
      <c r="V955" s="18"/>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1"/>
      <c r="BA955" s="1"/>
    </row>
    <row r="956" spans="2:53">
      <c r="B956" s="1"/>
      <c r="C956" s="1"/>
      <c r="D956" s="1"/>
      <c r="E956" s="1"/>
      <c r="F956" s="1"/>
      <c r="G956" s="5"/>
      <c r="H956" s="1"/>
      <c r="I956" s="1"/>
      <c r="J956" s="5"/>
      <c r="K956" s="1"/>
      <c r="L956" s="1"/>
      <c r="M956" s="5"/>
      <c r="N956" s="5"/>
      <c r="O956" s="5"/>
      <c r="P956" s="5"/>
      <c r="Q956" s="5"/>
      <c r="R956" s="5"/>
      <c r="S956" s="70"/>
      <c r="T956" s="70"/>
      <c r="U956" s="70"/>
      <c r="V956" s="18"/>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1"/>
      <c r="BA956" s="1"/>
    </row>
    <row r="957" spans="2:53">
      <c r="B957" s="1"/>
      <c r="C957" s="1"/>
      <c r="D957" s="1"/>
      <c r="E957" s="1"/>
      <c r="F957" s="1"/>
      <c r="G957" s="5"/>
      <c r="H957" s="1"/>
      <c r="I957" s="1"/>
      <c r="J957" s="5"/>
      <c r="K957" s="1"/>
      <c r="L957" s="1"/>
      <c r="M957" s="5"/>
      <c r="N957" s="5"/>
      <c r="O957" s="5"/>
      <c r="P957" s="5"/>
      <c r="Q957" s="5"/>
      <c r="R957" s="5"/>
      <c r="S957" s="70"/>
      <c r="T957" s="70"/>
      <c r="U957" s="70"/>
      <c r="V957" s="18"/>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1"/>
      <c r="BA957" s="1"/>
    </row>
    <row r="958" spans="2:53">
      <c r="B958" s="1"/>
      <c r="C958" s="1"/>
      <c r="D958" s="1"/>
      <c r="E958" s="1"/>
      <c r="F958" s="1"/>
      <c r="G958" s="5"/>
      <c r="H958" s="1"/>
      <c r="I958" s="1"/>
      <c r="J958" s="5"/>
      <c r="K958" s="1"/>
      <c r="L958" s="1"/>
      <c r="M958" s="5"/>
      <c r="N958" s="5"/>
      <c r="O958" s="5"/>
      <c r="P958" s="5"/>
      <c r="Q958" s="5"/>
      <c r="R958" s="5"/>
      <c r="S958" s="70"/>
      <c r="T958" s="70"/>
      <c r="U958" s="70"/>
      <c r="V958" s="18"/>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1"/>
      <c r="BA958" s="1"/>
    </row>
    <row r="959" spans="2:53">
      <c r="B959" s="1"/>
      <c r="C959" s="1"/>
      <c r="D959" s="1"/>
      <c r="E959" s="1"/>
      <c r="F959" s="1"/>
      <c r="G959" s="5"/>
      <c r="H959" s="1"/>
      <c r="I959" s="1"/>
      <c r="J959" s="5"/>
      <c r="K959" s="1"/>
      <c r="L959" s="1"/>
      <c r="M959" s="5"/>
      <c r="N959" s="5"/>
      <c r="O959" s="5"/>
      <c r="P959" s="5"/>
      <c r="Q959" s="5"/>
      <c r="R959" s="5"/>
      <c r="S959" s="70"/>
      <c r="T959" s="70"/>
      <c r="U959" s="70"/>
      <c r="V959" s="18"/>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1"/>
      <c r="BA959" s="1"/>
    </row>
    <row r="960" spans="2:53">
      <c r="B960" s="1"/>
      <c r="C960" s="1"/>
      <c r="D960" s="1"/>
      <c r="E960" s="1"/>
      <c r="F960" s="1"/>
      <c r="G960" s="5"/>
      <c r="H960" s="1"/>
      <c r="I960" s="1"/>
      <c r="J960" s="5"/>
      <c r="K960" s="1"/>
      <c r="L960" s="1"/>
      <c r="M960" s="5"/>
      <c r="N960" s="5"/>
      <c r="O960" s="5"/>
      <c r="P960" s="5"/>
      <c r="Q960" s="5"/>
      <c r="R960" s="5"/>
      <c r="S960" s="70"/>
      <c r="T960" s="70"/>
      <c r="U960" s="70"/>
      <c r="V960" s="18"/>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1"/>
      <c r="BA960" s="1"/>
    </row>
    <row r="961" spans="2:53">
      <c r="B961" s="1"/>
      <c r="C961" s="1"/>
      <c r="D961" s="1"/>
      <c r="E961" s="1"/>
      <c r="F961" s="1"/>
      <c r="G961" s="5"/>
      <c r="H961" s="1"/>
      <c r="I961" s="1"/>
      <c r="J961" s="5"/>
      <c r="K961" s="1"/>
      <c r="L961" s="1"/>
      <c r="M961" s="5"/>
      <c r="N961" s="5"/>
      <c r="O961" s="5"/>
      <c r="P961" s="5"/>
      <c r="Q961" s="5"/>
      <c r="R961" s="5"/>
      <c r="S961" s="70"/>
      <c r="T961" s="70"/>
      <c r="U961" s="70"/>
      <c r="V961" s="18"/>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1"/>
      <c r="BA961" s="1"/>
    </row>
    <row r="962" spans="2:53">
      <c r="B962" s="1"/>
      <c r="C962" s="1"/>
      <c r="D962" s="1"/>
      <c r="E962" s="1"/>
      <c r="F962" s="1"/>
      <c r="G962" s="5"/>
      <c r="H962" s="1"/>
      <c r="I962" s="1"/>
      <c r="J962" s="5"/>
      <c r="K962" s="1"/>
      <c r="L962" s="1"/>
      <c r="M962" s="5"/>
      <c r="N962" s="5"/>
      <c r="O962" s="5"/>
      <c r="P962" s="5"/>
      <c r="Q962" s="5"/>
      <c r="R962" s="5"/>
      <c r="S962" s="70"/>
      <c r="T962" s="70"/>
      <c r="U962" s="70"/>
      <c r="V962" s="18"/>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1"/>
      <c r="BA962" s="1"/>
    </row>
    <row r="963" spans="2:53">
      <c r="B963" s="1"/>
      <c r="C963" s="1"/>
      <c r="D963" s="1"/>
      <c r="E963" s="1"/>
      <c r="F963" s="1"/>
      <c r="G963" s="5"/>
      <c r="H963" s="1"/>
      <c r="I963" s="1"/>
      <c r="J963" s="5"/>
      <c r="K963" s="1"/>
      <c r="L963" s="1"/>
      <c r="M963" s="5"/>
      <c r="N963" s="5"/>
      <c r="O963" s="5"/>
      <c r="P963" s="5"/>
      <c r="Q963" s="5"/>
      <c r="R963" s="5"/>
      <c r="S963" s="70"/>
      <c r="T963" s="70"/>
      <c r="U963" s="70"/>
      <c r="V963" s="18"/>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1"/>
      <c r="BA963" s="1"/>
    </row>
    <row r="964" spans="2:53">
      <c r="B964" s="1"/>
      <c r="C964" s="1"/>
      <c r="D964" s="1"/>
      <c r="E964" s="1"/>
      <c r="F964" s="1"/>
      <c r="G964" s="5"/>
      <c r="H964" s="1"/>
      <c r="I964" s="1"/>
      <c r="J964" s="5"/>
      <c r="K964" s="1"/>
      <c r="L964" s="1"/>
      <c r="M964" s="5"/>
      <c r="N964" s="5"/>
      <c r="O964" s="5"/>
      <c r="P964" s="5"/>
      <c r="Q964" s="5"/>
      <c r="R964" s="5"/>
      <c r="S964" s="70"/>
      <c r="T964" s="70"/>
      <c r="U964" s="70"/>
      <c r="V964" s="18"/>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1"/>
      <c r="BA964" s="1"/>
    </row>
    <row r="965" spans="2:53">
      <c r="B965" s="1"/>
      <c r="C965" s="1"/>
      <c r="D965" s="1"/>
      <c r="E965" s="1"/>
      <c r="F965" s="1"/>
      <c r="G965" s="5"/>
      <c r="H965" s="1"/>
      <c r="I965" s="1"/>
      <c r="J965" s="5"/>
      <c r="K965" s="1"/>
      <c r="L965" s="1"/>
      <c r="M965" s="5"/>
      <c r="N965" s="5"/>
      <c r="O965" s="5"/>
      <c r="P965" s="5"/>
      <c r="Q965" s="5"/>
      <c r="R965" s="5"/>
      <c r="S965" s="70"/>
      <c r="T965" s="70"/>
      <c r="U965" s="70"/>
      <c r="V965" s="18"/>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1"/>
      <c r="BA965" s="1"/>
    </row>
    <row r="966" spans="2:53">
      <c r="B966" s="1"/>
      <c r="C966" s="1"/>
      <c r="D966" s="1"/>
      <c r="E966" s="1"/>
      <c r="F966" s="1"/>
      <c r="G966" s="5"/>
      <c r="H966" s="1"/>
      <c r="I966" s="1"/>
      <c r="J966" s="5"/>
      <c r="K966" s="1"/>
      <c r="L966" s="1"/>
      <c r="M966" s="5"/>
      <c r="N966" s="5"/>
      <c r="O966" s="5"/>
      <c r="P966" s="5"/>
      <c r="Q966" s="5"/>
      <c r="R966" s="5"/>
      <c r="S966" s="70"/>
      <c r="T966" s="70"/>
      <c r="U966" s="70"/>
      <c r="V966" s="18"/>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1"/>
      <c r="BA966" s="1"/>
    </row>
    <row r="967" spans="2:53">
      <c r="B967" s="1"/>
      <c r="C967" s="1"/>
      <c r="D967" s="1"/>
      <c r="E967" s="1"/>
      <c r="F967" s="1"/>
      <c r="G967" s="5"/>
      <c r="H967" s="1"/>
      <c r="I967" s="1"/>
      <c r="J967" s="5"/>
      <c r="K967" s="1"/>
      <c r="L967" s="1"/>
      <c r="M967" s="5"/>
      <c r="N967" s="5"/>
      <c r="O967" s="5"/>
      <c r="P967" s="5"/>
      <c r="Q967" s="5"/>
      <c r="R967" s="5"/>
      <c r="S967" s="70"/>
      <c r="T967" s="70"/>
      <c r="U967" s="70"/>
      <c r="V967" s="18"/>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1"/>
      <c r="BA967" s="1"/>
    </row>
    <row r="968" spans="2:53">
      <c r="B968" s="1"/>
      <c r="C968" s="1"/>
      <c r="D968" s="1"/>
      <c r="E968" s="1"/>
      <c r="F968" s="1"/>
      <c r="G968" s="5"/>
      <c r="H968" s="1"/>
      <c r="I968" s="1"/>
      <c r="J968" s="5"/>
      <c r="K968" s="1"/>
      <c r="L968" s="1"/>
      <c r="M968" s="5"/>
      <c r="N968" s="5"/>
      <c r="O968" s="5"/>
      <c r="P968" s="5"/>
      <c r="Q968" s="5"/>
      <c r="R968" s="5"/>
      <c r="S968" s="70"/>
      <c r="T968" s="70"/>
      <c r="U968" s="70"/>
      <c r="V968" s="18"/>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1"/>
      <c r="BA968" s="1"/>
    </row>
    <row r="969" spans="2:53">
      <c r="B969" s="1"/>
      <c r="C969" s="1"/>
      <c r="D969" s="1"/>
      <c r="E969" s="1"/>
      <c r="F969" s="1"/>
      <c r="G969" s="5"/>
      <c r="H969" s="1"/>
      <c r="I969" s="1"/>
      <c r="J969" s="5"/>
      <c r="K969" s="1"/>
      <c r="L969" s="1"/>
      <c r="M969" s="5"/>
      <c r="N969" s="5"/>
      <c r="O969" s="5"/>
      <c r="P969" s="5"/>
      <c r="Q969" s="5"/>
      <c r="R969" s="5"/>
      <c r="S969" s="70"/>
      <c r="T969" s="70"/>
      <c r="U969" s="70"/>
      <c r="V969" s="18"/>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1"/>
      <c r="BA969" s="1"/>
    </row>
    <row r="970" spans="2:53">
      <c r="B970" s="1"/>
      <c r="C970" s="1"/>
      <c r="D970" s="1"/>
      <c r="E970" s="1"/>
      <c r="F970" s="1"/>
      <c r="G970" s="5"/>
      <c r="H970" s="1"/>
      <c r="I970" s="1"/>
      <c r="J970" s="5"/>
      <c r="K970" s="1"/>
      <c r="L970" s="1"/>
      <c r="M970" s="5"/>
      <c r="N970" s="5"/>
      <c r="O970" s="5"/>
      <c r="P970" s="5"/>
      <c r="Q970" s="5"/>
      <c r="R970" s="5"/>
      <c r="S970" s="70"/>
      <c r="T970" s="70"/>
      <c r="U970" s="70"/>
      <c r="V970" s="18"/>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1"/>
      <c r="BA970" s="1"/>
    </row>
    <row r="971" spans="2:53">
      <c r="B971" s="1"/>
      <c r="C971" s="1"/>
      <c r="D971" s="1"/>
      <c r="E971" s="1"/>
      <c r="F971" s="1"/>
      <c r="G971" s="5"/>
      <c r="H971" s="1"/>
      <c r="I971" s="1"/>
      <c r="J971" s="5"/>
      <c r="K971" s="1"/>
      <c r="L971" s="1"/>
      <c r="M971" s="5"/>
      <c r="N971" s="5"/>
      <c r="O971" s="5"/>
      <c r="P971" s="5"/>
      <c r="Q971" s="5"/>
      <c r="R971" s="5"/>
      <c r="S971" s="70"/>
      <c r="T971" s="70"/>
      <c r="U971" s="70"/>
      <c r="V971" s="18"/>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1"/>
      <c r="BA971" s="1"/>
    </row>
    <row r="972" spans="2:53">
      <c r="B972" s="1"/>
      <c r="C972" s="1"/>
      <c r="D972" s="1"/>
      <c r="E972" s="1"/>
      <c r="F972" s="1"/>
      <c r="G972" s="5"/>
      <c r="H972" s="1"/>
      <c r="I972" s="1"/>
      <c r="J972" s="5"/>
      <c r="K972" s="1"/>
      <c r="L972" s="1"/>
      <c r="M972" s="5"/>
      <c r="N972" s="5"/>
      <c r="O972" s="5"/>
      <c r="P972" s="5"/>
      <c r="Q972" s="5"/>
      <c r="R972" s="5"/>
      <c r="S972" s="70"/>
      <c r="T972" s="70"/>
      <c r="U972" s="70"/>
      <c r="V972" s="18"/>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1"/>
      <c r="BA972" s="1"/>
    </row>
    <row r="973" spans="2:53">
      <c r="B973" s="1"/>
      <c r="C973" s="1"/>
      <c r="D973" s="1"/>
      <c r="E973" s="1"/>
      <c r="F973" s="1"/>
      <c r="G973" s="5"/>
      <c r="H973" s="1"/>
      <c r="I973" s="1"/>
      <c r="J973" s="5"/>
      <c r="K973" s="1"/>
      <c r="L973" s="1"/>
      <c r="M973" s="5"/>
      <c r="N973" s="5"/>
      <c r="O973" s="5"/>
      <c r="P973" s="5"/>
      <c r="Q973" s="5"/>
      <c r="R973" s="5"/>
      <c r="S973" s="70"/>
      <c r="T973" s="70"/>
      <c r="U973" s="70"/>
      <c r="V973" s="18"/>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1"/>
      <c r="BA973" s="1"/>
    </row>
    <row r="974" spans="2:53">
      <c r="B974" s="1"/>
      <c r="C974" s="1"/>
      <c r="D974" s="1"/>
      <c r="E974" s="1"/>
      <c r="F974" s="1"/>
      <c r="G974" s="5"/>
      <c r="H974" s="1"/>
      <c r="I974" s="1"/>
      <c r="J974" s="5"/>
      <c r="K974" s="1"/>
      <c r="L974" s="1"/>
      <c r="M974" s="5"/>
      <c r="N974" s="5"/>
      <c r="O974" s="5"/>
      <c r="P974" s="5"/>
      <c r="Q974" s="5"/>
      <c r="R974" s="5"/>
      <c r="S974" s="70"/>
      <c r="T974" s="70"/>
      <c r="U974" s="70"/>
      <c r="V974" s="18"/>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1"/>
      <c r="BA974" s="1"/>
    </row>
    <row r="975" spans="2:53">
      <c r="B975" s="1"/>
      <c r="C975" s="1"/>
      <c r="D975" s="1"/>
      <c r="E975" s="1"/>
      <c r="F975" s="1"/>
      <c r="G975" s="5"/>
      <c r="H975" s="1"/>
      <c r="I975" s="1"/>
      <c r="J975" s="5"/>
      <c r="K975" s="1"/>
      <c r="L975" s="1"/>
      <c r="M975" s="5"/>
      <c r="N975" s="5"/>
      <c r="O975" s="5"/>
      <c r="P975" s="5"/>
      <c r="Q975" s="5"/>
      <c r="R975" s="5"/>
      <c r="S975" s="70"/>
      <c r="T975" s="70"/>
      <c r="U975" s="70"/>
      <c r="V975" s="18"/>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1"/>
      <c r="BA975" s="1"/>
    </row>
    <row r="976" spans="2:53">
      <c r="B976" s="1"/>
      <c r="C976" s="1"/>
      <c r="D976" s="1"/>
      <c r="E976" s="1"/>
      <c r="F976" s="1"/>
      <c r="G976" s="5"/>
      <c r="H976" s="1"/>
      <c r="I976" s="1"/>
      <c r="J976" s="5"/>
      <c r="K976" s="1"/>
      <c r="L976" s="1"/>
      <c r="M976" s="5"/>
      <c r="N976" s="5"/>
      <c r="O976" s="5"/>
      <c r="P976" s="5"/>
      <c r="Q976" s="5"/>
      <c r="R976" s="5"/>
      <c r="S976" s="70"/>
      <c r="T976" s="70"/>
      <c r="U976" s="70"/>
      <c r="V976" s="18"/>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1"/>
      <c r="BA976" s="1"/>
    </row>
    <row r="977" spans="2:53">
      <c r="B977" s="1"/>
      <c r="C977" s="1"/>
      <c r="D977" s="1"/>
      <c r="E977" s="1"/>
      <c r="F977" s="1"/>
      <c r="G977" s="5"/>
      <c r="H977" s="1"/>
      <c r="I977" s="1"/>
      <c r="J977" s="5"/>
      <c r="K977" s="1"/>
      <c r="L977" s="1"/>
      <c r="M977" s="5"/>
      <c r="N977" s="5"/>
      <c r="O977" s="5"/>
      <c r="P977" s="5"/>
      <c r="Q977" s="5"/>
      <c r="R977" s="5"/>
      <c r="S977" s="70"/>
      <c r="T977" s="70"/>
      <c r="U977" s="70"/>
      <c r="V977" s="18"/>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1"/>
      <c r="BA977" s="1"/>
    </row>
    <row r="978" spans="2:53">
      <c r="B978" s="1"/>
      <c r="C978" s="1"/>
      <c r="D978" s="1"/>
      <c r="E978" s="1"/>
      <c r="F978" s="1"/>
      <c r="G978" s="5"/>
      <c r="H978" s="1"/>
      <c r="I978" s="1"/>
      <c r="J978" s="5"/>
      <c r="K978" s="1"/>
      <c r="L978" s="1"/>
      <c r="M978" s="5"/>
      <c r="N978" s="5"/>
      <c r="O978" s="5"/>
      <c r="P978" s="5"/>
      <c r="Q978" s="5"/>
      <c r="R978" s="5"/>
      <c r="S978" s="70"/>
      <c r="T978" s="70"/>
      <c r="U978" s="70"/>
      <c r="V978" s="18"/>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1"/>
      <c r="BA978" s="1"/>
    </row>
    <row r="979" spans="2:53">
      <c r="B979" s="1"/>
      <c r="C979" s="1"/>
      <c r="D979" s="1"/>
      <c r="E979" s="1"/>
      <c r="F979" s="1"/>
      <c r="G979" s="5"/>
      <c r="H979" s="1"/>
      <c r="I979" s="1"/>
      <c r="J979" s="5"/>
      <c r="K979" s="1"/>
      <c r="L979" s="1"/>
      <c r="M979" s="5"/>
      <c r="N979" s="5"/>
      <c r="O979" s="5"/>
      <c r="P979" s="5"/>
      <c r="Q979" s="5"/>
      <c r="R979" s="5"/>
      <c r="S979" s="70"/>
      <c r="T979" s="70"/>
      <c r="U979" s="70"/>
      <c r="V979" s="18"/>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1"/>
      <c r="BA979" s="1"/>
    </row>
    <row r="980" spans="2:53">
      <c r="B980" s="1"/>
      <c r="C980" s="1"/>
      <c r="D980" s="1"/>
      <c r="E980" s="1"/>
      <c r="F980" s="1"/>
      <c r="G980" s="5"/>
      <c r="H980" s="1"/>
      <c r="I980" s="1"/>
      <c r="J980" s="5"/>
      <c r="K980" s="1"/>
      <c r="L980" s="1"/>
      <c r="M980" s="5"/>
      <c r="N980" s="5"/>
      <c r="O980" s="5"/>
      <c r="P980" s="5"/>
      <c r="Q980" s="5"/>
      <c r="R980" s="5"/>
      <c r="S980" s="70"/>
      <c r="T980" s="70"/>
      <c r="U980" s="70"/>
      <c r="V980" s="18"/>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1"/>
      <c r="BA980" s="1"/>
    </row>
    <row r="981" spans="2:53">
      <c r="B981" s="1"/>
      <c r="C981" s="1"/>
      <c r="D981" s="1"/>
      <c r="E981" s="1"/>
      <c r="F981" s="1"/>
      <c r="G981" s="5"/>
      <c r="H981" s="1"/>
      <c r="I981" s="1"/>
      <c r="J981" s="5"/>
      <c r="K981" s="1"/>
      <c r="L981" s="1"/>
      <c r="M981" s="5"/>
      <c r="N981" s="5"/>
      <c r="O981" s="5"/>
      <c r="P981" s="5"/>
      <c r="Q981" s="5"/>
      <c r="R981" s="5"/>
      <c r="S981" s="70"/>
      <c r="T981" s="70"/>
      <c r="U981" s="70"/>
      <c r="V981" s="18"/>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1"/>
      <c r="BA981" s="1"/>
    </row>
    <row r="982" spans="2:53">
      <c r="B982" s="1"/>
      <c r="C982" s="1"/>
      <c r="D982" s="1"/>
      <c r="E982" s="1"/>
      <c r="F982" s="1"/>
      <c r="G982" s="5"/>
      <c r="H982" s="1"/>
      <c r="I982" s="1"/>
      <c r="J982" s="5"/>
      <c r="K982" s="1"/>
      <c r="L982" s="1"/>
      <c r="M982" s="5"/>
      <c r="N982" s="5"/>
      <c r="O982" s="5"/>
      <c r="P982" s="5"/>
      <c r="Q982" s="5"/>
      <c r="R982" s="5"/>
      <c r="S982" s="70"/>
      <c r="T982" s="70"/>
      <c r="U982" s="70"/>
      <c r="V982" s="18"/>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1"/>
      <c r="BA982" s="1"/>
    </row>
    <row r="983" spans="2:53">
      <c r="B983" s="1"/>
      <c r="C983" s="1"/>
      <c r="D983" s="1"/>
      <c r="E983" s="1"/>
      <c r="F983" s="1"/>
      <c r="G983" s="5"/>
      <c r="H983" s="1"/>
      <c r="I983" s="1"/>
      <c r="J983" s="5"/>
      <c r="K983" s="1"/>
      <c r="L983" s="1"/>
      <c r="M983" s="5"/>
      <c r="N983" s="5"/>
      <c r="O983" s="5"/>
      <c r="P983" s="5"/>
      <c r="Q983" s="5"/>
      <c r="R983" s="5"/>
      <c r="S983" s="70"/>
      <c r="T983" s="70"/>
      <c r="U983" s="70"/>
      <c r="V983" s="18"/>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1"/>
      <c r="BA983" s="1"/>
    </row>
    <row r="984" spans="2:53">
      <c r="B984" s="1"/>
      <c r="C984" s="1"/>
      <c r="D984" s="1"/>
      <c r="E984" s="1"/>
      <c r="F984" s="1"/>
      <c r="G984" s="5"/>
      <c r="H984" s="1"/>
      <c r="I984" s="1"/>
      <c r="J984" s="5"/>
      <c r="K984" s="1"/>
      <c r="L984" s="1"/>
      <c r="M984" s="5"/>
      <c r="N984" s="5"/>
      <c r="O984" s="5"/>
      <c r="P984" s="5"/>
      <c r="Q984" s="5"/>
      <c r="R984" s="5"/>
      <c r="S984" s="70"/>
      <c r="T984" s="70"/>
      <c r="U984" s="70"/>
      <c r="V984" s="18"/>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1"/>
      <c r="BA984" s="1"/>
    </row>
    <row r="985" spans="2:53">
      <c r="B985" s="1"/>
      <c r="C985" s="1"/>
      <c r="D985" s="1"/>
      <c r="E985" s="1"/>
      <c r="F985" s="1"/>
      <c r="G985" s="5"/>
      <c r="H985" s="1"/>
      <c r="I985" s="1"/>
      <c r="J985" s="5"/>
      <c r="K985" s="1"/>
      <c r="L985" s="1"/>
      <c r="M985" s="5"/>
      <c r="N985" s="5"/>
      <c r="O985" s="5"/>
      <c r="P985" s="5"/>
      <c r="Q985" s="5"/>
      <c r="R985" s="5"/>
      <c r="S985" s="70"/>
      <c r="T985" s="70"/>
      <c r="U985" s="70"/>
      <c r="V985" s="18"/>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1"/>
      <c r="BA985" s="1"/>
    </row>
    <row r="986" spans="2:53">
      <c r="B986" s="1"/>
      <c r="C986" s="1"/>
      <c r="D986" s="1"/>
      <c r="E986" s="1"/>
      <c r="F986" s="1"/>
      <c r="G986" s="5"/>
      <c r="H986" s="1"/>
      <c r="I986" s="1"/>
      <c r="J986" s="5"/>
      <c r="K986" s="1"/>
      <c r="L986" s="1"/>
      <c r="M986" s="5"/>
      <c r="N986" s="5"/>
      <c r="O986" s="5"/>
      <c r="P986" s="5"/>
      <c r="Q986" s="5"/>
      <c r="R986" s="5"/>
      <c r="S986" s="70"/>
      <c r="T986" s="70"/>
      <c r="U986" s="70"/>
      <c r="V986" s="18"/>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1"/>
      <c r="BA986" s="1"/>
    </row>
    <row r="987" spans="2:53">
      <c r="B987" s="1"/>
      <c r="C987" s="1"/>
      <c r="D987" s="1"/>
      <c r="E987" s="1"/>
      <c r="F987" s="1"/>
      <c r="G987" s="5"/>
      <c r="H987" s="1"/>
      <c r="I987" s="1"/>
      <c r="J987" s="5"/>
      <c r="K987" s="1"/>
      <c r="L987" s="1"/>
      <c r="M987" s="5"/>
      <c r="N987" s="5"/>
      <c r="O987" s="5"/>
      <c r="P987" s="5"/>
      <c r="Q987" s="5"/>
      <c r="R987" s="5"/>
      <c r="S987" s="70"/>
      <c r="T987" s="70"/>
      <c r="U987" s="70"/>
      <c r="V987" s="18"/>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1"/>
      <c r="BA987" s="1"/>
    </row>
    <row r="988" spans="2:53">
      <c r="B988" s="1"/>
      <c r="C988" s="1"/>
      <c r="D988" s="1"/>
      <c r="E988" s="1"/>
      <c r="F988" s="1"/>
      <c r="G988" s="5"/>
      <c r="H988" s="1"/>
      <c r="I988" s="1"/>
      <c r="J988" s="5"/>
      <c r="K988" s="1"/>
      <c r="L988" s="1"/>
      <c r="M988" s="5"/>
      <c r="N988" s="5"/>
      <c r="O988" s="5"/>
      <c r="P988" s="5"/>
      <c r="Q988" s="5"/>
      <c r="R988" s="5"/>
      <c r="S988" s="70"/>
      <c r="T988" s="70"/>
      <c r="U988" s="70"/>
      <c r="V988" s="18"/>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1"/>
      <c r="BA988" s="1"/>
    </row>
    <row r="989" spans="2:53">
      <c r="B989" s="1"/>
      <c r="C989" s="1"/>
      <c r="D989" s="1"/>
      <c r="E989" s="1"/>
      <c r="F989" s="1"/>
      <c r="G989" s="5"/>
      <c r="H989" s="1"/>
      <c r="I989" s="1"/>
      <c r="J989" s="5"/>
      <c r="K989" s="1"/>
      <c r="L989" s="1"/>
      <c r="M989" s="5"/>
      <c r="N989" s="5"/>
      <c r="O989" s="5"/>
      <c r="P989" s="5"/>
      <c r="Q989" s="5"/>
      <c r="R989" s="5"/>
      <c r="S989" s="70"/>
      <c r="T989" s="70"/>
      <c r="U989" s="70"/>
      <c r="V989" s="18"/>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1"/>
      <c r="BA989" s="1"/>
    </row>
    <row r="990" spans="2:53">
      <c r="B990" s="1"/>
      <c r="C990" s="1"/>
      <c r="D990" s="1"/>
      <c r="E990" s="1"/>
      <c r="F990" s="1"/>
      <c r="G990" s="5"/>
      <c r="H990" s="1"/>
      <c r="I990" s="1"/>
      <c r="J990" s="5"/>
      <c r="K990" s="1"/>
      <c r="L990" s="1"/>
      <c r="M990" s="5"/>
      <c r="N990" s="5"/>
      <c r="O990" s="5"/>
      <c r="P990" s="5"/>
      <c r="Q990" s="5"/>
      <c r="R990" s="5"/>
      <c r="S990" s="70"/>
      <c r="T990" s="70"/>
      <c r="U990" s="70"/>
      <c r="V990" s="18"/>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1"/>
      <c r="BA990" s="1"/>
    </row>
    <row r="991" spans="2:53">
      <c r="B991" s="1"/>
      <c r="C991" s="1"/>
      <c r="D991" s="1"/>
      <c r="E991" s="1"/>
      <c r="F991" s="1"/>
      <c r="G991" s="5"/>
      <c r="H991" s="1"/>
      <c r="I991" s="1"/>
      <c r="J991" s="5"/>
      <c r="K991" s="1"/>
      <c r="L991" s="1"/>
      <c r="M991" s="5"/>
      <c r="N991" s="5"/>
      <c r="O991" s="5"/>
      <c r="P991" s="5"/>
      <c r="Q991" s="5"/>
      <c r="R991" s="5"/>
      <c r="S991" s="70"/>
      <c r="T991" s="70"/>
      <c r="U991" s="70"/>
      <c r="V991" s="18"/>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1"/>
      <c r="BA991" s="1"/>
    </row>
    <row r="992" spans="2:53">
      <c r="B992" s="1"/>
      <c r="C992" s="1"/>
      <c r="D992" s="1"/>
      <c r="E992" s="1"/>
      <c r="F992" s="1"/>
      <c r="G992" s="5"/>
      <c r="H992" s="1"/>
      <c r="I992" s="1"/>
      <c r="J992" s="5"/>
      <c r="K992" s="1"/>
      <c r="L992" s="1"/>
      <c r="M992" s="5"/>
      <c r="N992" s="5"/>
      <c r="O992" s="5"/>
      <c r="P992" s="5"/>
      <c r="Q992" s="5"/>
      <c r="R992" s="5"/>
      <c r="S992" s="70"/>
      <c r="T992" s="70"/>
      <c r="U992" s="70"/>
      <c r="V992" s="18"/>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1"/>
      <c r="BA992" s="1"/>
    </row>
    <row r="993" spans="2:53">
      <c r="B993" s="1"/>
      <c r="C993" s="1"/>
      <c r="D993" s="1"/>
      <c r="E993" s="1"/>
      <c r="F993" s="1"/>
      <c r="G993" s="5"/>
      <c r="H993" s="1"/>
      <c r="I993" s="1"/>
      <c r="J993" s="5"/>
      <c r="K993" s="1"/>
      <c r="L993" s="1"/>
      <c r="M993" s="5"/>
      <c r="N993" s="5"/>
      <c r="O993" s="5"/>
      <c r="P993" s="5"/>
      <c r="Q993" s="5"/>
      <c r="R993" s="5"/>
      <c r="S993" s="70"/>
      <c r="T993" s="70"/>
      <c r="U993" s="70"/>
      <c r="V993" s="18"/>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1"/>
      <c r="BA993" s="1"/>
    </row>
    <row r="994" spans="2:53">
      <c r="B994" s="1"/>
      <c r="C994" s="1"/>
      <c r="D994" s="1"/>
      <c r="E994" s="1"/>
      <c r="F994" s="1"/>
      <c r="G994" s="5"/>
      <c r="H994" s="1"/>
      <c r="I994" s="1"/>
      <c r="J994" s="5"/>
      <c r="K994" s="1"/>
      <c r="L994" s="1"/>
      <c r="M994" s="5"/>
      <c r="N994" s="5"/>
      <c r="O994" s="5"/>
      <c r="P994" s="5"/>
      <c r="Q994" s="5"/>
      <c r="R994" s="5"/>
      <c r="S994" s="70"/>
      <c r="T994" s="70"/>
      <c r="U994" s="70"/>
      <c r="V994" s="18"/>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1"/>
      <c r="BA994" s="1"/>
    </row>
    <row r="995" spans="2:53">
      <c r="B995" s="1"/>
      <c r="C995" s="1"/>
      <c r="D995" s="1"/>
      <c r="E995" s="1"/>
      <c r="F995" s="1"/>
      <c r="G995" s="5"/>
      <c r="H995" s="1"/>
      <c r="I995" s="1"/>
      <c r="J995" s="5"/>
      <c r="K995" s="1"/>
      <c r="L995" s="1"/>
      <c r="M995" s="5"/>
      <c r="N995" s="5"/>
      <c r="O995" s="5"/>
      <c r="P995" s="5"/>
      <c r="Q995" s="5"/>
      <c r="R995" s="5"/>
      <c r="S995" s="70"/>
      <c r="T995" s="70"/>
      <c r="U995" s="70"/>
      <c r="V995" s="18"/>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1"/>
      <c r="BA995" s="1"/>
    </row>
    <row r="996" spans="2:53">
      <c r="B996" s="1"/>
      <c r="C996" s="1"/>
      <c r="D996" s="1"/>
      <c r="E996" s="1"/>
      <c r="F996" s="1"/>
      <c r="G996" s="5"/>
      <c r="H996" s="1"/>
      <c r="I996" s="1"/>
      <c r="J996" s="5"/>
      <c r="K996" s="1"/>
      <c r="L996" s="1"/>
      <c r="M996" s="5"/>
      <c r="N996" s="5"/>
      <c r="O996" s="5"/>
      <c r="P996" s="5"/>
      <c r="Q996" s="5"/>
      <c r="R996" s="5"/>
      <c r="S996" s="70"/>
      <c r="T996" s="70"/>
      <c r="U996" s="70"/>
      <c r="V996" s="18"/>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1"/>
      <c r="BA996" s="1"/>
    </row>
    <row r="997" spans="2:53">
      <c r="B997" s="1"/>
      <c r="C997" s="1"/>
      <c r="D997" s="1"/>
      <c r="E997" s="1"/>
      <c r="F997" s="1"/>
      <c r="G997" s="5"/>
      <c r="H997" s="1"/>
      <c r="I997" s="1"/>
      <c r="J997" s="5"/>
      <c r="K997" s="1"/>
      <c r="L997" s="1"/>
      <c r="M997" s="5"/>
      <c r="N997" s="5"/>
      <c r="O997" s="5"/>
      <c r="P997" s="5"/>
      <c r="Q997" s="5"/>
      <c r="R997" s="5"/>
      <c r="S997" s="70"/>
      <c r="T997" s="70"/>
      <c r="U997" s="70"/>
      <c r="V997" s="18"/>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1"/>
      <c r="BA997" s="1"/>
    </row>
    <row r="998" spans="2:53">
      <c r="B998" s="1"/>
      <c r="C998" s="1"/>
      <c r="D998" s="1"/>
      <c r="E998" s="1"/>
      <c r="F998" s="1"/>
      <c r="G998" s="5"/>
      <c r="H998" s="1"/>
      <c r="I998" s="1"/>
      <c r="J998" s="5"/>
      <c r="K998" s="1"/>
      <c r="L998" s="1"/>
      <c r="M998" s="5"/>
      <c r="N998" s="5"/>
      <c r="O998" s="5"/>
      <c r="P998" s="5"/>
      <c r="Q998" s="5"/>
      <c r="R998" s="5"/>
      <c r="S998" s="70"/>
      <c r="T998" s="70"/>
      <c r="U998" s="70"/>
      <c r="V998" s="18"/>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1"/>
      <c r="BA998" s="1"/>
    </row>
    <row r="999" spans="2:53">
      <c r="B999" s="1"/>
      <c r="C999" s="1"/>
      <c r="D999" s="1"/>
      <c r="E999" s="1"/>
      <c r="F999" s="1"/>
      <c r="G999" s="5"/>
      <c r="H999" s="1"/>
      <c r="I999" s="1"/>
      <c r="J999" s="5"/>
      <c r="K999" s="1"/>
      <c r="L999" s="1"/>
      <c r="M999" s="5"/>
      <c r="N999" s="5"/>
      <c r="O999" s="5"/>
      <c r="P999" s="5"/>
      <c r="Q999" s="5"/>
      <c r="R999" s="5"/>
      <c r="S999" s="70"/>
      <c r="T999" s="70"/>
      <c r="U999" s="70"/>
      <c r="V999" s="18"/>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1"/>
      <c r="BA999" s="1"/>
    </row>
    <row r="1000" spans="2:53">
      <c r="B1000" s="1"/>
      <c r="C1000" s="1"/>
      <c r="D1000" s="1"/>
      <c r="E1000" s="1"/>
      <c r="F1000" s="1"/>
      <c r="G1000" s="5"/>
      <c r="H1000" s="1"/>
      <c r="I1000" s="1"/>
      <c r="J1000" s="5"/>
      <c r="K1000" s="1"/>
      <c r="L1000" s="1"/>
      <c r="M1000" s="5"/>
      <c r="N1000" s="5"/>
      <c r="O1000" s="5"/>
      <c r="P1000" s="5"/>
      <c r="Q1000" s="5"/>
      <c r="R1000" s="5"/>
      <c r="S1000" s="70"/>
      <c r="T1000" s="70"/>
      <c r="U1000" s="70"/>
      <c r="V1000" s="18"/>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1"/>
      <c r="BA1000" s="1"/>
    </row>
    <row r="1001" spans="2:53">
      <c r="B1001" s="1"/>
      <c r="C1001" s="1"/>
      <c r="D1001" s="1"/>
      <c r="E1001" s="1"/>
      <c r="F1001" s="1"/>
      <c r="G1001" s="5"/>
      <c r="H1001" s="1"/>
      <c r="I1001" s="1"/>
      <c r="J1001" s="5"/>
      <c r="K1001" s="1"/>
      <c r="L1001" s="1"/>
      <c r="M1001" s="5"/>
      <c r="N1001" s="5"/>
      <c r="O1001" s="5"/>
      <c r="P1001" s="5"/>
      <c r="Q1001" s="5"/>
      <c r="R1001" s="5"/>
      <c r="S1001" s="70"/>
      <c r="T1001" s="70"/>
      <c r="U1001" s="70"/>
      <c r="V1001" s="18"/>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1"/>
      <c r="BA1001" s="1"/>
    </row>
    <row r="1002" spans="2:53">
      <c r="B1002" s="1"/>
      <c r="C1002" s="1"/>
      <c r="D1002" s="1"/>
      <c r="E1002" s="1"/>
      <c r="F1002" s="1"/>
      <c r="G1002" s="5"/>
      <c r="H1002" s="1"/>
      <c r="I1002" s="1"/>
      <c r="J1002" s="5"/>
      <c r="K1002" s="1"/>
      <c r="L1002" s="1"/>
      <c r="M1002" s="5"/>
      <c r="N1002" s="5"/>
      <c r="O1002" s="5"/>
      <c r="P1002" s="5"/>
      <c r="Q1002" s="5"/>
      <c r="R1002" s="5"/>
      <c r="S1002" s="70"/>
      <c r="T1002" s="70"/>
      <c r="U1002" s="70"/>
      <c r="V1002" s="18"/>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1"/>
      <c r="BA1002" s="1"/>
    </row>
    <row r="1003" spans="2:53">
      <c r="B1003" s="1"/>
      <c r="C1003" s="1"/>
      <c r="D1003" s="1"/>
      <c r="E1003" s="1"/>
      <c r="F1003" s="1"/>
      <c r="G1003" s="5"/>
      <c r="H1003" s="1"/>
      <c r="I1003" s="1"/>
      <c r="J1003" s="5"/>
      <c r="K1003" s="1"/>
      <c r="L1003" s="1"/>
      <c r="M1003" s="5"/>
      <c r="N1003" s="5"/>
      <c r="O1003" s="5"/>
      <c r="P1003" s="5"/>
      <c r="Q1003" s="5"/>
      <c r="R1003" s="5"/>
      <c r="S1003" s="70"/>
      <c r="T1003" s="70"/>
      <c r="U1003" s="70"/>
      <c r="V1003" s="18"/>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1"/>
      <c r="BA1003" s="1"/>
    </row>
    <row r="1004" spans="2:53">
      <c r="B1004" s="1"/>
      <c r="C1004" s="1"/>
      <c r="D1004" s="1"/>
      <c r="E1004" s="1"/>
      <c r="F1004" s="1"/>
      <c r="G1004" s="5"/>
      <c r="H1004" s="1"/>
      <c r="I1004" s="1"/>
      <c r="J1004" s="5"/>
      <c r="K1004" s="1"/>
      <c r="L1004" s="1"/>
      <c r="M1004" s="5"/>
      <c r="N1004" s="5"/>
      <c r="O1004" s="5"/>
      <c r="P1004" s="5"/>
      <c r="Q1004" s="5"/>
      <c r="R1004" s="5"/>
      <c r="S1004" s="70"/>
      <c r="T1004" s="70"/>
      <c r="U1004" s="70"/>
      <c r="V1004" s="18"/>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1"/>
      <c r="BA1004" s="1"/>
    </row>
    <row r="1005" spans="2:53">
      <c r="B1005" s="1"/>
      <c r="C1005" s="1"/>
      <c r="D1005" s="1"/>
      <c r="E1005" s="1"/>
      <c r="F1005" s="1"/>
      <c r="G1005" s="5"/>
      <c r="H1005" s="1"/>
      <c r="I1005" s="1"/>
      <c r="J1005" s="5"/>
      <c r="K1005" s="1"/>
      <c r="L1005" s="1"/>
      <c r="M1005" s="5"/>
      <c r="N1005" s="5"/>
      <c r="O1005" s="5"/>
      <c r="P1005" s="5"/>
      <c r="Q1005" s="5"/>
      <c r="R1005" s="5"/>
      <c r="S1005" s="70"/>
      <c r="T1005" s="70"/>
      <c r="U1005" s="70"/>
      <c r="V1005" s="18"/>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1"/>
      <c r="BA1005" s="1"/>
    </row>
    <row r="1006" spans="2:53">
      <c r="B1006" s="1"/>
      <c r="C1006" s="1"/>
      <c r="D1006" s="1"/>
      <c r="E1006" s="1"/>
      <c r="F1006" s="1"/>
      <c r="G1006" s="5"/>
      <c r="H1006" s="1"/>
      <c r="I1006" s="1"/>
      <c r="J1006" s="5"/>
      <c r="K1006" s="1"/>
      <c r="L1006" s="1"/>
      <c r="M1006" s="5"/>
      <c r="N1006" s="5"/>
      <c r="O1006" s="5"/>
      <c r="P1006" s="5"/>
      <c r="Q1006" s="5"/>
      <c r="R1006" s="5"/>
      <c r="S1006" s="70"/>
      <c r="T1006" s="70"/>
      <c r="U1006" s="70"/>
      <c r="V1006" s="18"/>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1"/>
      <c r="BA1006" s="1"/>
    </row>
    <row r="1007" spans="2:53">
      <c r="B1007" s="1"/>
      <c r="C1007" s="1"/>
      <c r="D1007" s="1"/>
      <c r="E1007" s="1"/>
      <c r="F1007" s="1"/>
      <c r="G1007" s="5"/>
      <c r="H1007" s="1"/>
      <c r="I1007" s="1"/>
      <c r="J1007" s="5"/>
      <c r="K1007" s="1"/>
      <c r="L1007" s="1"/>
      <c r="M1007" s="5"/>
      <c r="N1007" s="5"/>
      <c r="O1007" s="5"/>
      <c r="P1007" s="5"/>
      <c r="Q1007" s="5"/>
      <c r="R1007" s="5"/>
      <c r="S1007" s="70"/>
      <c r="T1007" s="70"/>
      <c r="U1007" s="70"/>
      <c r="V1007" s="18"/>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1"/>
      <c r="BA1007" s="1"/>
    </row>
    <row r="1008" spans="2:53">
      <c r="B1008" s="1"/>
      <c r="C1008" s="1"/>
      <c r="D1008" s="1"/>
      <c r="E1008" s="1"/>
      <c r="F1008" s="1"/>
      <c r="G1008" s="5"/>
      <c r="H1008" s="1"/>
      <c r="I1008" s="1"/>
      <c r="J1008" s="5"/>
      <c r="K1008" s="1"/>
      <c r="L1008" s="1"/>
      <c r="M1008" s="5"/>
      <c r="N1008" s="5"/>
      <c r="O1008" s="5"/>
      <c r="P1008" s="5"/>
      <c r="Q1008" s="5"/>
      <c r="R1008" s="5"/>
      <c r="S1008" s="70"/>
      <c r="T1008" s="70"/>
      <c r="U1008" s="70"/>
      <c r="V1008" s="18"/>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1"/>
      <c r="BA1008" s="1"/>
    </row>
    <row r="1009" spans="2:53">
      <c r="B1009" s="1"/>
      <c r="C1009" s="1"/>
      <c r="D1009" s="1"/>
      <c r="E1009" s="1"/>
      <c r="F1009" s="1"/>
      <c r="G1009" s="5"/>
      <c r="H1009" s="1"/>
      <c r="I1009" s="1"/>
      <c r="J1009" s="5"/>
      <c r="K1009" s="1"/>
      <c r="L1009" s="1"/>
      <c r="M1009" s="5"/>
      <c r="N1009" s="5"/>
      <c r="O1009" s="5"/>
      <c r="P1009" s="5"/>
      <c r="Q1009" s="5"/>
      <c r="R1009" s="5"/>
      <c r="S1009" s="70"/>
      <c r="T1009" s="70"/>
      <c r="U1009" s="70"/>
      <c r="V1009" s="18"/>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1"/>
      <c r="BA1009" s="1"/>
    </row>
    <row r="1010" spans="2:53">
      <c r="B1010" s="1"/>
      <c r="C1010" s="1"/>
      <c r="D1010" s="1"/>
      <c r="E1010" s="1"/>
      <c r="F1010" s="1"/>
      <c r="G1010" s="5"/>
      <c r="H1010" s="1"/>
      <c r="I1010" s="1"/>
      <c r="J1010" s="5"/>
      <c r="K1010" s="1"/>
      <c r="L1010" s="1"/>
      <c r="M1010" s="5"/>
      <c r="N1010" s="5"/>
      <c r="O1010" s="5"/>
      <c r="P1010" s="5"/>
      <c r="Q1010" s="5"/>
      <c r="R1010" s="5"/>
      <c r="S1010" s="70"/>
      <c r="T1010" s="70"/>
      <c r="U1010" s="70"/>
      <c r="V1010" s="18"/>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1"/>
      <c r="BA1010" s="1"/>
    </row>
    <row r="1011" spans="2:53">
      <c r="B1011" s="1"/>
      <c r="C1011" s="1"/>
      <c r="D1011" s="1"/>
      <c r="E1011" s="1"/>
      <c r="F1011" s="1"/>
      <c r="G1011" s="5"/>
      <c r="H1011" s="1"/>
      <c r="I1011" s="1"/>
      <c r="J1011" s="5"/>
      <c r="K1011" s="1"/>
      <c r="L1011" s="1"/>
      <c r="M1011" s="5"/>
      <c r="N1011" s="5"/>
      <c r="O1011" s="5"/>
      <c r="P1011" s="5"/>
      <c r="Q1011" s="5"/>
      <c r="R1011" s="5"/>
      <c r="S1011" s="70"/>
      <c r="T1011" s="70"/>
      <c r="U1011" s="70"/>
      <c r="V1011" s="18"/>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1"/>
      <c r="BA1011" s="1"/>
    </row>
    <row r="1012" spans="2:53">
      <c r="B1012" s="1"/>
      <c r="C1012" s="1"/>
      <c r="D1012" s="1"/>
      <c r="E1012" s="1"/>
      <c r="F1012" s="1"/>
      <c r="G1012" s="5"/>
      <c r="H1012" s="1"/>
      <c r="I1012" s="1"/>
      <c r="J1012" s="5"/>
      <c r="K1012" s="1"/>
      <c r="L1012" s="1"/>
      <c r="M1012" s="5"/>
      <c r="N1012" s="5"/>
      <c r="O1012" s="5"/>
      <c r="P1012" s="5"/>
      <c r="Q1012" s="5"/>
      <c r="R1012" s="5"/>
      <c r="S1012" s="70"/>
      <c r="T1012" s="70"/>
      <c r="U1012" s="70"/>
      <c r="V1012" s="18"/>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1"/>
      <c r="BA1012" s="1"/>
    </row>
    <row r="1013" spans="2:53">
      <c r="B1013" s="1"/>
      <c r="C1013" s="1"/>
      <c r="D1013" s="1"/>
      <c r="E1013" s="1"/>
      <c r="F1013" s="1"/>
      <c r="G1013" s="5"/>
      <c r="H1013" s="1"/>
      <c r="I1013" s="1"/>
      <c r="J1013" s="5"/>
      <c r="K1013" s="1"/>
      <c r="L1013" s="1"/>
      <c r="M1013" s="5"/>
      <c r="N1013" s="5"/>
      <c r="O1013" s="5"/>
      <c r="P1013" s="5"/>
      <c r="Q1013" s="5"/>
      <c r="R1013" s="5"/>
      <c r="S1013" s="70"/>
      <c r="T1013" s="70"/>
      <c r="U1013" s="70"/>
      <c r="V1013" s="18"/>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1"/>
      <c r="BA1013" s="1"/>
    </row>
    <row r="1014" spans="2:53">
      <c r="B1014" s="1"/>
      <c r="C1014" s="1"/>
      <c r="D1014" s="1"/>
      <c r="E1014" s="1"/>
      <c r="F1014" s="1"/>
      <c r="G1014" s="5"/>
      <c r="H1014" s="1"/>
      <c r="I1014" s="1"/>
      <c r="J1014" s="5"/>
      <c r="K1014" s="1"/>
      <c r="L1014" s="1"/>
      <c r="M1014" s="5"/>
      <c r="N1014" s="5"/>
      <c r="O1014" s="5"/>
      <c r="P1014" s="5"/>
      <c r="Q1014" s="5"/>
      <c r="R1014" s="5"/>
      <c r="S1014" s="70"/>
      <c r="T1014" s="70"/>
      <c r="U1014" s="70"/>
      <c r="V1014" s="18"/>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1"/>
      <c r="BA1014" s="1"/>
    </row>
    <row r="1015" spans="2:53">
      <c r="B1015" s="1"/>
      <c r="C1015" s="1"/>
      <c r="D1015" s="1"/>
      <c r="E1015" s="1"/>
      <c r="F1015" s="1"/>
      <c r="G1015" s="5"/>
      <c r="H1015" s="1"/>
      <c r="I1015" s="1"/>
      <c r="J1015" s="5"/>
      <c r="K1015" s="1"/>
      <c r="L1015" s="1"/>
      <c r="M1015" s="5"/>
      <c r="N1015" s="5"/>
      <c r="O1015" s="5"/>
      <c r="P1015" s="5"/>
      <c r="Q1015" s="5"/>
      <c r="R1015" s="5"/>
      <c r="S1015" s="70"/>
      <c r="T1015" s="70"/>
      <c r="U1015" s="70"/>
      <c r="V1015" s="18"/>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1"/>
      <c r="BA1015" s="1"/>
    </row>
    <row r="1016" spans="2:53">
      <c r="B1016" s="1"/>
      <c r="C1016" s="1"/>
      <c r="D1016" s="1"/>
      <c r="E1016" s="1"/>
      <c r="F1016" s="1"/>
      <c r="G1016" s="5"/>
      <c r="H1016" s="1"/>
      <c r="I1016" s="1"/>
      <c r="J1016" s="5"/>
      <c r="K1016" s="1"/>
      <c r="L1016" s="1"/>
      <c r="M1016" s="5"/>
      <c r="N1016" s="5"/>
      <c r="O1016" s="5"/>
      <c r="P1016" s="5"/>
      <c r="Q1016" s="5"/>
      <c r="R1016" s="5"/>
      <c r="S1016" s="70"/>
      <c r="T1016" s="70"/>
      <c r="U1016" s="70"/>
      <c r="V1016" s="18"/>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1"/>
      <c r="BA1016" s="1"/>
    </row>
    <row r="1017" spans="2:53">
      <c r="B1017" s="1"/>
      <c r="C1017" s="1"/>
      <c r="D1017" s="1"/>
      <c r="E1017" s="1"/>
      <c r="F1017" s="1"/>
      <c r="G1017" s="5"/>
      <c r="H1017" s="1"/>
      <c r="I1017" s="1"/>
      <c r="J1017" s="5"/>
      <c r="K1017" s="1"/>
      <c r="L1017" s="1"/>
      <c r="M1017" s="5"/>
      <c r="N1017" s="5"/>
      <c r="O1017" s="5"/>
      <c r="P1017" s="5"/>
      <c r="Q1017" s="5"/>
      <c r="R1017" s="5"/>
      <c r="S1017" s="70"/>
      <c r="T1017" s="70"/>
      <c r="U1017" s="70"/>
      <c r="V1017" s="18"/>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1"/>
      <c r="BA1017" s="1"/>
    </row>
    <row r="1018" spans="2:53">
      <c r="B1018" s="1"/>
      <c r="C1018" s="1"/>
      <c r="D1018" s="1"/>
      <c r="E1018" s="1"/>
      <c r="F1018" s="1"/>
      <c r="G1018" s="5"/>
      <c r="H1018" s="1"/>
      <c r="I1018" s="1"/>
      <c r="J1018" s="5"/>
      <c r="K1018" s="1"/>
      <c r="L1018" s="1"/>
      <c r="M1018" s="5"/>
      <c r="N1018" s="5"/>
      <c r="O1018" s="5"/>
      <c r="P1018" s="5"/>
      <c r="Q1018" s="5"/>
      <c r="R1018" s="5"/>
      <c r="S1018" s="70"/>
      <c r="T1018" s="70"/>
      <c r="U1018" s="70"/>
      <c r="V1018" s="18"/>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1"/>
      <c r="BA1018" s="1"/>
    </row>
    <row r="1019" spans="2:53">
      <c r="B1019" s="1"/>
      <c r="C1019" s="1"/>
      <c r="D1019" s="1"/>
      <c r="E1019" s="1"/>
      <c r="F1019" s="1"/>
      <c r="G1019" s="5"/>
      <c r="H1019" s="1"/>
      <c r="I1019" s="1"/>
      <c r="J1019" s="5"/>
      <c r="K1019" s="1"/>
      <c r="L1019" s="1"/>
      <c r="M1019" s="5"/>
      <c r="N1019" s="5"/>
      <c r="O1019" s="5"/>
      <c r="P1019" s="5"/>
      <c r="Q1019" s="5"/>
      <c r="R1019" s="5"/>
      <c r="S1019" s="70"/>
      <c r="T1019" s="70"/>
      <c r="U1019" s="70"/>
      <c r="V1019" s="18"/>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1"/>
      <c r="BA1019" s="1"/>
    </row>
    <row r="1020" spans="2:53">
      <c r="B1020" s="1"/>
      <c r="C1020" s="1"/>
      <c r="D1020" s="1"/>
      <c r="E1020" s="1"/>
      <c r="F1020" s="1"/>
      <c r="G1020" s="5"/>
      <c r="H1020" s="1"/>
      <c r="I1020" s="1"/>
      <c r="J1020" s="5"/>
      <c r="K1020" s="1"/>
      <c r="L1020" s="1"/>
      <c r="M1020" s="5"/>
      <c r="N1020" s="5"/>
      <c r="O1020" s="5"/>
      <c r="P1020" s="5"/>
      <c r="Q1020" s="5"/>
      <c r="R1020" s="5"/>
      <c r="S1020" s="70"/>
      <c r="T1020" s="70"/>
      <c r="U1020" s="70"/>
      <c r="V1020" s="18"/>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1"/>
      <c r="BA1020" s="1"/>
    </row>
    <row r="1021" spans="2:53">
      <c r="B1021" s="1"/>
      <c r="C1021" s="1"/>
      <c r="D1021" s="1"/>
      <c r="E1021" s="1"/>
      <c r="F1021" s="1"/>
      <c r="G1021" s="5"/>
      <c r="H1021" s="1"/>
      <c r="I1021" s="1"/>
      <c r="J1021" s="5"/>
      <c r="K1021" s="1"/>
      <c r="L1021" s="1"/>
      <c r="M1021" s="5"/>
      <c r="N1021" s="5"/>
      <c r="O1021" s="5"/>
      <c r="P1021" s="5"/>
      <c r="Q1021" s="5"/>
      <c r="R1021" s="5"/>
      <c r="S1021" s="70"/>
      <c r="T1021" s="70"/>
      <c r="U1021" s="70"/>
      <c r="V1021" s="18"/>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1"/>
      <c r="BA1021" s="1"/>
    </row>
    <row r="1022" spans="2:53">
      <c r="B1022" s="1"/>
      <c r="C1022" s="1"/>
      <c r="D1022" s="1"/>
      <c r="E1022" s="1"/>
      <c r="F1022" s="1"/>
      <c r="G1022" s="5"/>
      <c r="H1022" s="1"/>
      <c r="I1022" s="1"/>
      <c r="J1022" s="5"/>
      <c r="K1022" s="1"/>
      <c r="L1022" s="1"/>
      <c r="M1022" s="5"/>
      <c r="N1022" s="5"/>
      <c r="O1022" s="5"/>
      <c r="P1022" s="5"/>
      <c r="Q1022" s="5"/>
      <c r="R1022" s="5"/>
      <c r="S1022" s="70"/>
      <c r="T1022" s="70"/>
      <c r="U1022" s="70"/>
      <c r="V1022" s="18"/>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1"/>
      <c r="BA1022" s="1"/>
    </row>
    <row r="1023" spans="2:53">
      <c r="B1023" s="1"/>
      <c r="C1023" s="1"/>
      <c r="D1023" s="1"/>
      <c r="E1023" s="1"/>
      <c r="F1023" s="1"/>
      <c r="G1023" s="5"/>
      <c r="H1023" s="1"/>
      <c r="I1023" s="1"/>
      <c r="J1023" s="5"/>
      <c r="K1023" s="1"/>
      <c r="L1023" s="1"/>
      <c r="M1023" s="5"/>
      <c r="N1023" s="5"/>
      <c r="O1023" s="5"/>
      <c r="P1023" s="5"/>
      <c r="Q1023" s="5"/>
      <c r="R1023" s="5"/>
      <c r="S1023" s="70"/>
      <c r="T1023" s="70"/>
      <c r="U1023" s="70"/>
      <c r="V1023" s="18"/>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1"/>
      <c r="BA1023" s="1"/>
    </row>
    <row r="1024" spans="2:53">
      <c r="B1024" s="1"/>
      <c r="C1024" s="1"/>
      <c r="D1024" s="1"/>
      <c r="E1024" s="1"/>
      <c r="F1024" s="1"/>
      <c r="G1024" s="5"/>
      <c r="H1024" s="1"/>
      <c r="I1024" s="1"/>
      <c r="J1024" s="5"/>
      <c r="K1024" s="1"/>
      <c r="L1024" s="1"/>
      <c r="M1024" s="5"/>
      <c r="N1024" s="5"/>
      <c r="O1024" s="5"/>
      <c r="P1024" s="5"/>
      <c r="Q1024" s="5"/>
      <c r="R1024" s="5"/>
      <c r="S1024" s="70"/>
      <c r="T1024" s="70"/>
      <c r="U1024" s="70"/>
      <c r="V1024" s="18"/>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1"/>
      <c r="BA1024" s="1"/>
    </row>
    <row r="1025" spans="2:53">
      <c r="B1025" s="1"/>
      <c r="C1025" s="1"/>
      <c r="D1025" s="1"/>
      <c r="E1025" s="1"/>
      <c r="F1025" s="1"/>
      <c r="G1025" s="5"/>
      <c r="H1025" s="1"/>
      <c r="I1025" s="1"/>
      <c r="J1025" s="5"/>
      <c r="K1025" s="1"/>
      <c r="L1025" s="1"/>
      <c r="M1025" s="5"/>
      <c r="N1025" s="5"/>
      <c r="O1025" s="5"/>
      <c r="P1025" s="5"/>
      <c r="Q1025" s="5"/>
      <c r="R1025" s="5"/>
      <c r="S1025" s="70"/>
      <c r="T1025" s="70"/>
      <c r="U1025" s="70"/>
      <c r="V1025" s="18"/>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1"/>
      <c r="BA1025" s="1"/>
    </row>
    <row r="1026" spans="2:53">
      <c r="B1026" s="1"/>
      <c r="C1026" s="1"/>
      <c r="D1026" s="1"/>
      <c r="E1026" s="1"/>
      <c r="F1026" s="1"/>
      <c r="G1026" s="5"/>
      <c r="H1026" s="1"/>
      <c r="I1026" s="1"/>
      <c r="J1026" s="5"/>
      <c r="K1026" s="1"/>
      <c r="L1026" s="1"/>
      <c r="M1026" s="5"/>
      <c r="N1026" s="5"/>
      <c r="O1026" s="5"/>
      <c r="P1026" s="5"/>
      <c r="Q1026" s="5"/>
      <c r="R1026" s="5"/>
      <c r="S1026" s="70"/>
      <c r="T1026" s="70"/>
      <c r="U1026" s="70"/>
      <c r="V1026" s="18"/>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1"/>
      <c r="BA1026" s="1"/>
    </row>
    <row r="1027" spans="2:53">
      <c r="B1027" s="1"/>
      <c r="C1027" s="1"/>
      <c r="D1027" s="1"/>
      <c r="E1027" s="1"/>
      <c r="F1027" s="1"/>
      <c r="G1027" s="5"/>
      <c r="H1027" s="1"/>
      <c r="I1027" s="1"/>
      <c r="J1027" s="5"/>
      <c r="K1027" s="1"/>
      <c r="L1027" s="1"/>
      <c r="M1027" s="5"/>
      <c r="N1027" s="5"/>
      <c r="O1027" s="5"/>
      <c r="P1027" s="5"/>
      <c r="Q1027" s="5"/>
      <c r="R1027" s="5"/>
      <c r="S1027" s="70"/>
      <c r="T1027" s="70"/>
      <c r="U1027" s="70"/>
      <c r="V1027" s="18"/>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1"/>
      <c r="BA1027" s="1"/>
    </row>
    <row r="1028" spans="2:53">
      <c r="B1028" s="1"/>
      <c r="C1028" s="1"/>
      <c r="D1028" s="1"/>
      <c r="E1028" s="1"/>
      <c r="F1028" s="1"/>
      <c r="G1028" s="5"/>
      <c r="H1028" s="1"/>
      <c r="I1028" s="1"/>
      <c r="J1028" s="5"/>
      <c r="K1028" s="1"/>
      <c r="L1028" s="1"/>
      <c r="M1028" s="5"/>
      <c r="N1028" s="5"/>
      <c r="O1028" s="5"/>
      <c r="P1028" s="5"/>
      <c r="Q1028" s="5"/>
      <c r="R1028" s="5"/>
      <c r="S1028" s="70"/>
      <c r="T1028" s="70"/>
      <c r="U1028" s="70"/>
      <c r="V1028" s="18"/>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1"/>
      <c r="BA1028" s="1"/>
    </row>
    <row r="1029" spans="2:53">
      <c r="B1029" s="1"/>
      <c r="C1029" s="1"/>
      <c r="D1029" s="1"/>
      <c r="E1029" s="1"/>
      <c r="F1029" s="1"/>
      <c r="G1029" s="5"/>
      <c r="H1029" s="1"/>
      <c r="I1029" s="1"/>
      <c r="J1029" s="5"/>
      <c r="K1029" s="1"/>
      <c r="L1029" s="1"/>
      <c r="M1029" s="5"/>
      <c r="N1029" s="5"/>
      <c r="O1029" s="5"/>
      <c r="P1029" s="5"/>
      <c r="Q1029" s="5"/>
      <c r="R1029" s="5"/>
      <c r="S1029" s="70"/>
      <c r="T1029" s="70"/>
      <c r="U1029" s="70"/>
      <c r="V1029" s="18"/>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1"/>
      <c r="BA1029" s="1"/>
    </row>
    <row r="1030" spans="2:53">
      <c r="B1030" s="1"/>
      <c r="C1030" s="1"/>
      <c r="D1030" s="1"/>
      <c r="E1030" s="1"/>
      <c r="F1030" s="1"/>
      <c r="G1030" s="5"/>
      <c r="H1030" s="1"/>
      <c r="I1030" s="1"/>
      <c r="J1030" s="5"/>
      <c r="K1030" s="1"/>
      <c r="L1030" s="1"/>
      <c r="M1030" s="5"/>
      <c r="N1030" s="5"/>
      <c r="O1030" s="5"/>
      <c r="P1030" s="5"/>
      <c r="Q1030" s="5"/>
      <c r="R1030" s="5"/>
      <c r="S1030" s="70"/>
      <c r="T1030" s="70"/>
      <c r="U1030" s="70"/>
      <c r="V1030" s="18"/>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1"/>
      <c r="BA1030" s="1"/>
    </row>
    <row r="1031" spans="2:53">
      <c r="B1031" s="1"/>
      <c r="C1031" s="1"/>
      <c r="D1031" s="1"/>
      <c r="E1031" s="1"/>
      <c r="F1031" s="1"/>
      <c r="G1031" s="5"/>
      <c r="H1031" s="1"/>
      <c r="I1031" s="1"/>
      <c r="J1031" s="5"/>
      <c r="K1031" s="1"/>
      <c r="L1031" s="1"/>
      <c r="M1031" s="5"/>
      <c r="N1031" s="5"/>
      <c r="O1031" s="5"/>
      <c r="P1031" s="5"/>
      <c r="Q1031" s="5"/>
      <c r="R1031" s="5"/>
      <c r="S1031" s="70"/>
      <c r="T1031" s="70"/>
      <c r="U1031" s="70"/>
      <c r="V1031" s="18"/>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1"/>
      <c r="BA1031" s="1"/>
    </row>
    <row r="1032" spans="2:53">
      <c r="B1032" s="1"/>
      <c r="C1032" s="1"/>
      <c r="D1032" s="1"/>
      <c r="E1032" s="1"/>
      <c r="F1032" s="1"/>
      <c r="G1032" s="5"/>
      <c r="H1032" s="1"/>
      <c r="I1032" s="1"/>
      <c r="J1032" s="5"/>
      <c r="K1032" s="1"/>
      <c r="L1032" s="1"/>
      <c r="M1032" s="5"/>
      <c r="N1032" s="5"/>
      <c r="O1032" s="5"/>
      <c r="P1032" s="5"/>
      <c r="Q1032" s="5"/>
      <c r="R1032" s="5"/>
      <c r="S1032" s="70"/>
      <c r="T1032" s="70"/>
      <c r="U1032" s="70"/>
      <c r="V1032" s="18"/>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1"/>
      <c r="BA1032" s="1"/>
    </row>
    <row r="1033" spans="2:53">
      <c r="B1033" s="1"/>
      <c r="C1033" s="1"/>
      <c r="D1033" s="1"/>
      <c r="E1033" s="1"/>
      <c r="F1033" s="1"/>
      <c r="G1033" s="5"/>
      <c r="H1033" s="1"/>
      <c r="I1033" s="1"/>
      <c r="J1033" s="5"/>
      <c r="K1033" s="1"/>
      <c r="L1033" s="1"/>
      <c r="M1033" s="5"/>
      <c r="N1033" s="5"/>
      <c r="O1033" s="5"/>
      <c r="P1033" s="5"/>
      <c r="Q1033" s="5"/>
      <c r="R1033" s="5"/>
      <c r="S1033" s="70"/>
      <c r="T1033" s="70"/>
      <c r="U1033" s="70"/>
      <c r="V1033" s="18"/>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1"/>
      <c r="BA1033" s="1"/>
    </row>
    <row r="1034" spans="2:53">
      <c r="B1034" s="1"/>
      <c r="C1034" s="1"/>
      <c r="D1034" s="1"/>
      <c r="E1034" s="1"/>
      <c r="F1034" s="1"/>
      <c r="G1034" s="5"/>
      <c r="H1034" s="1"/>
      <c r="I1034" s="1"/>
      <c r="J1034" s="5"/>
      <c r="K1034" s="1"/>
      <c r="L1034" s="1"/>
      <c r="M1034" s="5"/>
      <c r="N1034" s="5"/>
      <c r="O1034" s="5"/>
      <c r="P1034" s="5"/>
      <c r="Q1034" s="5"/>
      <c r="R1034" s="5"/>
      <c r="S1034" s="70"/>
      <c r="T1034" s="70"/>
      <c r="U1034" s="70"/>
      <c r="V1034" s="18"/>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1"/>
      <c r="BA1034" s="1"/>
    </row>
    <row r="1035" spans="2:53">
      <c r="B1035" s="1"/>
      <c r="C1035" s="1"/>
      <c r="D1035" s="1"/>
      <c r="E1035" s="1"/>
      <c r="F1035" s="1"/>
      <c r="G1035" s="5"/>
      <c r="H1035" s="1"/>
      <c r="I1035" s="1"/>
      <c r="J1035" s="5"/>
      <c r="K1035" s="1"/>
      <c r="L1035" s="1"/>
      <c r="M1035" s="5"/>
      <c r="N1035" s="5"/>
      <c r="O1035" s="5"/>
      <c r="P1035" s="5"/>
      <c r="Q1035" s="5"/>
      <c r="R1035" s="5"/>
      <c r="S1035" s="70"/>
      <c r="T1035" s="70"/>
      <c r="U1035" s="70"/>
      <c r="V1035" s="18"/>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1"/>
      <c r="BA1035" s="1"/>
    </row>
    <row r="1036" spans="2:53">
      <c r="B1036" s="1"/>
      <c r="C1036" s="1"/>
      <c r="D1036" s="1"/>
      <c r="E1036" s="1"/>
      <c r="F1036" s="1"/>
      <c r="G1036" s="5"/>
      <c r="H1036" s="1"/>
      <c r="I1036" s="1"/>
      <c r="J1036" s="5"/>
      <c r="K1036" s="1"/>
      <c r="L1036" s="1"/>
      <c r="M1036" s="5"/>
      <c r="N1036" s="5"/>
      <c r="O1036" s="5"/>
      <c r="P1036" s="5"/>
      <c r="Q1036" s="5"/>
      <c r="R1036" s="5"/>
      <c r="S1036" s="70"/>
      <c r="T1036" s="70"/>
      <c r="U1036" s="70"/>
      <c r="V1036" s="18"/>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1"/>
      <c r="BA1036" s="1"/>
    </row>
    <row r="1037" spans="2:53">
      <c r="B1037" s="1"/>
      <c r="C1037" s="1"/>
      <c r="D1037" s="1"/>
      <c r="E1037" s="1"/>
      <c r="F1037" s="1"/>
      <c r="G1037" s="5"/>
      <c r="H1037" s="1"/>
      <c r="I1037" s="1"/>
      <c r="J1037" s="5"/>
      <c r="K1037" s="1"/>
      <c r="L1037" s="1"/>
      <c r="M1037" s="5"/>
      <c r="N1037" s="5"/>
      <c r="O1037" s="5"/>
      <c r="P1037" s="5"/>
      <c r="Q1037" s="5"/>
      <c r="R1037" s="5"/>
      <c r="S1037" s="70"/>
      <c r="T1037" s="70"/>
      <c r="U1037" s="70"/>
      <c r="V1037" s="18"/>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1"/>
      <c r="BA1037" s="1"/>
    </row>
    <row r="1038" spans="2:53">
      <c r="B1038" s="1"/>
      <c r="C1038" s="1"/>
      <c r="D1038" s="1"/>
      <c r="E1038" s="1"/>
      <c r="F1038" s="1"/>
      <c r="G1038" s="5"/>
      <c r="H1038" s="1"/>
      <c r="I1038" s="1"/>
      <c r="J1038" s="5"/>
      <c r="K1038" s="1"/>
      <c r="L1038" s="1"/>
      <c r="M1038" s="5"/>
      <c r="N1038" s="5"/>
      <c r="O1038" s="5"/>
      <c r="P1038" s="5"/>
      <c r="Q1038" s="5"/>
      <c r="R1038" s="5"/>
      <c r="S1038" s="70"/>
      <c r="T1038" s="70"/>
      <c r="U1038" s="70"/>
      <c r="V1038" s="18"/>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1"/>
      <c r="BA1038" s="1"/>
    </row>
    <row r="1039" spans="2:53">
      <c r="B1039" s="1"/>
      <c r="C1039" s="1"/>
      <c r="D1039" s="1"/>
      <c r="E1039" s="1"/>
      <c r="F1039" s="1"/>
      <c r="G1039" s="5"/>
      <c r="H1039" s="1"/>
      <c r="I1039" s="1"/>
      <c r="J1039" s="5"/>
      <c r="K1039" s="1"/>
      <c r="L1039" s="1"/>
      <c r="M1039" s="5"/>
      <c r="N1039" s="5"/>
      <c r="O1039" s="5"/>
      <c r="P1039" s="5"/>
      <c r="Q1039" s="5"/>
      <c r="R1039" s="5"/>
      <c r="S1039" s="70"/>
      <c r="T1039" s="70"/>
      <c r="U1039" s="70"/>
      <c r="V1039" s="18"/>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1"/>
      <c r="BA1039" s="1"/>
    </row>
    <row r="1040" spans="2:53">
      <c r="B1040" s="1"/>
      <c r="C1040" s="1"/>
      <c r="D1040" s="1"/>
      <c r="E1040" s="1"/>
      <c r="F1040" s="1"/>
      <c r="G1040" s="5"/>
      <c r="H1040" s="1"/>
      <c r="I1040" s="1"/>
      <c r="J1040" s="5"/>
      <c r="K1040" s="1"/>
      <c r="L1040" s="1"/>
      <c r="M1040" s="5"/>
      <c r="N1040" s="5"/>
      <c r="O1040" s="5"/>
      <c r="P1040" s="5"/>
      <c r="Q1040" s="5"/>
      <c r="R1040" s="5"/>
      <c r="S1040" s="70"/>
      <c r="T1040" s="70"/>
      <c r="U1040" s="70"/>
      <c r="V1040" s="18"/>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1"/>
      <c r="BA1040" s="1"/>
    </row>
    <row r="1041" spans="2:53">
      <c r="B1041" s="1"/>
      <c r="C1041" s="1"/>
      <c r="D1041" s="1"/>
      <c r="E1041" s="1"/>
      <c r="F1041" s="1"/>
      <c r="G1041" s="5"/>
      <c r="H1041" s="1"/>
      <c r="I1041" s="1"/>
      <c r="J1041" s="5"/>
      <c r="K1041" s="1"/>
      <c r="L1041" s="1"/>
      <c r="M1041" s="5"/>
      <c r="N1041" s="5"/>
      <c r="O1041" s="5"/>
      <c r="P1041" s="5"/>
      <c r="Q1041" s="5"/>
      <c r="R1041" s="5"/>
      <c r="S1041" s="70"/>
      <c r="T1041" s="70"/>
      <c r="U1041" s="70"/>
      <c r="V1041" s="18"/>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1"/>
      <c r="BA1041" s="1"/>
    </row>
    <row r="1042" spans="2:53">
      <c r="B1042" s="1"/>
      <c r="C1042" s="1"/>
      <c r="D1042" s="1"/>
      <c r="E1042" s="1"/>
      <c r="F1042" s="1"/>
      <c r="G1042" s="5"/>
      <c r="H1042" s="1"/>
      <c r="I1042" s="1"/>
      <c r="J1042" s="5"/>
      <c r="K1042" s="1"/>
      <c r="L1042" s="1"/>
      <c r="M1042" s="5"/>
      <c r="N1042" s="5"/>
      <c r="O1042" s="5"/>
      <c r="P1042" s="5"/>
      <c r="Q1042" s="5"/>
      <c r="R1042" s="5"/>
      <c r="S1042" s="70"/>
      <c r="T1042" s="70"/>
      <c r="U1042" s="70"/>
      <c r="V1042" s="18"/>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1"/>
      <c r="BA1042" s="1"/>
    </row>
    <row r="1043" spans="2:53">
      <c r="B1043" s="1"/>
      <c r="C1043" s="1"/>
      <c r="D1043" s="1"/>
      <c r="E1043" s="1"/>
      <c r="F1043" s="1"/>
      <c r="G1043" s="5"/>
      <c r="H1043" s="1"/>
      <c r="I1043" s="1"/>
      <c r="J1043" s="5"/>
      <c r="K1043" s="1"/>
      <c r="L1043" s="1"/>
      <c r="M1043" s="5"/>
      <c r="N1043" s="5"/>
      <c r="O1043" s="5"/>
      <c r="P1043" s="5"/>
      <c r="Q1043" s="5"/>
      <c r="R1043" s="5"/>
      <c r="S1043" s="70"/>
      <c r="T1043" s="70"/>
      <c r="U1043" s="70"/>
      <c r="V1043" s="18"/>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1"/>
      <c r="BA1043" s="1"/>
    </row>
    <row r="1044" spans="2:53">
      <c r="B1044" s="1"/>
      <c r="C1044" s="1"/>
      <c r="D1044" s="1"/>
      <c r="E1044" s="1"/>
      <c r="F1044" s="1"/>
      <c r="G1044" s="5"/>
      <c r="H1044" s="1"/>
      <c r="I1044" s="1"/>
      <c r="J1044" s="5"/>
      <c r="K1044" s="1"/>
      <c r="L1044" s="1"/>
      <c r="M1044" s="5"/>
      <c r="N1044" s="5"/>
      <c r="O1044" s="5"/>
      <c r="P1044" s="5"/>
      <c r="Q1044" s="5"/>
      <c r="R1044" s="5"/>
      <c r="S1044" s="70"/>
      <c r="T1044" s="70"/>
      <c r="U1044" s="70"/>
      <c r="V1044" s="18"/>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1"/>
      <c r="BA1044" s="1"/>
    </row>
    <row r="1045" spans="2:53">
      <c r="B1045" s="1"/>
      <c r="C1045" s="1"/>
      <c r="D1045" s="1"/>
      <c r="E1045" s="1"/>
      <c r="F1045" s="1"/>
      <c r="G1045" s="5"/>
      <c r="H1045" s="1"/>
      <c r="I1045" s="1"/>
      <c r="J1045" s="5"/>
      <c r="K1045" s="1"/>
      <c r="L1045" s="1"/>
      <c r="M1045" s="5"/>
      <c r="N1045" s="5"/>
      <c r="O1045" s="5"/>
      <c r="P1045" s="5"/>
      <c r="Q1045" s="5"/>
      <c r="R1045" s="5"/>
      <c r="S1045" s="70"/>
      <c r="T1045" s="70"/>
      <c r="U1045" s="70"/>
      <c r="V1045" s="18"/>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1"/>
      <c r="BA1045" s="1"/>
    </row>
    <row r="1046" spans="2:53">
      <c r="B1046" s="1"/>
      <c r="C1046" s="1"/>
      <c r="D1046" s="1"/>
      <c r="E1046" s="1"/>
      <c r="F1046" s="1"/>
      <c r="G1046" s="5"/>
      <c r="H1046" s="1"/>
      <c r="I1046" s="1"/>
      <c r="J1046" s="5"/>
      <c r="K1046" s="1"/>
      <c r="L1046" s="1"/>
      <c r="M1046" s="5"/>
      <c r="N1046" s="5"/>
      <c r="O1046" s="5"/>
      <c r="P1046" s="5"/>
      <c r="Q1046" s="5"/>
      <c r="R1046" s="5"/>
      <c r="S1046" s="70"/>
      <c r="T1046" s="70"/>
      <c r="U1046" s="70"/>
      <c r="V1046" s="18"/>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1"/>
      <c r="BA1046" s="1"/>
    </row>
    <row r="1047" spans="2:53">
      <c r="B1047" s="1"/>
      <c r="C1047" s="1"/>
      <c r="D1047" s="1"/>
      <c r="E1047" s="1"/>
      <c r="F1047" s="1"/>
      <c r="G1047" s="5"/>
      <c r="H1047" s="1"/>
      <c r="I1047" s="1"/>
      <c r="J1047" s="5"/>
      <c r="K1047" s="1"/>
      <c r="L1047" s="1"/>
      <c r="M1047" s="5"/>
      <c r="N1047" s="5"/>
      <c r="O1047" s="5"/>
      <c r="P1047" s="5"/>
      <c r="Q1047" s="5"/>
      <c r="R1047" s="5"/>
      <c r="S1047" s="70"/>
      <c r="T1047" s="70"/>
      <c r="U1047" s="70"/>
      <c r="V1047" s="18"/>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1"/>
      <c r="BA1047" s="1"/>
    </row>
    <row r="1048" spans="2:53">
      <c r="B1048" s="1"/>
      <c r="C1048" s="1"/>
      <c r="D1048" s="1"/>
      <c r="E1048" s="1"/>
      <c r="F1048" s="1"/>
      <c r="G1048" s="5"/>
      <c r="H1048" s="1"/>
      <c r="I1048" s="1"/>
      <c r="J1048" s="5"/>
      <c r="K1048" s="1"/>
      <c r="L1048" s="1"/>
      <c r="M1048" s="5"/>
      <c r="N1048" s="5"/>
      <c r="O1048" s="5"/>
      <c r="P1048" s="5"/>
      <c r="Q1048" s="5"/>
      <c r="R1048" s="5"/>
      <c r="S1048" s="70"/>
      <c r="T1048" s="70"/>
      <c r="U1048" s="70"/>
      <c r="V1048" s="18"/>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1"/>
      <c r="BA1048" s="1"/>
    </row>
    <row r="1049" spans="2:53">
      <c r="B1049" s="1"/>
      <c r="C1049" s="1"/>
      <c r="D1049" s="1"/>
      <c r="E1049" s="1"/>
      <c r="F1049" s="1"/>
      <c r="G1049" s="5"/>
      <c r="H1049" s="1"/>
      <c r="I1049" s="1"/>
      <c r="J1049" s="5"/>
      <c r="K1049" s="1"/>
      <c r="L1049" s="1"/>
      <c r="M1049" s="5"/>
      <c r="N1049" s="5"/>
      <c r="O1049" s="5"/>
      <c r="P1049" s="5"/>
      <c r="Q1049" s="5"/>
      <c r="R1049" s="5"/>
      <c r="S1049" s="70"/>
      <c r="T1049" s="70"/>
      <c r="U1049" s="70"/>
      <c r="V1049" s="18"/>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1"/>
      <c r="BA1049" s="1"/>
    </row>
    <row r="1050" spans="2:53">
      <c r="B1050" s="1"/>
      <c r="C1050" s="1"/>
      <c r="D1050" s="1"/>
      <c r="E1050" s="1"/>
      <c r="F1050" s="1"/>
      <c r="G1050" s="5"/>
      <c r="H1050" s="1"/>
      <c r="I1050" s="1"/>
      <c r="J1050" s="5"/>
      <c r="K1050" s="1"/>
      <c r="L1050" s="1"/>
      <c r="M1050" s="5"/>
      <c r="N1050" s="5"/>
      <c r="O1050" s="5"/>
      <c r="P1050" s="5"/>
      <c r="Q1050" s="5"/>
      <c r="R1050" s="5"/>
      <c r="S1050" s="70"/>
      <c r="T1050" s="70"/>
      <c r="U1050" s="70"/>
      <c r="V1050" s="18"/>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1"/>
      <c r="BA1050" s="1"/>
    </row>
    <row r="1051" spans="2:53">
      <c r="B1051" s="1"/>
      <c r="C1051" s="1"/>
      <c r="D1051" s="1"/>
      <c r="E1051" s="1"/>
      <c r="F1051" s="1"/>
      <c r="G1051" s="5"/>
      <c r="H1051" s="1"/>
      <c r="I1051" s="1"/>
      <c r="J1051" s="5"/>
      <c r="K1051" s="1"/>
      <c r="L1051" s="1"/>
      <c r="M1051" s="5"/>
      <c r="N1051" s="5"/>
      <c r="O1051" s="5"/>
      <c r="P1051" s="5"/>
      <c r="Q1051" s="5"/>
      <c r="R1051" s="5"/>
      <c r="S1051" s="70"/>
      <c r="T1051" s="70"/>
      <c r="U1051" s="70"/>
      <c r="V1051" s="18"/>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1"/>
      <c r="BA1051" s="1"/>
    </row>
    <row r="1052" spans="2:53">
      <c r="B1052" s="1"/>
      <c r="C1052" s="1"/>
      <c r="D1052" s="1"/>
      <c r="E1052" s="1"/>
      <c r="F1052" s="1"/>
      <c r="G1052" s="5"/>
      <c r="H1052" s="1"/>
      <c r="I1052" s="1"/>
      <c r="J1052" s="5"/>
      <c r="K1052" s="1"/>
      <c r="L1052" s="1"/>
      <c r="M1052" s="5"/>
      <c r="N1052" s="5"/>
      <c r="O1052" s="5"/>
      <c r="P1052" s="5"/>
      <c r="Q1052" s="5"/>
      <c r="R1052" s="5"/>
      <c r="S1052" s="70"/>
      <c r="T1052" s="70"/>
      <c r="U1052" s="70"/>
      <c r="V1052" s="18"/>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1"/>
      <c r="BA1052" s="1"/>
    </row>
    <row r="1053" spans="2:53">
      <c r="B1053" s="1"/>
      <c r="C1053" s="1"/>
      <c r="D1053" s="1"/>
      <c r="E1053" s="1"/>
      <c r="F1053" s="1"/>
      <c r="G1053" s="5"/>
      <c r="H1053" s="1"/>
      <c r="I1053" s="1"/>
      <c r="J1053" s="5"/>
      <c r="K1053" s="1"/>
      <c r="L1053" s="1"/>
      <c r="M1053" s="5"/>
      <c r="N1053" s="5"/>
      <c r="O1053" s="5"/>
      <c r="P1053" s="5"/>
      <c r="Q1053" s="5"/>
      <c r="R1053" s="5"/>
      <c r="S1053" s="70"/>
      <c r="T1053" s="70"/>
      <c r="U1053" s="70"/>
      <c r="V1053" s="18"/>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1"/>
      <c r="BA1053" s="1"/>
    </row>
    <row r="1054" spans="2:53">
      <c r="B1054" s="1"/>
      <c r="C1054" s="1"/>
      <c r="D1054" s="1"/>
      <c r="E1054" s="1"/>
      <c r="F1054" s="1"/>
      <c r="G1054" s="5"/>
      <c r="H1054" s="1"/>
      <c r="I1054" s="1"/>
      <c r="J1054" s="5"/>
      <c r="K1054" s="1"/>
      <c r="L1054" s="1"/>
      <c r="M1054" s="5"/>
      <c r="N1054" s="5"/>
      <c r="O1054" s="5"/>
      <c r="P1054" s="5"/>
      <c r="Q1054" s="5"/>
      <c r="R1054" s="5"/>
      <c r="S1054" s="70"/>
      <c r="T1054" s="70"/>
      <c r="U1054" s="70"/>
      <c r="V1054" s="18"/>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1"/>
      <c r="BA1054" s="1"/>
    </row>
    <row r="1055" spans="2:53">
      <c r="B1055" s="1"/>
      <c r="C1055" s="1"/>
      <c r="D1055" s="1"/>
      <c r="E1055" s="1"/>
      <c r="F1055" s="1"/>
      <c r="G1055" s="5"/>
      <c r="H1055" s="1"/>
      <c r="I1055" s="1"/>
      <c r="J1055" s="5"/>
      <c r="K1055" s="1"/>
      <c r="L1055" s="1"/>
      <c r="M1055" s="5"/>
      <c r="N1055" s="5"/>
      <c r="O1055" s="5"/>
      <c r="P1055" s="5"/>
      <c r="Q1055" s="5"/>
      <c r="R1055" s="5"/>
      <c r="S1055" s="70"/>
      <c r="T1055" s="70"/>
      <c r="U1055" s="70"/>
      <c r="V1055" s="18"/>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1"/>
      <c r="BA1055" s="1"/>
    </row>
    <row r="1056" spans="2:53">
      <c r="B1056" s="1"/>
      <c r="C1056" s="1"/>
      <c r="D1056" s="1"/>
      <c r="E1056" s="1"/>
      <c r="F1056" s="1"/>
      <c r="G1056" s="5"/>
      <c r="H1056" s="1"/>
      <c r="I1056" s="1"/>
      <c r="J1056" s="5"/>
      <c r="K1056" s="1"/>
      <c r="L1056" s="1"/>
      <c r="M1056" s="5"/>
      <c r="N1056" s="5"/>
      <c r="O1056" s="5"/>
      <c r="P1056" s="5"/>
      <c r="Q1056" s="5"/>
      <c r="R1056" s="5"/>
      <c r="S1056" s="70"/>
      <c r="T1056" s="70"/>
      <c r="U1056" s="70"/>
      <c r="V1056" s="18"/>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1"/>
      <c r="BA1056" s="1"/>
    </row>
    <row r="1057" spans="2:53">
      <c r="B1057" s="1"/>
      <c r="C1057" s="1"/>
      <c r="D1057" s="1"/>
      <c r="E1057" s="1"/>
      <c r="F1057" s="1"/>
      <c r="G1057" s="5"/>
      <c r="H1057" s="1"/>
      <c r="I1057" s="1"/>
      <c r="J1057" s="5"/>
      <c r="K1057" s="1"/>
      <c r="L1057" s="1"/>
      <c r="M1057" s="5"/>
      <c r="N1057" s="5"/>
      <c r="O1057" s="5"/>
      <c r="P1057" s="5"/>
      <c r="Q1057" s="5"/>
      <c r="R1057" s="5"/>
      <c r="S1057" s="70"/>
      <c r="T1057" s="70"/>
      <c r="U1057" s="70"/>
      <c r="V1057" s="18"/>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1"/>
      <c r="BA1057" s="1"/>
    </row>
    <row r="1058" spans="2:53">
      <c r="B1058" s="1"/>
      <c r="C1058" s="1"/>
      <c r="D1058" s="1"/>
      <c r="E1058" s="1"/>
      <c r="F1058" s="1"/>
      <c r="G1058" s="5"/>
      <c r="H1058" s="1"/>
      <c r="I1058" s="1"/>
      <c r="J1058" s="5"/>
      <c r="K1058" s="1"/>
      <c r="L1058" s="1"/>
      <c r="M1058" s="5"/>
      <c r="N1058" s="5"/>
      <c r="O1058" s="5"/>
      <c r="P1058" s="5"/>
      <c r="Q1058" s="5"/>
      <c r="R1058" s="5"/>
      <c r="S1058" s="70"/>
      <c r="T1058" s="70"/>
      <c r="U1058" s="70"/>
      <c r="V1058" s="18"/>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1"/>
      <c r="BA1058" s="1"/>
    </row>
    <row r="1059" spans="2:53">
      <c r="B1059" s="1"/>
      <c r="C1059" s="1"/>
      <c r="D1059" s="1"/>
      <c r="E1059" s="1"/>
      <c r="F1059" s="1"/>
      <c r="G1059" s="5"/>
      <c r="H1059" s="1"/>
      <c r="I1059" s="1"/>
      <c r="J1059" s="5"/>
      <c r="K1059" s="1"/>
      <c r="L1059" s="1"/>
      <c r="M1059" s="5"/>
      <c r="N1059" s="5"/>
      <c r="O1059" s="5"/>
      <c r="P1059" s="5"/>
      <c r="Q1059" s="5"/>
      <c r="R1059" s="5"/>
      <c r="S1059" s="70"/>
      <c r="T1059" s="70"/>
      <c r="U1059" s="70"/>
      <c r="V1059" s="18"/>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1"/>
      <c r="BA1059" s="1"/>
    </row>
    <row r="1060" spans="2:53">
      <c r="B1060" s="1"/>
      <c r="C1060" s="1"/>
      <c r="D1060" s="1"/>
      <c r="E1060" s="1"/>
      <c r="F1060" s="1"/>
      <c r="G1060" s="5"/>
      <c r="H1060" s="1"/>
      <c r="I1060" s="1"/>
      <c r="J1060" s="5"/>
      <c r="K1060" s="1"/>
      <c r="L1060" s="1"/>
      <c r="M1060" s="5"/>
      <c r="N1060" s="5"/>
      <c r="O1060" s="5"/>
      <c r="P1060" s="5"/>
      <c r="Q1060" s="5"/>
      <c r="R1060" s="5"/>
      <c r="S1060" s="70"/>
      <c r="T1060" s="70"/>
      <c r="U1060" s="70"/>
      <c r="V1060" s="18"/>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1"/>
      <c r="BA1060" s="1"/>
    </row>
    <row r="1061" spans="2:53">
      <c r="B1061" s="1"/>
      <c r="C1061" s="1"/>
      <c r="D1061" s="1"/>
      <c r="E1061" s="1"/>
      <c r="F1061" s="1"/>
      <c r="G1061" s="5"/>
      <c r="H1061" s="1"/>
      <c r="I1061" s="1"/>
      <c r="J1061" s="5"/>
      <c r="K1061" s="1"/>
      <c r="L1061" s="1"/>
      <c r="M1061" s="5"/>
      <c r="N1061" s="5"/>
      <c r="O1061" s="5"/>
      <c r="P1061" s="5"/>
      <c r="Q1061" s="5"/>
      <c r="R1061" s="5"/>
      <c r="S1061" s="70"/>
      <c r="T1061" s="70"/>
      <c r="U1061" s="70"/>
      <c r="V1061" s="18"/>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1"/>
      <c r="BA1061" s="1"/>
    </row>
    <row r="1062" spans="2:53">
      <c r="B1062" s="1"/>
      <c r="C1062" s="1"/>
      <c r="D1062" s="1"/>
      <c r="E1062" s="1"/>
      <c r="F1062" s="1"/>
      <c r="G1062" s="5"/>
      <c r="H1062" s="1"/>
      <c r="I1062" s="1"/>
      <c r="J1062" s="5"/>
      <c r="K1062" s="1"/>
      <c r="L1062" s="1"/>
      <c r="M1062" s="5"/>
      <c r="N1062" s="5"/>
      <c r="O1062" s="5"/>
      <c r="P1062" s="5"/>
      <c r="Q1062" s="5"/>
      <c r="R1062" s="5"/>
      <c r="S1062" s="70"/>
      <c r="T1062" s="70"/>
      <c r="U1062" s="70"/>
      <c r="V1062" s="18"/>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1"/>
      <c r="BA1062" s="1"/>
    </row>
    <row r="1063" spans="2:53">
      <c r="B1063" s="1"/>
      <c r="C1063" s="1"/>
      <c r="D1063" s="1"/>
      <c r="E1063" s="1"/>
      <c r="F1063" s="1"/>
      <c r="G1063" s="5"/>
      <c r="H1063" s="1"/>
      <c r="I1063" s="1"/>
      <c r="J1063" s="5"/>
      <c r="K1063" s="1"/>
      <c r="L1063" s="1"/>
      <c r="M1063" s="5"/>
      <c r="N1063" s="5"/>
      <c r="O1063" s="5"/>
      <c r="P1063" s="5"/>
      <c r="Q1063" s="5"/>
      <c r="R1063" s="5"/>
      <c r="S1063" s="70"/>
      <c r="T1063" s="70"/>
      <c r="U1063" s="70"/>
      <c r="V1063" s="18"/>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1"/>
      <c r="BA1063" s="1"/>
    </row>
    <row r="1064" spans="2:53">
      <c r="B1064" s="1"/>
      <c r="C1064" s="1"/>
      <c r="D1064" s="1"/>
      <c r="E1064" s="1"/>
      <c r="F1064" s="1"/>
      <c r="G1064" s="5"/>
      <c r="H1064" s="1"/>
      <c r="I1064" s="1"/>
      <c r="J1064" s="5"/>
      <c r="K1064" s="1"/>
      <c r="L1064" s="1"/>
      <c r="M1064" s="5"/>
      <c r="N1064" s="5"/>
      <c r="O1064" s="5"/>
      <c r="P1064" s="5"/>
      <c r="Q1064" s="5"/>
      <c r="R1064" s="5"/>
      <c r="S1064" s="70"/>
      <c r="T1064" s="70"/>
      <c r="U1064" s="70"/>
      <c r="V1064" s="18"/>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1"/>
      <c r="BA1064" s="1"/>
    </row>
    <row r="1065" spans="2:53">
      <c r="B1065" s="1"/>
      <c r="C1065" s="1"/>
      <c r="D1065" s="1"/>
      <c r="E1065" s="1"/>
      <c r="F1065" s="1"/>
      <c r="G1065" s="5"/>
      <c r="H1065" s="1"/>
      <c r="I1065" s="1"/>
      <c r="J1065" s="5"/>
      <c r="K1065" s="1"/>
      <c r="L1065" s="1"/>
      <c r="M1065" s="5"/>
      <c r="N1065" s="5"/>
      <c r="O1065" s="5"/>
      <c r="P1065" s="5"/>
      <c r="Q1065" s="5"/>
      <c r="R1065" s="5"/>
      <c r="S1065" s="70"/>
      <c r="T1065" s="70"/>
      <c r="U1065" s="70"/>
      <c r="V1065" s="18"/>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1"/>
      <c r="BA1065" s="1"/>
    </row>
    <row r="1066" spans="2:53">
      <c r="B1066" s="1"/>
      <c r="C1066" s="1"/>
      <c r="D1066" s="1"/>
      <c r="E1066" s="1"/>
      <c r="F1066" s="1"/>
      <c r="G1066" s="5"/>
      <c r="H1066" s="1"/>
      <c r="I1066" s="1"/>
      <c r="J1066" s="5"/>
      <c r="K1066" s="1"/>
      <c r="L1066" s="1"/>
      <c r="M1066" s="5"/>
      <c r="N1066" s="5"/>
      <c r="O1066" s="5"/>
      <c r="P1066" s="5"/>
      <c r="Q1066" s="5"/>
      <c r="R1066" s="5"/>
      <c r="S1066" s="70"/>
      <c r="T1066" s="70"/>
      <c r="U1066" s="70"/>
      <c r="V1066" s="18"/>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1"/>
      <c r="BA1066" s="1"/>
    </row>
    <row r="1067" spans="2:53">
      <c r="B1067" s="1"/>
      <c r="C1067" s="1"/>
      <c r="D1067" s="1"/>
      <c r="E1067" s="1"/>
      <c r="F1067" s="1"/>
      <c r="G1067" s="5"/>
      <c r="H1067" s="1"/>
      <c r="I1067" s="1"/>
      <c r="J1067" s="5"/>
      <c r="K1067" s="1"/>
      <c r="L1067" s="1"/>
      <c r="M1067" s="5"/>
      <c r="N1067" s="5"/>
      <c r="O1067" s="5"/>
      <c r="P1067" s="5"/>
      <c r="Q1067" s="5"/>
      <c r="R1067" s="5"/>
      <c r="S1067" s="70"/>
      <c r="T1067" s="70"/>
      <c r="U1067" s="70"/>
      <c r="V1067" s="18"/>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1"/>
      <c r="BA1067" s="1"/>
    </row>
    <row r="1068" spans="2:53">
      <c r="B1068" s="1"/>
      <c r="C1068" s="1"/>
      <c r="D1068" s="1"/>
      <c r="E1068" s="1"/>
      <c r="F1068" s="1"/>
      <c r="G1068" s="5"/>
      <c r="H1068" s="1"/>
      <c r="I1068" s="1"/>
      <c r="J1068" s="5"/>
      <c r="K1068" s="1"/>
      <c r="L1068" s="1"/>
      <c r="M1068" s="5"/>
      <c r="N1068" s="5"/>
      <c r="O1068" s="5"/>
      <c r="P1068" s="5"/>
      <c r="Q1068" s="5"/>
      <c r="R1068" s="5"/>
      <c r="S1068" s="70"/>
      <c r="T1068" s="70"/>
      <c r="U1068" s="70"/>
      <c r="V1068" s="18"/>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1"/>
      <c r="BA1068" s="1"/>
    </row>
    <row r="1069" spans="2:53">
      <c r="B1069" s="1"/>
      <c r="C1069" s="1"/>
      <c r="D1069" s="1"/>
      <c r="E1069" s="1"/>
      <c r="F1069" s="1"/>
      <c r="G1069" s="5"/>
      <c r="H1069" s="1"/>
      <c r="I1069" s="1"/>
      <c r="J1069" s="5"/>
      <c r="K1069" s="1"/>
      <c r="L1069" s="1"/>
      <c r="M1069" s="5"/>
      <c r="N1069" s="5"/>
      <c r="O1069" s="5"/>
      <c r="P1069" s="5"/>
      <c r="Q1069" s="5"/>
      <c r="R1069" s="5"/>
      <c r="S1069" s="70"/>
      <c r="T1069" s="70"/>
      <c r="U1069" s="70"/>
      <c r="V1069" s="18"/>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1"/>
      <c r="BA1069" s="1"/>
    </row>
    <row r="1070" spans="2:53">
      <c r="B1070" s="1"/>
      <c r="C1070" s="1"/>
      <c r="D1070" s="1"/>
      <c r="E1070" s="1"/>
      <c r="F1070" s="1"/>
      <c r="G1070" s="5"/>
      <c r="H1070" s="1"/>
      <c r="I1070" s="1"/>
      <c r="J1070" s="5"/>
      <c r="K1070" s="1"/>
      <c r="L1070" s="1"/>
      <c r="M1070" s="5"/>
      <c r="N1070" s="5"/>
      <c r="O1070" s="5"/>
      <c r="P1070" s="5"/>
      <c r="Q1070" s="5"/>
      <c r="R1070" s="5"/>
      <c r="S1070" s="70"/>
      <c r="T1070" s="70"/>
      <c r="U1070" s="70"/>
      <c r="V1070" s="18"/>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1"/>
      <c r="BA1070" s="1"/>
    </row>
    <row r="1071" spans="2:53">
      <c r="B1071" s="1"/>
      <c r="C1071" s="1"/>
      <c r="D1071" s="1"/>
      <c r="E1071" s="1"/>
      <c r="F1071" s="1"/>
      <c r="G1071" s="5"/>
      <c r="H1071" s="1"/>
      <c r="I1071" s="1"/>
      <c r="J1071" s="5"/>
      <c r="K1071" s="1"/>
      <c r="L1071" s="1"/>
      <c r="M1071" s="5"/>
      <c r="N1071" s="5"/>
      <c r="O1071" s="5"/>
      <c r="P1071" s="5"/>
      <c r="Q1071" s="5"/>
      <c r="R1071" s="5"/>
      <c r="S1071" s="70"/>
      <c r="T1071" s="70"/>
      <c r="U1071" s="70"/>
      <c r="V1071" s="18"/>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1"/>
      <c r="BA1071" s="1"/>
    </row>
    <row r="1072" spans="2:53">
      <c r="B1072" s="1"/>
      <c r="C1072" s="1"/>
      <c r="D1072" s="1"/>
      <c r="E1072" s="1"/>
      <c r="F1072" s="1"/>
      <c r="G1072" s="5"/>
      <c r="H1072" s="1"/>
      <c r="I1072" s="1"/>
      <c r="J1072" s="5"/>
      <c r="K1072" s="1"/>
      <c r="L1072" s="1"/>
      <c r="M1072" s="5"/>
      <c r="N1072" s="5"/>
      <c r="O1072" s="5"/>
      <c r="P1072" s="5"/>
      <c r="Q1072" s="5"/>
      <c r="R1072" s="5"/>
      <c r="S1072" s="70"/>
      <c r="T1072" s="70"/>
      <c r="U1072" s="70"/>
      <c r="V1072" s="18"/>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1"/>
      <c r="BA1072" s="1"/>
    </row>
    <row r="1073" spans="2:53">
      <c r="B1073" s="1"/>
      <c r="C1073" s="1"/>
      <c r="D1073" s="1"/>
      <c r="E1073" s="1"/>
      <c r="F1073" s="1"/>
      <c r="G1073" s="5"/>
      <c r="H1073" s="1"/>
      <c r="I1073" s="1"/>
      <c r="J1073" s="5"/>
      <c r="K1073" s="1"/>
      <c r="L1073" s="1"/>
      <c r="M1073" s="5"/>
      <c r="N1073" s="5"/>
      <c r="O1073" s="5"/>
      <c r="P1073" s="5"/>
      <c r="Q1073" s="5"/>
      <c r="R1073" s="5"/>
      <c r="S1073" s="70"/>
      <c r="T1073" s="70"/>
      <c r="U1073" s="70"/>
      <c r="V1073" s="18"/>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1"/>
      <c r="BA1073" s="1"/>
    </row>
    <row r="1074" spans="2:53">
      <c r="B1074" s="1"/>
      <c r="C1074" s="1"/>
      <c r="D1074" s="1"/>
      <c r="E1074" s="1"/>
      <c r="F1074" s="1"/>
      <c r="G1074" s="5"/>
      <c r="H1074" s="1"/>
      <c r="I1074" s="1"/>
      <c r="J1074" s="5"/>
      <c r="K1074" s="1"/>
      <c r="L1074" s="1"/>
      <c r="M1074" s="5"/>
      <c r="N1074" s="5"/>
      <c r="O1074" s="5"/>
      <c r="P1074" s="5"/>
      <c r="Q1074" s="5"/>
      <c r="R1074" s="5"/>
      <c r="S1074" s="70"/>
      <c r="T1074" s="70"/>
      <c r="U1074" s="70"/>
      <c r="V1074" s="18"/>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1"/>
      <c r="BA1074" s="1"/>
    </row>
    <row r="1075" spans="2:53">
      <c r="B1075" s="1"/>
      <c r="C1075" s="1"/>
      <c r="D1075" s="1"/>
      <c r="E1075" s="1"/>
      <c r="F1075" s="1"/>
      <c r="G1075" s="5"/>
      <c r="H1075" s="1"/>
      <c r="I1075" s="1"/>
      <c r="J1075" s="5"/>
      <c r="K1075" s="1"/>
      <c r="L1075" s="1"/>
      <c r="M1075" s="5"/>
      <c r="N1075" s="5"/>
      <c r="O1075" s="5"/>
      <c r="P1075" s="5"/>
      <c r="Q1075" s="5"/>
      <c r="R1075" s="5"/>
      <c r="S1075" s="70"/>
      <c r="T1075" s="70"/>
      <c r="U1075" s="70"/>
      <c r="V1075" s="18"/>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1"/>
      <c r="BA1075" s="1"/>
    </row>
    <row r="1076" spans="2:53">
      <c r="B1076" s="1"/>
      <c r="C1076" s="1"/>
      <c r="D1076" s="1"/>
      <c r="E1076" s="1"/>
      <c r="F1076" s="1"/>
      <c r="G1076" s="5"/>
      <c r="H1076" s="1"/>
      <c r="I1076" s="1"/>
      <c r="J1076" s="5"/>
      <c r="K1076" s="1"/>
      <c r="L1076" s="1"/>
      <c r="M1076" s="5"/>
      <c r="N1076" s="5"/>
      <c r="O1076" s="5"/>
      <c r="P1076" s="5"/>
      <c r="Q1076" s="5"/>
      <c r="R1076" s="5"/>
      <c r="S1076" s="70"/>
      <c r="T1076" s="70"/>
      <c r="U1076" s="70"/>
      <c r="V1076" s="18"/>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1"/>
      <c r="BA1076" s="1"/>
    </row>
    <row r="1077" spans="2:53">
      <c r="B1077" s="1"/>
      <c r="C1077" s="1"/>
      <c r="D1077" s="1"/>
      <c r="E1077" s="1"/>
      <c r="F1077" s="1"/>
      <c r="G1077" s="5"/>
      <c r="H1077" s="1"/>
      <c r="I1077" s="1"/>
      <c r="J1077" s="5"/>
      <c r="K1077" s="1"/>
      <c r="L1077" s="1"/>
      <c r="M1077" s="5"/>
      <c r="N1077" s="5"/>
      <c r="O1077" s="5"/>
      <c r="P1077" s="5"/>
      <c r="Q1077" s="5"/>
      <c r="R1077" s="5"/>
      <c r="S1077" s="70"/>
      <c r="T1077" s="70"/>
      <c r="U1077" s="70"/>
      <c r="V1077" s="18"/>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1"/>
      <c r="BA1077" s="1"/>
    </row>
    <row r="1078" spans="2:53">
      <c r="B1078" s="1"/>
      <c r="C1078" s="1"/>
      <c r="D1078" s="1"/>
      <c r="E1078" s="1"/>
      <c r="F1078" s="1"/>
      <c r="G1078" s="5"/>
      <c r="H1078" s="1"/>
      <c r="I1078" s="1"/>
      <c r="J1078" s="5"/>
      <c r="K1078" s="1"/>
      <c r="L1078" s="1"/>
      <c r="M1078" s="5"/>
      <c r="N1078" s="5"/>
      <c r="O1078" s="5"/>
      <c r="P1078" s="5"/>
      <c r="Q1078" s="5"/>
      <c r="R1078" s="5"/>
      <c r="S1078" s="70"/>
      <c r="T1078" s="70"/>
      <c r="U1078" s="70"/>
      <c r="V1078" s="18"/>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1"/>
      <c r="BA1078" s="1"/>
    </row>
    <row r="1079" spans="2:53">
      <c r="B1079" s="1"/>
      <c r="C1079" s="1"/>
      <c r="D1079" s="1"/>
      <c r="E1079" s="1"/>
      <c r="F1079" s="1"/>
      <c r="G1079" s="5"/>
      <c r="H1079" s="1"/>
      <c r="I1079" s="1"/>
      <c r="J1079" s="5"/>
      <c r="K1079" s="1"/>
      <c r="L1079" s="1"/>
      <c r="M1079" s="5"/>
      <c r="N1079" s="5"/>
      <c r="O1079" s="5"/>
      <c r="P1079" s="5"/>
      <c r="Q1079" s="5"/>
      <c r="R1079" s="5"/>
      <c r="S1079" s="70"/>
      <c r="T1079" s="70"/>
      <c r="U1079" s="70"/>
      <c r="V1079" s="18"/>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1"/>
      <c r="BA1079" s="1"/>
    </row>
    <row r="1080" spans="2:53">
      <c r="B1080" s="1"/>
      <c r="C1080" s="1"/>
      <c r="D1080" s="1"/>
      <c r="E1080" s="1"/>
      <c r="F1080" s="1"/>
      <c r="G1080" s="5"/>
      <c r="H1080" s="1"/>
      <c r="I1080" s="1"/>
      <c r="J1080" s="5"/>
      <c r="K1080" s="1"/>
      <c r="L1080" s="1"/>
      <c r="M1080" s="5"/>
      <c r="N1080" s="5"/>
      <c r="O1080" s="5"/>
      <c r="P1080" s="5"/>
      <c r="Q1080" s="5"/>
      <c r="R1080" s="5"/>
      <c r="S1080" s="70"/>
      <c r="T1080" s="70"/>
      <c r="U1080" s="70"/>
      <c r="V1080" s="18"/>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1"/>
      <c r="BA1080" s="1"/>
    </row>
    <row r="1081" spans="2:53">
      <c r="B1081" s="1"/>
      <c r="C1081" s="1"/>
      <c r="D1081" s="1"/>
      <c r="E1081" s="1"/>
      <c r="F1081" s="1"/>
      <c r="G1081" s="5"/>
      <c r="H1081" s="1"/>
      <c r="I1081" s="1"/>
      <c r="J1081" s="5"/>
      <c r="K1081" s="1"/>
      <c r="L1081" s="1"/>
      <c r="M1081" s="5"/>
      <c r="N1081" s="5"/>
      <c r="O1081" s="5"/>
      <c r="P1081" s="5"/>
      <c r="Q1081" s="5"/>
      <c r="R1081" s="5"/>
      <c r="S1081" s="70"/>
      <c r="T1081" s="70"/>
      <c r="U1081" s="70"/>
      <c r="V1081" s="18"/>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1"/>
      <c r="BA1081" s="1"/>
    </row>
    <row r="1082" spans="2:53">
      <c r="B1082" s="1"/>
      <c r="C1082" s="1"/>
      <c r="D1082" s="1"/>
      <c r="E1082" s="1"/>
      <c r="F1082" s="1"/>
      <c r="G1082" s="5"/>
      <c r="H1082" s="1"/>
      <c r="I1082" s="1"/>
      <c r="J1082" s="5"/>
      <c r="K1082" s="1"/>
      <c r="L1082" s="1"/>
      <c r="M1082" s="5"/>
      <c r="N1082" s="5"/>
      <c r="O1082" s="5"/>
      <c r="P1082" s="5"/>
      <c r="Q1082" s="5"/>
      <c r="R1082" s="5"/>
      <c r="S1082" s="70"/>
      <c r="T1082" s="70"/>
      <c r="U1082" s="70"/>
      <c r="V1082" s="18"/>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1"/>
      <c r="BA1082" s="1"/>
    </row>
    <row r="1083" spans="2:53">
      <c r="B1083" s="1"/>
      <c r="C1083" s="1"/>
      <c r="D1083" s="1"/>
      <c r="E1083" s="1"/>
      <c r="F1083" s="1"/>
      <c r="G1083" s="5"/>
      <c r="H1083" s="1"/>
      <c r="I1083" s="1"/>
      <c r="J1083" s="5"/>
      <c r="K1083" s="1"/>
      <c r="L1083" s="1"/>
      <c r="M1083" s="5"/>
      <c r="N1083" s="5"/>
      <c r="O1083" s="5"/>
      <c r="P1083" s="5"/>
      <c r="Q1083" s="5"/>
      <c r="R1083" s="5"/>
      <c r="S1083" s="70"/>
      <c r="T1083" s="70"/>
      <c r="U1083" s="70"/>
      <c r="V1083" s="18"/>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1"/>
      <c r="BA1083" s="1"/>
    </row>
    <row r="1084" spans="2:53">
      <c r="B1084" s="1"/>
      <c r="C1084" s="1"/>
      <c r="D1084" s="1"/>
      <c r="E1084" s="1"/>
      <c r="F1084" s="1"/>
      <c r="G1084" s="5"/>
      <c r="H1084" s="1"/>
      <c r="I1084" s="1"/>
      <c r="J1084" s="5"/>
      <c r="K1084" s="1"/>
      <c r="L1084" s="1"/>
      <c r="M1084" s="5"/>
      <c r="N1084" s="5"/>
      <c r="O1084" s="5"/>
      <c r="P1084" s="5"/>
      <c r="Q1084" s="5"/>
      <c r="R1084" s="5"/>
      <c r="S1084" s="70"/>
      <c r="T1084" s="70"/>
      <c r="U1084" s="70"/>
      <c r="V1084" s="18"/>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1"/>
      <c r="BA1084" s="1"/>
    </row>
    <row r="1085" spans="2:53">
      <c r="B1085" s="1"/>
      <c r="C1085" s="1"/>
      <c r="D1085" s="1"/>
      <c r="E1085" s="1"/>
      <c r="F1085" s="1"/>
      <c r="G1085" s="5"/>
      <c r="H1085" s="1"/>
      <c r="I1085" s="1"/>
      <c r="J1085" s="5"/>
      <c r="K1085" s="1"/>
      <c r="L1085" s="1"/>
      <c r="M1085" s="5"/>
      <c r="N1085" s="5"/>
      <c r="O1085" s="5"/>
      <c r="P1085" s="5"/>
      <c r="Q1085" s="5"/>
      <c r="R1085" s="5"/>
      <c r="S1085" s="70"/>
      <c r="T1085" s="70"/>
      <c r="U1085" s="70"/>
      <c r="V1085" s="18"/>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1"/>
      <c r="BA1085" s="1"/>
    </row>
    <row r="1086" spans="2:53">
      <c r="B1086" s="1"/>
      <c r="C1086" s="1"/>
      <c r="D1086" s="1"/>
      <c r="E1086" s="1"/>
      <c r="F1086" s="1"/>
      <c r="G1086" s="5"/>
      <c r="H1086" s="1"/>
      <c r="I1086" s="1"/>
      <c r="J1086" s="5"/>
      <c r="K1086" s="1"/>
      <c r="L1086" s="1"/>
      <c r="M1086" s="5"/>
      <c r="N1086" s="5"/>
      <c r="O1086" s="5"/>
      <c r="P1086" s="5"/>
      <c r="Q1086" s="5"/>
      <c r="R1086" s="5"/>
      <c r="S1086" s="70"/>
      <c r="T1086" s="70"/>
      <c r="U1086" s="70"/>
      <c r="V1086" s="18"/>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1"/>
      <c r="BA1086" s="1"/>
    </row>
    <row r="1087" spans="2:53">
      <c r="B1087" s="1"/>
      <c r="C1087" s="1"/>
      <c r="D1087" s="1"/>
      <c r="E1087" s="1"/>
      <c r="F1087" s="1"/>
      <c r="G1087" s="5"/>
      <c r="H1087" s="1"/>
      <c r="I1087" s="1"/>
      <c r="J1087" s="5"/>
      <c r="K1087" s="1"/>
      <c r="L1087" s="1"/>
      <c r="M1087" s="5"/>
      <c r="N1087" s="5"/>
      <c r="O1087" s="5"/>
      <c r="P1087" s="5"/>
      <c r="Q1087" s="5"/>
      <c r="R1087" s="5"/>
      <c r="S1087" s="70"/>
      <c r="T1087" s="70"/>
      <c r="U1087" s="70"/>
      <c r="V1087" s="18"/>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1"/>
      <c r="BA1087" s="1"/>
    </row>
    <row r="1088" spans="2:53">
      <c r="B1088" s="1"/>
      <c r="C1088" s="1"/>
      <c r="D1088" s="1"/>
      <c r="E1088" s="1"/>
      <c r="F1088" s="1"/>
      <c r="G1088" s="5"/>
      <c r="H1088" s="1"/>
      <c r="I1088" s="1"/>
      <c r="J1088" s="5"/>
      <c r="K1088" s="1"/>
      <c r="L1088" s="1"/>
      <c r="M1088" s="5"/>
      <c r="N1088" s="5"/>
      <c r="O1088" s="5"/>
      <c r="P1088" s="5"/>
      <c r="Q1088" s="5"/>
      <c r="R1088" s="5"/>
      <c r="S1088" s="70"/>
      <c r="T1088" s="70"/>
      <c r="U1088" s="70"/>
      <c r="V1088" s="18"/>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1"/>
      <c r="BA1088" s="1"/>
    </row>
    <row r="1089" spans="2:53">
      <c r="B1089" s="1"/>
      <c r="C1089" s="1"/>
      <c r="D1089" s="1"/>
      <c r="E1089" s="1"/>
      <c r="F1089" s="1"/>
      <c r="G1089" s="5"/>
      <c r="H1089" s="1"/>
      <c r="I1089" s="1"/>
      <c r="J1089" s="5"/>
      <c r="K1089" s="1"/>
      <c r="L1089" s="1"/>
      <c r="M1089" s="5"/>
      <c r="N1089" s="5"/>
      <c r="O1089" s="5"/>
      <c r="P1089" s="5"/>
      <c r="Q1089" s="5"/>
      <c r="R1089" s="5"/>
      <c r="S1089" s="70"/>
      <c r="T1089" s="70"/>
      <c r="U1089" s="70"/>
      <c r="V1089" s="18"/>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1"/>
      <c r="BA1089" s="1"/>
    </row>
    <row r="1090" spans="2:53">
      <c r="B1090" s="1"/>
      <c r="C1090" s="1"/>
      <c r="D1090" s="1"/>
      <c r="E1090" s="1"/>
      <c r="F1090" s="1"/>
      <c r="G1090" s="5"/>
      <c r="H1090" s="1"/>
      <c r="I1090" s="1"/>
      <c r="J1090" s="5"/>
      <c r="K1090" s="1"/>
      <c r="L1090" s="1"/>
      <c r="M1090" s="5"/>
      <c r="N1090" s="5"/>
      <c r="O1090" s="5"/>
      <c r="P1090" s="5"/>
      <c r="Q1090" s="5"/>
      <c r="R1090" s="5"/>
      <c r="S1090" s="70"/>
      <c r="T1090" s="70"/>
      <c r="U1090" s="70"/>
      <c r="V1090" s="18"/>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1"/>
      <c r="BA1090" s="1"/>
    </row>
    <row r="1091" spans="2:53">
      <c r="B1091" s="1"/>
      <c r="C1091" s="1"/>
      <c r="D1091" s="1"/>
      <c r="E1091" s="1"/>
      <c r="F1091" s="1"/>
      <c r="G1091" s="5"/>
      <c r="H1091" s="1"/>
      <c r="I1091" s="1"/>
      <c r="J1091" s="5"/>
      <c r="K1091" s="1"/>
      <c r="L1091" s="1"/>
      <c r="M1091" s="5"/>
      <c r="N1091" s="5"/>
      <c r="O1091" s="5"/>
      <c r="P1091" s="5"/>
      <c r="Q1091" s="5"/>
      <c r="R1091" s="5"/>
      <c r="S1091" s="70"/>
      <c r="T1091" s="70"/>
      <c r="U1091" s="70"/>
      <c r="V1091" s="18"/>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1"/>
      <c r="BA1091" s="1"/>
    </row>
    <row r="1092" spans="2:53">
      <c r="B1092" s="1"/>
      <c r="C1092" s="1"/>
      <c r="D1092" s="1"/>
      <c r="E1092" s="1"/>
      <c r="F1092" s="1"/>
      <c r="G1092" s="5"/>
      <c r="H1092" s="1"/>
      <c r="I1092" s="1"/>
      <c r="J1092" s="5"/>
      <c r="K1092" s="1"/>
      <c r="L1092" s="1"/>
      <c r="M1092" s="5"/>
      <c r="N1092" s="5"/>
      <c r="O1092" s="5"/>
      <c r="P1092" s="5"/>
      <c r="Q1092" s="5"/>
      <c r="R1092" s="5"/>
      <c r="S1092" s="70"/>
      <c r="T1092" s="70"/>
      <c r="U1092" s="70"/>
      <c r="V1092" s="18"/>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1"/>
      <c r="BA1092" s="1"/>
    </row>
    <row r="1093" spans="2:53">
      <c r="B1093" s="1"/>
      <c r="C1093" s="1"/>
      <c r="D1093" s="1"/>
      <c r="E1093" s="1"/>
      <c r="F1093" s="1"/>
      <c r="G1093" s="5"/>
      <c r="H1093" s="1"/>
      <c r="I1093" s="1"/>
      <c r="J1093" s="5"/>
      <c r="K1093" s="1"/>
      <c r="L1093" s="1"/>
      <c r="M1093" s="5"/>
      <c r="N1093" s="5"/>
      <c r="O1093" s="5"/>
      <c r="P1093" s="5"/>
      <c r="Q1093" s="5"/>
      <c r="R1093" s="5"/>
      <c r="S1093" s="70"/>
      <c r="T1093" s="70"/>
      <c r="U1093" s="70"/>
      <c r="V1093" s="18"/>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1"/>
      <c r="BA1093" s="1"/>
    </row>
    <row r="1094" spans="2:53">
      <c r="B1094" s="1"/>
      <c r="C1094" s="1"/>
      <c r="D1094" s="1"/>
      <c r="E1094" s="1"/>
      <c r="F1094" s="1"/>
      <c r="G1094" s="5"/>
      <c r="H1094" s="1"/>
      <c r="I1094" s="1"/>
      <c r="J1094" s="5"/>
      <c r="K1094" s="1"/>
      <c r="L1094" s="1"/>
      <c r="M1094" s="5"/>
      <c r="N1094" s="5"/>
      <c r="O1094" s="5"/>
      <c r="P1094" s="5"/>
      <c r="Q1094" s="5"/>
      <c r="R1094" s="5"/>
      <c r="S1094" s="70"/>
      <c r="T1094" s="70"/>
      <c r="U1094" s="70"/>
      <c r="V1094" s="18"/>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1"/>
      <c r="BA1094" s="1"/>
    </row>
    <row r="1095" spans="2:53">
      <c r="B1095" s="1"/>
      <c r="C1095" s="1"/>
      <c r="D1095" s="1"/>
      <c r="E1095" s="1"/>
      <c r="F1095" s="1"/>
      <c r="G1095" s="5"/>
      <c r="H1095" s="1"/>
      <c r="I1095" s="1"/>
      <c r="J1095" s="5"/>
      <c r="K1095" s="1"/>
      <c r="L1095" s="1"/>
      <c r="M1095" s="5"/>
      <c r="N1095" s="5"/>
      <c r="O1095" s="5"/>
      <c r="P1095" s="5"/>
      <c r="Q1095" s="5"/>
      <c r="R1095" s="5"/>
      <c r="S1095" s="70"/>
      <c r="T1095" s="70"/>
      <c r="U1095" s="70"/>
      <c r="V1095" s="18"/>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1"/>
      <c r="BA1095" s="1"/>
    </row>
    <row r="1096" spans="2:53">
      <c r="B1096" s="1"/>
      <c r="C1096" s="1"/>
      <c r="D1096" s="1"/>
      <c r="E1096" s="1"/>
      <c r="F1096" s="1"/>
      <c r="G1096" s="5"/>
      <c r="H1096" s="1"/>
      <c r="I1096" s="1"/>
      <c r="J1096" s="5"/>
      <c r="K1096" s="1"/>
      <c r="L1096" s="1"/>
      <c r="M1096" s="5"/>
      <c r="N1096" s="5"/>
      <c r="O1096" s="5"/>
      <c r="P1096" s="5"/>
      <c r="Q1096" s="5"/>
      <c r="R1096" s="5"/>
      <c r="S1096" s="70"/>
      <c r="T1096" s="70"/>
      <c r="U1096" s="70"/>
      <c r="V1096" s="18"/>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1"/>
      <c r="BA1096" s="1"/>
    </row>
    <row r="1097" spans="2:53">
      <c r="B1097" s="1"/>
      <c r="C1097" s="1"/>
      <c r="D1097" s="1"/>
      <c r="E1097" s="1"/>
      <c r="F1097" s="1"/>
      <c r="G1097" s="5"/>
      <c r="H1097" s="1"/>
      <c r="I1097" s="1"/>
      <c r="J1097" s="5"/>
      <c r="K1097" s="1"/>
      <c r="L1097" s="1"/>
      <c r="M1097" s="5"/>
      <c r="N1097" s="5"/>
      <c r="O1097" s="5"/>
      <c r="P1097" s="5"/>
      <c r="Q1097" s="5"/>
      <c r="R1097" s="5"/>
      <c r="S1097" s="70"/>
      <c r="T1097" s="70"/>
      <c r="U1097" s="70"/>
      <c r="V1097" s="18"/>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1"/>
      <c r="BA1097" s="1"/>
    </row>
    <row r="1098" spans="2:53">
      <c r="B1098" s="1"/>
      <c r="C1098" s="1"/>
      <c r="D1098" s="1"/>
      <c r="E1098" s="1"/>
      <c r="F1098" s="1"/>
      <c r="G1098" s="5"/>
      <c r="H1098" s="1"/>
      <c r="I1098" s="1"/>
      <c r="J1098" s="5"/>
      <c r="K1098" s="1"/>
      <c r="L1098" s="1"/>
      <c r="M1098" s="5"/>
      <c r="N1098" s="5"/>
      <c r="O1098" s="5"/>
      <c r="P1098" s="5"/>
      <c r="Q1098" s="5"/>
      <c r="R1098" s="5"/>
      <c r="S1098" s="70"/>
      <c r="T1098" s="70"/>
      <c r="U1098" s="70"/>
      <c r="V1098" s="18"/>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1"/>
      <c r="BA1098" s="1"/>
    </row>
    <row r="1099" spans="2:53">
      <c r="B1099" s="1"/>
      <c r="C1099" s="1"/>
      <c r="D1099" s="1"/>
      <c r="E1099" s="1"/>
      <c r="F1099" s="1"/>
      <c r="G1099" s="5"/>
      <c r="H1099" s="1"/>
      <c r="I1099" s="1"/>
      <c r="J1099" s="5"/>
      <c r="K1099" s="1"/>
      <c r="L1099" s="1"/>
      <c r="M1099" s="5"/>
      <c r="N1099" s="5"/>
      <c r="O1099" s="5"/>
      <c r="P1099" s="5"/>
      <c r="Q1099" s="5"/>
      <c r="R1099" s="5"/>
      <c r="S1099" s="70"/>
      <c r="T1099" s="70"/>
      <c r="U1099" s="70"/>
      <c r="V1099" s="18"/>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1"/>
      <c r="BA1099" s="1"/>
    </row>
    <row r="1100" spans="2:53">
      <c r="B1100" s="1"/>
      <c r="C1100" s="1"/>
      <c r="D1100" s="1"/>
      <c r="E1100" s="1"/>
      <c r="F1100" s="1"/>
      <c r="G1100" s="5"/>
      <c r="H1100" s="1"/>
      <c r="I1100" s="1"/>
      <c r="J1100" s="5"/>
      <c r="K1100" s="1"/>
      <c r="L1100" s="1"/>
      <c r="M1100" s="5"/>
      <c r="N1100" s="5"/>
      <c r="O1100" s="5"/>
      <c r="P1100" s="5"/>
      <c r="Q1100" s="5"/>
      <c r="R1100" s="5"/>
      <c r="S1100" s="70"/>
      <c r="T1100" s="70"/>
      <c r="U1100" s="70"/>
      <c r="V1100" s="18"/>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1"/>
      <c r="BA1100" s="1"/>
    </row>
    <row r="1101" spans="2:53">
      <c r="B1101" s="1"/>
      <c r="C1101" s="1"/>
      <c r="D1101" s="1"/>
      <c r="E1101" s="1"/>
      <c r="F1101" s="1"/>
      <c r="G1101" s="5"/>
      <c r="H1101" s="1"/>
      <c r="I1101" s="1"/>
      <c r="J1101" s="5"/>
      <c r="K1101" s="1"/>
      <c r="L1101" s="1"/>
      <c r="M1101" s="5"/>
      <c r="N1101" s="5"/>
      <c r="O1101" s="5"/>
      <c r="P1101" s="5"/>
      <c r="Q1101" s="5"/>
      <c r="R1101" s="5"/>
      <c r="S1101" s="70"/>
      <c r="T1101" s="70"/>
      <c r="U1101" s="70"/>
      <c r="V1101" s="18"/>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1"/>
      <c r="BA1101" s="1"/>
    </row>
    <row r="1102" spans="2:53">
      <c r="B1102" s="1"/>
      <c r="C1102" s="1"/>
      <c r="D1102" s="1"/>
      <c r="E1102" s="1"/>
      <c r="F1102" s="1"/>
      <c r="G1102" s="5"/>
      <c r="H1102" s="1"/>
      <c r="I1102" s="1"/>
      <c r="J1102" s="5"/>
      <c r="K1102" s="1"/>
      <c r="L1102" s="1"/>
      <c r="M1102" s="5"/>
      <c r="N1102" s="5"/>
      <c r="O1102" s="5"/>
      <c r="P1102" s="5"/>
      <c r="Q1102" s="5"/>
      <c r="R1102" s="5"/>
      <c r="S1102" s="70"/>
      <c r="T1102" s="70"/>
      <c r="U1102" s="70"/>
      <c r="V1102" s="18"/>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1"/>
      <c r="BA1102" s="1"/>
    </row>
    <row r="1103" spans="2:53">
      <c r="B1103" s="1"/>
      <c r="C1103" s="1"/>
      <c r="D1103" s="1"/>
      <c r="E1103" s="1"/>
      <c r="F1103" s="1"/>
      <c r="G1103" s="5"/>
      <c r="H1103" s="1"/>
      <c r="I1103" s="1"/>
      <c r="J1103" s="5"/>
      <c r="K1103" s="1"/>
      <c r="L1103" s="1"/>
      <c r="M1103" s="5"/>
      <c r="N1103" s="5"/>
      <c r="O1103" s="5"/>
      <c r="P1103" s="5"/>
      <c r="Q1103" s="5"/>
      <c r="R1103" s="5"/>
      <c r="S1103" s="70"/>
      <c r="T1103" s="70"/>
      <c r="U1103" s="70"/>
      <c r="V1103" s="18"/>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1"/>
      <c r="BA1103" s="1"/>
    </row>
    <row r="1104" spans="2:53">
      <c r="B1104" s="1"/>
      <c r="C1104" s="1"/>
      <c r="D1104" s="1"/>
      <c r="E1104" s="1"/>
      <c r="F1104" s="1"/>
      <c r="G1104" s="5"/>
      <c r="H1104" s="1"/>
      <c r="I1104" s="1"/>
      <c r="J1104" s="5"/>
      <c r="K1104" s="1"/>
      <c r="L1104" s="1"/>
      <c r="M1104" s="5"/>
      <c r="N1104" s="5"/>
      <c r="O1104" s="5"/>
      <c r="P1104" s="5"/>
      <c r="Q1104" s="5"/>
      <c r="R1104" s="5"/>
      <c r="S1104" s="70"/>
      <c r="T1104" s="70"/>
      <c r="U1104" s="70"/>
      <c r="V1104" s="18"/>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1"/>
      <c r="BA1104" s="1"/>
    </row>
    <row r="1105" spans="2:53">
      <c r="B1105" s="1"/>
      <c r="C1105" s="1"/>
      <c r="D1105" s="1"/>
      <c r="E1105" s="1"/>
      <c r="F1105" s="1"/>
      <c r="G1105" s="5"/>
      <c r="H1105" s="1"/>
      <c r="I1105" s="1"/>
      <c r="J1105" s="5"/>
      <c r="K1105" s="1"/>
      <c r="L1105" s="1"/>
      <c r="M1105" s="5"/>
      <c r="N1105" s="5"/>
      <c r="O1105" s="5"/>
      <c r="P1105" s="5"/>
      <c r="Q1105" s="5"/>
      <c r="R1105" s="5"/>
      <c r="S1105" s="70"/>
      <c r="T1105" s="70"/>
      <c r="U1105" s="70"/>
      <c r="V1105" s="18"/>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1"/>
      <c r="BA1105" s="1"/>
    </row>
    <row r="1106" spans="2:53">
      <c r="B1106" s="1"/>
      <c r="C1106" s="1"/>
      <c r="D1106" s="1"/>
      <c r="E1106" s="1"/>
      <c r="F1106" s="1"/>
      <c r="G1106" s="5"/>
      <c r="H1106" s="1"/>
      <c r="I1106" s="1"/>
      <c r="J1106" s="5"/>
      <c r="K1106" s="1"/>
      <c r="L1106" s="1"/>
      <c r="M1106" s="5"/>
      <c r="N1106" s="5"/>
      <c r="O1106" s="5"/>
      <c r="P1106" s="5"/>
      <c r="Q1106" s="5"/>
      <c r="R1106" s="5"/>
      <c r="S1106" s="70"/>
      <c r="T1106" s="70"/>
      <c r="U1106" s="70"/>
      <c r="V1106" s="18"/>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1"/>
      <c r="BA1106" s="1"/>
    </row>
    <row r="1107" spans="2:53">
      <c r="B1107" s="1"/>
      <c r="C1107" s="1"/>
      <c r="D1107" s="1"/>
      <c r="E1107" s="1"/>
      <c r="F1107" s="1"/>
      <c r="G1107" s="5"/>
      <c r="H1107" s="1"/>
      <c r="I1107" s="1"/>
      <c r="J1107" s="5"/>
      <c r="K1107" s="1"/>
      <c r="L1107" s="1"/>
      <c r="M1107" s="5"/>
      <c r="N1107" s="5"/>
      <c r="O1107" s="5"/>
      <c r="P1107" s="5"/>
      <c r="Q1107" s="5"/>
      <c r="R1107" s="5"/>
      <c r="S1107" s="70"/>
      <c r="T1107" s="70"/>
      <c r="U1107" s="70"/>
      <c r="V1107" s="18"/>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1"/>
      <c r="BA1107" s="1"/>
    </row>
    <row r="1108" spans="2:53">
      <c r="B1108" s="1"/>
      <c r="C1108" s="1"/>
      <c r="D1108" s="1"/>
      <c r="E1108" s="1"/>
      <c r="F1108" s="1"/>
      <c r="G1108" s="5"/>
      <c r="H1108" s="1"/>
      <c r="I1108" s="1"/>
      <c r="J1108" s="5"/>
      <c r="K1108" s="1"/>
      <c r="L1108" s="1"/>
      <c r="M1108" s="5"/>
      <c r="N1108" s="5"/>
      <c r="O1108" s="5"/>
      <c r="P1108" s="5"/>
      <c r="Q1108" s="5"/>
      <c r="R1108" s="5"/>
      <c r="S1108" s="70"/>
      <c r="T1108" s="70"/>
      <c r="U1108" s="70"/>
      <c r="V1108" s="18"/>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1"/>
      <c r="BA1108" s="1"/>
    </row>
    <row r="1109" spans="2:53">
      <c r="B1109" s="1"/>
      <c r="C1109" s="1"/>
      <c r="D1109" s="1"/>
      <c r="E1109" s="1"/>
      <c r="F1109" s="1"/>
      <c r="G1109" s="5"/>
      <c r="H1109" s="1"/>
      <c r="I1109" s="1"/>
      <c r="J1109" s="5"/>
      <c r="K1109" s="1"/>
      <c r="L1109" s="1"/>
      <c r="M1109" s="5"/>
      <c r="N1109" s="5"/>
      <c r="O1109" s="5"/>
      <c r="P1109" s="5"/>
      <c r="Q1109" s="5"/>
      <c r="R1109" s="5"/>
      <c r="S1109" s="70"/>
      <c r="T1109" s="70"/>
      <c r="U1109" s="70"/>
      <c r="V1109" s="18"/>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1"/>
      <c r="BA1109" s="1"/>
    </row>
    <row r="1110" spans="2:53">
      <c r="B1110" s="1"/>
      <c r="C1110" s="1"/>
      <c r="D1110" s="1"/>
      <c r="E1110" s="1"/>
      <c r="F1110" s="1"/>
      <c r="G1110" s="5"/>
      <c r="H1110" s="1"/>
      <c r="I1110" s="1"/>
      <c r="J1110" s="5"/>
      <c r="K1110" s="1"/>
      <c r="L1110" s="1"/>
      <c r="M1110" s="5"/>
      <c r="N1110" s="5"/>
      <c r="O1110" s="5"/>
      <c r="P1110" s="5"/>
      <c r="Q1110" s="5"/>
      <c r="R1110" s="5"/>
      <c r="S1110" s="70"/>
      <c r="T1110" s="70"/>
      <c r="U1110" s="70"/>
      <c r="V1110" s="18"/>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1"/>
      <c r="BA1110" s="1"/>
    </row>
    <row r="1111" spans="2:53">
      <c r="B1111" s="1"/>
      <c r="C1111" s="1"/>
      <c r="D1111" s="1"/>
      <c r="E1111" s="1"/>
      <c r="F1111" s="1"/>
      <c r="G1111" s="5"/>
      <c r="H1111" s="1"/>
      <c r="I1111" s="1"/>
      <c r="J1111" s="5"/>
      <c r="K1111" s="1"/>
      <c r="L1111" s="1"/>
      <c r="M1111" s="5"/>
      <c r="N1111" s="5"/>
      <c r="O1111" s="5"/>
      <c r="P1111" s="5"/>
      <c r="Q1111" s="5"/>
      <c r="R1111" s="5"/>
      <c r="S1111" s="70"/>
      <c r="T1111" s="70"/>
      <c r="U1111" s="70"/>
      <c r="V1111" s="18"/>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1"/>
      <c r="BA1111" s="1"/>
    </row>
    <row r="1112" spans="2:53">
      <c r="B1112" s="1"/>
      <c r="C1112" s="1"/>
      <c r="D1112" s="1"/>
      <c r="E1112" s="1"/>
      <c r="F1112" s="1"/>
      <c r="G1112" s="5"/>
      <c r="H1112" s="1"/>
      <c r="I1112" s="1"/>
      <c r="J1112" s="5"/>
      <c r="K1112" s="1"/>
      <c r="L1112" s="1"/>
      <c r="M1112" s="5"/>
      <c r="N1112" s="5"/>
      <c r="O1112" s="5"/>
      <c r="P1112" s="5"/>
      <c r="Q1112" s="5"/>
      <c r="R1112" s="5"/>
      <c r="S1112" s="70"/>
      <c r="T1112" s="70"/>
      <c r="U1112" s="70"/>
      <c r="V1112" s="18"/>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1"/>
      <c r="BA1112" s="1"/>
    </row>
    <row r="1113" spans="2:53">
      <c r="B1113" s="1"/>
      <c r="C1113" s="1"/>
      <c r="D1113" s="1"/>
      <c r="E1113" s="1"/>
      <c r="F1113" s="1"/>
      <c r="G1113" s="5"/>
      <c r="H1113" s="1"/>
      <c r="I1113" s="1"/>
      <c r="J1113" s="5"/>
      <c r="K1113" s="1"/>
      <c r="L1113" s="1"/>
      <c r="M1113" s="5"/>
      <c r="N1113" s="5"/>
      <c r="O1113" s="5"/>
      <c r="P1113" s="5"/>
      <c r="Q1113" s="5"/>
      <c r="R1113" s="5"/>
      <c r="S1113" s="70"/>
      <c r="T1113" s="70"/>
      <c r="U1113" s="70"/>
      <c r="V1113" s="18"/>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1"/>
      <c r="BA1113" s="1"/>
    </row>
    <row r="1114" spans="2:53">
      <c r="B1114" s="1"/>
      <c r="C1114" s="1"/>
      <c r="D1114" s="1"/>
      <c r="E1114" s="1"/>
      <c r="F1114" s="1"/>
      <c r="G1114" s="5"/>
      <c r="H1114" s="1"/>
      <c r="I1114" s="1"/>
      <c r="J1114" s="5"/>
      <c r="K1114" s="1"/>
      <c r="L1114" s="1"/>
      <c r="M1114" s="5"/>
      <c r="N1114" s="5"/>
      <c r="O1114" s="5"/>
      <c r="P1114" s="5"/>
      <c r="Q1114" s="5"/>
      <c r="R1114" s="5"/>
      <c r="S1114" s="70"/>
      <c r="T1114" s="70"/>
      <c r="U1114" s="70"/>
      <c r="V1114" s="18"/>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1"/>
      <c r="BA1114" s="1"/>
    </row>
    <row r="1115" spans="2:53">
      <c r="B1115" s="1"/>
      <c r="C1115" s="1"/>
      <c r="D1115" s="1"/>
      <c r="E1115" s="1"/>
      <c r="F1115" s="1"/>
      <c r="G1115" s="5"/>
      <c r="H1115" s="1"/>
      <c r="I1115" s="1"/>
      <c r="J1115" s="5"/>
      <c r="K1115" s="1"/>
      <c r="L1115" s="1"/>
      <c r="M1115" s="5"/>
      <c r="N1115" s="5"/>
      <c r="O1115" s="5"/>
      <c r="P1115" s="5"/>
      <c r="Q1115" s="5"/>
      <c r="R1115" s="5"/>
      <c r="S1115" s="70"/>
      <c r="T1115" s="70"/>
      <c r="U1115" s="70"/>
      <c r="V1115" s="18"/>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1"/>
      <c r="BA1115" s="1"/>
    </row>
    <row r="1116" spans="2:53">
      <c r="B1116" s="1"/>
      <c r="C1116" s="1"/>
      <c r="D1116" s="1"/>
      <c r="E1116" s="1"/>
      <c r="F1116" s="1"/>
      <c r="G1116" s="5"/>
      <c r="H1116" s="1"/>
      <c r="I1116" s="1"/>
      <c r="J1116" s="5"/>
      <c r="K1116" s="1"/>
      <c r="L1116" s="1"/>
      <c r="M1116" s="5"/>
      <c r="N1116" s="5"/>
      <c r="O1116" s="5"/>
      <c r="P1116" s="5"/>
      <c r="Q1116" s="5"/>
      <c r="R1116" s="5"/>
      <c r="S1116" s="70"/>
      <c r="T1116" s="70"/>
      <c r="U1116" s="70"/>
      <c r="V1116" s="18"/>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1"/>
      <c r="BA1116" s="1"/>
    </row>
    <row r="1117" spans="2:53">
      <c r="B1117" s="1"/>
      <c r="C1117" s="1"/>
      <c r="D1117" s="1"/>
      <c r="E1117" s="1"/>
      <c r="F1117" s="1"/>
      <c r="G1117" s="5"/>
      <c r="H1117" s="1"/>
      <c r="I1117" s="1"/>
      <c r="J1117" s="5"/>
      <c r="K1117" s="1"/>
      <c r="L1117" s="1"/>
      <c r="M1117" s="5"/>
      <c r="N1117" s="5"/>
      <c r="O1117" s="5"/>
      <c r="P1117" s="5"/>
      <c r="Q1117" s="5"/>
      <c r="R1117" s="5"/>
      <c r="S1117" s="70"/>
      <c r="T1117" s="70"/>
      <c r="U1117" s="70"/>
      <c r="V1117" s="18"/>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1"/>
      <c r="BA1117" s="1"/>
    </row>
    <row r="1118" spans="2:53">
      <c r="B1118" s="1"/>
      <c r="C1118" s="1"/>
      <c r="D1118" s="1"/>
      <c r="E1118" s="1"/>
      <c r="F1118" s="1"/>
      <c r="G1118" s="5"/>
      <c r="H1118" s="1"/>
      <c r="I1118" s="1"/>
      <c r="J1118" s="5"/>
      <c r="K1118" s="1"/>
      <c r="L1118" s="1"/>
      <c r="M1118" s="5"/>
      <c r="N1118" s="5"/>
      <c r="O1118" s="5"/>
      <c r="P1118" s="5"/>
      <c r="Q1118" s="5"/>
      <c r="R1118" s="5"/>
      <c r="S1118" s="70"/>
      <c r="T1118" s="70"/>
      <c r="U1118" s="70"/>
      <c r="V1118" s="18"/>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1"/>
      <c r="BA1118" s="1"/>
    </row>
    <row r="1119" spans="2:53">
      <c r="B1119" s="1"/>
      <c r="C1119" s="1"/>
      <c r="D1119" s="1"/>
      <c r="E1119" s="1"/>
      <c r="F1119" s="1"/>
      <c r="G1119" s="5"/>
      <c r="H1119" s="1"/>
      <c r="I1119" s="1"/>
      <c r="J1119" s="5"/>
      <c r="K1119" s="1"/>
      <c r="L1119" s="1"/>
      <c r="M1119" s="5"/>
      <c r="N1119" s="5"/>
      <c r="O1119" s="5"/>
      <c r="P1119" s="5"/>
      <c r="Q1119" s="5"/>
      <c r="R1119" s="5"/>
      <c r="S1119" s="70"/>
      <c r="T1119" s="70"/>
      <c r="U1119" s="70"/>
      <c r="V1119" s="18"/>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1"/>
      <c r="BA1119" s="1"/>
    </row>
    <row r="1120" spans="2:53">
      <c r="B1120" s="1"/>
      <c r="C1120" s="1"/>
      <c r="D1120" s="1"/>
      <c r="E1120" s="1"/>
      <c r="F1120" s="1"/>
      <c r="G1120" s="5"/>
      <c r="H1120" s="1"/>
      <c r="I1120" s="1"/>
      <c r="J1120" s="5"/>
      <c r="K1120" s="1"/>
      <c r="L1120" s="1"/>
      <c r="M1120" s="5"/>
      <c r="N1120" s="5"/>
      <c r="O1120" s="5"/>
      <c r="P1120" s="5"/>
      <c r="Q1120" s="5"/>
      <c r="R1120" s="5"/>
      <c r="S1120" s="70"/>
      <c r="T1120" s="70"/>
      <c r="U1120" s="70"/>
      <c r="V1120" s="18"/>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1"/>
      <c r="BA1120" s="1"/>
    </row>
    <row r="1121" spans="2:53">
      <c r="B1121" s="1"/>
      <c r="C1121" s="1"/>
      <c r="D1121" s="1"/>
      <c r="E1121" s="1"/>
      <c r="F1121" s="1"/>
      <c r="G1121" s="5"/>
      <c r="H1121" s="1"/>
      <c r="I1121" s="1"/>
      <c r="J1121" s="5"/>
      <c r="K1121" s="1"/>
      <c r="L1121" s="1"/>
      <c r="M1121" s="5"/>
      <c r="N1121" s="5"/>
      <c r="O1121" s="5"/>
      <c r="P1121" s="5"/>
      <c r="Q1121" s="5"/>
      <c r="R1121" s="5"/>
      <c r="S1121" s="70"/>
      <c r="T1121" s="70"/>
      <c r="U1121" s="70"/>
      <c r="V1121" s="18"/>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1"/>
      <c r="BA1121" s="1"/>
    </row>
    <row r="1122" spans="2:53">
      <c r="B1122" s="1"/>
      <c r="C1122" s="1"/>
      <c r="D1122" s="1"/>
      <c r="E1122" s="1"/>
      <c r="F1122" s="1"/>
      <c r="G1122" s="5"/>
      <c r="H1122" s="1"/>
      <c r="I1122" s="1"/>
      <c r="J1122" s="5"/>
      <c r="K1122" s="1"/>
      <c r="L1122" s="1"/>
      <c r="M1122" s="5"/>
      <c r="N1122" s="5"/>
      <c r="O1122" s="5"/>
      <c r="P1122" s="5"/>
      <c r="Q1122" s="5"/>
      <c r="R1122" s="5"/>
      <c r="S1122" s="70"/>
      <c r="T1122" s="70"/>
      <c r="U1122" s="70"/>
      <c r="V1122" s="18"/>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1"/>
      <c r="BA1122" s="1"/>
    </row>
    <row r="1123" spans="2:53">
      <c r="B1123" s="1"/>
      <c r="C1123" s="1"/>
      <c r="D1123" s="1"/>
      <c r="E1123" s="1"/>
      <c r="F1123" s="1"/>
      <c r="G1123" s="5"/>
      <c r="H1123" s="1"/>
      <c r="I1123" s="1"/>
      <c r="J1123" s="5"/>
      <c r="K1123" s="1"/>
      <c r="L1123" s="1"/>
      <c r="M1123" s="5"/>
      <c r="N1123" s="5"/>
      <c r="O1123" s="5"/>
      <c r="P1123" s="5"/>
      <c r="Q1123" s="5"/>
      <c r="R1123" s="5"/>
      <c r="S1123" s="70"/>
      <c r="T1123" s="70"/>
      <c r="U1123" s="70"/>
      <c r="V1123" s="18"/>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1"/>
      <c r="BA1123" s="1"/>
    </row>
    <row r="1124" spans="2:53">
      <c r="B1124" s="1"/>
      <c r="C1124" s="1"/>
      <c r="D1124" s="1"/>
      <c r="E1124" s="1"/>
      <c r="F1124" s="1"/>
      <c r="G1124" s="5"/>
      <c r="H1124" s="1"/>
      <c r="I1124" s="1"/>
      <c r="J1124" s="5"/>
      <c r="K1124" s="1"/>
      <c r="L1124" s="1"/>
      <c r="M1124" s="5"/>
      <c r="N1124" s="5"/>
      <c r="O1124" s="5"/>
      <c r="P1124" s="5"/>
      <c r="Q1124" s="5"/>
      <c r="R1124" s="5"/>
      <c r="S1124" s="70"/>
      <c r="T1124" s="70"/>
      <c r="U1124" s="70"/>
      <c r="V1124" s="18"/>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1"/>
      <c r="BA1124" s="1"/>
    </row>
    <row r="1125" spans="2:53">
      <c r="B1125" s="1"/>
      <c r="C1125" s="1"/>
      <c r="D1125" s="1"/>
      <c r="E1125" s="1"/>
      <c r="F1125" s="1"/>
      <c r="G1125" s="5"/>
      <c r="H1125" s="1"/>
      <c r="I1125" s="1"/>
      <c r="J1125" s="5"/>
      <c r="K1125" s="1"/>
      <c r="L1125" s="1"/>
      <c r="M1125" s="5"/>
      <c r="N1125" s="5"/>
      <c r="O1125" s="5"/>
      <c r="P1125" s="5"/>
      <c r="Q1125" s="5"/>
      <c r="R1125" s="5"/>
      <c r="S1125" s="70"/>
      <c r="T1125" s="70"/>
      <c r="U1125" s="70"/>
      <c r="V1125" s="18"/>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1"/>
      <c r="BA1125" s="1"/>
    </row>
    <row r="1126" spans="2:53">
      <c r="B1126" s="1"/>
      <c r="C1126" s="1"/>
      <c r="D1126" s="1"/>
      <c r="E1126" s="1"/>
      <c r="F1126" s="1"/>
      <c r="G1126" s="5"/>
      <c r="H1126" s="1"/>
      <c r="I1126" s="1"/>
      <c r="J1126" s="5"/>
      <c r="K1126" s="1"/>
      <c r="L1126" s="1"/>
      <c r="M1126" s="5"/>
      <c r="N1126" s="5"/>
      <c r="O1126" s="5"/>
      <c r="P1126" s="5"/>
      <c r="Q1126" s="5"/>
      <c r="R1126" s="5"/>
      <c r="S1126" s="70"/>
      <c r="T1126" s="70"/>
      <c r="U1126" s="70"/>
      <c r="V1126" s="18"/>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1"/>
      <c r="BA1126" s="1"/>
    </row>
    <row r="1127" spans="2:53">
      <c r="B1127" s="1"/>
      <c r="C1127" s="1"/>
      <c r="D1127" s="1"/>
      <c r="E1127" s="1"/>
      <c r="F1127" s="1"/>
      <c r="G1127" s="5"/>
      <c r="H1127" s="1"/>
      <c r="I1127" s="1"/>
      <c r="J1127" s="5"/>
      <c r="K1127" s="1"/>
      <c r="L1127" s="1"/>
      <c r="M1127" s="5"/>
      <c r="N1127" s="5"/>
      <c r="O1127" s="5"/>
      <c r="P1127" s="5"/>
      <c r="Q1127" s="5"/>
      <c r="R1127" s="5"/>
      <c r="S1127" s="70"/>
      <c r="T1127" s="70"/>
      <c r="U1127" s="70"/>
      <c r="V1127" s="18"/>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1"/>
      <c r="BA1127" s="1"/>
    </row>
    <row r="1128" spans="2:53">
      <c r="B1128" s="1"/>
      <c r="C1128" s="1"/>
      <c r="D1128" s="1"/>
      <c r="E1128" s="1"/>
      <c r="F1128" s="1"/>
      <c r="G1128" s="5"/>
      <c r="H1128" s="1"/>
      <c r="I1128" s="1"/>
      <c r="J1128" s="5"/>
      <c r="K1128" s="1"/>
      <c r="L1128" s="1"/>
      <c r="M1128" s="5"/>
      <c r="N1128" s="5"/>
      <c r="O1128" s="5"/>
      <c r="P1128" s="5"/>
      <c r="Q1128" s="5"/>
      <c r="R1128" s="5"/>
      <c r="S1128" s="70"/>
      <c r="T1128" s="70"/>
      <c r="U1128" s="70"/>
      <c r="V1128" s="18"/>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1"/>
      <c r="BA1128" s="1"/>
    </row>
    <row r="1129" spans="2:53">
      <c r="B1129" s="1"/>
      <c r="C1129" s="1"/>
      <c r="D1129" s="1"/>
      <c r="E1129" s="1"/>
      <c r="F1129" s="1"/>
      <c r="G1129" s="5"/>
      <c r="H1129" s="1"/>
      <c r="I1129" s="1"/>
      <c r="J1129" s="5"/>
      <c r="K1129" s="1"/>
      <c r="L1129" s="1"/>
      <c r="M1129" s="5"/>
      <c r="N1129" s="5"/>
      <c r="O1129" s="5"/>
      <c r="P1129" s="5"/>
      <c r="Q1129" s="5"/>
      <c r="R1129" s="5"/>
      <c r="S1129" s="70"/>
      <c r="T1129" s="70"/>
      <c r="U1129" s="70"/>
      <c r="V1129" s="18"/>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1"/>
      <c r="BA1129" s="1"/>
    </row>
    <row r="1130" spans="2:53">
      <c r="B1130" s="1"/>
      <c r="C1130" s="1"/>
      <c r="D1130" s="1"/>
      <c r="E1130" s="1"/>
      <c r="F1130" s="1"/>
      <c r="G1130" s="5"/>
      <c r="H1130" s="1"/>
      <c r="I1130" s="1"/>
      <c r="J1130" s="5"/>
      <c r="K1130" s="1"/>
      <c r="L1130" s="1"/>
      <c r="M1130" s="5"/>
      <c r="N1130" s="5"/>
      <c r="O1130" s="5"/>
      <c r="P1130" s="5"/>
      <c r="Q1130" s="5"/>
      <c r="R1130" s="5"/>
      <c r="S1130" s="70"/>
      <c r="T1130" s="70"/>
      <c r="U1130" s="70"/>
      <c r="V1130" s="18"/>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1"/>
      <c r="BA1130" s="1"/>
    </row>
    <row r="1131" spans="2:53">
      <c r="B1131" s="1"/>
      <c r="C1131" s="1"/>
      <c r="D1131" s="1"/>
      <c r="E1131" s="1"/>
      <c r="F1131" s="1"/>
      <c r="G1131" s="5"/>
      <c r="H1131" s="1"/>
      <c r="I1131" s="1"/>
      <c r="J1131" s="5"/>
      <c r="K1131" s="1"/>
      <c r="L1131" s="1"/>
      <c r="M1131" s="5"/>
      <c r="N1131" s="5"/>
      <c r="O1131" s="5"/>
      <c r="P1131" s="5"/>
      <c r="Q1131" s="5"/>
      <c r="R1131" s="5"/>
      <c r="S1131" s="70"/>
      <c r="T1131" s="70"/>
      <c r="U1131" s="70"/>
      <c r="V1131" s="18"/>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1"/>
      <c r="BA1131" s="1"/>
    </row>
    <row r="1132" spans="2:53">
      <c r="B1132" s="1"/>
      <c r="C1132" s="1"/>
      <c r="D1132" s="1"/>
      <c r="E1132" s="1"/>
      <c r="F1132" s="1"/>
      <c r="G1132" s="5"/>
      <c r="H1132" s="1"/>
      <c r="I1132" s="1"/>
      <c r="J1132" s="5"/>
      <c r="K1132" s="1"/>
      <c r="L1132" s="1"/>
      <c r="M1132" s="5"/>
      <c r="N1132" s="5"/>
      <c r="O1132" s="5"/>
      <c r="P1132" s="5"/>
      <c r="Q1132" s="5"/>
      <c r="R1132" s="5"/>
      <c r="S1132" s="70"/>
      <c r="T1132" s="70"/>
      <c r="U1132" s="70"/>
      <c r="V1132" s="18"/>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1"/>
      <c r="BA1132" s="1"/>
    </row>
    <row r="1133" spans="2:53">
      <c r="B1133" s="1"/>
      <c r="C1133" s="1"/>
      <c r="D1133" s="1"/>
      <c r="E1133" s="1"/>
      <c r="F1133" s="1"/>
      <c r="G1133" s="5"/>
      <c r="H1133" s="1"/>
      <c r="I1133" s="1"/>
      <c r="J1133" s="5"/>
      <c r="K1133" s="1"/>
      <c r="L1133" s="1"/>
      <c r="M1133" s="5"/>
      <c r="N1133" s="5"/>
      <c r="O1133" s="5"/>
      <c r="P1133" s="5"/>
      <c r="Q1133" s="5"/>
      <c r="R1133" s="5"/>
      <c r="S1133" s="70"/>
      <c r="T1133" s="70"/>
      <c r="U1133" s="70"/>
      <c r="V1133" s="18"/>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1"/>
      <c r="BA1133" s="1"/>
    </row>
    <row r="1134" spans="2:53">
      <c r="B1134" s="1"/>
      <c r="C1134" s="1"/>
      <c r="D1134" s="1"/>
      <c r="E1134" s="1"/>
      <c r="F1134" s="1"/>
      <c r="G1134" s="5"/>
      <c r="H1134" s="1"/>
      <c r="I1134" s="1"/>
      <c r="J1134" s="5"/>
      <c r="K1134" s="1"/>
      <c r="L1134" s="1"/>
      <c r="M1134" s="5"/>
      <c r="N1134" s="5"/>
      <c r="O1134" s="5"/>
      <c r="P1134" s="5"/>
      <c r="Q1134" s="5"/>
      <c r="R1134" s="5"/>
      <c r="S1134" s="70"/>
      <c r="T1134" s="70"/>
      <c r="U1134" s="70"/>
      <c r="V1134" s="18"/>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1"/>
      <c r="BA1134" s="1"/>
    </row>
    <row r="1135" spans="2:53">
      <c r="B1135" s="1"/>
      <c r="C1135" s="1"/>
      <c r="D1135" s="1"/>
      <c r="E1135" s="1"/>
      <c r="F1135" s="1"/>
      <c r="G1135" s="5"/>
      <c r="H1135" s="1"/>
      <c r="I1135" s="1"/>
      <c r="J1135" s="5"/>
      <c r="K1135" s="1"/>
      <c r="L1135" s="1"/>
      <c r="M1135" s="5"/>
      <c r="N1135" s="5"/>
      <c r="O1135" s="5"/>
      <c r="P1135" s="5"/>
      <c r="Q1135" s="5"/>
      <c r="R1135" s="5"/>
      <c r="S1135" s="70"/>
      <c r="T1135" s="70"/>
      <c r="U1135" s="70"/>
      <c r="V1135" s="18"/>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1"/>
      <c r="BA1135" s="1"/>
    </row>
    <row r="1136" spans="2:53">
      <c r="B1136" s="1"/>
      <c r="C1136" s="1"/>
      <c r="D1136" s="1"/>
      <c r="E1136" s="1"/>
      <c r="F1136" s="1"/>
      <c r="G1136" s="5"/>
      <c r="H1136" s="1"/>
      <c r="I1136" s="1"/>
      <c r="J1136" s="5"/>
      <c r="K1136" s="1"/>
      <c r="L1136" s="1"/>
      <c r="M1136" s="5"/>
      <c r="N1136" s="5"/>
      <c r="O1136" s="5"/>
      <c r="P1136" s="5"/>
      <c r="Q1136" s="5"/>
      <c r="R1136" s="5"/>
      <c r="S1136" s="70"/>
      <c r="T1136" s="70"/>
      <c r="U1136" s="70"/>
      <c r="V1136" s="18"/>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1"/>
      <c r="BA1136" s="1"/>
    </row>
    <row r="1137" spans="2:53">
      <c r="B1137" s="1"/>
      <c r="C1137" s="1"/>
      <c r="D1137" s="1"/>
      <c r="E1137" s="1"/>
      <c r="F1137" s="1"/>
      <c r="G1137" s="5"/>
      <c r="H1137" s="1"/>
      <c r="I1137" s="1"/>
      <c r="J1137" s="5"/>
      <c r="K1137" s="1"/>
      <c r="L1137" s="1"/>
      <c r="M1137" s="5"/>
      <c r="N1137" s="5"/>
      <c r="O1137" s="5"/>
      <c r="P1137" s="5"/>
      <c r="Q1137" s="5"/>
      <c r="R1137" s="5"/>
      <c r="S1137" s="70"/>
      <c r="T1137" s="70"/>
      <c r="U1137" s="70"/>
      <c r="V1137" s="18"/>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1"/>
      <c r="BA1137" s="1"/>
    </row>
    <row r="1138" spans="2:53">
      <c r="B1138" s="1"/>
      <c r="C1138" s="1"/>
      <c r="D1138" s="1"/>
      <c r="E1138" s="1"/>
      <c r="F1138" s="1"/>
      <c r="G1138" s="5"/>
      <c r="H1138" s="1"/>
      <c r="I1138" s="1"/>
      <c r="J1138" s="5"/>
      <c r="K1138" s="1"/>
      <c r="L1138" s="1"/>
      <c r="M1138" s="5"/>
      <c r="N1138" s="5"/>
      <c r="O1138" s="5"/>
      <c r="P1138" s="5"/>
      <c r="Q1138" s="5"/>
      <c r="R1138" s="5"/>
      <c r="S1138" s="70"/>
      <c r="T1138" s="70"/>
      <c r="U1138" s="70"/>
      <c r="V1138" s="18"/>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1"/>
      <c r="BA1138" s="1"/>
    </row>
    <row r="1139" spans="2:53">
      <c r="B1139" s="1"/>
      <c r="C1139" s="1"/>
      <c r="D1139" s="1"/>
      <c r="E1139" s="1"/>
      <c r="F1139" s="1"/>
      <c r="G1139" s="5"/>
      <c r="H1139" s="1"/>
      <c r="I1139" s="1"/>
      <c r="J1139" s="5"/>
      <c r="K1139" s="1"/>
      <c r="L1139" s="1"/>
      <c r="M1139" s="5"/>
      <c r="N1139" s="5"/>
      <c r="O1139" s="5"/>
      <c r="P1139" s="5"/>
      <c r="Q1139" s="5"/>
      <c r="R1139" s="5"/>
      <c r="S1139" s="70"/>
      <c r="T1139" s="70"/>
      <c r="U1139" s="70"/>
      <c r="V1139" s="18"/>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1"/>
      <c r="BA1139" s="1"/>
    </row>
    <row r="1140" spans="2:53">
      <c r="B1140" s="1"/>
      <c r="C1140" s="1"/>
      <c r="D1140" s="1"/>
      <c r="E1140" s="1"/>
      <c r="F1140" s="1"/>
      <c r="G1140" s="5"/>
      <c r="H1140" s="1"/>
      <c r="I1140" s="1"/>
      <c r="J1140" s="5"/>
      <c r="K1140" s="1"/>
      <c r="L1140" s="1"/>
      <c r="M1140" s="5"/>
      <c r="N1140" s="5"/>
      <c r="O1140" s="5"/>
      <c r="P1140" s="5"/>
      <c r="Q1140" s="5"/>
      <c r="R1140" s="5"/>
      <c r="S1140" s="70"/>
      <c r="T1140" s="70"/>
      <c r="U1140" s="70"/>
      <c r="V1140" s="18"/>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1"/>
      <c r="BA1140" s="1"/>
    </row>
    <row r="1141" spans="2:53">
      <c r="B1141" s="1"/>
      <c r="C1141" s="1"/>
      <c r="D1141" s="1"/>
      <c r="E1141" s="1"/>
      <c r="F1141" s="1"/>
      <c r="G1141" s="5"/>
      <c r="H1141" s="1"/>
      <c r="I1141" s="1"/>
      <c r="J1141" s="5"/>
      <c r="K1141" s="1"/>
      <c r="L1141" s="1"/>
      <c r="M1141" s="5"/>
      <c r="N1141" s="5"/>
      <c r="O1141" s="5"/>
      <c r="P1141" s="5"/>
      <c r="Q1141" s="5"/>
      <c r="R1141" s="5"/>
      <c r="S1141" s="70"/>
      <c r="T1141" s="70"/>
      <c r="U1141" s="70"/>
      <c r="V1141" s="18"/>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1"/>
      <c r="BA1141" s="1"/>
    </row>
    <row r="1142" spans="2:53">
      <c r="B1142" s="1"/>
      <c r="C1142" s="1"/>
      <c r="D1142" s="1"/>
      <c r="E1142" s="1"/>
      <c r="F1142" s="1"/>
      <c r="G1142" s="5"/>
      <c r="H1142" s="1"/>
      <c r="I1142" s="1"/>
      <c r="J1142" s="5"/>
      <c r="K1142" s="1"/>
      <c r="L1142" s="1"/>
      <c r="M1142" s="5"/>
      <c r="N1142" s="5"/>
      <c r="O1142" s="5"/>
      <c r="P1142" s="5"/>
      <c r="Q1142" s="5"/>
      <c r="R1142" s="5"/>
      <c r="S1142" s="70"/>
      <c r="T1142" s="70"/>
      <c r="U1142" s="70"/>
      <c r="V1142" s="18"/>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1"/>
      <c r="BA1142" s="1"/>
    </row>
    <row r="1143" spans="2:53">
      <c r="B1143" s="1"/>
      <c r="C1143" s="1"/>
      <c r="D1143" s="1"/>
      <c r="E1143" s="1"/>
      <c r="F1143" s="1"/>
      <c r="G1143" s="5"/>
      <c r="H1143" s="1"/>
      <c r="I1143" s="1"/>
      <c r="J1143" s="5"/>
      <c r="K1143" s="1"/>
      <c r="L1143" s="1"/>
      <c r="M1143" s="5"/>
      <c r="N1143" s="5"/>
      <c r="O1143" s="5"/>
      <c r="P1143" s="5"/>
      <c r="Q1143" s="5"/>
      <c r="R1143" s="5"/>
      <c r="S1143" s="70"/>
      <c r="T1143" s="70"/>
      <c r="U1143" s="70"/>
      <c r="V1143" s="18"/>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1"/>
      <c r="BA1143" s="1"/>
    </row>
    <row r="1144" spans="2:53">
      <c r="B1144" s="1"/>
      <c r="C1144" s="1"/>
      <c r="D1144" s="1"/>
      <c r="E1144" s="1"/>
      <c r="F1144" s="1"/>
      <c r="G1144" s="5"/>
      <c r="H1144" s="1"/>
      <c r="I1144" s="1"/>
      <c r="J1144" s="5"/>
      <c r="K1144" s="1"/>
      <c r="L1144" s="1"/>
      <c r="M1144" s="5"/>
      <c r="N1144" s="5"/>
      <c r="O1144" s="5"/>
      <c r="P1144" s="5"/>
      <c r="Q1144" s="5"/>
      <c r="R1144" s="5"/>
      <c r="S1144" s="70"/>
      <c r="T1144" s="70"/>
      <c r="U1144" s="70"/>
      <c r="V1144" s="18"/>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1"/>
      <c r="BA1144" s="1"/>
    </row>
    <row r="1145" spans="2:53">
      <c r="B1145" s="1"/>
      <c r="C1145" s="1"/>
      <c r="D1145" s="1"/>
      <c r="E1145" s="1"/>
      <c r="F1145" s="1"/>
      <c r="G1145" s="5"/>
      <c r="H1145" s="1"/>
      <c r="I1145" s="1"/>
      <c r="J1145" s="5"/>
      <c r="K1145" s="1"/>
      <c r="L1145" s="1"/>
      <c r="M1145" s="5"/>
      <c r="N1145" s="5"/>
      <c r="O1145" s="5"/>
      <c r="P1145" s="5"/>
      <c r="Q1145" s="5"/>
      <c r="R1145" s="5"/>
      <c r="S1145" s="70"/>
      <c r="T1145" s="70"/>
      <c r="U1145" s="70"/>
      <c r="V1145" s="18"/>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1"/>
      <c r="BA1145" s="1"/>
    </row>
    <row r="1146" spans="2:53">
      <c r="B1146" s="1"/>
      <c r="C1146" s="1"/>
      <c r="D1146" s="1"/>
      <c r="E1146" s="1"/>
      <c r="F1146" s="1"/>
      <c r="G1146" s="5"/>
      <c r="H1146" s="1"/>
      <c r="I1146" s="1"/>
      <c r="J1146" s="5"/>
      <c r="K1146" s="1"/>
      <c r="L1146" s="1"/>
      <c r="M1146" s="5"/>
      <c r="N1146" s="5"/>
      <c r="O1146" s="5"/>
      <c r="P1146" s="5"/>
      <c r="Q1146" s="5"/>
      <c r="R1146" s="5"/>
      <c r="S1146" s="70"/>
      <c r="T1146" s="70"/>
      <c r="U1146" s="70"/>
      <c r="V1146" s="18"/>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1"/>
      <c r="BA1146" s="1"/>
    </row>
    <row r="1147" spans="2:53">
      <c r="B1147" s="1"/>
      <c r="C1147" s="1"/>
      <c r="D1147" s="1"/>
      <c r="E1147" s="1"/>
      <c r="F1147" s="1"/>
      <c r="G1147" s="5"/>
      <c r="H1147" s="1"/>
      <c r="I1147" s="1"/>
      <c r="J1147" s="5"/>
      <c r="K1147" s="1"/>
      <c r="L1147" s="1"/>
      <c r="M1147" s="5"/>
      <c r="N1147" s="5"/>
      <c r="O1147" s="5"/>
      <c r="P1147" s="5"/>
      <c r="Q1147" s="5"/>
      <c r="R1147" s="5"/>
      <c r="S1147" s="70"/>
      <c r="T1147" s="70"/>
      <c r="U1147" s="70"/>
      <c r="V1147" s="18"/>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1"/>
      <c r="BA1147" s="1"/>
    </row>
    <row r="1148" spans="2:53">
      <c r="B1148" s="1"/>
      <c r="C1148" s="1"/>
      <c r="D1148" s="1"/>
      <c r="E1148" s="1"/>
      <c r="F1148" s="1"/>
      <c r="G1148" s="5"/>
      <c r="H1148" s="1"/>
      <c r="I1148" s="1"/>
      <c r="J1148" s="5"/>
      <c r="K1148" s="1"/>
      <c r="L1148" s="1"/>
      <c r="M1148" s="5"/>
      <c r="N1148" s="5"/>
      <c r="O1148" s="5"/>
      <c r="P1148" s="5"/>
      <c r="Q1148" s="5"/>
      <c r="R1148" s="5"/>
      <c r="S1148" s="70"/>
      <c r="T1148" s="70"/>
      <c r="U1148" s="70"/>
      <c r="V1148" s="18"/>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1"/>
      <c r="BA1148" s="1"/>
    </row>
    <row r="1149" spans="2:53">
      <c r="B1149" s="1"/>
      <c r="C1149" s="1"/>
      <c r="D1149" s="1"/>
      <c r="E1149" s="1"/>
      <c r="F1149" s="1"/>
      <c r="G1149" s="5"/>
      <c r="H1149" s="1"/>
      <c r="I1149" s="1"/>
      <c r="J1149" s="5"/>
      <c r="K1149" s="1"/>
      <c r="L1149" s="1"/>
      <c r="M1149" s="5"/>
      <c r="N1149" s="5"/>
      <c r="O1149" s="5"/>
      <c r="P1149" s="5"/>
      <c r="Q1149" s="5"/>
      <c r="R1149" s="5"/>
      <c r="S1149" s="70"/>
      <c r="T1149" s="70"/>
      <c r="U1149" s="70"/>
      <c r="V1149" s="18"/>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1"/>
      <c r="BA1149" s="1"/>
    </row>
    <row r="1150" spans="2:53">
      <c r="B1150" s="1"/>
      <c r="C1150" s="1"/>
      <c r="D1150" s="1"/>
      <c r="E1150" s="1"/>
      <c r="F1150" s="1"/>
      <c r="G1150" s="5"/>
      <c r="H1150" s="1"/>
      <c r="I1150" s="1"/>
      <c r="J1150" s="5"/>
      <c r="K1150" s="1"/>
      <c r="L1150" s="1"/>
      <c r="M1150" s="5"/>
      <c r="N1150" s="5"/>
      <c r="O1150" s="5"/>
      <c r="P1150" s="5"/>
      <c r="Q1150" s="5"/>
      <c r="R1150" s="5"/>
      <c r="S1150" s="70"/>
      <c r="T1150" s="70"/>
      <c r="U1150" s="70"/>
      <c r="V1150" s="18"/>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1"/>
      <c r="BA1150" s="1"/>
    </row>
    <row r="1151" spans="2:53">
      <c r="B1151" s="1"/>
      <c r="C1151" s="1"/>
      <c r="D1151" s="1"/>
      <c r="E1151" s="1"/>
      <c r="F1151" s="1"/>
      <c r="G1151" s="5"/>
      <c r="H1151" s="1"/>
      <c r="I1151" s="1"/>
      <c r="J1151" s="5"/>
      <c r="K1151" s="1"/>
      <c r="L1151" s="1"/>
      <c r="M1151" s="5"/>
      <c r="N1151" s="5"/>
      <c r="O1151" s="5"/>
      <c r="P1151" s="5"/>
      <c r="Q1151" s="5"/>
      <c r="R1151" s="5"/>
      <c r="S1151" s="70"/>
      <c r="T1151" s="70"/>
      <c r="U1151" s="70"/>
      <c r="V1151" s="18"/>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1"/>
      <c r="BA1151" s="1"/>
    </row>
    <row r="1152" spans="2:53">
      <c r="B1152" s="1"/>
      <c r="C1152" s="1"/>
      <c r="D1152" s="1"/>
      <c r="E1152" s="1"/>
      <c r="F1152" s="1"/>
      <c r="G1152" s="5"/>
      <c r="H1152" s="1"/>
      <c r="I1152" s="1"/>
      <c r="J1152" s="5"/>
      <c r="K1152" s="1"/>
      <c r="L1152" s="1"/>
      <c r="M1152" s="5"/>
      <c r="N1152" s="5"/>
      <c r="O1152" s="5"/>
      <c r="P1152" s="5"/>
      <c r="Q1152" s="5"/>
      <c r="R1152" s="5"/>
      <c r="S1152" s="70"/>
      <c r="T1152" s="70"/>
      <c r="U1152" s="70"/>
      <c r="V1152" s="18"/>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1"/>
      <c r="BA1152" s="1"/>
    </row>
    <row r="1153" spans="2:53">
      <c r="B1153" s="1"/>
      <c r="C1153" s="1"/>
      <c r="D1153" s="1"/>
      <c r="E1153" s="1"/>
      <c r="F1153" s="1"/>
      <c r="G1153" s="5"/>
      <c r="H1153" s="1"/>
      <c r="I1153" s="1"/>
      <c r="J1153" s="5"/>
      <c r="K1153" s="1"/>
      <c r="L1153" s="1"/>
      <c r="M1153" s="5"/>
      <c r="N1153" s="5"/>
      <c r="O1153" s="5"/>
      <c r="P1153" s="5"/>
      <c r="Q1153" s="5"/>
      <c r="R1153" s="5"/>
      <c r="S1153" s="70"/>
      <c r="T1153" s="70"/>
      <c r="U1153" s="70"/>
      <c r="V1153" s="18"/>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1"/>
      <c r="BA1153" s="1"/>
    </row>
    <row r="1154" spans="2:53">
      <c r="B1154" s="1"/>
      <c r="C1154" s="1"/>
      <c r="D1154" s="1"/>
      <c r="E1154" s="1"/>
      <c r="F1154" s="1"/>
      <c r="G1154" s="5"/>
      <c r="H1154" s="1"/>
      <c r="I1154" s="1"/>
      <c r="J1154" s="5"/>
      <c r="K1154" s="1"/>
      <c r="L1154" s="1"/>
      <c r="M1154" s="5"/>
      <c r="N1154" s="5"/>
      <c r="O1154" s="5"/>
      <c r="P1154" s="5"/>
      <c r="Q1154" s="5"/>
      <c r="R1154" s="5"/>
      <c r="S1154" s="70"/>
      <c r="T1154" s="70"/>
      <c r="U1154" s="70"/>
      <c r="V1154" s="18"/>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1"/>
      <c r="BA1154" s="1"/>
    </row>
    <row r="1155" spans="2:53">
      <c r="B1155" s="1"/>
      <c r="C1155" s="1"/>
      <c r="D1155" s="1"/>
      <c r="E1155" s="1"/>
      <c r="F1155" s="1"/>
      <c r="G1155" s="5"/>
      <c r="H1155" s="1"/>
      <c r="I1155" s="1"/>
      <c r="J1155" s="5"/>
      <c r="K1155" s="1"/>
      <c r="L1155" s="1"/>
      <c r="M1155" s="5"/>
      <c r="N1155" s="5"/>
      <c r="O1155" s="5"/>
      <c r="P1155" s="5"/>
      <c r="Q1155" s="5"/>
      <c r="R1155" s="5"/>
      <c r="S1155" s="70"/>
      <c r="T1155" s="70"/>
      <c r="U1155" s="70"/>
      <c r="V1155" s="18"/>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1"/>
      <c r="BA1155" s="1"/>
    </row>
    <row r="1156" spans="2:53">
      <c r="B1156" s="1"/>
      <c r="C1156" s="1"/>
      <c r="D1156" s="1"/>
      <c r="E1156" s="1"/>
      <c r="F1156" s="1"/>
      <c r="G1156" s="5"/>
      <c r="H1156" s="1"/>
      <c r="I1156" s="1"/>
      <c r="J1156" s="5"/>
      <c r="K1156" s="1"/>
      <c r="L1156" s="1"/>
      <c r="M1156" s="5"/>
      <c r="N1156" s="5"/>
      <c r="O1156" s="5"/>
      <c r="P1156" s="5"/>
      <c r="Q1156" s="5"/>
      <c r="R1156" s="5"/>
      <c r="S1156" s="70"/>
      <c r="T1156" s="70"/>
      <c r="U1156" s="70"/>
      <c r="V1156" s="18"/>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1"/>
      <c r="BA1156" s="1"/>
    </row>
    <row r="1157" spans="2:53">
      <c r="B1157" s="1"/>
      <c r="C1157" s="1"/>
      <c r="D1157" s="1"/>
      <c r="E1157" s="1"/>
      <c r="F1157" s="1"/>
      <c r="G1157" s="5"/>
      <c r="H1157" s="1"/>
      <c r="I1157" s="1"/>
      <c r="J1157" s="5"/>
      <c r="K1157" s="1"/>
      <c r="L1157" s="1"/>
      <c r="M1157" s="5"/>
      <c r="N1157" s="5"/>
      <c r="O1157" s="5"/>
      <c r="P1157" s="5"/>
      <c r="Q1157" s="5"/>
      <c r="R1157" s="5"/>
      <c r="S1157" s="70"/>
      <c r="T1157" s="70"/>
      <c r="U1157" s="70"/>
      <c r="V1157" s="18"/>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1"/>
      <c r="BA1157" s="1"/>
    </row>
    <row r="1158" spans="2:53">
      <c r="B1158" s="1"/>
      <c r="C1158" s="1"/>
      <c r="D1158" s="1"/>
      <c r="E1158" s="1"/>
      <c r="F1158" s="1"/>
      <c r="G1158" s="5"/>
      <c r="H1158" s="1"/>
      <c r="I1158" s="1"/>
      <c r="J1158" s="5"/>
      <c r="K1158" s="1"/>
      <c r="L1158" s="1"/>
      <c r="M1158" s="5"/>
      <c r="N1158" s="5"/>
      <c r="O1158" s="5"/>
      <c r="P1158" s="5"/>
      <c r="Q1158" s="5"/>
      <c r="R1158" s="5"/>
      <c r="S1158" s="70"/>
      <c r="T1158" s="70"/>
      <c r="U1158" s="70"/>
      <c r="V1158" s="18"/>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1"/>
      <c r="BA1158" s="1"/>
    </row>
    <row r="1159" spans="2:53">
      <c r="B1159" s="1"/>
      <c r="C1159" s="1"/>
      <c r="D1159" s="1"/>
      <c r="E1159" s="1"/>
      <c r="F1159" s="1"/>
      <c r="G1159" s="5"/>
      <c r="H1159" s="1"/>
      <c r="I1159" s="1"/>
      <c r="J1159" s="5"/>
      <c r="K1159" s="1"/>
      <c r="L1159" s="1"/>
      <c r="M1159" s="5"/>
      <c r="N1159" s="5"/>
      <c r="O1159" s="5"/>
      <c r="P1159" s="5"/>
      <c r="Q1159" s="5"/>
      <c r="R1159" s="5"/>
      <c r="S1159" s="70"/>
      <c r="T1159" s="70"/>
      <c r="U1159" s="70"/>
      <c r="V1159" s="18"/>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1"/>
      <c r="BA1159" s="1"/>
    </row>
    <row r="1160" spans="2:53">
      <c r="B1160" s="1"/>
      <c r="C1160" s="1"/>
      <c r="D1160" s="1"/>
      <c r="E1160" s="1"/>
      <c r="F1160" s="1"/>
      <c r="G1160" s="5"/>
      <c r="H1160" s="1"/>
      <c r="I1160" s="1"/>
      <c r="J1160" s="5"/>
      <c r="K1160" s="1"/>
      <c r="L1160" s="1"/>
      <c r="M1160" s="5"/>
      <c r="N1160" s="5"/>
      <c r="O1160" s="5"/>
      <c r="P1160" s="5"/>
      <c r="Q1160" s="5"/>
      <c r="R1160" s="5"/>
      <c r="S1160" s="70"/>
      <c r="T1160" s="70"/>
      <c r="U1160" s="70"/>
      <c r="V1160" s="18"/>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1"/>
      <c r="BA1160" s="1"/>
    </row>
    <row r="1161" spans="2:53">
      <c r="B1161" s="1"/>
      <c r="C1161" s="1"/>
      <c r="D1161" s="1"/>
      <c r="E1161" s="1"/>
      <c r="F1161" s="1"/>
      <c r="G1161" s="5"/>
      <c r="H1161" s="1"/>
      <c r="I1161" s="1"/>
      <c r="J1161" s="5"/>
      <c r="K1161" s="1"/>
      <c r="L1161" s="1"/>
      <c r="M1161" s="5"/>
      <c r="N1161" s="5"/>
      <c r="O1161" s="5"/>
      <c r="P1161" s="5"/>
      <c r="Q1161" s="5"/>
      <c r="R1161" s="5"/>
      <c r="S1161" s="70"/>
      <c r="T1161" s="70"/>
      <c r="U1161" s="70"/>
      <c r="V1161" s="18"/>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1"/>
      <c r="BA1161" s="1"/>
    </row>
    <row r="1162" spans="2:53">
      <c r="B1162" s="1"/>
      <c r="C1162" s="1"/>
      <c r="D1162" s="1"/>
      <c r="E1162" s="1"/>
      <c r="F1162" s="1"/>
      <c r="G1162" s="5"/>
      <c r="H1162" s="1"/>
      <c r="I1162" s="1"/>
      <c r="J1162" s="5"/>
      <c r="K1162" s="1"/>
      <c r="L1162" s="1"/>
      <c r="M1162" s="5"/>
      <c r="N1162" s="5"/>
      <c r="O1162" s="5"/>
      <c r="P1162" s="5"/>
      <c r="Q1162" s="5"/>
      <c r="R1162" s="5"/>
      <c r="S1162" s="70"/>
      <c r="T1162" s="70"/>
      <c r="U1162" s="70"/>
      <c r="V1162" s="18"/>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1"/>
      <c r="BA1162" s="1"/>
    </row>
    <row r="1163" spans="2:53">
      <c r="B1163" s="1"/>
      <c r="C1163" s="1"/>
      <c r="D1163" s="1"/>
      <c r="E1163" s="1"/>
      <c r="F1163" s="1"/>
      <c r="G1163" s="5"/>
      <c r="H1163" s="1"/>
      <c r="I1163" s="1"/>
      <c r="J1163" s="5"/>
      <c r="K1163" s="1"/>
      <c r="L1163" s="1"/>
      <c r="M1163" s="5"/>
      <c r="N1163" s="5"/>
      <c r="O1163" s="5"/>
      <c r="P1163" s="5"/>
      <c r="Q1163" s="5"/>
      <c r="R1163" s="5"/>
      <c r="S1163" s="70"/>
      <c r="T1163" s="70"/>
      <c r="U1163" s="70"/>
      <c r="V1163" s="18"/>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1"/>
      <c r="BA1163" s="1"/>
    </row>
    <row r="1164" spans="2:53">
      <c r="B1164" s="1"/>
      <c r="C1164" s="1"/>
      <c r="D1164" s="1"/>
      <c r="E1164" s="1"/>
      <c r="F1164" s="1"/>
      <c r="G1164" s="5"/>
      <c r="H1164" s="1"/>
      <c r="I1164" s="1"/>
      <c r="J1164" s="5"/>
      <c r="K1164" s="1"/>
      <c r="L1164" s="1"/>
      <c r="M1164" s="5"/>
      <c r="N1164" s="5"/>
      <c r="O1164" s="5"/>
      <c r="P1164" s="5"/>
      <c r="Q1164" s="5"/>
      <c r="R1164" s="5"/>
      <c r="S1164" s="70"/>
      <c r="T1164" s="70"/>
      <c r="U1164" s="70"/>
      <c r="V1164" s="18"/>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1"/>
      <c r="BA1164" s="1"/>
    </row>
    <row r="1165" spans="2:53">
      <c r="B1165" s="1"/>
      <c r="C1165" s="1"/>
      <c r="D1165" s="1"/>
      <c r="E1165" s="1"/>
      <c r="F1165" s="1"/>
      <c r="G1165" s="5"/>
      <c r="H1165" s="1"/>
      <c r="I1165" s="1"/>
      <c r="J1165" s="5"/>
      <c r="K1165" s="1"/>
      <c r="L1165" s="1"/>
      <c r="M1165" s="5"/>
      <c r="N1165" s="5"/>
      <c r="O1165" s="5"/>
      <c r="P1165" s="5"/>
      <c r="Q1165" s="5"/>
      <c r="R1165" s="5"/>
      <c r="S1165" s="70"/>
      <c r="T1165" s="70"/>
      <c r="U1165" s="70"/>
      <c r="V1165" s="18"/>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1"/>
      <c r="BA1165" s="1"/>
    </row>
    <row r="1166" spans="2:53">
      <c r="B1166" s="1"/>
      <c r="C1166" s="1"/>
      <c r="D1166" s="1"/>
      <c r="E1166" s="1"/>
      <c r="F1166" s="1"/>
      <c r="G1166" s="5"/>
      <c r="H1166" s="1"/>
      <c r="I1166" s="1"/>
      <c r="J1166" s="5"/>
      <c r="K1166" s="1"/>
      <c r="L1166" s="1"/>
      <c r="M1166" s="5"/>
      <c r="N1166" s="5"/>
      <c r="O1166" s="5"/>
      <c r="P1166" s="5"/>
      <c r="Q1166" s="5"/>
      <c r="R1166" s="5"/>
      <c r="S1166" s="70"/>
      <c r="T1166" s="70"/>
      <c r="U1166" s="70"/>
      <c r="V1166" s="18"/>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1"/>
      <c r="BA1166" s="1"/>
    </row>
    <row r="1167" spans="2:53">
      <c r="B1167" s="1"/>
      <c r="C1167" s="1"/>
      <c r="D1167" s="1"/>
      <c r="E1167" s="1"/>
      <c r="F1167" s="1"/>
      <c r="G1167" s="5"/>
      <c r="H1167" s="1"/>
      <c r="I1167" s="1"/>
      <c r="J1167" s="5"/>
      <c r="K1167" s="1"/>
      <c r="L1167" s="1"/>
      <c r="M1167" s="5"/>
      <c r="N1167" s="5"/>
      <c r="O1167" s="5"/>
      <c r="P1167" s="5"/>
      <c r="Q1167" s="5"/>
      <c r="R1167" s="5"/>
      <c r="S1167" s="70"/>
      <c r="T1167" s="70"/>
      <c r="U1167" s="70"/>
      <c r="V1167" s="18"/>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1"/>
      <c r="BA1167" s="1"/>
    </row>
    <row r="1168" spans="2:53">
      <c r="B1168" s="1"/>
      <c r="C1168" s="1"/>
      <c r="D1168" s="1"/>
      <c r="E1168" s="1"/>
      <c r="F1168" s="1"/>
      <c r="G1168" s="5"/>
      <c r="H1168" s="1"/>
      <c r="I1168" s="1"/>
      <c r="J1168" s="5"/>
      <c r="K1168" s="1"/>
      <c r="L1168" s="1"/>
      <c r="M1168" s="5"/>
      <c r="N1168" s="5"/>
      <c r="O1168" s="5"/>
      <c r="P1168" s="5"/>
      <c r="Q1168" s="5"/>
      <c r="R1168" s="5"/>
      <c r="S1168" s="70"/>
      <c r="T1168" s="70"/>
      <c r="U1168" s="70"/>
      <c r="V1168" s="18"/>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1"/>
      <c r="BA1168" s="1"/>
    </row>
    <row r="1169" spans="2:53">
      <c r="B1169" s="1"/>
      <c r="C1169" s="1"/>
      <c r="D1169" s="1"/>
      <c r="E1169" s="1"/>
      <c r="F1169" s="1"/>
      <c r="G1169" s="5"/>
      <c r="H1169" s="1"/>
      <c r="I1169" s="1"/>
      <c r="J1169" s="5"/>
      <c r="K1169" s="1"/>
      <c r="L1169" s="1"/>
      <c r="M1169" s="5"/>
      <c r="N1169" s="5"/>
      <c r="O1169" s="5"/>
      <c r="P1169" s="5"/>
      <c r="Q1169" s="5"/>
      <c r="R1169" s="5"/>
      <c r="S1169" s="70"/>
      <c r="T1169" s="70"/>
      <c r="U1169" s="70"/>
      <c r="V1169" s="18"/>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1"/>
      <c r="BA1169" s="1"/>
    </row>
    <row r="1170" spans="2:53">
      <c r="B1170" s="1"/>
      <c r="C1170" s="1"/>
      <c r="D1170" s="1"/>
      <c r="E1170" s="1"/>
      <c r="F1170" s="1"/>
      <c r="G1170" s="5"/>
      <c r="H1170" s="1"/>
      <c r="I1170" s="1"/>
      <c r="J1170" s="5"/>
      <c r="K1170" s="1"/>
      <c r="L1170" s="1"/>
      <c r="M1170" s="5"/>
      <c r="N1170" s="5"/>
      <c r="O1170" s="5"/>
      <c r="P1170" s="5"/>
      <c r="Q1170" s="5"/>
      <c r="R1170" s="5"/>
      <c r="S1170" s="70"/>
      <c r="T1170" s="70"/>
      <c r="U1170" s="70"/>
      <c r="V1170" s="18"/>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1"/>
      <c r="BA1170" s="1"/>
    </row>
    <row r="1171" spans="2:53">
      <c r="B1171" s="1"/>
      <c r="C1171" s="1"/>
      <c r="D1171" s="1"/>
      <c r="E1171" s="1"/>
      <c r="F1171" s="1"/>
      <c r="G1171" s="5"/>
      <c r="H1171" s="1"/>
      <c r="I1171" s="1"/>
      <c r="J1171" s="5"/>
      <c r="K1171" s="1"/>
      <c r="L1171" s="1"/>
      <c r="M1171" s="5"/>
      <c r="N1171" s="5"/>
      <c r="O1171" s="5"/>
      <c r="P1171" s="5"/>
      <c r="Q1171" s="5"/>
      <c r="R1171" s="5"/>
      <c r="S1171" s="70"/>
      <c r="T1171" s="70"/>
      <c r="U1171" s="70"/>
      <c r="V1171" s="18"/>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1"/>
      <c r="BA1171" s="1"/>
    </row>
    <row r="1172" spans="2:53">
      <c r="B1172" s="1"/>
      <c r="C1172" s="1"/>
      <c r="D1172" s="1"/>
      <c r="E1172" s="1"/>
      <c r="F1172" s="1"/>
      <c r="G1172" s="5"/>
      <c r="H1172" s="1"/>
      <c r="I1172" s="1"/>
      <c r="J1172" s="5"/>
      <c r="K1172" s="1"/>
      <c r="L1172" s="1"/>
      <c r="M1172" s="5"/>
      <c r="N1172" s="5"/>
      <c r="O1172" s="5"/>
      <c r="P1172" s="5"/>
      <c r="Q1172" s="5"/>
      <c r="R1172" s="5"/>
      <c r="S1172" s="70"/>
      <c r="T1172" s="70"/>
      <c r="U1172" s="70"/>
      <c r="V1172" s="18"/>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1"/>
      <c r="BA1172" s="1"/>
    </row>
    <row r="1173" spans="2:53">
      <c r="B1173" s="1"/>
      <c r="C1173" s="1"/>
      <c r="D1173" s="1"/>
      <c r="E1173" s="1"/>
      <c r="F1173" s="1"/>
      <c r="G1173" s="5"/>
      <c r="H1173" s="1"/>
      <c r="I1173" s="1"/>
      <c r="J1173" s="5"/>
      <c r="K1173" s="1"/>
      <c r="L1173" s="1"/>
      <c r="M1173" s="5"/>
      <c r="N1173" s="5"/>
      <c r="O1173" s="5"/>
      <c r="P1173" s="5"/>
      <c r="Q1173" s="5"/>
      <c r="R1173" s="5"/>
      <c r="S1173" s="70"/>
      <c r="T1173" s="70"/>
      <c r="U1173" s="70"/>
      <c r="V1173" s="18"/>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1"/>
      <c r="BA1173" s="1"/>
    </row>
    <row r="1174" spans="2:53">
      <c r="B1174" s="1"/>
      <c r="C1174" s="1"/>
      <c r="D1174" s="1"/>
      <c r="E1174" s="1"/>
      <c r="F1174" s="1"/>
      <c r="G1174" s="5"/>
      <c r="H1174" s="1"/>
      <c r="I1174" s="1"/>
      <c r="J1174" s="5"/>
      <c r="K1174" s="1"/>
      <c r="L1174" s="1"/>
      <c r="M1174" s="5"/>
      <c r="N1174" s="5"/>
      <c r="O1174" s="5"/>
      <c r="P1174" s="5"/>
      <c r="Q1174" s="5"/>
      <c r="R1174" s="5"/>
      <c r="S1174" s="70"/>
      <c r="T1174" s="70"/>
      <c r="U1174" s="70"/>
      <c r="V1174" s="18"/>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1"/>
      <c r="BA1174" s="1"/>
    </row>
    <row r="1175" spans="2:53">
      <c r="B1175" s="1"/>
      <c r="C1175" s="1"/>
      <c r="D1175" s="1"/>
      <c r="E1175" s="1"/>
      <c r="F1175" s="1"/>
      <c r="G1175" s="5"/>
      <c r="H1175" s="1"/>
      <c r="I1175" s="1"/>
      <c r="J1175" s="5"/>
      <c r="K1175" s="1"/>
      <c r="L1175" s="1"/>
      <c r="M1175" s="5"/>
      <c r="N1175" s="5"/>
      <c r="O1175" s="5"/>
      <c r="P1175" s="5"/>
      <c r="Q1175" s="5"/>
      <c r="R1175" s="5"/>
      <c r="S1175" s="70"/>
      <c r="T1175" s="70"/>
      <c r="U1175" s="70"/>
      <c r="V1175" s="18"/>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1"/>
      <c r="BA1175" s="1"/>
    </row>
    <row r="1176" spans="2:53">
      <c r="B1176" s="1"/>
      <c r="C1176" s="1"/>
      <c r="D1176" s="1"/>
      <c r="E1176" s="1"/>
      <c r="F1176" s="1"/>
      <c r="G1176" s="5"/>
      <c r="H1176" s="1"/>
      <c r="I1176" s="1"/>
      <c r="J1176" s="5"/>
      <c r="K1176" s="1"/>
      <c r="L1176" s="1"/>
      <c r="M1176" s="5"/>
      <c r="N1176" s="5"/>
      <c r="O1176" s="5"/>
      <c r="P1176" s="5"/>
      <c r="Q1176" s="5"/>
      <c r="R1176" s="5"/>
      <c r="S1176" s="70"/>
      <c r="T1176" s="70"/>
      <c r="U1176" s="70"/>
      <c r="V1176" s="18"/>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1"/>
      <c r="BA1176" s="1"/>
    </row>
    <row r="1177" spans="2:53">
      <c r="B1177" s="1"/>
      <c r="C1177" s="1"/>
      <c r="D1177" s="1"/>
      <c r="E1177" s="1"/>
      <c r="F1177" s="1"/>
      <c r="G1177" s="5"/>
      <c r="H1177" s="1"/>
      <c r="I1177" s="1"/>
      <c r="J1177" s="5"/>
      <c r="K1177" s="1"/>
      <c r="L1177" s="1"/>
      <c r="M1177" s="5"/>
      <c r="N1177" s="5"/>
      <c r="O1177" s="5"/>
      <c r="P1177" s="5"/>
      <c r="Q1177" s="5"/>
      <c r="R1177" s="5"/>
      <c r="S1177" s="70"/>
      <c r="T1177" s="70"/>
      <c r="U1177" s="70"/>
      <c r="V1177" s="18"/>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1"/>
      <c r="BA1177" s="1"/>
    </row>
    <row r="1178" spans="2:53">
      <c r="B1178" s="1"/>
      <c r="C1178" s="1"/>
      <c r="D1178" s="1"/>
      <c r="E1178" s="1"/>
      <c r="F1178" s="1"/>
      <c r="G1178" s="5"/>
      <c r="H1178" s="1"/>
      <c r="I1178" s="1"/>
      <c r="J1178" s="5"/>
      <c r="K1178" s="1"/>
      <c r="L1178" s="1"/>
      <c r="M1178" s="5"/>
      <c r="N1178" s="5"/>
      <c r="O1178" s="5"/>
      <c r="P1178" s="5"/>
      <c r="Q1178" s="5"/>
      <c r="R1178" s="5"/>
      <c r="S1178" s="70"/>
      <c r="T1178" s="70"/>
      <c r="U1178" s="70"/>
      <c r="V1178" s="18"/>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1"/>
      <c r="BA1178" s="1"/>
    </row>
    <row r="1179" spans="2:53">
      <c r="B1179" s="1"/>
      <c r="C1179" s="1"/>
      <c r="D1179" s="1"/>
      <c r="E1179" s="1"/>
      <c r="F1179" s="1"/>
      <c r="G1179" s="5"/>
      <c r="H1179" s="1"/>
      <c r="I1179" s="1"/>
      <c r="J1179" s="5"/>
      <c r="K1179" s="1"/>
      <c r="L1179" s="1"/>
      <c r="M1179" s="5"/>
      <c r="N1179" s="5"/>
      <c r="O1179" s="5"/>
      <c r="P1179" s="5"/>
      <c r="Q1179" s="5"/>
      <c r="R1179" s="5"/>
      <c r="S1179" s="70"/>
      <c r="T1179" s="70"/>
      <c r="U1179" s="70"/>
      <c r="V1179" s="18"/>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1"/>
      <c r="BA1179" s="1"/>
    </row>
    <row r="1180" spans="2:53">
      <c r="B1180" s="1"/>
      <c r="C1180" s="1"/>
      <c r="D1180" s="1"/>
      <c r="E1180" s="1"/>
      <c r="F1180" s="1"/>
      <c r="G1180" s="5"/>
      <c r="H1180" s="1"/>
      <c r="I1180" s="1"/>
      <c r="J1180" s="5"/>
      <c r="K1180" s="1"/>
      <c r="L1180" s="1"/>
      <c r="M1180" s="5"/>
      <c r="N1180" s="5"/>
      <c r="O1180" s="5"/>
      <c r="P1180" s="5"/>
      <c r="Q1180" s="5"/>
      <c r="R1180" s="5"/>
      <c r="S1180" s="70"/>
      <c r="T1180" s="70"/>
      <c r="U1180" s="70"/>
      <c r="V1180" s="18"/>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1"/>
      <c r="BA1180" s="1"/>
    </row>
    <row r="1181" spans="2:53">
      <c r="B1181" s="1"/>
      <c r="C1181" s="1"/>
      <c r="D1181" s="1"/>
      <c r="E1181" s="1"/>
      <c r="F1181" s="1"/>
      <c r="G1181" s="5"/>
      <c r="H1181" s="1"/>
      <c r="I1181" s="1"/>
      <c r="J1181" s="5"/>
      <c r="K1181" s="1"/>
      <c r="L1181" s="1"/>
      <c r="M1181" s="5"/>
      <c r="N1181" s="5"/>
      <c r="O1181" s="5"/>
      <c r="P1181" s="5"/>
      <c r="Q1181" s="5"/>
      <c r="R1181" s="5"/>
      <c r="S1181" s="70"/>
      <c r="T1181" s="70"/>
      <c r="U1181" s="70"/>
      <c r="V1181" s="18"/>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1"/>
      <c r="BA1181" s="1"/>
    </row>
    <row r="1182" spans="2:53">
      <c r="B1182" s="1"/>
      <c r="C1182" s="1"/>
      <c r="D1182" s="1"/>
      <c r="E1182" s="1"/>
      <c r="F1182" s="1"/>
      <c r="G1182" s="5"/>
      <c r="H1182" s="1"/>
      <c r="I1182" s="1"/>
      <c r="J1182" s="5"/>
      <c r="K1182" s="1"/>
      <c r="L1182" s="1"/>
      <c r="M1182" s="5"/>
      <c r="N1182" s="5"/>
      <c r="O1182" s="5"/>
      <c r="P1182" s="5"/>
      <c r="Q1182" s="5"/>
      <c r="R1182" s="5"/>
      <c r="S1182" s="70"/>
      <c r="T1182" s="70"/>
      <c r="U1182" s="70"/>
      <c r="V1182" s="18"/>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1"/>
      <c r="BA1182" s="1"/>
    </row>
    <row r="1183" spans="2:53">
      <c r="B1183" s="1"/>
      <c r="C1183" s="1"/>
      <c r="D1183" s="1"/>
      <c r="E1183" s="1"/>
      <c r="F1183" s="1"/>
      <c r="G1183" s="5"/>
      <c r="H1183" s="1"/>
      <c r="I1183" s="1"/>
      <c r="J1183" s="5"/>
      <c r="K1183" s="1"/>
      <c r="L1183" s="1"/>
      <c r="M1183" s="5"/>
      <c r="N1183" s="5"/>
      <c r="O1183" s="5"/>
      <c r="P1183" s="5"/>
      <c r="Q1183" s="5"/>
      <c r="R1183" s="5"/>
      <c r="S1183" s="70"/>
      <c r="T1183" s="70"/>
      <c r="U1183" s="70"/>
      <c r="V1183" s="18"/>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1"/>
      <c r="BA1183" s="1"/>
    </row>
    <row r="1184" spans="2:53">
      <c r="B1184" s="1"/>
      <c r="C1184" s="1"/>
      <c r="D1184" s="1"/>
      <c r="E1184" s="1"/>
      <c r="F1184" s="1"/>
      <c r="G1184" s="5"/>
      <c r="H1184" s="1"/>
      <c r="I1184" s="1"/>
      <c r="J1184" s="5"/>
      <c r="K1184" s="1"/>
      <c r="L1184" s="1"/>
      <c r="M1184" s="5"/>
      <c r="N1184" s="5"/>
      <c r="O1184" s="5"/>
      <c r="P1184" s="5"/>
      <c r="Q1184" s="5"/>
      <c r="R1184" s="5"/>
      <c r="S1184" s="70"/>
      <c r="T1184" s="70"/>
      <c r="U1184" s="70"/>
      <c r="V1184" s="18"/>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1"/>
      <c r="BA1184" s="1"/>
    </row>
    <row r="1185" spans="2:53">
      <c r="B1185" s="1"/>
      <c r="C1185" s="1"/>
      <c r="D1185" s="1"/>
      <c r="E1185" s="1"/>
      <c r="F1185" s="1"/>
      <c r="G1185" s="5"/>
      <c r="H1185" s="1"/>
      <c r="I1185" s="1"/>
      <c r="J1185" s="5"/>
      <c r="K1185" s="1"/>
      <c r="L1185" s="1"/>
      <c r="M1185" s="5"/>
      <c r="N1185" s="5"/>
      <c r="O1185" s="5"/>
      <c r="P1185" s="5"/>
      <c r="Q1185" s="5"/>
      <c r="R1185" s="5"/>
      <c r="S1185" s="70"/>
      <c r="T1185" s="70"/>
      <c r="U1185" s="70"/>
      <c r="V1185" s="18"/>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1"/>
      <c r="BA1185" s="1"/>
    </row>
    <row r="1186" spans="2:53">
      <c r="B1186" s="1"/>
      <c r="C1186" s="1"/>
      <c r="D1186" s="1"/>
      <c r="E1186" s="1"/>
      <c r="F1186" s="1"/>
      <c r="G1186" s="5"/>
      <c r="H1186" s="1"/>
      <c r="I1186" s="1"/>
      <c r="J1186" s="5"/>
      <c r="K1186" s="1"/>
      <c r="L1186" s="1"/>
      <c r="M1186" s="5"/>
      <c r="N1186" s="5"/>
      <c r="O1186" s="5"/>
      <c r="P1186" s="5"/>
      <c r="Q1186" s="5"/>
      <c r="R1186" s="5"/>
      <c r="S1186" s="70"/>
      <c r="T1186" s="70"/>
      <c r="U1186" s="70"/>
      <c r="V1186" s="18"/>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1"/>
      <c r="BA1186" s="1"/>
    </row>
    <row r="1187" spans="2:53">
      <c r="B1187" s="1"/>
      <c r="C1187" s="1"/>
      <c r="D1187" s="1"/>
      <c r="E1187" s="1"/>
      <c r="F1187" s="1"/>
      <c r="G1187" s="5"/>
      <c r="H1187" s="1"/>
      <c r="I1187" s="1"/>
      <c r="J1187" s="5"/>
      <c r="K1187" s="1"/>
      <c r="L1187" s="1"/>
      <c r="M1187" s="5"/>
      <c r="N1187" s="5"/>
      <c r="O1187" s="5"/>
      <c r="P1187" s="5"/>
      <c r="Q1187" s="5"/>
      <c r="R1187" s="5"/>
      <c r="S1187" s="70"/>
      <c r="T1187" s="70"/>
      <c r="U1187" s="70"/>
      <c r="V1187" s="18"/>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1"/>
      <c r="BA1187" s="1"/>
    </row>
    <row r="1188" spans="2:53">
      <c r="B1188" s="1"/>
      <c r="C1188" s="1"/>
      <c r="D1188" s="1"/>
      <c r="E1188" s="1"/>
      <c r="F1188" s="1"/>
      <c r="G1188" s="5"/>
      <c r="H1188" s="1"/>
      <c r="I1188" s="1"/>
      <c r="J1188" s="5"/>
      <c r="K1188" s="1"/>
      <c r="L1188" s="1"/>
      <c r="M1188" s="5"/>
      <c r="N1188" s="5"/>
      <c r="O1188" s="5"/>
      <c r="P1188" s="5"/>
      <c r="Q1188" s="5"/>
      <c r="R1188" s="5"/>
      <c r="S1188" s="70"/>
      <c r="T1188" s="70"/>
      <c r="U1188" s="70"/>
      <c r="V1188" s="18"/>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1"/>
      <c r="BA1188" s="1"/>
    </row>
    <row r="1189" spans="2:53">
      <c r="B1189" s="1"/>
      <c r="C1189" s="1"/>
      <c r="D1189" s="1"/>
      <c r="E1189" s="1"/>
      <c r="F1189" s="1"/>
      <c r="G1189" s="5"/>
      <c r="H1189" s="1"/>
      <c r="I1189" s="1"/>
      <c r="J1189" s="5"/>
      <c r="K1189" s="1"/>
      <c r="L1189" s="1"/>
      <c r="M1189" s="5"/>
      <c r="N1189" s="5"/>
      <c r="O1189" s="5"/>
      <c r="P1189" s="5"/>
      <c r="Q1189" s="5"/>
      <c r="R1189" s="5"/>
      <c r="S1189" s="70"/>
      <c r="T1189" s="70"/>
      <c r="U1189" s="70"/>
      <c r="V1189" s="18"/>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1"/>
      <c r="BA1189" s="1"/>
    </row>
    <row r="1190" spans="2:53">
      <c r="B1190" s="1"/>
      <c r="C1190" s="1"/>
      <c r="D1190" s="1"/>
      <c r="E1190" s="1"/>
      <c r="F1190" s="1"/>
      <c r="G1190" s="5"/>
      <c r="H1190" s="1"/>
      <c r="I1190" s="1"/>
      <c r="J1190" s="5"/>
      <c r="K1190" s="1"/>
      <c r="L1190" s="1"/>
      <c r="M1190" s="5"/>
      <c r="N1190" s="5"/>
      <c r="O1190" s="5"/>
      <c r="P1190" s="5"/>
      <c r="Q1190" s="5"/>
      <c r="R1190" s="5"/>
      <c r="S1190" s="70"/>
      <c r="T1190" s="70"/>
      <c r="U1190" s="70"/>
      <c r="V1190" s="18"/>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1"/>
      <c r="BA1190" s="1"/>
    </row>
    <row r="1191" spans="2:53">
      <c r="B1191" s="1"/>
      <c r="C1191" s="1"/>
      <c r="D1191" s="1"/>
      <c r="E1191" s="1"/>
      <c r="F1191" s="1"/>
      <c r="G1191" s="5"/>
      <c r="H1191" s="1"/>
      <c r="I1191" s="1"/>
      <c r="J1191" s="5"/>
      <c r="K1191" s="1"/>
      <c r="L1191" s="1"/>
      <c r="M1191" s="5"/>
      <c r="N1191" s="5"/>
      <c r="O1191" s="5"/>
      <c r="P1191" s="5"/>
      <c r="Q1191" s="5"/>
      <c r="R1191" s="5"/>
      <c r="S1191" s="70"/>
      <c r="T1191" s="70"/>
      <c r="U1191" s="70"/>
      <c r="V1191" s="18"/>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1"/>
      <c r="BA1191" s="1"/>
    </row>
    <row r="1192" spans="2:53">
      <c r="B1192" s="1"/>
      <c r="C1192" s="1"/>
      <c r="D1192" s="1"/>
      <c r="E1192" s="1"/>
      <c r="F1192" s="1"/>
      <c r="G1192" s="5"/>
      <c r="H1192" s="1"/>
      <c r="I1192" s="1"/>
      <c r="J1192" s="5"/>
      <c r="K1192" s="1"/>
      <c r="L1192" s="1"/>
      <c r="M1192" s="5"/>
      <c r="N1192" s="5"/>
      <c r="O1192" s="5"/>
      <c r="P1192" s="5"/>
      <c r="Q1192" s="5"/>
      <c r="R1192" s="5"/>
      <c r="S1192" s="70"/>
      <c r="T1192" s="70"/>
      <c r="U1192" s="70"/>
      <c r="V1192" s="18"/>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1"/>
      <c r="BA1192" s="1"/>
    </row>
    <row r="1193" spans="2:53">
      <c r="B1193" s="1"/>
      <c r="C1193" s="1"/>
      <c r="D1193" s="1"/>
      <c r="E1193" s="1"/>
      <c r="F1193" s="1"/>
      <c r="G1193" s="5"/>
      <c r="H1193" s="1"/>
      <c r="I1193" s="1"/>
      <c r="J1193" s="5"/>
      <c r="K1193" s="1"/>
      <c r="L1193" s="1"/>
      <c r="M1193" s="5"/>
      <c r="N1193" s="5"/>
      <c r="O1193" s="5"/>
      <c r="P1193" s="5"/>
      <c r="Q1193" s="5"/>
      <c r="R1193" s="5"/>
      <c r="S1193" s="70"/>
      <c r="T1193" s="70"/>
      <c r="U1193" s="70"/>
      <c r="V1193" s="18"/>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1"/>
      <c r="BA1193" s="1"/>
    </row>
    <row r="1194" spans="2:53">
      <c r="B1194" s="1"/>
      <c r="C1194" s="1"/>
      <c r="D1194" s="1"/>
      <c r="E1194" s="1"/>
      <c r="F1194" s="1"/>
      <c r="G1194" s="5"/>
      <c r="H1194" s="1"/>
      <c r="I1194" s="1"/>
      <c r="J1194" s="5"/>
      <c r="K1194" s="1"/>
      <c r="L1194" s="1"/>
      <c r="M1194" s="5"/>
      <c r="N1194" s="5"/>
      <c r="O1194" s="5"/>
      <c r="P1194" s="5"/>
      <c r="Q1194" s="5"/>
      <c r="R1194" s="5"/>
      <c r="S1194" s="70"/>
      <c r="T1194" s="70"/>
      <c r="U1194" s="70"/>
      <c r="V1194" s="18"/>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1"/>
      <c r="BA1194" s="1"/>
    </row>
    <row r="1195" spans="2:53">
      <c r="B1195" s="1"/>
      <c r="C1195" s="1"/>
      <c r="D1195" s="1"/>
      <c r="E1195" s="1"/>
      <c r="F1195" s="1"/>
      <c r="G1195" s="5"/>
      <c r="H1195" s="1"/>
      <c r="I1195" s="1"/>
      <c r="J1195" s="5"/>
      <c r="K1195" s="1"/>
      <c r="L1195" s="1"/>
      <c r="M1195" s="5"/>
      <c r="N1195" s="5"/>
      <c r="O1195" s="5"/>
      <c r="P1195" s="5"/>
      <c r="Q1195" s="5"/>
      <c r="R1195" s="5"/>
      <c r="S1195" s="70"/>
      <c r="T1195" s="70"/>
      <c r="U1195" s="70"/>
      <c r="V1195" s="18"/>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1"/>
      <c r="BA1195" s="1"/>
    </row>
    <row r="1196" spans="2:53">
      <c r="B1196" s="1"/>
      <c r="C1196" s="1"/>
      <c r="D1196" s="1"/>
      <c r="E1196" s="1"/>
      <c r="F1196" s="1"/>
      <c r="G1196" s="5"/>
      <c r="H1196" s="1"/>
      <c r="I1196" s="1"/>
      <c r="J1196" s="5"/>
      <c r="K1196" s="1"/>
      <c r="L1196" s="1"/>
      <c r="M1196" s="5"/>
      <c r="N1196" s="5"/>
      <c r="O1196" s="5"/>
      <c r="P1196" s="5"/>
      <c r="Q1196" s="5"/>
      <c r="R1196" s="5"/>
      <c r="S1196" s="70"/>
      <c r="T1196" s="70"/>
      <c r="U1196" s="70"/>
      <c r="V1196" s="18"/>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1"/>
      <c r="BA1196" s="1"/>
    </row>
    <row r="1197" spans="2:53">
      <c r="B1197" s="1"/>
      <c r="C1197" s="1"/>
      <c r="D1197" s="1"/>
      <c r="E1197" s="1"/>
      <c r="F1197" s="1"/>
      <c r="G1197" s="5"/>
      <c r="H1197" s="1"/>
      <c r="I1197" s="1"/>
      <c r="J1197" s="5"/>
      <c r="K1197" s="1"/>
      <c r="L1197" s="1"/>
      <c r="M1197" s="5"/>
      <c r="N1197" s="5"/>
      <c r="O1197" s="5"/>
      <c r="P1197" s="5"/>
      <c r="Q1197" s="5"/>
      <c r="R1197" s="5"/>
      <c r="S1197" s="70"/>
      <c r="T1197" s="70"/>
      <c r="U1197" s="70"/>
      <c r="V1197" s="18"/>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1"/>
      <c r="BA1197" s="1"/>
    </row>
    <row r="1198" spans="2:53">
      <c r="B1198" s="1"/>
      <c r="C1198" s="1"/>
      <c r="D1198" s="1"/>
      <c r="E1198" s="1"/>
      <c r="F1198" s="1"/>
      <c r="G1198" s="5"/>
      <c r="H1198" s="1"/>
      <c r="I1198" s="1"/>
      <c r="J1198" s="5"/>
      <c r="K1198" s="1"/>
      <c r="L1198" s="1"/>
      <c r="M1198" s="5"/>
      <c r="N1198" s="5"/>
      <c r="O1198" s="5"/>
      <c r="P1198" s="5"/>
      <c r="Q1198" s="5"/>
      <c r="R1198" s="5"/>
      <c r="S1198" s="70"/>
      <c r="T1198" s="70"/>
      <c r="U1198" s="70"/>
      <c r="V1198" s="18"/>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1"/>
      <c r="BA1198" s="1"/>
    </row>
    <row r="1199" spans="2:53">
      <c r="B1199" s="1"/>
      <c r="C1199" s="1"/>
      <c r="D1199" s="1"/>
      <c r="E1199" s="1"/>
      <c r="F1199" s="1"/>
      <c r="G1199" s="5"/>
      <c r="H1199" s="1"/>
      <c r="I1199" s="1"/>
      <c r="J1199" s="5"/>
      <c r="K1199" s="1"/>
      <c r="L1199" s="1"/>
      <c r="M1199" s="5"/>
      <c r="N1199" s="5"/>
      <c r="O1199" s="5"/>
      <c r="P1199" s="5"/>
      <c r="Q1199" s="5"/>
      <c r="R1199" s="5"/>
      <c r="S1199" s="70"/>
      <c r="T1199" s="70"/>
      <c r="U1199" s="70"/>
      <c r="V1199" s="18"/>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1"/>
      <c r="BA1199" s="1"/>
    </row>
    <row r="1200" spans="2:53">
      <c r="B1200" s="1"/>
      <c r="C1200" s="1"/>
      <c r="D1200" s="1"/>
      <c r="E1200" s="1"/>
      <c r="F1200" s="1"/>
      <c r="G1200" s="5"/>
      <c r="H1200" s="1"/>
      <c r="I1200" s="1"/>
      <c r="J1200" s="5"/>
      <c r="K1200" s="1"/>
      <c r="L1200" s="1"/>
      <c r="M1200" s="5"/>
      <c r="N1200" s="5"/>
      <c r="O1200" s="5"/>
      <c r="P1200" s="5"/>
      <c r="Q1200" s="5"/>
      <c r="R1200" s="5"/>
      <c r="S1200" s="70"/>
      <c r="T1200" s="70"/>
      <c r="U1200" s="70"/>
      <c r="V1200" s="18"/>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1"/>
      <c r="BA1200" s="1"/>
    </row>
    <row r="1201" spans="2:53">
      <c r="B1201" s="1"/>
      <c r="C1201" s="1"/>
      <c r="D1201" s="1"/>
      <c r="E1201" s="1"/>
      <c r="F1201" s="1"/>
      <c r="G1201" s="5"/>
      <c r="H1201" s="1"/>
      <c r="I1201" s="1"/>
      <c r="J1201" s="5"/>
      <c r="K1201" s="1"/>
      <c r="L1201" s="1"/>
      <c r="M1201" s="5"/>
      <c r="N1201" s="5"/>
      <c r="O1201" s="5"/>
      <c r="P1201" s="5"/>
      <c r="Q1201" s="5"/>
      <c r="R1201" s="5"/>
      <c r="S1201" s="70"/>
      <c r="T1201" s="70"/>
      <c r="U1201" s="70"/>
      <c r="V1201" s="18"/>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1"/>
      <c r="BA1201" s="1"/>
    </row>
    <row r="1202" spans="2:53">
      <c r="B1202" s="1"/>
      <c r="C1202" s="1"/>
      <c r="D1202" s="1"/>
      <c r="E1202" s="1"/>
      <c r="F1202" s="1"/>
      <c r="G1202" s="5"/>
      <c r="H1202" s="1"/>
      <c r="I1202" s="1"/>
      <c r="J1202" s="5"/>
      <c r="K1202" s="1"/>
      <c r="L1202" s="1"/>
      <c r="M1202" s="5"/>
      <c r="N1202" s="5"/>
      <c r="O1202" s="5"/>
      <c r="P1202" s="5"/>
      <c r="Q1202" s="5"/>
      <c r="R1202" s="5"/>
      <c r="S1202" s="70"/>
      <c r="T1202" s="70"/>
      <c r="U1202" s="70"/>
      <c r="V1202" s="18"/>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1"/>
      <c r="BA1202" s="1"/>
    </row>
    <row r="1203" spans="2:53">
      <c r="B1203" s="1"/>
      <c r="C1203" s="1"/>
      <c r="D1203" s="1"/>
      <c r="E1203" s="1"/>
      <c r="F1203" s="1"/>
      <c r="G1203" s="5"/>
      <c r="H1203" s="1"/>
      <c r="I1203" s="1"/>
      <c r="J1203" s="5"/>
      <c r="K1203" s="1"/>
      <c r="L1203" s="1"/>
      <c r="M1203" s="5"/>
      <c r="N1203" s="5"/>
      <c r="O1203" s="5"/>
      <c r="P1203" s="5"/>
      <c r="Q1203" s="5"/>
      <c r="R1203" s="5"/>
      <c r="S1203" s="70"/>
      <c r="T1203" s="70"/>
      <c r="U1203" s="70"/>
      <c r="V1203" s="18"/>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1"/>
      <c r="BA1203" s="1"/>
    </row>
    <row r="1204" spans="2:53">
      <c r="B1204" s="1"/>
      <c r="C1204" s="1"/>
      <c r="D1204" s="1"/>
      <c r="E1204" s="1"/>
      <c r="F1204" s="1"/>
      <c r="G1204" s="5"/>
      <c r="H1204" s="1"/>
      <c r="I1204" s="1"/>
      <c r="J1204" s="5"/>
      <c r="K1204" s="1"/>
      <c r="L1204" s="1"/>
      <c r="M1204" s="5"/>
      <c r="N1204" s="5"/>
      <c r="O1204" s="5"/>
      <c r="P1204" s="5"/>
      <c r="Q1204" s="5"/>
      <c r="R1204" s="5"/>
      <c r="S1204" s="70"/>
      <c r="T1204" s="70"/>
      <c r="U1204" s="70"/>
      <c r="V1204" s="18"/>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1"/>
      <c r="BA1204" s="1"/>
    </row>
    <row r="1205" spans="2:53">
      <c r="B1205" s="1"/>
      <c r="C1205" s="1"/>
      <c r="D1205" s="1"/>
      <c r="E1205" s="1"/>
      <c r="F1205" s="1"/>
      <c r="G1205" s="5"/>
      <c r="H1205" s="1"/>
      <c r="I1205" s="1"/>
      <c r="J1205" s="5"/>
      <c r="K1205" s="1"/>
      <c r="L1205" s="1"/>
      <c r="M1205" s="5"/>
      <c r="N1205" s="5"/>
      <c r="O1205" s="5"/>
      <c r="P1205" s="5"/>
      <c r="Q1205" s="5"/>
      <c r="R1205" s="5"/>
      <c r="S1205" s="70"/>
      <c r="T1205" s="70"/>
      <c r="U1205" s="70"/>
      <c r="V1205" s="18"/>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1"/>
      <c r="BA1205" s="1"/>
    </row>
    <row r="1206" spans="2:53">
      <c r="B1206" s="1"/>
      <c r="C1206" s="1"/>
      <c r="D1206" s="1"/>
      <c r="E1206" s="1"/>
      <c r="F1206" s="1"/>
      <c r="G1206" s="5"/>
      <c r="H1206" s="1"/>
      <c r="I1206" s="1"/>
      <c r="J1206" s="5"/>
      <c r="K1206" s="1"/>
      <c r="L1206" s="1"/>
      <c r="M1206" s="5"/>
      <c r="N1206" s="5"/>
      <c r="O1206" s="5"/>
      <c r="P1206" s="5"/>
      <c r="Q1206" s="5"/>
      <c r="R1206" s="5"/>
      <c r="S1206" s="70"/>
      <c r="T1206" s="70"/>
      <c r="U1206" s="70"/>
      <c r="V1206" s="18"/>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1"/>
      <c r="BA1206" s="1"/>
    </row>
    <row r="1207" spans="2:53">
      <c r="B1207" s="1"/>
      <c r="C1207" s="1"/>
      <c r="D1207" s="1"/>
      <c r="E1207" s="1"/>
      <c r="F1207" s="1"/>
      <c r="G1207" s="5"/>
      <c r="H1207" s="1"/>
      <c r="I1207" s="1"/>
      <c r="J1207" s="5"/>
      <c r="K1207" s="1"/>
      <c r="L1207" s="1"/>
      <c r="M1207" s="5"/>
      <c r="N1207" s="5"/>
      <c r="O1207" s="5"/>
      <c r="P1207" s="5"/>
      <c r="Q1207" s="5"/>
      <c r="R1207" s="5"/>
      <c r="S1207" s="70"/>
      <c r="T1207" s="70"/>
      <c r="U1207" s="70"/>
      <c r="V1207" s="18"/>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1"/>
      <c r="BA1207" s="1"/>
    </row>
    <row r="1208" spans="2:53">
      <c r="B1208" s="1"/>
      <c r="C1208" s="1"/>
      <c r="D1208" s="1"/>
      <c r="E1208" s="1"/>
      <c r="F1208" s="1"/>
      <c r="G1208" s="5"/>
      <c r="H1208" s="1"/>
      <c r="I1208" s="1"/>
      <c r="J1208" s="5"/>
      <c r="K1208" s="1"/>
      <c r="L1208" s="1"/>
      <c r="M1208" s="5"/>
      <c r="N1208" s="5"/>
      <c r="O1208" s="5"/>
      <c r="P1208" s="5"/>
      <c r="Q1208" s="5"/>
      <c r="R1208" s="5"/>
      <c r="S1208" s="70"/>
      <c r="T1208" s="70"/>
      <c r="U1208" s="70"/>
      <c r="V1208" s="18"/>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1"/>
      <c r="BA1208" s="1"/>
    </row>
    <row r="1209" spans="2:53">
      <c r="B1209" s="1"/>
      <c r="C1209" s="1"/>
      <c r="D1209" s="1"/>
      <c r="E1209" s="1"/>
      <c r="F1209" s="1"/>
      <c r="G1209" s="5"/>
      <c r="H1209" s="1"/>
      <c r="I1209" s="1"/>
      <c r="J1209" s="5"/>
      <c r="K1209" s="1"/>
      <c r="L1209" s="1"/>
      <c r="M1209" s="5"/>
      <c r="N1209" s="5"/>
      <c r="O1209" s="5"/>
      <c r="P1209" s="5"/>
      <c r="Q1209" s="5"/>
      <c r="R1209" s="5"/>
      <c r="S1209" s="70"/>
      <c r="T1209" s="70"/>
      <c r="U1209" s="70"/>
      <c r="V1209" s="18"/>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1"/>
      <c r="BA1209" s="1"/>
    </row>
    <row r="1210" spans="2:53">
      <c r="B1210" s="1"/>
      <c r="C1210" s="1"/>
      <c r="D1210" s="1"/>
      <c r="E1210" s="1"/>
      <c r="F1210" s="1"/>
      <c r="G1210" s="5"/>
      <c r="H1210" s="1"/>
      <c r="I1210" s="1"/>
      <c r="J1210" s="5"/>
      <c r="K1210" s="1"/>
      <c r="L1210" s="1"/>
      <c r="M1210" s="5"/>
      <c r="N1210" s="5"/>
      <c r="O1210" s="5"/>
      <c r="P1210" s="5"/>
      <c r="Q1210" s="5"/>
      <c r="R1210" s="5"/>
      <c r="S1210" s="70"/>
      <c r="T1210" s="70"/>
      <c r="U1210" s="70"/>
      <c r="V1210" s="18"/>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1"/>
      <c r="BA1210" s="1"/>
    </row>
    <row r="1211" spans="2:53">
      <c r="B1211" s="1"/>
      <c r="C1211" s="1"/>
      <c r="D1211" s="1"/>
      <c r="E1211" s="1"/>
      <c r="F1211" s="1"/>
      <c r="G1211" s="5"/>
      <c r="H1211" s="1"/>
      <c r="I1211" s="1"/>
      <c r="J1211" s="5"/>
      <c r="K1211" s="1"/>
      <c r="L1211" s="1"/>
      <c r="M1211" s="5"/>
      <c r="N1211" s="5"/>
      <c r="O1211" s="5"/>
      <c r="P1211" s="5"/>
      <c r="Q1211" s="5"/>
      <c r="R1211" s="5"/>
      <c r="S1211" s="70"/>
      <c r="T1211" s="70"/>
      <c r="U1211" s="70"/>
      <c r="V1211" s="18"/>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1"/>
      <c r="BA1211" s="1"/>
    </row>
    <row r="1212" spans="2:53">
      <c r="B1212" s="1"/>
      <c r="C1212" s="1"/>
      <c r="D1212" s="1"/>
      <c r="E1212" s="1"/>
      <c r="F1212" s="1"/>
      <c r="G1212" s="5"/>
      <c r="H1212" s="1"/>
      <c r="I1212" s="1"/>
      <c r="J1212" s="5"/>
      <c r="K1212" s="1"/>
      <c r="L1212" s="1"/>
      <c r="M1212" s="5"/>
      <c r="N1212" s="5"/>
      <c r="O1212" s="5"/>
      <c r="P1212" s="5"/>
      <c r="Q1212" s="5"/>
      <c r="R1212" s="5"/>
      <c r="S1212" s="70"/>
      <c r="T1212" s="70"/>
      <c r="U1212" s="70"/>
      <c r="V1212" s="18"/>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1"/>
      <c r="BA1212" s="1"/>
    </row>
    <row r="1213" spans="2:53">
      <c r="B1213" s="1"/>
      <c r="C1213" s="1"/>
      <c r="D1213" s="1"/>
      <c r="E1213" s="1"/>
      <c r="F1213" s="1"/>
      <c r="G1213" s="5"/>
      <c r="H1213" s="1"/>
      <c r="I1213" s="1"/>
      <c r="J1213" s="5"/>
      <c r="K1213" s="1"/>
      <c r="L1213" s="1"/>
      <c r="M1213" s="5"/>
      <c r="N1213" s="5"/>
      <c r="O1213" s="5"/>
      <c r="P1213" s="5"/>
      <c r="Q1213" s="5"/>
      <c r="R1213" s="5"/>
      <c r="S1213" s="70"/>
      <c r="T1213" s="70"/>
      <c r="U1213" s="70"/>
      <c r="V1213" s="18"/>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1"/>
      <c r="BA1213" s="1"/>
    </row>
    <row r="1214" spans="2:53">
      <c r="B1214" s="1"/>
      <c r="C1214" s="1"/>
      <c r="D1214" s="1"/>
      <c r="E1214" s="1"/>
      <c r="F1214" s="1"/>
      <c r="G1214" s="5"/>
      <c r="H1214" s="1"/>
      <c r="I1214" s="1"/>
      <c r="J1214" s="5"/>
      <c r="K1214" s="1"/>
      <c r="L1214" s="1"/>
      <c r="M1214" s="5"/>
      <c r="N1214" s="5"/>
      <c r="O1214" s="5"/>
      <c r="P1214" s="5"/>
      <c r="Q1214" s="5"/>
      <c r="R1214" s="5"/>
      <c r="S1214" s="70"/>
      <c r="T1214" s="70"/>
      <c r="U1214" s="70"/>
      <c r="V1214" s="18"/>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1"/>
      <c r="BA1214" s="1"/>
    </row>
    <row r="1215" spans="2:53">
      <c r="B1215" s="1"/>
      <c r="C1215" s="1"/>
      <c r="D1215" s="1"/>
      <c r="E1215" s="1"/>
      <c r="F1215" s="1"/>
      <c r="G1215" s="5"/>
      <c r="H1215" s="1"/>
      <c r="I1215" s="1"/>
      <c r="J1215" s="5"/>
      <c r="K1215" s="1"/>
      <c r="L1215" s="1"/>
      <c r="M1215" s="5"/>
      <c r="N1215" s="5"/>
      <c r="O1215" s="5"/>
      <c r="P1215" s="5"/>
      <c r="Q1215" s="5"/>
      <c r="R1215" s="5"/>
      <c r="S1215" s="70"/>
      <c r="T1215" s="70"/>
      <c r="U1215" s="70"/>
      <c r="V1215" s="18"/>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1"/>
      <c r="BA1215" s="1"/>
    </row>
    <row r="1216" spans="2:53">
      <c r="B1216" s="1"/>
      <c r="C1216" s="1"/>
      <c r="D1216" s="1"/>
      <c r="E1216" s="1"/>
      <c r="F1216" s="1"/>
      <c r="G1216" s="5"/>
      <c r="H1216" s="1"/>
      <c r="I1216" s="1"/>
      <c r="J1216" s="5"/>
      <c r="K1216" s="1"/>
      <c r="L1216" s="1"/>
      <c r="M1216" s="5"/>
      <c r="N1216" s="5"/>
      <c r="O1216" s="5"/>
      <c r="P1216" s="5"/>
      <c r="Q1216" s="5"/>
      <c r="R1216" s="5"/>
      <c r="S1216" s="70"/>
      <c r="T1216" s="70"/>
      <c r="U1216" s="70"/>
      <c r="V1216" s="18"/>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1"/>
      <c r="BA1216" s="1"/>
    </row>
    <row r="1217" spans="2:53">
      <c r="B1217" s="1"/>
      <c r="C1217" s="1"/>
      <c r="D1217" s="1"/>
      <c r="E1217" s="1"/>
      <c r="F1217" s="1"/>
      <c r="G1217" s="5"/>
      <c r="H1217" s="1"/>
      <c r="I1217" s="1"/>
      <c r="J1217" s="5"/>
      <c r="K1217" s="1"/>
      <c r="L1217" s="1"/>
      <c r="M1217" s="5"/>
      <c r="N1217" s="5"/>
      <c r="O1217" s="5"/>
      <c r="P1217" s="5"/>
      <c r="Q1217" s="5"/>
      <c r="R1217" s="5"/>
      <c r="S1217" s="70"/>
      <c r="T1217" s="70"/>
      <c r="U1217" s="70"/>
      <c r="V1217" s="18"/>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1"/>
      <c r="BA1217" s="1"/>
    </row>
    <row r="1218" spans="2:53">
      <c r="B1218" s="1"/>
      <c r="C1218" s="1"/>
      <c r="D1218" s="1"/>
      <c r="E1218" s="1"/>
      <c r="F1218" s="1"/>
      <c r="G1218" s="5"/>
      <c r="H1218" s="1"/>
      <c r="I1218" s="1"/>
      <c r="J1218" s="5"/>
      <c r="K1218" s="1"/>
      <c r="L1218" s="1"/>
      <c r="M1218" s="5"/>
      <c r="N1218" s="5"/>
      <c r="O1218" s="5"/>
      <c r="P1218" s="5"/>
      <c r="Q1218" s="5"/>
      <c r="R1218" s="5"/>
      <c r="S1218" s="70"/>
      <c r="T1218" s="70"/>
      <c r="U1218" s="70"/>
      <c r="V1218" s="18"/>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1"/>
      <c r="BA1218" s="1"/>
    </row>
    <row r="1219" spans="2:53">
      <c r="B1219" s="1"/>
      <c r="C1219" s="1"/>
      <c r="D1219" s="1"/>
      <c r="E1219" s="1"/>
      <c r="F1219" s="1"/>
      <c r="G1219" s="5"/>
      <c r="H1219" s="1"/>
      <c r="I1219" s="1"/>
      <c r="J1219" s="5"/>
      <c r="K1219" s="1"/>
      <c r="L1219" s="1"/>
      <c r="M1219" s="5"/>
      <c r="N1219" s="5"/>
      <c r="O1219" s="5"/>
      <c r="P1219" s="5"/>
      <c r="Q1219" s="5"/>
      <c r="R1219" s="5"/>
      <c r="S1219" s="70"/>
      <c r="T1219" s="70"/>
      <c r="U1219" s="70"/>
      <c r="V1219" s="18"/>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1"/>
      <c r="BA1219" s="1"/>
    </row>
    <row r="1220" spans="2:53">
      <c r="B1220" s="1"/>
      <c r="C1220" s="1"/>
      <c r="D1220" s="1"/>
      <c r="E1220" s="1"/>
      <c r="F1220" s="1"/>
      <c r="G1220" s="5"/>
      <c r="H1220" s="1"/>
      <c r="I1220" s="1"/>
      <c r="J1220" s="5"/>
      <c r="K1220" s="1"/>
      <c r="L1220" s="1"/>
      <c r="M1220" s="5"/>
      <c r="N1220" s="5"/>
      <c r="O1220" s="5"/>
      <c r="P1220" s="5"/>
      <c r="Q1220" s="5"/>
      <c r="R1220" s="5"/>
      <c r="S1220" s="70"/>
      <c r="T1220" s="70"/>
      <c r="U1220" s="70"/>
      <c r="V1220" s="18"/>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1"/>
      <c r="BA1220" s="1"/>
    </row>
    <row r="1221" spans="2:53">
      <c r="B1221" s="1"/>
      <c r="C1221" s="1"/>
      <c r="D1221" s="1"/>
      <c r="E1221" s="1"/>
      <c r="F1221" s="1"/>
      <c r="G1221" s="5"/>
      <c r="H1221" s="1"/>
      <c r="I1221" s="1"/>
      <c r="J1221" s="5"/>
      <c r="K1221" s="1"/>
      <c r="L1221" s="1"/>
      <c r="M1221" s="5"/>
      <c r="N1221" s="5"/>
      <c r="O1221" s="5"/>
      <c r="P1221" s="5"/>
      <c r="Q1221" s="5"/>
      <c r="R1221" s="5"/>
      <c r="S1221" s="70"/>
      <c r="T1221" s="70"/>
      <c r="U1221" s="70"/>
      <c r="V1221" s="18"/>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1"/>
      <c r="BA1221" s="1"/>
    </row>
    <row r="1222" spans="2:53">
      <c r="B1222" s="1"/>
      <c r="C1222" s="1"/>
      <c r="D1222" s="1"/>
      <c r="E1222" s="1"/>
      <c r="F1222" s="1"/>
      <c r="G1222" s="5"/>
      <c r="H1222" s="1"/>
      <c r="I1222" s="1"/>
      <c r="J1222" s="5"/>
      <c r="K1222" s="1"/>
      <c r="L1222" s="1"/>
      <c r="M1222" s="5"/>
      <c r="N1222" s="5"/>
      <c r="O1222" s="5"/>
      <c r="P1222" s="5"/>
      <c r="Q1222" s="5"/>
      <c r="R1222" s="5"/>
      <c r="S1222" s="70"/>
      <c r="T1222" s="70"/>
      <c r="U1222" s="70"/>
      <c r="V1222" s="18"/>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1"/>
      <c r="BA1222" s="1"/>
    </row>
    <row r="1223" spans="2:53">
      <c r="B1223" s="1"/>
      <c r="C1223" s="1"/>
      <c r="D1223" s="1"/>
      <c r="E1223" s="1"/>
      <c r="F1223" s="1"/>
      <c r="G1223" s="5"/>
      <c r="H1223" s="1"/>
      <c r="I1223" s="1"/>
      <c r="J1223" s="5"/>
      <c r="K1223" s="1"/>
      <c r="L1223" s="1"/>
      <c r="M1223" s="5"/>
      <c r="N1223" s="5"/>
      <c r="O1223" s="5"/>
      <c r="P1223" s="5"/>
      <c r="Q1223" s="5"/>
      <c r="R1223" s="5"/>
      <c r="S1223" s="70"/>
      <c r="T1223" s="70"/>
      <c r="U1223" s="70"/>
      <c r="V1223" s="18"/>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1"/>
      <c r="BA1223" s="1"/>
    </row>
    <row r="1224" spans="2:53">
      <c r="B1224" s="1"/>
      <c r="C1224" s="1"/>
      <c r="D1224" s="1"/>
      <c r="E1224" s="1"/>
      <c r="F1224" s="1"/>
      <c r="G1224" s="5"/>
      <c r="H1224" s="1"/>
      <c r="I1224" s="1"/>
      <c r="J1224" s="5"/>
      <c r="K1224" s="1"/>
      <c r="L1224" s="1"/>
      <c r="M1224" s="5"/>
      <c r="N1224" s="5"/>
      <c r="O1224" s="5"/>
      <c r="P1224" s="5"/>
      <c r="Q1224" s="5"/>
      <c r="R1224" s="5"/>
      <c r="S1224" s="70"/>
      <c r="T1224" s="70"/>
      <c r="U1224" s="70"/>
      <c r="V1224" s="18"/>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1"/>
      <c r="BA1224" s="1"/>
    </row>
    <row r="1225" spans="2:53">
      <c r="B1225" s="1"/>
      <c r="C1225" s="1"/>
      <c r="D1225" s="1"/>
      <c r="E1225" s="1"/>
      <c r="F1225" s="1"/>
      <c r="G1225" s="5"/>
      <c r="H1225" s="1"/>
      <c r="I1225" s="1"/>
      <c r="J1225" s="5"/>
      <c r="K1225" s="1"/>
      <c r="L1225" s="1"/>
      <c r="M1225" s="5"/>
      <c r="N1225" s="5"/>
      <c r="O1225" s="5"/>
      <c r="P1225" s="5"/>
      <c r="Q1225" s="5"/>
      <c r="R1225" s="5"/>
      <c r="S1225" s="70"/>
      <c r="T1225" s="70"/>
      <c r="U1225" s="70"/>
      <c r="V1225" s="18"/>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1"/>
      <c r="BA1225" s="1"/>
    </row>
    <row r="1226" spans="2:53">
      <c r="B1226" s="1"/>
      <c r="C1226" s="1"/>
      <c r="D1226" s="1"/>
      <c r="E1226" s="1"/>
      <c r="F1226" s="1"/>
      <c r="G1226" s="5"/>
      <c r="H1226" s="1"/>
      <c r="I1226" s="1"/>
      <c r="J1226" s="5"/>
      <c r="K1226" s="1"/>
      <c r="L1226" s="1"/>
      <c r="M1226" s="5"/>
      <c r="N1226" s="5"/>
      <c r="O1226" s="5"/>
      <c r="P1226" s="5"/>
      <c r="Q1226" s="5"/>
      <c r="R1226" s="5"/>
      <c r="S1226" s="70"/>
      <c r="T1226" s="70"/>
      <c r="U1226" s="70"/>
      <c r="V1226" s="18"/>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1"/>
      <c r="BA1226" s="1"/>
    </row>
    <row r="1227" spans="2:53">
      <c r="B1227" s="1"/>
      <c r="C1227" s="1"/>
      <c r="D1227" s="1"/>
      <c r="E1227" s="1"/>
      <c r="F1227" s="1"/>
      <c r="G1227" s="5"/>
      <c r="H1227" s="1"/>
      <c r="I1227" s="1"/>
      <c r="J1227" s="5"/>
      <c r="K1227" s="1"/>
      <c r="L1227" s="1"/>
      <c r="M1227" s="5"/>
      <c r="N1227" s="5"/>
      <c r="O1227" s="5"/>
      <c r="P1227" s="5"/>
      <c r="Q1227" s="5"/>
      <c r="R1227" s="5"/>
      <c r="S1227" s="70"/>
      <c r="T1227" s="70"/>
      <c r="U1227" s="70"/>
      <c r="V1227" s="18"/>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1"/>
      <c r="BA1227" s="1"/>
    </row>
    <row r="1228" spans="2:53">
      <c r="B1228" s="1"/>
      <c r="C1228" s="1"/>
      <c r="D1228" s="1"/>
      <c r="E1228" s="1"/>
      <c r="F1228" s="1"/>
      <c r="G1228" s="5"/>
      <c r="H1228" s="1"/>
      <c r="I1228" s="1"/>
      <c r="J1228" s="5"/>
      <c r="K1228" s="1"/>
      <c r="L1228" s="1"/>
      <c r="M1228" s="5"/>
      <c r="N1228" s="5"/>
      <c r="O1228" s="5"/>
      <c r="P1228" s="5"/>
      <c r="Q1228" s="5"/>
      <c r="R1228" s="5"/>
      <c r="S1228" s="70"/>
      <c r="T1228" s="70"/>
      <c r="U1228" s="70"/>
      <c r="V1228" s="18"/>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1"/>
      <c r="BA1228" s="1"/>
    </row>
    <row r="1229" spans="2:53">
      <c r="B1229" s="1"/>
      <c r="C1229" s="1"/>
      <c r="D1229" s="1"/>
      <c r="E1229" s="1"/>
      <c r="F1229" s="1"/>
      <c r="G1229" s="5"/>
      <c r="H1229" s="1"/>
      <c r="I1229" s="1"/>
      <c r="J1229" s="5"/>
      <c r="K1229" s="1"/>
      <c r="L1229" s="1"/>
      <c r="M1229" s="5"/>
      <c r="N1229" s="5"/>
      <c r="O1229" s="5"/>
      <c r="P1229" s="5"/>
      <c r="Q1229" s="5"/>
      <c r="R1229" s="5"/>
      <c r="S1229" s="70"/>
      <c r="T1229" s="70"/>
      <c r="U1229" s="70"/>
      <c r="V1229" s="18"/>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1"/>
      <c r="BA1229" s="1"/>
    </row>
    <row r="1230" spans="2:53">
      <c r="B1230" s="1"/>
      <c r="C1230" s="1"/>
      <c r="D1230" s="1"/>
      <c r="E1230" s="1"/>
      <c r="F1230" s="1"/>
      <c r="G1230" s="5"/>
      <c r="H1230" s="1"/>
      <c r="I1230" s="1"/>
      <c r="J1230" s="5"/>
      <c r="K1230" s="1"/>
      <c r="L1230" s="1"/>
      <c r="M1230" s="5"/>
      <c r="N1230" s="5"/>
      <c r="O1230" s="5"/>
      <c r="P1230" s="5"/>
      <c r="Q1230" s="5"/>
      <c r="R1230" s="5"/>
      <c r="S1230" s="70"/>
      <c r="T1230" s="70"/>
      <c r="U1230" s="70"/>
      <c r="V1230" s="18"/>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1"/>
      <c r="BA1230" s="1"/>
    </row>
    <row r="1231" spans="2:53">
      <c r="B1231" s="1"/>
      <c r="C1231" s="1"/>
      <c r="D1231" s="1"/>
      <c r="E1231" s="1"/>
      <c r="F1231" s="1"/>
      <c r="G1231" s="5"/>
      <c r="H1231" s="1"/>
      <c r="I1231" s="1"/>
      <c r="J1231" s="5"/>
      <c r="K1231" s="1"/>
      <c r="L1231" s="1"/>
      <c r="M1231" s="5"/>
      <c r="N1231" s="5"/>
      <c r="O1231" s="5"/>
      <c r="P1231" s="5"/>
      <c r="Q1231" s="5"/>
      <c r="R1231" s="5"/>
      <c r="S1231" s="70"/>
      <c r="T1231" s="70"/>
      <c r="U1231" s="70"/>
      <c r="V1231" s="18"/>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1"/>
      <c r="BA1231" s="1"/>
    </row>
    <row r="1232" spans="2:53">
      <c r="B1232" s="1"/>
      <c r="C1232" s="1"/>
      <c r="D1232" s="1"/>
      <c r="E1232" s="1"/>
      <c r="F1232" s="1"/>
      <c r="G1232" s="5"/>
      <c r="H1232" s="1"/>
      <c r="I1232" s="1"/>
      <c r="J1232" s="5"/>
      <c r="K1232" s="1"/>
      <c r="L1232" s="1"/>
      <c r="M1232" s="5"/>
      <c r="N1232" s="5"/>
      <c r="O1232" s="5"/>
      <c r="P1232" s="5"/>
      <c r="Q1232" s="5"/>
      <c r="R1232" s="5"/>
      <c r="S1232" s="70"/>
      <c r="T1232" s="70"/>
      <c r="U1232" s="70"/>
      <c r="V1232" s="18"/>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1"/>
      <c r="BA1232" s="1"/>
    </row>
    <row r="1233" spans="2:53">
      <c r="B1233" s="1"/>
      <c r="C1233" s="1"/>
      <c r="D1233" s="1"/>
      <c r="E1233" s="1"/>
      <c r="F1233" s="1"/>
      <c r="G1233" s="5"/>
      <c r="H1233" s="1"/>
      <c r="I1233" s="1"/>
      <c r="J1233" s="5"/>
      <c r="K1233" s="1"/>
      <c r="L1233" s="1"/>
      <c r="M1233" s="5"/>
      <c r="N1233" s="5"/>
      <c r="O1233" s="5"/>
      <c r="P1233" s="5"/>
      <c r="Q1233" s="5"/>
      <c r="R1233" s="5"/>
      <c r="S1233" s="70"/>
      <c r="T1233" s="70"/>
      <c r="U1233" s="70"/>
      <c r="V1233" s="18"/>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1"/>
      <c r="BA1233" s="1"/>
    </row>
    <row r="1234" spans="2:53">
      <c r="B1234" s="1"/>
      <c r="C1234" s="1"/>
      <c r="D1234" s="1"/>
      <c r="E1234" s="1"/>
      <c r="F1234" s="1"/>
      <c r="G1234" s="5"/>
      <c r="H1234" s="1"/>
      <c r="I1234" s="1"/>
      <c r="J1234" s="5"/>
      <c r="K1234" s="1"/>
      <c r="L1234" s="1"/>
      <c r="M1234" s="5"/>
      <c r="N1234" s="5"/>
      <c r="O1234" s="5"/>
      <c r="P1234" s="5"/>
      <c r="Q1234" s="5"/>
      <c r="R1234" s="5"/>
      <c r="S1234" s="70"/>
      <c r="T1234" s="70"/>
      <c r="U1234" s="70"/>
      <c r="V1234" s="18"/>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1"/>
      <c r="BA1234" s="1"/>
    </row>
    <row r="1235" spans="2:53">
      <c r="B1235" s="1"/>
      <c r="C1235" s="1"/>
      <c r="D1235" s="1"/>
      <c r="E1235" s="1"/>
      <c r="F1235" s="1"/>
      <c r="G1235" s="5"/>
      <c r="H1235" s="1"/>
      <c r="I1235" s="1"/>
      <c r="J1235" s="5"/>
      <c r="K1235" s="1"/>
      <c r="L1235" s="1"/>
      <c r="M1235" s="5"/>
      <c r="N1235" s="5"/>
      <c r="O1235" s="5"/>
      <c r="P1235" s="5"/>
      <c r="Q1235" s="5"/>
      <c r="R1235" s="5"/>
      <c r="S1235" s="70"/>
      <c r="T1235" s="70"/>
      <c r="U1235" s="70"/>
      <c r="V1235" s="18"/>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1"/>
      <c r="BA1235" s="1"/>
    </row>
    <row r="1236" spans="2:53">
      <c r="B1236" s="1"/>
      <c r="C1236" s="1"/>
      <c r="D1236" s="1"/>
      <c r="E1236" s="1"/>
      <c r="F1236" s="1"/>
      <c r="G1236" s="5"/>
      <c r="H1236" s="1"/>
      <c r="I1236" s="1"/>
      <c r="J1236" s="5"/>
      <c r="K1236" s="1"/>
      <c r="L1236" s="1"/>
      <c r="M1236" s="5"/>
      <c r="N1236" s="5"/>
      <c r="O1236" s="5"/>
      <c r="P1236" s="5"/>
      <c r="Q1236" s="5"/>
      <c r="R1236" s="5"/>
      <c r="S1236" s="70"/>
      <c r="T1236" s="70"/>
      <c r="U1236" s="70"/>
      <c r="V1236" s="18"/>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1"/>
      <c r="BA1236" s="1"/>
    </row>
    <row r="1237" spans="2:53">
      <c r="B1237" s="1"/>
      <c r="C1237" s="1"/>
      <c r="D1237" s="1"/>
      <c r="E1237" s="1"/>
      <c r="F1237" s="1"/>
      <c r="G1237" s="5"/>
      <c r="H1237" s="1"/>
      <c r="I1237" s="1"/>
      <c r="J1237" s="5"/>
      <c r="K1237" s="1"/>
      <c r="L1237" s="1"/>
      <c r="M1237" s="5"/>
      <c r="N1237" s="5"/>
      <c r="O1237" s="5"/>
      <c r="P1237" s="5"/>
      <c r="Q1237" s="5"/>
      <c r="R1237" s="5"/>
      <c r="S1237" s="70"/>
      <c r="T1237" s="70"/>
      <c r="U1237" s="70"/>
      <c r="V1237" s="18"/>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1"/>
      <c r="BA1237" s="1"/>
    </row>
    <row r="1238" spans="2:53">
      <c r="B1238" s="1"/>
      <c r="C1238" s="1"/>
      <c r="D1238" s="1"/>
      <c r="E1238" s="1"/>
      <c r="F1238" s="1"/>
      <c r="G1238" s="5"/>
      <c r="H1238" s="1"/>
      <c r="I1238" s="1"/>
      <c r="J1238" s="5"/>
      <c r="K1238" s="1"/>
      <c r="L1238" s="1"/>
      <c r="M1238" s="5"/>
      <c r="N1238" s="5"/>
      <c r="O1238" s="5"/>
      <c r="P1238" s="5"/>
      <c r="Q1238" s="5"/>
      <c r="R1238" s="5"/>
      <c r="S1238" s="70"/>
      <c r="T1238" s="70"/>
      <c r="U1238" s="70"/>
      <c r="V1238" s="18"/>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1"/>
      <c r="BA1238" s="1"/>
    </row>
    <row r="1239" spans="2:53">
      <c r="B1239" s="1"/>
      <c r="C1239" s="1"/>
      <c r="D1239" s="1"/>
      <c r="E1239" s="1"/>
      <c r="F1239" s="1"/>
      <c r="G1239" s="5"/>
      <c r="H1239" s="1"/>
      <c r="I1239" s="1"/>
      <c r="J1239" s="5"/>
      <c r="K1239" s="1"/>
      <c r="L1239" s="1"/>
      <c r="M1239" s="5"/>
      <c r="N1239" s="5"/>
      <c r="O1239" s="5"/>
      <c r="P1239" s="5"/>
      <c r="Q1239" s="5"/>
      <c r="R1239" s="5"/>
      <c r="S1239" s="70"/>
      <c r="T1239" s="70"/>
      <c r="U1239" s="70"/>
      <c r="V1239" s="18"/>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1"/>
      <c r="BA1239" s="1"/>
    </row>
    <row r="1240" spans="2:53">
      <c r="B1240" s="1"/>
      <c r="C1240" s="1"/>
      <c r="D1240" s="1"/>
      <c r="E1240" s="1"/>
      <c r="F1240" s="1"/>
      <c r="G1240" s="5"/>
      <c r="H1240" s="1"/>
      <c r="I1240" s="1"/>
      <c r="J1240" s="5"/>
      <c r="K1240" s="1"/>
      <c r="L1240" s="1"/>
      <c r="M1240" s="5"/>
      <c r="N1240" s="5"/>
      <c r="O1240" s="5"/>
      <c r="P1240" s="5"/>
      <c r="Q1240" s="5"/>
      <c r="R1240" s="5"/>
      <c r="S1240" s="70"/>
      <c r="T1240" s="70"/>
      <c r="U1240" s="70"/>
      <c r="V1240" s="18"/>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1"/>
      <c r="BA1240" s="1"/>
    </row>
    <row r="1241" spans="2:53">
      <c r="B1241" s="1"/>
      <c r="C1241" s="1"/>
      <c r="D1241" s="1"/>
      <c r="E1241" s="1"/>
      <c r="F1241" s="1"/>
      <c r="G1241" s="5"/>
      <c r="H1241" s="1"/>
      <c r="I1241" s="1"/>
      <c r="J1241" s="5"/>
      <c r="K1241" s="1"/>
      <c r="L1241" s="1"/>
      <c r="M1241" s="5"/>
      <c r="N1241" s="5"/>
      <c r="O1241" s="5"/>
      <c r="P1241" s="5"/>
      <c r="Q1241" s="5"/>
      <c r="R1241" s="5"/>
      <c r="S1241" s="70"/>
      <c r="T1241" s="70"/>
      <c r="U1241" s="70"/>
      <c r="V1241" s="18"/>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1"/>
      <c r="BA1241" s="1"/>
    </row>
    <row r="1242" spans="2:53">
      <c r="B1242" s="1"/>
      <c r="C1242" s="1"/>
      <c r="D1242" s="1"/>
      <c r="E1242" s="1"/>
      <c r="F1242" s="1"/>
      <c r="G1242" s="5"/>
      <c r="H1242" s="1"/>
      <c r="I1242" s="1"/>
      <c r="J1242" s="5"/>
      <c r="K1242" s="1"/>
      <c r="L1242" s="1"/>
      <c r="M1242" s="5"/>
      <c r="N1242" s="5"/>
      <c r="O1242" s="5"/>
      <c r="P1242" s="5"/>
      <c r="Q1242" s="5"/>
      <c r="R1242" s="5"/>
      <c r="S1242" s="70"/>
      <c r="T1242" s="70"/>
      <c r="U1242" s="70"/>
      <c r="V1242" s="18"/>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1"/>
      <c r="BA1242" s="1"/>
    </row>
    <row r="1243" spans="2:53">
      <c r="B1243" s="1"/>
      <c r="C1243" s="1"/>
      <c r="D1243" s="1"/>
      <c r="E1243" s="1"/>
      <c r="F1243" s="1"/>
      <c r="G1243" s="5"/>
      <c r="H1243" s="1"/>
      <c r="I1243" s="1"/>
      <c r="J1243" s="5"/>
      <c r="K1243" s="1"/>
      <c r="L1243" s="1"/>
      <c r="M1243" s="5"/>
      <c r="N1243" s="5"/>
      <c r="O1243" s="5"/>
      <c r="P1243" s="5"/>
      <c r="Q1243" s="5"/>
      <c r="R1243" s="5"/>
      <c r="S1243" s="70"/>
      <c r="T1243" s="70"/>
      <c r="U1243" s="70"/>
      <c r="V1243" s="18"/>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1"/>
      <c r="BA1243" s="1"/>
    </row>
    <row r="1244" spans="2:53">
      <c r="B1244" s="1"/>
      <c r="C1244" s="1"/>
      <c r="D1244" s="1"/>
      <c r="E1244" s="1"/>
      <c r="F1244" s="1"/>
      <c r="G1244" s="5"/>
      <c r="H1244" s="1"/>
      <c r="I1244" s="1"/>
      <c r="J1244" s="5"/>
      <c r="K1244" s="1"/>
      <c r="L1244" s="1"/>
      <c r="M1244" s="5"/>
      <c r="N1244" s="5"/>
      <c r="O1244" s="5"/>
      <c r="P1244" s="5"/>
      <c r="Q1244" s="5"/>
      <c r="R1244" s="5"/>
      <c r="S1244" s="70"/>
      <c r="T1244" s="70"/>
      <c r="U1244" s="70"/>
      <c r="V1244" s="18"/>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1"/>
      <c r="BA1244" s="1"/>
    </row>
    <row r="1245" spans="2:53">
      <c r="B1245" s="1"/>
      <c r="C1245" s="1"/>
      <c r="D1245" s="1"/>
      <c r="E1245" s="1"/>
      <c r="F1245" s="1"/>
      <c r="G1245" s="5"/>
      <c r="H1245" s="1"/>
      <c r="I1245" s="1"/>
      <c r="J1245" s="5"/>
      <c r="K1245" s="1"/>
      <c r="L1245" s="1"/>
      <c r="M1245" s="5"/>
      <c r="N1245" s="5"/>
      <c r="O1245" s="5"/>
      <c r="P1245" s="5"/>
      <c r="Q1245" s="5"/>
      <c r="R1245" s="5"/>
      <c r="S1245" s="70"/>
      <c r="T1245" s="70"/>
      <c r="U1245" s="70"/>
      <c r="V1245" s="18"/>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1"/>
      <c r="BA1245" s="1"/>
    </row>
    <row r="1246" spans="2:53">
      <c r="B1246" s="1"/>
      <c r="C1246" s="1"/>
      <c r="D1246" s="1"/>
      <c r="E1246" s="1"/>
      <c r="F1246" s="1"/>
      <c r="G1246" s="5"/>
      <c r="H1246" s="1"/>
      <c r="I1246" s="1"/>
      <c r="J1246" s="5"/>
      <c r="K1246" s="1"/>
      <c r="L1246" s="1"/>
      <c r="M1246" s="5"/>
      <c r="N1246" s="5"/>
      <c r="O1246" s="5"/>
      <c r="P1246" s="5"/>
      <c r="Q1246" s="5"/>
      <c r="R1246" s="5"/>
      <c r="S1246" s="70"/>
      <c r="T1246" s="70"/>
      <c r="U1246" s="70"/>
      <c r="V1246" s="18"/>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1"/>
      <c r="BA1246" s="1"/>
    </row>
    <row r="1247" spans="2:53">
      <c r="B1247" s="1"/>
      <c r="C1247" s="1"/>
      <c r="D1247" s="1"/>
      <c r="E1247" s="1"/>
      <c r="F1247" s="1"/>
      <c r="G1247" s="5"/>
      <c r="H1247" s="1"/>
      <c r="I1247" s="1"/>
      <c r="J1247" s="5"/>
      <c r="K1247" s="1"/>
      <c r="L1247" s="1"/>
      <c r="M1247" s="5"/>
      <c r="N1247" s="5"/>
      <c r="O1247" s="5"/>
      <c r="P1247" s="5"/>
      <c r="Q1247" s="5"/>
      <c r="R1247" s="5"/>
      <c r="S1247" s="70"/>
      <c r="T1247" s="70"/>
      <c r="U1247" s="70"/>
      <c r="V1247" s="18"/>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1"/>
      <c r="BA1247" s="1"/>
    </row>
    <row r="1248" spans="2:53">
      <c r="B1248" s="1"/>
      <c r="C1248" s="1"/>
      <c r="D1248" s="1"/>
      <c r="E1248" s="1"/>
      <c r="F1248" s="1"/>
      <c r="G1248" s="5"/>
      <c r="H1248" s="1"/>
      <c r="I1248" s="1"/>
      <c r="J1248" s="5"/>
      <c r="K1248" s="1"/>
      <c r="L1248" s="1"/>
      <c r="M1248" s="5"/>
      <c r="N1248" s="5"/>
      <c r="O1248" s="5"/>
      <c r="P1248" s="5"/>
      <c r="Q1248" s="5"/>
      <c r="R1248" s="5"/>
      <c r="S1248" s="70"/>
      <c r="T1248" s="70"/>
      <c r="U1248" s="70"/>
      <c r="V1248" s="18"/>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1"/>
      <c r="BA1248" s="1"/>
    </row>
    <row r="1249" spans="2:53">
      <c r="B1249" s="1"/>
      <c r="C1249" s="1"/>
      <c r="D1249" s="1"/>
      <c r="E1249" s="1"/>
      <c r="F1249" s="1"/>
      <c r="G1249" s="5"/>
      <c r="H1249" s="1"/>
      <c r="I1249" s="1"/>
      <c r="J1249" s="5"/>
      <c r="K1249" s="1"/>
      <c r="L1249" s="1"/>
      <c r="M1249" s="5"/>
      <c r="N1249" s="5"/>
      <c r="O1249" s="5"/>
      <c r="P1249" s="5"/>
      <c r="Q1249" s="5"/>
      <c r="R1249" s="5"/>
      <c r="S1249" s="70"/>
      <c r="T1249" s="70"/>
      <c r="U1249" s="70"/>
      <c r="V1249" s="18"/>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1"/>
      <c r="BA1249" s="1"/>
    </row>
    <row r="1250" spans="2:53">
      <c r="B1250" s="1"/>
      <c r="C1250" s="1"/>
      <c r="D1250" s="1"/>
      <c r="E1250" s="1"/>
      <c r="F1250" s="1"/>
      <c r="G1250" s="5"/>
      <c r="H1250" s="1"/>
      <c r="I1250" s="1"/>
      <c r="J1250" s="5"/>
      <c r="K1250" s="1"/>
      <c r="L1250" s="1"/>
      <c r="M1250" s="5"/>
      <c r="N1250" s="5"/>
      <c r="O1250" s="5"/>
      <c r="P1250" s="5"/>
      <c r="Q1250" s="5"/>
      <c r="R1250" s="5"/>
      <c r="S1250" s="70"/>
      <c r="T1250" s="70"/>
      <c r="U1250" s="70"/>
      <c r="V1250" s="18"/>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1"/>
      <c r="BA1250" s="1"/>
    </row>
    <row r="1251" spans="2:53">
      <c r="B1251" s="1"/>
      <c r="C1251" s="1"/>
      <c r="D1251" s="1"/>
      <c r="E1251" s="1"/>
      <c r="F1251" s="1"/>
      <c r="G1251" s="5"/>
      <c r="H1251" s="1"/>
      <c r="I1251" s="1"/>
      <c r="J1251" s="5"/>
      <c r="K1251" s="1"/>
      <c r="L1251" s="1"/>
      <c r="M1251" s="5"/>
      <c r="N1251" s="5"/>
      <c r="O1251" s="5"/>
      <c r="P1251" s="5"/>
      <c r="Q1251" s="5"/>
      <c r="R1251" s="5"/>
      <c r="S1251" s="70"/>
      <c r="T1251" s="70"/>
      <c r="U1251" s="70"/>
      <c r="V1251" s="18"/>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1"/>
      <c r="BA1251" s="1"/>
    </row>
    <row r="1252" spans="2:53">
      <c r="B1252" s="1"/>
      <c r="C1252" s="1"/>
      <c r="D1252" s="1"/>
      <c r="E1252" s="1"/>
      <c r="F1252" s="1"/>
      <c r="G1252" s="5"/>
      <c r="H1252" s="1"/>
      <c r="I1252" s="1"/>
      <c r="J1252" s="5"/>
      <c r="K1252" s="1"/>
      <c r="L1252" s="1"/>
      <c r="M1252" s="5"/>
      <c r="N1252" s="5"/>
      <c r="O1252" s="5"/>
      <c r="P1252" s="5"/>
      <c r="Q1252" s="5"/>
      <c r="R1252" s="5"/>
      <c r="S1252" s="70"/>
      <c r="T1252" s="70"/>
      <c r="U1252" s="70"/>
      <c r="V1252" s="18"/>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1"/>
      <c r="BA1252" s="1"/>
    </row>
    <row r="1253" spans="2:53">
      <c r="B1253" s="1"/>
      <c r="C1253" s="1"/>
      <c r="D1253" s="1"/>
      <c r="E1253" s="1"/>
      <c r="F1253" s="1"/>
      <c r="G1253" s="5"/>
      <c r="H1253" s="1"/>
      <c r="I1253" s="1"/>
      <c r="J1253" s="5"/>
      <c r="K1253" s="1"/>
      <c r="L1253" s="1"/>
      <c r="M1253" s="5"/>
      <c r="N1253" s="5"/>
      <c r="O1253" s="5"/>
      <c r="P1253" s="5"/>
      <c r="Q1253" s="5"/>
      <c r="R1253" s="5"/>
      <c r="S1253" s="70"/>
      <c r="T1253" s="70"/>
      <c r="U1253" s="70"/>
      <c r="V1253" s="18"/>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1"/>
      <c r="BA1253" s="1"/>
    </row>
    <row r="1254" spans="2:53">
      <c r="B1254" s="1"/>
      <c r="C1254" s="1"/>
      <c r="D1254" s="1"/>
      <c r="E1254" s="1"/>
      <c r="F1254" s="1"/>
      <c r="G1254" s="5"/>
      <c r="H1254" s="1"/>
      <c r="I1254" s="1"/>
      <c r="J1254" s="5"/>
      <c r="K1254" s="1"/>
      <c r="L1254" s="1"/>
      <c r="M1254" s="5"/>
      <c r="N1254" s="5"/>
      <c r="O1254" s="5"/>
      <c r="P1254" s="5"/>
      <c r="Q1254" s="5"/>
      <c r="R1254" s="5"/>
      <c r="S1254" s="70"/>
      <c r="T1254" s="70"/>
      <c r="U1254" s="70"/>
      <c r="V1254" s="18"/>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1"/>
      <c r="BA1254" s="1"/>
    </row>
    <row r="1255" spans="2:53">
      <c r="B1255" s="1"/>
      <c r="C1255" s="1"/>
      <c r="D1255" s="1"/>
      <c r="E1255" s="1"/>
      <c r="F1255" s="1"/>
      <c r="G1255" s="5"/>
      <c r="H1255" s="1"/>
      <c r="I1255" s="1"/>
      <c r="J1255" s="5"/>
      <c r="K1255" s="1"/>
      <c r="L1255" s="1"/>
      <c r="M1255" s="5"/>
      <c r="N1255" s="5"/>
      <c r="O1255" s="5"/>
      <c r="P1255" s="5"/>
      <c r="Q1255" s="5"/>
      <c r="R1255" s="5"/>
      <c r="S1255" s="70"/>
      <c r="T1255" s="70"/>
      <c r="U1255" s="70"/>
      <c r="V1255" s="18"/>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1"/>
      <c r="BA1255" s="1"/>
    </row>
    <row r="1256" spans="2:53">
      <c r="B1256" s="1"/>
      <c r="C1256" s="1"/>
      <c r="D1256" s="1"/>
      <c r="E1256" s="1"/>
      <c r="F1256" s="1"/>
      <c r="G1256" s="5"/>
      <c r="H1256" s="1"/>
      <c r="I1256" s="1"/>
      <c r="J1256" s="5"/>
      <c r="K1256" s="1"/>
      <c r="L1256" s="1"/>
      <c r="M1256" s="5"/>
      <c r="N1256" s="5"/>
      <c r="O1256" s="5"/>
      <c r="P1256" s="5"/>
      <c r="Q1256" s="5"/>
      <c r="R1256" s="5"/>
      <c r="S1256" s="70"/>
      <c r="T1256" s="70"/>
      <c r="U1256" s="70"/>
      <c r="V1256" s="18"/>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1"/>
      <c r="BA1256" s="1"/>
    </row>
    <row r="1257" spans="2:53">
      <c r="B1257" s="1"/>
      <c r="C1257" s="1"/>
      <c r="D1257" s="1"/>
      <c r="E1257" s="1"/>
      <c r="F1257" s="1"/>
      <c r="G1257" s="5"/>
      <c r="H1257" s="1"/>
      <c r="I1257" s="1"/>
      <c r="J1257" s="5"/>
      <c r="K1257" s="1"/>
      <c r="L1257" s="1"/>
      <c r="M1257" s="5"/>
      <c r="N1257" s="5"/>
      <c r="O1257" s="5"/>
      <c r="P1257" s="5"/>
      <c r="Q1257" s="5"/>
      <c r="R1257" s="5"/>
      <c r="S1257" s="70"/>
      <c r="T1257" s="70"/>
      <c r="U1257" s="70"/>
      <c r="V1257" s="18"/>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1"/>
      <c r="BA1257" s="1"/>
    </row>
    <row r="1258" spans="2:53">
      <c r="B1258" s="1"/>
      <c r="C1258" s="1"/>
      <c r="D1258" s="1"/>
      <c r="E1258" s="1"/>
      <c r="F1258" s="1"/>
      <c r="G1258" s="5"/>
      <c r="H1258" s="1"/>
      <c r="I1258" s="1"/>
      <c r="J1258" s="5"/>
      <c r="K1258" s="1"/>
      <c r="L1258" s="1"/>
      <c r="M1258" s="5"/>
      <c r="N1258" s="5"/>
      <c r="O1258" s="5"/>
      <c r="P1258" s="5"/>
      <c r="Q1258" s="5"/>
      <c r="R1258" s="5"/>
      <c r="S1258" s="70"/>
      <c r="T1258" s="70"/>
      <c r="U1258" s="70"/>
      <c r="V1258" s="18"/>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1"/>
      <c r="BA1258" s="1"/>
    </row>
    <row r="1259" spans="2:53">
      <c r="B1259" s="1"/>
      <c r="C1259" s="1"/>
      <c r="D1259" s="1"/>
      <c r="E1259" s="1"/>
      <c r="F1259" s="1"/>
      <c r="G1259" s="5"/>
      <c r="H1259" s="1"/>
      <c r="I1259" s="1"/>
      <c r="J1259" s="5"/>
      <c r="K1259" s="1"/>
      <c r="L1259" s="1"/>
      <c r="M1259" s="5"/>
      <c r="N1259" s="5"/>
      <c r="O1259" s="5"/>
      <c r="P1259" s="5"/>
      <c r="Q1259" s="5"/>
      <c r="R1259" s="5"/>
      <c r="S1259" s="70"/>
      <c r="T1259" s="70"/>
      <c r="U1259" s="70"/>
      <c r="V1259" s="18"/>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1"/>
      <c r="BA1259" s="1"/>
    </row>
    <row r="1260" spans="2:53">
      <c r="B1260" s="1"/>
      <c r="C1260" s="1"/>
      <c r="D1260" s="1"/>
      <c r="E1260" s="1"/>
      <c r="F1260" s="1"/>
      <c r="G1260" s="5"/>
      <c r="H1260" s="1"/>
      <c r="I1260" s="1"/>
      <c r="J1260" s="5"/>
      <c r="K1260" s="1"/>
      <c r="L1260" s="1"/>
      <c r="M1260" s="5"/>
      <c r="N1260" s="5"/>
      <c r="O1260" s="5"/>
      <c r="P1260" s="5"/>
      <c r="Q1260" s="5"/>
      <c r="R1260" s="5"/>
      <c r="S1260" s="70"/>
      <c r="T1260" s="70"/>
      <c r="U1260" s="70"/>
      <c r="V1260" s="18"/>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1"/>
      <c r="BA1260" s="1"/>
    </row>
    <row r="1261" spans="2:53">
      <c r="B1261" s="1"/>
      <c r="C1261" s="1"/>
      <c r="D1261" s="1"/>
      <c r="E1261" s="1"/>
      <c r="F1261" s="1"/>
      <c r="G1261" s="5"/>
      <c r="H1261" s="1"/>
      <c r="I1261" s="1"/>
      <c r="J1261" s="5"/>
      <c r="K1261" s="1"/>
      <c r="L1261" s="1"/>
      <c r="M1261" s="5"/>
      <c r="N1261" s="5"/>
      <c r="O1261" s="5"/>
      <c r="P1261" s="5"/>
      <c r="Q1261" s="5"/>
      <c r="R1261" s="5"/>
      <c r="S1261" s="70"/>
      <c r="T1261" s="70"/>
      <c r="U1261" s="70"/>
      <c r="V1261" s="18"/>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1"/>
      <c r="BA1261" s="1"/>
    </row>
    <row r="1262" spans="2:53">
      <c r="B1262" s="1"/>
      <c r="C1262" s="1"/>
      <c r="D1262" s="1"/>
      <c r="E1262" s="1"/>
      <c r="F1262" s="1"/>
      <c r="G1262" s="5"/>
      <c r="H1262" s="1"/>
      <c r="I1262" s="1"/>
      <c r="J1262" s="5"/>
      <c r="K1262" s="1"/>
      <c r="L1262" s="1"/>
      <c r="M1262" s="5"/>
      <c r="N1262" s="5"/>
      <c r="O1262" s="5"/>
      <c r="P1262" s="5"/>
      <c r="Q1262" s="5"/>
      <c r="R1262" s="5"/>
      <c r="S1262" s="70"/>
      <c r="T1262" s="70"/>
      <c r="U1262" s="70"/>
      <c r="V1262" s="18"/>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1"/>
      <c r="BA1262" s="1"/>
    </row>
    <row r="1263" spans="2:53">
      <c r="B1263" s="1"/>
      <c r="C1263" s="1"/>
      <c r="D1263" s="1"/>
      <c r="E1263" s="1"/>
      <c r="F1263" s="1"/>
      <c r="G1263" s="5"/>
      <c r="H1263" s="1"/>
      <c r="I1263" s="1"/>
      <c r="J1263" s="5"/>
      <c r="K1263" s="1"/>
      <c r="L1263" s="1"/>
      <c r="M1263" s="5"/>
      <c r="N1263" s="5"/>
      <c r="O1263" s="5"/>
      <c r="P1263" s="5"/>
      <c r="Q1263" s="5"/>
      <c r="R1263" s="5"/>
      <c r="S1263" s="70"/>
      <c r="T1263" s="70"/>
      <c r="U1263" s="70"/>
      <c r="V1263" s="18"/>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1"/>
      <c r="BA1263" s="1"/>
    </row>
    <row r="1264" spans="2:53">
      <c r="B1264" s="1"/>
      <c r="C1264" s="1"/>
      <c r="D1264" s="1"/>
      <c r="E1264" s="1"/>
      <c r="F1264" s="1"/>
      <c r="G1264" s="5"/>
      <c r="H1264" s="1"/>
      <c r="I1264" s="1"/>
      <c r="J1264" s="5"/>
      <c r="K1264" s="1"/>
      <c r="L1264" s="1"/>
      <c r="M1264" s="5"/>
      <c r="N1264" s="5"/>
      <c r="O1264" s="5"/>
      <c r="P1264" s="5"/>
      <c r="Q1264" s="5"/>
      <c r="R1264" s="5"/>
      <c r="S1264" s="70"/>
      <c r="T1264" s="70"/>
      <c r="U1264" s="70"/>
      <c r="V1264" s="18"/>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1"/>
      <c r="BA1264" s="1"/>
    </row>
    <row r="1265" spans="2:53">
      <c r="B1265" s="1"/>
      <c r="C1265" s="1"/>
      <c r="D1265" s="1"/>
      <c r="E1265" s="1"/>
      <c r="F1265" s="1"/>
      <c r="G1265" s="5"/>
      <c r="H1265" s="1"/>
      <c r="I1265" s="1"/>
      <c r="J1265" s="5"/>
      <c r="K1265" s="1"/>
      <c r="L1265" s="1"/>
      <c r="M1265" s="5"/>
      <c r="N1265" s="5"/>
      <c r="O1265" s="5"/>
      <c r="P1265" s="5"/>
      <c r="Q1265" s="5"/>
      <c r="R1265" s="5"/>
      <c r="S1265" s="70"/>
      <c r="T1265" s="70"/>
      <c r="U1265" s="70"/>
      <c r="V1265" s="18"/>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1"/>
      <c r="BA1265" s="1"/>
    </row>
    <row r="1266" spans="2:53">
      <c r="B1266" s="1"/>
      <c r="C1266" s="1"/>
      <c r="D1266" s="1"/>
      <c r="E1266" s="1"/>
      <c r="F1266" s="1"/>
      <c r="G1266" s="5"/>
      <c r="H1266" s="1"/>
      <c r="I1266" s="1"/>
      <c r="J1266" s="5"/>
      <c r="K1266" s="1"/>
      <c r="L1266" s="1"/>
      <c r="M1266" s="5"/>
      <c r="N1266" s="5"/>
      <c r="O1266" s="5"/>
      <c r="P1266" s="5"/>
      <c r="Q1266" s="5"/>
      <c r="R1266" s="5"/>
      <c r="S1266" s="70"/>
      <c r="T1266" s="70"/>
      <c r="U1266" s="70"/>
      <c r="V1266" s="18"/>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1"/>
      <c r="BA1266" s="1"/>
    </row>
    <row r="1267" spans="2:53">
      <c r="B1267" s="1"/>
      <c r="C1267" s="1"/>
      <c r="D1267" s="1"/>
      <c r="E1267" s="1"/>
      <c r="F1267" s="1"/>
      <c r="G1267" s="5"/>
      <c r="H1267" s="1"/>
      <c r="I1267" s="1"/>
      <c r="J1267" s="5"/>
      <c r="K1267" s="1"/>
      <c r="L1267" s="1"/>
      <c r="M1267" s="5"/>
      <c r="N1267" s="5"/>
      <c r="O1267" s="5"/>
      <c r="P1267" s="5"/>
      <c r="Q1267" s="5"/>
      <c r="R1267" s="5"/>
      <c r="S1267" s="70"/>
      <c r="T1267" s="70"/>
      <c r="U1267" s="70"/>
      <c r="V1267" s="18"/>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1"/>
      <c r="BA1267" s="1"/>
    </row>
    <row r="1268" spans="2:53">
      <c r="B1268" s="1"/>
      <c r="C1268" s="1"/>
      <c r="D1268" s="1"/>
      <c r="E1268" s="1"/>
      <c r="F1268" s="1"/>
      <c r="G1268" s="5"/>
      <c r="H1268" s="1"/>
      <c r="I1268" s="1"/>
      <c r="J1268" s="5"/>
      <c r="K1268" s="1"/>
      <c r="L1268" s="1"/>
      <c r="M1268" s="5"/>
      <c r="N1268" s="5"/>
      <c r="O1268" s="5"/>
      <c r="P1268" s="5"/>
      <c r="Q1268" s="5"/>
      <c r="R1268" s="5"/>
      <c r="S1268" s="70"/>
      <c r="T1268" s="70"/>
      <c r="U1268" s="70"/>
      <c r="V1268" s="18"/>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1"/>
      <c r="BA1268" s="1"/>
    </row>
    <row r="1269" spans="2:53">
      <c r="B1269" s="1"/>
      <c r="C1269" s="1"/>
      <c r="D1269" s="1"/>
      <c r="E1269" s="1"/>
      <c r="F1269" s="1"/>
      <c r="G1269" s="5"/>
      <c r="H1269" s="1"/>
      <c r="I1269" s="1"/>
      <c r="J1269" s="5"/>
      <c r="K1269" s="1"/>
      <c r="L1269" s="1"/>
      <c r="M1269" s="5"/>
      <c r="N1269" s="5"/>
      <c r="O1269" s="5"/>
      <c r="P1269" s="5"/>
      <c r="Q1269" s="5"/>
      <c r="R1269" s="5"/>
      <c r="S1269" s="70"/>
      <c r="T1269" s="70"/>
      <c r="U1269" s="70"/>
      <c r="V1269" s="18"/>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1"/>
      <c r="BA1269" s="1"/>
    </row>
    <row r="1270" spans="2:53">
      <c r="B1270" s="1"/>
      <c r="C1270" s="1"/>
      <c r="D1270" s="1"/>
      <c r="E1270" s="1"/>
      <c r="F1270" s="1"/>
      <c r="G1270" s="5"/>
      <c r="H1270" s="1"/>
      <c r="I1270" s="1"/>
      <c r="J1270" s="5"/>
      <c r="K1270" s="1"/>
      <c r="L1270" s="1"/>
      <c r="M1270" s="5"/>
      <c r="N1270" s="5"/>
      <c r="O1270" s="5"/>
      <c r="P1270" s="5"/>
      <c r="Q1270" s="5"/>
      <c r="R1270" s="5"/>
      <c r="S1270" s="70"/>
      <c r="T1270" s="70"/>
      <c r="U1270" s="70"/>
      <c r="V1270" s="18"/>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1"/>
      <c r="BA1270" s="1"/>
    </row>
    <row r="1271" spans="2:53">
      <c r="B1271" s="1"/>
      <c r="C1271" s="1"/>
      <c r="D1271" s="1"/>
      <c r="E1271" s="1"/>
      <c r="F1271" s="1"/>
      <c r="G1271" s="5"/>
      <c r="H1271" s="1"/>
      <c r="I1271" s="1"/>
      <c r="J1271" s="5"/>
      <c r="K1271" s="1"/>
      <c r="L1271" s="1"/>
      <c r="M1271" s="5"/>
      <c r="N1271" s="5"/>
      <c r="O1271" s="5"/>
      <c r="P1271" s="5"/>
      <c r="Q1271" s="5"/>
      <c r="R1271" s="5"/>
      <c r="S1271" s="70"/>
      <c r="T1271" s="70"/>
      <c r="U1271" s="70"/>
      <c r="V1271" s="18"/>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1"/>
      <c r="BA1271" s="1"/>
    </row>
    <row r="1272" spans="2:53">
      <c r="B1272" s="1"/>
      <c r="C1272" s="1"/>
      <c r="D1272" s="1"/>
      <c r="E1272" s="1"/>
      <c r="F1272" s="1"/>
      <c r="G1272" s="5"/>
      <c r="H1272" s="1"/>
      <c r="I1272" s="1"/>
      <c r="J1272" s="5"/>
      <c r="K1272" s="1"/>
      <c r="L1272" s="1"/>
      <c r="M1272" s="5"/>
      <c r="N1272" s="5"/>
      <c r="O1272" s="5"/>
      <c r="P1272" s="5"/>
      <c r="Q1272" s="5"/>
      <c r="R1272" s="5"/>
      <c r="S1272" s="70"/>
      <c r="T1272" s="70"/>
      <c r="U1272" s="70"/>
      <c r="V1272" s="18"/>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1"/>
      <c r="BA1272" s="1"/>
    </row>
    <row r="1273" spans="2:53">
      <c r="B1273" s="1"/>
      <c r="C1273" s="1"/>
      <c r="D1273" s="1"/>
      <c r="E1273" s="1"/>
      <c r="F1273" s="1"/>
      <c r="G1273" s="5"/>
      <c r="H1273" s="1"/>
      <c r="I1273" s="1"/>
      <c r="J1273" s="5"/>
      <c r="K1273" s="1"/>
      <c r="L1273" s="1"/>
      <c r="M1273" s="5"/>
      <c r="N1273" s="5"/>
      <c r="O1273" s="5"/>
      <c r="P1273" s="5"/>
      <c r="Q1273" s="5"/>
      <c r="R1273" s="5"/>
      <c r="S1273" s="70"/>
      <c r="T1273" s="70"/>
      <c r="U1273" s="70"/>
      <c r="V1273" s="18"/>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1"/>
      <c r="BA1273" s="1"/>
    </row>
    <row r="1274" spans="2:53">
      <c r="B1274" s="1"/>
      <c r="C1274" s="1"/>
      <c r="D1274" s="1"/>
      <c r="E1274" s="1"/>
      <c r="F1274" s="1"/>
      <c r="G1274" s="5"/>
      <c r="H1274" s="1"/>
      <c r="I1274" s="1"/>
      <c r="J1274" s="5"/>
      <c r="K1274" s="1"/>
      <c r="L1274" s="1"/>
      <c r="M1274" s="5"/>
      <c r="N1274" s="5"/>
      <c r="O1274" s="5"/>
      <c r="P1274" s="5"/>
      <c r="Q1274" s="5"/>
      <c r="R1274" s="5"/>
      <c r="S1274" s="70"/>
      <c r="T1274" s="70"/>
      <c r="U1274" s="70"/>
      <c r="V1274" s="18"/>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1"/>
      <c r="BA1274" s="1"/>
    </row>
    <row r="1275" spans="2:53">
      <c r="B1275" s="1"/>
      <c r="C1275" s="1"/>
      <c r="D1275" s="1"/>
      <c r="E1275" s="1"/>
      <c r="F1275" s="1"/>
      <c r="G1275" s="5"/>
      <c r="H1275" s="1"/>
      <c r="I1275" s="1"/>
      <c r="J1275" s="5"/>
      <c r="K1275" s="1"/>
      <c r="L1275" s="1"/>
      <c r="M1275" s="5"/>
      <c r="N1275" s="5"/>
      <c r="O1275" s="5"/>
      <c r="P1275" s="5"/>
      <c r="Q1275" s="5"/>
      <c r="R1275" s="5"/>
      <c r="S1275" s="70"/>
      <c r="T1275" s="70"/>
      <c r="U1275" s="70"/>
      <c r="V1275" s="18"/>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1"/>
      <c r="BA1275" s="1"/>
    </row>
    <row r="1276" spans="2:53">
      <c r="B1276" s="1"/>
      <c r="C1276" s="1"/>
      <c r="D1276" s="1"/>
      <c r="E1276" s="1"/>
      <c r="F1276" s="1"/>
      <c r="G1276" s="5"/>
      <c r="H1276" s="1"/>
      <c r="I1276" s="1"/>
      <c r="J1276" s="5"/>
      <c r="K1276" s="1"/>
      <c r="L1276" s="1"/>
      <c r="M1276" s="5"/>
      <c r="N1276" s="5"/>
      <c r="O1276" s="5"/>
      <c r="P1276" s="5"/>
      <c r="Q1276" s="5"/>
      <c r="R1276" s="5"/>
      <c r="S1276" s="70"/>
      <c r="T1276" s="70"/>
      <c r="U1276" s="70"/>
      <c r="V1276" s="18"/>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1"/>
      <c r="BA1276" s="1"/>
    </row>
    <row r="1277" spans="2:53">
      <c r="B1277" s="1"/>
      <c r="C1277" s="1"/>
      <c r="D1277" s="1"/>
      <c r="E1277" s="1"/>
      <c r="F1277" s="1"/>
      <c r="G1277" s="5"/>
      <c r="H1277" s="1"/>
      <c r="I1277" s="1"/>
      <c r="J1277" s="5"/>
      <c r="K1277" s="1"/>
      <c r="L1277" s="1"/>
      <c r="M1277" s="5"/>
      <c r="N1277" s="5"/>
      <c r="O1277" s="5"/>
      <c r="P1277" s="5"/>
      <c r="Q1277" s="5"/>
      <c r="R1277" s="5"/>
      <c r="S1277" s="70"/>
      <c r="T1277" s="70"/>
      <c r="U1277" s="70"/>
      <c r="V1277" s="18"/>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1"/>
      <c r="BA1277" s="1"/>
    </row>
    <row r="1278" spans="2:53">
      <c r="B1278" s="1"/>
      <c r="C1278" s="1"/>
      <c r="D1278" s="1"/>
      <c r="E1278" s="1"/>
      <c r="F1278" s="1"/>
      <c r="G1278" s="5"/>
      <c r="H1278" s="1"/>
      <c r="I1278" s="1"/>
      <c r="J1278" s="5"/>
      <c r="K1278" s="1"/>
      <c r="L1278" s="1"/>
      <c r="M1278" s="5"/>
      <c r="N1278" s="5"/>
      <c r="O1278" s="5"/>
      <c r="P1278" s="5"/>
      <c r="Q1278" s="5"/>
      <c r="R1278" s="5"/>
      <c r="S1278" s="70"/>
      <c r="T1278" s="70"/>
      <c r="U1278" s="70"/>
      <c r="V1278" s="18"/>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1"/>
      <c r="BA1278" s="1"/>
    </row>
    <row r="1279" spans="2:53">
      <c r="B1279" s="1"/>
      <c r="C1279" s="1"/>
      <c r="D1279" s="1"/>
      <c r="E1279" s="1"/>
      <c r="F1279" s="1"/>
      <c r="G1279" s="5"/>
      <c r="H1279" s="1"/>
      <c r="I1279" s="1"/>
      <c r="J1279" s="5"/>
      <c r="K1279" s="1"/>
      <c r="L1279" s="1"/>
      <c r="M1279" s="5"/>
      <c r="N1279" s="5"/>
      <c r="O1279" s="5"/>
      <c r="P1279" s="5"/>
      <c r="Q1279" s="5"/>
      <c r="R1279" s="5"/>
      <c r="S1279" s="70"/>
      <c r="T1279" s="70"/>
      <c r="U1279" s="70"/>
      <c r="V1279" s="18"/>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1"/>
      <c r="BA1279" s="1"/>
    </row>
    <row r="1280" spans="2:53">
      <c r="B1280" s="1"/>
      <c r="C1280" s="1"/>
      <c r="D1280" s="1"/>
      <c r="E1280" s="1"/>
      <c r="F1280" s="1"/>
      <c r="G1280" s="5"/>
      <c r="H1280" s="1"/>
      <c r="I1280" s="1"/>
      <c r="J1280" s="5"/>
      <c r="K1280" s="1"/>
      <c r="L1280" s="1"/>
      <c r="M1280" s="5"/>
      <c r="N1280" s="5"/>
      <c r="O1280" s="5"/>
      <c r="P1280" s="5"/>
      <c r="Q1280" s="5"/>
      <c r="R1280" s="5"/>
      <c r="S1280" s="70"/>
      <c r="T1280" s="70"/>
      <c r="U1280" s="70"/>
      <c r="V1280" s="18"/>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1"/>
      <c r="BA1280" s="1"/>
    </row>
    <row r="1281" spans="2:53">
      <c r="B1281" s="1"/>
      <c r="C1281" s="1"/>
      <c r="D1281" s="1"/>
      <c r="E1281" s="1"/>
      <c r="F1281" s="1"/>
      <c r="G1281" s="5"/>
      <c r="H1281" s="1"/>
      <c r="I1281" s="1"/>
      <c r="J1281" s="5"/>
      <c r="K1281" s="1"/>
      <c r="L1281" s="1"/>
      <c r="M1281" s="5"/>
      <c r="N1281" s="5"/>
      <c r="O1281" s="5"/>
      <c r="P1281" s="5"/>
      <c r="Q1281" s="5"/>
      <c r="R1281" s="5"/>
      <c r="S1281" s="70"/>
      <c r="T1281" s="70"/>
      <c r="U1281" s="70"/>
      <c r="V1281" s="18"/>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1"/>
      <c r="BA1281" s="1"/>
    </row>
    <row r="1282" spans="2:53">
      <c r="B1282" s="1"/>
      <c r="C1282" s="1"/>
      <c r="D1282" s="1"/>
      <c r="E1282" s="1"/>
      <c r="F1282" s="1"/>
      <c r="G1282" s="5"/>
      <c r="H1282" s="1"/>
      <c r="I1282" s="1"/>
      <c r="J1282" s="5"/>
      <c r="K1282" s="1"/>
      <c r="L1282" s="1"/>
      <c r="M1282" s="5"/>
      <c r="N1282" s="5"/>
      <c r="O1282" s="5"/>
      <c r="P1282" s="5"/>
      <c r="Q1282" s="5"/>
      <c r="R1282" s="5"/>
      <c r="S1282" s="70"/>
      <c r="T1282" s="70"/>
      <c r="U1282" s="70"/>
      <c r="V1282" s="18"/>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1"/>
      <c r="BA1282" s="1"/>
    </row>
    <row r="1283" spans="2:53">
      <c r="B1283" s="1"/>
      <c r="C1283" s="1"/>
      <c r="D1283" s="1"/>
      <c r="E1283" s="1"/>
      <c r="F1283" s="1"/>
      <c r="G1283" s="5"/>
      <c r="H1283" s="1"/>
      <c r="I1283" s="1"/>
      <c r="J1283" s="5"/>
      <c r="K1283" s="1"/>
      <c r="L1283" s="1"/>
      <c r="M1283" s="5"/>
      <c r="N1283" s="5"/>
      <c r="O1283" s="5"/>
      <c r="P1283" s="5"/>
      <c r="Q1283" s="5"/>
      <c r="R1283" s="5"/>
      <c r="S1283" s="70"/>
      <c r="T1283" s="70"/>
      <c r="U1283" s="70"/>
      <c r="V1283" s="18"/>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1"/>
      <c r="BA1283" s="1"/>
    </row>
    <row r="1284" spans="2:53">
      <c r="B1284" s="1"/>
      <c r="C1284" s="1"/>
      <c r="D1284" s="1"/>
      <c r="E1284" s="1"/>
      <c r="F1284" s="1"/>
      <c r="G1284" s="5"/>
      <c r="H1284" s="1"/>
      <c r="I1284" s="1"/>
      <c r="J1284" s="5"/>
      <c r="K1284" s="1"/>
      <c r="L1284" s="1"/>
      <c r="M1284" s="5"/>
      <c r="N1284" s="5"/>
      <c r="O1284" s="5"/>
      <c r="P1284" s="5"/>
      <c r="Q1284" s="5"/>
      <c r="R1284" s="5"/>
      <c r="S1284" s="70"/>
      <c r="T1284" s="70"/>
      <c r="U1284" s="70"/>
      <c r="V1284" s="18"/>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1"/>
      <c r="BA1284" s="1"/>
    </row>
    <row r="1285" spans="2:53">
      <c r="B1285" s="1"/>
      <c r="C1285" s="1"/>
      <c r="D1285" s="1"/>
      <c r="E1285" s="1"/>
      <c r="F1285" s="1"/>
      <c r="G1285" s="5"/>
      <c r="H1285" s="1"/>
      <c r="I1285" s="1"/>
      <c r="J1285" s="5"/>
      <c r="K1285" s="1"/>
      <c r="L1285" s="1"/>
      <c r="M1285" s="5"/>
      <c r="N1285" s="5"/>
      <c r="O1285" s="5"/>
      <c r="P1285" s="5"/>
      <c r="Q1285" s="5"/>
      <c r="R1285" s="5"/>
      <c r="S1285" s="70"/>
      <c r="T1285" s="70"/>
      <c r="U1285" s="70"/>
      <c r="V1285" s="18"/>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1"/>
      <c r="BA1285" s="1"/>
    </row>
    <row r="1286" spans="2:53">
      <c r="B1286" s="1"/>
      <c r="C1286" s="1"/>
      <c r="D1286" s="1"/>
      <c r="E1286" s="1"/>
      <c r="F1286" s="1"/>
      <c r="G1286" s="5"/>
      <c r="H1286" s="1"/>
      <c r="I1286" s="1"/>
      <c r="J1286" s="5"/>
      <c r="K1286" s="1"/>
      <c r="L1286" s="1"/>
      <c r="M1286" s="5"/>
      <c r="N1286" s="5"/>
      <c r="O1286" s="5"/>
      <c r="P1286" s="5"/>
      <c r="Q1286" s="5"/>
      <c r="R1286" s="5"/>
      <c r="S1286" s="70"/>
      <c r="T1286" s="70"/>
      <c r="U1286" s="70"/>
      <c r="V1286" s="18"/>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1"/>
      <c r="BA1286" s="1"/>
    </row>
    <row r="1287" spans="2:53">
      <c r="B1287" s="1"/>
      <c r="C1287" s="1"/>
      <c r="D1287" s="1"/>
      <c r="E1287" s="1"/>
      <c r="F1287" s="1"/>
      <c r="G1287" s="5"/>
      <c r="H1287" s="1"/>
      <c r="I1287" s="1"/>
      <c r="J1287" s="5"/>
      <c r="K1287" s="1"/>
      <c r="L1287" s="1"/>
      <c r="M1287" s="5"/>
      <c r="N1287" s="5"/>
      <c r="O1287" s="5"/>
      <c r="P1287" s="5"/>
      <c r="Q1287" s="5"/>
      <c r="R1287" s="5"/>
      <c r="S1287" s="70"/>
      <c r="T1287" s="70"/>
      <c r="U1287" s="70"/>
      <c r="V1287" s="18"/>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1"/>
      <c r="BA1287" s="1"/>
    </row>
    <row r="1288" spans="2:53">
      <c r="B1288" s="1"/>
      <c r="C1288" s="1"/>
      <c r="D1288" s="1"/>
      <c r="E1288" s="1"/>
      <c r="F1288" s="1"/>
      <c r="G1288" s="5"/>
      <c r="H1288" s="1"/>
      <c r="I1288" s="1"/>
      <c r="J1288" s="5"/>
      <c r="K1288" s="1"/>
      <c r="L1288" s="1"/>
      <c r="M1288" s="5"/>
      <c r="N1288" s="5"/>
      <c r="O1288" s="5"/>
      <c r="P1288" s="5"/>
      <c r="Q1288" s="5"/>
      <c r="R1288" s="5"/>
      <c r="S1288" s="70"/>
      <c r="T1288" s="70"/>
      <c r="U1288" s="70"/>
      <c r="V1288" s="18"/>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1"/>
      <c r="BA1288" s="1"/>
    </row>
    <row r="1289" spans="2:53">
      <c r="B1289" s="1"/>
      <c r="C1289" s="1"/>
      <c r="D1289" s="1"/>
      <c r="E1289" s="1"/>
      <c r="F1289" s="1"/>
      <c r="G1289" s="5"/>
      <c r="H1289" s="1"/>
      <c r="I1289" s="1"/>
      <c r="J1289" s="5"/>
      <c r="K1289" s="1"/>
      <c r="L1289" s="1"/>
      <c r="M1289" s="5"/>
      <c r="N1289" s="5"/>
      <c r="O1289" s="5"/>
      <c r="P1289" s="5"/>
      <c r="Q1289" s="5"/>
      <c r="R1289" s="5"/>
      <c r="S1289" s="70"/>
      <c r="T1289" s="70"/>
      <c r="U1289" s="70"/>
      <c r="V1289" s="18"/>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1"/>
      <c r="BA1289" s="1"/>
    </row>
    <row r="1290" spans="2:53">
      <c r="B1290" s="1"/>
      <c r="C1290" s="1"/>
      <c r="D1290" s="1"/>
      <c r="E1290" s="1"/>
      <c r="F1290" s="1"/>
      <c r="G1290" s="5"/>
      <c r="H1290" s="1"/>
      <c r="I1290" s="1"/>
      <c r="J1290" s="5"/>
      <c r="K1290" s="1"/>
      <c r="L1290" s="1"/>
      <c r="M1290" s="5"/>
      <c r="N1290" s="5"/>
      <c r="O1290" s="5"/>
      <c r="P1290" s="5"/>
      <c r="Q1290" s="5"/>
      <c r="R1290" s="5"/>
      <c r="S1290" s="70"/>
      <c r="T1290" s="70"/>
      <c r="U1290" s="70"/>
      <c r="V1290" s="18"/>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1"/>
      <c r="BA1290" s="1"/>
    </row>
    <row r="1291" spans="2:53">
      <c r="B1291" s="1"/>
      <c r="C1291" s="1"/>
      <c r="D1291" s="1"/>
      <c r="E1291" s="1"/>
      <c r="F1291" s="1"/>
      <c r="G1291" s="5"/>
      <c r="H1291" s="1"/>
      <c r="I1291" s="1"/>
      <c r="J1291" s="5"/>
      <c r="K1291" s="1"/>
      <c r="L1291" s="1"/>
      <c r="M1291" s="5"/>
      <c r="N1291" s="5"/>
      <c r="O1291" s="5"/>
      <c r="P1291" s="5"/>
      <c r="Q1291" s="5"/>
      <c r="R1291" s="5"/>
      <c r="S1291" s="70"/>
      <c r="T1291" s="70"/>
      <c r="U1291" s="70"/>
      <c r="V1291" s="18"/>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1"/>
      <c r="BA1291" s="1"/>
    </row>
    <row r="1292" spans="2:53">
      <c r="B1292" s="1"/>
      <c r="C1292" s="1"/>
      <c r="D1292" s="1"/>
      <c r="E1292" s="1"/>
      <c r="F1292" s="1"/>
      <c r="G1292" s="5"/>
      <c r="H1292" s="1"/>
      <c r="I1292" s="1"/>
      <c r="J1292" s="5"/>
      <c r="K1292" s="1"/>
      <c r="L1292" s="1"/>
      <c r="M1292" s="5"/>
      <c r="N1292" s="5"/>
      <c r="O1292" s="5"/>
      <c r="P1292" s="5"/>
      <c r="Q1292" s="5"/>
      <c r="R1292" s="5"/>
      <c r="S1292" s="70"/>
      <c r="T1292" s="70"/>
      <c r="U1292" s="70"/>
      <c r="V1292" s="18"/>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1"/>
      <c r="BA1292" s="1"/>
    </row>
    <row r="1293" spans="2:53">
      <c r="B1293" s="1"/>
      <c r="C1293" s="1"/>
      <c r="D1293" s="1"/>
      <c r="E1293" s="1"/>
      <c r="F1293" s="1"/>
      <c r="G1293" s="5"/>
      <c r="H1293" s="1"/>
      <c r="I1293" s="1"/>
      <c r="J1293" s="5"/>
      <c r="K1293" s="1"/>
      <c r="L1293" s="1"/>
      <c r="M1293" s="5"/>
      <c r="N1293" s="5"/>
      <c r="O1293" s="5"/>
      <c r="P1293" s="5"/>
      <c r="Q1293" s="5"/>
      <c r="R1293" s="5"/>
      <c r="S1293" s="70"/>
      <c r="T1293" s="70"/>
      <c r="U1293" s="70"/>
      <c r="V1293" s="18"/>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1"/>
      <c r="BA1293" s="1"/>
    </row>
    <row r="1294" spans="2:53">
      <c r="B1294" s="1"/>
      <c r="C1294" s="1"/>
      <c r="D1294" s="1"/>
      <c r="E1294" s="1"/>
      <c r="F1294" s="1"/>
      <c r="G1294" s="5"/>
      <c r="H1294" s="1"/>
      <c r="I1294" s="1"/>
      <c r="J1294" s="5"/>
      <c r="K1294" s="1"/>
      <c r="L1294" s="1"/>
      <c r="M1294" s="5"/>
      <c r="N1294" s="5"/>
      <c r="O1294" s="5"/>
      <c r="P1294" s="5"/>
      <c r="Q1294" s="5"/>
      <c r="R1294" s="5"/>
      <c r="S1294" s="70"/>
      <c r="T1294" s="70"/>
      <c r="U1294" s="70"/>
      <c r="V1294" s="18"/>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1"/>
      <c r="BA1294" s="1"/>
    </row>
    <row r="1295" spans="2:53">
      <c r="B1295" s="1"/>
      <c r="C1295" s="1"/>
      <c r="D1295" s="1"/>
      <c r="E1295" s="1"/>
      <c r="F1295" s="1"/>
      <c r="G1295" s="5"/>
      <c r="H1295" s="1"/>
      <c r="I1295" s="1"/>
      <c r="J1295" s="5"/>
      <c r="K1295" s="1"/>
      <c r="L1295" s="1"/>
      <c r="M1295" s="5"/>
      <c r="N1295" s="5"/>
      <c r="O1295" s="5"/>
      <c r="P1295" s="5"/>
      <c r="Q1295" s="5"/>
      <c r="R1295" s="5"/>
      <c r="S1295" s="70"/>
      <c r="T1295" s="70"/>
      <c r="U1295" s="70"/>
      <c r="V1295" s="18"/>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1"/>
      <c r="BA1295" s="1"/>
    </row>
    <row r="1296" spans="2:53">
      <c r="B1296" s="1"/>
      <c r="C1296" s="1"/>
      <c r="D1296" s="1"/>
      <c r="E1296" s="1"/>
      <c r="F1296" s="1"/>
      <c r="G1296" s="5"/>
      <c r="H1296" s="1"/>
      <c r="I1296" s="1"/>
      <c r="J1296" s="5"/>
      <c r="K1296" s="1"/>
      <c r="L1296" s="1"/>
      <c r="M1296" s="5"/>
      <c r="N1296" s="5"/>
      <c r="O1296" s="5"/>
      <c r="P1296" s="5"/>
      <c r="Q1296" s="5"/>
      <c r="R1296" s="5"/>
      <c r="S1296" s="70"/>
      <c r="T1296" s="70"/>
      <c r="U1296" s="70"/>
      <c r="V1296" s="18"/>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1"/>
      <c r="BA1296" s="1"/>
    </row>
    <row r="1297" spans="2:53">
      <c r="B1297" s="1"/>
      <c r="C1297" s="1"/>
      <c r="D1297" s="1"/>
      <c r="E1297" s="1"/>
      <c r="F1297" s="1"/>
      <c r="G1297" s="5"/>
      <c r="H1297" s="1"/>
      <c r="I1297" s="1"/>
      <c r="J1297" s="5"/>
      <c r="K1297" s="1"/>
      <c r="L1297" s="1"/>
      <c r="M1297" s="5"/>
      <c r="N1297" s="5"/>
      <c r="O1297" s="5"/>
      <c r="P1297" s="5"/>
      <c r="Q1297" s="5"/>
      <c r="R1297" s="5"/>
      <c r="S1297" s="70"/>
      <c r="T1297" s="70"/>
      <c r="U1297" s="70"/>
      <c r="V1297" s="18"/>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1"/>
      <c r="BA1297" s="1"/>
    </row>
    <row r="1298" spans="2:53">
      <c r="B1298" s="1"/>
      <c r="C1298" s="1"/>
      <c r="D1298" s="1"/>
      <c r="E1298" s="1"/>
      <c r="F1298" s="1"/>
      <c r="G1298" s="5"/>
      <c r="H1298" s="1"/>
      <c r="I1298" s="1"/>
      <c r="J1298" s="5"/>
      <c r="K1298" s="1"/>
      <c r="L1298" s="1"/>
      <c r="M1298" s="5"/>
      <c r="N1298" s="5"/>
      <c r="O1298" s="5"/>
      <c r="P1298" s="5"/>
      <c r="Q1298" s="5"/>
      <c r="R1298" s="5"/>
      <c r="S1298" s="70"/>
      <c r="T1298" s="70"/>
      <c r="U1298" s="70"/>
      <c r="V1298" s="18"/>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1"/>
      <c r="BA1298" s="1"/>
    </row>
    <row r="1299" spans="2:53">
      <c r="B1299" s="1"/>
      <c r="C1299" s="1"/>
      <c r="D1299" s="1"/>
      <c r="E1299" s="1"/>
      <c r="F1299" s="1"/>
      <c r="G1299" s="5"/>
      <c r="H1299" s="1"/>
      <c r="I1299" s="1"/>
      <c r="J1299" s="5"/>
      <c r="K1299" s="1"/>
      <c r="L1299" s="1"/>
      <c r="M1299" s="5"/>
      <c r="N1299" s="5"/>
      <c r="O1299" s="5"/>
      <c r="P1299" s="5"/>
      <c r="Q1299" s="5"/>
      <c r="R1299" s="5"/>
      <c r="S1299" s="70"/>
      <c r="T1299" s="70"/>
      <c r="U1299" s="70"/>
      <c r="V1299" s="18"/>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1"/>
      <c r="BA1299" s="1"/>
    </row>
    <row r="1300" spans="2:53">
      <c r="B1300" s="1"/>
      <c r="C1300" s="1"/>
      <c r="D1300" s="1"/>
      <c r="E1300" s="1"/>
      <c r="F1300" s="1"/>
      <c r="G1300" s="5"/>
      <c r="H1300" s="1"/>
      <c r="I1300" s="1"/>
      <c r="J1300" s="5"/>
      <c r="K1300" s="1"/>
      <c r="L1300" s="1"/>
      <c r="M1300" s="5"/>
      <c r="N1300" s="5"/>
      <c r="O1300" s="5"/>
      <c r="P1300" s="5"/>
      <c r="Q1300" s="5"/>
      <c r="R1300" s="5"/>
      <c r="S1300" s="70"/>
      <c r="T1300" s="70"/>
      <c r="U1300" s="70"/>
      <c r="V1300" s="18"/>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1"/>
      <c r="BA1300" s="1"/>
    </row>
    <row r="1301" spans="2:53">
      <c r="B1301" s="1"/>
      <c r="C1301" s="1"/>
      <c r="D1301" s="1"/>
      <c r="E1301" s="1"/>
      <c r="F1301" s="1"/>
      <c r="G1301" s="5"/>
      <c r="H1301" s="1"/>
      <c r="I1301" s="1"/>
      <c r="J1301" s="5"/>
      <c r="K1301" s="1"/>
      <c r="L1301" s="1"/>
      <c r="M1301" s="5"/>
      <c r="N1301" s="5"/>
      <c r="O1301" s="5"/>
      <c r="P1301" s="5"/>
      <c r="Q1301" s="5"/>
      <c r="R1301" s="5"/>
      <c r="S1301" s="70"/>
      <c r="T1301" s="70"/>
      <c r="U1301" s="70"/>
      <c r="V1301" s="18"/>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1"/>
      <c r="BA1301" s="1"/>
    </row>
    <row r="1302" spans="2:53">
      <c r="B1302" s="1"/>
      <c r="C1302" s="1"/>
      <c r="D1302" s="1"/>
      <c r="E1302" s="1"/>
      <c r="F1302" s="1"/>
      <c r="G1302" s="5"/>
      <c r="H1302" s="1"/>
      <c r="I1302" s="1"/>
      <c r="J1302" s="5"/>
      <c r="K1302" s="1"/>
      <c r="L1302" s="1"/>
      <c r="M1302" s="5"/>
      <c r="N1302" s="5"/>
      <c r="O1302" s="5"/>
      <c r="P1302" s="5"/>
      <c r="Q1302" s="5"/>
      <c r="R1302" s="5"/>
      <c r="S1302" s="70"/>
      <c r="T1302" s="70"/>
      <c r="U1302" s="70"/>
      <c r="V1302" s="18"/>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1"/>
      <c r="BA1302" s="1"/>
    </row>
    <row r="1303" spans="2:53">
      <c r="B1303" s="1"/>
      <c r="C1303" s="1"/>
      <c r="D1303" s="1"/>
      <c r="E1303" s="1"/>
      <c r="F1303" s="1"/>
      <c r="G1303" s="5"/>
      <c r="H1303" s="1"/>
      <c r="I1303" s="1"/>
      <c r="J1303" s="5"/>
      <c r="K1303" s="1"/>
      <c r="L1303" s="1"/>
      <c r="M1303" s="5"/>
      <c r="N1303" s="5"/>
      <c r="O1303" s="5"/>
      <c r="P1303" s="5"/>
      <c r="Q1303" s="5"/>
      <c r="R1303" s="5"/>
      <c r="S1303" s="70"/>
      <c r="T1303" s="70"/>
      <c r="U1303" s="70"/>
      <c r="V1303" s="18"/>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1"/>
      <c r="BA1303" s="1"/>
    </row>
    <row r="1304" spans="2:53">
      <c r="B1304" s="1"/>
      <c r="C1304" s="1"/>
      <c r="D1304" s="1"/>
      <c r="E1304" s="1"/>
      <c r="F1304" s="1"/>
      <c r="G1304" s="5"/>
      <c r="H1304" s="1"/>
      <c r="I1304" s="1"/>
      <c r="J1304" s="5"/>
      <c r="K1304" s="1"/>
      <c r="L1304" s="1"/>
      <c r="M1304" s="5"/>
      <c r="N1304" s="5"/>
      <c r="O1304" s="5"/>
      <c r="P1304" s="5"/>
      <c r="Q1304" s="5"/>
      <c r="R1304" s="5"/>
      <c r="S1304" s="70"/>
      <c r="T1304" s="70"/>
      <c r="U1304" s="70"/>
      <c r="V1304" s="18"/>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1"/>
      <c r="BA1304" s="1"/>
    </row>
    <row r="1305" spans="2:53">
      <c r="B1305" s="1"/>
      <c r="C1305" s="1"/>
      <c r="D1305" s="1"/>
      <c r="E1305" s="1"/>
      <c r="F1305" s="1"/>
      <c r="G1305" s="5"/>
      <c r="H1305" s="1"/>
      <c r="I1305" s="1"/>
      <c r="J1305" s="5"/>
      <c r="K1305" s="1"/>
      <c r="L1305" s="1"/>
      <c r="M1305" s="5"/>
      <c r="N1305" s="5"/>
      <c r="O1305" s="5"/>
      <c r="P1305" s="5"/>
      <c r="Q1305" s="5"/>
      <c r="R1305" s="5"/>
      <c r="S1305" s="70"/>
      <c r="T1305" s="70"/>
      <c r="U1305" s="70"/>
      <c r="V1305" s="18"/>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1"/>
      <c r="BA1305" s="1"/>
    </row>
    <row r="1306" spans="2:53">
      <c r="B1306" s="1"/>
      <c r="C1306" s="1"/>
      <c r="D1306" s="1"/>
      <c r="E1306" s="1"/>
      <c r="F1306" s="1"/>
      <c r="G1306" s="5"/>
      <c r="H1306" s="1"/>
      <c r="I1306" s="1"/>
      <c r="J1306" s="5"/>
      <c r="K1306" s="1"/>
      <c r="L1306" s="1"/>
      <c r="M1306" s="5"/>
      <c r="N1306" s="5"/>
      <c r="O1306" s="5"/>
      <c r="P1306" s="5"/>
      <c r="Q1306" s="5"/>
      <c r="R1306" s="5"/>
      <c r="S1306" s="70"/>
      <c r="T1306" s="70"/>
      <c r="U1306" s="70"/>
      <c r="V1306" s="18"/>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1"/>
      <c r="BA1306" s="1"/>
    </row>
    <row r="1307" spans="2:53">
      <c r="B1307" s="1"/>
      <c r="C1307" s="1"/>
      <c r="D1307" s="1"/>
      <c r="E1307" s="1"/>
      <c r="F1307" s="1"/>
      <c r="G1307" s="5"/>
      <c r="H1307" s="1"/>
      <c r="I1307" s="1"/>
      <c r="J1307" s="5"/>
      <c r="K1307" s="1"/>
      <c r="L1307" s="1"/>
      <c r="M1307" s="5"/>
      <c r="N1307" s="5"/>
      <c r="O1307" s="5"/>
      <c r="P1307" s="5"/>
      <c r="Q1307" s="5"/>
      <c r="R1307" s="5"/>
      <c r="S1307" s="70"/>
      <c r="T1307" s="70"/>
      <c r="U1307" s="70"/>
      <c r="V1307" s="18"/>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1"/>
      <c r="BA1307" s="1"/>
    </row>
    <row r="1308" spans="2:53">
      <c r="B1308" s="1"/>
      <c r="C1308" s="1"/>
      <c r="D1308" s="1"/>
      <c r="E1308" s="1"/>
      <c r="F1308" s="1"/>
      <c r="G1308" s="5"/>
      <c r="H1308" s="1"/>
      <c r="I1308" s="1"/>
      <c r="J1308" s="5"/>
      <c r="K1308" s="1"/>
      <c r="L1308" s="1"/>
      <c r="M1308" s="5"/>
      <c r="N1308" s="5"/>
      <c r="O1308" s="5"/>
      <c r="P1308" s="5"/>
      <c r="Q1308" s="5"/>
      <c r="R1308" s="5"/>
      <c r="S1308" s="70"/>
      <c r="T1308" s="70"/>
      <c r="U1308" s="70"/>
      <c r="V1308" s="18"/>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1"/>
      <c r="BA1308" s="1"/>
    </row>
    <row r="1309" spans="2:53">
      <c r="B1309" s="1"/>
      <c r="C1309" s="1"/>
      <c r="D1309" s="1"/>
      <c r="E1309" s="1"/>
      <c r="F1309" s="1"/>
      <c r="G1309" s="5"/>
      <c r="H1309" s="1"/>
      <c r="I1309" s="1"/>
      <c r="J1309" s="5"/>
      <c r="K1309" s="1"/>
      <c r="L1309" s="1"/>
      <c r="M1309" s="5"/>
      <c r="N1309" s="5"/>
      <c r="O1309" s="5"/>
      <c r="P1309" s="5"/>
      <c r="Q1309" s="5"/>
      <c r="R1309" s="5"/>
      <c r="S1309" s="70"/>
      <c r="T1309" s="70"/>
      <c r="U1309" s="70"/>
      <c r="V1309" s="18"/>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1"/>
      <c r="BA1309" s="1"/>
    </row>
    <row r="1310" spans="2:53">
      <c r="B1310" s="1"/>
      <c r="C1310" s="1"/>
      <c r="D1310" s="1"/>
      <c r="E1310" s="1"/>
      <c r="F1310" s="1"/>
      <c r="G1310" s="5"/>
      <c r="H1310" s="1"/>
      <c r="I1310" s="1"/>
      <c r="J1310" s="5"/>
      <c r="K1310" s="1"/>
      <c r="L1310" s="1"/>
      <c r="M1310" s="5"/>
      <c r="N1310" s="5"/>
      <c r="O1310" s="5"/>
      <c r="P1310" s="5"/>
      <c r="Q1310" s="5"/>
      <c r="R1310" s="5"/>
      <c r="S1310" s="70"/>
      <c r="T1310" s="70"/>
      <c r="U1310" s="70"/>
      <c r="V1310" s="18"/>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1"/>
      <c r="BA1310" s="1"/>
    </row>
    <row r="1311" spans="2:53">
      <c r="B1311" s="1"/>
      <c r="C1311" s="1"/>
      <c r="D1311" s="1"/>
      <c r="E1311" s="1"/>
      <c r="F1311" s="1"/>
      <c r="G1311" s="5"/>
      <c r="H1311" s="1"/>
      <c r="I1311" s="1"/>
      <c r="J1311" s="5"/>
      <c r="K1311" s="1"/>
      <c r="L1311" s="1"/>
      <c r="M1311" s="5"/>
      <c r="N1311" s="5"/>
      <c r="O1311" s="5"/>
      <c r="P1311" s="5"/>
      <c r="Q1311" s="5"/>
      <c r="R1311" s="5"/>
      <c r="S1311" s="70"/>
      <c r="T1311" s="70"/>
      <c r="U1311" s="70"/>
      <c r="V1311" s="18"/>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1"/>
      <c r="BA1311" s="1"/>
    </row>
    <row r="1312" spans="2:53">
      <c r="B1312" s="1"/>
      <c r="C1312" s="1"/>
      <c r="D1312" s="1"/>
      <c r="E1312" s="1"/>
      <c r="F1312" s="1"/>
      <c r="G1312" s="5"/>
      <c r="H1312" s="1"/>
      <c r="I1312" s="1"/>
      <c r="J1312" s="5"/>
      <c r="K1312" s="1"/>
      <c r="L1312" s="1"/>
      <c r="M1312" s="5"/>
      <c r="N1312" s="5"/>
      <c r="O1312" s="5"/>
      <c r="P1312" s="5"/>
      <c r="Q1312" s="5"/>
      <c r="R1312" s="5"/>
      <c r="S1312" s="70"/>
      <c r="T1312" s="70"/>
      <c r="U1312" s="70"/>
      <c r="V1312" s="18"/>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1"/>
      <c r="BA1312" s="1"/>
    </row>
    <row r="1313" spans="2:53">
      <c r="B1313" s="1"/>
      <c r="C1313" s="1"/>
      <c r="D1313" s="1"/>
      <c r="E1313" s="1"/>
      <c r="F1313" s="1"/>
      <c r="G1313" s="5"/>
      <c r="H1313" s="1"/>
      <c r="I1313" s="1"/>
      <c r="J1313" s="5"/>
      <c r="K1313" s="1"/>
      <c r="L1313" s="1"/>
      <c r="M1313" s="5"/>
      <c r="N1313" s="5"/>
      <c r="O1313" s="5"/>
      <c r="P1313" s="5"/>
      <c r="Q1313" s="5"/>
      <c r="R1313" s="5"/>
      <c r="S1313" s="70"/>
      <c r="T1313" s="70"/>
      <c r="U1313" s="70"/>
      <c r="V1313" s="18"/>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1"/>
      <c r="BA1313" s="1"/>
    </row>
    <row r="1314" spans="2:53">
      <c r="B1314" s="1"/>
      <c r="C1314" s="1"/>
      <c r="D1314" s="1"/>
      <c r="E1314" s="1"/>
      <c r="F1314" s="1"/>
      <c r="G1314" s="5"/>
      <c r="H1314" s="1"/>
      <c r="I1314" s="1"/>
      <c r="J1314" s="5"/>
      <c r="K1314" s="1"/>
      <c r="L1314" s="1"/>
      <c r="M1314" s="5"/>
      <c r="N1314" s="5"/>
      <c r="O1314" s="5"/>
      <c r="P1314" s="5"/>
      <c r="Q1314" s="5"/>
      <c r="R1314" s="5"/>
      <c r="S1314" s="70"/>
      <c r="T1314" s="70"/>
      <c r="U1314" s="70"/>
      <c r="V1314" s="18"/>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1"/>
      <c r="BA1314" s="1"/>
    </row>
    <row r="1315" spans="2:53">
      <c r="B1315" s="1"/>
      <c r="C1315" s="1"/>
      <c r="D1315" s="1"/>
      <c r="E1315" s="1"/>
      <c r="F1315" s="1"/>
      <c r="G1315" s="5"/>
      <c r="H1315" s="1"/>
      <c r="I1315" s="1"/>
      <c r="J1315" s="5"/>
      <c r="K1315" s="1"/>
      <c r="L1315" s="1"/>
      <c r="M1315" s="5"/>
      <c r="N1315" s="5"/>
      <c r="O1315" s="5"/>
      <c r="P1315" s="5"/>
      <c r="Q1315" s="5"/>
      <c r="R1315" s="5"/>
      <c r="S1315" s="70"/>
      <c r="T1315" s="70"/>
      <c r="U1315" s="70"/>
      <c r="V1315" s="18"/>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1"/>
      <c r="BA1315" s="1"/>
    </row>
    <row r="1316" spans="2:53">
      <c r="B1316" s="1"/>
      <c r="C1316" s="1"/>
      <c r="D1316" s="1"/>
      <c r="E1316" s="1"/>
      <c r="F1316" s="1"/>
      <c r="G1316" s="5"/>
      <c r="H1316" s="1"/>
      <c r="I1316" s="1"/>
      <c r="J1316" s="5"/>
      <c r="K1316" s="1"/>
      <c r="L1316" s="1"/>
      <c r="M1316" s="5"/>
      <c r="N1316" s="5"/>
      <c r="O1316" s="5"/>
      <c r="P1316" s="5"/>
      <c r="Q1316" s="5"/>
      <c r="R1316" s="5"/>
      <c r="S1316" s="70"/>
      <c r="T1316" s="70"/>
      <c r="U1316" s="70"/>
      <c r="V1316" s="18"/>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1"/>
      <c r="BA1316" s="1"/>
    </row>
    <row r="1317" spans="2:53">
      <c r="B1317" s="1"/>
      <c r="C1317" s="1"/>
      <c r="D1317" s="1"/>
      <c r="E1317" s="1"/>
      <c r="F1317" s="1"/>
      <c r="G1317" s="5"/>
      <c r="H1317" s="1"/>
      <c r="I1317" s="1"/>
      <c r="J1317" s="5"/>
      <c r="K1317" s="1"/>
      <c r="L1317" s="1"/>
      <c r="M1317" s="5"/>
      <c r="N1317" s="5"/>
      <c r="O1317" s="5"/>
      <c r="P1317" s="5"/>
      <c r="Q1317" s="5"/>
      <c r="R1317" s="5"/>
      <c r="S1317" s="70"/>
      <c r="T1317" s="70"/>
      <c r="U1317" s="70"/>
      <c r="V1317" s="18"/>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1"/>
      <c r="BA1317" s="1"/>
    </row>
    <row r="1318" spans="2:53">
      <c r="B1318" s="1"/>
      <c r="C1318" s="1"/>
      <c r="D1318" s="1"/>
      <c r="E1318" s="1"/>
      <c r="F1318" s="1"/>
      <c r="G1318" s="5"/>
      <c r="H1318" s="1"/>
      <c r="I1318" s="1"/>
      <c r="J1318" s="5"/>
      <c r="K1318" s="1"/>
      <c r="L1318" s="1"/>
      <c r="M1318" s="5"/>
      <c r="N1318" s="5"/>
      <c r="O1318" s="5"/>
      <c r="P1318" s="5"/>
      <c r="Q1318" s="5"/>
      <c r="R1318" s="5"/>
      <c r="S1318" s="70"/>
      <c r="T1318" s="70"/>
      <c r="U1318" s="70"/>
      <c r="V1318" s="18"/>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1"/>
      <c r="BA1318" s="1"/>
    </row>
    <row r="1319" spans="2:53">
      <c r="B1319" s="1"/>
      <c r="C1319" s="1"/>
      <c r="D1319" s="1"/>
      <c r="E1319" s="1"/>
      <c r="F1319" s="1"/>
      <c r="G1319" s="5"/>
      <c r="H1319" s="1"/>
      <c r="I1319" s="1"/>
      <c r="J1319" s="5"/>
      <c r="K1319" s="1"/>
      <c r="L1319" s="1"/>
      <c r="M1319" s="5"/>
      <c r="N1319" s="5"/>
      <c r="O1319" s="5"/>
      <c r="P1319" s="5"/>
      <c r="Q1319" s="5"/>
      <c r="R1319" s="5"/>
      <c r="S1319" s="70"/>
      <c r="T1319" s="70"/>
      <c r="U1319" s="70"/>
      <c r="V1319" s="18"/>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1"/>
      <c r="BA1319" s="1"/>
    </row>
    <row r="1320" spans="2:53">
      <c r="B1320" s="1"/>
      <c r="C1320" s="1"/>
      <c r="D1320" s="1"/>
      <c r="E1320" s="1"/>
      <c r="F1320" s="1"/>
      <c r="G1320" s="5"/>
      <c r="H1320" s="1"/>
      <c r="I1320" s="1"/>
      <c r="J1320" s="5"/>
      <c r="K1320" s="1"/>
      <c r="L1320" s="1"/>
      <c r="M1320" s="5"/>
      <c r="N1320" s="5"/>
      <c r="O1320" s="5"/>
      <c r="P1320" s="5"/>
      <c r="Q1320" s="5"/>
      <c r="R1320" s="5"/>
      <c r="S1320" s="70"/>
      <c r="T1320" s="70"/>
      <c r="U1320" s="70"/>
      <c r="V1320" s="18"/>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1"/>
      <c r="BA1320" s="1"/>
    </row>
    <row r="1321" spans="2:53">
      <c r="B1321" s="1"/>
      <c r="C1321" s="1"/>
      <c r="D1321" s="1"/>
      <c r="E1321" s="1"/>
      <c r="F1321" s="1"/>
      <c r="G1321" s="5"/>
      <c r="H1321" s="1"/>
      <c r="I1321" s="1"/>
      <c r="J1321" s="5"/>
      <c r="K1321" s="1"/>
      <c r="L1321" s="1"/>
      <c r="M1321" s="5"/>
      <c r="N1321" s="5"/>
      <c r="O1321" s="5"/>
      <c r="P1321" s="5"/>
      <c r="Q1321" s="5"/>
      <c r="R1321" s="5"/>
      <c r="S1321" s="70"/>
      <c r="T1321" s="70"/>
      <c r="U1321" s="70"/>
      <c r="V1321" s="18"/>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1"/>
      <c r="BA1321" s="1"/>
    </row>
    <row r="1322" spans="2:53">
      <c r="B1322" s="1"/>
      <c r="C1322" s="1"/>
      <c r="D1322" s="1"/>
      <c r="E1322" s="1"/>
      <c r="F1322" s="1"/>
      <c r="G1322" s="5"/>
      <c r="H1322" s="1"/>
      <c r="I1322" s="1"/>
      <c r="J1322" s="5"/>
      <c r="K1322" s="1"/>
      <c r="L1322" s="1"/>
      <c r="M1322" s="5"/>
      <c r="N1322" s="5"/>
      <c r="O1322" s="5"/>
      <c r="P1322" s="5"/>
      <c r="Q1322" s="5"/>
      <c r="R1322" s="5"/>
      <c r="S1322" s="70"/>
      <c r="T1322" s="70"/>
      <c r="U1322" s="70"/>
      <c r="V1322" s="18"/>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1"/>
      <c r="BA1322" s="1"/>
    </row>
    <row r="1323" spans="2:53">
      <c r="B1323" s="1"/>
      <c r="C1323" s="1"/>
      <c r="D1323" s="1"/>
      <c r="E1323" s="1"/>
      <c r="F1323" s="1"/>
      <c r="G1323" s="5"/>
      <c r="H1323" s="1"/>
      <c r="I1323" s="1"/>
      <c r="J1323" s="5"/>
      <c r="K1323" s="1"/>
      <c r="L1323" s="1"/>
      <c r="M1323" s="5"/>
      <c r="N1323" s="5"/>
      <c r="O1323" s="5"/>
      <c r="P1323" s="5"/>
      <c r="Q1323" s="5"/>
      <c r="R1323" s="5"/>
      <c r="S1323" s="70"/>
      <c r="T1323" s="70"/>
      <c r="U1323" s="70"/>
      <c r="V1323" s="18"/>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1"/>
      <c r="BA1323" s="1"/>
    </row>
    <row r="1324" spans="2:53">
      <c r="B1324" s="1"/>
      <c r="C1324" s="1"/>
      <c r="D1324" s="1"/>
      <c r="E1324" s="1"/>
      <c r="F1324" s="1"/>
      <c r="G1324" s="5"/>
      <c r="H1324" s="1"/>
      <c r="I1324" s="1"/>
      <c r="J1324" s="5"/>
      <c r="K1324" s="1"/>
      <c r="L1324" s="1"/>
      <c r="M1324" s="5"/>
      <c r="N1324" s="5"/>
      <c r="O1324" s="5"/>
      <c r="P1324" s="5"/>
      <c r="Q1324" s="5"/>
      <c r="R1324" s="5"/>
      <c r="S1324" s="70"/>
      <c r="T1324" s="70"/>
      <c r="U1324" s="70"/>
      <c r="V1324" s="18"/>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1"/>
      <c r="BA1324" s="1"/>
    </row>
    <row r="1325" spans="2:53">
      <c r="B1325" s="1"/>
      <c r="C1325" s="1"/>
      <c r="D1325" s="1"/>
      <c r="E1325" s="1"/>
      <c r="F1325" s="1"/>
      <c r="G1325" s="5"/>
      <c r="H1325" s="1"/>
      <c r="I1325" s="1"/>
      <c r="J1325" s="5"/>
      <c r="K1325" s="1"/>
      <c r="L1325" s="1"/>
      <c r="M1325" s="5"/>
      <c r="N1325" s="5"/>
      <c r="O1325" s="5"/>
      <c r="P1325" s="5"/>
      <c r="Q1325" s="5"/>
      <c r="R1325" s="5"/>
      <c r="S1325" s="70"/>
      <c r="T1325" s="70"/>
      <c r="U1325" s="70"/>
      <c r="V1325" s="18"/>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1"/>
      <c r="BA1325" s="1"/>
    </row>
    <row r="1326" spans="2:53">
      <c r="B1326" s="1"/>
      <c r="C1326" s="1"/>
      <c r="D1326" s="1"/>
      <c r="E1326" s="1"/>
      <c r="F1326" s="1"/>
      <c r="G1326" s="5"/>
      <c r="H1326" s="1"/>
      <c r="I1326" s="1"/>
      <c r="J1326" s="5"/>
      <c r="K1326" s="1"/>
      <c r="L1326" s="1"/>
      <c r="M1326" s="5"/>
      <c r="N1326" s="5"/>
      <c r="O1326" s="5"/>
      <c r="P1326" s="5"/>
      <c r="Q1326" s="5"/>
      <c r="R1326" s="5"/>
      <c r="S1326" s="70"/>
      <c r="T1326" s="70"/>
      <c r="U1326" s="70"/>
      <c r="V1326" s="18"/>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1"/>
      <c r="BA1326" s="1"/>
    </row>
    <row r="1327" spans="2:53">
      <c r="B1327" s="1"/>
      <c r="C1327" s="1"/>
      <c r="D1327" s="1"/>
      <c r="E1327" s="1"/>
      <c r="F1327" s="1"/>
      <c r="G1327" s="5"/>
      <c r="H1327" s="1"/>
      <c r="I1327" s="1"/>
      <c r="J1327" s="5"/>
      <c r="K1327" s="1"/>
      <c r="L1327" s="1"/>
      <c r="M1327" s="5"/>
      <c r="N1327" s="5"/>
      <c r="O1327" s="5"/>
      <c r="P1327" s="5"/>
      <c r="Q1327" s="5"/>
      <c r="R1327" s="5"/>
      <c r="S1327" s="70"/>
      <c r="T1327" s="70"/>
      <c r="U1327" s="70"/>
      <c r="V1327" s="18"/>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1"/>
      <c r="BA1327" s="1"/>
    </row>
    <row r="1328" spans="2:53">
      <c r="B1328" s="1"/>
      <c r="C1328" s="1"/>
      <c r="D1328" s="1"/>
      <c r="E1328" s="1"/>
      <c r="F1328" s="1"/>
      <c r="G1328" s="5"/>
      <c r="H1328" s="1"/>
      <c r="I1328" s="1"/>
      <c r="J1328" s="5"/>
      <c r="K1328" s="1"/>
      <c r="L1328" s="1"/>
      <c r="M1328" s="5"/>
      <c r="N1328" s="5"/>
      <c r="O1328" s="5"/>
      <c r="P1328" s="5"/>
      <c r="Q1328" s="5"/>
      <c r="R1328" s="5"/>
      <c r="S1328" s="70"/>
      <c r="T1328" s="70"/>
      <c r="U1328" s="70"/>
      <c r="V1328" s="18"/>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1"/>
      <c r="BA1328" s="1"/>
    </row>
    <row r="1329" spans="2:53">
      <c r="B1329" s="1"/>
      <c r="C1329" s="1"/>
      <c r="D1329" s="1"/>
      <c r="E1329" s="1"/>
      <c r="F1329" s="1"/>
      <c r="G1329" s="5"/>
      <c r="H1329" s="1"/>
      <c r="I1329" s="1"/>
      <c r="J1329" s="5"/>
      <c r="K1329" s="1"/>
      <c r="L1329" s="1"/>
      <c r="M1329" s="5"/>
      <c r="N1329" s="5"/>
      <c r="O1329" s="5"/>
      <c r="P1329" s="5"/>
      <c r="Q1329" s="5"/>
      <c r="R1329" s="5"/>
      <c r="S1329" s="70"/>
      <c r="T1329" s="70"/>
      <c r="U1329" s="70"/>
      <c r="V1329" s="18"/>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1"/>
      <c r="BA1329" s="1"/>
    </row>
    <row r="1330" spans="2:53">
      <c r="B1330" s="1"/>
      <c r="C1330" s="1"/>
      <c r="D1330" s="1"/>
      <c r="E1330" s="1"/>
      <c r="F1330" s="1"/>
      <c r="G1330" s="5"/>
      <c r="H1330" s="1"/>
      <c r="I1330" s="1"/>
      <c r="J1330" s="5"/>
      <c r="K1330" s="1"/>
      <c r="L1330" s="1"/>
      <c r="M1330" s="5"/>
      <c r="N1330" s="5"/>
      <c r="O1330" s="5"/>
      <c r="P1330" s="5"/>
      <c r="Q1330" s="5"/>
      <c r="R1330" s="5"/>
      <c r="S1330" s="70"/>
      <c r="T1330" s="70"/>
      <c r="U1330" s="70"/>
      <c r="V1330" s="18"/>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1"/>
      <c r="BA1330" s="1"/>
    </row>
    <row r="1331" spans="2:53">
      <c r="B1331" s="1"/>
      <c r="C1331" s="1"/>
      <c r="D1331" s="1"/>
      <c r="E1331" s="1"/>
      <c r="F1331" s="1"/>
      <c r="G1331" s="5"/>
      <c r="H1331" s="1"/>
      <c r="I1331" s="1"/>
      <c r="J1331" s="5"/>
      <c r="K1331" s="1"/>
      <c r="L1331" s="1"/>
      <c r="M1331" s="5"/>
      <c r="N1331" s="5"/>
      <c r="O1331" s="5"/>
      <c r="P1331" s="5"/>
      <c r="Q1331" s="5"/>
      <c r="R1331" s="5"/>
      <c r="S1331" s="70"/>
      <c r="T1331" s="70"/>
      <c r="U1331" s="70"/>
      <c r="V1331" s="18"/>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1"/>
      <c r="BA1331" s="1"/>
    </row>
    <row r="1332" spans="2:53">
      <c r="B1332" s="1"/>
      <c r="C1332" s="1"/>
      <c r="D1332" s="1"/>
      <c r="E1332" s="1"/>
      <c r="F1332" s="1"/>
      <c r="G1332" s="5"/>
      <c r="H1332" s="1"/>
      <c r="I1332" s="1"/>
      <c r="J1332" s="5"/>
      <c r="K1332" s="1"/>
      <c r="L1332" s="1"/>
      <c r="M1332" s="5"/>
      <c r="N1332" s="5"/>
      <c r="O1332" s="5"/>
      <c r="P1332" s="5"/>
      <c r="Q1332" s="5"/>
      <c r="R1332" s="5"/>
      <c r="S1332" s="70"/>
      <c r="T1332" s="70"/>
      <c r="U1332" s="70"/>
      <c r="V1332" s="18"/>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1"/>
      <c r="BA1332" s="1"/>
    </row>
    <row r="1333" spans="2:53">
      <c r="B1333" s="1"/>
      <c r="C1333" s="1"/>
      <c r="D1333" s="1"/>
      <c r="E1333" s="1"/>
      <c r="F1333" s="1"/>
      <c r="G1333" s="5"/>
      <c r="H1333" s="1"/>
      <c r="I1333" s="1"/>
      <c r="J1333" s="5"/>
      <c r="K1333" s="1"/>
      <c r="L1333" s="1"/>
      <c r="M1333" s="5"/>
      <c r="N1333" s="5"/>
      <c r="O1333" s="5"/>
      <c r="P1333" s="5"/>
      <c r="Q1333" s="5"/>
      <c r="R1333" s="5"/>
      <c r="S1333" s="70"/>
      <c r="T1333" s="70"/>
      <c r="U1333" s="70"/>
      <c r="V1333" s="18"/>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1"/>
      <c r="BA1333" s="1"/>
    </row>
    <row r="1334" spans="2:53">
      <c r="B1334" s="1"/>
      <c r="C1334" s="1"/>
      <c r="D1334" s="1"/>
      <c r="E1334" s="1"/>
      <c r="F1334" s="1"/>
      <c r="G1334" s="5"/>
      <c r="H1334" s="1"/>
      <c r="I1334" s="1"/>
      <c r="J1334" s="5"/>
      <c r="K1334" s="1"/>
      <c r="L1334" s="1"/>
      <c r="M1334" s="5"/>
      <c r="N1334" s="5"/>
      <c r="O1334" s="5"/>
      <c r="P1334" s="5"/>
      <c r="Q1334" s="5"/>
      <c r="R1334" s="5"/>
      <c r="S1334" s="70"/>
      <c r="T1334" s="70"/>
      <c r="U1334" s="70"/>
      <c r="V1334" s="18"/>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1"/>
      <c r="BA1334" s="1"/>
    </row>
    <row r="1335" spans="2:53">
      <c r="B1335" s="1"/>
      <c r="C1335" s="1"/>
      <c r="D1335" s="1"/>
      <c r="E1335" s="1"/>
      <c r="F1335" s="1"/>
      <c r="G1335" s="5"/>
      <c r="H1335" s="1"/>
      <c r="I1335" s="1"/>
      <c r="J1335" s="5"/>
      <c r="K1335" s="1"/>
      <c r="L1335" s="1"/>
      <c r="M1335" s="5"/>
      <c r="N1335" s="5"/>
      <c r="O1335" s="5"/>
      <c r="P1335" s="5"/>
      <c r="Q1335" s="5"/>
      <c r="R1335" s="5"/>
      <c r="S1335" s="70"/>
      <c r="T1335" s="70"/>
      <c r="U1335" s="70"/>
      <c r="V1335" s="18"/>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1"/>
      <c r="BA1335" s="1"/>
    </row>
    <row r="1336" spans="2:53">
      <c r="B1336" s="1"/>
      <c r="C1336" s="1"/>
      <c r="D1336" s="1"/>
      <c r="E1336" s="1"/>
      <c r="F1336" s="1"/>
      <c r="G1336" s="5"/>
      <c r="H1336" s="1"/>
      <c r="I1336" s="1"/>
      <c r="J1336" s="5"/>
      <c r="K1336" s="1"/>
      <c r="L1336" s="1"/>
      <c r="M1336" s="5"/>
      <c r="N1336" s="5"/>
      <c r="O1336" s="5"/>
      <c r="P1336" s="5"/>
      <c r="Q1336" s="5"/>
      <c r="R1336" s="5"/>
      <c r="S1336" s="70"/>
      <c r="T1336" s="70"/>
      <c r="U1336" s="70"/>
      <c r="V1336" s="18"/>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1"/>
      <c r="BA1336" s="1"/>
    </row>
    <row r="1337" spans="2:53">
      <c r="B1337" s="1"/>
      <c r="C1337" s="1"/>
      <c r="D1337" s="1"/>
      <c r="E1337" s="1"/>
      <c r="F1337" s="1"/>
      <c r="G1337" s="5"/>
      <c r="H1337" s="1"/>
      <c r="I1337" s="1"/>
      <c r="J1337" s="5"/>
      <c r="K1337" s="1"/>
      <c r="L1337" s="1"/>
      <c r="M1337" s="5"/>
      <c r="N1337" s="5"/>
      <c r="O1337" s="5"/>
      <c r="P1337" s="5"/>
      <c r="Q1337" s="5"/>
      <c r="R1337" s="5"/>
      <c r="S1337" s="70"/>
      <c r="T1337" s="70"/>
      <c r="U1337" s="70"/>
      <c r="V1337" s="18"/>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1"/>
      <c r="BA1337" s="1"/>
    </row>
    <row r="1338" spans="2:53">
      <c r="B1338" s="1"/>
      <c r="C1338" s="1"/>
      <c r="D1338" s="1"/>
      <c r="E1338" s="1"/>
      <c r="F1338" s="1"/>
      <c r="G1338" s="5"/>
      <c r="H1338" s="1"/>
      <c r="I1338" s="1"/>
      <c r="J1338" s="5"/>
      <c r="K1338" s="1"/>
      <c r="L1338" s="1"/>
      <c r="M1338" s="5"/>
      <c r="N1338" s="5"/>
      <c r="O1338" s="5"/>
      <c r="P1338" s="5"/>
      <c r="Q1338" s="5"/>
      <c r="R1338" s="5"/>
      <c r="S1338" s="70"/>
      <c r="T1338" s="70"/>
      <c r="U1338" s="70"/>
      <c r="V1338" s="18"/>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1"/>
      <c r="BA1338" s="1"/>
    </row>
    <row r="1339" spans="2:53">
      <c r="B1339" s="1"/>
      <c r="C1339" s="1"/>
      <c r="D1339" s="1"/>
      <c r="E1339" s="1"/>
      <c r="F1339" s="1"/>
      <c r="G1339" s="5"/>
      <c r="H1339" s="1"/>
      <c r="I1339" s="1"/>
      <c r="J1339" s="5"/>
      <c r="K1339" s="1"/>
      <c r="L1339" s="1"/>
      <c r="M1339" s="5"/>
      <c r="N1339" s="5"/>
      <c r="O1339" s="5"/>
      <c r="P1339" s="5"/>
      <c r="Q1339" s="5"/>
      <c r="R1339" s="5"/>
      <c r="S1339" s="70"/>
      <c r="T1339" s="70"/>
      <c r="U1339" s="70"/>
      <c r="V1339" s="18"/>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1"/>
      <c r="BA1339" s="1"/>
    </row>
    <row r="1340" spans="2:53">
      <c r="B1340" s="1"/>
      <c r="C1340" s="1"/>
      <c r="D1340" s="1"/>
      <c r="E1340" s="1"/>
      <c r="F1340" s="1"/>
      <c r="G1340" s="5"/>
      <c r="H1340" s="1"/>
      <c r="I1340" s="1"/>
      <c r="J1340" s="5"/>
      <c r="K1340" s="1"/>
      <c r="L1340" s="1"/>
      <c r="M1340" s="5"/>
      <c r="N1340" s="5"/>
      <c r="O1340" s="5"/>
      <c r="P1340" s="5"/>
      <c r="Q1340" s="5"/>
      <c r="R1340" s="5"/>
      <c r="S1340" s="70"/>
      <c r="T1340" s="70"/>
      <c r="U1340" s="70"/>
      <c r="V1340" s="18"/>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1"/>
      <c r="BA1340" s="1"/>
    </row>
    <row r="1341" spans="2:53">
      <c r="B1341" s="1"/>
      <c r="C1341" s="1"/>
      <c r="D1341" s="1"/>
      <c r="E1341" s="1"/>
      <c r="F1341" s="1"/>
      <c r="G1341" s="5"/>
      <c r="H1341" s="1"/>
      <c r="I1341" s="1"/>
      <c r="J1341" s="5"/>
      <c r="K1341" s="1"/>
      <c r="L1341" s="1"/>
      <c r="M1341" s="5"/>
      <c r="N1341" s="5"/>
      <c r="O1341" s="5"/>
      <c r="P1341" s="5"/>
      <c r="Q1341" s="5"/>
      <c r="R1341" s="5"/>
      <c r="S1341" s="70"/>
      <c r="T1341" s="70"/>
      <c r="U1341" s="70"/>
      <c r="V1341" s="18"/>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1"/>
      <c r="BA1341" s="1"/>
    </row>
    <row r="1342" spans="2:53">
      <c r="B1342" s="1"/>
      <c r="C1342" s="1"/>
      <c r="D1342" s="1"/>
      <c r="E1342" s="1"/>
      <c r="F1342" s="1"/>
      <c r="G1342" s="5"/>
      <c r="H1342" s="1"/>
      <c r="I1342" s="1"/>
      <c r="J1342" s="5"/>
      <c r="K1342" s="1"/>
      <c r="L1342" s="1"/>
      <c r="M1342" s="5"/>
      <c r="N1342" s="5"/>
      <c r="O1342" s="5"/>
      <c r="P1342" s="5"/>
      <c r="Q1342" s="5"/>
      <c r="R1342" s="5"/>
      <c r="S1342" s="70"/>
      <c r="T1342" s="70"/>
      <c r="U1342" s="70"/>
      <c r="V1342" s="18"/>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1"/>
      <c r="BA1342" s="1"/>
    </row>
    <row r="1343" spans="2:53">
      <c r="B1343" s="1"/>
      <c r="C1343" s="1"/>
      <c r="D1343" s="1"/>
      <c r="E1343" s="1"/>
      <c r="F1343" s="1"/>
      <c r="G1343" s="5"/>
      <c r="H1343" s="1"/>
      <c r="I1343" s="1"/>
      <c r="J1343" s="5"/>
      <c r="K1343" s="1"/>
      <c r="L1343" s="1"/>
      <c r="M1343" s="5"/>
      <c r="N1343" s="5"/>
      <c r="O1343" s="5"/>
      <c r="P1343" s="5"/>
      <c r="Q1343" s="5"/>
      <c r="R1343" s="5"/>
      <c r="S1343" s="70"/>
      <c r="T1343" s="70"/>
      <c r="U1343" s="70"/>
      <c r="V1343" s="18"/>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1"/>
      <c r="BA1343" s="1"/>
    </row>
    <row r="1344" spans="2:53">
      <c r="B1344" s="1"/>
      <c r="C1344" s="1"/>
      <c r="D1344" s="1"/>
      <c r="E1344" s="1"/>
      <c r="F1344" s="1"/>
      <c r="G1344" s="5"/>
      <c r="H1344" s="1"/>
      <c r="I1344" s="1"/>
      <c r="J1344" s="5"/>
      <c r="K1344" s="1"/>
      <c r="L1344" s="1"/>
      <c r="M1344" s="5"/>
      <c r="N1344" s="5"/>
      <c r="O1344" s="5"/>
      <c r="P1344" s="5"/>
      <c r="Q1344" s="5"/>
      <c r="R1344" s="5"/>
      <c r="S1344" s="70"/>
      <c r="T1344" s="70"/>
      <c r="U1344" s="70"/>
      <c r="V1344" s="18"/>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1"/>
      <c r="BA1344" s="1"/>
    </row>
    <row r="1345" spans="2:53">
      <c r="B1345" s="1"/>
      <c r="C1345" s="1"/>
      <c r="D1345" s="1"/>
      <c r="E1345" s="1"/>
      <c r="F1345" s="1"/>
      <c r="G1345" s="5"/>
      <c r="H1345" s="1"/>
      <c r="I1345" s="1"/>
      <c r="J1345" s="5"/>
      <c r="K1345" s="1"/>
      <c r="L1345" s="1"/>
      <c r="M1345" s="5"/>
      <c r="N1345" s="5"/>
      <c r="O1345" s="5"/>
      <c r="P1345" s="5"/>
      <c r="Q1345" s="5"/>
      <c r="R1345" s="5"/>
      <c r="S1345" s="70"/>
      <c r="T1345" s="70"/>
      <c r="U1345" s="70"/>
      <c r="V1345" s="18"/>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1"/>
      <c r="BA1345" s="1"/>
    </row>
    <row r="1346" spans="2:53">
      <c r="B1346" s="1"/>
      <c r="C1346" s="1"/>
      <c r="D1346" s="1"/>
      <c r="E1346" s="1"/>
      <c r="F1346" s="1"/>
      <c r="G1346" s="5"/>
      <c r="H1346" s="1"/>
      <c r="I1346" s="1"/>
      <c r="J1346" s="5"/>
      <c r="K1346" s="1"/>
      <c r="L1346" s="1"/>
      <c r="M1346" s="5"/>
      <c r="N1346" s="5"/>
      <c r="O1346" s="5"/>
      <c r="P1346" s="5"/>
      <c r="Q1346" s="5"/>
      <c r="R1346" s="5"/>
      <c r="S1346" s="70"/>
      <c r="T1346" s="70"/>
      <c r="U1346" s="70"/>
      <c r="V1346" s="18"/>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1"/>
      <c r="BA1346" s="1"/>
    </row>
    <row r="1347" spans="2:53">
      <c r="B1347" s="1"/>
      <c r="C1347" s="1"/>
      <c r="D1347" s="1"/>
      <c r="E1347" s="1"/>
      <c r="F1347" s="1"/>
      <c r="G1347" s="5"/>
      <c r="H1347" s="1"/>
      <c r="I1347" s="1"/>
      <c r="J1347" s="5"/>
      <c r="K1347" s="1"/>
      <c r="L1347" s="1"/>
      <c r="M1347" s="5"/>
      <c r="N1347" s="5"/>
      <c r="O1347" s="5"/>
      <c r="P1347" s="5"/>
      <c r="Q1347" s="5"/>
      <c r="R1347" s="5"/>
      <c r="S1347" s="70"/>
      <c r="T1347" s="70"/>
      <c r="U1347" s="70"/>
      <c r="V1347" s="18"/>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1"/>
      <c r="BA1347" s="1"/>
    </row>
    <row r="1348" spans="2:53">
      <c r="B1348" s="1"/>
      <c r="C1348" s="1"/>
      <c r="D1348" s="1"/>
      <c r="E1348" s="1"/>
      <c r="F1348" s="1"/>
      <c r="G1348" s="5"/>
      <c r="H1348" s="1"/>
      <c r="I1348" s="1"/>
      <c r="J1348" s="5"/>
      <c r="K1348" s="1"/>
      <c r="L1348" s="1"/>
      <c r="M1348" s="5"/>
      <c r="N1348" s="5"/>
      <c r="O1348" s="5"/>
      <c r="P1348" s="5"/>
      <c r="Q1348" s="5"/>
      <c r="R1348" s="5"/>
      <c r="S1348" s="70"/>
      <c r="T1348" s="70"/>
      <c r="U1348" s="70"/>
      <c r="V1348" s="18"/>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1"/>
      <c r="BA1348" s="1"/>
    </row>
    <row r="1349" spans="2:53">
      <c r="B1349" s="1"/>
      <c r="C1349" s="1"/>
      <c r="D1349" s="1"/>
      <c r="E1349" s="1"/>
      <c r="F1349" s="1"/>
      <c r="G1349" s="5"/>
      <c r="H1349" s="1"/>
      <c r="I1349" s="1"/>
      <c r="J1349" s="5"/>
      <c r="K1349" s="1"/>
      <c r="L1349" s="1"/>
      <c r="M1349" s="5"/>
      <c r="N1349" s="5"/>
      <c r="O1349" s="5"/>
      <c r="P1349" s="5"/>
      <c r="Q1349" s="5"/>
      <c r="R1349" s="5"/>
      <c r="S1349" s="70"/>
      <c r="T1349" s="70"/>
      <c r="U1349" s="70"/>
      <c r="V1349" s="18"/>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1"/>
      <c r="BA1349" s="1"/>
    </row>
    <row r="1350" spans="2:53">
      <c r="B1350" s="1"/>
      <c r="C1350" s="1"/>
      <c r="D1350" s="1"/>
      <c r="E1350" s="1"/>
      <c r="F1350" s="1"/>
      <c r="G1350" s="5"/>
      <c r="H1350" s="1"/>
      <c r="I1350" s="1"/>
      <c r="J1350" s="5"/>
      <c r="K1350" s="1"/>
      <c r="L1350" s="1"/>
      <c r="M1350" s="5"/>
      <c r="N1350" s="5"/>
      <c r="O1350" s="5"/>
      <c r="P1350" s="5"/>
      <c r="Q1350" s="5"/>
      <c r="R1350" s="5"/>
      <c r="S1350" s="70"/>
      <c r="T1350" s="70"/>
      <c r="U1350" s="70"/>
      <c r="V1350" s="18"/>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1"/>
      <c r="BA1350" s="1"/>
    </row>
    <row r="1351" spans="2:53">
      <c r="B1351" s="1"/>
      <c r="C1351" s="1"/>
      <c r="D1351" s="1"/>
      <c r="E1351" s="1"/>
      <c r="F1351" s="1"/>
      <c r="G1351" s="5"/>
      <c r="H1351" s="1"/>
      <c r="I1351" s="1"/>
      <c r="J1351" s="5"/>
      <c r="K1351" s="1"/>
      <c r="L1351" s="1"/>
      <c r="M1351" s="5"/>
      <c r="N1351" s="5"/>
      <c r="O1351" s="5"/>
      <c r="P1351" s="5"/>
      <c r="Q1351" s="5"/>
      <c r="R1351" s="5"/>
      <c r="S1351" s="70"/>
      <c r="T1351" s="70"/>
      <c r="U1351" s="70"/>
      <c r="V1351" s="18"/>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1"/>
      <c r="BA1351" s="1"/>
    </row>
    <row r="1352" spans="2:53">
      <c r="B1352" s="1"/>
      <c r="C1352" s="1"/>
      <c r="D1352" s="1"/>
      <c r="E1352" s="1"/>
      <c r="F1352" s="1"/>
      <c r="G1352" s="5"/>
      <c r="H1352" s="1"/>
      <c r="I1352" s="1"/>
      <c r="J1352" s="5"/>
      <c r="K1352" s="1"/>
      <c r="L1352" s="1"/>
      <c r="M1352" s="5"/>
      <c r="N1352" s="5"/>
      <c r="O1352" s="5"/>
      <c r="P1352" s="5"/>
      <c r="Q1352" s="5"/>
      <c r="R1352" s="5"/>
      <c r="S1352" s="70"/>
      <c r="T1352" s="70"/>
      <c r="U1352" s="70"/>
      <c r="V1352" s="18"/>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1"/>
      <c r="BA1352" s="1"/>
    </row>
    <row r="1353" spans="2:53">
      <c r="B1353" s="1"/>
      <c r="C1353" s="1"/>
      <c r="D1353" s="1"/>
      <c r="E1353" s="1"/>
      <c r="F1353" s="1"/>
      <c r="G1353" s="5"/>
      <c r="H1353" s="1"/>
      <c r="I1353" s="1"/>
      <c r="J1353" s="5"/>
      <c r="K1353" s="1"/>
      <c r="L1353" s="1"/>
      <c r="M1353" s="5"/>
      <c r="N1353" s="5"/>
      <c r="O1353" s="5"/>
      <c r="P1353" s="5"/>
      <c r="Q1353" s="5"/>
      <c r="R1353" s="5"/>
      <c r="S1353" s="70"/>
      <c r="T1353" s="70"/>
      <c r="U1353" s="70"/>
      <c r="V1353" s="18"/>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1"/>
      <c r="BA1353" s="1"/>
    </row>
    <row r="1354" spans="2:53">
      <c r="B1354" s="1"/>
      <c r="C1354" s="1"/>
      <c r="D1354" s="1"/>
      <c r="E1354" s="1"/>
      <c r="F1354" s="1"/>
      <c r="G1354" s="5"/>
      <c r="H1354" s="1"/>
      <c r="I1354" s="1"/>
      <c r="J1354" s="5"/>
      <c r="K1354" s="1"/>
      <c r="L1354" s="1"/>
      <c r="M1354" s="5"/>
      <c r="N1354" s="5"/>
      <c r="O1354" s="5"/>
      <c r="P1354" s="5"/>
      <c r="Q1354" s="5"/>
      <c r="R1354" s="5"/>
      <c r="S1354" s="70"/>
      <c r="T1354" s="70"/>
      <c r="U1354" s="70"/>
      <c r="V1354" s="18"/>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1"/>
      <c r="BA1354" s="1"/>
    </row>
    <row r="1355" spans="2:53">
      <c r="B1355" s="1"/>
      <c r="C1355" s="1"/>
      <c r="D1355" s="1"/>
      <c r="E1355" s="1"/>
      <c r="F1355" s="1"/>
      <c r="G1355" s="5"/>
      <c r="H1355" s="1"/>
      <c r="I1355" s="1"/>
      <c r="J1355" s="5"/>
      <c r="K1355" s="1"/>
      <c r="L1355" s="1"/>
      <c r="M1355" s="5"/>
      <c r="N1355" s="5"/>
      <c r="O1355" s="5"/>
      <c r="P1355" s="5"/>
      <c r="Q1355" s="5"/>
      <c r="R1355" s="5"/>
      <c r="S1355" s="70"/>
      <c r="T1355" s="70"/>
      <c r="U1355" s="70"/>
      <c r="V1355" s="18"/>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1"/>
      <c r="BA1355" s="1"/>
    </row>
    <row r="1356" spans="2:53">
      <c r="B1356" s="1"/>
      <c r="C1356" s="1"/>
      <c r="D1356" s="1"/>
      <c r="E1356" s="1"/>
      <c r="F1356" s="1"/>
      <c r="G1356" s="5"/>
      <c r="H1356" s="1"/>
      <c r="I1356" s="1"/>
      <c r="J1356" s="5"/>
      <c r="K1356" s="1"/>
      <c r="L1356" s="1"/>
      <c r="M1356" s="5"/>
      <c r="N1356" s="5"/>
      <c r="O1356" s="5"/>
      <c r="P1356" s="5"/>
      <c r="Q1356" s="5"/>
      <c r="R1356" s="5"/>
      <c r="S1356" s="70"/>
      <c r="T1356" s="70"/>
      <c r="U1356" s="70"/>
      <c r="V1356" s="18"/>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1"/>
      <c r="BA1356" s="1"/>
    </row>
    <row r="1357" spans="2:53">
      <c r="B1357" s="1"/>
      <c r="C1357" s="1"/>
      <c r="D1357" s="1"/>
      <c r="E1357" s="1"/>
      <c r="F1357" s="1"/>
      <c r="G1357" s="5"/>
      <c r="H1357" s="1"/>
      <c r="I1357" s="1"/>
      <c r="J1357" s="5"/>
      <c r="K1357" s="1"/>
      <c r="L1357" s="1"/>
      <c r="M1357" s="5"/>
      <c r="N1357" s="5"/>
      <c r="O1357" s="5"/>
      <c r="P1357" s="5"/>
      <c r="Q1357" s="5"/>
      <c r="R1357" s="5"/>
      <c r="S1357" s="70"/>
      <c r="T1357" s="70"/>
      <c r="U1357" s="70"/>
      <c r="V1357" s="18"/>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1"/>
      <c r="BA1357" s="1"/>
    </row>
    <row r="1358" spans="2:53">
      <c r="B1358" s="1"/>
      <c r="C1358" s="1"/>
      <c r="D1358" s="1"/>
      <c r="E1358" s="1"/>
      <c r="F1358" s="1"/>
      <c r="G1358" s="5"/>
      <c r="H1358" s="1"/>
      <c r="I1358" s="1"/>
      <c r="J1358" s="5"/>
      <c r="K1358" s="1"/>
      <c r="L1358" s="1"/>
      <c r="M1358" s="5"/>
      <c r="N1358" s="5"/>
      <c r="O1358" s="5"/>
      <c r="P1358" s="5"/>
      <c r="Q1358" s="5"/>
      <c r="R1358" s="5"/>
      <c r="S1358" s="70"/>
      <c r="T1358" s="70"/>
      <c r="U1358" s="70"/>
      <c r="V1358" s="18"/>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1"/>
      <c r="BA1358" s="1"/>
    </row>
    <row r="1359" spans="2:53">
      <c r="B1359" s="1"/>
      <c r="C1359" s="1"/>
      <c r="D1359" s="1"/>
      <c r="E1359" s="1"/>
      <c r="F1359" s="1"/>
      <c r="G1359" s="5"/>
      <c r="H1359" s="1"/>
      <c r="I1359" s="1"/>
      <c r="J1359" s="5"/>
      <c r="K1359" s="1"/>
      <c r="L1359" s="1"/>
      <c r="M1359" s="5"/>
      <c r="N1359" s="5"/>
      <c r="O1359" s="5"/>
      <c r="P1359" s="5"/>
      <c r="Q1359" s="5"/>
      <c r="R1359" s="5"/>
      <c r="S1359" s="70"/>
      <c r="T1359" s="70"/>
      <c r="U1359" s="70"/>
      <c r="V1359" s="18"/>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1"/>
      <c r="BA1359" s="1"/>
    </row>
    <row r="1360" spans="2:53">
      <c r="B1360" s="1"/>
      <c r="C1360" s="1"/>
      <c r="D1360" s="1"/>
      <c r="E1360" s="1"/>
      <c r="F1360" s="1"/>
      <c r="G1360" s="5"/>
      <c r="H1360" s="1"/>
      <c r="I1360" s="1"/>
      <c r="J1360" s="5"/>
      <c r="K1360" s="1"/>
      <c r="L1360" s="1"/>
      <c r="M1360" s="5"/>
      <c r="N1360" s="5"/>
      <c r="O1360" s="5"/>
      <c r="P1360" s="5"/>
      <c r="Q1360" s="5"/>
      <c r="R1360" s="5"/>
      <c r="S1360" s="70"/>
      <c r="T1360" s="70"/>
      <c r="U1360" s="70"/>
      <c r="V1360" s="18"/>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1"/>
      <c r="BA1360" s="1"/>
    </row>
    <row r="1361" spans="2:53">
      <c r="B1361" s="1"/>
      <c r="C1361" s="1"/>
      <c r="D1361" s="1"/>
      <c r="E1361" s="1"/>
      <c r="F1361" s="1"/>
      <c r="G1361" s="5"/>
      <c r="H1361" s="1"/>
      <c r="I1361" s="1"/>
      <c r="J1361" s="5"/>
      <c r="K1361" s="1"/>
      <c r="L1361" s="1"/>
      <c r="M1361" s="5"/>
      <c r="N1361" s="5"/>
      <c r="O1361" s="5"/>
      <c r="P1361" s="5"/>
      <c r="Q1361" s="5"/>
      <c r="R1361" s="5"/>
      <c r="S1361" s="70"/>
      <c r="T1361" s="70"/>
      <c r="U1361" s="70"/>
      <c r="V1361" s="18"/>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1"/>
      <c r="BA1361" s="1"/>
    </row>
    <row r="1362" spans="2:53">
      <c r="B1362" s="1"/>
      <c r="C1362" s="1"/>
      <c r="D1362" s="1"/>
      <c r="E1362" s="1"/>
      <c r="F1362" s="1"/>
      <c r="G1362" s="5"/>
      <c r="H1362" s="1"/>
      <c r="I1362" s="1"/>
      <c r="J1362" s="5"/>
      <c r="K1362" s="1"/>
      <c r="L1362" s="1"/>
      <c r="M1362" s="5"/>
      <c r="N1362" s="5"/>
      <c r="O1362" s="5"/>
      <c r="P1362" s="5"/>
      <c r="Q1362" s="5"/>
      <c r="R1362" s="5"/>
      <c r="S1362" s="70"/>
      <c r="T1362" s="70"/>
      <c r="U1362" s="70"/>
      <c r="V1362" s="18"/>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1"/>
      <c r="BA1362" s="1"/>
    </row>
    <row r="1363" spans="2:53">
      <c r="B1363" s="1"/>
      <c r="C1363" s="1"/>
      <c r="D1363" s="1"/>
      <c r="E1363" s="1"/>
      <c r="F1363" s="1"/>
      <c r="G1363" s="5"/>
      <c r="H1363" s="1"/>
      <c r="I1363" s="1"/>
      <c r="J1363" s="5"/>
      <c r="K1363" s="1"/>
      <c r="L1363" s="1"/>
      <c r="M1363" s="5"/>
      <c r="N1363" s="5"/>
      <c r="O1363" s="5"/>
      <c r="P1363" s="5"/>
      <c r="Q1363" s="5"/>
      <c r="R1363" s="5"/>
      <c r="S1363" s="70"/>
      <c r="T1363" s="70"/>
      <c r="U1363" s="70"/>
      <c r="V1363" s="18"/>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1"/>
      <c r="BA1363" s="1"/>
    </row>
    <row r="1364" spans="2:53">
      <c r="B1364" s="1"/>
      <c r="C1364" s="1"/>
      <c r="D1364" s="1"/>
      <c r="E1364" s="1"/>
      <c r="F1364" s="1"/>
      <c r="G1364" s="5"/>
      <c r="H1364" s="1"/>
      <c r="I1364" s="1"/>
      <c r="J1364" s="5"/>
      <c r="K1364" s="1"/>
      <c r="L1364" s="1"/>
      <c r="M1364" s="5"/>
      <c r="N1364" s="5"/>
      <c r="O1364" s="5"/>
      <c r="P1364" s="5"/>
      <c r="Q1364" s="5"/>
      <c r="R1364" s="5"/>
      <c r="S1364" s="70"/>
      <c r="T1364" s="70"/>
      <c r="U1364" s="70"/>
      <c r="V1364" s="18"/>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1"/>
      <c r="BA1364" s="1"/>
    </row>
    <row r="1365" spans="2:53">
      <c r="B1365" s="1"/>
      <c r="C1365" s="1"/>
      <c r="D1365" s="1"/>
      <c r="E1365" s="1"/>
      <c r="F1365" s="1"/>
      <c r="G1365" s="5"/>
      <c r="H1365" s="1"/>
      <c r="I1365" s="1"/>
      <c r="J1365" s="5"/>
      <c r="K1365" s="1"/>
      <c r="L1365" s="1"/>
      <c r="M1365" s="5"/>
      <c r="N1365" s="5"/>
      <c r="O1365" s="5"/>
      <c r="P1365" s="5"/>
      <c r="Q1365" s="5"/>
      <c r="R1365" s="5"/>
      <c r="S1365" s="70"/>
      <c r="T1365" s="70"/>
      <c r="U1365" s="70"/>
      <c r="V1365" s="18"/>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1"/>
      <c r="BA1365" s="1"/>
    </row>
    <row r="1366" spans="2:53">
      <c r="B1366" s="1"/>
      <c r="C1366" s="1"/>
      <c r="D1366" s="1"/>
      <c r="E1366" s="1"/>
      <c r="F1366" s="1"/>
      <c r="G1366" s="5"/>
      <c r="H1366" s="1"/>
      <c r="I1366" s="1"/>
      <c r="J1366" s="5"/>
      <c r="K1366" s="1"/>
      <c r="L1366" s="1"/>
      <c r="M1366" s="5"/>
      <c r="N1366" s="5"/>
      <c r="O1366" s="5"/>
      <c r="P1366" s="5"/>
      <c r="Q1366" s="5"/>
      <c r="R1366" s="5"/>
      <c r="S1366" s="70"/>
      <c r="T1366" s="70"/>
      <c r="U1366" s="70"/>
      <c r="V1366" s="18"/>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1"/>
      <c r="BA1366" s="1"/>
    </row>
    <row r="1367" spans="2:53">
      <c r="B1367" s="1"/>
      <c r="C1367" s="1"/>
      <c r="D1367" s="1"/>
      <c r="E1367" s="1"/>
      <c r="F1367" s="1"/>
      <c r="G1367" s="5"/>
      <c r="H1367" s="1"/>
      <c r="I1367" s="1"/>
      <c r="J1367" s="5"/>
      <c r="K1367" s="1"/>
      <c r="L1367" s="1"/>
      <c r="M1367" s="5"/>
      <c r="N1367" s="5"/>
      <c r="O1367" s="5"/>
      <c r="P1367" s="5"/>
      <c r="Q1367" s="5"/>
      <c r="R1367" s="5"/>
      <c r="S1367" s="70"/>
      <c r="T1367" s="70"/>
      <c r="U1367" s="70"/>
      <c r="V1367" s="18"/>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1"/>
      <c r="BA1367" s="1"/>
    </row>
    <row r="1368" spans="2:53">
      <c r="B1368" s="1"/>
      <c r="C1368" s="1"/>
      <c r="D1368" s="1"/>
      <c r="E1368" s="1"/>
      <c r="F1368" s="1"/>
      <c r="G1368" s="5"/>
      <c r="H1368" s="1"/>
      <c r="I1368" s="1"/>
      <c r="J1368" s="5"/>
      <c r="K1368" s="1"/>
      <c r="L1368" s="1"/>
      <c r="M1368" s="5"/>
      <c r="N1368" s="5"/>
      <c r="O1368" s="5"/>
      <c r="P1368" s="5"/>
      <c r="Q1368" s="5"/>
      <c r="R1368" s="5"/>
      <c r="S1368" s="70"/>
      <c r="T1368" s="70"/>
      <c r="U1368" s="70"/>
      <c r="V1368" s="18"/>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1"/>
      <c r="BA1368" s="1"/>
    </row>
    <row r="1369" spans="2:53">
      <c r="B1369" s="1"/>
      <c r="C1369" s="1"/>
      <c r="D1369" s="1"/>
      <c r="E1369" s="1"/>
      <c r="F1369" s="1"/>
      <c r="G1369" s="5"/>
      <c r="H1369" s="1"/>
      <c r="I1369" s="1"/>
      <c r="J1369" s="5"/>
      <c r="K1369" s="1"/>
      <c r="L1369" s="1"/>
      <c r="M1369" s="5"/>
      <c r="N1369" s="5"/>
      <c r="O1369" s="5"/>
      <c r="P1369" s="5"/>
      <c r="Q1369" s="5"/>
      <c r="R1369" s="5"/>
      <c r="S1369" s="70"/>
      <c r="T1369" s="70"/>
      <c r="U1369" s="70"/>
      <c r="V1369" s="18"/>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1"/>
      <c r="BA1369" s="1"/>
    </row>
    <row r="1370" spans="2:53">
      <c r="B1370" s="1"/>
      <c r="C1370" s="1"/>
      <c r="D1370" s="1"/>
      <c r="E1370" s="1"/>
      <c r="F1370" s="1"/>
      <c r="G1370" s="5"/>
      <c r="H1370" s="1"/>
      <c r="I1370" s="1"/>
      <c r="J1370" s="5"/>
      <c r="K1370" s="1"/>
      <c r="L1370" s="1"/>
      <c r="M1370" s="5"/>
      <c r="N1370" s="5"/>
      <c r="O1370" s="5"/>
      <c r="P1370" s="5"/>
      <c r="Q1370" s="5"/>
      <c r="R1370" s="5"/>
      <c r="S1370" s="70"/>
      <c r="T1370" s="70"/>
      <c r="U1370" s="70"/>
      <c r="V1370" s="18"/>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1"/>
      <c r="BA1370" s="1"/>
    </row>
    <row r="1371" spans="2:53">
      <c r="B1371" s="1"/>
      <c r="C1371" s="1"/>
      <c r="D1371" s="1"/>
      <c r="E1371" s="1"/>
      <c r="F1371" s="1"/>
      <c r="G1371" s="5"/>
      <c r="H1371" s="1"/>
      <c r="I1371" s="1"/>
      <c r="J1371" s="5"/>
      <c r="K1371" s="1"/>
      <c r="L1371" s="1"/>
      <c r="M1371" s="5"/>
      <c r="N1371" s="5"/>
      <c r="O1371" s="5"/>
      <c r="P1371" s="5"/>
      <c r="Q1371" s="5"/>
      <c r="R1371" s="5"/>
      <c r="S1371" s="70"/>
      <c r="T1371" s="70"/>
      <c r="U1371" s="70"/>
      <c r="V1371" s="18"/>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1"/>
      <c r="BA1371" s="1"/>
    </row>
    <row r="1372" spans="2:53">
      <c r="B1372" s="1"/>
      <c r="C1372" s="1"/>
      <c r="D1372" s="1"/>
      <c r="E1372" s="1"/>
      <c r="F1372" s="1"/>
      <c r="G1372" s="5"/>
      <c r="H1372" s="1"/>
      <c r="I1372" s="1"/>
      <c r="J1372" s="5"/>
      <c r="K1372" s="1"/>
      <c r="L1372" s="1"/>
      <c r="M1372" s="5"/>
      <c r="N1372" s="5"/>
      <c r="O1372" s="5"/>
      <c r="P1372" s="5"/>
      <c r="Q1372" s="5"/>
      <c r="R1372" s="5"/>
      <c r="S1372" s="70"/>
      <c r="T1372" s="70"/>
      <c r="U1372" s="70"/>
      <c r="V1372" s="18"/>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1"/>
      <c r="BA1372" s="1"/>
    </row>
    <row r="1373" spans="2:53">
      <c r="B1373" s="1"/>
      <c r="C1373" s="1"/>
      <c r="D1373" s="1"/>
      <c r="E1373" s="1"/>
      <c r="F1373" s="1"/>
      <c r="G1373" s="5"/>
      <c r="H1373" s="1"/>
      <c r="I1373" s="1"/>
      <c r="J1373" s="5"/>
      <c r="K1373" s="1"/>
      <c r="L1373" s="1"/>
      <c r="M1373" s="5"/>
      <c r="N1373" s="5"/>
      <c r="O1373" s="5"/>
      <c r="P1373" s="5"/>
      <c r="Q1373" s="5"/>
      <c r="R1373" s="5"/>
      <c r="S1373" s="70"/>
      <c r="T1373" s="70"/>
      <c r="U1373" s="70"/>
      <c r="V1373" s="18"/>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1"/>
      <c r="BA1373" s="1"/>
    </row>
    <row r="1374" spans="2:53">
      <c r="B1374" s="1"/>
      <c r="C1374" s="1"/>
      <c r="D1374" s="1"/>
      <c r="E1374" s="1"/>
      <c r="F1374" s="1"/>
      <c r="G1374" s="5"/>
      <c r="H1374" s="1"/>
      <c r="I1374" s="1"/>
      <c r="J1374" s="5"/>
      <c r="K1374" s="1"/>
      <c r="L1374" s="1"/>
      <c r="M1374" s="5"/>
      <c r="N1374" s="5"/>
      <c r="O1374" s="5"/>
      <c r="P1374" s="5"/>
      <c r="Q1374" s="5"/>
      <c r="R1374" s="5"/>
      <c r="S1374" s="70"/>
      <c r="T1374" s="70"/>
      <c r="U1374" s="70"/>
      <c r="V1374" s="18"/>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1"/>
      <c r="BA1374" s="1"/>
    </row>
    <row r="1375" spans="2:53">
      <c r="B1375" s="1"/>
      <c r="C1375" s="1"/>
      <c r="D1375" s="1"/>
      <c r="E1375" s="1"/>
      <c r="F1375" s="1"/>
      <c r="G1375" s="5"/>
      <c r="H1375" s="1"/>
      <c r="I1375" s="1"/>
      <c r="J1375" s="5"/>
      <c r="K1375" s="1"/>
      <c r="L1375" s="1"/>
      <c r="M1375" s="5"/>
      <c r="N1375" s="5"/>
      <c r="O1375" s="5"/>
      <c r="P1375" s="5"/>
      <c r="Q1375" s="5"/>
      <c r="R1375" s="5"/>
      <c r="S1375" s="70"/>
      <c r="T1375" s="70"/>
      <c r="U1375" s="70"/>
      <c r="V1375" s="18"/>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1"/>
      <c r="BA1375" s="1"/>
    </row>
    <row r="1376" spans="2:53">
      <c r="B1376" s="1"/>
      <c r="C1376" s="1"/>
      <c r="D1376" s="1"/>
      <c r="E1376" s="1"/>
      <c r="F1376" s="1"/>
      <c r="G1376" s="5"/>
      <c r="H1376" s="1"/>
      <c r="I1376" s="1"/>
      <c r="J1376" s="5"/>
      <c r="K1376" s="1"/>
      <c r="L1376" s="1"/>
      <c r="M1376" s="5"/>
      <c r="N1376" s="5"/>
      <c r="O1376" s="5"/>
      <c r="P1376" s="5"/>
      <c r="Q1376" s="5"/>
      <c r="R1376" s="5"/>
      <c r="S1376" s="70"/>
      <c r="T1376" s="70"/>
      <c r="U1376" s="70"/>
      <c r="V1376" s="18"/>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1"/>
      <c r="BA1376" s="1"/>
    </row>
    <row r="1377" spans="2:53">
      <c r="B1377" s="1"/>
      <c r="C1377" s="1"/>
      <c r="D1377" s="1"/>
      <c r="E1377" s="1"/>
      <c r="F1377" s="1"/>
      <c r="G1377" s="5"/>
      <c r="H1377" s="1"/>
      <c r="I1377" s="1"/>
      <c r="J1377" s="5"/>
      <c r="K1377" s="1"/>
      <c r="L1377" s="1"/>
      <c r="M1377" s="5"/>
      <c r="N1377" s="5"/>
      <c r="O1377" s="5"/>
      <c r="P1377" s="5"/>
      <c r="Q1377" s="5"/>
      <c r="R1377" s="5"/>
      <c r="S1377" s="70"/>
      <c r="T1377" s="70"/>
      <c r="U1377" s="70"/>
      <c r="V1377" s="18"/>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1"/>
      <c r="BA1377" s="1"/>
    </row>
    <row r="1378" spans="2:53">
      <c r="B1378" s="1"/>
      <c r="C1378" s="1"/>
      <c r="D1378" s="1"/>
      <c r="E1378" s="1"/>
      <c r="F1378" s="1"/>
      <c r="G1378" s="5"/>
      <c r="H1378" s="1"/>
      <c r="I1378" s="1"/>
      <c r="J1378" s="5"/>
      <c r="K1378" s="1"/>
      <c r="L1378" s="1"/>
      <c r="M1378" s="5"/>
      <c r="N1378" s="5"/>
      <c r="O1378" s="5"/>
      <c r="P1378" s="5"/>
      <c r="Q1378" s="5"/>
      <c r="R1378" s="5"/>
      <c r="S1378" s="70"/>
      <c r="T1378" s="70"/>
      <c r="U1378" s="70"/>
      <c r="V1378" s="18"/>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1"/>
      <c r="BA1378" s="1"/>
    </row>
    <row r="1379" spans="2:53">
      <c r="B1379" s="1"/>
      <c r="C1379" s="1"/>
      <c r="D1379" s="1"/>
      <c r="E1379" s="1"/>
      <c r="F1379" s="1"/>
      <c r="G1379" s="5"/>
      <c r="H1379" s="1"/>
      <c r="I1379" s="1"/>
      <c r="J1379" s="5"/>
      <c r="K1379" s="1"/>
      <c r="L1379" s="1"/>
      <c r="M1379" s="5"/>
      <c r="N1379" s="5"/>
      <c r="O1379" s="5"/>
      <c r="P1379" s="5"/>
      <c r="Q1379" s="5"/>
      <c r="R1379" s="5"/>
      <c r="S1379" s="70"/>
      <c r="T1379" s="70"/>
      <c r="U1379" s="70"/>
      <c r="V1379" s="18"/>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1"/>
      <c r="BA1379" s="1"/>
    </row>
    <row r="1380" spans="2:53">
      <c r="B1380" s="1"/>
      <c r="C1380" s="1"/>
      <c r="D1380" s="1"/>
      <c r="E1380" s="1"/>
      <c r="F1380" s="1"/>
      <c r="G1380" s="5"/>
      <c r="H1380" s="1"/>
      <c r="I1380" s="1"/>
      <c r="J1380" s="5"/>
      <c r="K1380" s="1"/>
      <c r="L1380" s="1"/>
      <c r="M1380" s="5"/>
      <c r="N1380" s="5"/>
      <c r="O1380" s="5"/>
      <c r="P1380" s="5"/>
      <c r="Q1380" s="5"/>
      <c r="R1380" s="5"/>
      <c r="S1380" s="70"/>
      <c r="T1380" s="70"/>
      <c r="U1380" s="70"/>
      <c r="V1380" s="18"/>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1"/>
      <c r="BA1380" s="1"/>
    </row>
    <row r="1381" spans="2:53">
      <c r="B1381" s="1"/>
      <c r="C1381" s="1"/>
      <c r="D1381" s="1"/>
      <c r="E1381" s="1"/>
      <c r="F1381" s="1"/>
      <c r="G1381" s="5"/>
      <c r="H1381" s="1"/>
      <c r="I1381" s="1"/>
      <c r="J1381" s="5"/>
      <c r="K1381" s="1"/>
      <c r="L1381" s="1"/>
      <c r="M1381" s="5"/>
      <c r="N1381" s="5"/>
      <c r="O1381" s="5"/>
      <c r="P1381" s="5"/>
      <c r="Q1381" s="5"/>
      <c r="R1381" s="5"/>
      <c r="S1381" s="70"/>
      <c r="T1381" s="70"/>
      <c r="U1381" s="70"/>
      <c r="V1381" s="18"/>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1"/>
      <c r="BA1381" s="1"/>
    </row>
    <row r="1382" spans="2:53">
      <c r="B1382" s="1"/>
      <c r="C1382" s="1"/>
      <c r="D1382" s="1"/>
      <c r="E1382" s="1"/>
      <c r="F1382" s="1"/>
      <c r="G1382" s="5"/>
      <c r="H1382" s="1"/>
      <c r="I1382" s="1"/>
      <c r="J1382" s="5"/>
      <c r="K1382" s="1"/>
      <c r="L1382" s="1"/>
      <c r="M1382" s="5"/>
      <c r="N1382" s="5"/>
      <c r="O1382" s="5"/>
      <c r="P1382" s="5"/>
      <c r="Q1382" s="5"/>
      <c r="R1382" s="5"/>
      <c r="S1382" s="70"/>
      <c r="T1382" s="70"/>
      <c r="U1382" s="70"/>
      <c r="V1382" s="18"/>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1"/>
      <c r="BA1382" s="1"/>
    </row>
    <row r="1383" spans="2:53">
      <c r="B1383" s="1"/>
      <c r="C1383" s="1"/>
      <c r="D1383" s="1"/>
      <c r="E1383" s="1"/>
      <c r="F1383" s="1"/>
      <c r="G1383" s="5"/>
      <c r="H1383" s="1"/>
      <c r="I1383" s="1"/>
      <c r="J1383" s="5"/>
      <c r="K1383" s="1"/>
      <c r="L1383" s="1"/>
      <c r="M1383" s="5"/>
      <c r="N1383" s="5"/>
      <c r="O1383" s="5"/>
      <c r="P1383" s="5"/>
      <c r="Q1383" s="5"/>
      <c r="R1383" s="5"/>
      <c r="S1383" s="70"/>
      <c r="T1383" s="70"/>
      <c r="U1383" s="70"/>
      <c r="V1383" s="18"/>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1"/>
      <c r="BA1383" s="1"/>
    </row>
    <row r="1384" spans="2:53">
      <c r="B1384" s="1"/>
      <c r="C1384" s="1"/>
      <c r="D1384" s="1"/>
      <c r="E1384" s="1"/>
      <c r="F1384" s="1"/>
      <c r="G1384" s="5"/>
      <c r="H1384" s="1"/>
      <c r="I1384" s="1"/>
      <c r="J1384" s="5"/>
      <c r="K1384" s="1"/>
      <c r="L1384" s="1"/>
      <c r="M1384" s="5"/>
      <c r="N1384" s="5"/>
      <c r="O1384" s="5"/>
      <c r="P1384" s="5"/>
      <c r="Q1384" s="5"/>
      <c r="R1384" s="5"/>
      <c r="S1384" s="70"/>
      <c r="T1384" s="70"/>
      <c r="U1384" s="70"/>
      <c r="V1384" s="18"/>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1"/>
      <c r="BA1384" s="1"/>
    </row>
    <row r="1385" spans="2:53">
      <c r="B1385" s="1"/>
      <c r="C1385" s="1"/>
      <c r="D1385" s="1"/>
      <c r="E1385" s="1"/>
      <c r="F1385" s="1"/>
      <c r="G1385" s="5"/>
      <c r="H1385" s="1"/>
      <c r="I1385" s="1"/>
      <c r="J1385" s="5"/>
      <c r="K1385" s="1"/>
      <c r="L1385" s="1"/>
      <c r="M1385" s="5"/>
      <c r="N1385" s="5"/>
      <c r="O1385" s="5"/>
      <c r="P1385" s="5"/>
      <c r="Q1385" s="5"/>
      <c r="R1385" s="5"/>
      <c r="S1385" s="70"/>
      <c r="T1385" s="70"/>
      <c r="U1385" s="70"/>
      <c r="V1385" s="18"/>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1"/>
      <c r="BA1385" s="1"/>
    </row>
    <row r="1386" spans="2:53">
      <c r="B1386" s="1"/>
      <c r="C1386" s="1"/>
      <c r="D1386" s="1"/>
      <c r="E1386" s="1"/>
      <c r="F1386" s="1"/>
      <c r="G1386" s="5"/>
      <c r="H1386" s="1"/>
      <c r="I1386" s="1"/>
      <c r="J1386" s="5"/>
      <c r="K1386" s="1"/>
      <c r="L1386" s="1"/>
      <c r="M1386" s="5"/>
      <c r="N1386" s="5"/>
      <c r="O1386" s="5"/>
      <c r="P1386" s="5"/>
      <c r="Q1386" s="5"/>
      <c r="R1386" s="5"/>
      <c r="S1386" s="70"/>
      <c r="T1386" s="70"/>
      <c r="U1386" s="70"/>
      <c r="V1386" s="18"/>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1"/>
      <c r="BA1386" s="1"/>
    </row>
    <row r="1387" spans="2:53">
      <c r="B1387" s="1"/>
      <c r="C1387" s="1"/>
      <c r="D1387" s="1"/>
      <c r="E1387" s="1"/>
      <c r="F1387" s="1"/>
      <c r="G1387" s="5"/>
      <c r="H1387" s="1"/>
      <c r="I1387" s="1"/>
      <c r="J1387" s="5"/>
      <c r="K1387" s="1"/>
      <c r="L1387" s="1"/>
      <c r="M1387" s="5"/>
      <c r="N1387" s="5"/>
      <c r="O1387" s="5"/>
      <c r="P1387" s="5"/>
      <c r="Q1387" s="5"/>
      <c r="R1387" s="5"/>
      <c r="S1387" s="70"/>
      <c r="T1387" s="70"/>
      <c r="U1387" s="70"/>
      <c r="V1387" s="18"/>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1"/>
      <c r="BA1387" s="1"/>
    </row>
    <row r="1388" spans="2:53">
      <c r="B1388" s="1"/>
      <c r="C1388" s="1"/>
      <c r="D1388" s="1"/>
      <c r="E1388" s="1"/>
      <c r="F1388" s="1"/>
      <c r="G1388" s="5"/>
      <c r="H1388" s="1"/>
      <c r="I1388" s="1"/>
      <c r="J1388" s="5"/>
      <c r="K1388" s="1"/>
      <c r="L1388" s="1"/>
      <c r="M1388" s="5"/>
      <c r="N1388" s="5"/>
      <c r="O1388" s="5"/>
      <c r="P1388" s="5"/>
      <c r="Q1388" s="5"/>
      <c r="R1388" s="5"/>
      <c r="S1388" s="70"/>
      <c r="T1388" s="70"/>
      <c r="U1388" s="70"/>
      <c r="V1388" s="18"/>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1"/>
      <c r="BA1388" s="1"/>
    </row>
    <row r="1389" spans="2:53">
      <c r="B1389" s="1"/>
      <c r="C1389" s="1"/>
      <c r="D1389" s="1"/>
      <c r="E1389" s="1"/>
      <c r="F1389" s="1"/>
      <c r="G1389" s="5"/>
      <c r="H1389" s="1"/>
      <c r="I1389" s="1"/>
      <c r="J1389" s="5"/>
      <c r="K1389" s="1"/>
      <c r="L1389" s="1"/>
      <c r="M1389" s="5"/>
      <c r="N1389" s="5"/>
      <c r="O1389" s="5"/>
      <c r="P1389" s="5"/>
      <c r="Q1389" s="5"/>
      <c r="R1389" s="5"/>
      <c r="S1389" s="70"/>
      <c r="T1389" s="70"/>
      <c r="U1389" s="70"/>
      <c r="V1389" s="18"/>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1"/>
      <c r="BA1389" s="1"/>
    </row>
    <row r="1390" spans="2:53">
      <c r="B1390" s="1"/>
      <c r="C1390" s="1"/>
      <c r="D1390" s="1"/>
      <c r="E1390" s="1"/>
      <c r="F1390" s="1"/>
      <c r="G1390" s="5"/>
      <c r="H1390" s="1"/>
      <c r="I1390" s="1"/>
      <c r="J1390" s="5"/>
      <c r="K1390" s="1"/>
      <c r="L1390" s="1"/>
      <c r="M1390" s="5"/>
      <c r="N1390" s="5"/>
      <c r="O1390" s="5"/>
      <c r="P1390" s="5"/>
      <c r="Q1390" s="5"/>
      <c r="R1390" s="5"/>
      <c r="S1390" s="70"/>
      <c r="T1390" s="70"/>
      <c r="U1390" s="70"/>
      <c r="V1390" s="18"/>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1"/>
      <c r="BA1390" s="1"/>
    </row>
    <row r="1391" spans="2:53">
      <c r="B1391" s="1"/>
      <c r="C1391" s="1"/>
      <c r="D1391" s="1"/>
      <c r="E1391" s="1"/>
      <c r="F1391" s="1"/>
      <c r="G1391" s="5"/>
      <c r="H1391" s="1"/>
      <c r="I1391" s="1"/>
      <c r="J1391" s="5"/>
      <c r="K1391" s="1"/>
      <c r="L1391" s="1"/>
      <c r="M1391" s="5"/>
      <c r="N1391" s="5"/>
      <c r="O1391" s="5"/>
      <c r="P1391" s="5"/>
      <c r="Q1391" s="5"/>
      <c r="R1391" s="5"/>
      <c r="S1391" s="70"/>
      <c r="T1391" s="70"/>
      <c r="U1391" s="70"/>
      <c r="V1391" s="18"/>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1"/>
      <c r="BA1391" s="1"/>
    </row>
    <row r="1392" spans="2:53">
      <c r="B1392" s="1"/>
      <c r="C1392" s="1"/>
      <c r="D1392" s="1"/>
      <c r="E1392" s="1"/>
      <c r="F1392" s="1"/>
      <c r="G1392" s="5"/>
      <c r="H1392" s="1"/>
      <c r="I1392" s="1"/>
      <c r="J1392" s="5"/>
      <c r="K1392" s="1"/>
      <c r="L1392" s="1"/>
      <c r="M1392" s="5"/>
      <c r="N1392" s="5"/>
      <c r="O1392" s="5"/>
      <c r="P1392" s="5"/>
      <c r="Q1392" s="5"/>
      <c r="R1392" s="5"/>
      <c r="S1392" s="70"/>
      <c r="T1392" s="70"/>
      <c r="U1392" s="70"/>
      <c r="V1392" s="18"/>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1"/>
      <c r="BA1392" s="1"/>
    </row>
    <row r="1393" spans="2:53">
      <c r="B1393" s="1"/>
      <c r="C1393" s="1"/>
      <c r="D1393" s="1"/>
      <c r="E1393" s="1"/>
      <c r="F1393" s="1"/>
      <c r="G1393" s="5"/>
      <c r="H1393" s="1"/>
      <c r="I1393" s="1"/>
      <c r="J1393" s="5"/>
      <c r="K1393" s="1"/>
      <c r="L1393" s="1"/>
      <c r="M1393" s="5"/>
      <c r="N1393" s="5"/>
      <c r="O1393" s="5"/>
      <c r="P1393" s="5"/>
      <c r="Q1393" s="5"/>
      <c r="R1393" s="5"/>
      <c r="S1393" s="70"/>
      <c r="T1393" s="70"/>
      <c r="U1393" s="70"/>
      <c r="V1393" s="18"/>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1"/>
      <c r="BA1393" s="1"/>
    </row>
    <row r="1394" spans="2:53">
      <c r="B1394" s="1"/>
      <c r="C1394" s="1"/>
      <c r="D1394" s="1"/>
      <c r="E1394" s="1"/>
      <c r="F1394" s="1"/>
      <c r="G1394" s="5"/>
      <c r="H1394" s="1"/>
      <c r="I1394" s="1"/>
      <c r="J1394" s="5"/>
      <c r="K1394" s="1"/>
      <c r="L1394" s="1"/>
      <c r="M1394" s="5"/>
      <c r="N1394" s="5"/>
      <c r="O1394" s="5"/>
      <c r="P1394" s="5"/>
      <c r="Q1394" s="5"/>
      <c r="R1394" s="5"/>
      <c r="S1394" s="70"/>
      <c r="T1394" s="70"/>
      <c r="U1394" s="70"/>
      <c r="V1394" s="18"/>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1"/>
      <c r="BA1394" s="1"/>
    </row>
    <row r="1395" spans="2:53">
      <c r="B1395" s="1"/>
      <c r="C1395" s="1"/>
      <c r="D1395" s="1"/>
      <c r="E1395" s="1"/>
      <c r="F1395" s="1"/>
      <c r="G1395" s="5"/>
      <c r="H1395" s="1"/>
      <c r="I1395" s="1"/>
      <c r="J1395" s="5"/>
      <c r="K1395" s="1"/>
      <c r="L1395" s="1"/>
      <c r="M1395" s="5"/>
      <c r="N1395" s="5"/>
      <c r="O1395" s="5"/>
      <c r="P1395" s="5"/>
      <c r="Q1395" s="5"/>
      <c r="R1395" s="5"/>
      <c r="S1395" s="70"/>
      <c r="T1395" s="70"/>
      <c r="U1395" s="70"/>
      <c r="V1395" s="18"/>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1"/>
      <c r="BA1395" s="1"/>
    </row>
    <row r="1396" spans="2:53">
      <c r="B1396" s="1"/>
      <c r="C1396" s="1"/>
      <c r="D1396" s="1"/>
      <c r="E1396" s="1"/>
      <c r="F1396" s="1"/>
      <c r="G1396" s="5"/>
      <c r="H1396" s="1"/>
      <c r="I1396" s="1"/>
      <c r="J1396" s="5"/>
      <c r="K1396" s="1"/>
      <c r="L1396" s="1"/>
      <c r="M1396" s="5"/>
      <c r="N1396" s="5"/>
      <c r="O1396" s="5"/>
      <c r="P1396" s="5"/>
      <c r="Q1396" s="5"/>
      <c r="R1396" s="5"/>
      <c r="S1396" s="70"/>
      <c r="T1396" s="70"/>
      <c r="U1396" s="70"/>
      <c r="V1396" s="18"/>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1"/>
      <c r="BA1396" s="1"/>
    </row>
    <row r="1397" spans="2:53">
      <c r="B1397" s="1"/>
      <c r="C1397" s="1"/>
      <c r="D1397" s="1"/>
      <c r="E1397" s="1"/>
      <c r="F1397" s="1"/>
      <c r="G1397" s="5"/>
      <c r="H1397" s="1"/>
      <c r="I1397" s="1"/>
      <c r="J1397" s="5"/>
      <c r="K1397" s="1"/>
      <c r="L1397" s="1"/>
      <c r="M1397" s="5"/>
      <c r="N1397" s="5"/>
      <c r="O1397" s="5"/>
      <c r="P1397" s="5"/>
      <c r="Q1397" s="5"/>
      <c r="R1397" s="5"/>
      <c r="S1397" s="70"/>
      <c r="T1397" s="70"/>
      <c r="U1397" s="70"/>
      <c r="V1397" s="18"/>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1"/>
      <c r="BA1397" s="1"/>
    </row>
    <row r="1398" spans="2:53">
      <c r="B1398" s="1"/>
      <c r="C1398" s="1"/>
      <c r="D1398" s="1"/>
      <c r="E1398" s="1"/>
      <c r="F1398" s="1"/>
      <c r="G1398" s="5"/>
      <c r="H1398" s="1"/>
      <c r="I1398" s="1"/>
      <c r="J1398" s="5"/>
      <c r="K1398" s="1"/>
      <c r="L1398" s="1"/>
      <c r="M1398" s="5"/>
      <c r="N1398" s="5"/>
      <c r="O1398" s="5"/>
      <c r="P1398" s="5"/>
      <c r="Q1398" s="5"/>
      <c r="R1398" s="5"/>
      <c r="S1398" s="70"/>
      <c r="T1398" s="70"/>
      <c r="U1398" s="70"/>
      <c r="V1398" s="18"/>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1"/>
      <c r="BA1398" s="1"/>
    </row>
  </sheetData>
  <sheetProtection password="E5F9" sheet="1" objects="1" scenarios="1"/>
  <dataConsolidate/>
  <mergeCells count="15">
    <mergeCell ref="H1:H2"/>
    <mergeCell ref="A1:A2"/>
    <mergeCell ref="B1:B2"/>
    <mergeCell ref="C1:C2"/>
    <mergeCell ref="D1:F1"/>
    <mergeCell ref="G1:G2"/>
    <mergeCell ref="P1:P2"/>
    <mergeCell ref="Q1:Q2"/>
    <mergeCell ref="S1:U1"/>
    <mergeCell ref="I1:I2"/>
    <mergeCell ref="J1:J2"/>
    <mergeCell ref="K1:K2"/>
    <mergeCell ref="L1:L2"/>
    <mergeCell ref="M1:M2"/>
    <mergeCell ref="N1:N2"/>
  </mergeCells>
  <conditionalFormatting sqref="W108:Y134 W6:Y106">
    <cfRule type="cellIs" dxfId="9" priority="5" operator="lessThan">
      <formula>0</formula>
    </cfRule>
  </conditionalFormatting>
  <conditionalFormatting sqref="I114:I134 I108:I112 I5:I106">
    <cfRule type="expression" dxfId="8" priority="4">
      <formula>"IF(G6&gt;=R2)"</formula>
    </cfRule>
  </conditionalFormatting>
  <conditionalFormatting sqref="AX1389">
    <cfRule type="cellIs" dxfId="7" priority="3" operator="equal">
      <formula>FALSE</formula>
    </cfRule>
  </conditionalFormatting>
  <conditionalFormatting sqref="V6:V105">
    <cfRule type="cellIs" dxfId="6" priority="1" operator="lessThan">
      <formula>$W$3</formula>
    </cfRule>
    <cfRule type="cellIs" dxfId="5" priority="2" operator="lessThan">
      <formula>42094</formula>
    </cfRule>
  </conditionalFormatting>
  <dataValidations count="11">
    <dataValidation type="whole" operator="greaterThanOrEqual" allowBlank="1" showInputMessage="1" showErrorMessage="1" sqref="U6:U105">
      <formula1>D6</formula1>
    </dataValidation>
    <dataValidation type="list" allowBlank="1" showInputMessage="1" showErrorMessage="1" sqref="L6:L134">
      <formula1>$D$139:$D$140</formula1>
    </dataValidation>
    <dataValidation type="whole" allowBlank="1" showInputMessage="1" showErrorMessage="1" sqref="D6:D112">
      <formula1>1985</formula1>
      <formula2>2050</formula2>
    </dataValidation>
    <dataValidation type="whole" allowBlank="1" showInputMessage="1" showErrorMessage="1" sqref="E2:E112 T6:T105">
      <formula1>1</formula1>
      <formula2>12</formula2>
    </dataValidation>
    <dataValidation type="whole" operator="lessThan" allowBlank="1" showInputMessage="1" showErrorMessage="1" sqref="F6:F112">
      <formula1>32</formula1>
    </dataValidation>
    <dataValidation type="list" allowBlank="1" showInputMessage="1" showErrorMessage="1" sqref="R6:R105">
      <formula1>ABC</formula1>
    </dataValidation>
    <dataValidation type="list" allowBlank="1" showInputMessage="1" showErrorMessage="1" sqref="X2">
      <formula1>$Z$2:$AY$2</formula1>
    </dataValidation>
    <dataValidation type="list" allowBlank="1" showInputMessage="1" showErrorMessage="1" sqref="B6:B105">
      <formula1>furniture</formula1>
    </dataValidation>
    <dataValidation type="list" allowBlank="1" showInputMessage="1" showErrorMessage="1" sqref="Y2">
      <formula1>$BB$2:$CA$2</formula1>
    </dataValidation>
    <dataValidation type="whole" operator="lessThanOrEqual" allowBlank="1" showInputMessage="1" showErrorMessage="1" sqref="I6:I105">
      <formula1>H6</formula1>
    </dataValidation>
    <dataValidation type="whole" allowBlank="1" showInputMessage="1" showErrorMessage="1" sqref="S6:S105">
      <formula1>1</formula1>
      <formula2>31</formula2>
    </dataValidation>
  </dataValidation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CA1398"/>
  <sheetViews>
    <sheetView topLeftCell="B1" zoomScale="80" zoomScaleNormal="80" workbookViewId="0">
      <pane ySplit="2" topLeftCell="A102" activePane="bottomLeft" state="frozen"/>
      <selection pane="bottomLeft" activeCell="B261" sqref="B261"/>
    </sheetView>
  </sheetViews>
  <sheetFormatPr defaultRowHeight="15"/>
  <cols>
    <col min="1" max="1" width="4.85546875" style="46" hidden="1" customWidth="1"/>
    <col min="2" max="2" width="114.28515625" style="46" bestFit="1" customWidth="1"/>
    <col min="3" max="3" width="34.42578125" style="46" bestFit="1" customWidth="1"/>
    <col min="4" max="4" width="8.7109375" style="46" bestFit="1" customWidth="1"/>
    <col min="5" max="5" width="7.42578125" style="46" bestFit="1" customWidth="1"/>
    <col min="6" max="6" width="4.5703125" style="46" bestFit="1" customWidth="1"/>
    <col min="7" max="7" width="11.28515625" style="50" hidden="1" customWidth="1"/>
    <col min="8" max="8" width="12.85546875" style="46" bestFit="1" customWidth="1"/>
    <col min="9" max="9" width="12" style="46" bestFit="1" customWidth="1"/>
    <col min="10" max="10" width="12.85546875" style="50" bestFit="1" customWidth="1"/>
    <col min="11" max="11" width="9.42578125" style="46" bestFit="1" customWidth="1"/>
    <col min="12" max="12" width="6.5703125" style="46" bestFit="1" customWidth="1"/>
    <col min="13" max="13" width="8.140625" style="50" bestFit="1" customWidth="1"/>
    <col min="14" max="14" width="7" style="50" bestFit="1" customWidth="1"/>
    <col min="15" max="15" width="11.28515625" style="50" hidden="1" customWidth="1"/>
    <col min="16" max="16" width="6" style="50" bestFit="1" customWidth="1"/>
    <col min="17" max="17" width="10.28515625" style="50" bestFit="1" customWidth="1"/>
    <col min="18" max="18" width="8.140625" style="50" bestFit="1" customWidth="1"/>
    <col min="19" max="19" width="5" style="71" bestFit="1" customWidth="1"/>
    <col min="20" max="20" width="8.42578125" style="71" bestFit="1" customWidth="1"/>
    <col min="21" max="21" width="5.85546875" style="71" bestFit="1" customWidth="1"/>
    <col min="22" max="22" width="11.28515625" style="66" bestFit="1" customWidth="1"/>
    <col min="23" max="23" width="13.42578125" style="50" bestFit="1" customWidth="1"/>
    <col min="24" max="24" width="19.42578125" style="50" bestFit="1" customWidth="1"/>
    <col min="25" max="25" width="12" style="50" bestFit="1" customWidth="1"/>
    <col min="26" max="26" width="11.28515625" style="50" hidden="1" customWidth="1"/>
    <col min="27" max="28" width="13" style="50" hidden="1" customWidth="1"/>
    <col min="29" max="47" width="11.5703125" style="50" hidden="1" customWidth="1"/>
    <col min="48" max="51" width="11.28515625" style="50" hidden="1" customWidth="1"/>
    <col min="52" max="52" width="11.5703125" style="46" hidden="1" customWidth="1"/>
    <col min="53" max="53" width="11.28515625" style="46" hidden="1" customWidth="1"/>
    <col min="54" max="54" width="27" style="46" hidden="1" customWidth="1"/>
    <col min="55" max="79" width="11.28515625" style="46" hidden="1" customWidth="1"/>
    <col min="80" max="16384" width="9.140625" style="46"/>
  </cols>
  <sheetData>
    <row r="1" spans="1:79" s="42" customFormat="1" ht="37.5" customHeight="1" thickBot="1">
      <c r="A1" s="163" t="s">
        <v>137</v>
      </c>
      <c r="B1" s="164" t="s">
        <v>122</v>
      </c>
      <c r="C1" s="164" t="s">
        <v>123</v>
      </c>
      <c r="D1" s="166" t="s">
        <v>117</v>
      </c>
      <c r="E1" s="167"/>
      <c r="F1" s="168"/>
      <c r="G1" s="156" t="s">
        <v>116</v>
      </c>
      <c r="H1" s="161" t="s">
        <v>115</v>
      </c>
      <c r="I1" s="161" t="s">
        <v>113</v>
      </c>
      <c r="J1" s="156" t="s">
        <v>112</v>
      </c>
      <c r="K1" s="161" t="s">
        <v>111</v>
      </c>
      <c r="L1" s="161" t="s">
        <v>114</v>
      </c>
      <c r="M1" s="156" t="s">
        <v>110</v>
      </c>
      <c r="N1" s="156" t="s">
        <v>109</v>
      </c>
      <c r="O1" s="90" t="s">
        <v>108</v>
      </c>
      <c r="P1" s="156" t="s">
        <v>107</v>
      </c>
      <c r="Q1" s="156" t="s">
        <v>106</v>
      </c>
      <c r="R1" s="94"/>
      <c r="S1" s="158" t="s">
        <v>133</v>
      </c>
      <c r="T1" s="159"/>
      <c r="U1" s="160"/>
      <c r="V1" s="94" t="s">
        <v>131</v>
      </c>
      <c r="W1" s="26" t="s">
        <v>124</v>
      </c>
      <c r="X1" s="76" t="s">
        <v>119</v>
      </c>
      <c r="Y1" s="73" t="s">
        <v>139</v>
      </c>
      <c r="Z1" s="27"/>
      <c r="AA1" s="27"/>
      <c r="AB1" s="27"/>
      <c r="AC1" s="27"/>
      <c r="AD1" s="27"/>
      <c r="AE1" s="27"/>
      <c r="AF1" s="27"/>
      <c r="AG1" s="27"/>
      <c r="AH1" s="27"/>
      <c r="AI1" s="27"/>
      <c r="AJ1" s="27"/>
      <c r="AK1" s="27"/>
      <c r="AL1" s="27"/>
      <c r="AM1" s="27"/>
      <c r="AN1" s="27"/>
      <c r="AO1" s="27"/>
      <c r="AP1" s="27"/>
      <c r="AQ1" s="27"/>
      <c r="AR1" s="27"/>
      <c r="AS1" s="27"/>
      <c r="AT1" s="27"/>
      <c r="AU1" s="27"/>
      <c r="AV1" s="27"/>
      <c r="AW1" s="27"/>
      <c r="AX1" s="28"/>
      <c r="AY1" s="29"/>
      <c r="AZ1" s="40"/>
      <c r="BA1" s="41"/>
      <c r="BB1" s="77" t="s">
        <v>138</v>
      </c>
    </row>
    <row r="2" spans="1:79" s="42" customFormat="1" ht="27.75" customHeight="1" thickBot="1">
      <c r="A2" s="163"/>
      <c r="B2" s="165"/>
      <c r="C2" s="165"/>
      <c r="D2" s="91" t="s">
        <v>103</v>
      </c>
      <c r="E2" s="25" t="s">
        <v>105</v>
      </c>
      <c r="F2" s="93" t="s">
        <v>104</v>
      </c>
      <c r="G2" s="157"/>
      <c r="H2" s="162"/>
      <c r="I2" s="162"/>
      <c r="J2" s="157"/>
      <c r="K2" s="162"/>
      <c r="L2" s="162"/>
      <c r="M2" s="157"/>
      <c r="N2" s="157"/>
      <c r="O2" s="30" t="s">
        <v>103</v>
      </c>
      <c r="P2" s="157"/>
      <c r="Q2" s="157"/>
      <c r="R2" s="95" t="s">
        <v>128</v>
      </c>
      <c r="S2" s="95" t="s">
        <v>134</v>
      </c>
      <c r="T2" s="95" t="s">
        <v>135</v>
      </c>
      <c r="U2" s="95" t="s">
        <v>136</v>
      </c>
      <c r="V2" s="95" t="s">
        <v>132</v>
      </c>
      <c r="W2" s="31" t="s">
        <v>125</v>
      </c>
      <c r="X2" s="142">
        <v>42094</v>
      </c>
      <c r="Y2" s="143">
        <v>42094</v>
      </c>
      <c r="Z2" s="32">
        <f>DATE(2015,3,31)</f>
        <v>42094</v>
      </c>
      <c r="AA2" s="32">
        <f>DATE(2016,3,31)</f>
        <v>42460</v>
      </c>
      <c r="AB2" s="32">
        <f>DATE(2017,3,31)</f>
        <v>42825</v>
      </c>
      <c r="AC2" s="32">
        <f>DATE(2018,3,31)</f>
        <v>43190</v>
      </c>
      <c r="AD2" s="32">
        <f>DATE(2019,3,31)</f>
        <v>43555</v>
      </c>
      <c r="AE2" s="32">
        <f>DATE(2020,3,31)</f>
        <v>43921</v>
      </c>
      <c r="AF2" s="32">
        <f>DATE(2021,3,31)</f>
        <v>44286</v>
      </c>
      <c r="AG2" s="32">
        <f>DATE(2022,3,31)</f>
        <v>44651</v>
      </c>
      <c r="AH2" s="32">
        <f>DATE(2023,3,31)</f>
        <v>45016</v>
      </c>
      <c r="AI2" s="32">
        <f>DATE(2024,3,31)</f>
        <v>45382</v>
      </c>
      <c r="AJ2" s="32">
        <f>DATE(2025,3,31)</f>
        <v>45747</v>
      </c>
      <c r="AK2" s="32">
        <f>DATE(2026,3,31)</f>
        <v>46112</v>
      </c>
      <c r="AL2" s="32">
        <f>DATE(2027,3,31)</f>
        <v>46477</v>
      </c>
      <c r="AM2" s="32">
        <f>DATE(2028,3,31)</f>
        <v>46843</v>
      </c>
      <c r="AN2" s="32">
        <f>DATE(2029,3,31)</f>
        <v>47208</v>
      </c>
      <c r="AO2" s="32">
        <f>DATE(2030,3,31)</f>
        <v>47573</v>
      </c>
      <c r="AP2" s="32">
        <f>DATE(2031,3,31)</f>
        <v>47938</v>
      </c>
      <c r="AQ2" s="32">
        <f>DATE(2032,3,31)</f>
        <v>48304</v>
      </c>
      <c r="AR2" s="32">
        <f>DATE(2033,3,31)</f>
        <v>48669</v>
      </c>
      <c r="AS2" s="32">
        <v>49034</v>
      </c>
      <c r="AT2" s="32">
        <v>49399</v>
      </c>
      <c r="AU2" s="32">
        <v>49765</v>
      </c>
      <c r="AV2" s="32">
        <v>50130</v>
      </c>
      <c r="AW2" s="32">
        <v>50495</v>
      </c>
      <c r="AX2" s="32">
        <v>50860</v>
      </c>
      <c r="AY2" s="32">
        <v>51226</v>
      </c>
      <c r="AZ2" s="43"/>
      <c r="BA2" s="44"/>
      <c r="BB2" s="32">
        <f>DATE(2015,3,31)</f>
        <v>42094</v>
      </c>
      <c r="BC2" s="32">
        <f>DATE(2016,3,31)</f>
        <v>42460</v>
      </c>
      <c r="BD2" s="32">
        <f>DATE(2017,3,31)</f>
        <v>42825</v>
      </c>
      <c r="BE2" s="32">
        <f>DATE(2018,3,31)</f>
        <v>43190</v>
      </c>
      <c r="BF2" s="32">
        <f>DATE(2019,3,31)</f>
        <v>43555</v>
      </c>
      <c r="BG2" s="32">
        <f>DATE(2020,3,31)</f>
        <v>43921</v>
      </c>
      <c r="BH2" s="32">
        <f>DATE(2021,3,31)</f>
        <v>44286</v>
      </c>
      <c r="BI2" s="32">
        <f>DATE(2022,3,31)</f>
        <v>44651</v>
      </c>
      <c r="BJ2" s="32">
        <f>DATE(2023,3,31)</f>
        <v>45016</v>
      </c>
      <c r="BK2" s="32">
        <f>DATE(2024,3,31)</f>
        <v>45382</v>
      </c>
      <c r="BL2" s="32">
        <f>DATE(2025,3,31)</f>
        <v>45747</v>
      </c>
      <c r="BM2" s="32">
        <f>DATE(2026,3,31)</f>
        <v>46112</v>
      </c>
      <c r="BN2" s="32">
        <f>DATE(2027,3,31)</f>
        <v>46477</v>
      </c>
      <c r="BO2" s="32">
        <f>DATE(2028,3,31)</f>
        <v>46843</v>
      </c>
      <c r="BP2" s="32">
        <f>DATE(2029,3,31)</f>
        <v>47208</v>
      </c>
      <c r="BQ2" s="32">
        <f>DATE(2030,3,31)</f>
        <v>47573</v>
      </c>
      <c r="BR2" s="32">
        <f>DATE(2031,3,31)</f>
        <v>47938</v>
      </c>
      <c r="BS2" s="32">
        <f>DATE(2032,3,31)</f>
        <v>48304</v>
      </c>
      <c r="BT2" s="32">
        <f>DATE(2033,3,31)</f>
        <v>48669</v>
      </c>
      <c r="BU2" s="32">
        <v>49034</v>
      </c>
      <c r="BV2" s="32">
        <v>49399</v>
      </c>
      <c r="BW2" s="32">
        <v>49765</v>
      </c>
      <c r="BX2" s="32">
        <v>50130</v>
      </c>
      <c r="BY2" s="32">
        <v>50495</v>
      </c>
      <c r="BZ2" s="32">
        <v>50860</v>
      </c>
      <c r="CA2" s="32">
        <v>51226</v>
      </c>
    </row>
    <row r="3" spans="1:79" s="42" customFormat="1" ht="0.75" hidden="1" customHeight="1" thickBot="1">
      <c r="B3" s="17"/>
      <c r="C3" s="6"/>
      <c r="D3" s="6"/>
      <c r="E3" s="6"/>
      <c r="F3" s="6"/>
      <c r="G3" s="33"/>
      <c r="H3" s="6"/>
      <c r="I3" s="6"/>
      <c r="J3" s="33"/>
      <c r="K3" s="6"/>
      <c r="L3" s="6"/>
      <c r="M3" s="33"/>
      <c r="N3" s="33"/>
      <c r="O3" s="33"/>
      <c r="P3" s="33"/>
      <c r="Q3" s="33"/>
      <c r="R3" s="33"/>
      <c r="S3" s="33"/>
      <c r="T3" s="33"/>
      <c r="U3" s="33"/>
      <c r="V3" s="33"/>
      <c r="W3" s="34">
        <f>DATE(2014,3,31)</f>
        <v>41729</v>
      </c>
      <c r="X3" s="34"/>
      <c r="Y3" s="34"/>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44"/>
      <c r="BA3" s="44"/>
      <c r="BB3" s="40"/>
      <c r="BC3" s="41"/>
      <c r="BD3" s="41"/>
      <c r="BE3" s="41"/>
      <c r="BF3" s="41"/>
      <c r="BG3" s="41"/>
      <c r="BH3" s="41"/>
      <c r="BI3" s="41"/>
      <c r="BJ3" s="41"/>
      <c r="BK3" s="41"/>
      <c r="BL3" s="41"/>
      <c r="BM3" s="41"/>
      <c r="BN3" s="41"/>
      <c r="BO3" s="41"/>
      <c r="BP3" s="41"/>
      <c r="BQ3" s="41"/>
      <c r="BR3" s="41"/>
      <c r="BS3" s="41"/>
      <c r="BT3" s="41"/>
      <c r="BU3" s="41"/>
      <c r="BV3" s="41"/>
      <c r="BW3" s="41"/>
      <c r="BX3" s="41"/>
      <c r="BY3" s="41"/>
      <c r="BZ3" s="41"/>
      <c r="CA3" s="98"/>
    </row>
    <row r="4" spans="1:79" s="42" customFormat="1" ht="45" customHeight="1" thickBot="1">
      <c r="B4" s="97" t="s">
        <v>145</v>
      </c>
      <c r="C4" s="92"/>
      <c r="D4" s="92"/>
      <c r="E4" s="92"/>
      <c r="F4" s="92"/>
      <c r="G4" s="36"/>
      <c r="H4" s="92"/>
      <c r="I4" s="92"/>
      <c r="J4" s="36"/>
      <c r="K4" s="92"/>
      <c r="L4" s="92"/>
      <c r="M4" s="36"/>
      <c r="N4" s="36"/>
      <c r="O4" s="36"/>
      <c r="P4" s="36"/>
      <c r="Q4" s="36"/>
      <c r="R4" s="36"/>
      <c r="S4" s="36"/>
      <c r="T4" s="36"/>
      <c r="U4" s="36"/>
      <c r="V4" s="36"/>
      <c r="W4" s="37"/>
      <c r="X4" s="37"/>
      <c r="Y4" s="37"/>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9"/>
      <c r="AZ4" s="43"/>
      <c r="BA4" s="44"/>
      <c r="BB4" s="40"/>
      <c r="BC4" s="41"/>
      <c r="BD4" s="41"/>
      <c r="BE4" s="41"/>
      <c r="BF4" s="41"/>
      <c r="BG4" s="41"/>
      <c r="BH4" s="41"/>
      <c r="BI4" s="41"/>
      <c r="BJ4" s="41"/>
      <c r="BK4" s="41"/>
      <c r="BL4" s="41"/>
      <c r="BM4" s="41"/>
      <c r="BN4" s="41"/>
      <c r="BO4" s="41"/>
      <c r="BP4" s="41"/>
      <c r="BQ4" s="41"/>
      <c r="BR4" s="41"/>
      <c r="BS4" s="41"/>
      <c r="BT4" s="41"/>
      <c r="BU4" s="41"/>
      <c r="BV4" s="41"/>
      <c r="BW4" s="41"/>
      <c r="BX4" s="41"/>
      <c r="BY4" s="41"/>
      <c r="BZ4" s="41"/>
      <c r="CA4" s="98"/>
    </row>
    <row r="5" spans="1:79" ht="24" hidden="1" thickBot="1">
      <c r="B5" s="96"/>
      <c r="C5" s="10"/>
      <c r="D5" s="1"/>
      <c r="E5" s="10"/>
      <c r="F5" s="1"/>
      <c r="G5" s="60"/>
      <c r="H5" s="1"/>
      <c r="I5" s="10"/>
      <c r="J5" s="5"/>
      <c r="K5" s="10"/>
      <c r="L5" s="1"/>
      <c r="M5" s="11"/>
      <c r="N5" s="5"/>
      <c r="O5" s="11"/>
      <c r="P5" s="5"/>
      <c r="Q5" s="11"/>
      <c r="R5" s="5"/>
      <c r="S5" s="5"/>
      <c r="T5" s="5"/>
      <c r="U5" s="5"/>
      <c r="V5" s="5"/>
      <c r="W5" s="14"/>
      <c r="X5" s="14"/>
      <c r="Y5" s="14"/>
      <c r="Z5" s="67"/>
      <c r="AA5" s="67"/>
      <c r="AB5" s="23"/>
      <c r="AC5" s="14"/>
      <c r="AD5" s="23"/>
      <c r="AE5" s="14"/>
      <c r="AF5" s="23"/>
      <c r="AG5" s="14"/>
      <c r="AH5" s="23"/>
      <c r="AI5" s="14"/>
      <c r="AJ5" s="23"/>
      <c r="AK5" s="14"/>
      <c r="AL5" s="23"/>
      <c r="AM5" s="14"/>
      <c r="AN5" s="23"/>
      <c r="AO5" s="14"/>
      <c r="AP5" s="23"/>
      <c r="AQ5" s="14"/>
      <c r="AR5" s="23"/>
      <c r="AS5" s="14"/>
      <c r="AT5" s="23"/>
      <c r="AU5" s="14"/>
      <c r="AV5" s="23"/>
      <c r="AW5" s="14"/>
      <c r="AX5" s="23"/>
      <c r="AY5" s="15"/>
      <c r="AZ5" s="20"/>
      <c r="BA5" s="1"/>
      <c r="BB5" s="20"/>
      <c r="BC5" s="1"/>
      <c r="BD5" s="1"/>
      <c r="BE5" s="1"/>
      <c r="BF5" s="1"/>
      <c r="BG5" s="1"/>
      <c r="BH5" s="1"/>
      <c r="BI5" s="1"/>
      <c r="BJ5" s="1"/>
      <c r="BK5" s="1"/>
      <c r="BL5" s="1"/>
      <c r="BM5" s="1"/>
      <c r="BN5" s="1"/>
      <c r="BO5" s="1"/>
      <c r="BP5" s="1"/>
      <c r="BQ5" s="1"/>
      <c r="BR5" s="1"/>
      <c r="BS5" s="1"/>
      <c r="BT5" s="1"/>
      <c r="BU5" s="1"/>
      <c r="BV5" s="1"/>
      <c r="BW5" s="1"/>
      <c r="BX5" s="1"/>
      <c r="BY5" s="1"/>
      <c r="BZ5" s="1"/>
      <c r="CA5" s="99"/>
    </row>
    <row r="6" spans="1:79">
      <c r="A6" s="24">
        <v>5</v>
      </c>
      <c r="B6" s="24" t="s">
        <v>99</v>
      </c>
      <c r="C6" s="24" t="s">
        <v>126</v>
      </c>
      <c r="D6" s="8">
        <v>1985</v>
      </c>
      <c r="E6" s="9">
        <v>4</v>
      </c>
      <c r="F6" s="8">
        <v>1</v>
      </c>
      <c r="G6" s="63">
        <f t="shared" ref="G6:G40" si="0">DATE(D6,E6,F6)-1</f>
        <v>31137</v>
      </c>
      <c r="H6" s="10">
        <v>0</v>
      </c>
      <c r="I6" s="7">
        <v>0</v>
      </c>
      <c r="J6" s="60">
        <f t="shared" ref="J6:J40" si="1">H6-I6</f>
        <v>0</v>
      </c>
      <c r="K6" s="62">
        <f t="shared" ref="K6:K40" si="2">H6*0.05</f>
        <v>0</v>
      </c>
      <c r="L6" s="10" t="s">
        <v>96</v>
      </c>
      <c r="M6" s="62">
        <f>VLOOKUP(B6,$B$139:$C$238,2,FALSE)</f>
        <v>30</v>
      </c>
      <c r="N6" s="61">
        <f t="shared" ref="N6:N69" si="3">IF(O6&gt;$W$3,IF(G6&lt;$W$3,DATEDIF(G6,$W$3,"D")/365,0),M6)</f>
        <v>29.019178082191782</v>
      </c>
      <c r="O6" s="63">
        <f t="shared" ref="O6:O69" si="4">DATE(D6+M6,E6,F6-1)</f>
        <v>42094</v>
      </c>
      <c r="P6" s="61">
        <f t="shared" ref="P6:P69" si="5">IF($O6&gt;$W$5,M6-N6,0)</f>
        <v>0.98082191780821759</v>
      </c>
      <c r="Q6" s="110">
        <f t="shared" ref="Q6:Q69" si="6">ROUND(IF(J6&gt;K6,IF(P6&gt;0,(1-((K6/J6)^(1/P6))),0),0),4)</f>
        <v>0</v>
      </c>
      <c r="R6" s="147" t="s">
        <v>129</v>
      </c>
      <c r="S6" s="148">
        <v>17</v>
      </c>
      <c r="T6" s="149">
        <v>4</v>
      </c>
      <c r="U6" s="148">
        <v>2035</v>
      </c>
      <c r="V6" s="115">
        <f t="shared" ref="V6:V37" si="7">IF($R6=$Q$113,DATE($U6,$T6,$S6),DATE(2050,3,31))</f>
        <v>49416</v>
      </c>
      <c r="W6" s="61">
        <f t="shared" ref="W6:W69" si="8">IF($W$3&gt;=$O6,(J6-K6),0)</f>
        <v>0</v>
      </c>
      <c r="X6" s="61">
        <f t="shared" ref="X6:X69" si="9">HLOOKUP(X$2,$Z$2:$AY$105,A6,FALSE)</f>
        <v>0</v>
      </c>
      <c r="Y6" s="61">
        <f t="shared" ref="Y6:Y69" si="10">HLOOKUP($Y$2,$BB$2:$CA$105,A6,FALSE)</f>
        <v>0</v>
      </c>
      <c r="Z6" s="61">
        <f t="shared" ref="Z6:Z37" si="11">IF($O6&lt;=$W$3,0,IF($G6&gt;=Z$2,0,IF($K6&gt;=$J6,0,IF($P6&lt;=1,$J6-$K6,IF($L6=$D$139,(($J6-$K6)/$P6),($J6*Q6))*IF($V6&lt;=Z$2,(DATEDIF($W$3,$V6,"D")/365),IF($G6&gt;$W$3,(DATEDIF($G6,$Z$2,"D")/365),1))))))</f>
        <v>0</v>
      </c>
      <c r="AA6" s="61">
        <f>IF($V6&lt;=Z$2,0,IF($O6&lt;=Z$2,0,IF($G6&gt;=AA$2,0,IF($K6&gt;=$J6,0,IF($O6&lt;=AA$2,($J6-(SUM($K6,SUM($Z6:Z6)))),IF($L6=$D$139,(($J6-$K6)/$P6),(($J6-SUM($Z6:Z6))*$Q6))*IF($V6&lt;=AA$2,(DATEDIF(Z$2,$V6,"D")/365),IF($G6&gt;Z$2,(DATEDIF($G6,AA$2,"D")/365),1)))))))</f>
        <v>0</v>
      </c>
      <c r="AB6" s="61">
        <f>IF($V6&lt;=AA$2,0,IF($O6&lt;=AA$2,0,IF($G6&gt;=AB$2,0,IF($K6&gt;=$J6,0,IF($O6&lt;=AB$2,($J6-(SUM($K6,SUM($Z6:AA6)))),IF($L6=$D$139,(($J6-$K6)/$P6),(($J6-SUM($Z6:AA6))*$Q6))*IF($V6&lt;=AB$2,(DATEDIF(AA$2,$V6,"D")/365),IF($G6&gt;AA$2,(DATEDIF($G6,AB$2,"D")/365),1)))))))</f>
        <v>0</v>
      </c>
      <c r="AC6" s="61">
        <f>IF($V6&lt;=AB$2,0,IF($O6&lt;=AB$2,0,IF($G6&gt;=AC$2,0,IF($K6&gt;=$J6,0,IF($O6&lt;=AC$2,($J6-(SUM($K6,SUM($Z6:AB6)))),IF($L6=$D$139,(($J6-$K6)/$P6),(($J6-SUM($Z6:AB6))*$Q6))*IF($V6&lt;=AC$2,(DATEDIF(AB$2,$V6,"D")/365),IF($G6&gt;AB$2,(DATEDIF($G6,AC$2,"D")/365),1)))))))</f>
        <v>0</v>
      </c>
      <c r="AD6" s="61">
        <f>IF($V6&lt;=AC$2,0,IF($O6&lt;=AC$2,0,IF($G6&gt;=AD$2,0,IF($K6&gt;=$J6,0,IF($O6&lt;=AD$2,($J6-(SUM($K6,SUM($Z6:AC6)))),IF($L6=$D$139,(($J6-$K6)/$P6),(($J6-SUM($Z6:AC6))*$Q6))*IF($V6&lt;=AD$2,(DATEDIF(AC$2,$V6,"D")/365),IF($G6&gt;AC$2,(DATEDIF($G6,AD$2,"D")/365),1)))))))</f>
        <v>0</v>
      </c>
      <c r="AE6" s="61">
        <f>IF($V6&lt;=AD$2,0,IF($O6&lt;=AD$2,0,IF($G6&gt;=AE$2,0,IF($K6&gt;=$J6,0,IF($O6&lt;=AE$2,($J6-(SUM($K6,SUM($Z6:AD6)))),IF($L6=$D$139,(($J6-$K6)/$P6),(($J6-SUM($Z6:AD6))*$Q6))*IF($V6&lt;=AE$2,(DATEDIF(AD$2,$V6,"D")/365),IF($G6&gt;AD$2,(DATEDIF($G6,AE$2,"D")/365),1)))))))</f>
        <v>0</v>
      </c>
      <c r="AF6" s="61">
        <f>IF($V6&lt;=AE$2,0,IF($O6&lt;=AE$2,0,IF($G6&gt;=AF$2,0,IF($K6&gt;=$J6,0,IF($O6&lt;=AF$2,($J6-(SUM($K6,SUM($Z6:AE6)))),IF($L6=$D$139,(($J6-$K6)/$P6),(($J6-SUM($Z6:AE6))*$Q6))*IF($V6&lt;=AF$2,(DATEDIF(AE$2,$V6,"D")/365),IF($G6&gt;AE$2,(DATEDIF($G6,AF$2,"D")/365),1)))))))</f>
        <v>0</v>
      </c>
      <c r="AG6" s="61">
        <f>IF($V6&lt;=AF$2,0,IF($O6&lt;=AF$2,0,IF($G6&gt;=AG$2,0,IF($K6&gt;=$J6,0,IF($O6&lt;=AG$2,($J6-(SUM($K6,SUM($Z6:AF6)))),IF($L6=$D$139,(($J6-$K6)/$P6),(($J6-SUM($Z6:AF6))*$Q6))*IF($V6&lt;=AG$2,(DATEDIF(AF$2,$V6,"D")/365),IF($G6&gt;AF$2,(DATEDIF($G6,AG$2,"D")/365),1)))))))</f>
        <v>0</v>
      </c>
      <c r="AH6" s="61">
        <f>IF($V6&lt;=AG$2,0,IF($O6&lt;=AG$2,0,IF($G6&gt;=AH$2,0,IF($K6&gt;=$J6,0,IF($O6&lt;=AH$2,($J6-(SUM($K6,SUM($Z6:AG6)))),IF($L6=$D$139,(($J6-$K6)/$P6),(($J6-SUM($Z6:AG6))*$Q6))*IF($V6&lt;=AH$2,(DATEDIF(AG$2,$V6,"D")/365),IF($G6&gt;AG$2,(DATEDIF($G6,AH$2,"D")/365),1)))))))</f>
        <v>0</v>
      </c>
      <c r="AI6" s="61">
        <f>IF($V6&lt;=AH$2,0,IF($O6&lt;=AH$2,0,IF($G6&gt;=AI$2,0,IF($K6&gt;=$J6,0,IF($O6&lt;=AI$2,($J6-(SUM($K6,SUM($Z6:AH6)))),IF($L6=$D$139,(($J6-$K6)/$P6),(($J6-SUM($Z6:AH6))*$Q6))*IF($V6&lt;=AI$2,(DATEDIF(AH$2,$V6,"D")/365),IF($G6&gt;AH$2,(DATEDIF($G6,AI$2,"D")/365),1)))))))</f>
        <v>0</v>
      </c>
      <c r="AJ6" s="61">
        <f>IF($V6&lt;=AI$2,0,IF($O6&lt;=AI$2,0,IF($G6&gt;=AJ$2,0,IF($K6&gt;=$J6,0,IF($O6&lt;=AJ$2,($J6-(SUM($K6,SUM($Z6:AI6)))),IF($L6=$D$139,(($J6-$K6)/$P6),(($J6-SUM($Z6:AI6))*$Q6))*IF($V6&lt;=AJ$2,(DATEDIF(AI$2,$V6,"D")/365),IF($G6&gt;AI$2,(DATEDIF($G6,AJ$2,"D")/365),1)))))))</f>
        <v>0</v>
      </c>
      <c r="AK6" s="61">
        <f>IF($V6&lt;=AJ$2,0,IF($O6&lt;=AJ$2,0,IF($G6&gt;=AK$2,0,IF($K6&gt;=$J6,0,IF($O6&lt;=AK$2,($J6-(SUM($K6,SUM($Z6:AJ6)))),IF($L6=$D$139,(($J6-$K6)/$P6),(($J6-SUM($Z6:AJ6))*$Q6))*IF($V6&lt;=AK$2,(DATEDIF(AJ$2,$V6,"D")/365),IF($G6&gt;AJ$2,(DATEDIF($G6,AK$2,"D")/365),1)))))))</f>
        <v>0</v>
      </c>
      <c r="AL6" s="61">
        <f>IF($V6&lt;=AK$2,0,IF($O6&lt;=AK$2,0,IF($G6&gt;=AL$2,0,IF($K6&gt;=$J6,0,IF($O6&lt;=AL$2,($J6-(SUM($K6,SUM($Z6:AK6)))),IF($L6=$D$139,(($J6-$K6)/$P6),(($J6-SUM($Z6:AK6))*$Q6))*IF($V6&lt;=AL$2,(DATEDIF(AK$2,$V6,"D")/365),IF($G6&gt;AK$2,(DATEDIF($G6,AL$2,"D")/365),1)))))))</f>
        <v>0</v>
      </c>
      <c r="AM6" s="61">
        <f>IF($V6&lt;=AL$2,0,IF($O6&lt;=AL$2,0,IF($G6&gt;=AM$2,0,IF($K6&gt;=$J6,0,IF($O6&lt;=AM$2,($J6-(SUM($K6,SUM($Z6:AL6)))),IF($L6=$D$139,(($J6-$K6)/$P6),(($J6-SUM($Z6:AL6))*$Q6))*IF($V6&lt;=AM$2,(DATEDIF(AL$2,$V6,"D")/365),IF($G6&gt;AL$2,(DATEDIF($G6,AM$2,"D")/365),1)))))))</f>
        <v>0</v>
      </c>
      <c r="AN6" s="61">
        <f>IF($V6&lt;=AM$2,0,IF($O6&lt;=AM$2,0,IF($G6&gt;=AN$2,0,IF($K6&gt;=$J6,0,IF($O6&lt;=AN$2,($J6-(SUM($K6,SUM($Z6:AM6)))),IF($L6=$D$139,(($J6-$K6)/$P6),(($J6-SUM($Z6:AM6))*$Q6))*IF($V6&lt;=AN$2,(DATEDIF(AM$2,$V6,"D")/365),IF($G6&gt;AM$2,(DATEDIF($G6,AN$2,"D")/365),1)))))))</f>
        <v>0</v>
      </c>
      <c r="AO6" s="61">
        <f>IF($V6&lt;=AN$2,0,IF($O6&lt;=AN$2,0,IF($G6&gt;=AO$2,0,IF($K6&gt;=$J6,0,IF($O6&lt;=AO$2,($J6-(SUM($K6,SUM($Z6:AN6)))),IF($L6=$D$139,(($J6-$K6)/$P6),(($J6-SUM($Z6:AN6))*$Q6))*IF($V6&lt;=AO$2,(DATEDIF(AN$2,$V6,"D")/365),IF($G6&gt;AN$2,(DATEDIF($G6,AO$2,"D")/365),1)))))))</f>
        <v>0</v>
      </c>
      <c r="AP6" s="61">
        <f>IF($V6&lt;=AO$2,0,IF($O6&lt;=AO$2,0,IF($G6&gt;=AP$2,0,IF($K6&gt;=$J6,0,IF($O6&lt;=AP$2,($J6-(SUM($K6,SUM($Z6:AO6)))),IF($L6=$D$139,(($J6-$K6)/$P6),(($J6-SUM($Z6:AO6))*$Q6))*IF($V6&lt;=AP$2,(DATEDIF(AO$2,$V6,"D")/365),IF($G6&gt;AO$2,(DATEDIF($G6,AP$2,"D")/365),1)))))))</f>
        <v>0</v>
      </c>
      <c r="AQ6" s="61">
        <f>IF($V6&lt;=AP$2,0,IF($O6&lt;=AP$2,0,IF($G6&gt;=AQ$2,0,IF($K6&gt;=$J6,0,IF($O6&lt;=AQ$2,($J6-(SUM($K6,SUM($Z6:AP6)))),IF($L6=$D$139,(($J6-$K6)/$P6),(($J6-SUM($Z6:AP6))*$Q6))*IF($V6&lt;=AQ$2,(DATEDIF(AP$2,$V6,"D")/365),IF($G6&gt;AP$2,(DATEDIF($G6,AQ$2,"D")/365),1)))))))</f>
        <v>0</v>
      </c>
      <c r="AR6" s="61">
        <f>IF($V6&lt;=AQ$2,0,IF($O6&lt;=AQ$2,0,IF($G6&gt;=AR$2,0,IF($K6&gt;=$J6,0,IF($O6&lt;=AR$2,($J6-(SUM($K6,SUM($Z6:AQ6)))),IF($L6=$D$139,(($J6-$K6)/$P6),(($J6-SUM($Z6:AQ6))*$Q6))*IF($V6&lt;=AR$2,(DATEDIF(AQ$2,$V6,"D")/365),IF($G6&gt;AQ$2,(DATEDIF($G6,AR$2,"D")/365),1)))))))</f>
        <v>0</v>
      </c>
      <c r="AS6" s="61">
        <f>IF($V6&lt;=AR$2,0,IF($O6&lt;=AR$2,0,IF($G6&gt;=AS$2,0,IF($K6&gt;=$J6,0,IF($O6&lt;=AS$2,($J6-(SUM($K6,SUM($Z6:AR6)))),IF($L6=$D$139,(($J6-$K6)/$P6),(($J6-SUM($Z6:AR6))*$Q6))*IF($V6&lt;=AS$2,(DATEDIF(AR$2,$V6,"D")/365),IF($G6&gt;AR$2,(DATEDIF($G6,AS$2,"D")/365),1)))))))</f>
        <v>0</v>
      </c>
      <c r="AT6" s="61">
        <f>IF($V6&lt;=AS$2,0,IF($O6&lt;=AS$2,0,IF($G6&gt;=AT$2,0,IF($K6&gt;=$J6,0,IF($O6&lt;=AT$2,($J6-(SUM($K6,SUM($Z6:AS6)))),IF($L6=$D$139,(($J6-$K6)/$P6),(($J6-SUM($Z6:AS6))*$Q6))*IF($V6&lt;=AT$2,(DATEDIF(AS$2,$V6,"D")/365),IF($G6&gt;AS$2,(DATEDIF($G6,AT$2,"D")/365),1)))))))</f>
        <v>0</v>
      </c>
      <c r="AU6" s="61">
        <f>IF($V6&lt;=AT$2,0,IF($O6&lt;=AT$2,0,IF($G6&gt;=AU$2,0,IF($K6&gt;=$J6,0,IF($O6&lt;=AU$2,($J6-(SUM($K6,SUM($Z6:AT6)))),IF($L6=$D$139,(($J6-$K6)/$P6),(($J6-SUM($Z6:AT6))*$Q6))*IF($V6&lt;=AU$2,(DATEDIF(AT$2,$V6,"D")/365),IF($G6&gt;AT$2,(DATEDIF($G6,AU$2,"D")/365),1)))))))</f>
        <v>0</v>
      </c>
      <c r="AV6" s="61">
        <f>IF($V6&lt;=AU$2,0,IF($O6&lt;=AU$2,0,IF($G6&gt;=AV$2,0,IF($K6&gt;=$J6,0,IF($O6&lt;=AV$2,($J6-(SUM($K6,SUM($Z6:AU6)))),IF($L6=$D$139,(($J6-$K6)/$P6),(($J6-SUM($Z6:AU6))*$Q6))*IF($V6&lt;=AV$2,(DATEDIF(AU$2,$V6,"D")/365),IF($G6&gt;AU$2,(DATEDIF($G6,AV$2,"D")/365),1)))))))</f>
        <v>0</v>
      </c>
      <c r="AW6" s="61">
        <f>IF($V6&lt;=AV$2,0,IF($O6&lt;=AV$2,0,IF($G6&gt;=AW$2,0,IF($K6&gt;=$J6,0,IF($O6&lt;=AW$2,($J6-(SUM($K6,SUM($Z6:AV6)))),IF($L6=$D$139,(($J6-$K6)/$P6),(($J6-SUM($Z6:AV6))*$Q6))*IF($V6&lt;=AW$2,(DATEDIF(AV$2,$V6,"D")/365),IF($G6&gt;AV$2,(DATEDIF($G6,AW$2,"D")/365),1)))))))</f>
        <v>0</v>
      </c>
      <c r="AX6" s="61">
        <f>IF($V6&lt;=AW$2,0,IF($O6&lt;=AW$2,0,IF($G6&gt;=AX$2,0,IF($K6&gt;=$J6,0,IF($O6&lt;=AX$2,($J6-(SUM($K6,SUM($Z6:AW6)))),IF($L6=$D$139,(($J6-$K6)/$P6),(($J6-SUM($Z6:AW6))*$Q6))*IF($V6&lt;=AX$2,(DATEDIF(AW$2,$V6,"D")/365),IF($G6&gt;AW$2,(DATEDIF($G6,AX$2,"D")/365),1)))))))</f>
        <v>0</v>
      </c>
      <c r="AY6" s="61">
        <f>IF($V6&lt;=AX$2,0,IF($O6&lt;=AX$2,0,IF($G6&gt;=AY$2,0,IF($K6&gt;=$J6,0,IF($O6&lt;=AY$2,($J6-(SUM($K6,SUM($Z6:AX6)))),IF($L6=$D$139,(($J6-$K6)/$P6),(($J6-SUM($Z6:AX6))*$Q6))*IF($V6&lt;=AY$2,(DATEDIF(AX$2,$V6,"D")/365),IF($G6&gt;AX$2,(DATEDIF($G6,AY$2,"D")/365),1)))))))</f>
        <v>0</v>
      </c>
      <c r="AZ6" s="64"/>
      <c r="BA6" s="64"/>
      <c r="BB6" s="125">
        <f>IF($V6&lt;=BB$2,0,IF($G6&gt;=BB$2,0,IF($G6&gt;$W$3,(J6-Z6),IF($G6&lt;=$W$3,J6-SUM(W6,$Z6:Z6),0))))</f>
        <v>0</v>
      </c>
      <c r="BC6" s="61">
        <f>IF($V6&lt;=BC$2,0,IF($G6&gt;=BC$2,0,IF($G6&gt;=BB$2,$J6-AA6,BB6-AA6)))</f>
        <v>0</v>
      </c>
      <c r="BD6" s="64">
        <f t="shared" ref="BD6:BS21" si="12">IF($V6&lt;=BD$2,0,IF($G6&gt;=BD$2,0,IF($G6&gt;=BC$2,$J6-AB6,BC6-AB6)))</f>
        <v>0</v>
      </c>
      <c r="BE6" s="61">
        <f t="shared" si="12"/>
        <v>0</v>
      </c>
      <c r="BF6" s="64">
        <f t="shared" si="12"/>
        <v>0</v>
      </c>
      <c r="BG6" s="61">
        <f t="shared" si="12"/>
        <v>0</v>
      </c>
      <c r="BH6" s="64">
        <f t="shared" si="12"/>
        <v>0</v>
      </c>
      <c r="BI6" s="61">
        <f t="shared" si="12"/>
        <v>0</v>
      </c>
      <c r="BJ6" s="64">
        <f t="shared" si="12"/>
        <v>0</v>
      </c>
      <c r="BK6" s="61">
        <f t="shared" si="12"/>
        <v>0</v>
      </c>
      <c r="BL6" s="64">
        <f t="shared" si="12"/>
        <v>0</v>
      </c>
      <c r="BM6" s="61">
        <f t="shared" si="12"/>
        <v>0</v>
      </c>
      <c r="BN6" s="64">
        <f t="shared" si="12"/>
        <v>0</v>
      </c>
      <c r="BO6" s="61">
        <f t="shared" si="12"/>
        <v>0</v>
      </c>
      <c r="BP6" s="64">
        <f t="shared" si="12"/>
        <v>0</v>
      </c>
      <c r="BQ6" s="61">
        <f t="shared" si="12"/>
        <v>0</v>
      </c>
      <c r="BR6" s="64">
        <f t="shared" si="12"/>
        <v>0</v>
      </c>
      <c r="BS6" s="61">
        <f t="shared" si="12"/>
        <v>0</v>
      </c>
      <c r="BT6" s="64">
        <f t="shared" ref="BT6:CA26" si="13">IF($V6&lt;=BT$2,0,IF($G6&gt;=BT$2,0,IF($G6&gt;=BS$2,$J6-AR6,BS6-AR6)))</f>
        <v>0</v>
      </c>
      <c r="BU6" s="61">
        <f t="shared" si="13"/>
        <v>0</v>
      </c>
      <c r="BV6" s="64">
        <f t="shared" si="13"/>
        <v>0</v>
      </c>
      <c r="BW6" s="61">
        <f t="shared" si="13"/>
        <v>0</v>
      </c>
      <c r="BX6" s="64">
        <f t="shared" si="13"/>
        <v>0</v>
      </c>
      <c r="BY6" s="61">
        <f t="shared" si="13"/>
        <v>0</v>
      </c>
      <c r="BZ6" s="64">
        <f t="shared" si="13"/>
        <v>0</v>
      </c>
      <c r="CA6" s="61">
        <f t="shared" si="13"/>
        <v>0</v>
      </c>
    </row>
    <row r="7" spans="1:79">
      <c r="A7" s="20">
        <v>6</v>
      </c>
      <c r="B7" s="20" t="s">
        <v>97</v>
      </c>
      <c r="C7" s="20" t="s">
        <v>126</v>
      </c>
      <c r="D7" s="2">
        <v>1985</v>
      </c>
      <c r="E7" s="3">
        <v>4</v>
      </c>
      <c r="F7" s="2">
        <v>1</v>
      </c>
      <c r="G7" s="55">
        <f t="shared" si="0"/>
        <v>31137</v>
      </c>
      <c r="H7" s="4">
        <v>0</v>
      </c>
      <c r="I7" s="1">
        <v>0</v>
      </c>
      <c r="J7" s="51">
        <f t="shared" si="1"/>
        <v>0</v>
      </c>
      <c r="K7" s="54">
        <f t="shared" si="2"/>
        <v>0</v>
      </c>
      <c r="L7" s="4" t="s">
        <v>96</v>
      </c>
      <c r="M7" s="54">
        <f>VLOOKUP(B7,$B$139:$C$238,2,FALSE)</f>
        <v>30</v>
      </c>
      <c r="N7" s="53">
        <f t="shared" si="3"/>
        <v>29.019178082191782</v>
      </c>
      <c r="O7" s="55">
        <f t="shared" si="4"/>
        <v>42094</v>
      </c>
      <c r="P7" s="53">
        <f t="shared" si="5"/>
        <v>0.98082191780821759</v>
      </c>
      <c r="Q7" s="111">
        <f t="shared" si="6"/>
        <v>0</v>
      </c>
      <c r="R7" s="150" t="s">
        <v>129</v>
      </c>
      <c r="S7" s="151">
        <v>17</v>
      </c>
      <c r="T7" s="152">
        <v>4</v>
      </c>
      <c r="U7" s="151">
        <v>2035</v>
      </c>
      <c r="V7" s="116">
        <f t="shared" si="7"/>
        <v>49416</v>
      </c>
      <c r="W7" s="53">
        <f t="shared" si="8"/>
        <v>0</v>
      </c>
      <c r="X7" s="53">
        <f t="shared" si="9"/>
        <v>0</v>
      </c>
      <c r="Y7" s="53">
        <f t="shared" si="10"/>
        <v>0</v>
      </c>
      <c r="Z7" s="53">
        <f t="shared" si="11"/>
        <v>0</v>
      </c>
      <c r="AA7" s="53">
        <f>IF($V7&lt;=Z$2,0,IF($O7&lt;=Z$2,0,IF($G7&gt;=AA$2,0,IF($K7&gt;=$J7,0,IF($O7&lt;=AA$2,($J7-(SUM($K7,SUM($Z7:Z7)))),IF($L7=$D$139,(($J7-$K7)/$P7),(($J7-SUM($Z7:Z7))*$Q7))*IF($V7&lt;=AA$2,(DATEDIF(Z$2,$V7,"D")/365),IF($G7&gt;Z$2,(DATEDIF($G7,AA$2,"D")/365),1)))))))</f>
        <v>0</v>
      </c>
      <c r="AB7" s="53">
        <f>IF($V7&lt;=AA$2,0,IF($O7&lt;=AA$2,0,IF($G7&gt;=AB$2,0,IF($K7&gt;=$J7,0,IF($O7&lt;=AB$2,($J7-(SUM($K7,SUM($Z7:AA7)))),IF($L7=$D$139,(($J7-$K7)/$P7),(($J7-SUM($Z7:AA7))*$Q7))*IF($V7&lt;=AB$2,(DATEDIF(AA$2,$V7,"D")/365),IF($G7&gt;AA$2,(DATEDIF($G7,AB$2,"D")/365),1)))))))</f>
        <v>0</v>
      </c>
      <c r="AC7" s="53">
        <f>IF($V7&lt;=AB$2,0,IF($O7&lt;=AB$2,0,IF($G7&gt;=AC$2,0,IF($K7&gt;=$J7,0,IF($O7&lt;=AC$2,($J7-(SUM($K7,SUM($Z7:AB7)))),IF($L7=$D$139,(($J7-$K7)/$P7),(($J7-SUM($Z7:AB7))*$Q7))*IF($V7&lt;=AC$2,(DATEDIF(AB$2,$V7,"D")/365),IF($G7&gt;AB$2,(DATEDIF($G7,AC$2,"D")/365),1)))))))</f>
        <v>0</v>
      </c>
      <c r="AD7" s="53">
        <f>IF($V7&lt;=AC$2,0,IF($O7&lt;=AC$2,0,IF($G7&gt;=AD$2,0,IF($K7&gt;=$J7,0,IF($O7&lt;=AD$2,($J7-(SUM($K7,SUM($Z7:AC7)))),IF($L7=$D$139,(($J7-$K7)/$P7),(($J7-SUM($Z7:AC7))*$Q7))*IF($V7&lt;=AD$2,(DATEDIF(AC$2,$V7,"D")/365),IF($G7&gt;AC$2,(DATEDIF($G7,AD$2,"D")/365),1)))))))</f>
        <v>0</v>
      </c>
      <c r="AE7" s="53">
        <f>IF($V7&lt;=AD$2,0,IF($O7&lt;=AD$2,0,IF($G7&gt;=AE$2,0,IF($K7&gt;=$J7,0,IF($O7&lt;=AE$2,($J7-(SUM($K7,SUM($Z7:AD7)))),IF($L7=$D$139,(($J7-$K7)/$P7),(($J7-SUM($Z7:AD7))*$Q7))*IF($V7&lt;=AE$2,(DATEDIF(AD$2,$V7,"D")/365),IF($G7&gt;AD$2,(DATEDIF($G7,AE$2,"D")/365),1)))))))</f>
        <v>0</v>
      </c>
      <c r="AF7" s="53">
        <f>IF($V7&lt;=AE$2,0,IF($O7&lt;=AE$2,0,IF($G7&gt;=AF$2,0,IF($K7&gt;=$J7,0,IF($O7&lt;=AF$2,($J7-(SUM($K7,SUM($Z7:AE7)))),IF($L7=$D$139,(($J7-$K7)/$P7),(($J7-SUM($Z7:AE7))*$Q7))*IF($V7&lt;=AF$2,(DATEDIF(AE$2,$V7,"D")/365),IF($G7&gt;AE$2,(DATEDIF($G7,AF$2,"D")/365),1)))))))</f>
        <v>0</v>
      </c>
      <c r="AG7" s="53">
        <f>IF($V7&lt;=AF$2,0,IF($O7&lt;=AF$2,0,IF($G7&gt;=AG$2,0,IF($K7&gt;=$J7,0,IF($O7&lt;=AG$2,($J7-(SUM($K7,SUM($Z7:AF7)))),IF($L7=$D$139,(($J7-$K7)/$P7),(($J7-SUM($Z7:AF7))*$Q7))*IF($V7&lt;=AG$2,(DATEDIF(AF$2,$V7,"D")/365),IF($G7&gt;AF$2,(DATEDIF($G7,AG$2,"D")/365),1)))))))</f>
        <v>0</v>
      </c>
      <c r="AH7" s="53">
        <f>IF($V7&lt;=AG$2,0,IF($O7&lt;=AG$2,0,IF($G7&gt;=AH$2,0,IF($K7&gt;=$J7,0,IF($O7&lt;=AH$2,($J7-(SUM($K7,SUM($Z7:AG7)))),IF($L7=$D$139,(($J7-$K7)/$P7),(($J7-SUM($Z7:AG7))*$Q7))*IF($V7&lt;=AH$2,(DATEDIF(AG$2,$V7,"D")/365),IF($G7&gt;AG$2,(DATEDIF($G7,AH$2,"D")/365),1)))))))</f>
        <v>0</v>
      </c>
      <c r="AI7" s="53">
        <f>IF($V7&lt;=AH$2,0,IF($O7&lt;=AH$2,0,IF($G7&gt;=AI$2,0,IF($K7&gt;=$J7,0,IF($O7&lt;=AI$2,($J7-(SUM($K7,SUM($Z7:AH7)))),IF($L7=$D$139,(($J7-$K7)/$P7),(($J7-SUM($Z7:AH7))*$Q7))*IF($V7&lt;=AI$2,(DATEDIF(AH$2,$V7,"D")/365),IF($G7&gt;AH$2,(DATEDIF($G7,AI$2,"D")/365),1)))))))</f>
        <v>0</v>
      </c>
      <c r="AJ7" s="53">
        <f>IF($V7&lt;=AI$2,0,IF($O7&lt;=AI$2,0,IF($G7&gt;=AJ$2,0,IF($K7&gt;=$J7,0,IF($O7&lt;=AJ$2,($J7-(SUM($K7,SUM($Z7:AI7)))),IF($L7=$D$139,(($J7-$K7)/$P7),(($J7-SUM($Z7:AI7))*$Q7))*IF($V7&lt;=AJ$2,(DATEDIF(AI$2,$V7,"D")/365),IF($G7&gt;AI$2,(DATEDIF($G7,AJ$2,"D")/365),1)))))))</f>
        <v>0</v>
      </c>
      <c r="AK7" s="53">
        <f>IF($V7&lt;=AJ$2,0,IF($O7&lt;=AJ$2,0,IF($G7&gt;=AK$2,0,IF($K7&gt;=$J7,0,IF($O7&lt;=AK$2,($J7-(SUM($K7,SUM($Z7:AJ7)))),IF($L7=$D$139,(($J7-$K7)/$P7),(($J7-SUM($Z7:AJ7))*$Q7))*IF($V7&lt;=AK$2,(DATEDIF(AJ$2,$V7,"D")/365),IF($G7&gt;AJ$2,(DATEDIF($G7,AK$2,"D")/365),1)))))))</f>
        <v>0</v>
      </c>
      <c r="AL7" s="53">
        <f>IF($V7&lt;=AK$2,0,IF($O7&lt;=AK$2,0,IF($G7&gt;=AL$2,0,IF($K7&gt;=$J7,0,IF($O7&lt;=AL$2,($J7-(SUM($K7,SUM($Z7:AK7)))),IF($L7=$D$139,(($J7-$K7)/$P7),(($J7-SUM($Z7:AK7))*$Q7))*IF($V7&lt;=AL$2,(DATEDIF(AK$2,$V7,"D")/365),IF($G7&gt;AK$2,(DATEDIF($G7,AL$2,"D")/365),1)))))))</f>
        <v>0</v>
      </c>
      <c r="AM7" s="53">
        <f>IF($V7&lt;=AL$2,0,IF($O7&lt;=AL$2,0,IF($G7&gt;=AM$2,0,IF($K7&gt;=$J7,0,IF($O7&lt;=AM$2,($J7-(SUM($K7,SUM($Z7:AL7)))),IF($L7=$D$139,(($J7-$K7)/$P7),(($J7-SUM($Z7:AL7))*$Q7))*IF($V7&lt;=AM$2,(DATEDIF(AL$2,$V7,"D")/365),IF($G7&gt;AL$2,(DATEDIF($G7,AM$2,"D")/365),1)))))))</f>
        <v>0</v>
      </c>
      <c r="AN7" s="53">
        <f>IF($V7&lt;=AM$2,0,IF($O7&lt;=AM$2,0,IF($G7&gt;=AN$2,0,IF($K7&gt;=$J7,0,IF($O7&lt;=AN$2,($J7-(SUM($K7,SUM($Z7:AM7)))),IF($L7=$D$139,(($J7-$K7)/$P7),(($J7-SUM($Z7:AM7))*$Q7))*IF($V7&lt;=AN$2,(DATEDIF(AM$2,$V7,"D")/365),IF($G7&gt;AM$2,(DATEDIF($G7,AN$2,"D")/365),1)))))))</f>
        <v>0</v>
      </c>
      <c r="AO7" s="53">
        <f>IF($V7&lt;=AN$2,0,IF($O7&lt;=AN$2,0,IF($G7&gt;=AO$2,0,IF($K7&gt;=$J7,0,IF($O7&lt;=AO$2,($J7-(SUM($K7,SUM($Z7:AN7)))),IF($L7=$D$139,(($J7-$K7)/$P7),(($J7-SUM($Z7:AN7))*$Q7))*IF($V7&lt;=AO$2,(DATEDIF(AN$2,$V7,"D")/365),IF($G7&gt;AN$2,(DATEDIF($G7,AO$2,"D")/365),1)))))))</f>
        <v>0</v>
      </c>
      <c r="AP7" s="53">
        <f>IF($V7&lt;=AO$2,0,IF($O7&lt;=AO$2,0,IF($G7&gt;=AP$2,0,IF($K7&gt;=$J7,0,IF($O7&lt;=AP$2,($J7-(SUM($K7,SUM($Z7:AO7)))),IF($L7=$D$139,(($J7-$K7)/$P7),(($J7-SUM($Z7:AO7))*$Q7))*IF($V7&lt;=AP$2,(DATEDIF(AO$2,$V7,"D")/365),IF($G7&gt;AO$2,(DATEDIF($G7,AP$2,"D")/365),1)))))))</f>
        <v>0</v>
      </c>
      <c r="AQ7" s="53">
        <f>IF($V7&lt;=AP$2,0,IF($O7&lt;=AP$2,0,IF($G7&gt;=AQ$2,0,IF($K7&gt;=$J7,0,IF($O7&lt;=AQ$2,($J7-(SUM($K7,SUM($Z7:AP7)))),IF($L7=$D$139,(($J7-$K7)/$P7),(($J7-SUM($Z7:AP7))*$Q7))*IF($V7&lt;=AQ$2,(DATEDIF(AP$2,$V7,"D")/365),IF($G7&gt;AP$2,(DATEDIF($G7,AQ$2,"D")/365),1)))))))</f>
        <v>0</v>
      </c>
      <c r="AR7" s="53">
        <f>IF($V7&lt;=AQ$2,0,IF($O7&lt;=AQ$2,0,IF($G7&gt;=AR$2,0,IF($K7&gt;=$J7,0,IF($O7&lt;=AR$2,($J7-(SUM($K7,SUM($Z7:AQ7)))),IF($L7=$D$139,(($J7-$K7)/$P7),(($J7-SUM($Z7:AQ7))*$Q7))*IF($V7&lt;=AR$2,(DATEDIF(AQ$2,$V7,"D")/365),IF($G7&gt;AQ$2,(DATEDIF($G7,AR$2,"D")/365),1)))))))</f>
        <v>0</v>
      </c>
      <c r="AS7" s="53">
        <f>IF($V7&lt;=AR$2,0,IF($O7&lt;=AR$2,0,IF($G7&gt;=AS$2,0,IF($K7&gt;=$J7,0,IF($O7&lt;=AS$2,($J7-(SUM($K7,SUM($Z7:AR7)))),IF($L7=$D$139,(($J7-$K7)/$P7),(($J7-SUM($Z7:AR7))*$Q7))*IF($V7&lt;=AS$2,(DATEDIF(AR$2,$V7,"D")/365),IF($G7&gt;AR$2,(DATEDIF($G7,AS$2,"D")/365),1)))))))</f>
        <v>0</v>
      </c>
      <c r="AT7" s="53">
        <f>IF($V7&lt;=AS$2,0,IF($O7&lt;=AS$2,0,IF($G7&gt;=AT$2,0,IF($K7&gt;=$J7,0,IF($O7&lt;=AT$2,($J7-(SUM($K7,SUM($Z7:AS7)))),IF($L7=$D$139,(($J7-$K7)/$P7),(($J7-SUM($Z7:AS7))*$Q7))*IF($V7&lt;=AT$2,(DATEDIF(AS$2,$V7,"D")/365),IF($G7&gt;AS$2,(DATEDIF($G7,AT$2,"D")/365),1)))))))</f>
        <v>0</v>
      </c>
      <c r="AU7" s="53">
        <f>IF($V7&lt;=AT$2,0,IF($O7&lt;=AT$2,0,IF($G7&gt;=AU$2,0,IF($K7&gt;=$J7,0,IF($O7&lt;=AU$2,($J7-(SUM($K7,SUM($Z7:AT7)))),IF($L7=$D$139,(($J7-$K7)/$P7),(($J7-SUM($Z7:AT7))*$Q7))*IF($V7&lt;=AU$2,(DATEDIF(AT$2,$V7,"D")/365),IF($G7&gt;AT$2,(DATEDIF($G7,AU$2,"D")/365),1)))))))</f>
        <v>0</v>
      </c>
      <c r="AV7" s="53">
        <f>IF($V7&lt;=AU$2,0,IF($O7&lt;=AU$2,0,IF($G7&gt;=AV$2,0,IF($K7&gt;=$J7,0,IF($O7&lt;=AV$2,($J7-(SUM($K7,SUM($Z7:AU7)))),IF($L7=$D$139,(($J7-$K7)/$P7),(($J7-SUM($Z7:AU7))*$Q7))*IF($V7&lt;=AV$2,(DATEDIF(AU$2,$V7,"D")/365),IF($G7&gt;AU$2,(DATEDIF($G7,AV$2,"D")/365),1)))))))</f>
        <v>0</v>
      </c>
      <c r="AW7" s="53">
        <f>IF($V7&lt;=AV$2,0,IF($O7&lt;=AV$2,0,IF($G7&gt;=AW$2,0,IF($K7&gt;=$J7,0,IF($O7&lt;=AW$2,($J7-(SUM($K7,SUM($Z7:AV7)))),IF($L7=$D$139,(($J7-$K7)/$P7),(($J7-SUM($Z7:AV7))*$Q7))*IF($V7&lt;=AW$2,(DATEDIF(AV$2,$V7,"D")/365),IF($G7&gt;AV$2,(DATEDIF($G7,AW$2,"D")/365),1)))))))</f>
        <v>0</v>
      </c>
      <c r="AX7" s="53">
        <f>IF($V7&lt;=AW$2,0,IF($O7&lt;=AW$2,0,IF($G7&gt;=AX$2,0,IF($K7&gt;=$J7,0,IF($O7&lt;=AX$2,($J7-(SUM($K7,SUM($Z7:AW7)))),IF($L7=$D$139,(($J7-$K7)/$P7),(($J7-SUM($Z7:AW7))*$Q7))*IF($V7&lt;=AX$2,(DATEDIF(AW$2,$V7,"D")/365),IF($G7&gt;AW$2,(DATEDIF($G7,AX$2,"D")/365),1)))))))</f>
        <v>0</v>
      </c>
      <c r="AY7" s="53">
        <f>IF($V7&lt;=AX$2,0,IF($O7&lt;=AX$2,0,IF($G7&gt;=AY$2,0,IF($K7&gt;=$J7,0,IF($O7&lt;=AY$2,($J7-(SUM($K7,SUM($Z7:AX7)))),IF($L7=$D$139,(($J7-$K7)/$P7),(($J7-SUM($Z7:AX7))*$Q7))*IF($V7&lt;=AY$2,(DATEDIF(AX$2,$V7,"D")/365),IF($G7&gt;AX$2,(DATEDIF($G7,AY$2,"D")/365),1)))))))</f>
        <v>0</v>
      </c>
      <c r="AZ7" s="52"/>
      <c r="BA7" s="52"/>
      <c r="BB7" s="126">
        <f>IF($V7&lt;=BB$2,0,IF($G7&gt;=BB$2,0,IF($G7&gt;$W$3,(J7-Z7),IF($G7&lt;=$W$3,J7-SUM(W7,$Z7:Z7),0))))</f>
        <v>0</v>
      </c>
      <c r="BC7" s="53">
        <f t="shared" ref="BC7:BR26" si="14">IF($V7&lt;=BC$2,0,IF($G7&gt;=BC$2,0,IF($G7&gt;=BB$2,$J7-AA7,BB7-AA7)))</f>
        <v>0</v>
      </c>
      <c r="BD7" s="52">
        <f t="shared" si="12"/>
        <v>0</v>
      </c>
      <c r="BE7" s="53">
        <f t="shared" si="12"/>
        <v>0</v>
      </c>
      <c r="BF7" s="52">
        <f t="shared" si="12"/>
        <v>0</v>
      </c>
      <c r="BG7" s="53">
        <f t="shared" si="12"/>
        <v>0</v>
      </c>
      <c r="BH7" s="52">
        <f t="shared" si="12"/>
        <v>0</v>
      </c>
      <c r="BI7" s="53">
        <f t="shared" si="12"/>
        <v>0</v>
      </c>
      <c r="BJ7" s="52">
        <f t="shared" si="12"/>
        <v>0</v>
      </c>
      <c r="BK7" s="53">
        <f t="shared" si="12"/>
        <v>0</v>
      </c>
      <c r="BL7" s="52">
        <f t="shared" si="12"/>
        <v>0</v>
      </c>
      <c r="BM7" s="53">
        <f t="shared" si="12"/>
        <v>0</v>
      </c>
      <c r="BN7" s="52">
        <f t="shared" si="12"/>
        <v>0</v>
      </c>
      <c r="BO7" s="53">
        <f t="shared" si="12"/>
        <v>0</v>
      </c>
      <c r="BP7" s="52">
        <f t="shared" si="12"/>
        <v>0</v>
      </c>
      <c r="BQ7" s="53">
        <f t="shared" si="12"/>
        <v>0</v>
      </c>
      <c r="BR7" s="52">
        <f t="shared" si="12"/>
        <v>0</v>
      </c>
      <c r="BS7" s="53">
        <f t="shared" si="12"/>
        <v>0</v>
      </c>
      <c r="BT7" s="52">
        <f t="shared" si="13"/>
        <v>0</v>
      </c>
      <c r="BU7" s="53">
        <f t="shared" si="13"/>
        <v>0</v>
      </c>
      <c r="BV7" s="52">
        <f t="shared" si="13"/>
        <v>0</v>
      </c>
      <c r="BW7" s="53">
        <f t="shared" si="13"/>
        <v>0</v>
      </c>
      <c r="BX7" s="52">
        <f t="shared" si="13"/>
        <v>0</v>
      </c>
      <c r="BY7" s="53">
        <f t="shared" si="13"/>
        <v>0</v>
      </c>
      <c r="BZ7" s="52">
        <f t="shared" si="13"/>
        <v>0</v>
      </c>
      <c r="CA7" s="53">
        <f t="shared" si="13"/>
        <v>0</v>
      </c>
    </row>
    <row r="8" spans="1:79">
      <c r="A8" s="20">
        <v>7</v>
      </c>
      <c r="B8" s="20" t="s">
        <v>97</v>
      </c>
      <c r="C8" s="20" t="s">
        <v>126</v>
      </c>
      <c r="D8" s="2">
        <v>1990</v>
      </c>
      <c r="E8" s="3">
        <v>4</v>
      </c>
      <c r="F8" s="2">
        <v>1</v>
      </c>
      <c r="G8" s="55">
        <f t="shared" si="0"/>
        <v>32963</v>
      </c>
      <c r="H8" s="4">
        <v>0</v>
      </c>
      <c r="I8" s="1">
        <v>0</v>
      </c>
      <c r="J8" s="51">
        <f t="shared" si="1"/>
        <v>0</v>
      </c>
      <c r="K8" s="54">
        <f t="shared" si="2"/>
        <v>0</v>
      </c>
      <c r="L8" s="4" t="s">
        <v>96</v>
      </c>
      <c r="M8" s="54">
        <f>VLOOKUP(B8,$B$139:$C$238,2,FALSE)</f>
        <v>30</v>
      </c>
      <c r="N8" s="53">
        <f t="shared" si="3"/>
        <v>24.016438356164382</v>
      </c>
      <c r="O8" s="55">
        <f t="shared" si="4"/>
        <v>43921</v>
      </c>
      <c r="P8" s="53">
        <f t="shared" si="5"/>
        <v>5.9835616438356176</v>
      </c>
      <c r="Q8" s="111">
        <f t="shared" si="6"/>
        <v>0</v>
      </c>
      <c r="R8" s="150" t="s">
        <v>129</v>
      </c>
      <c r="S8" s="151">
        <v>17</v>
      </c>
      <c r="T8" s="152">
        <v>4</v>
      </c>
      <c r="U8" s="151">
        <v>2035</v>
      </c>
      <c r="V8" s="116">
        <f t="shared" si="7"/>
        <v>49416</v>
      </c>
      <c r="W8" s="53">
        <f t="shared" si="8"/>
        <v>0</v>
      </c>
      <c r="X8" s="53">
        <f t="shared" si="9"/>
        <v>0</v>
      </c>
      <c r="Y8" s="53">
        <f t="shared" si="10"/>
        <v>0</v>
      </c>
      <c r="Z8" s="53">
        <f t="shared" si="11"/>
        <v>0</v>
      </c>
      <c r="AA8" s="53">
        <f>IF($V8&lt;=Z$2,0,IF($O8&lt;=Z$2,0,IF($G8&gt;=AA$2,0,IF($K8&gt;=$J8,0,IF($O8&lt;=AA$2,($J8-(SUM($K8,SUM($Z8:Z8)))),IF($L8=$D$139,(($J8-$K8)/$P8),(($J8-SUM($Z8:Z8))*$Q8))*IF($V8&lt;=AA$2,(DATEDIF(Z$2,$V8,"D")/365),IF($G8&gt;Z$2,(DATEDIF($G8,AA$2,"D")/365),1)))))))</f>
        <v>0</v>
      </c>
      <c r="AB8" s="53">
        <f>IF($V8&lt;=AA$2,0,IF($O8&lt;=AA$2,0,IF($G8&gt;=AB$2,0,IF($K8&gt;=$J8,0,IF($O8&lt;=AB$2,($J8-(SUM($K8,SUM($Z8:AA8)))),IF($L8=$D$139,(($J8-$K8)/$P8),(($J8-SUM($Z8:AA8))*$Q8))*IF($V8&lt;=AB$2,(DATEDIF(AA$2,$V8,"D")/365),IF($G8&gt;AA$2,(DATEDIF($G8,AB$2,"D")/365),1)))))))</f>
        <v>0</v>
      </c>
      <c r="AC8" s="53">
        <f>IF($V8&lt;=AB$2,0,IF($O8&lt;=AB$2,0,IF($G8&gt;=AC$2,0,IF($K8&gt;=$J8,0,IF($O8&lt;=AC$2,($J8-(SUM($K8,SUM($Z8:AB8)))),IF($L8=$D$139,(($J8-$K8)/$P8),(($J8-SUM($Z8:AB8))*$Q8))*IF($V8&lt;=AC$2,(DATEDIF(AB$2,$V8,"D")/365),IF($G8&gt;AB$2,(DATEDIF($G8,AC$2,"D")/365),1)))))))</f>
        <v>0</v>
      </c>
      <c r="AD8" s="53">
        <f>IF($V8&lt;=AC$2,0,IF($O8&lt;=AC$2,0,IF($G8&gt;=AD$2,0,IF($K8&gt;=$J8,0,IF($O8&lt;=AD$2,($J8-(SUM($K8,SUM($Z8:AC8)))),IF($L8=$D$139,(($J8-$K8)/$P8),(($J8-SUM($Z8:AC8))*$Q8))*IF($V8&lt;=AD$2,(DATEDIF(AC$2,$V8,"D")/365),IF($G8&gt;AC$2,(DATEDIF($G8,AD$2,"D")/365),1)))))))</f>
        <v>0</v>
      </c>
      <c r="AE8" s="53">
        <f>IF($V8&lt;=AD$2,0,IF($O8&lt;=AD$2,0,IF($G8&gt;=AE$2,0,IF($K8&gt;=$J8,0,IF($O8&lt;=AE$2,($J8-(SUM($K8,SUM($Z8:AD8)))),IF($L8=$D$139,(($J8-$K8)/$P8),(($J8-SUM($Z8:AD8))*$Q8))*IF($V8&lt;=AE$2,(DATEDIF(AD$2,$V8,"D")/365),IF($G8&gt;AD$2,(DATEDIF($G8,AE$2,"D")/365),1)))))))</f>
        <v>0</v>
      </c>
      <c r="AF8" s="53">
        <f>IF($V8&lt;=AE$2,0,IF($O8&lt;=AE$2,0,IF($G8&gt;=AF$2,0,IF($K8&gt;=$J8,0,IF($O8&lt;=AF$2,($J8-(SUM($K8,SUM($Z8:AE8)))),IF($L8=$D$139,(($J8-$K8)/$P8),(($J8-SUM($Z8:AE8))*$Q8))*IF($V8&lt;=AF$2,(DATEDIF(AE$2,$V8,"D")/365),IF($G8&gt;AE$2,(DATEDIF($G8,AF$2,"D")/365),1)))))))</f>
        <v>0</v>
      </c>
      <c r="AG8" s="53">
        <f>IF($V8&lt;=AF$2,0,IF($O8&lt;=AF$2,0,IF($G8&gt;=AG$2,0,IF($K8&gt;=$J8,0,IF($O8&lt;=AG$2,($J8-(SUM($K8,SUM($Z8:AF8)))),IF($L8=$D$139,(($J8-$K8)/$P8),(($J8-SUM($Z8:AF8))*$Q8))*IF($V8&lt;=AG$2,(DATEDIF(AF$2,$V8,"D")/365),IF($G8&gt;AF$2,(DATEDIF($G8,AG$2,"D")/365),1)))))))</f>
        <v>0</v>
      </c>
      <c r="AH8" s="53">
        <f>IF($V8&lt;=AG$2,0,IF($O8&lt;=AG$2,0,IF($G8&gt;=AH$2,0,IF($K8&gt;=$J8,0,IF($O8&lt;=AH$2,($J8-(SUM($K8,SUM($Z8:AG8)))),IF($L8=$D$139,(($J8-$K8)/$P8),(($J8-SUM($Z8:AG8))*$Q8))*IF($V8&lt;=AH$2,(DATEDIF(AG$2,$V8,"D")/365),IF($G8&gt;AG$2,(DATEDIF($G8,AH$2,"D")/365),1)))))))</f>
        <v>0</v>
      </c>
      <c r="AI8" s="53">
        <f>IF($V8&lt;=AH$2,0,IF($O8&lt;=AH$2,0,IF($G8&gt;=AI$2,0,IF($K8&gt;=$J8,0,IF($O8&lt;=AI$2,($J8-(SUM($K8,SUM($Z8:AH8)))),IF($L8=$D$139,(($J8-$K8)/$P8),(($J8-SUM($Z8:AH8))*$Q8))*IF($V8&lt;=AI$2,(DATEDIF(AH$2,$V8,"D")/365),IF($G8&gt;AH$2,(DATEDIF($G8,AI$2,"D")/365),1)))))))</f>
        <v>0</v>
      </c>
      <c r="AJ8" s="53">
        <f>IF($V8&lt;=AI$2,0,IF($O8&lt;=AI$2,0,IF($G8&gt;=AJ$2,0,IF($K8&gt;=$J8,0,IF($O8&lt;=AJ$2,($J8-(SUM($K8,SUM($Z8:AI8)))),IF($L8=$D$139,(($J8-$K8)/$P8),(($J8-SUM($Z8:AI8))*$Q8))*IF($V8&lt;=AJ$2,(DATEDIF(AI$2,$V8,"D")/365),IF($G8&gt;AI$2,(DATEDIF($G8,AJ$2,"D")/365),1)))))))</f>
        <v>0</v>
      </c>
      <c r="AK8" s="53">
        <f>IF($V8&lt;=AJ$2,0,IF($O8&lt;=AJ$2,0,IF($G8&gt;=AK$2,0,IF($K8&gt;=$J8,0,IF($O8&lt;=AK$2,($J8-(SUM($K8,SUM($Z8:AJ8)))),IF($L8=$D$139,(($J8-$K8)/$P8),(($J8-SUM($Z8:AJ8))*$Q8))*IF($V8&lt;=AK$2,(DATEDIF(AJ$2,$V8,"D")/365),IF($G8&gt;AJ$2,(DATEDIF($G8,AK$2,"D")/365),1)))))))</f>
        <v>0</v>
      </c>
      <c r="AL8" s="53">
        <f>IF($V8&lt;=AK$2,0,IF($O8&lt;=AK$2,0,IF($G8&gt;=AL$2,0,IF($K8&gt;=$J8,0,IF($O8&lt;=AL$2,($J8-(SUM($K8,SUM($Z8:AK8)))),IF($L8=$D$139,(($J8-$K8)/$P8),(($J8-SUM($Z8:AK8))*$Q8))*IF($V8&lt;=AL$2,(DATEDIF(AK$2,$V8,"D")/365),IF($G8&gt;AK$2,(DATEDIF($G8,AL$2,"D")/365),1)))))))</f>
        <v>0</v>
      </c>
      <c r="AM8" s="53">
        <f>IF($V8&lt;=AL$2,0,IF($O8&lt;=AL$2,0,IF($G8&gt;=AM$2,0,IF($K8&gt;=$J8,0,IF($O8&lt;=AM$2,($J8-(SUM($K8,SUM($Z8:AL8)))),IF($L8=$D$139,(($J8-$K8)/$P8),(($J8-SUM($Z8:AL8))*$Q8))*IF($V8&lt;=AM$2,(DATEDIF(AL$2,$V8,"D")/365),IF($G8&gt;AL$2,(DATEDIF($G8,AM$2,"D")/365),1)))))))</f>
        <v>0</v>
      </c>
      <c r="AN8" s="53">
        <f>IF($V8&lt;=AM$2,0,IF($O8&lt;=AM$2,0,IF($G8&gt;=AN$2,0,IF($K8&gt;=$J8,0,IF($O8&lt;=AN$2,($J8-(SUM($K8,SUM($Z8:AM8)))),IF($L8=$D$139,(($J8-$K8)/$P8),(($J8-SUM($Z8:AM8))*$Q8))*IF($V8&lt;=AN$2,(DATEDIF(AM$2,$V8,"D")/365),IF($G8&gt;AM$2,(DATEDIF($G8,AN$2,"D")/365),1)))))))</f>
        <v>0</v>
      </c>
      <c r="AO8" s="53">
        <f>IF($V8&lt;=AN$2,0,IF($O8&lt;=AN$2,0,IF($G8&gt;=AO$2,0,IF($K8&gt;=$J8,0,IF($O8&lt;=AO$2,($J8-(SUM($K8,SUM($Z8:AN8)))),IF($L8=$D$139,(($J8-$K8)/$P8),(($J8-SUM($Z8:AN8))*$Q8))*IF($V8&lt;=AO$2,(DATEDIF(AN$2,$V8,"D")/365),IF($G8&gt;AN$2,(DATEDIF($G8,AO$2,"D")/365),1)))))))</f>
        <v>0</v>
      </c>
      <c r="AP8" s="53">
        <f>IF($V8&lt;=AO$2,0,IF($O8&lt;=AO$2,0,IF($G8&gt;=AP$2,0,IF($K8&gt;=$J8,0,IF($O8&lt;=AP$2,($J8-(SUM($K8,SUM($Z8:AO8)))),IF($L8=$D$139,(($J8-$K8)/$P8),(($J8-SUM($Z8:AO8))*$Q8))*IF($V8&lt;=AP$2,(DATEDIF(AO$2,$V8,"D")/365),IF($G8&gt;AO$2,(DATEDIF($G8,AP$2,"D")/365),1)))))))</f>
        <v>0</v>
      </c>
      <c r="AQ8" s="53">
        <f>IF($V8&lt;=AP$2,0,IF($O8&lt;=AP$2,0,IF($G8&gt;=AQ$2,0,IF($K8&gt;=$J8,0,IF($O8&lt;=AQ$2,($J8-(SUM($K8,SUM($Z8:AP8)))),IF($L8=$D$139,(($J8-$K8)/$P8),(($J8-SUM($Z8:AP8))*$Q8))*IF($V8&lt;=AQ$2,(DATEDIF(AP$2,$V8,"D")/365),IF($G8&gt;AP$2,(DATEDIF($G8,AQ$2,"D")/365),1)))))))</f>
        <v>0</v>
      </c>
      <c r="AR8" s="53">
        <f>IF($V8&lt;=AQ$2,0,IF($O8&lt;=AQ$2,0,IF($G8&gt;=AR$2,0,IF($K8&gt;=$J8,0,IF($O8&lt;=AR$2,($J8-(SUM($K8,SUM($Z8:AQ8)))),IF($L8=$D$139,(($J8-$K8)/$P8),(($J8-SUM($Z8:AQ8))*$Q8))*IF($V8&lt;=AR$2,(DATEDIF(AQ$2,$V8,"D")/365),IF($G8&gt;AQ$2,(DATEDIF($G8,AR$2,"D")/365),1)))))))</f>
        <v>0</v>
      </c>
      <c r="AS8" s="53">
        <f>IF($V8&lt;=AR$2,0,IF($O8&lt;=AR$2,0,IF($G8&gt;=AS$2,0,IF($K8&gt;=$J8,0,IF($O8&lt;=AS$2,($J8-(SUM($K8,SUM($Z8:AR8)))),IF($L8=$D$139,(($J8-$K8)/$P8),(($J8-SUM($Z8:AR8))*$Q8))*IF($V8&lt;=AS$2,(DATEDIF(AR$2,$V8,"D")/365),IF($G8&gt;AR$2,(DATEDIF($G8,AS$2,"D")/365),1)))))))</f>
        <v>0</v>
      </c>
      <c r="AT8" s="53">
        <f>IF($V8&lt;=AS$2,0,IF($O8&lt;=AS$2,0,IF($G8&gt;=AT$2,0,IF($K8&gt;=$J8,0,IF($O8&lt;=AT$2,($J8-(SUM($K8,SUM($Z8:AS8)))),IF($L8=$D$139,(($J8-$K8)/$P8),(($J8-SUM($Z8:AS8))*$Q8))*IF($V8&lt;=AT$2,(DATEDIF(AS$2,$V8,"D")/365),IF($G8&gt;AS$2,(DATEDIF($G8,AT$2,"D")/365),1)))))))</f>
        <v>0</v>
      </c>
      <c r="AU8" s="53">
        <f>IF($V8&lt;=AT$2,0,IF($O8&lt;=AT$2,0,IF($G8&gt;=AU$2,0,IF($K8&gt;=$J8,0,IF($O8&lt;=AU$2,($J8-(SUM($K8,SUM($Z8:AT8)))),IF($L8=$D$139,(($J8-$K8)/$P8),(($J8-SUM($Z8:AT8))*$Q8))*IF($V8&lt;=AU$2,(DATEDIF(AT$2,$V8,"D")/365),IF($G8&gt;AT$2,(DATEDIF($G8,AU$2,"D")/365),1)))))))</f>
        <v>0</v>
      </c>
      <c r="AV8" s="53">
        <f>IF($V8&lt;=AU$2,0,IF($O8&lt;=AU$2,0,IF($G8&gt;=AV$2,0,IF($K8&gt;=$J8,0,IF($O8&lt;=AV$2,($J8-(SUM($K8,SUM($Z8:AU8)))),IF($L8=$D$139,(($J8-$K8)/$P8),(($J8-SUM($Z8:AU8))*$Q8))*IF($V8&lt;=AV$2,(DATEDIF(AU$2,$V8,"D")/365),IF($G8&gt;AU$2,(DATEDIF($G8,AV$2,"D")/365),1)))))))</f>
        <v>0</v>
      </c>
      <c r="AW8" s="53">
        <f>IF($V8&lt;=AV$2,0,IF($O8&lt;=AV$2,0,IF($G8&gt;=AW$2,0,IF($K8&gt;=$J8,0,IF($O8&lt;=AW$2,($J8-(SUM($K8,SUM($Z8:AV8)))),IF($L8=$D$139,(($J8-$K8)/$P8),(($J8-SUM($Z8:AV8))*$Q8))*IF($V8&lt;=AW$2,(DATEDIF(AV$2,$V8,"D")/365),IF($G8&gt;AV$2,(DATEDIF($G8,AW$2,"D")/365),1)))))))</f>
        <v>0</v>
      </c>
      <c r="AX8" s="53">
        <f>IF($V8&lt;=AW$2,0,IF($O8&lt;=AW$2,0,IF($G8&gt;=AX$2,0,IF($K8&gt;=$J8,0,IF($O8&lt;=AX$2,($J8-(SUM($K8,SUM($Z8:AW8)))),IF($L8=$D$139,(($J8-$K8)/$P8),(($J8-SUM($Z8:AW8))*$Q8))*IF($V8&lt;=AX$2,(DATEDIF(AW$2,$V8,"D")/365),IF($G8&gt;AW$2,(DATEDIF($G8,AX$2,"D")/365),1)))))))</f>
        <v>0</v>
      </c>
      <c r="AY8" s="53">
        <f>IF($V8&lt;=AX$2,0,IF($O8&lt;=AX$2,0,IF($G8&gt;=AY$2,0,IF($K8&gt;=$J8,0,IF($O8&lt;=AY$2,($J8-(SUM($K8,SUM($Z8:AX8)))),IF($L8=$D$139,(($J8-$K8)/$P8),(($J8-SUM($Z8:AX8))*$Q8))*IF($V8&lt;=AY$2,(DATEDIF(AX$2,$V8,"D")/365),IF($G8&gt;AX$2,(DATEDIF($G8,AY$2,"D")/365),1)))))))</f>
        <v>0</v>
      </c>
      <c r="AZ8" s="52"/>
      <c r="BA8" s="52"/>
      <c r="BB8" s="126">
        <f>IF($V8&lt;=BB$2,0,IF($G8&gt;=BB$2,0,IF($G8&gt;$W$3,(J8-Z8),IF($G8&lt;=$W$3,J8-SUM(W8,$Z8:Z8),0))))</f>
        <v>0</v>
      </c>
      <c r="BC8" s="53">
        <f t="shared" si="14"/>
        <v>0</v>
      </c>
      <c r="BD8" s="52">
        <f t="shared" si="12"/>
        <v>0</v>
      </c>
      <c r="BE8" s="53">
        <f t="shared" si="12"/>
        <v>0</v>
      </c>
      <c r="BF8" s="52">
        <f t="shared" si="12"/>
        <v>0</v>
      </c>
      <c r="BG8" s="53">
        <f t="shared" si="12"/>
        <v>0</v>
      </c>
      <c r="BH8" s="52">
        <f t="shared" si="12"/>
        <v>0</v>
      </c>
      <c r="BI8" s="53">
        <f t="shared" si="12"/>
        <v>0</v>
      </c>
      <c r="BJ8" s="52">
        <f t="shared" si="12"/>
        <v>0</v>
      </c>
      <c r="BK8" s="53">
        <f t="shared" si="12"/>
        <v>0</v>
      </c>
      <c r="BL8" s="52">
        <f t="shared" si="12"/>
        <v>0</v>
      </c>
      <c r="BM8" s="53">
        <f t="shared" si="12"/>
        <v>0</v>
      </c>
      <c r="BN8" s="52">
        <f t="shared" si="12"/>
        <v>0</v>
      </c>
      <c r="BO8" s="53">
        <f t="shared" si="12"/>
        <v>0</v>
      </c>
      <c r="BP8" s="52">
        <f t="shared" si="12"/>
        <v>0</v>
      </c>
      <c r="BQ8" s="53">
        <f t="shared" si="12"/>
        <v>0</v>
      </c>
      <c r="BR8" s="52">
        <f t="shared" si="12"/>
        <v>0</v>
      </c>
      <c r="BS8" s="53">
        <f t="shared" si="12"/>
        <v>0</v>
      </c>
      <c r="BT8" s="52">
        <f t="shared" si="13"/>
        <v>0</v>
      </c>
      <c r="BU8" s="53">
        <f t="shared" si="13"/>
        <v>0</v>
      </c>
      <c r="BV8" s="52">
        <f t="shared" si="13"/>
        <v>0</v>
      </c>
      <c r="BW8" s="53">
        <f t="shared" si="13"/>
        <v>0</v>
      </c>
      <c r="BX8" s="52">
        <f t="shared" si="13"/>
        <v>0</v>
      </c>
      <c r="BY8" s="53">
        <f t="shared" si="13"/>
        <v>0</v>
      </c>
      <c r="BZ8" s="52">
        <f t="shared" si="13"/>
        <v>0</v>
      </c>
      <c r="CA8" s="53">
        <f t="shared" si="13"/>
        <v>0</v>
      </c>
    </row>
    <row r="9" spans="1:79">
      <c r="A9" s="20">
        <v>8</v>
      </c>
      <c r="B9" s="20" t="s">
        <v>97</v>
      </c>
      <c r="C9" s="20" t="s">
        <v>126</v>
      </c>
      <c r="D9" s="2">
        <v>1990</v>
      </c>
      <c r="E9" s="3">
        <v>4</v>
      </c>
      <c r="F9" s="2">
        <v>1</v>
      </c>
      <c r="G9" s="55">
        <f t="shared" si="0"/>
        <v>32963</v>
      </c>
      <c r="H9" s="4">
        <v>0</v>
      </c>
      <c r="I9" s="1">
        <v>0</v>
      </c>
      <c r="J9" s="51">
        <f t="shared" si="1"/>
        <v>0</v>
      </c>
      <c r="K9" s="54">
        <f t="shared" si="2"/>
        <v>0</v>
      </c>
      <c r="L9" s="4" t="s">
        <v>96</v>
      </c>
      <c r="M9" s="54">
        <f t="shared" ref="M9:M72" si="15">VLOOKUP(B9,$B$139:$C$238,2,FALSE)</f>
        <v>30</v>
      </c>
      <c r="N9" s="53">
        <f t="shared" si="3"/>
        <v>24.016438356164382</v>
      </c>
      <c r="O9" s="55">
        <f t="shared" si="4"/>
        <v>43921</v>
      </c>
      <c r="P9" s="53">
        <f t="shared" si="5"/>
        <v>5.9835616438356176</v>
      </c>
      <c r="Q9" s="111">
        <f t="shared" si="6"/>
        <v>0</v>
      </c>
      <c r="R9" s="150" t="s">
        <v>129</v>
      </c>
      <c r="S9" s="151">
        <v>17</v>
      </c>
      <c r="T9" s="152">
        <v>4</v>
      </c>
      <c r="U9" s="151">
        <v>2035</v>
      </c>
      <c r="V9" s="116">
        <f t="shared" si="7"/>
        <v>49416</v>
      </c>
      <c r="W9" s="53">
        <f t="shared" si="8"/>
        <v>0</v>
      </c>
      <c r="X9" s="53">
        <f t="shared" si="9"/>
        <v>0</v>
      </c>
      <c r="Y9" s="53">
        <f t="shared" si="10"/>
        <v>0</v>
      </c>
      <c r="Z9" s="53">
        <f t="shared" si="11"/>
        <v>0</v>
      </c>
      <c r="AA9" s="53">
        <f>IF($V9&lt;=Z$2,0,IF($O9&lt;=Z$2,0,IF($G9&gt;=AA$2,0,IF($K9&gt;=$J9,0,IF($O9&lt;=AA$2,($J9-(SUM($K9,SUM($Z9:Z9)))),IF($L9=$D$139,(($J9-$K9)/$P9),(($J9-SUM($Z9:Z9))*$Q9))*IF($V9&lt;=AA$2,(DATEDIF(Z$2,$V9,"D")/365),IF($G9&gt;Z$2,(DATEDIF($G9,AA$2,"D")/365),1)))))))</f>
        <v>0</v>
      </c>
      <c r="AB9" s="53">
        <f>IF($V9&lt;=AA$2,0,IF($O9&lt;=AA$2,0,IF($G9&gt;=AB$2,0,IF($K9&gt;=$J9,0,IF($O9&lt;=AB$2,($J9-(SUM($K9,SUM($Z9:AA9)))),IF($L9=$D$139,(($J9-$K9)/$P9),(($J9-SUM($Z9:AA9))*$Q9))*IF($V9&lt;=AB$2,(DATEDIF(AA$2,$V9,"D")/365),IF($G9&gt;AA$2,(DATEDIF($G9,AB$2,"D")/365),1)))))))</f>
        <v>0</v>
      </c>
      <c r="AC9" s="53">
        <f>IF($V9&lt;=AB$2,0,IF($O9&lt;=AB$2,0,IF($G9&gt;=AC$2,0,IF($K9&gt;=$J9,0,IF($O9&lt;=AC$2,($J9-(SUM($K9,SUM($Z9:AB9)))),IF($L9=$D$139,(($J9-$K9)/$P9),(($J9-SUM($Z9:AB9))*$Q9))*IF($V9&lt;=AC$2,(DATEDIF(AB$2,$V9,"D")/365),IF($G9&gt;AB$2,(DATEDIF($G9,AC$2,"D")/365),1)))))))</f>
        <v>0</v>
      </c>
      <c r="AD9" s="53">
        <f>IF($V9&lt;=AC$2,0,IF($O9&lt;=AC$2,0,IF($G9&gt;=AD$2,0,IF($K9&gt;=$J9,0,IF($O9&lt;=AD$2,($J9-(SUM($K9,SUM($Z9:AC9)))),IF($L9=$D$139,(($J9-$K9)/$P9),(($J9-SUM($Z9:AC9))*$Q9))*IF($V9&lt;=AD$2,(DATEDIF(AC$2,$V9,"D")/365),IF($G9&gt;AC$2,(DATEDIF($G9,AD$2,"D")/365),1)))))))</f>
        <v>0</v>
      </c>
      <c r="AE9" s="53">
        <f>IF($V9&lt;=AD$2,0,IF($O9&lt;=AD$2,0,IF($G9&gt;=AE$2,0,IF($K9&gt;=$J9,0,IF($O9&lt;=AE$2,($J9-(SUM($K9,SUM($Z9:AD9)))),IF($L9=$D$139,(($J9-$K9)/$P9),(($J9-SUM($Z9:AD9))*$Q9))*IF($V9&lt;=AE$2,(DATEDIF(AD$2,$V9,"D")/365),IF($G9&gt;AD$2,(DATEDIF($G9,AE$2,"D")/365),1)))))))</f>
        <v>0</v>
      </c>
      <c r="AF9" s="53">
        <f>IF($V9&lt;=AE$2,0,IF($O9&lt;=AE$2,0,IF($G9&gt;=AF$2,0,IF($K9&gt;=$J9,0,IF($O9&lt;=AF$2,($J9-(SUM($K9,SUM($Z9:AE9)))),IF($L9=$D$139,(($J9-$K9)/$P9),(($J9-SUM($Z9:AE9))*$Q9))*IF($V9&lt;=AF$2,(DATEDIF(AE$2,$V9,"D")/365),IF($G9&gt;AE$2,(DATEDIF($G9,AF$2,"D")/365),1)))))))</f>
        <v>0</v>
      </c>
      <c r="AG9" s="53">
        <f>IF($V9&lt;=AF$2,0,IF($O9&lt;=AF$2,0,IF($G9&gt;=AG$2,0,IF($K9&gt;=$J9,0,IF($O9&lt;=AG$2,($J9-(SUM($K9,SUM($Z9:AF9)))),IF($L9=$D$139,(($J9-$K9)/$P9),(($J9-SUM($Z9:AF9))*$Q9))*IF($V9&lt;=AG$2,(DATEDIF(AF$2,$V9,"D")/365),IF($G9&gt;AF$2,(DATEDIF($G9,AG$2,"D")/365),1)))))))</f>
        <v>0</v>
      </c>
      <c r="AH9" s="53">
        <f>IF($V9&lt;=AG$2,0,IF($O9&lt;=AG$2,0,IF($G9&gt;=AH$2,0,IF($K9&gt;=$J9,0,IF($O9&lt;=AH$2,($J9-(SUM($K9,SUM($Z9:AG9)))),IF($L9=$D$139,(($J9-$K9)/$P9),(($J9-SUM($Z9:AG9))*$Q9))*IF($V9&lt;=AH$2,(DATEDIF(AG$2,$V9,"D")/365),IF($G9&gt;AG$2,(DATEDIF($G9,AH$2,"D")/365),1)))))))</f>
        <v>0</v>
      </c>
      <c r="AI9" s="53">
        <f>IF($V9&lt;=AH$2,0,IF($O9&lt;=AH$2,0,IF($G9&gt;=AI$2,0,IF($K9&gt;=$J9,0,IF($O9&lt;=AI$2,($J9-(SUM($K9,SUM($Z9:AH9)))),IF($L9=$D$139,(($J9-$K9)/$P9),(($J9-SUM($Z9:AH9))*$Q9))*IF($V9&lt;=AI$2,(DATEDIF(AH$2,$V9,"D")/365),IF($G9&gt;AH$2,(DATEDIF($G9,AI$2,"D")/365),1)))))))</f>
        <v>0</v>
      </c>
      <c r="AJ9" s="53">
        <f>IF($V9&lt;=AI$2,0,IF($O9&lt;=AI$2,0,IF($G9&gt;=AJ$2,0,IF($K9&gt;=$J9,0,IF($O9&lt;=AJ$2,($J9-(SUM($K9,SUM($Z9:AI9)))),IF($L9=$D$139,(($J9-$K9)/$P9),(($J9-SUM($Z9:AI9))*$Q9))*IF($V9&lt;=AJ$2,(DATEDIF(AI$2,$V9,"D")/365),IF($G9&gt;AI$2,(DATEDIF($G9,AJ$2,"D")/365),1)))))))</f>
        <v>0</v>
      </c>
      <c r="AK9" s="53">
        <f>IF($V9&lt;=AJ$2,0,IF($O9&lt;=AJ$2,0,IF($G9&gt;=AK$2,0,IF($K9&gt;=$J9,0,IF($O9&lt;=AK$2,($J9-(SUM($K9,SUM($Z9:AJ9)))),IF($L9=$D$139,(($J9-$K9)/$P9),(($J9-SUM($Z9:AJ9))*$Q9))*IF($V9&lt;=AK$2,(DATEDIF(AJ$2,$V9,"D")/365),IF($G9&gt;AJ$2,(DATEDIF($G9,AK$2,"D")/365),1)))))))</f>
        <v>0</v>
      </c>
      <c r="AL9" s="53">
        <f>IF($V9&lt;=AK$2,0,IF($O9&lt;=AK$2,0,IF($G9&gt;=AL$2,0,IF($K9&gt;=$J9,0,IF($O9&lt;=AL$2,($J9-(SUM($K9,SUM($Z9:AK9)))),IF($L9=$D$139,(($J9-$K9)/$P9),(($J9-SUM($Z9:AK9))*$Q9))*IF($V9&lt;=AL$2,(DATEDIF(AK$2,$V9,"D")/365),IF($G9&gt;AK$2,(DATEDIF($G9,AL$2,"D")/365),1)))))))</f>
        <v>0</v>
      </c>
      <c r="AM9" s="53">
        <f>IF($V9&lt;=AL$2,0,IF($O9&lt;=AL$2,0,IF($G9&gt;=AM$2,0,IF($K9&gt;=$J9,0,IF($O9&lt;=AM$2,($J9-(SUM($K9,SUM($Z9:AL9)))),IF($L9=$D$139,(($J9-$K9)/$P9),(($J9-SUM($Z9:AL9))*$Q9))*IF($V9&lt;=AM$2,(DATEDIF(AL$2,$V9,"D")/365),IF($G9&gt;AL$2,(DATEDIF($G9,AM$2,"D")/365),1)))))))</f>
        <v>0</v>
      </c>
      <c r="AN9" s="53">
        <f>IF($V9&lt;=AM$2,0,IF($O9&lt;=AM$2,0,IF($G9&gt;=AN$2,0,IF($K9&gt;=$J9,0,IF($O9&lt;=AN$2,($J9-(SUM($K9,SUM($Z9:AM9)))),IF($L9=$D$139,(($J9-$K9)/$P9),(($J9-SUM($Z9:AM9))*$Q9))*IF($V9&lt;=AN$2,(DATEDIF(AM$2,$V9,"D")/365),IF($G9&gt;AM$2,(DATEDIF($G9,AN$2,"D")/365),1)))))))</f>
        <v>0</v>
      </c>
      <c r="AO9" s="53">
        <f>IF($V9&lt;=AN$2,0,IF($O9&lt;=AN$2,0,IF($G9&gt;=AO$2,0,IF($K9&gt;=$J9,0,IF($O9&lt;=AO$2,($J9-(SUM($K9,SUM($Z9:AN9)))),IF($L9=$D$139,(($J9-$K9)/$P9),(($J9-SUM($Z9:AN9))*$Q9))*IF($V9&lt;=AO$2,(DATEDIF(AN$2,$V9,"D")/365),IF($G9&gt;AN$2,(DATEDIF($G9,AO$2,"D")/365),1)))))))</f>
        <v>0</v>
      </c>
      <c r="AP9" s="53">
        <f>IF($V9&lt;=AO$2,0,IF($O9&lt;=AO$2,0,IF($G9&gt;=AP$2,0,IF($K9&gt;=$J9,0,IF($O9&lt;=AP$2,($J9-(SUM($K9,SUM($Z9:AO9)))),IF($L9=$D$139,(($J9-$K9)/$P9),(($J9-SUM($Z9:AO9))*$Q9))*IF($V9&lt;=AP$2,(DATEDIF(AO$2,$V9,"D")/365),IF($G9&gt;AO$2,(DATEDIF($G9,AP$2,"D")/365),1)))))))</f>
        <v>0</v>
      </c>
      <c r="AQ9" s="53">
        <f>IF($V9&lt;=AP$2,0,IF($O9&lt;=AP$2,0,IF($G9&gt;=AQ$2,0,IF($K9&gt;=$J9,0,IF($O9&lt;=AQ$2,($J9-(SUM($K9,SUM($Z9:AP9)))),IF($L9=$D$139,(($J9-$K9)/$P9),(($J9-SUM($Z9:AP9))*$Q9))*IF($V9&lt;=AQ$2,(DATEDIF(AP$2,$V9,"D")/365),IF($G9&gt;AP$2,(DATEDIF($G9,AQ$2,"D")/365),1)))))))</f>
        <v>0</v>
      </c>
      <c r="AR9" s="53">
        <f>IF($V9&lt;=AQ$2,0,IF($O9&lt;=AQ$2,0,IF($G9&gt;=AR$2,0,IF($K9&gt;=$J9,0,IF($O9&lt;=AR$2,($J9-(SUM($K9,SUM($Z9:AQ9)))),IF($L9=$D$139,(($J9-$K9)/$P9),(($J9-SUM($Z9:AQ9))*$Q9))*IF($V9&lt;=AR$2,(DATEDIF(AQ$2,$V9,"D")/365),IF($G9&gt;AQ$2,(DATEDIF($G9,AR$2,"D")/365),1)))))))</f>
        <v>0</v>
      </c>
      <c r="AS9" s="53">
        <f>IF($V9&lt;=AR$2,0,IF($O9&lt;=AR$2,0,IF($G9&gt;=AS$2,0,IF($K9&gt;=$J9,0,IF($O9&lt;=AS$2,($J9-(SUM($K9,SUM($Z9:AR9)))),IF($L9=$D$139,(($J9-$K9)/$P9),(($J9-SUM($Z9:AR9))*$Q9))*IF($V9&lt;=AS$2,(DATEDIF(AR$2,$V9,"D")/365),IF($G9&gt;AR$2,(DATEDIF($G9,AS$2,"D")/365),1)))))))</f>
        <v>0</v>
      </c>
      <c r="AT9" s="53">
        <f>IF($V9&lt;=AS$2,0,IF($O9&lt;=AS$2,0,IF($G9&gt;=AT$2,0,IF($K9&gt;=$J9,0,IF($O9&lt;=AT$2,($J9-(SUM($K9,SUM($Z9:AS9)))),IF($L9=$D$139,(($J9-$K9)/$P9),(($J9-SUM($Z9:AS9))*$Q9))*IF($V9&lt;=AT$2,(DATEDIF(AS$2,$V9,"D")/365),IF($G9&gt;AS$2,(DATEDIF($G9,AT$2,"D")/365),1)))))))</f>
        <v>0</v>
      </c>
      <c r="AU9" s="53">
        <f>IF($V9&lt;=AT$2,0,IF($O9&lt;=AT$2,0,IF($G9&gt;=AU$2,0,IF($K9&gt;=$J9,0,IF($O9&lt;=AU$2,($J9-(SUM($K9,SUM($Z9:AT9)))),IF($L9=$D$139,(($J9-$K9)/$P9),(($J9-SUM($Z9:AT9))*$Q9))*IF($V9&lt;=AU$2,(DATEDIF(AT$2,$V9,"D")/365),IF($G9&gt;AT$2,(DATEDIF($G9,AU$2,"D")/365),1)))))))</f>
        <v>0</v>
      </c>
      <c r="AV9" s="53">
        <f>IF($V9&lt;=AU$2,0,IF($O9&lt;=AU$2,0,IF($G9&gt;=AV$2,0,IF($K9&gt;=$J9,0,IF($O9&lt;=AV$2,($J9-(SUM($K9,SUM($Z9:AU9)))),IF($L9=$D$139,(($J9-$K9)/$P9),(($J9-SUM($Z9:AU9))*$Q9))*IF($V9&lt;=AV$2,(DATEDIF(AU$2,$V9,"D")/365),IF($G9&gt;AU$2,(DATEDIF($G9,AV$2,"D")/365),1)))))))</f>
        <v>0</v>
      </c>
      <c r="AW9" s="53">
        <f>IF($V9&lt;=AV$2,0,IF($O9&lt;=AV$2,0,IF($G9&gt;=AW$2,0,IF($K9&gt;=$J9,0,IF($O9&lt;=AW$2,($J9-(SUM($K9,SUM($Z9:AV9)))),IF($L9=$D$139,(($J9-$K9)/$P9),(($J9-SUM($Z9:AV9))*$Q9))*IF($V9&lt;=AW$2,(DATEDIF(AV$2,$V9,"D")/365),IF($G9&gt;AV$2,(DATEDIF($G9,AW$2,"D")/365),1)))))))</f>
        <v>0</v>
      </c>
      <c r="AX9" s="53">
        <f>IF($V9&lt;=AW$2,0,IF($O9&lt;=AW$2,0,IF($G9&gt;=AX$2,0,IF($K9&gt;=$J9,0,IF($O9&lt;=AX$2,($J9-(SUM($K9,SUM($Z9:AW9)))),IF($L9=$D$139,(($J9-$K9)/$P9),(($J9-SUM($Z9:AW9))*$Q9))*IF($V9&lt;=AX$2,(DATEDIF(AW$2,$V9,"D")/365),IF($G9&gt;AW$2,(DATEDIF($G9,AX$2,"D")/365),1)))))))</f>
        <v>0</v>
      </c>
      <c r="AY9" s="53">
        <f>IF($V9&lt;=AX$2,0,IF($O9&lt;=AX$2,0,IF($G9&gt;=AY$2,0,IF($K9&gt;=$J9,0,IF($O9&lt;=AY$2,($J9-(SUM($K9,SUM($Z9:AX9)))),IF($L9=$D$139,(($J9-$K9)/$P9),(($J9-SUM($Z9:AX9))*$Q9))*IF($V9&lt;=AY$2,(DATEDIF(AX$2,$V9,"D")/365),IF($G9&gt;AX$2,(DATEDIF($G9,AY$2,"D")/365),1)))))))</f>
        <v>0</v>
      </c>
      <c r="AZ9" s="52"/>
      <c r="BA9" s="52"/>
      <c r="BB9" s="126">
        <f>IF($V9&lt;=BB$2,0,IF($G9&gt;=BB$2,0,IF($G9&gt;$W$3,(J9-Z9),IF($G9&lt;=$W$3,J9-SUM(W9,$Z9:Z9),0))))</f>
        <v>0</v>
      </c>
      <c r="BC9" s="53">
        <f t="shared" si="14"/>
        <v>0</v>
      </c>
      <c r="BD9" s="52">
        <f t="shared" si="12"/>
        <v>0</v>
      </c>
      <c r="BE9" s="53">
        <f t="shared" si="12"/>
        <v>0</v>
      </c>
      <c r="BF9" s="52">
        <f t="shared" si="12"/>
        <v>0</v>
      </c>
      <c r="BG9" s="53">
        <f t="shared" si="12"/>
        <v>0</v>
      </c>
      <c r="BH9" s="52">
        <f t="shared" si="12"/>
        <v>0</v>
      </c>
      <c r="BI9" s="53">
        <f t="shared" si="12"/>
        <v>0</v>
      </c>
      <c r="BJ9" s="52">
        <f t="shared" si="12"/>
        <v>0</v>
      </c>
      <c r="BK9" s="53">
        <f t="shared" si="12"/>
        <v>0</v>
      </c>
      <c r="BL9" s="52">
        <f t="shared" si="12"/>
        <v>0</v>
      </c>
      <c r="BM9" s="53">
        <f t="shared" si="12"/>
        <v>0</v>
      </c>
      <c r="BN9" s="52">
        <f t="shared" si="12"/>
        <v>0</v>
      </c>
      <c r="BO9" s="53">
        <f t="shared" si="12"/>
        <v>0</v>
      </c>
      <c r="BP9" s="52">
        <f t="shared" si="12"/>
        <v>0</v>
      </c>
      <c r="BQ9" s="53">
        <f t="shared" si="12"/>
        <v>0</v>
      </c>
      <c r="BR9" s="52">
        <f t="shared" si="12"/>
        <v>0</v>
      </c>
      <c r="BS9" s="53">
        <f t="shared" si="12"/>
        <v>0</v>
      </c>
      <c r="BT9" s="52">
        <f t="shared" si="13"/>
        <v>0</v>
      </c>
      <c r="BU9" s="53">
        <f t="shared" si="13"/>
        <v>0</v>
      </c>
      <c r="BV9" s="52">
        <f t="shared" si="13"/>
        <v>0</v>
      </c>
      <c r="BW9" s="53">
        <f t="shared" si="13"/>
        <v>0</v>
      </c>
      <c r="BX9" s="52">
        <f t="shared" si="13"/>
        <v>0</v>
      </c>
      <c r="BY9" s="53">
        <f t="shared" si="13"/>
        <v>0</v>
      </c>
      <c r="BZ9" s="52">
        <f t="shared" si="13"/>
        <v>0</v>
      </c>
      <c r="CA9" s="53">
        <f t="shared" si="13"/>
        <v>0</v>
      </c>
    </row>
    <row r="10" spans="1:79">
      <c r="A10" s="20">
        <v>9</v>
      </c>
      <c r="B10" s="20" t="s">
        <v>97</v>
      </c>
      <c r="C10" s="20" t="s">
        <v>126</v>
      </c>
      <c r="D10" s="2">
        <v>1990</v>
      </c>
      <c r="E10" s="3">
        <v>4</v>
      </c>
      <c r="F10" s="2">
        <v>1</v>
      </c>
      <c r="G10" s="55">
        <f t="shared" si="0"/>
        <v>32963</v>
      </c>
      <c r="H10" s="4">
        <v>0</v>
      </c>
      <c r="I10" s="1">
        <v>0</v>
      </c>
      <c r="J10" s="51">
        <f t="shared" si="1"/>
        <v>0</v>
      </c>
      <c r="K10" s="54">
        <f t="shared" si="2"/>
        <v>0</v>
      </c>
      <c r="L10" s="4" t="s">
        <v>96</v>
      </c>
      <c r="M10" s="54">
        <f t="shared" si="15"/>
        <v>30</v>
      </c>
      <c r="N10" s="53">
        <f t="shared" si="3"/>
        <v>24.016438356164382</v>
      </c>
      <c r="O10" s="55">
        <f t="shared" si="4"/>
        <v>43921</v>
      </c>
      <c r="P10" s="53">
        <f t="shared" si="5"/>
        <v>5.9835616438356176</v>
      </c>
      <c r="Q10" s="111">
        <f t="shared" si="6"/>
        <v>0</v>
      </c>
      <c r="R10" s="150" t="s">
        <v>129</v>
      </c>
      <c r="S10" s="151">
        <v>17</v>
      </c>
      <c r="T10" s="152">
        <v>4</v>
      </c>
      <c r="U10" s="151">
        <v>2035</v>
      </c>
      <c r="V10" s="116">
        <f t="shared" si="7"/>
        <v>49416</v>
      </c>
      <c r="W10" s="53">
        <f t="shared" si="8"/>
        <v>0</v>
      </c>
      <c r="X10" s="53">
        <f t="shared" si="9"/>
        <v>0</v>
      </c>
      <c r="Y10" s="53">
        <f t="shared" si="10"/>
        <v>0</v>
      </c>
      <c r="Z10" s="53">
        <f t="shared" si="11"/>
        <v>0</v>
      </c>
      <c r="AA10" s="53">
        <f>IF($V10&lt;=Z$2,0,IF($O10&lt;=Z$2,0,IF($G10&gt;=AA$2,0,IF($K10&gt;=$J10,0,IF($O10&lt;=AA$2,($J10-(SUM($K10,SUM($Z10:Z10)))),IF($L10=$D$139,(($J10-$K10)/$P10),(($J10-SUM($Z10:Z10))*$Q10))*IF($V10&lt;=AA$2,(DATEDIF(Z$2,$V10,"D")/365),IF($G10&gt;Z$2,(DATEDIF($G10,AA$2,"D")/365),1)))))))</f>
        <v>0</v>
      </c>
      <c r="AB10" s="53">
        <f>IF($V10&lt;=AA$2,0,IF($O10&lt;=AA$2,0,IF($G10&gt;=AB$2,0,IF($K10&gt;=$J10,0,IF($O10&lt;=AB$2,($J10-(SUM($K10,SUM($Z10:AA10)))),IF($L10=$D$139,(($J10-$K10)/$P10),(($J10-SUM($Z10:AA10))*$Q10))*IF($V10&lt;=AB$2,(DATEDIF(AA$2,$V10,"D")/365),IF($G10&gt;AA$2,(DATEDIF($G10,AB$2,"D")/365),1)))))))</f>
        <v>0</v>
      </c>
      <c r="AC10" s="53">
        <f>IF($V10&lt;=AB$2,0,IF($O10&lt;=AB$2,0,IF($G10&gt;=AC$2,0,IF($K10&gt;=$J10,0,IF($O10&lt;=AC$2,($J10-(SUM($K10,SUM($Z10:AB10)))),IF($L10=$D$139,(($J10-$K10)/$P10),(($J10-SUM($Z10:AB10))*$Q10))*IF($V10&lt;=AC$2,(DATEDIF(AB$2,$V10,"D")/365),IF($G10&gt;AB$2,(DATEDIF($G10,AC$2,"D")/365),1)))))))</f>
        <v>0</v>
      </c>
      <c r="AD10" s="53">
        <f>IF($V10&lt;=AC$2,0,IF($O10&lt;=AC$2,0,IF($G10&gt;=AD$2,0,IF($K10&gt;=$J10,0,IF($O10&lt;=AD$2,($J10-(SUM($K10,SUM($Z10:AC10)))),IF($L10=$D$139,(($J10-$K10)/$P10),(($J10-SUM($Z10:AC10))*$Q10))*IF($V10&lt;=AD$2,(DATEDIF(AC$2,$V10,"D")/365),IF($G10&gt;AC$2,(DATEDIF($G10,AD$2,"D")/365),1)))))))</f>
        <v>0</v>
      </c>
      <c r="AE10" s="53">
        <f>IF($V10&lt;=AD$2,0,IF($O10&lt;=AD$2,0,IF($G10&gt;=AE$2,0,IF($K10&gt;=$J10,0,IF($O10&lt;=AE$2,($J10-(SUM($K10,SUM($Z10:AD10)))),IF($L10=$D$139,(($J10-$K10)/$P10),(($J10-SUM($Z10:AD10))*$Q10))*IF($V10&lt;=AE$2,(DATEDIF(AD$2,$V10,"D")/365),IF($G10&gt;AD$2,(DATEDIF($G10,AE$2,"D")/365),1)))))))</f>
        <v>0</v>
      </c>
      <c r="AF10" s="53">
        <f>IF($V10&lt;=AE$2,0,IF($O10&lt;=AE$2,0,IF($G10&gt;=AF$2,0,IF($K10&gt;=$J10,0,IF($O10&lt;=AF$2,($J10-(SUM($K10,SUM($Z10:AE10)))),IF($L10=$D$139,(($J10-$K10)/$P10),(($J10-SUM($Z10:AE10))*$Q10))*IF($V10&lt;=AF$2,(DATEDIF(AE$2,$V10,"D")/365),IF($G10&gt;AE$2,(DATEDIF($G10,AF$2,"D")/365),1)))))))</f>
        <v>0</v>
      </c>
      <c r="AG10" s="53">
        <f>IF($V10&lt;=AF$2,0,IF($O10&lt;=AF$2,0,IF($G10&gt;=AG$2,0,IF($K10&gt;=$J10,0,IF($O10&lt;=AG$2,($J10-(SUM($K10,SUM($Z10:AF10)))),IF($L10=$D$139,(($J10-$K10)/$P10),(($J10-SUM($Z10:AF10))*$Q10))*IF($V10&lt;=AG$2,(DATEDIF(AF$2,$V10,"D")/365),IF($G10&gt;AF$2,(DATEDIF($G10,AG$2,"D")/365),1)))))))</f>
        <v>0</v>
      </c>
      <c r="AH10" s="53">
        <f>IF($V10&lt;=AG$2,0,IF($O10&lt;=AG$2,0,IF($G10&gt;=AH$2,0,IF($K10&gt;=$J10,0,IF($O10&lt;=AH$2,($J10-(SUM($K10,SUM($Z10:AG10)))),IF($L10=$D$139,(($J10-$K10)/$P10),(($J10-SUM($Z10:AG10))*$Q10))*IF($V10&lt;=AH$2,(DATEDIF(AG$2,$V10,"D")/365),IF($G10&gt;AG$2,(DATEDIF($G10,AH$2,"D")/365),1)))))))</f>
        <v>0</v>
      </c>
      <c r="AI10" s="53">
        <f>IF($V10&lt;=AH$2,0,IF($O10&lt;=AH$2,0,IF($G10&gt;=AI$2,0,IF($K10&gt;=$J10,0,IF($O10&lt;=AI$2,($J10-(SUM($K10,SUM($Z10:AH10)))),IF($L10=$D$139,(($J10-$K10)/$P10),(($J10-SUM($Z10:AH10))*$Q10))*IF($V10&lt;=AI$2,(DATEDIF(AH$2,$V10,"D")/365),IF($G10&gt;AH$2,(DATEDIF($G10,AI$2,"D")/365),1)))))))</f>
        <v>0</v>
      </c>
      <c r="AJ10" s="53">
        <f>IF($V10&lt;=AI$2,0,IF($O10&lt;=AI$2,0,IF($G10&gt;=AJ$2,0,IF($K10&gt;=$J10,0,IF($O10&lt;=AJ$2,($J10-(SUM($K10,SUM($Z10:AI10)))),IF($L10=$D$139,(($J10-$K10)/$P10),(($J10-SUM($Z10:AI10))*$Q10))*IF($V10&lt;=AJ$2,(DATEDIF(AI$2,$V10,"D")/365),IF($G10&gt;AI$2,(DATEDIF($G10,AJ$2,"D")/365),1)))))))</f>
        <v>0</v>
      </c>
      <c r="AK10" s="53">
        <f>IF($V10&lt;=AJ$2,0,IF($O10&lt;=AJ$2,0,IF($G10&gt;=AK$2,0,IF($K10&gt;=$J10,0,IF($O10&lt;=AK$2,($J10-(SUM($K10,SUM($Z10:AJ10)))),IF($L10=$D$139,(($J10-$K10)/$P10),(($J10-SUM($Z10:AJ10))*$Q10))*IF($V10&lt;=AK$2,(DATEDIF(AJ$2,$V10,"D")/365),IF($G10&gt;AJ$2,(DATEDIF($G10,AK$2,"D")/365),1)))))))</f>
        <v>0</v>
      </c>
      <c r="AL10" s="53">
        <f>IF($V10&lt;=AK$2,0,IF($O10&lt;=AK$2,0,IF($G10&gt;=AL$2,0,IF($K10&gt;=$J10,0,IF($O10&lt;=AL$2,($J10-(SUM($K10,SUM($Z10:AK10)))),IF($L10=$D$139,(($J10-$K10)/$P10),(($J10-SUM($Z10:AK10))*$Q10))*IF($V10&lt;=AL$2,(DATEDIF(AK$2,$V10,"D")/365),IF($G10&gt;AK$2,(DATEDIF($G10,AL$2,"D")/365),1)))))))</f>
        <v>0</v>
      </c>
      <c r="AM10" s="53">
        <f>IF($V10&lt;=AL$2,0,IF($O10&lt;=AL$2,0,IF($G10&gt;=AM$2,0,IF($K10&gt;=$J10,0,IF($O10&lt;=AM$2,($J10-(SUM($K10,SUM($Z10:AL10)))),IF($L10=$D$139,(($J10-$K10)/$P10),(($J10-SUM($Z10:AL10))*$Q10))*IF($V10&lt;=AM$2,(DATEDIF(AL$2,$V10,"D")/365),IF($G10&gt;AL$2,(DATEDIF($G10,AM$2,"D")/365),1)))))))</f>
        <v>0</v>
      </c>
      <c r="AN10" s="53">
        <f>IF($V10&lt;=AM$2,0,IF($O10&lt;=AM$2,0,IF($G10&gt;=AN$2,0,IF($K10&gt;=$J10,0,IF($O10&lt;=AN$2,($J10-(SUM($K10,SUM($Z10:AM10)))),IF($L10=$D$139,(($J10-$K10)/$P10),(($J10-SUM($Z10:AM10))*$Q10))*IF($V10&lt;=AN$2,(DATEDIF(AM$2,$V10,"D")/365),IF($G10&gt;AM$2,(DATEDIF($G10,AN$2,"D")/365),1)))))))</f>
        <v>0</v>
      </c>
      <c r="AO10" s="53">
        <f>IF($V10&lt;=AN$2,0,IF($O10&lt;=AN$2,0,IF($G10&gt;=AO$2,0,IF($K10&gt;=$J10,0,IF($O10&lt;=AO$2,($J10-(SUM($K10,SUM($Z10:AN10)))),IF($L10=$D$139,(($J10-$K10)/$P10),(($J10-SUM($Z10:AN10))*$Q10))*IF($V10&lt;=AO$2,(DATEDIF(AN$2,$V10,"D")/365),IF($G10&gt;AN$2,(DATEDIF($G10,AO$2,"D")/365),1)))))))</f>
        <v>0</v>
      </c>
      <c r="AP10" s="53">
        <f>IF($V10&lt;=AO$2,0,IF($O10&lt;=AO$2,0,IF($G10&gt;=AP$2,0,IF($K10&gt;=$J10,0,IF($O10&lt;=AP$2,($J10-(SUM($K10,SUM($Z10:AO10)))),IF($L10=$D$139,(($J10-$K10)/$P10),(($J10-SUM($Z10:AO10))*$Q10))*IF($V10&lt;=AP$2,(DATEDIF(AO$2,$V10,"D")/365),IF($G10&gt;AO$2,(DATEDIF($G10,AP$2,"D")/365),1)))))))</f>
        <v>0</v>
      </c>
      <c r="AQ10" s="53">
        <f>IF($V10&lt;=AP$2,0,IF($O10&lt;=AP$2,0,IF($G10&gt;=AQ$2,0,IF($K10&gt;=$J10,0,IF($O10&lt;=AQ$2,($J10-(SUM($K10,SUM($Z10:AP10)))),IF($L10=$D$139,(($J10-$K10)/$P10),(($J10-SUM($Z10:AP10))*$Q10))*IF($V10&lt;=AQ$2,(DATEDIF(AP$2,$V10,"D")/365),IF($G10&gt;AP$2,(DATEDIF($G10,AQ$2,"D")/365),1)))))))</f>
        <v>0</v>
      </c>
      <c r="AR10" s="53">
        <f>IF($V10&lt;=AQ$2,0,IF($O10&lt;=AQ$2,0,IF($G10&gt;=AR$2,0,IF($K10&gt;=$J10,0,IF($O10&lt;=AR$2,($J10-(SUM($K10,SUM($Z10:AQ10)))),IF($L10=$D$139,(($J10-$K10)/$P10),(($J10-SUM($Z10:AQ10))*$Q10))*IF($V10&lt;=AR$2,(DATEDIF(AQ$2,$V10,"D")/365),IF($G10&gt;AQ$2,(DATEDIF($G10,AR$2,"D")/365),1)))))))</f>
        <v>0</v>
      </c>
      <c r="AS10" s="53">
        <f>IF($V10&lt;=AR$2,0,IF($O10&lt;=AR$2,0,IF($G10&gt;=AS$2,0,IF($K10&gt;=$J10,0,IF($O10&lt;=AS$2,($J10-(SUM($K10,SUM($Z10:AR10)))),IF($L10=$D$139,(($J10-$K10)/$P10),(($J10-SUM($Z10:AR10))*$Q10))*IF($V10&lt;=AS$2,(DATEDIF(AR$2,$V10,"D")/365),IF($G10&gt;AR$2,(DATEDIF($G10,AS$2,"D")/365),1)))))))</f>
        <v>0</v>
      </c>
      <c r="AT10" s="53">
        <f>IF($V10&lt;=AS$2,0,IF($O10&lt;=AS$2,0,IF($G10&gt;=AT$2,0,IF($K10&gt;=$J10,0,IF($O10&lt;=AT$2,($J10-(SUM($K10,SUM($Z10:AS10)))),IF($L10=$D$139,(($J10-$K10)/$P10),(($J10-SUM($Z10:AS10))*$Q10))*IF($V10&lt;=AT$2,(DATEDIF(AS$2,$V10,"D")/365),IF($G10&gt;AS$2,(DATEDIF($G10,AT$2,"D")/365),1)))))))</f>
        <v>0</v>
      </c>
      <c r="AU10" s="53">
        <f>IF($V10&lt;=AT$2,0,IF($O10&lt;=AT$2,0,IF($G10&gt;=AU$2,0,IF($K10&gt;=$J10,0,IF($O10&lt;=AU$2,($J10-(SUM($K10,SUM($Z10:AT10)))),IF($L10=$D$139,(($J10-$K10)/$P10),(($J10-SUM($Z10:AT10))*$Q10))*IF($V10&lt;=AU$2,(DATEDIF(AT$2,$V10,"D")/365),IF($G10&gt;AT$2,(DATEDIF($G10,AU$2,"D")/365),1)))))))</f>
        <v>0</v>
      </c>
      <c r="AV10" s="53">
        <f>IF($V10&lt;=AU$2,0,IF($O10&lt;=AU$2,0,IF($G10&gt;=AV$2,0,IF($K10&gt;=$J10,0,IF($O10&lt;=AV$2,($J10-(SUM($K10,SUM($Z10:AU10)))),IF($L10=$D$139,(($J10-$K10)/$P10),(($J10-SUM($Z10:AU10))*$Q10))*IF($V10&lt;=AV$2,(DATEDIF(AU$2,$V10,"D")/365),IF($G10&gt;AU$2,(DATEDIF($G10,AV$2,"D")/365),1)))))))</f>
        <v>0</v>
      </c>
      <c r="AW10" s="53">
        <f>IF($V10&lt;=AV$2,0,IF($O10&lt;=AV$2,0,IF($G10&gt;=AW$2,0,IF($K10&gt;=$J10,0,IF($O10&lt;=AW$2,($J10-(SUM($K10,SUM($Z10:AV10)))),IF($L10=$D$139,(($J10-$K10)/$P10),(($J10-SUM($Z10:AV10))*$Q10))*IF($V10&lt;=AW$2,(DATEDIF(AV$2,$V10,"D")/365),IF($G10&gt;AV$2,(DATEDIF($G10,AW$2,"D")/365),1)))))))</f>
        <v>0</v>
      </c>
      <c r="AX10" s="53">
        <f>IF($V10&lt;=AW$2,0,IF($O10&lt;=AW$2,0,IF($G10&gt;=AX$2,0,IF($K10&gt;=$J10,0,IF($O10&lt;=AX$2,($J10-(SUM($K10,SUM($Z10:AW10)))),IF($L10=$D$139,(($J10-$K10)/$P10),(($J10-SUM($Z10:AW10))*$Q10))*IF($V10&lt;=AX$2,(DATEDIF(AW$2,$V10,"D")/365),IF($G10&gt;AW$2,(DATEDIF($G10,AX$2,"D")/365),1)))))))</f>
        <v>0</v>
      </c>
      <c r="AY10" s="53">
        <f>IF($V10&lt;=AX$2,0,IF($O10&lt;=AX$2,0,IF($G10&gt;=AY$2,0,IF($K10&gt;=$J10,0,IF($O10&lt;=AY$2,($J10-(SUM($K10,SUM($Z10:AX10)))),IF($L10=$D$139,(($J10-$K10)/$P10),(($J10-SUM($Z10:AX10))*$Q10))*IF($V10&lt;=AY$2,(DATEDIF(AX$2,$V10,"D")/365),IF($G10&gt;AX$2,(DATEDIF($G10,AY$2,"D")/365),1)))))))</f>
        <v>0</v>
      </c>
      <c r="AZ10" s="52"/>
      <c r="BA10" s="52"/>
      <c r="BB10" s="126">
        <f>IF($V10&lt;=BB$2,0,IF($G10&gt;=BB$2,0,IF($G10&gt;$W$3,(J10-Z10),IF($G10&lt;=$W$3,J10-SUM(W10,$Z10:Z10),0))))</f>
        <v>0</v>
      </c>
      <c r="BC10" s="53">
        <f t="shared" si="14"/>
        <v>0</v>
      </c>
      <c r="BD10" s="52">
        <f t="shared" si="12"/>
        <v>0</v>
      </c>
      <c r="BE10" s="53">
        <f t="shared" si="12"/>
        <v>0</v>
      </c>
      <c r="BF10" s="52">
        <f t="shared" si="12"/>
        <v>0</v>
      </c>
      <c r="BG10" s="53">
        <f t="shared" si="12"/>
        <v>0</v>
      </c>
      <c r="BH10" s="52">
        <f t="shared" si="12"/>
        <v>0</v>
      </c>
      <c r="BI10" s="53">
        <f t="shared" si="12"/>
        <v>0</v>
      </c>
      <c r="BJ10" s="52">
        <f t="shared" si="12"/>
        <v>0</v>
      </c>
      <c r="BK10" s="53">
        <f t="shared" si="12"/>
        <v>0</v>
      </c>
      <c r="BL10" s="52">
        <f t="shared" si="12"/>
        <v>0</v>
      </c>
      <c r="BM10" s="53">
        <f t="shared" si="12"/>
        <v>0</v>
      </c>
      <c r="BN10" s="52">
        <f t="shared" si="12"/>
        <v>0</v>
      </c>
      <c r="BO10" s="53">
        <f t="shared" si="12"/>
        <v>0</v>
      </c>
      <c r="BP10" s="52">
        <f t="shared" si="12"/>
        <v>0</v>
      </c>
      <c r="BQ10" s="53">
        <f t="shared" si="12"/>
        <v>0</v>
      </c>
      <c r="BR10" s="52">
        <f t="shared" si="12"/>
        <v>0</v>
      </c>
      <c r="BS10" s="53">
        <f t="shared" si="12"/>
        <v>0</v>
      </c>
      <c r="BT10" s="52">
        <f t="shared" si="13"/>
        <v>0</v>
      </c>
      <c r="BU10" s="53">
        <f t="shared" si="13"/>
        <v>0</v>
      </c>
      <c r="BV10" s="52">
        <f t="shared" si="13"/>
        <v>0</v>
      </c>
      <c r="BW10" s="53">
        <f t="shared" si="13"/>
        <v>0</v>
      </c>
      <c r="BX10" s="52">
        <f t="shared" si="13"/>
        <v>0</v>
      </c>
      <c r="BY10" s="53">
        <f t="shared" si="13"/>
        <v>0</v>
      </c>
      <c r="BZ10" s="52">
        <f t="shared" si="13"/>
        <v>0</v>
      </c>
      <c r="CA10" s="53">
        <f t="shared" si="13"/>
        <v>0</v>
      </c>
    </row>
    <row r="11" spans="1:79">
      <c r="A11" s="20">
        <v>10</v>
      </c>
      <c r="B11" s="20" t="s">
        <v>97</v>
      </c>
      <c r="C11" s="20" t="s">
        <v>126</v>
      </c>
      <c r="D11" s="2">
        <v>1990</v>
      </c>
      <c r="E11" s="3">
        <v>4</v>
      </c>
      <c r="F11" s="2">
        <v>1</v>
      </c>
      <c r="G11" s="55">
        <f t="shared" si="0"/>
        <v>32963</v>
      </c>
      <c r="H11" s="4">
        <v>0</v>
      </c>
      <c r="I11" s="1">
        <v>0</v>
      </c>
      <c r="J11" s="51">
        <f t="shared" si="1"/>
        <v>0</v>
      </c>
      <c r="K11" s="54">
        <f t="shared" si="2"/>
        <v>0</v>
      </c>
      <c r="L11" s="4" t="s">
        <v>96</v>
      </c>
      <c r="M11" s="54">
        <f t="shared" si="15"/>
        <v>30</v>
      </c>
      <c r="N11" s="53">
        <f t="shared" si="3"/>
        <v>24.016438356164382</v>
      </c>
      <c r="O11" s="55">
        <f t="shared" si="4"/>
        <v>43921</v>
      </c>
      <c r="P11" s="53">
        <f t="shared" si="5"/>
        <v>5.9835616438356176</v>
      </c>
      <c r="Q11" s="111">
        <f t="shared" si="6"/>
        <v>0</v>
      </c>
      <c r="R11" s="150" t="s">
        <v>129</v>
      </c>
      <c r="S11" s="151">
        <v>17</v>
      </c>
      <c r="T11" s="152">
        <v>4</v>
      </c>
      <c r="U11" s="151">
        <v>2035</v>
      </c>
      <c r="V11" s="116">
        <f t="shared" si="7"/>
        <v>49416</v>
      </c>
      <c r="W11" s="53">
        <f t="shared" si="8"/>
        <v>0</v>
      </c>
      <c r="X11" s="53">
        <f t="shared" si="9"/>
        <v>0</v>
      </c>
      <c r="Y11" s="53">
        <f t="shared" si="10"/>
        <v>0</v>
      </c>
      <c r="Z11" s="53">
        <f t="shared" si="11"/>
        <v>0</v>
      </c>
      <c r="AA11" s="53">
        <f>IF($V11&lt;=Z$2,0,IF($O11&lt;=Z$2,0,IF($G11&gt;=AA$2,0,IF($K11&gt;=$J11,0,IF($O11&lt;=AA$2,($J11-(SUM($K11,SUM($Z11:Z11)))),IF($L11=$D$139,(($J11-$K11)/$P11),(($J11-SUM($Z11:Z11))*$Q11))*IF($V11&lt;=AA$2,(DATEDIF(Z$2,$V11,"D")/365),IF($G11&gt;Z$2,(DATEDIF($G11,AA$2,"D")/365),1)))))))</f>
        <v>0</v>
      </c>
      <c r="AB11" s="53">
        <f>IF($V11&lt;=AA$2,0,IF($O11&lt;=AA$2,0,IF($G11&gt;=AB$2,0,IF($K11&gt;=$J11,0,IF($O11&lt;=AB$2,($J11-(SUM($K11,SUM($Z11:AA11)))),IF($L11=$D$139,(($J11-$K11)/$P11),(($J11-SUM($Z11:AA11))*$Q11))*IF($V11&lt;=AB$2,(DATEDIF(AA$2,$V11,"D")/365),IF($G11&gt;AA$2,(DATEDIF($G11,AB$2,"D")/365),1)))))))</f>
        <v>0</v>
      </c>
      <c r="AC11" s="53">
        <f>IF($V11&lt;=AB$2,0,IF($O11&lt;=AB$2,0,IF($G11&gt;=AC$2,0,IF($K11&gt;=$J11,0,IF($O11&lt;=AC$2,($J11-(SUM($K11,SUM($Z11:AB11)))),IF($L11=$D$139,(($J11-$K11)/$P11),(($J11-SUM($Z11:AB11))*$Q11))*IF($V11&lt;=AC$2,(DATEDIF(AB$2,$V11,"D")/365),IF($G11&gt;AB$2,(DATEDIF($G11,AC$2,"D")/365),1)))))))</f>
        <v>0</v>
      </c>
      <c r="AD11" s="53">
        <f>IF($V11&lt;=AC$2,0,IF($O11&lt;=AC$2,0,IF($G11&gt;=AD$2,0,IF($K11&gt;=$J11,0,IF($O11&lt;=AD$2,($J11-(SUM($K11,SUM($Z11:AC11)))),IF($L11=$D$139,(($J11-$K11)/$P11),(($J11-SUM($Z11:AC11))*$Q11))*IF($V11&lt;=AD$2,(DATEDIF(AC$2,$V11,"D")/365),IF($G11&gt;AC$2,(DATEDIF($G11,AD$2,"D")/365),1)))))))</f>
        <v>0</v>
      </c>
      <c r="AE11" s="53">
        <f>IF($V11&lt;=AD$2,0,IF($O11&lt;=AD$2,0,IF($G11&gt;=AE$2,0,IF($K11&gt;=$J11,0,IF($O11&lt;=AE$2,($J11-(SUM($K11,SUM($Z11:AD11)))),IF($L11=$D$139,(($J11-$K11)/$P11),(($J11-SUM($Z11:AD11))*$Q11))*IF($V11&lt;=AE$2,(DATEDIF(AD$2,$V11,"D")/365),IF($G11&gt;AD$2,(DATEDIF($G11,AE$2,"D")/365),1)))))))</f>
        <v>0</v>
      </c>
      <c r="AF11" s="53">
        <f>IF($V11&lt;=AE$2,0,IF($O11&lt;=AE$2,0,IF($G11&gt;=AF$2,0,IF($K11&gt;=$J11,0,IF($O11&lt;=AF$2,($J11-(SUM($K11,SUM($Z11:AE11)))),IF($L11=$D$139,(($J11-$K11)/$P11),(($J11-SUM($Z11:AE11))*$Q11))*IF($V11&lt;=AF$2,(DATEDIF(AE$2,$V11,"D")/365),IF($G11&gt;AE$2,(DATEDIF($G11,AF$2,"D")/365),1)))))))</f>
        <v>0</v>
      </c>
      <c r="AG11" s="53">
        <f>IF($V11&lt;=AF$2,0,IF($O11&lt;=AF$2,0,IF($G11&gt;=AG$2,0,IF($K11&gt;=$J11,0,IF($O11&lt;=AG$2,($J11-(SUM($K11,SUM($Z11:AF11)))),IF($L11=$D$139,(($J11-$K11)/$P11),(($J11-SUM($Z11:AF11))*$Q11))*IF($V11&lt;=AG$2,(DATEDIF(AF$2,$V11,"D")/365),IF($G11&gt;AF$2,(DATEDIF($G11,AG$2,"D")/365),1)))))))</f>
        <v>0</v>
      </c>
      <c r="AH11" s="53">
        <f>IF($V11&lt;=AG$2,0,IF($O11&lt;=AG$2,0,IF($G11&gt;=AH$2,0,IF($K11&gt;=$J11,0,IF($O11&lt;=AH$2,($J11-(SUM($K11,SUM($Z11:AG11)))),IF($L11=$D$139,(($J11-$K11)/$P11),(($J11-SUM($Z11:AG11))*$Q11))*IF($V11&lt;=AH$2,(DATEDIF(AG$2,$V11,"D")/365),IF($G11&gt;AG$2,(DATEDIF($G11,AH$2,"D")/365),1)))))))</f>
        <v>0</v>
      </c>
      <c r="AI11" s="53">
        <f>IF($V11&lt;=AH$2,0,IF($O11&lt;=AH$2,0,IF($G11&gt;=AI$2,0,IF($K11&gt;=$J11,0,IF($O11&lt;=AI$2,($J11-(SUM($K11,SUM($Z11:AH11)))),IF($L11=$D$139,(($J11-$K11)/$P11),(($J11-SUM($Z11:AH11))*$Q11))*IF($V11&lt;=AI$2,(DATEDIF(AH$2,$V11,"D")/365),IF($G11&gt;AH$2,(DATEDIF($G11,AI$2,"D")/365),1)))))))</f>
        <v>0</v>
      </c>
      <c r="AJ11" s="53">
        <f>IF($V11&lt;=AI$2,0,IF($O11&lt;=AI$2,0,IF($G11&gt;=AJ$2,0,IF($K11&gt;=$J11,0,IF($O11&lt;=AJ$2,($J11-(SUM($K11,SUM($Z11:AI11)))),IF($L11=$D$139,(($J11-$K11)/$P11),(($J11-SUM($Z11:AI11))*$Q11))*IF($V11&lt;=AJ$2,(DATEDIF(AI$2,$V11,"D")/365),IF($G11&gt;AI$2,(DATEDIF($G11,AJ$2,"D")/365),1)))))))</f>
        <v>0</v>
      </c>
      <c r="AK11" s="53">
        <f>IF($V11&lt;=AJ$2,0,IF($O11&lt;=AJ$2,0,IF($G11&gt;=AK$2,0,IF($K11&gt;=$J11,0,IF($O11&lt;=AK$2,($J11-(SUM($K11,SUM($Z11:AJ11)))),IF($L11=$D$139,(($J11-$K11)/$P11),(($J11-SUM($Z11:AJ11))*$Q11))*IF($V11&lt;=AK$2,(DATEDIF(AJ$2,$V11,"D")/365),IF($G11&gt;AJ$2,(DATEDIF($G11,AK$2,"D")/365),1)))))))</f>
        <v>0</v>
      </c>
      <c r="AL11" s="53">
        <f>IF($V11&lt;=AK$2,0,IF($O11&lt;=AK$2,0,IF($G11&gt;=AL$2,0,IF($K11&gt;=$J11,0,IF($O11&lt;=AL$2,($J11-(SUM($K11,SUM($Z11:AK11)))),IF($L11=$D$139,(($J11-$K11)/$P11),(($J11-SUM($Z11:AK11))*$Q11))*IF($V11&lt;=AL$2,(DATEDIF(AK$2,$V11,"D")/365),IF($G11&gt;AK$2,(DATEDIF($G11,AL$2,"D")/365),1)))))))</f>
        <v>0</v>
      </c>
      <c r="AM11" s="53">
        <f>IF($V11&lt;=AL$2,0,IF($O11&lt;=AL$2,0,IF($G11&gt;=AM$2,0,IF($K11&gt;=$J11,0,IF($O11&lt;=AM$2,($J11-(SUM($K11,SUM($Z11:AL11)))),IF($L11=$D$139,(($J11-$K11)/$P11),(($J11-SUM($Z11:AL11))*$Q11))*IF($V11&lt;=AM$2,(DATEDIF(AL$2,$V11,"D")/365),IF($G11&gt;AL$2,(DATEDIF($G11,AM$2,"D")/365),1)))))))</f>
        <v>0</v>
      </c>
      <c r="AN11" s="53">
        <f>IF($V11&lt;=AM$2,0,IF($O11&lt;=AM$2,0,IF($G11&gt;=AN$2,0,IF($K11&gt;=$J11,0,IF($O11&lt;=AN$2,($J11-(SUM($K11,SUM($Z11:AM11)))),IF($L11=$D$139,(($J11-$K11)/$P11),(($J11-SUM($Z11:AM11))*$Q11))*IF($V11&lt;=AN$2,(DATEDIF(AM$2,$V11,"D")/365),IF($G11&gt;AM$2,(DATEDIF($G11,AN$2,"D")/365),1)))))))</f>
        <v>0</v>
      </c>
      <c r="AO11" s="53">
        <f>IF($V11&lt;=AN$2,0,IF($O11&lt;=AN$2,0,IF($G11&gt;=AO$2,0,IF($K11&gt;=$J11,0,IF($O11&lt;=AO$2,($J11-(SUM($K11,SUM($Z11:AN11)))),IF($L11=$D$139,(($J11-$K11)/$P11),(($J11-SUM($Z11:AN11))*$Q11))*IF($V11&lt;=AO$2,(DATEDIF(AN$2,$V11,"D")/365),IF($G11&gt;AN$2,(DATEDIF($G11,AO$2,"D")/365),1)))))))</f>
        <v>0</v>
      </c>
      <c r="AP11" s="53">
        <f>IF($V11&lt;=AO$2,0,IF($O11&lt;=AO$2,0,IF($G11&gt;=AP$2,0,IF($K11&gt;=$J11,0,IF($O11&lt;=AP$2,($J11-(SUM($K11,SUM($Z11:AO11)))),IF($L11=$D$139,(($J11-$K11)/$P11),(($J11-SUM($Z11:AO11))*$Q11))*IF($V11&lt;=AP$2,(DATEDIF(AO$2,$V11,"D")/365),IF($G11&gt;AO$2,(DATEDIF($G11,AP$2,"D")/365),1)))))))</f>
        <v>0</v>
      </c>
      <c r="AQ11" s="53">
        <f>IF($V11&lt;=AP$2,0,IF($O11&lt;=AP$2,0,IF($G11&gt;=AQ$2,0,IF($K11&gt;=$J11,0,IF($O11&lt;=AQ$2,($J11-(SUM($K11,SUM($Z11:AP11)))),IF($L11=$D$139,(($J11-$K11)/$P11),(($J11-SUM($Z11:AP11))*$Q11))*IF($V11&lt;=AQ$2,(DATEDIF(AP$2,$V11,"D")/365),IF($G11&gt;AP$2,(DATEDIF($G11,AQ$2,"D")/365),1)))))))</f>
        <v>0</v>
      </c>
      <c r="AR11" s="53">
        <f>IF($V11&lt;=AQ$2,0,IF($O11&lt;=AQ$2,0,IF($G11&gt;=AR$2,0,IF($K11&gt;=$J11,0,IF($O11&lt;=AR$2,($J11-(SUM($K11,SUM($Z11:AQ11)))),IF($L11=$D$139,(($J11-$K11)/$P11),(($J11-SUM($Z11:AQ11))*$Q11))*IF($V11&lt;=AR$2,(DATEDIF(AQ$2,$V11,"D")/365),IF($G11&gt;AQ$2,(DATEDIF($G11,AR$2,"D")/365),1)))))))</f>
        <v>0</v>
      </c>
      <c r="AS11" s="53">
        <f>IF($V11&lt;=AR$2,0,IF($O11&lt;=AR$2,0,IF($G11&gt;=AS$2,0,IF($K11&gt;=$J11,0,IF($O11&lt;=AS$2,($J11-(SUM($K11,SUM($Z11:AR11)))),IF($L11=$D$139,(($J11-$K11)/$P11),(($J11-SUM($Z11:AR11))*$Q11))*IF($V11&lt;=AS$2,(DATEDIF(AR$2,$V11,"D")/365),IF($G11&gt;AR$2,(DATEDIF($G11,AS$2,"D")/365),1)))))))</f>
        <v>0</v>
      </c>
      <c r="AT11" s="53">
        <f>IF($V11&lt;=AS$2,0,IF($O11&lt;=AS$2,0,IF($G11&gt;=AT$2,0,IF($K11&gt;=$J11,0,IF($O11&lt;=AT$2,($J11-(SUM($K11,SUM($Z11:AS11)))),IF($L11=$D$139,(($J11-$K11)/$P11),(($J11-SUM($Z11:AS11))*$Q11))*IF($V11&lt;=AT$2,(DATEDIF(AS$2,$V11,"D")/365),IF($G11&gt;AS$2,(DATEDIF($G11,AT$2,"D")/365),1)))))))</f>
        <v>0</v>
      </c>
      <c r="AU11" s="53">
        <f>IF($V11&lt;=AT$2,0,IF($O11&lt;=AT$2,0,IF($G11&gt;=AU$2,0,IF($K11&gt;=$J11,0,IF($O11&lt;=AU$2,($J11-(SUM($K11,SUM($Z11:AT11)))),IF($L11=$D$139,(($J11-$K11)/$P11),(($J11-SUM($Z11:AT11))*$Q11))*IF($V11&lt;=AU$2,(DATEDIF(AT$2,$V11,"D")/365),IF($G11&gt;AT$2,(DATEDIF($G11,AU$2,"D")/365),1)))))))</f>
        <v>0</v>
      </c>
      <c r="AV11" s="53">
        <f>IF($V11&lt;=AU$2,0,IF($O11&lt;=AU$2,0,IF($G11&gt;=AV$2,0,IF($K11&gt;=$J11,0,IF($O11&lt;=AV$2,($J11-(SUM($K11,SUM($Z11:AU11)))),IF($L11=$D$139,(($J11-$K11)/$P11),(($J11-SUM($Z11:AU11))*$Q11))*IF($V11&lt;=AV$2,(DATEDIF(AU$2,$V11,"D")/365),IF($G11&gt;AU$2,(DATEDIF($G11,AV$2,"D")/365),1)))))))</f>
        <v>0</v>
      </c>
      <c r="AW11" s="53">
        <f>IF($V11&lt;=AV$2,0,IF($O11&lt;=AV$2,0,IF($G11&gt;=AW$2,0,IF($K11&gt;=$J11,0,IF($O11&lt;=AW$2,($J11-(SUM($K11,SUM($Z11:AV11)))),IF($L11=$D$139,(($J11-$K11)/$P11),(($J11-SUM($Z11:AV11))*$Q11))*IF($V11&lt;=AW$2,(DATEDIF(AV$2,$V11,"D")/365),IF($G11&gt;AV$2,(DATEDIF($G11,AW$2,"D")/365),1)))))))</f>
        <v>0</v>
      </c>
      <c r="AX11" s="53">
        <f>IF($V11&lt;=AW$2,0,IF($O11&lt;=AW$2,0,IF($G11&gt;=AX$2,0,IF($K11&gt;=$J11,0,IF($O11&lt;=AX$2,($J11-(SUM($K11,SUM($Z11:AW11)))),IF($L11=$D$139,(($J11-$K11)/$P11),(($J11-SUM($Z11:AW11))*$Q11))*IF($V11&lt;=AX$2,(DATEDIF(AW$2,$V11,"D")/365),IF($G11&gt;AW$2,(DATEDIF($G11,AX$2,"D")/365),1)))))))</f>
        <v>0</v>
      </c>
      <c r="AY11" s="53">
        <f>IF($V11&lt;=AX$2,0,IF($O11&lt;=AX$2,0,IF($G11&gt;=AY$2,0,IF($K11&gt;=$J11,0,IF($O11&lt;=AY$2,($J11-(SUM($K11,SUM($Z11:AX11)))),IF($L11=$D$139,(($J11-$K11)/$P11),(($J11-SUM($Z11:AX11))*$Q11))*IF($V11&lt;=AY$2,(DATEDIF(AX$2,$V11,"D")/365),IF($G11&gt;AX$2,(DATEDIF($G11,AY$2,"D")/365),1)))))))</f>
        <v>0</v>
      </c>
      <c r="AZ11" s="52"/>
      <c r="BA11" s="52"/>
      <c r="BB11" s="126">
        <f>IF($V11&lt;=BB$2,0,IF($G11&gt;=BB$2,0,IF($G11&gt;$W$3,(J11-Z11),IF($G11&lt;=$W$3,J11-SUM(W11,$Z11:Z11),0))))</f>
        <v>0</v>
      </c>
      <c r="BC11" s="53">
        <f t="shared" si="14"/>
        <v>0</v>
      </c>
      <c r="BD11" s="52">
        <f t="shared" si="12"/>
        <v>0</v>
      </c>
      <c r="BE11" s="53">
        <f t="shared" si="12"/>
        <v>0</v>
      </c>
      <c r="BF11" s="52">
        <f t="shared" si="12"/>
        <v>0</v>
      </c>
      <c r="BG11" s="53">
        <f t="shared" si="12"/>
        <v>0</v>
      </c>
      <c r="BH11" s="52">
        <f t="shared" si="12"/>
        <v>0</v>
      </c>
      <c r="BI11" s="53">
        <f t="shared" si="12"/>
        <v>0</v>
      </c>
      <c r="BJ11" s="52">
        <f t="shared" si="12"/>
        <v>0</v>
      </c>
      <c r="BK11" s="53">
        <f t="shared" si="12"/>
        <v>0</v>
      </c>
      <c r="BL11" s="52">
        <f t="shared" si="12"/>
        <v>0</v>
      </c>
      <c r="BM11" s="53">
        <f t="shared" si="12"/>
        <v>0</v>
      </c>
      <c r="BN11" s="52">
        <f t="shared" si="12"/>
        <v>0</v>
      </c>
      <c r="BO11" s="53">
        <f t="shared" si="12"/>
        <v>0</v>
      </c>
      <c r="BP11" s="52">
        <f t="shared" si="12"/>
        <v>0</v>
      </c>
      <c r="BQ11" s="53">
        <f t="shared" si="12"/>
        <v>0</v>
      </c>
      <c r="BR11" s="52">
        <f t="shared" si="12"/>
        <v>0</v>
      </c>
      <c r="BS11" s="53">
        <f t="shared" si="12"/>
        <v>0</v>
      </c>
      <c r="BT11" s="52">
        <f t="shared" si="13"/>
        <v>0</v>
      </c>
      <c r="BU11" s="53">
        <f t="shared" si="13"/>
        <v>0</v>
      </c>
      <c r="BV11" s="52">
        <f t="shared" si="13"/>
        <v>0</v>
      </c>
      <c r="BW11" s="53">
        <f t="shared" si="13"/>
        <v>0</v>
      </c>
      <c r="BX11" s="52">
        <f t="shared" si="13"/>
        <v>0</v>
      </c>
      <c r="BY11" s="53">
        <f t="shared" si="13"/>
        <v>0</v>
      </c>
      <c r="BZ11" s="52">
        <f t="shared" si="13"/>
        <v>0</v>
      </c>
      <c r="CA11" s="53">
        <f t="shared" si="13"/>
        <v>0</v>
      </c>
    </row>
    <row r="12" spans="1:79">
      <c r="A12" s="20">
        <v>11</v>
      </c>
      <c r="B12" s="20" t="s">
        <v>97</v>
      </c>
      <c r="C12" s="20" t="s">
        <v>126</v>
      </c>
      <c r="D12" s="2">
        <v>1990</v>
      </c>
      <c r="E12" s="3">
        <v>4</v>
      </c>
      <c r="F12" s="2">
        <v>1</v>
      </c>
      <c r="G12" s="55">
        <f t="shared" si="0"/>
        <v>32963</v>
      </c>
      <c r="H12" s="4">
        <v>0</v>
      </c>
      <c r="I12" s="1">
        <v>0</v>
      </c>
      <c r="J12" s="51">
        <f t="shared" si="1"/>
        <v>0</v>
      </c>
      <c r="K12" s="54">
        <f t="shared" si="2"/>
        <v>0</v>
      </c>
      <c r="L12" s="4" t="s">
        <v>96</v>
      </c>
      <c r="M12" s="54">
        <f t="shared" si="15"/>
        <v>30</v>
      </c>
      <c r="N12" s="53">
        <f t="shared" si="3"/>
        <v>24.016438356164382</v>
      </c>
      <c r="O12" s="55">
        <f t="shared" si="4"/>
        <v>43921</v>
      </c>
      <c r="P12" s="53">
        <f t="shared" si="5"/>
        <v>5.9835616438356176</v>
      </c>
      <c r="Q12" s="111">
        <f t="shared" si="6"/>
        <v>0</v>
      </c>
      <c r="R12" s="150" t="s">
        <v>129</v>
      </c>
      <c r="S12" s="151">
        <v>17</v>
      </c>
      <c r="T12" s="152">
        <v>4</v>
      </c>
      <c r="U12" s="151">
        <v>2035</v>
      </c>
      <c r="V12" s="116">
        <f t="shared" si="7"/>
        <v>49416</v>
      </c>
      <c r="W12" s="53">
        <f t="shared" si="8"/>
        <v>0</v>
      </c>
      <c r="X12" s="53">
        <f t="shared" si="9"/>
        <v>0</v>
      </c>
      <c r="Y12" s="53">
        <f t="shared" si="10"/>
        <v>0</v>
      </c>
      <c r="Z12" s="53">
        <f t="shared" si="11"/>
        <v>0</v>
      </c>
      <c r="AA12" s="53">
        <f>IF($V12&lt;=Z$2,0,IF($O12&lt;=Z$2,0,IF($G12&gt;=AA$2,0,IF($K12&gt;=$J12,0,IF($O12&lt;=AA$2,($J12-(SUM($K12,SUM($Z12:Z12)))),IF($L12=$D$139,(($J12-$K12)/$P12),(($J12-SUM($Z12:Z12))*$Q12))*IF($V12&lt;=AA$2,(DATEDIF(Z$2,$V12,"D")/365),IF($G12&gt;Z$2,(DATEDIF($G12,AA$2,"D")/365),1)))))))</f>
        <v>0</v>
      </c>
      <c r="AB12" s="53">
        <f>IF($V12&lt;=AA$2,0,IF($O12&lt;=AA$2,0,IF($G12&gt;=AB$2,0,IF($K12&gt;=$J12,0,IF($O12&lt;=AB$2,($J12-(SUM($K12,SUM($Z12:AA12)))),IF($L12=$D$139,(($J12-$K12)/$P12),(($J12-SUM($Z12:AA12))*$Q12))*IF($V12&lt;=AB$2,(DATEDIF(AA$2,$V12,"D")/365),IF($G12&gt;AA$2,(DATEDIF($G12,AB$2,"D")/365),1)))))))</f>
        <v>0</v>
      </c>
      <c r="AC12" s="53">
        <f>IF($V12&lt;=AB$2,0,IF($O12&lt;=AB$2,0,IF($G12&gt;=AC$2,0,IF($K12&gt;=$J12,0,IF($O12&lt;=AC$2,($J12-(SUM($K12,SUM($Z12:AB12)))),IF($L12=$D$139,(($J12-$K12)/$P12),(($J12-SUM($Z12:AB12))*$Q12))*IF($V12&lt;=AC$2,(DATEDIF(AB$2,$V12,"D")/365),IF($G12&gt;AB$2,(DATEDIF($G12,AC$2,"D")/365),1)))))))</f>
        <v>0</v>
      </c>
      <c r="AD12" s="53">
        <f>IF($V12&lt;=AC$2,0,IF($O12&lt;=AC$2,0,IF($G12&gt;=AD$2,0,IF($K12&gt;=$J12,0,IF($O12&lt;=AD$2,($J12-(SUM($K12,SUM($Z12:AC12)))),IF($L12=$D$139,(($J12-$K12)/$P12),(($J12-SUM($Z12:AC12))*$Q12))*IF($V12&lt;=AD$2,(DATEDIF(AC$2,$V12,"D")/365),IF($G12&gt;AC$2,(DATEDIF($G12,AD$2,"D")/365),1)))))))</f>
        <v>0</v>
      </c>
      <c r="AE12" s="53">
        <f>IF($V12&lt;=AD$2,0,IF($O12&lt;=AD$2,0,IF($G12&gt;=AE$2,0,IF($K12&gt;=$J12,0,IF($O12&lt;=AE$2,($J12-(SUM($K12,SUM($Z12:AD12)))),IF($L12=$D$139,(($J12-$K12)/$P12),(($J12-SUM($Z12:AD12))*$Q12))*IF($V12&lt;=AE$2,(DATEDIF(AD$2,$V12,"D")/365),IF($G12&gt;AD$2,(DATEDIF($G12,AE$2,"D")/365),1)))))))</f>
        <v>0</v>
      </c>
      <c r="AF12" s="53">
        <f>IF($V12&lt;=AE$2,0,IF($O12&lt;=AE$2,0,IF($G12&gt;=AF$2,0,IF($K12&gt;=$J12,0,IF($O12&lt;=AF$2,($J12-(SUM($K12,SUM($Z12:AE12)))),IF($L12=$D$139,(($J12-$K12)/$P12),(($J12-SUM($Z12:AE12))*$Q12))*IF($V12&lt;=AF$2,(DATEDIF(AE$2,$V12,"D")/365),IF($G12&gt;AE$2,(DATEDIF($G12,AF$2,"D")/365),1)))))))</f>
        <v>0</v>
      </c>
      <c r="AG12" s="53">
        <f>IF($V12&lt;=AF$2,0,IF($O12&lt;=AF$2,0,IF($G12&gt;=AG$2,0,IF($K12&gt;=$J12,0,IF($O12&lt;=AG$2,($J12-(SUM($K12,SUM($Z12:AF12)))),IF($L12=$D$139,(($J12-$K12)/$P12),(($J12-SUM($Z12:AF12))*$Q12))*IF($V12&lt;=AG$2,(DATEDIF(AF$2,$V12,"D")/365),IF($G12&gt;AF$2,(DATEDIF($G12,AG$2,"D")/365),1)))))))</f>
        <v>0</v>
      </c>
      <c r="AH12" s="53">
        <f>IF($V12&lt;=AG$2,0,IF($O12&lt;=AG$2,0,IF($G12&gt;=AH$2,0,IF($K12&gt;=$J12,0,IF($O12&lt;=AH$2,($J12-(SUM($K12,SUM($Z12:AG12)))),IF($L12=$D$139,(($J12-$K12)/$P12),(($J12-SUM($Z12:AG12))*$Q12))*IF($V12&lt;=AH$2,(DATEDIF(AG$2,$V12,"D")/365),IF($G12&gt;AG$2,(DATEDIF($G12,AH$2,"D")/365),1)))))))</f>
        <v>0</v>
      </c>
      <c r="AI12" s="53">
        <f>IF($V12&lt;=AH$2,0,IF($O12&lt;=AH$2,0,IF($G12&gt;=AI$2,0,IF($K12&gt;=$J12,0,IF($O12&lt;=AI$2,($J12-(SUM($K12,SUM($Z12:AH12)))),IF($L12=$D$139,(($J12-$K12)/$P12),(($J12-SUM($Z12:AH12))*$Q12))*IF($V12&lt;=AI$2,(DATEDIF(AH$2,$V12,"D")/365),IF($G12&gt;AH$2,(DATEDIF($G12,AI$2,"D")/365),1)))))))</f>
        <v>0</v>
      </c>
      <c r="AJ12" s="53">
        <f>IF($V12&lt;=AI$2,0,IF($O12&lt;=AI$2,0,IF($G12&gt;=AJ$2,0,IF($K12&gt;=$J12,0,IF($O12&lt;=AJ$2,($J12-(SUM($K12,SUM($Z12:AI12)))),IF($L12=$D$139,(($J12-$K12)/$P12),(($J12-SUM($Z12:AI12))*$Q12))*IF($V12&lt;=AJ$2,(DATEDIF(AI$2,$V12,"D")/365),IF($G12&gt;AI$2,(DATEDIF($G12,AJ$2,"D")/365),1)))))))</f>
        <v>0</v>
      </c>
      <c r="AK12" s="53">
        <f>IF($V12&lt;=AJ$2,0,IF($O12&lt;=AJ$2,0,IF($G12&gt;=AK$2,0,IF($K12&gt;=$J12,0,IF($O12&lt;=AK$2,($J12-(SUM($K12,SUM($Z12:AJ12)))),IF($L12=$D$139,(($J12-$K12)/$P12),(($J12-SUM($Z12:AJ12))*$Q12))*IF($V12&lt;=AK$2,(DATEDIF(AJ$2,$V12,"D")/365),IF($G12&gt;AJ$2,(DATEDIF($G12,AK$2,"D")/365),1)))))))</f>
        <v>0</v>
      </c>
      <c r="AL12" s="53">
        <f>IF($V12&lt;=AK$2,0,IF($O12&lt;=AK$2,0,IF($G12&gt;=AL$2,0,IF($K12&gt;=$J12,0,IF($O12&lt;=AL$2,($J12-(SUM($K12,SUM($Z12:AK12)))),IF($L12=$D$139,(($J12-$K12)/$P12),(($J12-SUM($Z12:AK12))*$Q12))*IF($V12&lt;=AL$2,(DATEDIF(AK$2,$V12,"D")/365),IF($G12&gt;AK$2,(DATEDIF($G12,AL$2,"D")/365),1)))))))</f>
        <v>0</v>
      </c>
      <c r="AM12" s="53">
        <f>IF($V12&lt;=AL$2,0,IF($O12&lt;=AL$2,0,IF($G12&gt;=AM$2,0,IF($K12&gt;=$J12,0,IF($O12&lt;=AM$2,($J12-(SUM($K12,SUM($Z12:AL12)))),IF($L12=$D$139,(($J12-$K12)/$P12),(($J12-SUM($Z12:AL12))*$Q12))*IF($V12&lt;=AM$2,(DATEDIF(AL$2,$V12,"D")/365),IF($G12&gt;AL$2,(DATEDIF($G12,AM$2,"D")/365),1)))))))</f>
        <v>0</v>
      </c>
      <c r="AN12" s="53">
        <f>IF($V12&lt;=AM$2,0,IF($O12&lt;=AM$2,0,IF($G12&gt;=AN$2,0,IF($K12&gt;=$J12,0,IF($O12&lt;=AN$2,($J12-(SUM($K12,SUM($Z12:AM12)))),IF($L12=$D$139,(($J12-$K12)/$P12),(($J12-SUM($Z12:AM12))*$Q12))*IF($V12&lt;=AN$2,(DATEDIF(AM$2,$V12,"D")/365),IF($G12&gt;AM$2,(DATEDIF($G12,AN$2,"D")/365),1)))))))</f>
        <v>0</v>
      </c>
      <c r="AO12" s="53">
        <f>IF($V12&lt;=AN$2,0,IF($O12&lt;=AN$2,0,IF($G12&gt;=AO$2,0,IF($K12&gt;=$J12,0,IF($O12&lt;=AO$2,($J12-(SUM($K12,SUM($Z12:AN12)))),IF($L12=$D$139,(($J12-$K12)/$P12),(($J12-SUM($Z12:AN12))*$Q12))*IF($V12&lt;=AO$2,(DATEDIF(AN$2,$V12,"D")/365),IF($G12&gt;AN$2,(DATEDIF($G12,AO$2,"D")/365),1)))))))</f>
        <v>0</v>
      </c>
      <c r="AP12" s="53">
        <f>IF($V12&lt;=AO$2,0,IF($O12&lt;=AO$2,0,IF($G12&gt;=AP$2,0,IF($K12&gt;=$J12,0,IF($O12&lt;=AP$2,($J12-(SUM($K12,SUM($Z12:AO12)))),IF($L12=$D$139,(($J12-$K12)/$P12),(($J12-SUM($Z12:AO12))*$Q12))*IF($V12&lt;=AP$2,(DATEDIF(AO$2,$V12,"D")/365),IF($G12&gt;AO$2,(DATEDIF($G12,AP$2,"D")/365),1)))))))</f>
        <v>0</v>
      </c>
      <c r="AQ12" s="53">
        <f>IF($V12&lt;=AP$2,0,IF($O12&lt;=AP$2,0,IF($G12&gt;=AQ$2,0,IF($K12&gt;=$J12,0,IF($O12&lt;=AQ$2,($J12-(SUM($K12,SUM($Z12:AP12)))),IF($L12=$D$139,(($J12-$K12)/$P12),(($J12-SUM($Z12:AP12))*$Q12))*IF($V12&lt;=AQ$2,(DATEDIF(AP$2,$V12,"D")/365),IF($G12&gt;AP$2,(DATEDIF($G12,AQ$2,"D")/365),1)))))))</f>
        <v>0</v>
      </c>
      <c r="AR12" s="53">
        <f>IF($V12&lt;=AQ$2,0,IF($O12&lt;=AQ$2,0,IF($G12&gt;=AR$2,0,IF($K12&gt;=$J12,0,IF($O12&lt;=AR$2,($J12-(SUM($K12,SUM($Z12:AQ12)))),IF($L12=$D$139,(($J12-$K12)/$P12),(($J12-SUM($Z12:AQ12))*$Q12))*IF($V12&lt;=AR$2,(DATEDIF(AQ$2,$V12,"D")/365),IF($G12&gt;AQ$2,(DATEDIF($G12,AR$2,"D")/365),1)))))))</f>
        <v>0</v>
      </c>
      <c r="AS12" s="53">
        <f>IF($V12&lt;=AR$2,0,IF($O12&lt;=AR$2,0,IF($G12&gt;=AS$2,0,IF($K12&gt;=$J12,0,IF($O12&lt;=AS$2,($J12-(SUM($K12,SUM($Z12:AR12)))),IF($L12=$D$139,(($J12-$K12)/$P12),(($J12-SUM($Z12:AR12))*$Q12))*IF($V12&lt;=AS$2,(DATEDIF(AR$2,$V12,"D")/365),IF($G12&gt;AR$2,(DATEDIF($G12,AS$2,"D")/365),1)))))))</f>
        <v>0</v>
      </c>
      <c r="AT12" s="53">
        <f>IF($V12&lt;=AS$2,0,IF($O12&lt;=AS$2,0,IF($G12&gt;=AT$2,0,IF($K12&gt;=$J12,0,IF($O12&lt;=AT$2,($J12-(SUM($K12,SUM($Z12:AS12)))),IF($L12=$D$139,(($J12-$K12)/$P12),(($J12-SUM($Z12:AS12))*$Q12))*IF($V12&lt;=AT$2,(DATEDIF(AS$2,$V12,"D")/365),IF($G12&gt;AS$2,(DATEDIF($G12,AT$2,"D")/365),1)))))))</f>
        <v>0</v>
      </c>
      <c r="AU12" s="53">
        <f>IF($V12&lt;=AT$2,0,IF($O12&lt;=AT$2,0,IF($G12&gt;=AU$2,0,IF($K12&gt;=$J12,0,IF($O12&lt;=AU$2,($J12-(SUM($K12,SUM($Z12:AT12)))),IF($L12=$D$139,(($J12-$K12)/$P12),(($J12-SUM($Z12:AT12))*$Q12))*IF($V12&lt;=AU$2,(DATEDIF(AT$2,$V12,"D")/365),IF($G12&gt;AT$2,(DATEDIF($G12,AU$2,"D")/365),1)))))))</f>
        <v>0</v>
      </c>
      <c r="AV12" s="53">
        <f>IF($V12&lt;=AU$2,0,IF($O12&lt;=AU$2,0,IF($G12&gt;=AV$2,0,IF($K12&gt;=$J12,0,IF($O12&lt;=AV$2,($J12-(SUM($K12,SUM($Z12:AU12)))),IF($L12=$D$139,(($J12-$K12)/$P12),(($J12-SUM($Z12:AU12))*$Q12))*IF($V12&lt;=AV$2,(DATEDIF(AU$2,$V12,"D")/365),IF($G12&gt;AU$2,(DATEDIF($G12,AV$2,"D")/365),1)))))))</f>
        <v>0</v>
      </c>
      <c r="AW12" s="53">
        <f>IF($V12&lt;=AV$2,0,IF($O12&lt;=AV$2,0,IF($G12&gt;=AW$2,0,IF($K12&gt;=$J12,0,IF($O12&lt;=AW$2,($J12-(SUM($K12,SUM($Z12:AV12)))),IF($L12=$D$139,(($J12-$K12)/$P12),(($J12-SUM($Z12:AV12))*$Q12))*IF($V12&lt;=AW$2,(DATEDIF(AV$2,$V12,"D")/365),IF($G12&gt;AV$2,(DATEDIF($G12,AW$2,"D")/365),1)))))))</f>
        <v>0</v>
      </c>
      <c r="AX12" s="53">
        <f>IF($V12&lt;=AW$2,0,IF($O12&lt;=AW$2,0,IF($G12&gt;=AX$2,0,IF($K12&gt;=$J12,0,IF($O12&lt;=AX$2,($J12-(SUM($K12,SUM($Z12:AW12)))),IF($L12=$D$139,(($J12-$K12)/$P12),(($J12-SUM($Z12:AW12))*$Q12))*IF($V12&lt;=AX$2,(DATEDIF(AW$2,$V12,"D")/365),IF($G12&gt;AW$2,(DATEDIF($G12,AX$2,"D")/365),1)))))))</f>
        <v>0</v>
      </c>
      <c r="AY12" s="53">
        <f>IF($V12&lt;=AX$2,0,IF($O12&lt;=AX$2,0,IF($G12&gt;=AY$2,0,IF($K12&gt;=$J12,0,IF($O12&lt;=AY$2,($J12-(SUM($K12,SUM($Z12:AX12)))),IF($L12=$D$139,(($J12-$K12)/$P12),(($J12-SUM($Z12:AX12))*$Q12))*IF($V12&lt;=AY$2,(DATEDIF(AX$2,$V12,"D")/365),IF($G12&gt;AX$2,(DATEDIF($G12,AY$2,"D")/365),1)))))))</f>
        <v>0</v>
      </c>
      <c r="AZ12" s="52"/>
      <c r="BA12" s="52"/>
      <c r="BB12" s="126">
        <f>IF($V12&lt;=BB$2,0,IF($G12&gt;=BB$2,0,IF($G12&gt;$W$3,(J12-Z12),IF($G12&lt;=$W$3,J12-SUM(W12,$Z12:Z12),0))))</f>
        <v>0</v>
      </c>
      <c r="BC12" s="53">
        <f t="shared" si="14"/>
        <v>0</v>
      </c>
      <c r="BD12" s="52">
        <f t="shared" si="12"/>
        <v>0</v>
      </c>
      <c r="BE12" s="53">
        <f t="shared" si="12"/>
        <v>0</v>
      </c>
      <c r="BF12" s="52">
        <f t="shared" si="12"/>
        <v>0</v>
      </c>
      <c r="BG12" s="53">
        <f t="shared" si="12"/>
        <v>0</v>
      </c>
      <c r="BH12" s="52">
        <f t="shared" si="12"/>
        <v>0</v>
      </c>
      <c r="BI12" s="53">
        <f t="shared" si="12"/>
        <v>0</v>
      </c>
      <c r="BJ12" s="52">
        <f t="shared" si="12"/>
        <v>0</v>
      </c>
      <c r="BK12" s="53">
        <f t="shared" si="12"/>
        <v>0</v>
      </c>
      <c r="BL12" s="52">
        <f t="shared" si="12"/>
        <v>0</v>
      </c>
      <c r="BM12" s="53">
        <f t="shared" si="12"/>
        <v>0</v>
      </c>
      <c r="BN12" s="52">
        <f t="shared" si="12"/>
        <v>0</v>
      </c>
      <c r="BO12" s="53">
        <f t="shared" si="12"/>
        <v>0</v>
      </c>
      <c r="BP12" s="52">
        <f t="shared" si="12"/>
        <v>0</v>
      </c>
      <c r="BQ12" s="53">
        <f t="shared" si="12"/>
        <v>0</v>
      </c>
      <c r="BR12" s="52">
        <f t="shared" si="12"/>
        <v>0</v>
      </c>
      <c r="BS12" s="53">
        <f t="shared" si="12"/>
        <v>0</v>
      </c>
      <c r="BT12" s="52">
        <f t="shared" si="13"/>
        <v>0</v>
      </c>
      <c r="BU12" s="53">
        <f t="shared" si="13"/>
        <v>0</v>
      </c>
      <c r="BV12" s="52">
        <f t="shared" si="13"/>
        <v>0</v>
      </c>
      <c r="BW12" s="53">
        <f t="shared" si="13"/>
        <v>0</v>
      </c>
      <c r="BX12" s="52">
        <f t="shared" si="13"/>
        <v>0</v>
      </c>
      <c r="BY12" s="53">
        <f t="shared" si="13"/>
        <v>0</v>
      </c>
      <c r="BZ12" s="52">
        <f t="shared" si="13"/>
        <v>0</v>
      </c>
      <c r="CA12" s="53">
        <f t="shared" si="13"/>
        <v>0</v>
      </c>
    </row>
    <row r="13" spans="1:79">
      <c r="A13" s="20">
        <v>12</v>
      </c>
      <c r="B13" s="20" t="s">
        <v>97</v>
      </c>
      <c r="C13" s="20" t="s">
        <v>126</v>
      </c>
      <c r="D13" s="2">
        <v>1990</v>
      </c>
      <c r="E13" s="3">
        <v>4</v>
      </c>
      <c r="F13" s="2">
        <v>1</v>
      </c>
      <c r="G13" s="55">
        <f t="shared" si="0"/>
        <v>32963</v>
      </c>
      <c r="H13" s="4">
        <v>0</v>
      </c>
      <c r="I13" s="1">
        <v>0</v>
      </c>
      <c r="J13" s="51">
        <f t="shared" si="1"/>
        <v>0</v>
      </c>
      <c r="K13" s="54">
        <f t="shared" si="2"/>
        <v>0</v>
      </c>
      <c r="L13" s="4" t="s">
        <v>96</v>
      </c>
      <c r="M13" s="54">
        <f t="shared" si="15"/>
        <v>30</v>
      </c>
      <c r="N13" s="53">
        <f t="shared" si="3"/>
        <v>24.016438356164382</v>
      </c>
      <c r="O13" s="55">
        <f t="shared" si="4"/>
        <v>43921</v>
      </c>
      <c r="P13" s="53">
        <f t="shared" si="5"/>
        <v>5.9835616438356176</v>
      </c>
      <c r="Q13" s="111">
        <f t="shared" si="6"/>
        <v>0</v>
      </c>
      <c r="R13" s="150" t="s">
        <v>129</v>
      </c>
      <c r="S13" s="151">
        <v>17</v>
      </c>
      <c r="T13" s="152">
        <v>4</v>
      </c>
      <c r="U13" s="151">
        <v>2035</v>
      </c>
      <c r="V13" s="116">
        <f t="shared" si="7"/>
        <v>49416</v>
      </c>
      <c r="W13" s="53">
        <f t="shared" si="8"/>
        <v>0</v>
      </c>
      <c r="X13" s="53">
        <f t="shared" si="9"/>
        <v>0</v>
      </c>
      <c r="Y13" s="53">
        <f t="shared" si="10"/>
        <v>0</v>
      </c>
      <c r="Z13" s="53">
        <f t="shared" si="11"/>
        <v>0</v>
      </c>
      <c r="AA13" s="53">
        <f>IF($V13&lt;=Z$2,0,IF($O13&lt;=Z$2,0,IF($G13&gt;=AA$2,0,IF($K13&gt;=$J13,0,IF($O13&lt;=AA$2,($J13-(SUM($K13,SUM($Z13:Z13)))),IF($L13=$D$139,(($J13-$K13)/$P13),(($J13-SUM($Z13:Z13))*$Q13))*IF($V13&lt;=AA$2,(DATEDIF(Z$2,$V13,"D")/365),IF($G13&gt;Z$2,(DATEDIF($G13,AA$2,"D")/365),1)))))))</f>
        <v>0</v>
      </c>
      <c r="AB13" s="53">
        <f>IF($V13&lt;=AA$2,0,IF($O13&lt;=AA$2,0,IF($G13&gt;=AB$2,0,IF($K13&gt;=$J13,0,IF($O13&lt;=AB$2,($J13-(SUM($K13,SUM($Z13:AA13)))),IF($L13=$D$139,(($J13-$K13)/$P13),(($J13-SUM($Z13:AA13))*$Q13))*IF($V13&lt;=AB$2,(DATEDIF(AA$2,$V13,"D")/365),IF($G13&gt;AA$2,(DATEDIF($G13,AB$2,"D")/365),1)))))))</f>
        <v>0</v>
      </c>
      <c r="AC13" s="53">
        <f>IF($V13&lt;=AB$2,0,IF($O13&lt;=AB$2,0,IF($G13&gt;=AC$2,0,IF($K13&gt;=$J13,0,IF($O13&lt;=AC$2,($J13-(SUM($K13,SUM($Z13:AB13)))),IF($L13=$D$139,(($J13-$K13)/$P13),(($J13-SUM($Z13:AB13))*$Q13))*IF($V13&lt;=AC$2,(DATEDIF(AB$2,$V13,"D")/365),IF($G13&gt;AB$2,(DATEDIF($G13,AC$2,"D")/365),1)))))))</f>
        <v>0</v>
      </c>
      <c r="AD13" s="53">
        <f>IF($V13&lt;=AC$2,0,IF($O13&lt;=AC$2,0,IF($G13&gt;=AD$2,0,IF($K13&gt;=$J13,0,IF($O13&lt;=AD$2,($J13-(SUM($K13,SUM($Z13:AC13)))),IF($L13=$D$139,(($J13-$K13)/$P13),(($J13-SUM($Z13:AC13))*$Q13))*IF($V13&lt;=AD$2,(DATEDIF(AC$2,$V13,"D")/365),IF($G13&gt;AC$2,(DATEDIF($G13,AD$2,"D")/365),1)))))))</f>
        <v>0</v>
      </c>
      <c r="AE13" s="53">
        <f>IF($V13&lt;=AD$2,0,IF($O13&lt;=AD$2,0,IF($G13&gt;=AE$2,0,IF($K13&gt;=$J13,0,IF($O13&lt;=AE$2,($J13-(SUM($K13,SUM($Z13:AD13)))),IF($L13=$D$139,(($J13-$K13)/$P13),(($J13-SUM($Z13:AD13))*$Q13))*IF($V13&lt;=AE$2,(DATEDIF(AD$2,$V13,"D")/365),IF($G13&gt;AD$2,(DATEDIF($G13,AE$2,"D")/365),1)))))))</f>
        <v>0</v>
      </c>
      <c r="AF13" s="53">
        <f>IF($V13&lt;=AE$2,0,IF($O13&lt;=AE$2,0,IF($G13&gt;=AF$2,0,IF($K13&gt;=$J13,0,IF($O13&lt;=AF$2,($J13-(SUM($K13,SUM($Z13:AE13)))),IF($L13=$D$139,(($J13-$K13)/$P13),(($J13-SUM($Z13:AE13))*$Q13))*IF($V13&lt;=AF$2,(DATEDIF(AE$2,$V13,"D")/365),IF($G13&gt;AE$2,(DATEDIF($G13,AF$2,"D")/365),1)))))))</f>
        <v>0</v>
      </c>
      <c r="AG13" s="53">
        <f>IF($V13&lt;=AF$2,0,IF($O13&lt;=AF$2,0,IF($G13&gt;=AG$2,0,IF($K13&gt;=$J13,0,IF($O13&lt;=AG$2,($J13-(SUM($K13,SUM($Z13:AF13)))),IF($L13=$D$139,(($J13-$K13)/$P13),(($J13-SUM($Z13:AF13))*$Q13))*IF($V13&lt;=AG$2,(DATEDIF(AF$2,$V13,"D")/365),IF($G13&gt;AF$2,(DATEDIF($G13,AG$2,"D")/365),1)))))))</f>
        <v>0</v>
      </c>
      <c r="AH13" s="53">
        <f>IF($V13&lt;=AG$2,0,IF($O13&lt;=AG$2,0,IF($G13&gt;=AH$2,0,IF($K13&gt;=$J13,0,IF($O13&lt;=AH$2,($J13-(SUM($K13,SUM($Z13:AG13)))),IF($L13=$D$139,(($J13-$K13)/$P13),(($J13-SUM($Z13:AG13))*$Q13))*IF($V13&lt;=AH$2,(DATEDIF(AG$2,$V13,"D")/365),IF($G13&gt;AG$2,(DATEDIF($G13,AH$2,"D")/365),1)))))))</f>
        <v>0</v>
      </c>
      <c r="AI13" s="53">
        <f>IF($V13&lt;=AH$2,0,IF($O13&lt;=AH$2,0,IF($G13&gt;=AI$2,0,IF($K13&gt;=$J13,0,IF($O13&lt;=AI$2,($J13-(SUM($K13,SUM($Z13:AH13)))),IF($L13=$D$139,(($J13-$K13)/$P13),(($J13-SUM($Z13:AH13))*$Q13))*IF($V13&lt;=AI$2,(DATEDIF(AH$2,$V13,"D")/365),IF($G13&gt;AH$2,(DATEDIF($G13,AI$2,"D")/365),1)))))))</f>
        <v>0</v>
      </c>
      <c r="AJ13" s="53">
        <f>IF($V13&lt;=AI$2,0,IF($O13&lt;=AI$2,0,IF($G13&gt;=AJ$2,0,IF($K13&gt;=$J13,0,IF($O13&lt;=AJ$2,($J13-(SUM($K13,SUM($Z13:AI13)))),IF($L13=$D$139,(($J13-$K13)/$P13),(($J13-SUM($Z13:AI13))*$Q13))*IF($V13&lt;=AJ$2,(DATEDIF(AI$2,$V13,"D")/365),IF($G13&gt;AI$2,(DATEDIF($G13,AJ$2,"D")/365),1)))))))</f>
        <v>0</v>
      </c>
      <c r="AK13" s="53">
        <f>IF($V13&lt;=AJ$2,0,IF($O13&lt;=AJ$2,0,IF($G13&gt;=AK$2,0,IF($K13&gt;=$J13,0,IF($O13&lt;=AK$2,($J13-(SUM($K13,SUM($Z13:AJ13)))),IF($L13=$D$139,(($J13-$K13)/$P13),(($J13-SUM($Z13:AJ13))*$Q13))*IF($V13&lt;=AK$2,(DATEDIF(AJ$2,$V13,"D")/365),IF($G13&gt;AJ$2,(DATEDIF($G13,AK$2,"D")/365),1)))))))</f>
        <v>0</v>
      </c>
      <c r="AL13" s="53">
        <f>IF($V13&lt;=AK$2,0,IF($O13&lt;=AK$2,0,IF($G13&gt;=AL$2,0,IF($K13&gt;=$J13,0,IF($O13&lt;=AL$2,($J13-(SUM($K13,SUM($Z13:AK13)))),IF($L13=$D$139,(($J13-$K13)/$P13),(($J13-SUM($Z13:AK13))*$Q13))*IF($V13&lt;=AL$2,(DATEDIF(AK$2,$V13,"D")/365),IF($G13&gt;AK$2,(DATEDIF($G13,AL$2,"D")/365),1)))))))</f>
        <v>0</v>
      </c>
      <c r="AM13" s="53">
        <f>IF($V13&lt;=AL$2,0,IF($O13&lt;=AL$2,0,IF($G13&gt;=AM$2,0,IF($K13&gt;=$J13,0,IF($O13&lt;=AM$2,($J13-(SUM($K13,SUM($Z13:AL13)))),IF($L13=$D$139,(($J13-$K13)/$P13),(($J13-SUM($Z13:AL13))*$Q13))*IF($V13&lt;=AM$2,(DATEDIF(AL$2,$V13,"D")/365),IF($G13&gt;AL$2,(DATEDIF($G13,AM$2,"D")/365),1)))))))</f>
        <v>0</v>
      </c>
      <c r="AN13" s="53">
        <f>IF($V13&lt;=AM$2,0,IF($O13&lt;=AM$2,0,IF($G13&gt;=AN$2,0,IF($K13&gt;=$J13,0,IF($O13&lt;=AN$2,($J13-(SUM($K13,SUM($Z13:AM13)))),IF($L13=$D$139,(($J13-$K13)/$P13),(($J13-SUM($Z13:AM13))*$Q13))*IF($V13&lt;=AN$2,(DATEDIF(AM$2,$V13,"D")/365),IF($G13&gt;AM$2,(DATEDIF($G13,AN$2,"D")/365),1)))))))</f>
        <v>0</v>
      </c>
      <c r="AO13" s="53">
        <f>IF($V13&lt;=AN$2,0,IF($O13&lt;=AN$2,0,IF($G13&gt;=AO$2,0,IF($K13&gt;=$J13,0,IF($O13&lt;=AO$2,($J13-(SUM($K13,SUM($Z13:AN13)))),IF($L13=$D$139,(($J13-$K13)/$P13),(($J13-SUM($Z13:AN13))*$Q13))*IF($V13&lt;=AO$2,(DATEDIF(AN$2,$V13,"D")/365),IF($G13&gt;AN$2,(DATEDIF($G13,AO$2,"D")/365),1)))))))</f>
        <v>0</v>
      </c>
      <c r="AP13" s="53">
        <f>IF($V13&lt;=AO$2,0,IF($O13&lt;=AO$2,0,IF($G13&gt;=AP$2,0,IF($K13&gt;=$J13,0,IF($O13&lt;=AP$2,($J13-(SUM($K13,SUM($Z13:AO13)))),IF($L13=$D$139,(($J13-$K13)/$P13),(($J13-SUM($Z13:AO13))*$Q13))*IF($V13&lt;=AP$2,(DATEDIF(AO$2,$V13,"D")/365),IF($G13&gt;AO$2,(DATEDIF($G13,AP$2,"D")/365),1)))))))</f>
        <v>0</v>
      </c>
      <c r="AQ13" s="53">
        <f>IF($V13&lt;=AP$2,0,IF($O13&lt;=AP$2,0,IF($G13&gt;=AQ$2,0,IF($K13&gt;=$J13,0,IF($O13&lt;=AQ$2,($J13-(SUM($K13,SUM($Z13:AP13)))),IF($L13=$D$139,(($J13-$K13)/$P13),(($J13-SUM($Z13:AP13))*$Q13))*IF($V13&lt;=AQ$2,(DATEDIF(AP$2,$V13,"D")/365),IF($G13&gt;AP$2,(DATEDIF($G13,AQ$2,"D")/365),1)))))))</f>
        <v>0</v>
      </c>
      <c r="AR13" s="53">
        <f>IF($V13&lt;=AQ$2,0,IF($O13&lt;=AQ$2,0,IF($G13&gt;=AR$2,0,IF($K13&gt;=$J13,0,IF($O13&lt;=AR$2,($J13-(SUM($K13,SUM($Z13:AQ13)))),IF($L13=$D$139,(($J13-$K13)/$P13),(($J13-SUM($Z13:AQ13))*$Q13))*IF($V13&lt;=AR$2,(DATEDIF(AQ$2,$V13,"D")/365),IF($G13&gt;AQ$2,(DATEDIF($G13,AR$2,"D")/365),1)))))))</f>
        <v>0</v>
      </c>
      <c r="AS13" s="53">
        <f>IF($V13&lt;=AR$2,0,IF($O13&lt;=AR$2,0,IF($G13&gt;=AS$2,0,IF($K13&gt;=$J13,0,IF($O13&lt;=AS$2,($J13-(SUM($K13,SUM($Z13:AR13)))),IF($L13=$D$139,(($J13-$K13)/$P13),(($J13-SUM($Z13:AR13))*$Q13))*IF($V13&lt;=AS$2,(DATEDIF(AR$2,$V13,"D")/365),IF($G13&gt;AR$2,(DATEDIF($G13,AS$2,"D")/365),1)))))))</f>
        <v>0</v>
      </c>
      <c r="AT13" s="53">
        <f>IF($V13&lt;=AS$2,0,IF($O13&lt;=AS$2,0,IF($G13&gt;=AT$2,0,IF($K13&gt;=$J13,0,IF($O13&lt;=AT$2,($J13-(SUM($K13,SUM($Z13:AS13)))),IF($L13=$D$139,(($J13-$K13)/$P13),(($J13-SUM($Z13:AS13))*$Q13))*IF($V13&lt;=AT$2,(DATEDIF(AS$2,$V13,"D")/365),IF($G13&gt;AS$2,(DATEDIF($G13,AT$2,"D")/365),1)))))))</f>
        <v>0</v>
      </c>
      <c r="AU13" s="53">
        <f>IF($V13&lt;=AT$2,0,IF($O13&lt;=AT$2,0,IF($G13&gt;=AU$2,0,IF($K13&gt;=$J13,0,IF($O13&lt;=AU$2,($J13-(SUM($K13,SUM($Z13:AT13)))),IF($L13=$D$139,(($J13-$K13)/$P13),(($J13-SUM($Z13:AT13))*$Q13))*IF($V13&lt;=AU$2,(DATEDIF(AT$2,$V13,"D")/365),IF($G13&gt;AT$2,(DATEDIF($G13,AU$2,"D")/365),1)))))))</f>
        <v>0</v>
      </c>
      <c r="AV13" s="53">
        <f>IF($V13&lt;=AU$2,0,IF($O13&lt;=AU$2,0,IF($G13&gt;=AV$2,0,IF($K13&gt;=$J13,0,IF($O13&lt;=AV$2,($J13-(SUM($K13,SUM($Z13:AU13)))),IF($L13=$D$139,(($J13-$K13)/$P13),(($J13-SUM($Z13:AU13))*$Q13))*IF($V13&lt;=AV$2,(DATEDIF(AU$2,$V13,"D")/365),IF($G13&gt;AU$2,(DATEDIF($G13,AV$2,"D")/365),1)))))))</f>
        <v>0</v>
      </c>
      <c r="AW13" s="53">
        <f>IF($V13&lt;=AV$2,0,IF($O13&lt;=AV$2,0,IF($G13&gt;=AW$2,0,IF($K13&gt;=$J13,0,IF($O13&lt;=AW$2,($J13-(SUM($K13,SUM($Z13:AV13)))),IF($L13=$D$139,(($J13-$K13)/$P13),(($J13-SUM($Z13:AV13))*$Q13))*IF($V13&lt;=AW$2,(DATEDIF(AV$2,$V13,"D")/365),IF($G13&gt;AV$2,(DATEDIF($G13,AW$2,"D")/365),1)))))))</f>
        <v>0</v>
      </c>
      <c r="AX13" s="53">
        <f>IF($V13&lt;=AW$2,0,IF($O13&lt;=AW$2,0,IF($G13&gt;=AX$2,0,IF($K13&gt;=$J13,0,IF($O13&lt;=AX$2,($J13-(SUM($K13,SUM($Z13:AW13)))),IF($L13=$D$139,(($J13-$K13)/$P13),(($J13-SUM($Z13:AW13))*$Q13))*IF($V13&lt;=AX$2,(DATEDIF(AW$2,$V13,"D")/365),IF($G13&gt;AW$2,(DATEDIF($G13,AX$2,"D")/365),1)))))))</f>
        <v>0</v>
      </c>
      <c r="AY13" s="53">
        <f>IF($V13&lt;=AX$2,0,IF($O13&lt;=AX$2,0,IF($G13&gt;=AY$2,0,IF($K13&gt;=$J13,0,IF($O13&lt;=AY$2,($J13-(SUM($K13,SUM($Z13:AX13)))),IF($L13=$D$139,(($J13-$K13)/$P13),(($J13-SUM($Z13:AX13))*$Q13))*IF($V13&lt;=AY$2,(DATEDIF(AX$2,$V13,"D")/365),IF($G13&gt;AX$2,(DATEDIF($G13,AY$2,"D")/365),1)))))))</f>
        <v>0</v>
      </c>
      <c r="AZ13" s="52"/>
      <c r="BA13" s="52"/>
      <c r="BB13" s="126">
        <f>IF($V13&lt;=BB$2,0,IF($G13&gt;=BB$2,0,IF($G13&gt;$W$3,(J13-Z13),IF($G13&lt;=$W$3,J13-SUM(W13,$Z13:Z13),0))))</f>
        <v>0</v>
      </c>
      <c r="BC13" s="53">
        <f t="shared" si="14"/>
        <v>0</v>
      </c>
      <c r="BD13" s="52">
        <f t="shared" si="12"/>
        <v>0</v>
      </c>
      <c r="BE13" s="53">
        <f t="shared" si="12"/>
        <v>0</v>
      </c>
      <c r="BF13" s="52">
        <f t="shared" si="12"/>
        <v>0</v>
      </c>
      <c r="BG13" s="53">
        <f t="shared" si="12"/>
        <v>0</v>
      </c>
      <c r="BH13" s="52">
        <f t="shared" si="12"/>
        <v>0</v>
      </c>
      <c r="BI13" s="53">
        <f t="shared" si="12"/>
        <v>0</v>
      </c>
      <c r="BJ13" s="52">
        <f t="shared" si="12"/>
        <v>0</v>
      </c>
      <c r="BK13" s="53">
        <f t="shared" si="12"/>
        <v>0</v>
      </c>
      <c r="BL13" s="52">
        <f t="shared" si="12"/>
        <v>0</v>
      </c>
      <c r="BM13" s="53">
        <f t="shared" si="12"/>
        <v>0</v>
      </c>
      <c r="BN13" s="52">
        <f t="shared" si="12"/>
        <v>0</v>
      </c>
      <c r="BO13" s="53">
        <f t="shared" si="12"/>
        <v>0</v>
      </c>
      <c r="BP13" s="52">
        <f t="shared" si="12"/>
        <v>0</v>
      </c>
      <c r="BQ13" s="53">
        <f t="shared" si="12"/>
        <v>0</v>
      </c>
      <c r="BR13" s="52">
        <f t="shared" si="12"/>
        <v>0</v>
      </c>
      <c r="BS13" s="53">
        <f t="shared" si="12"/>
        <v>0</v>
      </c>
      <c r="BT13" s="52">
        <f t="shared" si="13"/>
        <v>0</v>
      </c>
      <c r="BU13" s="53">
        <f t="shared" si="13"/>
        <v>0</v>
      </c>
      <c r="BV13" s="52">
        <f t="shared" si="13"/>
        <v>0</v>
      </c>
      <c r="BW13" s="53">
        <f t="shared" si="13"/>
        <v>0</v>
      </c>
      <c r="BX13" s="52">
        <f t="shared" si="13"/>
        <v>0</v>
      </c>
      <c r="BY13" s="53">
        <f t="shared" si="13"/>
        <v>0</v>
      </c>
      <c r="BZ13" s="52">
        <f t="shared" si="13"/>
        <v>0</v>
      </c>
      <c r="CA13" s="53">
        <f t="shared" si="13"/>
        <v>0</v>
      </c>
    </row>
    <row r="14" spans="1:79">
      <c r="A14" s="20">
        <v>13</v>
      </c>
      <c r="B14" s="20" t="s">
        <v>97</v>
      </c>
      <c r="C14" s="20" t="s">
        <v>126</v>
      </c>
      <c r="D14" s="2">
        <v>1990</v>
      </c>
      <c r="E14" s="3">
        <v>4</v>
      </c>
      <c r="F14" s="2">
        <v>1</v>
      </c>
      <c r="G14" s="55">
        <f t="shared" si="0"/>
        <v>32963</v>
      </c>
      <c r="H14" s="4">
        <v>0</v>
      </c>
      <c r="I14" s="1">
        <v>0</v>
      </c>
      <c r="J14" s="51">
        <f t="shared" si="1"/>
        <v>0</v>
      </c>
      <c r="K14" s="54">
        <f t="shared" si="2"/>
        <v>0</v>
      </c>
      <c r="L14" s="4" t="s">
        <v>96</v>
      </c>
      <c r="M14" s="54">
        <f t="shared" si="15"/>
        <v>30</v>
      </c>
      <c r="N14" s="53">
        <f t="shared" si="3"/>
        <v>24.016438356164382</v>
      </c>
      <c r="O14" s="55">
        <f t="shared" si="4"/>
        <v>43921</v>
      </c>
      <c r="P14" s="53">
        <f t="shared" si="5"/>
        <v>5.9835616438356176</v>
      </c>
      <c r="Q14" s="111">
        <f t="shared" si="6"/>
        <v>0</v>
      </c>
      <c r="R14" s="150" t="s">
        <v>129</v>
      </c>
      <c r="S14" s="151">
        <v>17</v>
      </c>
      <c r="T14" s="152">
        <v>4</v>
      </c>
      <c r="U14" s="151">
        <v>2035</v>
      </c>
      <c r="V14" s="116">
        <f t="shared" si="7"/>
        <v>49416</v>
      </c>
      <c r="W14" s="53">
        <f t="shared" si="8"/>
        <v>0</v>
      </c>
      <c r="X14" s="53">
        <f t="shared" si="9"/>
        <v>0</v>
      </c>
      <c r="Y14" s="53">
        <f t="shared" si="10"/>
        <v>0</v>
      </c>
      <c r="Z14" s="53">
        <f t="shared" si="11"/>
        <v>0</v>
      </c>
      <c r="AA14" s="53">
        <f>IF($V14&lt;=Z$2,0,IF($O14&lt;=Z$2,0,IF($G14&gt;=AA$2,0,IF($K14&gt;=$J14,0,IF($O14&lt;=AA$2,($J14-(SUM($K14,SUM($Z14:Z14)))),IF($L14=$D$139,(($J14-$K14)/$P14),(($J14-SUM($Z14:Z14))*$Q14))*IF($V14&lt;=AA$2,(DATEDIF(Z$2,$V14,"D")/365),IF($G14&gt;Z$2,(DATEDIF($G14,AA$2,"D")/365),1)))))))</f>
        <v>0</v>
      </c>
      <c r="AB14" s="53">
        <f>IF($V14&lt;=AA$2,0,IF($O14&lt;=AA$2,0,IF($G14&gt;=AB$2,0,IF($K14&gt;=$J14,0,IF($O14&lt;=AB$2,($J14-(SUM($K14,SUM($Z14:AA14)))),IF($L14=$D$139,(($J14-$K14)/$P14),(($J14-SUM($Z14:AA14))*$Q14))*IF($V14&lt;=AB$2,(DATEDIF(AA$2,$V14,"D")/365),IF($G14&gt;AA$2,(DATEDIF($G14,AB$2,"D")/365),1)))))))</f>
        <v>0</v>
      </c>
      <c r="AC14" s="53">
        <f>IF($V14&lt;=AB$2,0,IF($O14&lt;=AB$2,0,IF($G14&gt;=AC$2,0,IF($K14&gt;=$J14,0,IF($O14&lt;=AC$2,($J14-(SUM($K14,SUM($Z14:AB14)))),IF($L14=$D$139,(($J14-$K14)/$P14),(($J14-SUM($Z14:AB14))*$Q14))*IF($V14&lt;=AC$2,(DATEDIF(AB$2,$V14,"D")/365),IF($G14&gt;AB$2,(DATEDIF($G14,AC$2,"D")/365),1)))))))</f>
        <v>0</v>
      </c>
      <c r="AD14" s="53">
        <f>IF($V14&lt;=AC$2,0,IF($O14&lt;=AC$2,0,IF($G14&gt;=AD$2,0,IF($K14&gt;=$J14,0,IF($O14&lt;=AD$2,($J14-(SUM($K14,SUM($Z14:AC14)))),IF($L14=$D$139,(($J14-$K14)/$P14),(($J14-SUM($Z14:AC14))*$Q14))*IF($V14&lt;=AD$2,(DATEDIF(AC$2,$V14,"D")/365),IF($G14&gt;AC$2,(DATEDIF($G14,AD$2,"D")/365),1)))))))</f>
        <v>0</v>
      </c>
      <c r="AE14" s="53">
        <f>IF($V14&lt;=AD$2,0,IF($O14&lt;=AD$2,0,IF($G14&gt;=AE$2,0,IF($K14&gt;=$J14,0,IF($O14&lt;=AE$2,($J14-(SUM($K14,SUM($Z14:AD14)))),IF($L14=$D$139,(($J14-$K14)/$P14),(($J14-SUM($Z14:AD14))*$Q14))*IF($V14&lt;=AE$2,(DATEDIF(AD$2,$V14,"D")/365),IF($G14&gt;AD$2,(DATEDIF($G14,AE$2,"D")/365),1)))))))</f>
        <v>0</v>
      </c>
      <c r="AF14" s="53">
        <f>IF($V14&lt;=AE$2,0,IF($O14&lt;=AE$2,0,IF($G14&gt;=AF$2,0,IF($K14&gt;=$J14,0,IF($O14&lt;=AF$2,($J14-(SUM($K14,SUM($Z14:AE14)))),IF($L14=$D$139,(($J14-$K14)/$P14),(($J14-SUM($Z14:AE14))*$Q14))*IF($V14&lt;=AF$2,(DATEDIF(AE$2,$V14,"D")/365),IF($G14&gt;AE$2,(DATEDIF($G14,AF$2,"D")/365),1)))))))</f>
        <v>0</v>
      </c>
      <c r="AG14" s="53">
        <f>IF($V14&lt;=AF$2,0,IF($O14&lt;=AF$2,0,IF($G14&gt;=AG$2,0,IF($K14&gt;=$J14,0,IF($O14&lt;=AG$2,($J14-(SUM($K14,SUM($Z14:AF14)))),IF($L14=$D$139,(($J14-$K14)/$P14),(($J14-SUM($Z14:AF14))*$Q14))*IF($V14&lt;=AG$2,(DATEDIF(AF$2,$V14,"D")/365),IF($G14&gt;AF$2,(DATEDIF($G14,AG$2,"D")/365),1)))))))</f>
        <v>0</v>
      </c>
      <c r="AH14" s="53">
        <f>IF($V14&lt;=AG$2,0,IF($O14&lt;=AG$2,0,IF($G14&gt;=AH$2,0,IF($K14&gt;=$J14,0,IF($O14&lt;=AH$2,($J14-(SUM($K14,SUM($Z14:AG14)))),IF($L14=$D$139,(($J14-$K14)/$P14),(($J14-SUM($Z14:AG14))*$Q14))*IF($V14&lt;=AH$2,(DATEDIF(AG$2,$V14,"D")/365),IF($G14&gt;AG$2,(DATEDIF($G14,AH$2,"D")/365),1)))))))</f>
        <v>0</v>
      </c>
      <c r="AI14" s="53">
        <f>IF($V14&lt;=AH$2,0,IF($O14&lt;=AH$2,0,IF($G14&gt;=AI$2,0,IF($K14&gt;=$J14,0,IF($O14&lt;=AI$2,($J14-(SUM($K14,SUM($Z14:AH14)))),IF($L14=$D$139,(($J14-$K14)/$P14),(($J14-SUM($Z14:AH14))*$Q14))*IF($V14&lt;=AI$2,(DATEDIF(AH$2,$V14,"D")/365),IF($G14&gt;AH$2,(DATEDIF($G14,AI$2,"D")/365),1)))))))</f>
        <v>0</v>
      </c>
      <c r="AJ14" s="53">
        <f>IF($V14&lt;=AI$2,0,IF($O14&lt;=AI$2,0,IF($G14&gt;=AJ$2,0,IF($K14&gt;=$J14,0,IF($O14&lt;=AJ$2,($J14-(SUM($K14,SUM($Z14:AI14)))),IF($L14=$D$139,(($J14-$K14)/$P14),(($J14-SUM($Z14:AI14))*$Q14))*IF($V14&lt;=AJ$2,(DATEDIF(AI$2,$V14,"D")/365),IF($G14&gt;AI$2,(DATEDIF($G14,AJ$2,"D")/365),1)))))))</f>
        <v>0</v>
      </c>
      <c r="AK14" s="53">
        <f>IF($V14&lt;=AJ$2,0,IF($O14&lt;=AJ$2,0,IF($G14&gt;=AK$2,0,IF($K14&gt;=$J14,0,IF($O14&lt;=AK$2,($J14-(SUM($K14,SUM($Z14:AJ14)))),IF($L14=$D$139,(($J14-$K14)/$P14),(($J14-SUM($Z14:AJ14))*$Q14))*IF($V14&lt;=AK$2,(DATEDIF(AJ$2,$V14,"D")/365),IF($G14&gt;AJ$2,(DATEDIF($G14,AK$2,"D")/365),1)))))))</f>
        <v>0</v>
      </c>
      <c r="AL14" s="53">
        <f>IF($V14&lt;=AK$2,0,IF($O14&lt;=AK$2,0,IF($G14&gt;=AL$2,0,IF($K14&gt;=$J14,0,IF($O14&lt;=AL$2,($J14-(SUM($K14,SUM($Z14:AK14)))),IF($L14=$D$139,(($J14-$K14)/$P14),(($J14-SUM($Z14:AK14))*$Q14))*IF($V14&lt;=AL$2,(DATEDIF(AK$2,$V14,"D")/365),IF($G14&gt;AK$2,(DATEDIF($G14,AL$2,"D")/365),1)))))))</f>
        <v>0</v>
      </c>
      <c r="AM14" s="53">
        <f>IF($V14&lt;=AL$2,0,IF($O14&lt;=AL$2,0,IF($G14&gt;=AM$2,0,IF($K14&gt;=$J14,0,IF($O14&lt;=AM$2,($J14-(SUM($K14,SUM($Z14:AL14)))),IF($L14=$D$139,(($J14-$K14)/$P14),(($J14-SUM($Z14:AL14))*$Q14))*IF($V14&lt;=AM$2,(DATEDIF(AL$2,$V14,"D")/365),IF($G14&gt;AL$2,(DATEDIF($G14,AM$2,"D")/365),1)))))))</f>
        <v>0</v>
      </c>
      <c r="AN14" s="53">
        <f>IF($V14&lt;=AM$2,0,IF($O14&lt;=AM$2,0,IF($G14&gt;=AN$2,0,IF($K14&gt;=$J14,0,IF($O14&lt;=AN$2,($J14-(SUM($K14,SUM($Z14:AM14)))),IF($L14=$D$139,(($J14-$K14)/$P14),(($J14-SUM($Z14:AM14))*$Q14))*IF($V14&lt;=AN$2,(DATEDIF(AM$2,$V14,"D")/365),IF($G14&gt;AM$2,(DATEDIF($G14,AN$2,"D")/365),1)))))))</f>
        <v>0</v>
      </c>
      <c r="AO14" s="53">
        <f>IF($V14&lt;=AN$2,0,IF($O14&lt;=AN$2,0,IF($G14&gt;=AO$2,0,IF($K14&gt;=$J14,0,IF($O14&lt;=AO$2,($J14-(SUM($K14,SUM($Z14:AN14)))),IF($L14=$D$139,(($J14-$K14)/$P14),(($J14-SUM($Z14:AN14))*$Q14))*IF($V14&lt;=AO$2,(DATEDIF(AN$2,$V14,"D")/365),IF($G14&gt;AN$2,(DATEDIF($G14,AO$2,"D")/365),1)))))))</f>
        <v>0</v>
      </c>
      <c r="AP14" s="53">
        <f>IF($V14&lt;=AO$2,0,IF($O14&lt;=AO$2,0,IF($G14&gt;=AP$2,0,IF($K14&gt;=$J14,0,IF($O14&lt;=AP$2,($J14-(SUM($K14,SUM($Z14:AO14)))),IF($L14=$D$139,(($J14-$K14)/$P14),(($J14-SUM($Z14:AO14))*$Q14))*IF($V14&lt;=AP$2,(DATEDIF(AO$2,$V14,"D")/365),IF($G14&gt;AO$2,(DATEDIF($G14,AP$2,"D")/365),1)))))))</f>
        <v>0</v>
      </c>
      <c r="AQ14" s="53">
        <f>IF($V14&lt;=AP$2,0,IF($O14&lt;=AP$2,0,IF($G14&gt;=AQ$2,0,IF($K14&gt;=$J14,0,IF($O14&lt;=AQ$2,($J14-(SUM($K14,SUM($Z14:AP14)))),IF($L14=$D$139,(($J14-$K14)/$P14),(($J14-SUM($Z14:AP14))*$Q14))*IF($V14&lt;=AQ$2,(DATEDIF(AP$2,$V14,"D")/365),IF($G14&gt;AP$2,(DATEDIF($G14,AQ$2,"D")/365),1)))))))</f>
        <v>0</v>
      </c>
      <c r="AR14" s="53">
        <f>IF($V14&lt;=AQ$2,0,IF($O14&lt;=AQ$2,0,IF($G14&gt;=AR$2,0,IF($K14&gt;=$J14,0,IF($O14&lt;=AR$2,($J14-(SUM($K14,SUM($Z14:AQ14)))),IF($L14=$D$139,(($J14-$K14)/$P14),(($J14-SUM($Z14:AQ14))*$Q14))*IF($V14&lt;=AR$2,(DATEDIF(AQ$2,$V14,"D")/365),IF($G14&gt;AQ$2,(DATEDIF($G14,AR$2,"D")/365),1)))))))</f>
        <v>0</v>
      </c>
      <c r="AS14" s="53">
        <f>IF($V14&lt;=AR$2,0,IF($O14&lt;=AR$2,0,IF($G14&gt;=AS$2,0,IF($K14&gt;=$J14,0,IF($O14&lt;=AS$2,($J14-(SUM($K14,SUM($Z14:AR14)))),IF($L14=$D$139,(($J14-$K14)/$P14),(($J14-SUM($Z14:AR14))*$Q14))*IF($V14&lt;=AS$2,(DATEDIF(AR$2,$V14,"D")/365),IF($G14&gt;AR$2,(DATEDIF($G14,AS$2,"D")/365),1)))))))</f>
        <v>0</v>
      </c>
      <c r="AT14" s="53">
        <f>IF($V14&lt;=AS$2,0,IF($O14&lt;=AS$2,0,IF($G14&gt;=AT$2,0,IF($K14&gt;=$J14,0,IF($O14&lt;=AT$2,($J14-(SUM($K14,SUM($Z14:AS14)))),IF($L14=$D$139,(($J14-$K14)/$P14),(($J14-SUM($Z14:AS14))*$Q14))*IF($V14&lt;=AT$2,(DATEDIF(AS$2,$V14,"D")/365),IF($G14&gt;AS$2,(DATEDIF($G14,AT$2,"D")/365),1)))))))</f>
        <v>0</v>
      </c>
      <c r="AU14" s="53">
        <f>IF($V14&lt;=AT$2,0,IF($O14&lt;=AT$2,0,IF($G14&gt;=AU$2,0,IF($K14&gt;=$J14,0,IF($O14&lt;=AU$2,($J14-(SUM($K14,SUM($Z14:AT14)))),IF($L14=$D$139,(($J14-$K14)/$P14),(($J14-SUM($Z14:AT14))*$Q14))*IF($V14&lt;=AU$2,(DATEDIF(AT$2,$V14,"D")/365),IF($G14&gt;AT$2,(DATEDIF($G14,AU$2,"D")/365),1)))))))</f>
        <v>0</v>
      </c>
      <c r="AV14" s="53">
        <f>IF($V14&lt;=AU$2,0,IF($O14&lt;=AU$2,0,IF($G14&gt;=AV$2,0,IF($K14&gt;=$J14,0,IF($O14&lt;=AV$2,($J14-(SUM($K14,SUM($Z14:AU14)))),IF($L14=$D$139,(($J14-$K14)/$P14),(($J14-SUM($Z14:AU14))*$Q14))*IF($V14&lt;=AV$2,(DATEDIF(AU$2,$V14,"D")/365),IF($G14&gt;AU$2,(DATEDIF($G14,AV$2,"D")/365),1)))))))</f>
        <v>0</v>
      </c>
      <c r="AW14" s="53">
        <f>IF($V14&lt;=AV$2,0,IF($O14&lt;=AV$2,0,IF($G14&gt;=AW$2,0,IF($K14&gt;=$J14,0,IF($O14&lt;=AW$2,($J14-(SUM($K14,SUM($Z14:AV14)))),IF($L14=$D$139,(($J14-$K14)/$P14),(($J14-SUM($Z14:AV14))*$Q14))*IF($V14&lt;=AW$2,(DATEDIF(AV$2,$V14,"D")/365),IF($G14&gt;AV$2,(DATEDIF($G14,AW$2,"D")/365),1)))))))</f>
        <v>0</v>
      </c>
      <c r="AX14" s="53">
        <f>IF($V14&lt;=AW$2,0,IF($O14&lt;=AW$2,0,IF($G14&gt;=AX$2,0,IF($K14&gt;=$J14,0,IF($O14&lt;=AX$2,($J14-(SUM($K14,SUM($Z14:AW14)))),IF($L14=$D$139,(($J14-$K14)/$P14),(($J14-SUM($Z14:AW14))*$Q14))*IF($V14&lt;=AX$2,(DATEDIF(AW$2,$V14,"D")/365),IF($G14&gt;AW$2,(DATEDIF($G14,AX$2,"D")/365),1)))))))</f>
        <v>0</v>
      </c>
      <c r="AY14" s="53">
        <f>IF($V14&lt;=AX$2,0,IF($O14&lt;=AX$2,0,IF($G14&gt;=AY$2,0,IF($K14&gt;=$J14,0,IF($O14&lt;=AY$2,($J14-(SUM($K14,SUM($Z14:AX14)))),IF($L14=$D$139,(($J14-$K14)/$P14),(($J14-SUM($Z14:AX14))*$Q14))*IF($V14&lt;=AY$2,(DATEDIF(AX$2,$V14,"D")/365),IF($G14&gt;AX$2,(DATEDIF($G14,AY$2,"D")/365),1)))))))</f>
        <v>0</v>
      </c>
      <c r="AZ14" s="52"/>
      <c r="BA14" s="52"/>
      <c r="BB14" s="126">
        <f>IF($V14&lt;=BB$2,0,IF($G14&gt;=BB$2,0,IF($G14&gt;$W$3,(J14-Z14),IF($G14&lt;=$W$3,J14-SUM(W14,$Z14:Z14),0))))</f>
        <v>0</v>
      </c>
      <c r="BC14" s="53">
        <f t="shared" si="14"/>
        <v>0</v>
      </c>
      <c r="BD14" s="52">
        <f t="shared" si="12"/>
        <v>0</v>
      </c>
      <c r="BE14" s="53">
        <f t="shared" si="12"/>
        <v>0</v>
      </c>
      <c r="BF14" s="52">
        <f t="shared" si="12"/>
        <v>0</v>
      </c>
      <c r="BG14" s="53">
        <f t="shared" si="12"/>
        <v>0</v>
      </c>
      <c r="BH14" s="52">
        <f t="shared" si="12"/>
        <v>0</v>
      </c>
      <c r="BI14" s="53">
        <f t="shared" si="12"/>
        <v>0</v>
      </c>
      <c r="BJ14" s="52">
        <f t="shared" si="12"/>
        <v>0</v>
      </c>
      <c r="BK14" s="53">
        <f t="shared" si="12"/>
        <v>0</v>
      </c>
      <c r="BL14" s="52">
        <f t="shared" si="12"/>
        <v>0</v>
      </c>
      <c r="BM14" s="53">
        <f t="shared" si="12"/>
        <v>0</v>
      </c>
      <c r="BN14" s="52">
        <f t="shared" si="12"/>
        <v>0</v>
      </c>
      <c r="BO14" s="53">
        <f t="shared" si="12"/>
        <v>0</v>
      </c>
      <c r="BP14" s="52">
        <f t="shared" si="12"/>
        <v>0</v>
      </c>
      <c r="BQ14" s="53">
        <f t="shared" si="12"/>
        <v>0</v>
      </c>
      <c r="BR14" s="52">
        <f t="shared" si="12"/>
        <v>0</v>
      </c>
      <c r="BS14" s="53">
        <f t="shared" si="12"/>
        <v>0</v>
      </c>
      <c r="BT14" s="52">
        <f t="shared" si="13"/>
        <v>0</v>
      </c>
      <c r="BU14" s="53">
        <f t="shared" si="13"/>
        <v>0</v>
      </c>
      <c r="BV14" s="52">
        <f t="shared" si="13"/>
        <v>0</v>
      </c>
      <c r="BW14" s="53">
        <f t="shared" si="13"/>
        <v>0</v>
      </c>
      <c r="BX14" s="52">
        <f t="shared" si="13"/>
        <v>0</v>
      </c>
      <c r="BY14" s="53">
        <f t="shared" si="13"/>
        <v>0</v>
      </c>
      <c r="BZ14" s="52">
        <f t="shared" si="13"/>
        <v>0</v>
      </c>
      <c r="CA14" s="53">
        <f t="shared" si="13"/>
        <v>0</v>
      </c>
    </row>
    <row r="15" spans="1:79">
      <c r="A15" s="20">
        <v>14</v>
      </c>
      <c r="B15" s="20" t="s">
        <v>97</v>
      </c>
      <c r="C15" s="20" t="s">
        <v>126</v>
      </c>
      <c r="D15" s="2">
        <v>1990</v>
      </c>
      <c r="E15" s="3">
        <v>4</v>
      </c>
      <c r="F15" s="2">
        <v>1</v>
      </c>
      <c r="G15" s="55">
        <f t="shared" si="0"/>
        <v>32963</v>
      </c>
      <c r="H15" s="4">
        <v>0</v>
      </c>
      <c r="I15" s="1">
        <v>0</v>
      </c>
      <c r="J15" s="51">
        <f t="shared" si="1"/>
        <v>0</v>
      </c>
      <c r="K15" s="54">
        <f t="shared" si="2"/>
        <v>0</v>
      </c>
      <c r="L15" s="4" t="s">
        <v>96</v>
      </c>
      <c r="M15" s="54">
        <f t="shared" si="15"/>
        <v>30</v>
      </c>
      <c r="N15" s="53">
        <f t="shared" si="3"/>
        <v>24.016438356164382</v>
      </c>
      <c r="O15" s="55">
        <f t="shared" si="4"/>
        <v>43921</v>
      </c>
      <c r="P15" s="53">
        <f t="shared" si="5"/>
        <v>5.9835616438356176</v>
      </c>
      <c r="Q15" s="111">
        <f t="shared" si="6"/>
        <v>0</v>
      </c>
      <c r="R15" s="150" t="s">
        <v>129</v>
      </c>
      <c r="S15" s="151">
        <v>17</v>
      </c>
      <c r="T15" s="152">
        <v>4</v>
      </c>
      <c r="U15" s="151">
        <v>2035</v>
      </c>
      <c r="V15" s="116">
        <f t="shared" si="7"/>
        <v>49416</v>
      </c>
      <c r="W15" s="53">
        <f t="shared" si="8"/>
        <v>0</v>
      </c>
      <c r="X15" s="53">
        <f t="shared" si="9"/>
        <v>0</v>
      </c>
      <c r="Y15" s="53">
        <f t="shared" si="10"/>
        <v>0</v>
      </c>
      <c r="Z15" s="53">
        <f t="shared" si="11"/>
        <v>0</v>
      </c>
      <c r="AA15" s="53">
        <f>IF($V15&lt;=Z$2,0,IF($O15&lt;=Z$2,0,IF($G15&gt;=AA$2,0,IF($K15&gt;=$J15,0,IF($O15&lt;=AA$2,($J15-(SUM($K15,SUM($Z15:Z15)))),IF($L15=$D$139,(($J15-$K15)/$P15),(($J15-SUM($Z15:Z15))*$Q15))*IF($V15&lt;=AA$2,(DATEDIF(Z$2,$V15,"D")/365),IF($G15&gt;Z$2,(DATEDIF($G15,AA$2,"D")/365),1)))))))</f>
        <v>0</v>
      </c>
      <c r="AB15" s="53">
        <f>IF($V15&lt;=AA$2,0,IF($O15&lt;=AA$2,0,IF($G15&gt;=AB$2,0,IF($K15&gt;=$J15,0,IF($O15&lt;=AB$2,($J15-(SUM($K15,SUM($Z15:AA15)))),IF($L15=$D$139,(($J15-$K15)/$P15),(($J15-SUM($Z15:AA15))*$Q15))*IF($V15&lt;=AB$2,(DATEDIF(AA$2,$V15,"D")/365),IF($G15&gt;AA$2,(DATEDIF($G15,AB$2,"D")/365),1)))))))</f>
        <v>0</v>
      </c>
      <c r="AC15" s="53">
        <f>IF($V15&lt;=AB$2,0,IF($O15&lt;=AB$2,0,IF($G15&gt;=AC$2,0,IF($K15&gt;=$J15,0,IF($O15&lt;=AC$2,($J15-(SUM($K15,SUM($Z15:AB15)))),IF($L15=$D$139,(($J15-$K15)/$P15),(($J15-SUM($Z15:AB15))*$Q15))*IF($V15&lt;=AC$2,(DATEDIF(AB$2,$V15,"D")/365),IF($G15&gt;AB$2,(DATEDIF($G15,AC$2,"D")/365),1)))))))</f>
        <v>0</v>
      </c>
      <c r="AD15" s="53">
        <f>IF($V15&lt;=AC$2,0,IF($O15&lt;=AC$2,0,IF($G15&gt;=AD$2,0,IF($K15&gt;=$J15,0,IF($O15&lt;=AD$2,($J15-(SUM($K15,SUM($Z15:AC15)))),IF($L15=$D$139,(($J15-$K15)/$P15),(($J15-SUM($Z15:AC15))*$Q15))*IF($V15&lt;=AD$2,(DATEDIF(AC$2,$V15,"D")/365),IF($G15&gt;AC$2,(DATEDIF($G15,AD$2,"D")/365),1)))))))</f>
        <v>0</v>
      </c>
      <c r="AE15" s="53">
        <f>IF($V15&lt;=AD$2,0,IF($O15&lt;=AD$2,0,IF($G15&gt;=AE$2,0,IF($K15&gt;=$J15,0,IF($O15&lt;=AE$2,($J15-(SUM($K15,SUM($Z15:AD15)))),IF($L15=$D$139,(($J15-$K15)/$P15),(($J15-SUM($Z15:AD15))*$Q15))*IF($V15&lt;=AE$2,(DATEDIF(AD$2,$V15,"D")/365),IF($G15&gt;AD$2,(DATEDIF($G15,AE$2,"D")/365),1)))))))</f>
        <v>0</v>
      </c>
      <c r="AF15" s="53">
        <f>IF($V15&lt;=AE$2,0,IF($O15&lt;=AE$2,0,IF($G15&gt;=AF$2,0,IF($K15&gt;=$J15,0,IF($O15&lt;=AF$2,($J15-(SUM($K15,SUM($Z15:AE15)))),IF($L15=$D$139,(($J15-$K15)/$P15),(($J15-SUM($Z15:AE15))*$Q15))*IF($V15&lt;=AF$2,(DATEDIF(AE$2,$V15,"D")/365),IF($G15&gt;AE$2,(DATEDIF($G15,AF$2,"D")/365),1)))))))</f>
        <v>0</v>
      </c>
      <c r="AG15" s="53">
        <f>IF($V15&lt;=AF$2,0,IF($O15&lt;=AF$2,0,IF($G15&gt;=AG$2,0,IF($K15&gt;=$J15,0,IF($O15&lt;=AG$2,($J15-(SUM($K15,SUM($Z15:AF15)))),IF($L15=$D$139,(($J15-$K15)/$P15),(($J15-SUM($Z15:AF15))*$Q15))*IF($V15&lt;=AG$2,(DATEDIF(AF$2,$V15,"D")/365),IF($G15&gt;AF$2,(DATEDIF($G15,AG$2,"D")/365),1)))))))</f>
        <v>0</v>
      </c>
      <c r="AH15" s="53">
        <f>IF($V15&lt;=AG$2,0,IF($O15&lt;=AG$2,0,IF($G15&gt;=AH$2,0,IF($K15&gt;=$J15,0,IF($O15&lt;=AH$2,($J15-(SUM($K15,SUM($Z15:AG15)))),IF($L15=$D$139,(($J15-$K15)/$P15),(($J15-SUM($Z15:AG15))*$Q15))*IF($V15&lt;=AH$2,(DATEDIF(AG$2,$V15,"D")/365),IF($G15&gt;AG$2,(DATEDIF($G15,AH$2,"D")/365),1)))))))</f>
        <v>0</v>
      </c>
      <c r="AI15" s="53">
        <f>IF($V15&lt;=AH$2,0,IF($O15&lt;=AH$2,0,IF($G15&gt;=AI$2,0,IF($K15&gt;=$J15,0,IF($O15&lt;=AI$2,($J15-(SUM($K15,SUM($Z15:AH15)))),IF($L15=$D$139,(($J15-$K15)/$P15),(($J15-SUM($Z15:AH15))*$Q15))*IF($V15&lt;=AI$2,(DATEDIF(AH$2,$V15,"D")/365),IF($G15&gt;AH$2,(DATEDIF($G15,AI$2,"D")/365),1)))))))</f>
        <v>0</v>
      </c>
      <c r="AJ15" s="53">
        <f>IF($V15&lt;=AI$2,0,IF($O15&lt;=AI$2,0,IF($G15&gt;=AJ$2,0,IF($K15&gt;=$J15,0,IF($O15&lt;=AJ$2,($J15-(SUM($K15,SUM($Z15:AI15)))),IF($L15=$D$139,(($J15-$K15)/$P15),(($J15-SUM($Z15:AI15))*$Q15))*IF($V15&lt;=AJ$2,(DATEDIF(AI$2,$V15,"D")/365),IF($G15&gt;AI$2,(DATEDIF($G15,AJ$2,"D")/365),1)))))))</f>
        <v>0</v>
      </c>
      <c r="AK15" s="53">
        <f>IF($V15&lt;=AJ$2,0,IF($O15&lt;=AJ$2,0,IF($G15&gt;=AK$2,0,IF($K15&gt;=$J15,0,IF($O15&lt;=AK$2,($J15-(SUM($K15,SUM($Z15:AJ15)))),IF($L15=$D$139,(($J15-$K15)/$P15),(($J15-SUM($Z15:AJ15))*$Q15))*IF($V15&lt;=AK$2,(DATEDIF(AJ$2,$V15,"D")/365),IF($G15&gt;AJ$2,(DATEDIF($G15,AK$2,"D")/365),1)))))))</f>
        <v>0</v>
      </c>
      <c r="AL15" s="53">
        <f>IF($V15&lt;=AK$2,0,IF($O15&lt;=AK$2,0,IF($G15&gt;=AL$2,0,IF($K15&gt;=$J15,0,IF($O15&lt;=AL$2,($J15-(SUM($K15,SUM($Z15:AK15)))),IF($L15=$D$139,(($J15-$K15)/$P15),(($J15-SUM($Z15:AK15))*$Q15))*IF($V15&lt;=AL$2,(DATEDIF(AK$2,$V15,"D")/365),IF($G15&gt;AK$2,(DATEDIF($G15,AL$2,"D")/365),1)))))))</f>
        <v>0</v>
      </c>
      <c r="AM15" s="53">
        <f>IF($V15&lt;=AL$2,0,IF($O15&lt;=AL$2,0,IF($G15&gt;=AM$2,0,IF($K15&gt;=$J15,0,IF($O15&lt;=AM$2,($J15-(SUM($K15,SUM($Z15:AL15)))),IF($L15=$D$139,(($J15-$K15)/$P15),(($J15-SUM($Z15:AL15))*$Q15))*IF($V15&lt;=AM$2,(DATEDIF(AL$2,$V15,"D")/365),IF($G15&gt;AL$2,(DATEDIF($G15,AM$2,"D")/365),1)))))))</f>
        <v>0</v>
      </c>
      <c r="AN15" s="53">
        <f>IF($V15&lt;=AM$2,0,IF($O15&lt;=AM$2,0,IF($G15&gt;=AN$2,0,IF($K15&gt;=$J15,0,IF($O15&lt;=AN$2,($J15-(SUM($K15,SUM($Z15:AM15)))),IF($L15=$D$139,(($J15-$K15)/$P15),(($J15-SUM($Z15:AM15))*$Q15))*IF($V15&lt;=AN$2,(DATEDIF(AM$2,$V15,"D")/365),IF($G15&gt;AM$2,(DATEDIF($G15,AN$2,"D")/365),1)))))))</f>
        <v>0</v>
      </c>
      <c r="AO15" s="53">
        <f>IF($V15&lt;=AN$2,0,IF($O15&lt;=AN$2,0,IF($G15&gt;=AO$2,0,IF($K15&gt;=$J15,0,IF($O15&lt;=AO$2,($J15-(SUM($K15,SUM($Z15:AN15)))),IF($L15=$D$139,(($J15-$K15)/$P15),(($J15-SUM($Z15:AN15))*$Q15))*IF($V15&lt;=AO$2,(DATEDIF(AN$2,$V15,"D")/365),IF($G15&gt;AN$2,(DATEDIF($G15,AO$2,"D")/365),1)))))))</f>
        <v>0</v>
      </c>
      <c r="AP15" s="53">
        <f>IF($V15&lt;=AO$2,0,IF($O15&lt;=AO$2,0,IF($G15&gt;=AP$2,0,IF($K15&gt;=$J15,0,IF($O15&lt;=AP$2,($J15-(SUM($K15,SUM($Z15:AO15)))),IF($L15=$D$139,(($J15-$K15)/$P15),(($J15-SUM($Z15:AO15))*$Q15))*IF($V15&lt;=AP$2,(DATEDIF(AO$2,$V15,"D")/365),IF($G15&gt;AO$2,(DATEDIF($G15,AP$2,"D")/365),1)))))))</f>
        <v>0</v>
      </c>
      <c r="AQ15" s="53">
        <f>IF($V15&lt;=AP$2,0,IF($O15&lt;=AP$2,0,IF($G15&gt;=AQ$2,0,IF($K15&gt;=$J15,0,IF($O15&lt;=AQ$2,($J15-(SUM($K15,SUM($Z15:AP15)))),IF($L15=$D$139,(($J15-$K15)/$P15),(($J15-SUM($Z15:AP15))*$Q15))*IF($V15&lt;=AQ$2,(DATEDIF(AP$2,$V15,"D")/365),IF($G15&gt;AP$2,(DATEDIF($G15,AQ$2,"D")/365),1)))))))</f>
        <v>0</v>
      </c>
      <c r="AR15" s="53">
        <f>IF($V15&lt;=AQ$2,0,IF($O15&lt;=AQ$2,0,IF($G15&gt;=AR$2,0,IF($K15&gt;=$J15,0,IF($O15&lt;=AR$2,($J15-(SUM($K15,SUM($Z15:AQ15)))),IF($L15=$D$139,(($J15-$K15)/$P15),(($J15-SUM($Z15:AQ15))*$Q15))*IF($V15&lt;=AR$2,(DATEDIF(AQ$2,$V15,"D")/365),IF($G15&gt;AQ$2,(DATEDIF($G15,AR$2,"D")/365),1)))))))</f>
        <v>0</v>
      </c>
      <c r="AS15" s="53">
        <f>IF($V15&lt;=AR$2,0,IF($O15&lt;=AR$2,0,IF($G15&gt;=AS$2,0,IF($K15&gt;=$J15,0,IF($O15&lt;=AS$2,($J15-(SUM($K15,SUM($Z15:AR15)))),IF($L15=$D$139,(($J15-$K15)/$P15),(($J15-SUM($Z15:AR15))*$Q15))*IF($V15&lt;=AS$2,(DATEDIF(AR$2,$V15,"D")/365),IF($G15&gt;AR$2,(DATEDIF($G15,AS$2,"D")/365),1)))))))</f>
        <v>0</v>
      </c>
      <c r="AT15" s="53">
        <f>IF($V15&lt;=AS$2,0,IF($O15&lt;=AS$2,0,IF($G15&gt;=AT$2,0,IF($K15&gt;=$J15,0,IF($O15&lt;=AT$2,($J15-(SUM($K15,SUM($Z15:AS15)))),IF($L15=$D$139,(($J15-$K15)/$P15),(($J15-SUM($Z15:AS15))*$Q15))*IF($V15&lt;=AT$2,(DATEDIF(AS$2,$V15,"D")/365),IF($G15&gt;AS$2,(DATEDIF($G15,AT$2,"D")/365),1)))))))</f>
        <v>0</v>
      </c>
      <c r="AU15" s="53">
        <f>IF($V15&lt;=AT$2,0,IF($O15&lt;=AT$2,0,IF($G15&gt;=AU$2,0,IF($K15&gt;=$J15,0,IF($O15&lt;=AU$2,($J15-(SUM($K15,SUM($Z15:AT15)))),IF($L15=$D$139,(($J15-$K15)/$P15),(($J15-SUM($Z15:AT15))*$Q15))*IF($V15&lt;=AU$2,(DATEDIF(AT$2,$V15,"D")/365),IF($G15&gt;AT$2,(DATEDIF($G15,AU$2,"D")/365),1)))))))</f>
        <v>0</v>
      </c>
      <c r="AV15" s="53">
        <f>IF($V15&lt;=AU$2,0,IF($O15&lt;=AU$2,0,IF($G15&gt;=AV$2,0,IF($K15&gt;=$J15,0,IF($O15&lt;=AV$2,($J15-(SUM($K15,SUM($Z15:AU15)))),IF($L15=$D$139,(($J15-$K15)/$P15),(($J15-SUM($Z15:AU15))*$Q15))*IF($V15&lt;=AV$2,(DATEDIF(AU$2,$V15,"D")/365),IF($G15&gt;AU$2,(DATEDIF($G15,AV$2,"D")/365),1)))))))</f>
        <v>0</v>
      </c>
      <c r="AW15" s="53">
        <f>IF($V15&lt;=AV$2,0,IF($O15&lt;=AV$2,0,IF($G15&gt;=AW$2,0,IF($K15&gt;=$J15,0,IF($O15&lt;=AW$2,($J15-(SUM($K15,SUM($Z15:AV15)))),IF($L15=$D$139,(($J15-$K15)/$P15),(($J15-SUM($Z15:AV15))*$Q15))*IF($V15&lt;=AW$2,(DATEDIF(AV$2,$V15,"D")/365),IF($G15&gt;AV$2,(DATEDIF($G15,AW$2,"D")/365),1)))))))</f>
        <v>0</v>
      </c>
      <c r="AX15" s="53">
        <f>IF($V15&lt;=AW$2,0,IF($O15&lt;=AW$2,0,IF($G15&gt;=AX$2,0,IF($K15&gt;=$J15,0,IF($O15&lt;=AX$2,($J15-(SUM($K15,SUM($Z15:AW15)))),IF($L15=$D$139,(($J15-$K15)/$P15),(($J15-SUM($Z15:AW15))*$Q15))*IF($V15&lt;=AX$2,(DATEDIF(AW$2,$V15,"D")/365),IF($G15&gt;AW$2,(DATEDIF($G15,AX$2,"D")/365),1)))))))</f>
        <v>0</v>
      </c>
      <c r="AY15" s="53">
        <f>IF($V15&lt;=AX$2,0,IF($O15&lt;=AX$2,0,IF($G15&gt;=AY$2,0,IF($K15&gt;=$J15,0,IF($O15&lt;=AY$2,($J15-(SUM($K15,SUM($Z15:AX15)))),IF($L15=$D$139,(($J15-$K15)/$P15),(($J15-SUM($Z15:AX15))*$Q15))*IF($V15&lt;=AY$2,(DATEDIF(AX$2,$V15,"D")/365),IF($G15&gt;AX$2,(DATEDIF($G15,AY$2,"D")/365),1)))))))</f>
        <v>0</v>
      </c>
      <c r="AZ15" s="52"/>
      <c r="BA15" s="52"/>
      <c r="BB15" s="126">
        <f>IF($V15&lt;=BB$2,0,IF($G15&gt;=BB$2,0,IF($G15&gt;$W$3,(J15-Z15),IF($G15&lt;=$W$3,J15-SUM(W15,$Z15:Z15),0))))</f>
        <v>0</v>
      </c>
      <c r="BC15" s="53">
        <f t="shared" si="14"/>
        <v>0</v>
      </c>
      <c r="BD15" s="52">
        <f t="shared" si="12"/>
        <v>0</v>
      </c>
      <c r="BE15" s="53">
        <f t="shared" si="12"/>
        <v>0</v>
      </c>
      <c r="BF15" s="52">
        <f t="shared" si="12"/>
        <v>0</v>
      </c>
      <c r="BG15" s="53">
        <f t="shared" si="12"/>
        <v>0</v>
      </c>
      <c r="BH15" s="52">
        <f t="shared" si="12"/>
        <v>0</v>
      </c>
      <c r="BI15" s="53">
        <f t="shared" si="12"/>
        <v>0</v>
      </c>
      <c r="BJ15" s="52">
        <f t="shared" si="12"/>
        <v>0</v>
      </c>
      <c r="BK15" s="53">
        <f t="shared" si="12"/>
        <v>0</v>
      </c>
      <c r="BL15" s="52">
        <f t="shared" si="12"/>
        <v>0</v>
      </c>
      <c r="BM15" s="53">
        <f t="shared" si="12"/>
        <v>0</v>
      </c>
      <c r="BN15" s="52">
        <f t="shared" si="12"/>
        <v>0</v>
      </c>
      <c r="BO15" s="53">
        <f t="shared" si="12"/>
        <v>0</v>
      </c>
      <c r="BP15" s="52">
        <f t="shared" si="12"/>
        <v>0</v>
      </c>
      <c r="BQ15" s="53">
        <f t="shared" si="12"/>
        <v>0</v>
      </c>
      <c r="BR15" s="52">
        <f t="shared" si="12"/>
        <v>0</v>
      </c>
      <c r="BS15" s="53">
        <f t="shared" si="12"/>
        <v>0</v>
      </c>
      <c r="BT15" s="52">
        <f t="shared" si="13"/>
        <v>0</v>
      </c>
      <c r="BU15" s="53">
        <f t="shared" si="13"/>
        <v>0</v>
      </c>
      <c r="BV15" s="52">
        <f t="shared" si="13"/>
        <v>0</v>
      </c>
      <c r="BW15" s="53">
        <f t="shared" si="13"/>
        <v>0</v>
      </c>
      <c r="BX15" s="52">
        <f t="shared" si="13"/>
        <v>0</v>
      </c>
      <c r="BY15" s="53">
        <f t="shared" si="13"/>
        <v>0</v>
      </c>
      <c r="BZ15" s="52">
        <f t="shared" si="13"/>
        <v>0</v>
      </c>
      <c r="CA15" s="53">
        <f t="shared" si="13"/>
        <v>0</v>
      </c>
    </row>
    <row r="16" spans="1:79">
      <c r="A16" s="20">
        <v>15</v>
      </c>
      <c r="B16" s="20" t="s">
        <v>97</v>
      </c>
      <c r="C16" s="20" t="s">
        <v>126</v>
      </c>
      <c r="D16" s="2">
        <v>1990</v>
      </c>
      <c r="E16" s="3">
        <v>4</v>
      </c>
      <c r="F16" s="2">
        <v>1</v>
      </c>
      <c r="G16" s="55">
        <f t="shared" si="0"/>
        <v>32963</v>
      </c>
      <c r="H16" s="4">
        <v>0</v>
      </c>
      <c r="I16" s="1">
        <v>0</v>
      </c>
      <c r="J16" s="51">
        <f t="shared" si="1"/>
        <v>0</v>
      </c>
      <c r="K16" s="54">
        <f t="shared" si="2"/>
        <v>0</v>
      </c>
      <c r="L16" s="4" t="s">
        <v>96</v>
      </c>
      <c r="M16" s="54">
        <f t="shared" si="15"/>
        <v>30</v>
      </c>
      <c r="N16" s="53">
        <f t="shared" si="3"/>
        <v>24.016438356164382</v>
      </c>
      <c r="O16" s="55">
        <f t="shared" si="4"/>
        <v>43921</v>
      </c>
      <c r="P16" s="53">
        <f t="shared" si="5"/>
        <v>5.9835616438356176</v>
      </c>
      <c r="Q16" s="111">
        <f t="shared" si="6"/>
        <v>0</v>
      </c>
      <c r="R16" s="150" t="s">
        <v>129</v>
      </c>
      <c r="S16" s="151">
        <v>17</v>
      </c>
      <c r="T16" s="152">
        <v>4</v>
      </c>
      <c r="U16" s="151">
        <v>2035</v>
      </c>
      <c r="V16" s="116">
        <f t="shared" si="7"/>
        <v>49416</v>
      </c>
      <c r="W16" s="53">
        <f t="shared" si="8"/>
        <v>0</v>
      </c>
      <c r="X16" s="53">
        <f t="shared" si="9"/>
        <v>0</v>
      </c>
      <c r="Y16" s="53">
        <f t="shared" si="10"/>
        <v>0</v>
      </c>
      <c r="Z16" s="53">
        <f t="shared" si="11"/>
        <v>0</v>
      </c>
      <c r="AA16" s="53">
        <f>IF($V16&lt;=Z$2,0,IF($O16&lt;=Z$2,0,IF($G16&gt;=AA$2,0,IF($K16&gt;=$J16,0,IF($O16&lt;=AA$2,($J16-(SUM($K16,SUM($Z16:Z16)))),IF($L16=$D$139,(($J16-$K16)/$P16),(($J16-SUM($Z16:Z16))*$Q16))*IF($V16&lt;=AA$2,(DATEDIF(Z$2,$V16,"D")/365),IF($G16&gt;Z$2,(DATEDIF($G16,AA$2,"D")/365),1)))))))</f>
        <v>0</v>
      </c>
      <c r="AB16" s="53">
        <f>IF($V16&lt;=AA$2,0,IF($O16&lt;=AA$2,0,IF($G16&gt;=AB$2,0,IF($K16&gt;=$J16,0,IF($O16&lt;=AB$2,($J16-(SUM($K16,SUM($Z16:AA16)))),IF($L16=$D$139,(($J16-$K16)/$P16),(($J16-SUM($Z16:AA16))*$Q16))*IF($V16&lt;=AB$2,(DATEDIF(AA$2,$V16,"D")/365),IF($G16&gt;AA$2,(DATEDIF($G16,AB$2,"D")/365),1)))))))</f>
        <v>0</v>
      </c>
      <c r="AC16" s="53">
        <f>IF($V16&lt;=AB$2,0,IF($O16&lt;=AB$2,0,IF($G16&gt;=AC$2,0,IF($K16&gt;=$J16,0,IF($O16&lt;=AC$2,($J16-(SUM($K16,SUM($Z16:AB16)))),IF($L16=$D$139,(($J16-$K16)/$P16),(($J16-SUM($Z16:AB16))*$Q16))*IF($V16&lt;=AC$2,(DATEDIF(AB$2,$V16,"D")/365),IF($G16&gt;AB$2,(DATEDIF($G16,AC$2,"D")/365),1)))))))</f>
        <v>0</v>
      </c>
      <c r="AD16" s="53">
        <f>IF($V16&lt;=AC$2,0,IF($O16&lt;=AC$2,0,IF($G16&gt;=AD$2,0,IF($K16&gt;=$J16,0,IF($O16&lt;=AD$2,($J16-(SUM($K16,SUM($Z16:AC16)))),IF($L16=$D$139,(($J16-$K16)/$P16),(($J16-SUM($Z16:AC16))*$Q16))*IF($V16&lt;=AD$2,(DATEDIF(AC$2,$V16,"D")/365),IF($G16&gt;AC$2,(DATEDIF($G16,AD$2,"D")/365),1)))))))</f>
        <v>0</v>
      </c>
      <c r="AE16" s="53">
        <f>IF($V16&lt;=AD$2,0,IF($O16&lt;=AD$2,0,IF($G16&gt;=AE$2,0,IF($K16&gt;=$J16,0,IF($O16&lt;=AE$2,($J16-(SUM($K16,SUM($Z16:AD16)))),IF($L16=$D$139,(($J16-$K16)/$P16),(($J16-SUM($Z16:AD16))*$Q16))*IF($V16&lt;=AE$2,(DATEDIF(AD$2,$V16,"D")/365),IF($G16&gt;AD$2,(DATEDIF($G16,AE$2,"D")/365),1)))))))</f>
        <v>0</v>
      </c>
      <c r="AF16" s="53">
        <f>IF($V16&lt;=AE$2,0,IF($O16&lt;=AE$2,0,IF($G16&gt;=AF$2,0,IF($K16&gt;=$J16,0,IF($O16&lt;=AF$2,($J16-(SUM($K16,SUM($Z16:AE16)))),IF($L16=$D$139,(($J16-$K16)/$P16),(($J16-SUM($Z16:AE16))*$Q16))*IF($V16&lt;=AF$2,(DATEDIF(AE$2,$V16,"D")/365),IF($G16&gt;AE$2,(DATEDIF($G16,AF$2,"D")/365),1)))))))</f>
        <v>0</v>
      </c>
      <c r="AG16" s="53">
        <f>IF($V16&lt;=AF$2,0,IF($O16&lt;=AF$2,0,IF($G16&gt;=AG$2,0,IF($K16&gt;=$J16,0,IF($O16&lt;=AG$2,($J16-(SUM($K16,SUM($Z16:AF16)))),IF($L16=$D$139,(($J16-$K16)/$P16),(($J16-SUM($Z16:AF16))*$Q16))*IF($V16&lt;=AG$2,(DATEDIF(AF$2,$V16,"D")/365),IF($G16&gt;AF$2,(DATEDIF($G16,AG$2,"D")/365),1)))))))</f>
        <v>0</v>
      </c>
      <c r="AH16" s="53">
        <f>IF($V16&lt;=AG$2,0,IF($O16&lt;=AG$2,0,IF($G16&gt;=AH$2,0,IF($K16&gt;=$J16,0,IF($O16&lt;=AH$2,($J16-(SUM($K16,SUM($Z16:AG16)))),IF($L16=$D$139,(($J16-$K16)/$P16),(($J16-SUM($Z16:AG16))*$Q16))*IF($V16&lt;=AH$2,(DATEDIF(AG$2,$V16,"D")/365),IF($G16&gt;AG$2,(DATEDIF($G16,AH$2,"D")/365),1)))))))</f>
        <v>0</v>
      </c>
      <c r="AI16" s="53">
        <f>IF($V16&lt;=AH$2,0,IF($O16&lt;=AH$2,0,IF($G16&gt;=AI$2,0,IF($K16&gt;=$J16,0,IF($O16&lt;=AI$2,($J16-(SUM($K16,SUM($Z16:AH16)))),IF($L16=$D$139,(($J16-$K16)/$P16),(($J16-SUM($Z16:AH16))*$Q16))*IF($V16&lt;=AI$2,(DATEDIF(AH$2,$V16,"D")/365),IF($G16&gt;AH$2,(DATEDIF($G16,AI$2,"D")/365),1)))))))</f>
        <v>0</v>
      </c>
      <c r="AJ16" s="53">
        <f>IF($V16&lt;=AI$2,0,IF($O16&lt;=AI$2,0,IF($G16&gt;=AJ$2,0,IF($K16&gt;=$J16,0,IF($O16&lt;=AJ$2,($J16-(SUM($K16,SUM($Z16:AI16)))),IF($L16=$D$139,(($J16-$K16)/$P16),(($J16-SUM($Z16:AI16))*$Q16))*IF($V16&lt;=AJ$2,(DATEDIF(AI$2,$V16,"D")/365),IF($G16&gt;AI$2,(DATEDIF($G16,AJ$2,"D")/365),1)))))))</f>
        <v>0</v>
      </c>
      <c r="AK16" s="53">
        <f>IF($V16&lt;=AJ$2,0,IF($O16&lt;=AJ$2,0,IF($G16&gt;=AK$2,0,IF($K16&gt;=$J16,0,IF($O16&lt;=AK$2,($J16-(SUM($K16,SUM($Z16:AJ16)))),IF($L16=$D$139,(($J16-$K16)/$P16),(($J16-SUM($Z16:AJ16))*$Q16))*IF($V16&lt;=AK$2,(DATEDIF(AJ$2,$V16,"D")/365),IF($G16&gt;AJ$2,(DATEDIF($G16,AK$2,"D")/365),1)))))))</f>
        <v>0</v>
      </c>
      <c r="AL16" s="53">
        <f>IF($V16&lt;=AK$2,0,IF($O16&lt;=AK$2,0,IF($G16&gt;=AL$2,0,IF($K16&gt;=$J16,0,IF($O16&lt;=AL$2,($J16-(SUM($K16,SUM($Z16:AK16)))),IF($L16=$D$139,(($J16-$K16)/$P16),(($J16-SUM($Z16:AK16))*$Q16))*IF($V16&lt;=AL$2,(DATEDIF(AK$2,$V16,"D")/365),IF($G16&gt;AK$2,(DATEDIF($G16,AL$2,"D")/365),1)))))))</f>
        <v>0</v>
      </c>
      <c r="AM16" s="53">
        <f>IF($V16&lt;=AL$2,0,IF($O16&lt;=AL$2,0,IF($G16&gt;=AM$2,0,IF($K16&gt;=$J16,0,IF($O16&lt;=AM$2,($J16-(SUM($K16,SUM($Z16:AL16)))),IF($L16=$D$139,(($J16-$K16)/$P16),(($J16-SUM($Z16:AL16))*$Q16))*IF($V16&lt;=AM$2,(DATEDIF(AL$2,$V16,"D")/365),IF($G16&gt;AL$2,(DATEDIF($G16,AM$2,"D")/365),1)))))))</f>
        <v>0</v>
      </c>
      <c r="AN16" s="53">
        <f>IF($V16&lt;=AM$2,0,IF($O16&lt;=AM$2,0,IF($G16&gt;=AN$2,0,IF($K16&gt;=$J16,0,IF($O16&lt;=AN$2,($J16-(SUM($K16,SUM($Z16:AM16)))),IF($L16=$D$139,(($J16-$K16)/$P16),(($J16-SUM($Z16:AM16))*$Q16))*IF($V16&lt;=AN$2,(DATEDIF(AM$2,$V16,"D")/365),IF($G16&gt;AM$2,(DATEDIF($G16,AN$2,"D")/365),1)))))))</f>
        <v>0</v>
      </c>
      <c r="AO16" s="53">
        <f>IF($V16&lt;=AN$2,0,IF($O16&lt;=AN$2,0,IF($G16&gt;=AO$2,0,IF($K16&gt;=$J16,0,IF($O16&lt;=AO$2,($J16-(SUM($K16,SUM($Z16:AN16)))),IF($L16=$D$139,(($J16-$K16)/$P16),(($J16-SUM($Z16:AN16))*$Q16))*IF($V16&lt;=AO$2,(DATEDIF(AN$2,$V16,"D")/365),IF($G16&gt;AN$2,(DATEDIF($G16,AO$2,"D")/365),1)))))))</f>
        <v>0</v>
      </c>
      <c r="AP16" s="53">
        <f>IF($V16&lt;=AO$2,0,IF($O16&lt;=AO$2,0,IF($G16&gt;=AP$2,0,IF($K16&gt;=$J16,0,IF($O16&lt;=AP$2,($J16-(SUM($K16,SUM($Z16:AO16)))),IF($L16=$D$139,(($J16-$K16)/$P16),(($J16-SUM($Z16:AO16))*$Q16))*IF($V16&lt;=AP$2,(DATEDIF(AO$2,$V16,"D")/365),IF($G16&gt;AO$2,(DATEDIF($G16,AP$2,"D")/365),1)))))))</f>
        <v>0</v>
      </c>
      <c r="AQ16" s="53">
        <f>IF($V16&lt;=AP$2,0,IF($O16&lt;=AP$2,0,IF($G16&gt;=AQ$2,0,IF($K16&gt;=$J16,0,IF($O16&lt;=AQ$2,($J16-(SUM($K16,SUM($Z16:AP16)))),IF($L16=$D$139,(($J16-$K16)/$P16),(($J16-SUM($Z16:AP16))*$Q16))*IF($V16&lt;=AQ$2,(DATEDIF(AP$2,$V16,"D")/365),IF($G16&gt;AP$2,(DATEDIF($G16,AQ$2,"D")/365),1)))))))</f>
        <v>0</v>
      </c>
      <c r="AR16" s="53">
        <f>IF($V16&lt;=AQ$2,0,IF($O16&lt;=AQ$2,0,IF($G16&gt;=AR$2,0,IF($K16&gt;=$J16,0,IF($O16&lt;=AR$2,($J16-(SUM($K16,SUM($Z16:AQ16)))),IF($L16=$D$139,(($J16-$K16)/$P16),(($J16-SUM($Z16:AQ16))*$Q16))*IF($V16&lt;=AR$2,(DATEDIF(AQ$2,$V16,"D")/365),IF($G16&gt;AQ$2,(DATEDIF($G16,AR$2,"D")/365),1)))))))</f>
        <v>0</v>
      </c>
      <c r="AS16" s="53">
        <f>IF($V16&lt;=AR$2,0,IF($O16&lt;=AR$2,0,IF($G16&gt;=AS$2,0,IF($K16&gt;=$J16,0,IF($O16&lt;=AS$2,($J16-(SUM($K16,SUM($Z16:AR16)))),IF($L16=$D$139,(($J16-$K16)/$P16),(($J16-SUM($Z16:AR16))*$Q16))*IF($V16&lt;=AS$2,(DATEDIF(AR$2,$V16,"D")/365),IF($G16&gt;AR$2,(DATEDIF($G16,AS$2,"D")/365),1)))))))</f>
        <v>0</v>
      </c>
      <c r="AT16" s="53">
        <f>IF($V16&lt;=AS$2,0,IF($O16&lt;=AS$2,0,IF($G16&gt;=AT$2,0,IF($K16&gt;=$J16,0,IF($O16&lt;=AT$2,($J16-(SUM($K16,SUM($Z16:AS16)))),IF($L16=$D$139,(($J16-$K16)/$P16),(($J16-SUM($Z16:AS16))*$Q16))*IF($V16&lt;=AT$2,(DATEDIF(AS$2,$V16,"D")/365),IF($G16&gt;AS$2,(DATEDIF($G16,AT$2,"D")/365),1)))))))</f>
        <v>0</v>
      </c>
      <c r="AU16" s="53">
        <f>IF($V16&lt;=AT$2,0,IF($O16&lt;=AT$2,0,IF($G16&gt;=AU$2,0,IF($K16&gt;=$J16,0,IF($O16&lt;=AU$2,($J16-(SUM($K16,SUM($Z16:AT16)))),IF($L16=$D$139,(($J16-$K16)/$P16),(($J16-SUM($Z16:AT16))*$Q16))*IF($V16&lt;=AU$2,(DATEDIF(AT$2,$V16,"D")/365),IF($G16&gt;AT$2,(DATEDIF($G16,AU$2,"D")/365),1)))))))</f>
        <v>0</v>
      </c>
      <c r="AV16" s="53">
        <f>IF($V16&lt;=AU$2,0,IF($O16&lt;=AU$2,0,IF($G16&gt;=AV$2,0,IF($K16&gt;=$J16,0,IF($O16&lt;=AV$2,($J16-(SUM($K16,SUM($Z16:AU16)))),IF($L16=$D$139,(($J16-$K16)/$P16),(($J16-SUM($Z16:AU16))*$Q16))*IF($V16&lt;=AV$2,(DATEDIF(AU$2,$V16,"D")/365),IF($G16&gt;AU$2,(DATEDIF($G16,AV$2,"D")/365),1)))))))</f>
        <v>0</v>
      </c>
      <c r="AW16" s="53">
        <f>IF($V16&lt;=AV$2,0,IF($O16&lt;=AV$2,0,IF($G16&gt;=AW$2,0,IF($K16&gt;=$J16,0,IF($O16&lt;=AW$2,($J16-(SUM($K16,SUM($Z16:AV16)))),IF($L16=$D$139,(($J16-$K16)/$P16),(($J16-SUM($Z16:AV16))*$Q16))*IF($V16&lt;=AW$2,(DATEDIF(AV$2,$V16,"D")/365),IF($G16&gt;AV$2,(DATEDIF($G16,AW$2,"D")/365),1)))))))</f>
        <v>0</v>
      </c>
      <c r="AX16" s="53">
        <f>IF($V16&lt;=AW$2,0,IF($O16&lt;=AW$2,0,IF($G16&gt;=AX$2,0,IF($K16&gt;=$J16,0,IF($O16&lt;=AX$2,($J16-(SUM($K16,SUM($Z16:AW16)))),IF($L16=$D$139,(($J16-$K16)/$P16),(($J16-SUM($Z16:AW16))*$Q16))*IF($V16&lt;=AX$2,(DATEDIF(AW$2,$V16,"D")/365),IF($G16&gt;AW$2,(DATEDIF($G16,AX$2,"D")/365),1)))))))</f>
        <v>0</v>
      </c>
      <c r="AY16" s="53">
        <f>IF($V16&lt;=AX$2,0,IF($O16&lt;=AX$2,0,IF($G16&gt;=AY$2,0,IF($K16&gt;=$J16,0,IF($O16&lt;=AY$2,($J16-(SUM($K16,SUM($Z16:AX16)))),IF($L16=$D$139,(($J16-$K16)/$P16),(($J16-SUM($Z16:AX16))*$Q16))*IF($V16&lt;=AY$2,(DATEDIF(AX$2,$V16,"D")/365),IF($G16&gt;AX$2,(DATEDIF($G16,AY$2,"D")/365),1)))))))</f>
        <v>0</v>
      </c>
      <c r="AZ16" s="52"/>
      <c r="BA16" s="52"/>
      <c r="BB16" s="126">
        <f>IF($V16&lt;=BB$2,0,IF($G16&gt;=BB$2,0,IF($G16&gt;$W$3,(J16-Z16),IF($G16&lt;=$W$3,J16-SUM(W16,$Z16:Z16),0))))</f>
        <v>0</v>
      </c>
      <c r="BC16" s="53">
        <f t="shared" si="14"/>
        <v>0</v>
      </c>
      <c r="BD16" s="52">
        <f t="shared" si="12"/>
        <v>0</v>
      </c>
      <c r="BE16" s="53">
        <f t="shared" si="12"/>
        <v>0</v>
      </c>
      <c r="BF16" s="52">
        <f t="shared" si="12"/>
        <v>0</v>
      </c>
      <c r="BG16" s="53">
        <f t="shared" si="12"/>
        <v>0</v>
      </c>
      <c r="BH16" s="52">
        <f t="shared" si="12"/>
        <v>0</v>
      </c>
      <c r="BI16" s="53">
        <f t="shared" si="12"/>
        <v>0</v>
      </c>
      <c r="BJ16" s="52">
        <f t="shared" si="12"/>
        <v>0</v>
      </c>
      <c r="BK16" s="53">
        <f t="shared" si="12"/>
        <v>0</v>
      </c>
      <c r="BL16" s="52">
        <f t="shared" si="12"/>
        <v>0</v>
      </c>
      <c r="BM16" s="53">
        <f t="shared" si="12"/>
        <v>0</v>
      </c>
      <c r="BN16" s="52">
        <f t="shared" si="12"/>
        <v>0</v>
      </c>
      <c r="BO16" s="53">
        <f t="shared" si="12"/>
        <v>0</v>
      </c>
      <c r="BP16" s="52">
        <f t="shared" si="12"/>
        <v>0</v>
      </c>
      <c r="BQ16" s="53">
        <f t="shared" si="12"/>
        <v>0</v>
      </c>
      <c r="BR16" s="52">
        <f t="shared" si="12"/>
        <v>0</v>
      </c>
      <c r="BS16" s="53">
        <f t="shared" si="12"/>
        <v>0</v>
      </c>
      <c r="BT16" s="52">
        <f t="shared" si="13"/>
        <v>0</v>
      </c>
      <c r="BU16" s="53">
        <f t="shared" si="13"/>
        <v>0</v>
      </c>
      <c r="BV16" s="52">
        <f t="shared" si="13"/>
        <v>0</v>
      </c>
      <c r="BW16" s="53">
        <f t="shared" si="13"/>
        <v>0</v>
      </c>
      <c r="BX16" s="52">
        <f t="shared" si="13"/>
        <v>0</v>
      </c>
      <c r="BY16" s="53">
        <f t="shared" si="13"/>
        <v>0</v>
      </c>
      <c r="BZ16" s="52">
        <f t="shared" si="13"/>
        <v>0</v>
      </c>
      <c r="CA16" s="53">
        <f t="shared" si="13"/>
        <v>0</v>
      </c>
    </row>
    <row r="17" spans="1:79">
      <c r="A17" s="20">
        <v>16</v>
      </c>
      <c r="B17" s="20" t="s">
        <v>97</v>
      </c>
      <c r="C17" s="20" t="s">
        <v>126</v>
      </c>
      <c r="D17" s="2">
        <v>1990</v>
      </c>
      <c r="E17" s="3">
        <v>6</v>
      </c>
      <c r="F17" s="2">
        <v>26</v>
      </c>
      <c r="G17" s="55">
        <f t="shared" si="0"/>
        <v>33049</v>
      </c>
      <c r="H17" s="4">
        <v>0</v>
      </c>
      <c r="I17" s="1">
        <v>0</v>
      </c>
      <c r="J17" s="51">
        <f t="shared" si="1"/>
        <v>0</v>
      </c>
      <c r="K17" s="54">
        <f t="shared" si="2"/>
        <v>0</v>
      </c>
      <c r="L17" s="4" t="s">
        <v>96</v>
      </c>
      <c r="M17" s="54">
        <f t="shared" si="15"/>
        <v>30</v>
      </c>
      <c r="N17" s="53">
        <f t="shared" si="3"/>
        <v>23.780821917808218</v>
      </c>
      <c r="O17" s="55">
        <f>DATE(D17+M17,E17,F17-1)</f>
        <v>44007</v>
      </c>
      <c r="P17" s="53">
        <f t="shared" si="5"/>
        <v>6.2191780821917817</v>
      </c>
      <c r="Q17" s="111">
        <f t="shared" si="6"/>
        <v>0</v>
      </c>
      <c r="R17" s="150" t="s">
        <v>130</v>
      </c>
      <c r="S17" s="151">
        <v>17</v>
      </c>
      <c r="T17" s="152">
        <v>4</v>
      </c>
      <c r="U17" s="151">
        <v>2035</v>
      </c>
      <c r="V17" s="116">
        <f t="shared" si="7"/>
        <v>54878</v>
      </c>
      <c r="W17" s="53">
        <f t="shared" si="8"/>
        <v>0</v>
      </c>
      <c r="X17" s="53">
        <f t="shared" si="9"/>
        <v>0</v>
      </c>
      <c r="Y17" s="53">
        <f t="shared" si="10"/>
        <v>0</v>
      </c>
      <c r="Z17" s="53">
        <f t="shared" si="11"/>
        <v>0</v>
      </c>
      <c r="AA17" s="53">
        <f>IF($V17&lt;=Z$2,0,IF($O17&lt;=Z$2,0,IF($G17&gt;=AA$2,0,IF($K17&gt;=$J17,0,IF($O17&lt;=AA$2,($J17-(SUM($K17,SUM($Z17:Z17)))),IF($L17=$D$139,(($J17-$K17)/$P17),(($J17-SUM($Z17:Z17))*$Q17))*IF($V17&lt;=AA$2,(DATEDIF(Z$2,$V17,"D")/365),IF($G17&gt;Z$2,(DATEDIF($G17,AA$2,"D")/365),1)))))))</f>
        <v>0</v>
      </c>
      <c r="AB17" s="53">
        <f>IF($V17&lt;=AA$2,0,IF($O17&lt;=AA$2,0,IF($G17&gt;=AB$2,0,IF($K17&gt;=$J17,0,IF($O17&lt;=AB$2,($J17-(SUM($K17,SUM($Z17:AA17)))),IF($L17=$D$139,(($J17-$K17)/$P17),(($J17-SUM($Z17:AA17))*$Q17))*IF($V17&lt;=AB$2,(DATEDIF(AA$2,$V17,"D")/365),IF($G17&gt;AA$2,(DATEDIF($G17,AB$2,"D")/365),1)))))))</f>
        <v>0</v>
      </c>
      <c r="AC17" s="53">
        <f>IF($V17&lt;=AB$2,0,IF($O17&lt;=AB$2,0,IF($G17&gt;=AC$2,0,IF($K17&gt;=$J17,0,IF($O17&lt;=AC$2,($J17-(SUM($K17,SUM($Z17:AB17)))),IF($L17=$D$139,(($J17-$K17)/$P17),(($J17-SUM($Z17:AB17))*$Q17))*IF($V17&lt;=AC$2,(DATEDIF(AB$2,$V17,"D")/365),IF($G17&gt;AB$2,(DATEDIF($G17,AC$2,"D")/365),1)))))))</f>
        <v>0</v>
      </c>
      <c r="AD17" s="53">
        <f>IF($V17&lt;=AC$2,0,IF($O17&lt;=AC$2,0,IF($G17&gt;=AD$2,0,IF($K17&gt;=$J17,0,IF($O17&lt;=AD$2,($J17-(SUM($K17,SUM($Z17:AC17)))),IF($L17=$D$139,(($J17-$K17)/$P17),(($J17-SUM($Z17:AC17))*$Q17))*IF($V17&lt;=AD$2,(DATEDIF(AC$2,$V17,"D")/365),IF($G17&gt;AC$2,(DATEDIF($G17,AD$2,"D")/365),1)))))))</f>
        <v>0</v>
      </c>
      <c r="AE17" s="53">
        <f>IF($V17&lt;=AD$2,0,IF($O17&lt;=AD$2,0,IF($G17&gt;=AE$2,0,IF($K17&gt;=$J17,0,IF($O17&lt;=AE$2,($J17-(SUM($K17,SUM($Z17:AD17)))),IF($L17=$D$139,(($J17-$K17)/$P17),(($J17-SUM($Z17:AD17))*$Q17))*IF($V17&lt;=AE$2,(DATEDIF(AD$2,$V17,"D")/365),IF($G17&gt;AD$2,(DATEDIF($G17,AE$2,"D")/365),1)))))))</f>
        <v>0</v>
      </c>
      <c r="AF17" s="53">
        <f>IF($V17&lt;=AE$2,0,IF($O17&lt;=AE$2,0,IF($G17&gt;=AF$2,0,IF($K17&gt;=$J17,0,IF($O17&lt;=AF$2,($J17-(SUM($K17,SUM($Z17:AE17)))),IF($L17=$D$139,(($J17-$K17)/$P17),(($J17-SUM($Z17:AE17))*$Q17))*IF($V17&lt;=AF$2,(DATEDIF(AE$2,$V17,"D")/365),IF($G17&gt;AE$2,(DATEDIF($G17,AF$2,"D")/365),1)))))))</f>
        <v>0</v>
      </c>
      <c r="AG17" s="53">
        <f>IF($V17&lt;=AF$2,0,IF($O17&lt;=AF$2,0,IF($G17&gt;=AG$2,0,IF($K17&gt;=$J17,0,IF($O17&lt;=AG$2,($J17-(SUM($K17,SUM($Z17:AF17)))),IF($L17=$D$139,(($J17-$K17)/$P17),(($J17-SUM($Z17:AF17))*$Q17))*IF($V17&lt;=AG$2,(DATEDIF(AF$2,$V17,"D")/365),IF($G17&gt;AF$2,(DATEDIF($G17,AG$2,"D")/365),1)))))))</f>
        <v>0</v>
      </c>
      <c r="AH17" s="53">
        <f>IF($V17&lt;=AG$2,0,IF($O17&lt;=AG$2,0,IF($G17&gt;=AH$2,0,IF($K17&gt;=$J17,0,IF($O17&lt;=AH$2,($J17-(SUM($K17,SUM($Z17:AG17)))),IF($L17=$D$139,(($J17-$K17)/$P17),(($J17-SUM($Z17:AG17))*$Q17))*IF($V17&lt;=AH$2,(DATEDIF(AG$2,$V17,"D")/365),IF($G17&gt;AG$2,(DATEDIF($G17,AH$2,"D")/365),1)))))))</f>
        <v>0</v>
      </c>
      <c r="AI17" s="53">
        <f>IF($V17&lt;=AH$2,0,IF($O17&lt;=AH$2,0,IF($G17&gt;=AI$2,0,IF($K17&gt;=$J17,0,IF($O17&lt;=AI$2,($J17-(SUM($K17,SUM($Z17:AH17)))),IF($L17=$D$139,(($J17-$K17)/$P17),(($J17-SUM($Z17:AH17))*$Q17))*IF($V17&lt;=AI$2,(DATEDIF(AH$2,$V17,"D")/365),IF($G17&gt;AH$2,(DATEDIF($G17,AI$2,"D")/365),1)))))))</f>
        <v>0</v>
      </c>
      <c r="AJ17" s="53">
        <f>IF($V17&lt;=AI$2,0,IF($O17&lt;=AI$2,0,IF($G17&gt;=AJ$2,0,IF($K17&gt;=$J17,0,IF($O17&lt;=AJ$2,($J17-(SUM($K17,SUM($Z17:AI17)))),IF($L17=$D$139,(($J17-$K17)/$P17),(($J17-SUM($Z17:AI17))*$Q17))*IF($V17&lt;=AJ$2,(DATEDIF(AI$2,$V17,"D")/365),IF($G17&gt;AI$2,(DATEDIF($G17,AJ$2,"D")/365),1)))))))</f>
        <v>0</v>
      </c>
      <c r="AK17" s="53">
        <f>IF($V17&lt;=AJ$2,0,IF($O17&lt;=AJ$2,0,IF($G17&gt;=AK$2,0,IF($K17&gt;=$J17,0,IF($O17&lt;=AK$2,($J17-(SUM($K17,SUM($Z17:AJ17)))),IF($L17=$D$139,(($J17-$K17)/$P17),(($J17-SUM($Z17:AJ17))*$Q17))*IF($V17&lt;=AK$2,(DATEDIF(AJ$2,$V17,"D")/365),IF($G17&gt;AJ$2,(DATEDIF($G17,AK$2,"D")/365),1)))))))</f>
        <v>0</v>
      </c>
      <c r="AL17" s="53">
        <f>IF($V17&lt;=AK$2,0,IF($O17&lt;=AK$2,0,IF($G17&gt;=AL$2,0,IF($K17&gt;=$J17,0,IF($O17&lt;=AL$2,($J17-(SUM($K17,SUM($Z17:AK17)))),IF($L17=$D$139,(($J17-$K17)/$P17),(($J17-SUM($Z17:AK17))*$Q17))*IF($V17&lt;=AL$2,(DATEDIF(AK$2,$V17,"D")/365),IF($G17&gt;AK$2,(DATEDIF($G17,AL$2,"D")/365),1)))))))</f>
        <v>0</v>
      </c>
      <c r="AM17" s="53">
        <f>IF($V17&lt;=AL$2,0,IF($O17&lt;=AL$2,0,IF($G17&gt;=AM$2,0,IF($K17&gt;=$J17,0,IF($O17&lt;=AM$2,($J17-(SUM($K17,SUM($Z17:AL17)))),IF($L17=$D$139,(($J17-$K17)/$P17),(($J17-SUM($Z17:AL17))*$Q17))*IF($V17&lt;=AM$2,(DATEDIF(AL$2,$V17,"D")/365),IF($G17&gt;AL$2,(DATEDIF($G17,AM$2,"D")/365),1)))))))</f>
        <v>0</v>
      </c>
      <c r="AN17" s="53">
        <f>IF($V17&lt;=AM$2,0,IF($O17&lt;=AM$2,0,IF($G17&gt;=AN$2,0,IF($K17&gt;=$J17,0,IF($O17&lt;=AN$2,($J17-(SUM($K17,SUM($Z17:AM17)))),IF($L17=$D$139,(($J17-$K17)/$P17),(($J17-SUM($Z17:AM17))*$Q17))*IF($V17&lt;=AN$2,(DATEDIF(AM$2,$V17,"D")/365),IF($G17&gt;AM$2,(DATEDIF($G17,AN$2,"D")/365),1)))))))</f>
        <v>0</v>
      </c>
      <c r="AO17" s="53">
        <f>IF($V17&lt;=AN$2,0,IF($O17&lt;=AN$2,0,IF($G17&gt;=AO$2,0,IF($K17&gt;=$J17,0,IF($O17&lt;=AO$2,($J17-(SUM($K17,SUM($Z17:AN17)))),IF($L17=$D$139,(($J17-$K17)/$P17),(($J17-SUM($Z17:AN17))*$Q17))*IF($V17&lt;=AO$2,(DATEDIF(AN$2,$V17,"D")/365),IF($G17&gt;AN$2,(DATEDIF($G17,AO$2,"D")/365),1)))))))</f>
        <v>0</v>
      </c>
      <c r="AP17" s="53">
        <f>IF($V17&lt;=AO$2,0,IF($O17&lt;=AO$2,0,IF($G17&gt;=AP$2,0,IF($K17&gt;=$J17,0,IF($O17&lt;=AP$2,($J17-(SUM($K17,SUM($Z17:AO17)))),IF($L17=$D$139,(($J17-$K17)/$P17),(($J17-SUM($Z17:AO17))*$Q17))*IF($V17&lt;=AP$2,(DATEDIF(AO$2,$V17,"D")/365),IF($G17&gt;AO$2,(DATEDIF($G17,AP$2,"D")/365),1)))))))</f>
        <v>0</v>
      </c>
      <c r="AQ17" s="53">
        <f>IF($V17&lt;=AP$2,0,IF($O17&lt;=AP$2,0,IF($G17&gt;=AQ$2,0,IF($K17&gt;=$J17,0,IF($O17&lt;=AQ$2,($J17-(SUM($K17,SUM($Z17:AP17)))),IF($L17=$D$139,(($J17-$K17)/$P17),(($J17-SUM($Z17:AP17))*$Q17))*IF($V17&lt;=AQ$2,(DATEDIF(AP$2,$V17,"D")/365),IF($G17&gt;AP$2,(DATEDIF($G17,AQ$2,"D")/365),1)))))))</f>
        <v>0</v>
      </c>
      <c r="AR17" s="53">
        <f>IF($V17&lt;=AQ$2,0,IF($O17&lt;=AQ$2,0,IF($G17&gt;=AR$2,0,IF($K17&gt;=$J17,0,IF($O17&lt;=AR$2,($J17-(SUM($K17,SUM($Z17:AQ17)))),IF($L17=$D$139,(($J17-$K17)/$P17),(($J17-SUM($Z17:AQ17))*$Q17))*IF($V17&lt;=AR$2,(DATEDIF(AQ$2,$V17,"D")/365),IF($G17&gt;AQ$2,(DATEDIF($G17,AR$2,"D")/365),1)))))))</f>
        <v>0</v>
      </c>
      <c r="AS17" s="53">
        <f>IF($V17&lt;=AR$2,0,IF($O17&lt;=AR$2,0,IF($G17&gt;=AS$2,0,IF($K17&gt;=$J17,0,IF($O17&lt;=AS$2,($J17-(SUM($K17,SUM($Z17:AR17)))),IF($L17=$D$139,(($J17-$K17)/$P17),(($J17-SUM($Z17:AR17))*$Q17))*IF($V17&lt;=AS$2,(DATEDIF(AR$2,$V17,"D")/365),IF($G17&gt;AR$2,(DATEDIF($G17,AS$2,"D")/365),1)))))))</f>
        <v>0</v>
      </c>
      <c r="AT17" s="53">
        <f>IF($V17&lt;=AS$2,0,IF($O17&lt;=AS$2,0,IF($G17&gt;=AT$2,0,IF($K17&gt;=$J17,0,IF($O17&lt;=AT$2,($J17-(SUM($K17,SUM($Z17:AS17)))),IF($L17=$D$139,(($J17-$K17)/$P17),(($J17-SUM($Z17:AS17))*$Q17))*IF($V17&lt;=AT$2,(DATEDIF(AS$2,$V17,"D")/365),IF($G17&gt;AS$2,(DATEDIF($G17,AT$2,"D")/365),1)))))))</f>
        <v>0</v>
      </c>
      <c r="AU17" s="53">
        <f>IF($V17&lt;=AT$2,0,IF($O17&lt;=AT$2,0,IF($G17&gt;=AU$2,0,IF($K17&gt;=$J17,0,IF($O17&lt;=AU$2,($J17-(SUM($K17,SUM($Z17:AT17)))),IF($L17=$D$139,(($J17-$K17)/$P17),(($J17-SUM($Z17:AT17))*$Q17))*IF($V17&lt;=AU$2,(DATEDIF(AT$2,$V17,"D")/365),IF($G17&gt;AT$2,(DATEDIF($G17,AU$2,"D")/365),1)))))))</f>
        <v>0</v>
      </c>
      <c r="AV17" s="53">
        <f>IF($V17&lt;=AU$2,0,IF($O17&lt;=AU$2,0,IF($G17&gt;=AV$2,0,IF($K17&gt;=$J17,0,IF($O17&lt;=AV$2,($J17-(SUM($K17,SUM($Z17:AU17)))),IF($L17=$D$139,(($J17-$K17)/$P17),(($J17-SUM($Z17:AU17))*$Q17))*IF($V17&lt;=AV$2,(DATEDIF(AU$2,$V17,"D")/365),IF($G17&gt;AU$2,(DATEDIF($G17,AV$2,"D")/365),1)))))))</f>
        <v>0</v>
      </c>
      <c r="AW17" s="53">
        <f>IF($V17&lt;=AV$2,0,IF($O17&lt;=AV$2,0,IF($G17&gt;=AW$2,0,IF($K17&gt;=$J17,0,IF($O17&lt;=AW$2,($J17-(SUM($K17,SUM($Z17:AV17)))),IF($L17=$D$139,(($J17-$K17)/$P17),(($J17-SUM($Z17:AV17))*$Q17))*IF($V17&lt;=AW$2,(DATEDIF(AV$2,$V17,"D")/365),IF($G17&gt;AV$2,(DATEDIF($G17,AW$2,"D")/365),1)))))))</f>
        <v>0</v>
      </c>
      <c r="AX17" s="53">
        <f>IF($V17&lt;=AW$2,0,IF($O17&lt;=AW$2,0,IF($G17&gt;=AX$2,0,IF($K17&gt;=$J17,0,IF($O17&lt;=AX$2,($J17-(SUM($K17,SUM($Z17:AW17)))),IF($L17=$D$139,(($J17-$K17)/$P17),(($J17-SUM($Z17:AW17))*$Q17))*IF($V17&lt;=AX$2,(DATEDIF(AW$2,$V17,"D")/365),IF($G17&gt;AW$2,(DATEDIF($G17,AX$2,"D")/365),1)))))))</f>
        <v>0</v>
      </c>
      <c r="AY17" s="53">
        <f>IF($V17&lt;=AX$2,0,IF($O17&lt;=AX$2,0,IF($G17&gt;=AY$2,0,IF($K17&gt;=$J17,0,IF($O17&lt;=AY$2,($J17-(SUM($K17,SUM($Z17:AX17)))),IF($L17=$D$139,(($J17-$K17)/$P17),(($J17-SUM($Z17:AX17))*$Q17))*IF($V17&lt;=AY$2,(DATEDIF(AX$2,$V17,"D")/365),IF($G17&gt;AX$2,(DATEDIF($G17,AY$2,"D")/365),1)))))))</f>
        <v>0</v>
      </c>
      <c r="AZ17" s="52"/>
      <c r="BA17" s="52"/>
      <c r="BB17" s="126">
        <f>IF($V17&lt;=BB$2,0,IF($G17&gt;=BB$2,0,IF($G17&gt;$W$3,(J17-Z17),IF($G17&lt;=$W$3,J17-SUM(W17,$Z17:Z17),0))))</f>
        <v>0</v>
      </c>
      <c r="BC17" s="53">
        <f t="shared" si="14"/>
        <v>0</v>
      </c>
      <c r="BD17" s="52">
        <f t="shared" si="12"/>
        <v>0</v>
      </c>
      <c r="BE17" s="53">
        <f t="shared" si="12"/>
        <v>0</v>
      </c>
      <c r="BF17" s="52">
        <f t="shared" si="12"/>
        <v>0</v>
      </c>
      <c r="BG17" s="53">
        <f t="shared" si="12"/>
        <v>0</v>
      </c>
      <c r="BH17" s="52">
        <f t="shared" si="12"/>
        <v>0</v>
      </c>
      <c r="BI17" s="53">
        <f t="shared" si="12"/>
        <v>0</v>
      </c>
      <c r="BJ17" s="52">
        <f t="shared" si="12"/>
        <v>0</v>
      </c>
      <c r="BK17" s="53">
        <f t="shared" si="12"/>
        <v>0</v>
      </c>
      <c r="BL17" s="52">
        <f t="shared" si="12"/>
        <v>0</v>
      </c>
      <c r="BM17" s="53">
        <f t="shared" si="12"/>
        <v>0</v>
      </c>
      <c r="BN17" s="52">
        <f t="shared" si="12"/>
        <v>0</v>
      </c>
      <c r="BO17" s="53">
        <f t="shared" si="12"/>
        <v>0</v>
      </c>
      <c r="BP17" s="52">
        <f t="shared" si="12"/>
        <v>0</v>
      </c>
      <c r="BQ17" s="53">
        <f t="shared" si="12"/>
        <v>0</v>
      </c>
      <c r="BR17" s="52">
        <f t="shared" si="12"/>
        <v>0</v>
      </c>
      <c r="BS17" s="53">
        <f t="shared" si="12"/>
        <v>0</v>
      </c>
      <c r="BT17" s="52">
        <f t="shared" si="13"/>
        <v>0</v>
      </c>
      <c r="BU17" s="53">
        <f t="shared" si="13"/>
        <v>0</v>
      </c>
      <c r="BV17" s="52">
        <f t="shared" si="13"/>
        <v>0</v>
      </c>
      <c r="BW17" s="53">
        <f t="shared" si="13"/>
        <v>0</v>
      </c>
      <c r="BX17" s="52">
        <f t="shared" si="13"/>
        <v>0</v>
      </c>
      <c r="BY17" s="53">
        <f t="shared" si="13"/>
        <v>0</v>
      </c>
      <c r="BZ17" s="52">
        <f t="shared" si="13"/>
        <v>0</v>
      </c>
      <c r="CA17" s="53">
        <f t="shared" si="13"/>
        <v>0</v>
      </c>
    </row>
    <row r="18" spans="1:79">
      <c r="A18" s="20">
        <v>17</v>
      </c>
      <c r="B18" s="20" t="s">
        <v>97</v>
      </c>
      <c r="C18" s="20" t="s">
        <v>126</v>
      </c>
      <c r="D18" s="2">
        <v>1990</v>
      </c>
      <c r="E18" s="3">
        <v>4</v>
      </c>
      <c r="F18" s="2">
        <v>1</v>
      </c>
      <c r="G18" s="55">
        <f t="shared" si="0"/>
        <v>32963</v>
      </c>
      <c r="H18" s="4">
        <v>0</v>
      </c>
      <c r="I18" s="1">
        <v>0</v>
      </c>
      <c r="J18" s="51">
        <f t="shared" si="1"/>
        <v>0</v>
      </c>
      <c r="K18" s="54">
        <f t="shared" si="2"/>
        <v>0</v>
      </c>
      <c r="L18" s="4" t="s">
        <v>96</v>
      </c>
      <c r="M18" s="54">
        <f t="shared" si="15"/>
        <v>30</v>
      </c>
      <c r="N18" s="53">
        <f t="shared" si="3"/>
        <v>24.016438356164382</v>
      </c>
      <c r="O18" s="55">
        <f t="shared" si="4"/>
        <v>43921</v>
      </c>
      <c r="P18" s="53">
        <f t="shared" si="5"/>
        <v>5.9835616438356176</v>
      </c>
      <c r="Q18" s="111">
        <f t="shared" si="6"/>
        <v>0</v>
      </c>
      <c r="R18" s="150" t="s">
        <v>130</v>
      </c>
      <c r="S18" s="151">
        <v>17</v>
      </c>
      <c r="T18" s="152">
        <v>4</v>
      </c>
      <c r="U18" s="151">
        <v>2035</v>
      </c>
      <c r="V18" s="116">
        <f t="shared" si="7"/>
        <v>54878</v>
      </c>
      <c r="W18" s="53">
        <f t="shared" si="8"/>
        <v>0</v>
      </c>
      <c r="X18" s="53">
        <f t="shared" si="9"/>
        <v>0</v>
      </c>
      <c r="Y18" s="53">
        <f t="shared" si="10"/>
        <v>0</v>
      </c>
      <c r="Z18" s="53">
        <f t="shared" si="11"/>
        <v>0</v>
      </c>
      <c r="AA18" s="53">
        <f>IF($V18&lt;=Z$2,0,IF($O18&lt;=Z$2,0,IF($G18&gt;=AA$2,0,IF($K18&gt;=$J18,0,IF($O18&lt;=AA$2,($J18-(SUM($K18,SUM($Z18:Z18)))),IF($L18=$D$139,(($J18-$K18)/$P18),(($J18-SUM($Z18:Z18))*$Q18))*IF($V18&lt;=AA$2,(DATEDIF(Z$2,$V18,"D")/365),IF($G18&gt;Z$2,(DATEDIF($G18,AA$2,"D")/365),1)))))))</f>
        <v>0</v>
      </c>
      <c r="AB18" s="53">
        <f>IF($V18&lt;=AA$2,0,IF($O18&lt;=AA$2,0,IF($G18&gt;=AB$2,0,IF($K18&gt;=$J18,0,IF($O18&lt;=AB$2,($J18-(SUM($K18,SUM($Z18:AA18)))),IF($L18=$D$139,(($J18-$K18)/$P18),(($J18-SUM($Z18:AA18))*$Q18))*IF($V18&lt;=AB$2,(DATEDIF(AA$2,$V18,"D")/365),IF($G18&gt;AA$2,(DATEDIF($G18,AB$2,"D")/365),1)))))))</f>
        <v>0</v>
      </c>
      <c r="AC18" s="53">
        <f>IF($V18&lt;=AB$2,0,IF($O18&lt;=AB$2,0,IF($G18&gt;=AC$2,0,IF($K18&gt;=$J18,0,IF($O18&lt;=AC$2,($J18-(SUM($K18,SUM($Z18:AB18)))),IF($L18=$D$139,(($J18-$K18)/$P18),(($J18-SUM($Z18:AB18))*$Q18))*IF($V18&lt;=AC$2,(DATEDIF(AB$2,$V18,"D")/365),IF($G18&gt;AB$2,(DATEDIF($G18,AC$2,"D")/365),1)))))))</f>
        <v>0</v>
      </c>
      <c r="AD18" s="53">
        <f>IF($V18&lt;=AC$2,0,IF($O18&lt;=AC$2,0,IF($G18&gt;=AD$2,0,IF($K18&gt;=$J18,0,IF($O18&lt;=AD$2,($J18-(SUM($K18,SUM($Z18:AC18)))),IF($L18=$D$139,(($J18-$K18)/$P18),(($J18-SUM($Z18:AC18))*$Q18))*IF($V18&lt;=AD$2,(DATEDIF(AC$2,$V18,"D")/365),IF($G18&gt;AC$2,(DATEDIF($G18,AD$2,"D")/365),1)))))))</f>
        <v>0</v>
      </c>
      <c r="AE18" s="53">
        <f>IF($V18&lt;=AD$2,0,IF($O18&lt;=AD$2,0,IF($G18&gt;=AE$2,0,IF($K18&gt;=$J18,0,IF($O18&lt;=AE$2,($J18-(SUM($K18,SUM($Z18:AD18)))),IF($L18=$D$139,(($J18-$K18)/$P18),(($J18-SUM($Z18:AD18))*$Q18))*IF($V18&lt;=AE$2,(DATEDIF(AD$2,$V18,"D")/365),IF($G18&gt;AD$2,(DATEDIF($G18,AE$2,"D")/365),1)))))))</f>
        <v>0</v>
      </c>
      <c r="AF18" s="53">
        <f>IF($V18&lt;=AE$2,0,IF($O18&lt;=AE$2,0,IF($G18&gt;=AF$2,0,IF($K18&gt;=$J18,0,IF($O18&lt;=AF$2,($J18-(SUM($K18,SUM($Z18:AE18)))),IF($L18=$D$139,(($J18-$K18)/$P18),(($J18-SUM($Z18:AE18))*$Q18))*IF($V18&lt;=AF$2,(DATEDIF(AE$2,$V18,"D")/365),IF($G18&gt;AE$2,(DATEDIF($G18,AF$2,"D")/365),1)))))))</f>
        <v>0</v>
      </c>
      <c r="AG18" s="53">
        <f>IF($V18&lt;=AF$2,0,IF($O18&lt;=AF$2,0,IF($G18&gt;=AG$2,0,IF($K18&gt;=$J18,0,IF($O18&lt;=AG$2,($J18-(SUM($K18,SUM($Z18:AF18)))),IF($L18=$D$139,(($J18-$K18)/$P18),(($J18-SUM($Z18:AF18))*$Q18))*IF($V18&lt;=AG$2,(DATEDIF(AF$2,$V18,"D")/365),IF($G18&gt;AF$2,(DATEDIF($G18,AG$2,"D")/365),1)))))))</f>
        <v>0</v>
      </c>
      <c r="AH18" s="53">
        <f>IF($V18&lt;=AG$2,0,IF($O18&lt;=AG$2,0,IF($G18&gt;=AH$2,0,IF($K18&gt;=$J18,0,IF($O18&lt;=AH$2,($J18-(SUM($K18,SUM($Z18:AG18)))),IF($L18=$D$139,(($J18-$K18)/$P18),(($J18-SUM($Z18:AG18))*$Q18))*IF($V18&lt;=AH$2,(DATEDIF(AG$2,$V18,"D")/365),IF($G18&gt;AG$2,(DATEDIF($G18,AH$2,"D")/365),1)))))))</f>
        <v>0</v>
      </c>
      <c r="AI18" s="53">
        <f>IF($V18&lt;=AH$2,0,IF($O18&lt;=AH$2,0,IF($G18&gt;=AI$2,0,IF($K18&gt;=$J18,0,IF($O18&lt;=AI$2,($J18-(SUM($K18,SUM($Z18:AH18)))),IF($L18=$D$139,(($J18-$K18)/$P18),(($J18-SUM($Z18:AH18))*$Q18))*IF($V18&lt;=AI$2,(DATEDIF(AH$2,$V18,"D")/365),IF($G18&gt;AH$2,(DATEDIF($G18,AI$2,"D")/365),1)))))))</f>
        <v>0</v>
      </c>
      <c r="AJ18" s="53">
        <f>IF($V18&lt;=AI$2,0,IF($O18&lt;=AI$2,0,IF($G18&gt;=AJ$2,0,IF($K18&gt;=$J18,0,IF($O18&lt;=AJ$2,($J18-(SUM($K18,SUM($Z18:AI18)))),IF($L18=$D$139,(($J18-$K18)/$P18),(($J18-SUM($Z18:AI18))*$Q18))*IF($V18&lt;=AJ$2,(DATEDIF(AI$2,$V18,"D")/365),IF($G18&gt;AI$2,(DATEDIF($G18,AJ$2,"D")/365),1)))))))</f>
        <v>0</v>
      </c>
      <c r="AK18" s="53">
        <f>IF($V18&lt;=AJ$2,0,IF($O18&lt;=AJ$2,0,IF($G18&gt;=AK$2,0,IF($K18&gt;=$J18,0,IF($O18&lt;=AK$2,($J18-(SUM($K18,SUM($Z18:AJ18)))),IF($L18=$D$139,(($J18-$K18)/$P18),(($J18-SUM($Z18:AJ18))*$Q18))*IF($V18&lt;=AK$2,(DATEDIF(AJ$2,$V18,"D")/365),IF($G18&gt;AJ$2,(DATEDIF($G18,AK$2,"D")/365),1)))))))</f>
        <v>0</v>
      </c>
      <c r="AL18" s="53">
        <f>IF($V18&lt;=AK$2,0,IF($O18&lt;=AK$2,0,IF($G18&gt;=AL$2,0,IF($K18&gt;=$J18,0,IF($O18&lt;=AL$2,($J18-(SUM($K18,SUM($Z18:AK18)))),IF($L18=$D$139,(($J18-$K18)/$P18),(($J18-SUM($Z18:AK18))*$Q18))*IF($V18&lt;=AL$2,(DATEDIF(AK$2,$V18,"D")/365),IF($G18&gt;AK$2,(DATEDIF($G18,AL$2,"D")/365),1)))))))</f>
        <v>0</v>
      </c>
      <c r="AM18" s="53">
        <f>IF($V18&lt;=AL$2,0,IF($O18&lt;=AL$2,0,IF($G18&gt;=AM$2,0,IF($K18&gt;=$J18,0,IF($O18&lt;=AM$2,($J18-(SUM($K18,SUM($Z18:AL18)))),IF($L18=$D$139,(($J18-$K18)/$P18),(($J18-SUM($Z18:AL18))*$Q18))*IF($V18&lt;=AM$2,(DATEDIF(AL$2,$V18,"D")/365),IF($G18&gt;AL$2,(DATEDIF($G18,AM$2,"D")/365),1)))))))</f>
        <v>0</v>
      </c>
      <c r="AN18" s="53">
        <f>IF($V18&lt;=AM$2,0,IF($O18&lt;=AM$2,0,IF($G18&gt;=AN$2,0,IF($K18&gt;=$J18,0,IF($O18&lt;=AN$2,($J18-(SUM($K18,SUM($Z18:AM18)))),IF($L18=$D$139,(($J18-$K18)/$P18),(($J18-SUM($Z18:AM18))*$Q18))*IF($V18&lt;=AN$2,(DATEDIF(AM$2,$V18,"D")/365),IF($G18&gt;AM$2,(DATEDIF($G18,AN$2,"D")/365),1)))))))</f>
        <v>0</v>
      </c>
      <c r="AO18" s="53">
        <f>IF($V18&lt;=AN$2,0,IF($O18&lt;=AN$2,0,IF($G18&gt;=AO$2,0,IF($K18&gt;=$J18,0,IF($O18&lt;=AO$2,($J18-(SUM($K18,SUM($Z18:AN18)))),IF($L18=$D$139,(($J18-$K18)/$P18),(($J18-SUM($Z18:AN18))*$Q18))*IF($V18&lt;=AO$2,(DATEDIF(AN$2,$V18,"D")/365),IF($G18&gt;AN$2,(DATEDIF($G18,AO$2,"D")/365),1)))))))</f>
        <v>0</v>
      </c>
      <c r="AP18" s="53">
        <f>IF($V18&lt;=AO$2,0,IF($O18&lt;=AO$2,0,IF($G18&gt;=AP$2,0,IF($K18&gt;=$J18,0,IF($O18&lt;=AP$2,($J18-(SUM($K18,SUM($Z18:AO18)))),IF($L18=$D$139,(($J18-$K18)/$P18),(($J18-SUM($Z18:AO18))*$Q18))*IF($V18&lt;=AP$2,(DATEDIF(AO$2,$V18,"D")/365),IF($G18&gt;AO$2,(DATEDIF($G18,AP$2,"D")/365),1)))))))</f>
        <v>0</v>
      </c>
      <c r="AQ18" s="53">
        <f>IF($V18&lt;=AP$2,0,IF($O18&lt;=AP$2,0,IF($G18&gt;=AQ$2,0,IF($K18&gt;=$J18,0,IF($O18&lt;=AQ$2,($J18-(SUM($K18,SUM($Z18:AP18)))),IF($L18=$D$139,(($J18-$K18)/$P18),(($J18-SUM($Z18:AP18))*$Q18))*IF($V18&lt;=AQ$2,(DATEDIF(AP$2,$V18,"D")/365),IF($G18&gt;AP$2,(DATEDIF($G18,AQ$2,"D")/365),1)))))))</f>
        <v>0</v>
      </c>
      <c r="AR18" s="53">
        <f>IF($V18&lt;=AQ$2,0,IF($O18&lt;=AQ$2,0,IF($G18&gt;=AR$2,0,IF($K18&gt;=$J18,0,IF($O18&lt;=AR$2,($J18-(SUM($K18,SUM($Z18:AQ18)))),IF($L18=$D$139,(($J18-$K18)/$P18),(($J18-SUM($Z18:AQ18))*$Q18))*IF($V18&lt;=AR$2,(DATEDIF(AQ$2,$V18,"D")/365),IF($G18&gt;AQ$2,(DATEDIF($G18,AR$2,"D")/365),1)))))))</f>
        <v>0</v>
      </c>
      <c r="AS18" s="53">
        <f>IF($V18&lt;=AR$2,0,IF($O18&lt;=AR$2,0,IF($G18&gt;=AS$2,0,IF($K18&gt;=$J18,0,IF($O18&lt;=AS$2,($J18-(SUM($K18,SUM($Z18:AR18)))),IF($L18=$D$139,(($J18-$K18)/$P18),(($J18-SUM($Z18:AR18))*$Q18))*IF($V18&lt;=AS$2,(DATEDIF(AR$2,$V18,"D")/365),IF($G18&gt;AR$2,(DATEDIF($G18,AS$2,"D")/365),1)))))))</f>
        <v>0</v>
      </c>
      <c r="AT18" s="53">
        <f>IF($V18&lt;=AS$2,0,IF($O18&lt;=AS$2,0,IF($G18&gt;=AT$2,0,IF($K18&gt;=$J18,0,IF($O18&lt;=AT$2,($J18-(SUM($K18,SUM($Z18:AS18)))),IF($L18=$D$139,(($J18-$K18)/$P18),(($J18-SUM($Z18:AS18))*$Q18))*IF($V18&lt;=AT$2,(DATEDIF(AS$2,$V18,"D")/365),IF($G18&gt;AS$2,(DATEDIF($G18,AT$2,"D")/365),1)))))))</f>
        <v>0</v>
      </c>
      <c r="AU18" s="53">
        <f>IF($V18&lt;=AT$2,0,IF($O18&lt;=AT$2,0,IF($G18&gt;=AU$2,0,IF($K18&gt;=$J18,0,IF($O18&lt;=AU$2,($J18-(SUM($K18,SUM($Z18:AT18)))),IF($L18=$D$139,(($J18-$K18)/$P18),(($J18-SUM($Z18:AT18))*$Q18))*IF($V18&lt;=AU$2,(DATEDIF(AT$2,$V18,"D")/365),IF($G18&gt;AT$2,(DATEDIF($G18,AU$2,"D")/365),1)))))))</f>
        <v>0</v>
      </c>
      <c r="AV18" s="53">
        <f>IF($V18&lt;=AU$2,0,IF($O18&lt;=AU$2,0,IF($G18&gt;=AV$2,0,IF($K18&gt;=$J18,0,IF($O18&lt;=AV$2,($J18-(SUM($K18,SUM($Z18:AU18)))),IF($L18=$D$139,(($J18-$K18)/$P18),(($J18-SUM($Z18:AU18))*$Q18))*IF($V18&lt;=AV$2,(DATEDIF(AU$2,$V18,"D")/365),IF($G18&gt;AU$2,(DATEDIF($G18,AV$2,"D")/365),1)))))))</f>
        <v>0</v>
      </c>
      <c r="AW18" s="53">
        <f>IF($V18&lt;=AV$2,0,IF($O18&lt;=AV$2,0,IF($G18&gt;=AW$2,0,IF($K18&gt;=$J18,0,IF($O18&lt;=AW$2,($J18-(SUM($K18,SUM($Z18:AV18)))),IF($L18=$D$139,(($J18-$K18)/$P18),(($J18-SUM($Z18:AV18))*$Q18))*IF($V18&lt;=AW$2,(DATEDIF(AV$2,$V18,"D")/365),IF($G18&gt;AV$2,(DATEDIF($G18,AW$2,"D")/365),1)))))))</f>
        <v>0</v>
      </c>
      <c r="AX18" s="53">
        <f>IF($V18&lt;=AW$2,0,IF($O18&lt;=AW$2,0,IF($G18&gt;=AX$2,0,IF($K18&gt;=$J18,0,IF($O18&lt;=AX$2,($J18-(SUM($K18,SUM($Z18:AW18)))),IF($L18=$D$139,(($J18-$K18)/$P18),(($J18-SUM($Z18:AW18))*$Q18))*IF($V18&lt;=AX$2,(DATEDIF(AW$2,$V18,"D")/365),IF($G18&gt;AW$2,(DATEDIF($G18,AX$2,"D")/365),1)))))))</f>
        <v>0</v>
      </c>
      <c r="AY18" s="53">
        <f>IF($V18&lt;=AX$2,0,IF($O18&lt;=AX$2,0,IF($G18&gt;=AY$2,0,IF($K18&gt;=$J18,0,IF($O18&lt;=AY$2,($J18-(SUM($K18,SUM($Z18:AX18)))),IF($L18=$D$139,(($J18-$K18)/$P18),(($J18-SUM($Z18:AX18))*$Q18))*IF($V18&lt;=AY$2,(DATEDIF(AX$2,$V18,"D")/365),IF($G18&gt;AX$2,(DATEDIF($G18,AY$2,"D")/365),1)))))))</f>
        <v>0</v>
      </c>
      <c r="AZ18" s="52"/>
      <c r="BA18" s="52"/>
      <c r="BB18" s="126">
        <f>IF($V18&lt;=BB$2,0,IF($G18&gt;=BB$2,0,IF($G18&gt;$W$3,(J18-Z18),IF($G18&lt;=$W$3,J18-SUM(W18,$Z18:Z18),0))))</f>
        <v>0</v>
      </c>
      <c r="BC18" s="53">
        <f t="shared" si="14"/>
        <v>0</v>
      </c>
      <c r="BD18" s="52">
        <f t="shared" si="12"/>
        <v>0</v>
      </c>
      <c r="BE18" s="53">
        <f t="shared" si="12"/>
        <v>0</v>
      </c>
      <c r="BF18" s="52">
        <f t="shared" si="12"/>
        <v>0</v>
      </c>
      <c r="BG18" s="53">
        <f t="shared" si="12"/>
        <v>0</v>
      </c>
      <c r="BH18" s="52">
        <f t="shared" si="12"/>
        <v>0</v>
      </c>
      <c r="BI18" s="53">
        <f t="shared" si="12"/>
        <v>0</v>
      </c>
      <c r="BJ18" s="52">
        <f t="shared" si="12"/>
        <v>0</v>
      </c>
      <c r="BK18" s="53">
        <f t="shared" si="12"/>
        <v>0</v>
      </c>
      <c r="BL18" s="52">
        <f t="shared" si="12"/>
        <v>0</v>
      </c>
      <c r="BM18" s="53">
        <f t="shared" si="12"/>
        <v>0</v>
      </c>
      <c r="BN18" s="52">
        <f t="shared" si="12"/>
        <v>0</v>
      </c>
      <c r="BO18" s="53">
        <f t="shared" si="12"/>
        <v>0</v>
      </c>
      <c r="BP18" s="52">
        <f t="shared" si="12"/>
        <v>0</v>
      </c>
      <c r="BQ18" s="53">
        <f t="shared" si="12"/>
        <v>0</v>
      </c>
      <c r="BR18" s="52">
        <f t="shared" si="12"/>
        <v>0</v>
      </c>
      <c r="BS18" s="53">
        <f t="shared" si="12"/>
        <v>0</v>
      </c>
      <c r="BT18" s="52">
        <f t="shared" si="13"/>
        <v>0</v>
      </c>
      <c r="BU18" s="53">
        <f t="shared" si="13"/>
        <v>0</v>
      </c>
      <c r="BV18" s="52">
        <f t="shared" si="13"/>
        <v>0</v>
      </c>
      <c r="BW18" s="53">
        <f t="shared" si="13"/>
        <v>0</v>
      </c>
      <c r="BX18" s="52">
        <f t="shared" si="13"/>
        <v>0</v>
      </c>
      <c r="BY18" s="53">
        <f t="shared" si="13"/>
        <v>0</v>
      </c>
      <c r="BZ18" s="52">
        <f t="shared" si="13"/>
        <v>0</v>
      </c>
      <c r="CA18" s="53">
        <f t="shared" si="13"/>
        <v>0</v>
      </c>
    </row>
    <row r="19" spans="1:79">
      <c r="A19" s="20">
        <v>18</v>
      </c>
      <c r="B19" s="20" t="s">
        <v>97</v>
      </c>
      <c r="C19" s="20" t="s">
        <v>126</v>
      </c>
      <c r="D19" s="2">
        <v>1990</v>
      </c>
      <c r="E19" s="3">
        <v>4</v>
      </c>
      <c r="F19" s="2">
        <v>1</v>
      </c>
      <c r="G19" s="55">
        <f t="shared" si="0"/>
        <v>32963</v>
      </c>
      <c r="H19" s="4">
        <v>0</v>
      </c>
      <c r="I19" s="1">
        <v>0</v>
      </c>
      <c r="J19" s="51">
        <f t="shared" si="1"/>
        <v>0</v>
      </c>
      <c r="K19" s="54">
        <f t="shared" si="2"/>
        <v>0</v>
      </c>
      <c r="L19" s="4" t="s">
        <v>96</v>
      </c>
      <c r="M19" s="54">
        <f t="shared" si="15"/>
        <v>30</v>
      </c>
      <c r="N19" s="53">
        <f t="shared" si="3"/>
        <v>24.016438356164382</v>
      </c>
      <c r="O19" s="55">
        <f t="shared" si="4"/>
        <v>43921</v>
      </c>
      <c r="P19" s="53">
        <f t="shared" si="5"/>
        <v>5.9835616438356176</v>
      </c>
      <c r="Q19" s="111">
        <f t="shared" si="6"/>
        <v>0</v>
      </c>
      <c r="R19" s="150" t="s">
        <v>130</v>
      </c>
      <c r="S19" s="151">
        <v>17</v>
      </c>
      <c r="T19" s="152">
        <v>4</v>
      </c>
      <c r="U19" s="151">
        <v>2035</v>
      </c>
      <c r="V19" s="116">
        <f t="shared" si="7"/>
        <v>54878</v>
      </c>
      <c r="W19" s="53">
        <f t="shared" si="8"/>
        <v>0</v>
      </c>
      <c r="X19" s="53">
        <f t="shared" si="9"/>
        <v>0</v>
      </c>
      <c r="Y19" s="53">
        <f t="shared" si="10"/>
        <v>0</v>
      </c>
      <c r="Z19" s="53">
        <f t="shared" si="11"/>
        <v>0</v>
      </c>
      <c r="AA19" s="53">
        <f>IF($V19&lt;=Z$2,0,IF($O19&lt;=Z$2,0,IF($G19&gt;=AA$2,0,IF($K19&gt;=$J19,0,IF($O19&lt;=AA$2,($J19-(SUM($K19,SUM($Z19:Z19)))),IF($L19=$D$139,(($J19-$K19)/$P19),(($J19-SUM($Z19:Z19))*$Q19))*IF($V19&lt;=AA$2,(DATEDIF(Z$2,$V19,"D")/365),IF($G19&gt;Z$2,(DATEDIF($G19,AA$2,"D")/365),1)))))))</f>
        <v>0</v>
      </c>
      <c r="AB19" s="53">
        <f>IF($V19&lt;=AA$2,0,IF($O19&lt;=AA$2,0,IF($G19&gt;=AB$2,0,IF($K19&gt;=$J19,0,IF($O19&lt;=AB$2,($J19-(SUM($K19,SUM($Z19:AA19)))),IF($L19=$D$139,(($J19-$K19)/$P19),(($J19-SUM($Z19:AA19))*$Q19))*IF($V19&lt;=AB$2,(DATEDIF(AA$2,$V19,"D")/365),IF($G19&gt;AA$2,(DATEDIF($G19,AB$2,"D")/365),1)))))))</f>
        <v>0</v>
      </c>
      <c r="AC19" s="53">
        <f>IF($V19&lt;=AB$2,0,IF($O19&lt;=AB$2,0,IF($G19&gt;=AC$2,0,IF($K19&gt;=$J19,0,IF($O19&lt;=AC$2,($J19-(SUM($K19,SUM($Z19:AB19)))),IF($L19=$D$139,(($J19-$K19)/$P19),(($J19-SUM($Z19:AB19))*$Q19))*IF($V19&lt;=AC$2,(DATEDIF(AB$2,$V19,"D")/365),IF($G19&gt;AB$2,(DATEDIF($G19,AC$2,"D")/365),1)))))))</f>
        <v>0</v>
      </c>
      <c r="AD19" s="53">
        <f>IF($V19&lt;=AC$2,0,IF($O19&lt;=AC$2,0,IF($G19&gt;=AD$2,0,IF($K19&gt;=$J19,0,IF($O19&lt;=AD$2,($J19-(SUM($K19,SUM($Z19:AC19)))),IF($L19=$D$139,(($J19-$K19)/$P19),(($J19-SUM($Z19:AC19))*$Q19))*IF($V19&lt;=AD$2,(DATEDIF(AC$2,$V19,"D")/365),IF($G19&gt;AC$2,(DATEDIF($G19,AD$2,"D")/365),1)))))))</f>
        <v>0</v>
      </c>
      <c r="AE19" s="53">
        <f>IF($V19&lt;=AD$2,0,IF($O19&lt;=AD$2,0,IF($G19&gt;=AE$2,0,IF($K19&gt;=$J19,0,IF($O19&lt;=AE$2,($J19-(SUM($K19,SUM($Z19:AD19)))),IF($L19=$D$139,(($J19-$K19)/$P19),(($J19-SUM($Z19:AD19))*$Q19))*IF($V19&lt;=AE$2,(DATEDIF(AD$2,$V19,"D")/365),IF($G19&gt;AD$2,(DATEDIF($G19,AE$2,"D")/365),1)))))))</f>
        <v>0</v>
      </c>
      <c r="AF19" s="53">
        <f>IF($V19&lt;=AE$2,0,IF($O19&lt;=AE$2,0,IF($G19&gt;=AF$2,0,IF($K19&gt;=$J19,0,IF($O19&lt;=AF$2,($J19-(SUM($K19,SUM($Z19:AE19)))),IF($L19=$D$139,(($J19-$K19)/$P19),(($J19-SUM($Z19:AE19))*$Q19))*IF($V19&lt;=AF$2,(DATEDIF(AE$2,$V19,"D")/365),IF($G19&gt;AE$2,(DATEDIF($G19,AF$2,"D")/365),1)))))))</f>
        <v>0</v>
      </c>
      <c r="AG19" s="53">
        <f>IF($V19&lt;=AF$2,0,IF($O19&lt;=AF$2,0,IF($G19&gt;=AG$2,0,IF($K19&gt;=$J19,0,IF($O19&lt;=AG$2,($J19-(SUM($K19,SUM($Z19:AF19)))),IF($L19=$D$139,(($J19-$K19)/$P19),(($J19-SUM($Z19:AF19))*$Q19))*IF($V19&lt;=AG$2,(DATEDIF(AF$2,$V19,"D")/365),IF($G19&gt;AF$2,(DATEDIF($G19,AG$2,"D")/365),1)))))))</f>
        <v>0</v>
      </c>
      <c r="AH19" s="53">
        <f>IF($V19&lt;=AG$2,0,IF($O19&lt;=AG$2,0,IF($G19&gt;=AH$2,0,IF($K19&gt;=$J19,0,IF($O19&lt;=AH$2,($J19-(SUM($K19,SUM($Z19:AG19)))),IF($L19=$D$139,(($J19-$K19)/$P19),(($J19-SUM($Z19:AG19))*$Q19))*IF($V19&lt;=AH$2,(DATEDIF(AG$2,$V19,"D")/365),IF($G19&gt;AG$2,(DATEDIF($G19,AH$2,"D")/365),1)))))))</f>
        <v>0</v>
      </c>
      <c r="AI19" s="53">
        <f>IF($V19&lt;=AH$2,0,IF($O19&lt;=AH$2,0,IF($G19&gt;=AI$2,0,IF($K19&gt;=$J19,0,IF($O19&lt;=AI$2,($J19-(SUM($K19,SUM($Z19:AH19)))),IF($L19=$D$139,(($J19-$K19)/$P19),(($J19-SUM($Z19:AH19))*$Q19))*IF($V19&lt;=AI$2,(DATEDIF(AH$2,$V19,"D")/365),IF($G19&gt;AH$2,(DATEDIF($G19,AI$2,"D")/365),1)))))))</f>
        <v>0</v>
      </c>
      <c r="AJ19" s="53">
        <f>IF($V19&lt;=AI$2,0,IF($O19&lt;=AI$2,0,IF($G19&gt;=AJ$2,0,IF($K19&gt;=$J19,0,IF($O19&lt;=AJ$2,($J19-(SUM($K19,SUM($Z19:AI19)))),IF($L19=$D$139,(($J19-$K19)/$P19),(($J19-SUM($Z19:AI19))*$Q19))*IF($V19&lt;=AJ$2,(DATEDIF(AI$2,$V19,"D")/365),IF($G19&gt;AI$2,(DATEDIF($G19,AJ$2,"D")/365),1)))))))</f>
        <v>0</v>
      </c>
      <c r="AK19" s="53">
        <f>IF($V19&lt;=AJ$2,0,IF($O19&lt;=AJ$2,0,IF($G19&gt;=AK$2,0,IF($K19&gt;=$J19,0,IF($O19&lt;=AK$2,($J19-(SUM($K19,SUM($Z19:AJ19)))),IF($L19=$D$139,(($J19-$K19)/$P19),(($J19-SUM($Z19:AJ19))*$Q19))*IF($V19&lt;=AK$2,(DATEDIF(AJ$2,$V19,"D")/365),IF($G19&gt;AJ$2,(DATEDIF($G19,AK$2,"D")/365),1)))))))</f>
        <v>0</v>
      </c>
      <c r="AL19" s="53">
        <f>IF($V19&lt;=AK$2,0,IF($O19&lt;=AK$2,0,IF($G19&gt;=AL$2,0,IF($K19&gt;=$J19,0,IF($O19&lt;=AL$2,($J19-(SUM($K19,SUM($Z19:AK19)))),IF($L19=$D$139,(($J19-$K19)/$P19),(($J19-SUM($Z19:AK19))*$Q19))*IF($V19&lt;=AL$2,(DATEDIF(AK$2,$V19,"D")/365),IF($G19&gt;AK$2,(DATEDIF($G19,AL$2,"D")/365),1)))))))</f>
        <v>0</v>
      </c>
      <c r="AM19" s="53">
        <f>IF($V19&lt;=AL$2,0,IF($O19&lt;=AL$2,0,IF($G19&gt;=AM$2,0,IF($K19&gt;=$J19,0,IF($O19&lt;=AM$2,($J19-(SUM($K19,SUM($Z19:AL19)))),IF($L19=$D$139,(($J19-$K19)/$P19),(($J19-SUM($Z19:AL19))*$Q19))*IF($V19&lt;=AM$2,(DATEDIF(AL$2,$V19,"D")/365),IF($G19&gt;AL$2,(DATEDIF($G19,AM$2,"D")/365),1)))))))</f>
        <v>0</v>
      </c>
      <c r="AN19" s="53">
        <f>IF($V19&lt;=AM$2,0,IF($O19&lt;=AM$2,0,IF($G19&gt;=AN$2,0,IF($K19&gt;=$J19,0,IF($O19&lt;=AN$2,($J19-(SUM($K19,SUM($Z19:AM19)))),IF($L19=$D$139,(($J19-$K19)/$P19),(($J19-SUM($Z19:AM19))*$Q19))*IF($V19&lt;=AN$2,(DATEDIF(AM$2,$V19,"D")/365),IF($G19&gt;AM$2,(DATEDIF($G19,AN$2,"D")/365),1)))))))</f>
        <v>0</v>
      </c>
      <c r="AO19" s="53">
        <f>IF($V19&lt;=AN$2,0,IF($O19&lt;=AN$2,0,IF($G19&gt;=AO$2,0,IF($K19&gt;=$J19,0,IF($O19&lt;=AO$2,($J19-(SUM($K19,SUM($Z19:AN19)))),IF($L19=$D$139,(($J19-$K19)/$P19),(($J19-SUM($Z19:AN19))*$Q19))*IF($V19&lt;=AO$2,(DATEDIF(AN$2,$V19,"D")/365),IF($G19&gt;AN$2,(DATEDIF($G19,AO$2,"D")/365),1)))))))</f>
        <v>0</v>
      </c>
      <c r="AP19" s="53">
        <f>IF($V19&lt;=AO$2,0,IF($O19&lt;=AO$2,0,IF($G19&gt;=AP$2,0,IF($K19&gt;=$J19,0,IF($O19&lt;=AP$2,($J19-(SUM($K19,SUM($Z19:AO19)))),IF($L19=$D$139,(($J19-$K19)/$P19),(($J19-SUM($Z19:AO19))*$Q19))*IF($V19&lt;=AP$2,(DATEDIF(AO$2,$V19,"D")/365),IF($G19&gt;AO$2,(DATEDIF($G19,AP$2,"D")/365),1)))))))</f>
        <v>0</v>
      </c>
      <c r="AQ19" s="53">
        <f>IF($V19&lt;=AP$2,0,IF($O19&lt;=AP$2,0,IF($G19&gt;=AQ$2,0,IF($K19&gt;=$J19,0,IF($O19&lt;=AQ$2,($J19-(SUM($K19,SUM($Z19:AP19)))),IF($L19=$D$139,(($J19-$K19)/$P19),(($J19-SUM($Z19:AP19))*$Q19))*IF($V19&lt;=AQ$2,(DATEDIF(AP$2,$V19,"D")/365),IF($G19&gt;AP$2,(DATEDIF($G19,AQ$2,"D")/365),1)))))))</f>
        <v>0</v>
      </c>
      <c r="AR19" s="53">
        <f>IF($V19&lt;=AQ$2,0,IF($O19&lt;=AQ$2,0,IF($G19&gt;=AR$2,0,IF($K19&gt;=$J19,0,IF($O19&lt;=AR$2,($J19-(SUM($K19,SUM($Z19:AQ19)))),IF($L19=$D$139,(($J19-$K19)/$P19),(($J19-SUM($Z19:AQ19))*$Q19))*IF($V19&lt;=AR$2,(DATEDIF(AQ$2,$V19,"D")/365),IF($G19&gt;AQ$2,(DATEDIF($G19,AR$2,"D")/365),1)))))))</f>
        <v>0</v>
      </c>
      <c r="AS19" s="53">
        <f>IF($V19&lt;=AR$2,0,IF($O19&lt;=AR$2,0,IF($G19&gt;=AS$2,0,IF($K19&gt;=$J19,0,IF($O19&lt;=AS$2,($J19-(SUM($K19,SUM($Z19:AR19)))),IF($L19=$D$139,(($J19-$K19)/$P19),(($J19-SUM($Z19:AR19))*$Q19))*IF($V19&lt;=AS$2,(DATEDIF(AR$2,$V19,"D")/365),IF($G19&gt;AR$2,(DATEDIF($G19,AS$2,"D")/365),1)))))))</f>
        <v>0</v>
      </c>
      <c r="AT19" s="53">
        <f>IF($V19&lt;=AS$2,0,IF($O19&lt;=AS$2,0,IF($G19&gt;=AT$2,0,IF($K19&gt;=$J19,0,IF($O19&lt;=AT$2,($J19-(SUM($K19,SUM($Z19:AS19)))),IF($L19=$D$139,(($J19-$K19)/$P19),(($J19-SUM($Z19:AS19))*$Q19))*IF($V19&lt;=AT$2,(DATEDIF(AS$2,$V19,"D")/365),IF($G19&gt;AS$2,(DATEDIF($G19,AT$2,"D")/365),1)))))))</f>
        <v>0</v>
      </c>
      <c r="AU19" s="53">
        <f>IF($V19&lt;=AT$2,0,IF($O19&lt;=AT$2,0,IF($G19&gt;=AU$2,0,IF($K19&gt;=$J19,0,IF($O19&lt;=AU$2,($J19-(SUM($K19,SUM($Z19:AT19)))),IF($L19=$D$139,(($J19-$K19)/$P19),(($J19-SUM($Z19:AT19))*$Q19))*IF($V19&lt;=AU$2,(DATEDIF(AT$2,$V19,"D")/365),IF($G19&gt;AT$2,(DATEDIF($G19,AU$2,"D")/365),1)))))))</f>
        <v>0</v>
      </c>
      <c r="AV19" s="53">
        <f>IF($V19&lt;=AU$2,0,IF($O19&lt;=AU$2,0,IF($G19&gt;=AV$2,0,IF($K19&gt;=$J19,0,IF($O19&lt;=AV$2,($J19-(SUM($K19,SUM($Z19:AU19)))),IF($L19=$D$139,(($J19-$K19)/$P19),(($J19-SUM($Z19:AU19))*$Q19))*IF($V19&lt;=AV$2,(DATEDIF(AU$2,$V19,"D")/365),IF($G19&gt;AU$2,(DATEDIF($G19,AV$2,"D")/365),1)))))))</f>
        <v>0</v>
      </c>
      <c r="AW19" s="53">
        <f>IF($V19&lt;=AV$2,0,IF($O19&lt;=AV$2,0,IF($G19&gt;=AW$2,0,IF($K19&gt;=$J19,0,IF($O19&lt;=AW$2,($J19-(SUM($K19,SUM($Z19:AV19)))),IF($L19=$D$139,(($J19-$K19)/$P19),(($J19-SUM($Z19:AV19))*$Q19))*IF($V19&lt;=AW$2,(DATEDIF(AV$2,$V19,"D")/365),IF($G19&gt;AV$2,(DATEDIF($G19,AW$2,"D")/365),1)))))))</f>
        <v>0</v>
      </c>
      <c r="AX19" s="53">
        <f>IF($V19&lt;=AW$2,0,IF($O19&lt;=AW$2,0,IF($G19&gt;=AX$2,0,IF($K19&gt;=$J19,0,IF($O19&lt;=AX$2,($J19-(SUM($K19,SUM($Z19:AW19)))),IF($L19=$D$139,(($J19-$K19)/$P19),(($J19-SUM($Z19:AW19))*$Q19))*IF($V19&lt;=AX$2,(DATEDIF(AW$2,$V19,"D")/365),IF($G19&gt;AW$2,(DATEDIF($G19,AX$2,"D")/365),1)))))))</f>
        <v>0</v>
      </c>
      <c r="AY19" s="53">
        <f>IF($V19&lt;=AX$2,0,IF($O19&lt;=AX$2,0,IF($G19&gt;=AY$2,0,IF($K19&gt;=$J19,0,IF($O19&lt;=AY$2,($J19-(SUM($K19,SUM($Z19:AX19)))),IF($L19=$D$139,(($J19-$K19)/$P19),(($J19-SUM($Z19:AX19))*$Q19))*IF($V19&lt;=AY$2,(DATEDIF(AX$2,$V19,"D")/365),IF($G19&gt;AX$2,(DATEDIF($G19,AY$2,"D")/365),1)))))))</f>
        <v>0</v>
      </c>
      <c r="AZ19" s="52"/>
      <c r="BA19" s="52"/>
      <c r="BB19" s="126">
        <f>IF($V19&lt;=BB$2,0,IF($G19&gt;=BB$2,0,IF($G19&gt;$W$3,(J19-Z19),IF($G19&lt;=$W$3,J19-SUM(W19,$Z19:Z19),0))))</f>
        <v>0</v>
      </c>
      <c r="BC19" s="53">
        <f t="shared" si="14"/>
        <v>0</v>
      </c>
      <c r="BD19" s="52">
        <f t="shared" si="12"/>
        <v>0</v>
      </c>
      <c r="BE19" s="53">
        <f t="shared" si="12"/>
        <v>0</v>
      </c>
      <c r="BF19" s="52">
        <f t="shared" si="12"/>
        <v>0</v>
      </c>
      <c r="BG19" s="53">
        <f t="shared" si="12"/>
        <v>0</v>
      </c>
      <c r="BH19" s="52">
        <f t="shared" si="12"/>
        <v>0</v>
      </c>
      <c r="BI19" s="53">
        <f t="shared" si="12"/>
        <v>0</v>
      </c>
      <c r="BJ19" s="52">
        <f t="shared" si="12"/>
        <v>0</v>
      </c>
      <c r="BK19" s="53">
        <f t="shared" si="12"/>
        <v>0</v>
      </c>
      <c r="BL19" s="52">
        <f t="shared" si="12"/>
        <v>0</v>
      </c>
      <c r="BM19" s="53">
        <f t="shared" si="12"/>
        <v>0</v>
      </c>
      <c r="BN19" s="52">
        <f t="shared" si="12"/>
        <v>0</v>
      </c>
      <c r="BO19" s="53">
        <f t="shared" si="12"/>
        <v>0</v>
      </c>
      <c r="BP19" s="52">
        <f t="shared" si="12"/>
        <v>0</v>
      </c>
      <c r="BQ19" s="53">
        <f t="shared" si="12"/>
        <v>0</v>
      </c>
      <c r="BR19" s="52">
        <f t="shared" si="12"/>
        <v>0</v>
      </c>
      <c r="BS19" s="53">
        <f t="shared" si="12"/>
        <v>0</v>
      </c>
      <c r="BT19" s="52">
        <f t="shared" si="13"/>
        <v>0</v>
      </c>
      <c r="BU19" s="53">
        <f t="shared" si="13"/>
        <v>0</v>
      </c>
      <c r="BV19" s="52">
        <f t="shared" si="13"/>
        <v>0</v>
      </c>
      <c r="BW19" s="53">
        <f t="shared" si="13"/>
        <v>0</v>
      </c>
      <c r="BX19" s="52">
        <f t="shared" si="13"/>
        <v>0</v>
      </c>
      <c r="BY19" s="53">
        <f t="shared" si="13"/>
        <v>0</v>
      </c>
      <c r="BZ19" s="52">
        <f t="shared" si="13"/>
        <v>0</v>
      </c>
      <c r="CA19" s="53">
        <f t="shared" si="13"/>
        <v>0</v>
      </c>
    </row>
    <row r="20" spans="1:79">
      <c r="A20" s="20">
        <v>19</v>
      </c>
      <c r="B20" s="20" t="s">
        <v>97</v>
      </c>
      <c r="C20" s="20" t="s">
        <v>126</v>
      </c>
      <c r="D20" s="2">
        <v>1990</v>
      </c>
      <c r="E20" s="3">
        <v>4</v>
      </c>
      <c r="F20" s="2">
        <v>1</v>
      </c>
      <c r="G20" s="55">
        <f t="shared" si="0"/>
        <v>32963</v>
      </c>
      <c r="H20" s="4">
        <v>0</v>
      </c>
      <c r="I20" s="1">
        <v>0</v>
      </c>
      <c r="J20" s="51">
        <f t="shared" si="1"/>
        <v>0</v>
      </c>
      <c r="K20" s="54">
        <f t="shared" si="2"/>
        <v>0</v>
      </c>
      <c r="L20" s="4" t="s">
        <v>96</v>
      </c>
      <c r="M20" s="54">
        <f t="shared" si="15"/>
        <v>30</v>
      </c>
      <c r="N20" s="53">
        <f t="shared" si="3"/>
        <v>24.016438356164382</v>
      </c>
      <c r="O20" s="55">
        <f t="shared" si="4"/>
        <v>43921</v>
      </c>
      <c r="P20" s="53">
        <f t="shared" si="5"/>
        <v>5.9835616438356176</v>
      </c>
      <c r="Q20" s="111">
        <f t="shared" si="6"/>
        <v>0</v>
      </c>
      <c r="R20" s="150" t="s">
        <v>130</v>
      </c>
      <c r="S20" s="151">
        <v>17</v>
      </c>
      <c r="T20" s="152">
        <v>4</v>
      </c>
      <c r="U20" s="151">
        <v>2035</v>
      </c>
      <c r="V20" s="116">
        <f t="shared" si="7"/>
        <v>54878</v>
      </c>
      <c r="W20" s="53">
        <f t="shared" si="8"/>
        <v>0</v>
      </c>
      <c r="X20" s="53">
        <f t="shared" si="9"/>
        <v>0</v>
      </c>
      <c r="Y20" s="53">
        <f t="shared" si="10"/>
        <v>0</v>
      </c>
      <c r="Z20" s="53">
        <f t="shared" si="11"/>
        <v>0</v>
      </c>
      <c r="AA20" s="53">
        <f>IF($V20&lt;=Z$2,0,IF($O20&lt;=Z$2,0,IF($G20&gt;=AA$2,0,IF($K20&gt;=$J20,0,IF($O20&lt;=AA$2,($J20-(SUM($K20,SUM($Z20:Z20)))),IF($L20=$D$139,(($J20-$K20)/$P20),(($J20-SUM($Z20:Z20))*$Q20))*IF($V20&lt;=AA$2,(DATEDIF(Z$2,$V20,"D")/365),IF($G20&gt;Z$2,(DATEDIF($G20,AA$2,"D")/365),1)))))))</f>
        <v>0</v>
      </c>
      <c r="AB20" s="53">
        <f>IF($V20&lt;=AA$2,0,IF($O20&lt;=AA$2,0,IF($G20&gt;=AB$2,0,IF($K20&gt;=$J20,0,IF($O20&lt;=AB$2,($J20-(SUM($K20,SUM($Z20:AA20)))),IF($L20=$D$139,(($J20-$K20)/$P20),(($J20-SUM($Z20:AA20))*$Q20))*IF($V20&lt;=AB$2,(DATEDIF(AA$2,$V20,"D")/365),IF($G20&gt;AA$2,(DATEDIF($G20,AB$2,"D")/365),1)))))))</f>
        <v>0</v>
      </c>
      <c r="AC20" s="53">
        <f>IF($V20&lt;=AB$2,0,IF($O20&lt;=AB$2,0,IF($G20&gt;=AC$2,0,IF($K20&gt;=$J20,0,IF($O20&lt;=AC$2,($J20-(SUM($K20,SUM($Z20:AB20)))),IF($L20=$D$139,(($J20-$K20)/$P20),(($J20-SUM($Z20:AB20))*$Q20))*IF($V20&lt;=AC$2,(DATEDIF(AB$2,$V20,"D")/365),IF($G20&gt;AB$2,(DATEDIF($G20,AC$2,"D")/365),1)))))))</f>
        <v>0</v>
      </c>
      <c r="AD20" s="53">
        <f>IF($V20&lt;=AC$2,0,IF($O20&lt;=AC$2,0,IF($G20&gt;=AD$2,0,IF($K20&gt;=$J20,0,IF($O20&lt;=AD$2,($J20-(SUM($K20,SUM($Z20:AC20)))),IF($L20=$D$139,(($J20-$K20)/$P20),(($J20-SUM($Z20:AC20))*$Q20))*IF($V20&lt;=AD$2,(DATEDIF(AC$2,$V20,"D")/365),IF($G20&gt;AC$2,(DATEDIF($G20,AD$2,"D")/365),1)))))))</f>
        <v>0</v>
      </c>
      <c r="AE20" s="53">
        <f>IF($V20&lt;=AD$2,0,IF($O20&lt;=AD$2,0,IF($G20&gt;=AE$2,0,IF($K20&gt;=$J20,0,IF($O20&lt;=AE$2,($J20-(SUM($K20,SUM($Z20:AD20)))),IF($L20=$D$139,(($J20-$K20)/$P20),(($J20-SUM($Z20:AD20))*$Q20))*IF($V20&lt;=AE$2,(DATEDIF(AD$2,$V20,"D")/365),IF($G20&gt;AD$2,(DATEDIF($G20,AE$2,"D")/365),1)))))))</f>
        <v>0</v>
      </c>
      <c r="AF20" s="53">
        <f>IF($V20&lt;=AE$2,0,IF($O20&lt;=AE$2,0,IF($G20&gt;=AF$2,0,IF($K20&gt;=$J20,0,IF($O20&lt;=AF$2,($J20-(SUM($K20,SUM($Z20:AE20)))),IF($L20=$D$139,(($J20-$K20)/$P20),(($J20-SUM($Z20:AE20))*$Q20))*IF($V20&lt;=AF$2,(DATEDIF(AE$2,$V20,"D")/365),IF($G20&gt;AE$2,(DATEDIF($G20,AF$2,"D")/365),1)))))))</f>
        <v>0</v>
      </c>
      <c r="AG20" s="53">
        <f>IF($V20&lt;=AF$2,0,IF($O20&lt;=AF$2,0,IF($G20&gt;=AG$2,0,IF($K20&gt;=$J20,0,IF($O20&lt;=AG$2,($J20-(SUM($K20,SUM($Z20:AF20)))),IF($L20=$D$139,(($J20-$K20)/$P20),(($J20-SUM($Z20:AF20))*$Q20))*IF($V20&lt;=AG$2,(DATEDIF(AF$2,$V20,"D")/365),IF($G20&gt;AF$2,(DATEDIF($G20,AG$2,"D")/365),1)))))))</f>
        <v>0</v>
      </c>
      <c r="AH20" s="53">
        <f>IF($V20&lt;=AG$2,0,IF($O20&lt;=AG$2,0,IF($G20&gt;=AH$2,0,IF($K20&gt;=$J20,0,IF($O20&lt;=AH$2,($J20-(SUM($K20,SUM($Z20:AG20)))),IF($L20=$D$139,(($J20-$K20)/$P20),(($J20-SUM($Z20:AG20))*$Q20))*IF($V20&lt;=AH$2,(DATEDIF(AG$2,$V20,"D")/365),IF($G20&gt;AG$2,(DATEDIF($G20,AH$2,"D")/365),1)))))))</f>
        <v>0</v>
      </c>
      <c r="AI20" s="53">
        <f>IF($V20&lt;=AH$2,0,IF($O20&lt;=AH$2,0,IF($G20&gt;=AI$2,0,IF($K20&gt;=$J20,0,IF($O20&lt;=AI$2,($J20-(SUM($K20,SUM($Z20:AH20)))),IF($L20=$D$139,(($J20-$K20)/$P20),(($J20-SUM($Z20:AH20))*$Q20))*IF($V20&lt;=AI$2,(DATEDIF(AH$2,$V20,"D")/365),IF($G20&gt;AH$2,(DATEDIF($G20,AI$2,"D")/365),1)))))))</f>
        <v>0</v>
      </c>
      <c r="AJ20" s="53">
        <f>IF($V20&lt;=AI$2,0,IF($O20&lt;=AI$2,0,IF($G20&gt;=AJ$2,0,IF($K20&gt;=$J20,0,IF($O20&lt;=AJ$2,($J20-(SUM($K20,SUM($Z20:AI20)))),IF($L20=$D$139,(($J20-$K20)/$P20),(($J20-SUM($Z20:AI20))*$Q20))*IF($V20&lt;=AJ$2,(DATEDIF(AI$2,$V20,"D")/365),IF($G20&gt;AI$2,(DATEDIF($G20,AJ$2,"D")/365),1)))))))</f>
        <v>0</v>
      </c>
      <c r="AK20" s="53">
        <f>IF($V20&lt;=AJ$2,0,IF($O20&lt;=AJ$2,0,IF($G20&gt;=AK$2,0,IF($K20&gt;=$J20,0,IF($O20&lt;=AK$2,($J20-(SUM($K20,SUM($Z20:AJ20)))),IF($L20=$D$139,(($J20-$K20)/$P20),(($J20-SUM($Z20:AJ20))*$Q20))*IF($V20&lt;=AK$2,(DATEDIF(AJ$2,$V20,"D")/365),IF($G20&gt;AJ$2,(DATEDIF($G20,AK$2,"D")/365),1)))))))</f>
        <v>0</v>
      </c>
      <c r="AL20" s="53">
        <f>IF($V20&lt;=AK$2,0,IF($O20&lt;=AK$2,0,IF($G20&gt;=AL$2,0,IF($K20&gt;=$J20,0,IF($O20&lt;=AL$2,($J20-(SUM($K20,SUM($Z20:AK20)))),IF($L20=$D$139,(($J20-$K20)/$P20),(($J20-SUM($Z20:AK20))*$Q20))*IF($V20&lt;=AL$2,(DATEDIF(AK$2,$V20,"D")/365),IF($G20&gt;AK$2,(DATEDIF($G20,AL$2,"D")/365),1)))))))</f>
        <v>0</v>
      </c>
      <c r="AM20" s="53">
        <f>IF($V20&lt;=AL$2,0,IF($O20&lt;=AL$2,0,IF($G20&gt;=AM$2,0,IF($K20&gt;=$J20,0,IF($O20&lt;=AM$2,($J20-(SUM($K20,SUM($Z20:AL20)))),IF($L20=$D$139,(($J20-$K20)/$P20),(($J20-SUM($Z20:AL20))*$Q20))*IF($V20&lt;=AM$2,(DATEDIF(AL$2,$V20,"D")/365),IF($G20&gt;AL$2,(DATEDIF($G20,AM$2,"D")/365),1)))))))</f>
        <v>0</v>
      </c>
      <c r="AN20" s="53">
        <f>IF($V20&lt;=AM$2,0,IF($O20&lt;=AM$2,0,IF($G20&gt;=AN$2,0,IF($K20&gt;=$J20,0,IF($O20&lt;=AN$2,($J20-(SUM($K20,SUM($Z20:AM20)))),IF($L20=$D$139,(($J20-$K20)/$P20),(($J20-SUM($Z20:AM20))*$Q20))*IF($V20&lt;=AN$2,(DATEDIF(AM$2,$V20,"D")/365),IF($G20&gt;AM$2,(DATEDIF($G20,AN$2,"D")/365),1)))))))</f>
        <v>0</v>
      </c>
      <c r="AO20" s="53">
        <f>IF($V20&lt;=AN$2,0,IF($O20&lt;=AN$2,0,IF($G20&gt;=AO$2,0,IF($K20&gt;=$J20,0,IF($O20&lt;=AO$2,($J20-(SUM($K20,SUM($Z20:AN20)))),IF($L20=$D$139,(($J20-$K20)/$P20),(($J20-SUM($Z20:AN20))*$Q20))*IF($V20&lt;=AO$2,(DATEDIF(AN$2,$V20,"D")/365),IF($G20&gt;AN$2,(DATEDIF($G20,AO$2,"D")/365),1)))))))</f>
        <v>0</v>
      </c>
      <c r="AP20" s="53">
        <f>IF($V20&lt;=AO$2,0,IF($O20&lt;=AO$2,0,IF($G20&gt;=AP$2,0,IF($K20&gt;=$J20,0,IF($O20&lt;=AP$2,($J20-(SUM($K20,SUM($Z20:AO20)))),IF($L20=$D$139,(($J20-$K20)/$P20),(($J20-SUM($Z20:AO20))*$Q20))*IF($V20&lt;=AP$2,(DATEDIF(AO$2,$V20,"D")/365),IF($G20&gt;AO$2,(DATEDIF($G20,AP$2,"D")/365),1)))))))</f>
        <v>0</v>
      </c>
      <c r="AQ20" s="53">
        <f>IF($V20&lt;=AP$2,0,IF($O20&lt;=AP$2,0,IF($G20&gt;=AQ$2,0,IF($K20&gt;=$J20,0,IF($O20&lt;=AQ$2,($J20-(SUM($K20,SUM($Z20:AP20)))),IF($L20=$D$139,(($J20-$K20)/$P20),(($J20-SUM($Z20:AP20))*$Q20))*IF($V20&lt;=AQ$2,(DATEDIF(AP$2,$V20,"D")/365),IF($G20&gt;AP$2,(DATEDIF($G20,AQ$2,"D")/365),1)))))))</f>
        <v>0</v>
      </c>
      <c r="AR20" s="53">
        <f>IF($V20&lt;=AQ$2,0,IF($O20&lt;=AQ$2,0,IF($G20&gt;=AR$2,0,IF($K20&gt;=$J20,0,IF($O20&lt;=AR$2,($J20-(SUM($K20,SUM($Z20:AQ20)))),IF($L20=$D$139,(($J20-$K20)/$P20),(($J20-SUM($Z20:AQ20))*$Q20))*IF($V20&lt;=AR$2,(DATEDIF(AQ$2,$V20,"D")/365),IF($G20&gt;AQ$2,(DATEDIF($G20,AR$2,"D")/365),1)))))))</f>
        <v>0</v>
      </c>
      <c r="AS20" s="53">
        <f>IF($V20&lt;=AR$2,0,IF($O20&lt;=AR$2,0,IF($G20&gt;=AS$2,0,IF($K20&gt;=$J20,0,IF($O20&lt;=AS$2,($J20-(SUM($K20,SUM($Z20:AR20)))),IF($L20=$D$139,(($J20-$K20)/$P20),(($J20-SUM($Z20:AR20))*$Q20))*IF($V20&lt;=AS$2,(DATEDIF(AR$2,$V20,"D")/365),IF($G20&gt;AR$2,(DATEDIF($G20,AS$2,"D")/365),1)))))))</f>
        <v>0</v>
      </c>
      <c r="AT20" s="53">
        <f>IF($V20&lt;=AS$2,0,IF($O20&lt;=AS$2,0,IF($G20&gt;=AT$2,0,IF($K20&gt;=$J20,0,IF($O20&lt;=AT$2,($J20-(SUM($K20,SUM($Z20:AS20)))),IF($L20=$D$139,(($J20-$K20)/$P20),(($J20-SUM($Z20:AS20))*$Q20))*IF($V20&lt;=AT$2,(DATEDIF(AS$2,$V20,"D")/365),IF($G20&gt;AS$2,(DATEDIF($G20,AT$2,"D")/365),1)))))))</f>
        <v>0</v>
      </c>
      <c r="AU20" s="53">
        <f>IF($V20&lt;=AT$2,0,IF($O20&lt;=AT$2,0,IF($G20&gt;=AU$2,0,IF($K20&gt;=$J20,0,IF($O20&lt;=AU$2,($J20-(SUM($K20,SUM($Z20:AT20)))),IF($L20=$D$139,(($J20-$K20)/$P20),(($J20-SUM($Z20:AT20))*$Q20))*IF($V20&lt;=AU$2,(DATEDIF(AT$2,$V20,"D")/365),IF($G20&gt;AT$2,(DATEDIF($G20,AU$2,"D")/365),1)))))))</f>
        <v>0</v>
      </c>
      <c r="AV20" s="53">
        <f>IF($V20&lt;=AU$2,0,IF($O20&lt;=AU$2,0,IF($G20&gt;=AV$2,0,IF($K20&gt;=$J20,0,IF($O20&lt;=AV$2,($J20-(SUM($K20,SUM($Z20:AU20)))),IF($L20=$D$139,(($J20-$K20)/$P20),(($J20-SUM($Z20:AU20))*$Q20))*IF($V20&lt;=AV$2,(DATEDIF(AU$2,$V20,"D")/365),IF($G20&gt;AU$2,(DATEDIF($G20,AV$2,"D")/365),1)))))))</f>
        <v>0</v>
      </c>
      <c r="AW20" s="53">
        <f>IF($V20&lt;=AV$2,0,IF($O20&lt;=AV$2,0,IF($G20&gt;=AW$2,0,IF($K20&gt;=$J20,0,IF($O20&lt;=AW$2,($J20-(SUM($K20,SUM($Z20:AV20)))),IF($L20=$D$139,(($J20-$K20)/$P20),(($J20-SUM($Z20:AV20))*$Q20))*IF($V20&lt;=AW$2,(DATEDIF(AV$2,$V20,"D")/365),IF($G20&gt;AV$2,(DATEDIF($G20,AW$2,"D")/365),1)))))))</f>
        <v>0</v>
      </c>
      <c r="AX20" s="53">
        <f>IF($V20&lt;=AW$2,0,IF($O20&lt;=AW$2,0,IF($G20&gt;=AX$2,0,IF($K20&gt;=$J20,0,IF($O20&lt;=AX$2,($J20-(SUM($K20,SUM($Z20:AW20)))),IF($L20=$D$139,(($J20-$K20)/$P20),(($J20-SUM($Z20:AW20))*$Q20))*IF($V20&lt;=AX$2,(DATEDIF(AW$2,$V20,"D")/365),IF($G20&gt;AW$2,(DATEDIF($G20,AX$2,"D")/365),1)))))))</f>
        <v>0</v>
      </c>
      <c r="AY20" s="53">
        <f>IF($V20&lt;=AX$2,0,IF($O20&lt;=AX$2,0,IF($G20&gt;=AY$2,0,IF($K20&gt;=$J20,0,IF($O20&lt;=AY$2,($J20-(SUM($K20,SUM($Z20:AX20)))),IF($L20=$D$139,(($J20-$K20)/$P20),(($J20-SUM($Z20:AX20))*$Q20))*IF($V20&lt;=AY$2,(DATEDIF(AX$2,$V20,"D")/365),IF($G20&gt;AX$2,(DATEDIF($G20,AY$2,"D")/365),1)))))))</f>
        <v>0</v>
      </c>
      <c r="AZ20" s="52"/>
      <c r="BA20" s="52"/>
      <c r="BB20" s="126">
        <f>IF($V20&lt;=BB$2,0,IF($G20&gt;=BB$2,0,IF($G20&gt;$W$3,(J20-Z20),IF($G20&lt;=$W$3,J20-SUM(W20,$Z20:Z20),0))))</f>
        <v>0</v>
      </c>
      <c r="BC20" s="53">
        <f t="shared" si="14"/>
        <v>0</v>
      </c>
      <c r="BD20" s="52">
        <f t="shared" si="12"/>
        <v>0</v>
      </c>
      <c r="BE20" s="53">
        <f t="shared" si="12"/>
        <v>0</v>
      </c>
      <c r="BF20" s="52">
        <f t="shared" si="12"/>
        <v>0</v>
      </c>
      <c r="BG20" s="53">
        <f t="shared" si="12"/>
        <v>0</v>
      </c>
      <c r="BH20" s="52">
        <f t="shared" si="12"/>
        <v>0</v>
      </c>
      <c r="BI20" s="53">
        <f t="shared" si="12"/>
        <v>0</v>
      </c>
      <c r="BJ20" s="52">
        <f t="shared" si="12"/>
        <v>0</v>
      </c>
      <c r="BK20" s="53">
        <f t="shared" si="12"/>
        <v>0</v>
      </c>
      <c r="BL20" s="52">
        <f t="shared" si="12"/>
        <v>0</v>
      </c>
      <c r="BM20" s="53">
        <f t="shared" si="12"/>
        <v>0</v>
      </c>
      <c r="BN20" s="52">
        <f t="shared" si="12"/>
        <v>0</v>
      </c>
      <c r="BO20" s="53">
        <f t="shared" si="12"/>
        <v>0</v>
      </c>
      <c r="BP20" s="52">
        <f t="shared" si="12"/>
        <v>0</v>
      </c>
      <c r="BQ20" s="53">
        <f t="shared" si="12"/>
        <v>0</v>
      </c>
      <c r="BR20" s="52">
        <f t="shared" si="12"/>
        <v>0</v>
      </c>
      <c r="BS20" s="53">
        <f t="shared" si="12"/>
        <v>0</v>
      </c>
      <c r="BT20" s="52">
        <f t="shared" si="13"/>
        <v>0</v>
      </c>
      <c r="BU20" s="53">
        <f t="shared" si="13"/>
        <v>0</v>
      </c>
      <c r="BV20" s="52">
        <f t="shared" si="13"/>
        <v>0</v>
      </c>
      <c r="BW20" s="53">
        <f t="shared" si="13"/>
        <v>0</v>
      </c>
      <c r="BX20" s="52">
        <f t="shared" si="13"/>
        <v>0</v>
      </c>
      <c r="BY20" s="53">
        <f t="shared" si="13"/>
        <v>0</v>
      </c>
      <c r="BZ20" s="52">
        <f t="shared" si="13"/>
        <v>0</v>
      </c>
      <c r="CA20" s="53">
        <f t="shared" si="13"/>
        <v>0</v>
      </c>
    </row>
    <row r="21" spans="1:79">
      <c r="A21" s="20">
        <v>20</v>
      </c>
      <c r="B21" s="20" t="s">
        <v>97</v>
      </c>
      <c r="C21" s="20" t="s">
        <v>126</v>
      </c>
      <c r="D21" s="2">
        <v>1990</v>
      </c>
      <c r="E21" s="3">
        <v>4</v>
      </c>
      <c r="F21" s="2">
        <v>1</v>
      </c>
      <c r="G21" s="55">
        <f t="shared" si="0"/>
        <v>32963</v>
      </c>
      <c r="H21" s="4">
        <v>0</v>
      </c>
      <c r="I21" s="1">
        <v>0</v>
      </c>
      <c r="J21" s="51">
        <f t="shared" si="1"/>
        <v>0</v>
      </c>
      <c r="K21" s="54">
        <f t="shared" si="2"/>
        <v>0</v>
      </c>
      <c r="L21" s="4" t="s">
        <v>96</v>
      </c>
      <c r="M21" s="54">
        <f t="shared" si="15"/>
        <v>30</v>
      </c>
      <c r="N21" s="53">
        <f t="shared" si="3"/>
        <v>24.016438356164382</v>
      </c>
      <c r="O21" s="55">
        <f t="shared" si="4"/>
        <v>43921</v>
      </c>
      <c r="P21" s="53">
        <f t="shared" si="5"/>
        <v>5.9835616438356176</v>
      </c>
      <c r="Q21" s="111">
        <f t="shared" si="6"/>
        <v>0</v>
      </c>
      <c r="R21" s="150" t="s">
        <v>130</v>
      </c>
      <c r="S21" s="151">
        <v>17</v>
      </c>
      <c r="T21" s="152">
        <v>4</v>
      </c>
      <c r="U21" s="151">
        <v>2035</v>
      </c>
      <c r="V21" s="116">
        <f t="shared" si="7"/>
        <v>54878</v>
      </c>
      <c r="W21" s="53">
        <f t="shared" si="8"/>
        <v>0</v>
      </c>
      <c r="X21" s="53">
        <f t="shared" si="9"/>
        <v>0</v>
      </c>
      <c r="Y21" s="53">
        <f t="shared" si="10"/>
        <v>0</v>
      </c>
      <c r="Z21" s="53">
        <f t="shared" si="11"/>
        <v>0</v>
      </c>
      <c r="AA21" s="53">
        <f>IF($V21&lt;=Z$2,0,IF($O21&lt;=Z$2,0,IF($G21&gt;=AA$2,0,IF($K21&gt;=$J21,0,IF($O21&lt;=AA$2,($J21-(SUM($K21,SUM($Z21:Z21)))),IF($L21=$D$139,(($J21-$K21)/$P21),(($J21-SUM($Z21:Z21))*$Q21))*IF($V21&lt;=AA$2,(DATEDIF(Z$2,$V21,"D")/365),IF($G21&gt;Z$2,(DATEDIF($G21,AA$2,"D")/365),1)))))))</f>
        <v>0</v>
      </c>
      <c r="AB21" s="53">
        <f>IF($V21&lt;=AA$2,0,IF($O21&lt;=AA$2,0,IF($G21&gt;=AB$2,0,IF($K21&gt;=$J21,0,IF($O21&lt;=AB$2,($J21-(SUM($K21,SUM($Z21:AA21)))),IF($L21=$D$139,(($J21-$K21)/$P21),(($J21-SUM($Z21:AA21))*$Q21))*IF($V21&lt;=AB$2,(DATEDIF(AA$2,$V21,"D")/365),IF($G21&gt;AA$2,(DATEDIF($G21,AB$2,"D")/365),1)))))))</f>
        <v>0</v>
      </c>
      <c r="AC21" s="53">
        <f>IF($V21&lt;=AB$2,0,IF($O21&lt;=AB$2,0,IF($G21&gt;=AC$2,0,IF($K21&gt;=$J21,0,IF($O21&lt;=AC$2,($J21-(SUM($K21,SUM($Z21:AB21)))),IF($L21=$D$139,(($J21-$K21)/$P21),(($J21-SUM($Z21:AB21))*$Q21))*IF($V21&lt;=AC$2,(DATEDIF(AB$2,$V21,"D")/365),IF($G21&gt;AB$2,(DATEDIF($G21,AC$2,"D")/365),1)))))))</f>
        <v>0</v>
      </c>
      <c r="AD21" s="53">
        <f>IF($V21&lt;=AC$2,0,IF($O21&lt;=AC$2,0,IF($G21&gt;=AD$2,0,IF($K21&gt;=$J21,0,IF($O21&lt;=AD$2,($J21-(SUM($K21,SUM($Z21:AC21)))),IF($L21=$D$139,(($J21-$K21)/$P21),(($J21-SUM($Z21:AC21))*$Q21))*IF($V21&lt;=AD$2,(DATEDIF(AC$2,$V21,"D")/365),IF($G21&gt;AC$2,(DATEDIF($G21,AD$2,"D")/365),1)))))))</f>
        <v>0</v>
      </c>
      <c r="AE21" s="53">
        <f>IF($V21&lt;=AD$2,0,IF($O21&lt;=AD$2,0,IF($G21&gt;=AE$2,0,IF($K21&gt;=$J21,0,IF($O21&lt;=AE$2,($J21-(SUM($K21,SUM($Z21:AD21)))),IF($L21=$D$139,(($J21-$K21)/$P21),(($J21-SUM($Z21:AD21))*$Q21))*IF($V21&lt;=AE$2,(DATEDIF(AD$2,$V21,"D")/365),IF($G21&gt;AD$2,(DATEDIF($G21,AE$2,"D")/365),1)))))))</f>
        <v>0</v>
      </c>
      <c r="AF21" s="53">
        <f>IF($V21&lt;=AE$2,0,IF($O21&lt;=AE$2,0,IF($G21&gt;=AF$2,0,IF($K21&gt;=$J21,0,IF($O21&lt;=AF$2,($J21-(SUM($K21,SUM($Z21:AE21)))),IF($L21=$D$139,(($J21-$K21)/$P21),(($J21-SUM($Z21:AE21))*$Q21))*IF($V21&lt;=AF$2,(DATEDIF(AE$2,$V21,"D")/365),IF($G21&gt;AE$2,(DATEDIF($G21,AF$2,"D")/365),1)))))))</f>
        <v>0</v>
      </c>
      <c r="AG21" s="53">
        <f>IF($V21&lt;=AF$2,0,IF($O21&lt;=AF$2,0,IF($G21&gt;=AG$2,0,IF($K21&gt;=$J21,0,IF($O21&lt;=AG$2,($J21-(SUM($K21,SUM($Z21:AF21)))),IF($L21=$D$139,(($J21-$K21)/$P21),(($J21-SUM($Z21:AF21))*$Q21))*IF($V21&lt;=AG$2,(DATEDIF(AF$2,$V21,"D")/365),IF($G21&gt;AF$2,(DATEDIF($G21,AG$2,"D")/365),1)))))))</f>
        <v>0</v>
      </c>
      <c r="AH21" s="53">
        <f>IF($V21&lt;=AG$2,0,IF($O21&lt;=AG$2,0,IF($G21&gt;=AH$2,0,IF($K21&gt;=$J21,0,IF($O21&lt;=AH$2,($J21-(SUM($K21,SUM($Z21:AG21)))),IF($L21=$D$139,(($J21-$K21)/$P21),(($J21-SUM($Z21:AG21))*$Q21))*IF($V21&lt;=AH$2,(DATEDIF(AG$2,$V21,"D")/365),IF($G21&gt;AG$2,(DATEDIF($G21,AH$2,"D")/365),1)))))))</f>
        <v>0</v>
      </c>
      <c r="AI21" s="53">
        <f>IF($V21&lt;=AH$2,0,IF($O21&lt;=AH$2,0,IF($G21&gt;=AI$2,0,IF($K21&gt;=$J21,0,IF($O21&lt;=AI$2,($J21-(SUM($K21,SUM($Z21:AH21)))),IF($L21=$D$139,(($J21-$K21)/$P21),(($J21-SUM($Z21:AH21))*$Q21))*IF($V21&lt;=AI$2,(DATEDIF(AH$2,$V21,"D")/365),IF($G21&gt;AH$2,(DATEDIF($G21,AI$2,"D")/365),1)))))))</f>
        <v>0</v>
      </c>
      <c r="AJ21" s="53">
        <f>IF($V21&lt;=AI$2,0,IF($O21&lt;=AI$2,0,IF($G21&gt;=AJ$2,0,IF($K21&gt;=$J21,0,IF($O21&lt;=AJ$2,($J21-(SUM($K21,SUM($Z21:AI21)))),IF($L21=$D$139,(($J21-$K21)/$P21),(($J21-SUM($Z21:AI21))*$Q21))*IF($V21&lt;=AJ$2,(DATEDIF(AI$2,$V21,"D")/365),IF($G21&gt;AI$2,(DATEDIF($G21,AJ$2,"D")/365),1)))))))</f>
        <v>0</v>
      </c>
      <c r="AK21" s="53">
        <f>IF($V21&lt;=AJ$2,0,IF($O21&lt;=AJ$2,0,IF($G21&gt;=AK$2,0,IF($K21&gt;=$J21,0,IF($O21&lt;=AK$2,($J21-(SUM($K21,SUM($Z21:AJ21)))),IF($L21=$D$139,(($J21-$K21)/$P21),(($J21-SUM($Z21:AJ21))*$Q21))*IF($V21&lt;=AK$2,(DATEDIF(AJ$2,$V21,"D")/365),IF($G21&gt;AJ$2,(DATEDIF($G21,AK$2,"D")/365),1)))))))</f>
        <v>0</v>
      </c>
      <c r="AL21" s="53">
        <f>IF($V21&lt;=AK$2,0,IF($O21&lt;=AK$2,0,IF($G21&gt;=AL$2,0,IF($K21&gt;=$J21,0,IF($O21&lt;=AL$2,($J21-(SUM($K21,SUM($Z21:AK21)))),IF($L21=$D$139,(($J21-$K21)/$P21),(($J21-SUM($Z21:AK21))*$Q21))*IF($V21&lt;=AL$2,(DATEDIF(AK$2,$V21,"D")/365),IF($G21&gt;AK$2,(DATEDIF($G21,AL$2,"D")/365),1)))))))</f>
        <v>0</v>
      </c>
      <c r="AM21" s="53">
        <f>IF($V21&lt;=AL$2,0,IF($O21&lt;=AL$2,0,IF($G21&gt;=AM$2,0,IF($K21&gt;=$J21,0,IF($O21&lt;=AM$2,($J21-(SUM($K21,SUM($Z21:AL21)))),IF($L21=$D$139,(($J21-$K21)/$P21),(($J21-SUM($Z21:AL21))*$Q21))*IF($V21&lt;=AM$2,(DATEDIF(AL$2,$V21,"D")/365),IF($G21&gt;AL$2,(DATEDIF($G21,AM$2,"D")/365),1)))))))</f>
        <v>0</v>
      </c>
      <c r="AN21" s="53">
        <f>IF($V21&lt;=AM$2,0,IF($O21&lt;=AM$2,0,IF($G21&gt;=AN$2,0,IF($K21&gt;=$J21,0,IF($O21&lt;=AN$2,($J21-(SUM($K21,SUM($Z21:AM21)))),IF($L21=$D$139,(($J21-$K21)/$P21),(($J21-SUM($Z21:AM21))*$Q21))*IF($V21&lt;=AN$2,(DATEDIF(AM$2,$V21,"D")/365),IF($G21&gt;AM$2,(DATEDIF($G21,AN$2,"D")/365),1)))))))</f>
        <v>0</v>
      </c>
      <c r="AO21" s="53">
        <f>IF($V21&lt;=AN$2,0,IF($O21&lt;=AN$2,0,IF($G21&gt;=AO$2,0,IF($K21&gt;=$J21,0,IF($O21&lt;=AO$2,($J21-(SUM($K21,SUM($Z21:AN21)))),IF($L21=$D$139,(($J21-$K21)/$P21),(($J21-SUM($Z21:AN21))*$Q21))*IF($V21&lt;=AO$2,(DATEDIF(AN$2,$V21,"D")/365),IF($G21&gt;AN$2,(DATEDIF($G21,AO$2,"D")/365),1)))))))</f>
        <v>0</v>
      </c>
      <c r="AP21" s="53">
        <f>IF($V21&lt;=AO$2,0,IF($O21&lt;=AO$2,0,IF($G21&gt;=AP$2,0,IF($K21&gt;=$J21,0,IF($O21&lt;=AP$2,($J21-(SUM($K21,SUM($Z21:AO21)))),IF($L21=$D$139,(($J21-$K21)/$P21),(($J21-SUM($Z21:AO21))*$Q21))*IF($V21&lt;=AP$2,(DATEDIF(AO$2,$V21,"D")/365),IF($G21&gt;AO$2,(DATEDIF($G21,AP$2,"D")/365),1)))))))</f>
        <v>0</v>
      </c>
      <c r="AQ21" s="53">
        <f>IF($V21&lt;=AP$2,0,IF($O21&lt;=AP$2,0,IF($G21&gt;=AQ$2,0,IF($K21&gt;=$J21,0,IF($O21&lt;=AQ$2,($J21-(SUM($K21,SUM($Z21:AP21)))),IF($L21=$D$139,(($J21-$K21)/$P21),(($J21-SUM($Z21:AP21))*$Q21))*IF($V21&lt;=AQ$2,(DATEDIF(AP$2,$V21,"D")/365),IF($G21&gt;AP$2,(DATEDIF($G21,AQ$2,"D")/365),1)))))))</f>
        <v>0</v>
      </c>
      <c r="AR21" s="53">
        <f>IF($V21&lt;=AQ$2,0,IF($O21&lt;=AQ$2,0,IF($G21&gt;=AR$2,0,IF($K21&gt;=$J21,0,IF($O21&lt;=AR$2,($J21-(SUM($K21,SUM($Z21:AQ21)))),IF($L21=$D$139,(($J21-$K21)/$P21),(($J21-SUM($Z21:AQ21))*$Q21))*IF($V21&lt;=AR$2,(DATEDIF(AQ$2,$V21,"D")/365),IF($G21&gt;AQ$2,(DATEDIF($G21,AR$2,"D")/365),1)))))))</f>
        <v>0</v>
      </c>
      <c r="AS21" s="53">
        <f>IF($V21&lt;=AR$2,0,IF($O21&lt;=AR$2,0,IF($G21&gt;=AS$2,0,IF($K21&gt;=$J21,0,IF($O21&lt;=AS$2,($J21-(SUM($K21,SUM($Z21:AR21)))),IF($L21=$D$139,(($J21-$K21)/$P21),(($J21-SUM($Z21:AR21))*$Q21))*IF($V21&lt;=AS$2,(DATEDIF(AR$2,$V21,"D")/365),IF($G21&gt;AR$2,(DATEDIF($G21,AS$2,"D")/365),1)))))))</f>
        <v>0</v>
      </c>
      <c r="AT21" s="53">
        <f>IF($V21&lt;=AS$2,0,IF($O21&lt;=AS$2,0,IF($G21&gt;=AT$2,0,IF($K21&gt;=$J21,0,IF($O21&lt;=AT$2,($J21-(SUM($K21,SUM($Z21:AS21)))),IF($L21=$D$139,(($J21-$K21)/$P21),(($J21-SUM($Z21:AS21))*$Q21))*IF($V21&lt;=AT$2,(DATEDIF(AS$2,$V21,"D")/365),IF($G21&gt;AS$2,(DATEDIF($G21,AT$2,"D")/365),1)))))))</f>
        <v>0</v>
      </c>
      <c r="AU21" s="53">
        <f>IF($V21&lt;=AT$2,0,IF($O21&lt;=AT$2,0,IF($G21&gt;=AU$2,0,IF($K21&gt;=$J21,0,IF($O21&lt;=AU$2,($J21-(SUM($K21,SUM($Z21:AT21)))),IF($L21=$D$139,(($J21-$K21)/$P21),(($J21-SUM($Z21:AT21))*$Q21))*IF($V21&lt;=AU$2,(DATEDIF(AT$2,$V21,"D")/365),IF($G21&gt;AT$2,(DATEDIF($G21,AU$2,"D")/365),1)))))))</f>
        <v>0</v>
      </c>
      <c r="AV21" s="53">
        <f>IF($V21&lt;=AU$2,0,IF($O21&lt;=AU$2,0,IF($G21&gt;=AV$2,0,IF($K21&gt;=$J21,0,IF($O21&lt;=AV$2,($J21-(SUM($K21,SUM($Z21:AU21)))),IF($L21=$D$139,(($J21-$K21)/$P21),(($J21-SUM($Z21:AU21))*$Q21))*IF($V21&lt;=AV$2,(DATEDIF(AU$2,$V21,"D")/365),IF($G21&gt;AU$2,(DATEDIF($G21,AV$2,"D")/365),1)))))))</f>
        <v>0</v>
      </c>
      <c r="AW21" s="53">
        <f>IF($V21&lt;=AV$2,0,IF($O21&lt;=AV$2,0,IF($G21&gt;=AW$2,0,IF($K21&gt;=$J21,0,IF($O21&lt;=AW$2,($J21-(SUM($K21,SUM($Z21:AV21)))),IF($L21=$D$139,(($J21-$K21)/$P21),(($J21-SUM($Z21:AV21))*$Q21))*IF($V21&lt;=AW$2,(DATEDIF(AV$2,$V21,"D")/365),IF($G21&gt;AV$2,(DATEDIF($G21,AW$2,"D")/365),1)))))))</f>
        <v>0</v>
      </c>
      <c r="AX21" s="53">
        <f>IF($V21&lt;=AW$2,0,IF($O21&lt;=AW$2,0,IF($G21&gt;=AX$2,0,IF($K21&gt;=$J21,0,IF($O21&lt;=AX$2,($J21-(SUM($K21,SUM($Z21:AW21)))),IF($L21=$D$139,(($J21-$K21)/$P21),(($J21-SUM($Z21:AW21))*$Q21))*IF($V21&lt;=AX$2,(DATEDIF(AW$2,$V21,"D")/365),IF($G21&gt;AW$2,(DATEDIF($G21,AX$2,"D")/365),1)))))))</f>
        <v>0</v>
      </c>
      <c r="AY21" s="53">
        <f>IF($V21&lt;=AX$2,0,IF($O21&lt;=AX$2,0,IF($G21&gt;=AY$2,0,IF($K21&gt;=$J21,0,IF($O21&lt;=AY$2,($J21-(SUM($K21,SUM($Z21:AX21)))),IF($L21=$D$139,(($J21-$K21)/$P21),(($J21-SUM($Z21:AX21))*$Q21))*IF($V21&lt;=AY$2,(DATEDIF(AX$2,$V21,"D")/365),IF($G21&gt;AX$2,(DATEDIF($G21,AY$2,"D")/365),1)))))))</f>
        <v>0</v>
      </c>
      <c r="AZ21" s="52"/>
      <c r="BA21" s="52"/>
      <c r="BB21" s="126">
        <f>IF($V21&lt;=BB$2,0,IF($G21&gt;=BB$2,0,IF($G21&gt;$W$3,(J21-Z21),IF($G21&lt;=$W$3,J21-SUM(W21,$Z21:Z21),0))))</f>
        <v>0</v>
      </c>
      <c r="BC21" s="53">
        <f t="shared" si="14"/>
        <v>0</v>
      </c>
      <c r="BD21" s="52">
        <f t="shared" si="12"/>
        <v>0</v>
      </c>
      <c r="BE21" s="53">
        <f t="shared" si="12"/>
        <v>0</v>
      </c>
      <c r="BF21" s="52">
        <f t="shared" si="12"/>
        <v>0</v>
      </c>
      <c r="BG21" s="53">
        <f t="shared" si="12"/>
        <v>0</v>
      </c>
      <c r="BH21" s="52">
        <f t="shared" si="12"/>
        <v>0</v>
      </c>
      <c r="BI21" s="53">
        <f t="shared" si="12"/>
        <v>0</v>
      </c>
      <c r="BJ21" s="52">
        <f t="shared" si="12"/>
        <v>0</v>
      </c>
      <c r="BK21" s="53">
        <f t="shared" si="12"/>
        <v>0</v>
      </c>
      <c r="BL21" s="52">
        <f t="shared" si="12"/>
        <v>0</v>
      </c>
      <c r="BM21" s="53">
        <f t="shared" si="12"/>
        <v>0</v>
      </c>
      <c r="BN21" s="52">
        <f t="shared" si="12"/>
        <v>0</v>
      </c>
      <c r="BO21" s="53">
        <f t="shared" si="12"/>
        <v>0</v>
      </c>
      <c r="BP21" s="52">
        <f t="shared" si="12"/>
        <v>0</v>
      </c>
      <c r="BQ21" s="53">
        <f t="shared" si="12"/>
        <v>0</v>
      </c>
      <c r="BR21" s="52">
        <f t="shared" si="12"/>
        <v>0</v>
      </c>
      <c r="BS21" s="53">
        <f t="shared" ref="BS21:CA36" si="16">IF($V21&lt;=BS$2,0,IF($G21&gt;=BS$2,0,IF($G21&gt;=BR$2,$J21-AQ21,BR21-AQ21)))</f>
        <v>0</v>
      </c>
      <c r="BT21" s="52">
        <f t="shared" si="13"/>
        <v>0</v>
      </c>
      <c r="BU21" s="53">
        <f t="shared" si="13"/>
        <v>0</v>
      </c>
      <c r="BV21" s="52">
        <f t="shared" si="13"/>
        <v>0</v>
      </c>
      <c r="BW21" s="53">
        <f t="shared" si="13"/>
        <v>0</v>
      </c>
      <c r="BX21" s="52">
        <f t="shared" si="13"/>
        <v>0</v>
      </c>
      <c r="BY21" s="53">
        <f t="shared" si="13"/>
        <v>0</v>
      </c>
      <c r="BZ21" s="52">
        <f t="shared" si="13"/>
        <v>0</v>
      </c>
      <c r="CA21" s="53">
        <f t="shared" si="13"/>
        <v>0</v>
      </c>
    </row>
    <row r="22" spans="1:79">
      <c r="A22" s="20">
        <v>21</v>
      </c>
      <c r="B22" s="20" t="s">
        <v>97</v>
      </c>
      <c r="C22" s="20" t="s">
        <v>126</v>
      </c>
      <c r="D22" s="2">
        <v>1990</v>
      </c>
      <c r="E22" s="3">
        <v>4</v>
      </c>
      <c r="F22" s="2">
        <v>1</v>
      </c>
      <c r="G22" s="55">
        <f t="shared" si="0"/>
        <v>32963</v>
      </c>
      <c r="H22" s="4">
        <v>0</v>
      </c>
      <c r="I22" s="1">
        <v>0</v>
      </c>
      <c r="J22" s="51">
        <f t="shared" si="1"/>
        <v>0</v>
      </c>
      <c r="K22" s="54">
        <f t="shared" si="2"/>
        <v>0</v>
      </c>
      <c r="L22" s="4" t="s">
        <v>96</v>
      </c>
      <c r="M22" s="54">
        <f t="shared" si="15"/>
        <v>30</v>
      </c>
      <c r="N22" s="53">
        <f t="shared" si="3"/>
        <v>24.016438356164382</v>
      </c>
      <c r="O22" s="55">
        <f t="shared" si="4"/>
        <v>43921</v>
      </c>
      <c r="P22" s="53">
        <f t="shared" si="5"/>
        <v>5.9835616438356176</v>
      </c>
      <c r="Q22" s="111">
        <f t="shared" si="6"/>
        <v>0</v>
      </c>
      <c r="R22" s="150" t="s">
        <v>130</v>
      </c>
      <c r="S22" s="151">
        <v>17</v>
      </c>
      <c r="T22" s="152">
        <v>4</v>
      </c>
      <c r="U22" s="151">
        <v>2035</v>
      </c>
      <c r="V22" s="116">
        <f t="shared" si="7"/>
        <v>54878</v>
      </c>
      <c r="W22" s="53">
        <f t="shared" si="8"/>
        <v>0</v>
      </c>
      <c r="X22" s="53">
        <f t="shared" si="9"/>
        <v>0</v>
      </c>
      <c r="Y22" s="53">
        <f t="shared" si="10"/>
        <v>0</v>
      </c>
      <c r="Z22" s="53">
        <f t="shared" si="11"/>
        <v>0</v>
      </c>
      <c r="AA22" s="53">
        <f>IF($V22&lt;=Z$2,0,IF($O22&lt;=Z$2,0,IF($G22&gt;=AA$2,0,IF($K22&gt;=$J22,0,IF($O22&lt;=AA$2,($J22-(SUM($K22,SUM($Z22:Z22)))),IF($L22=$D$139,(($J22-$K22)/$P22),(($J22-SUM($Z22:Z22))*$Q22))*IF($V22&lt;=AA$2,(DATEDIF(Z$2,$V22,"D")/365),IF($G22&gt;Z$2,(DATEDIF($G22,AA$2,"D")/365),1)))))))</f>
        <v>0</v>
      </c>
      <c r="AB22" s="53">
        <f>IF($V22&lt;=AA$2,0,IF($O22&lt;=AA$2,0,IF($G22&gt;=AB$2,0,IF($K22&gt;=$J22,0,IF($O22&lt;=AB$2,($J22-(SUM($K22,SUM($Z22:AA22)))),IF($L22=$D$139,(($J22-$K22)/$P22),(($J22-SUM($Z22:AA22))*$Q22))*IF($V22&lt;=AB$2,(DATEDIF(AA$2,$V22,"D")/365),IF($G22&gt;AA$2,(DATEDIF($G22,AB$2,"D")/365),1)))))))</f>
        <v>0</v>
      </c>
      <c r="AC22" s="53">
        <f>IF($V22&lt;=AB$2,0,IF($O22&lt;=AB$2,0,IF($G22&gt;=AC$2,0,IF($K22&gt;=$J22,0,IF($O22&lt;=AC$2,($J22-(SUM($K22,SUM($Z22:AB22)))),IF($L22=$D$139,(($J22-$K22)/$P22),(($J22-SUM($Z22:AB22))*$Q22))*IF($V22&lt;=AC$2,(DATEDIF(AB$2,$V22,"D")/365),IF($G22&gt;AB$2,(DATEDIF($G22,AC$2,"D")/365),1)))))))</f>
        <v>0</v>
      </c>
      <c r="AD22" s="53">
        <f>IF($V22&lt;=AC$2,0,IF($O22&lt;=AC$2,0,IF($G22&gt;=AD$2,0,IF($K22&gt;=$J22,0,IF($O22&lt;=AD$2,($J22-(SUM($K22,SUM($Z22:AC22)))),IF($L22=$D$139,(($J22-$K22)/$P22),(($J22-SUM($Z22:AC22))*$Q22))*IF($V22&lt;=AD$2,(DATEDIF(AC$2,$V22,"D")/365),IF($G22&gt;AC$2,(DATEDIF($G22,AD$2,"D")/365),1)))))))</f>
        <v>0</v>
      </c>
      <c r="AE22" s="53">
        <f>IF($V22&lt;=AD$2,0,IF($O22&lt;=AD$2,0,IF($G22&gt;=AE$2,0,IF($K22&gt;=$J22,0,IF($O22&lt;=AE$2,($J22-(SUM($K22,SUM($Z22:AD22)))),IF($L22=$D$139,(($J22-$K22)/$P22),(($J22-SUM($Z22:AD22))*$Q22))*IF($V22&lt;=AE$2,(DATEDIF(AD$2,$V22,"D")/365),IF($G22&gt;AD$2,(DATEDIF($G22,AE$2,"D")/365),1)))))))</f>
        <v>0</v>
      </c>
      <c r="AF22" s="53">
        <f>IF($V22&lt;=AE$2,0,IF($O22&lt;=AE$2,0,IF($G22&gt;=AF$2,0,IF($K22&gt;=$J22,0,IF($O22&lt;=AF$2,($J22-(SUM($K22,SUM($Z22:AE22)))),IF($L22=$D$139,(($J22-$K22)/$P22),(($J22-SUM($Z22:AE22))*$Q22))*IF($V22&lt;=AF$2,(DATEDIF(AE$2,$V22,"D")/365),IF($G22&gt;AE$2,(DATEDIF($G22,AF$2,"D")/365),1)))))))</f>
        <v>0</v>
      </c>
      <c r="AG22" s="53">
        <f>IF($V22&lt;=AF$2,0,IF($O22&lt;=AF$2,0,IF($G22&gt;=AG$2,0,IF($K22&gt;=$J22,0,IF($O22&lt;=AG$2,($J22-(SUM($K22,SUM($Z22:AF22)))),IF($L22=$D$139,(($J22-$K22)/$P22),(($J22-SUM($Z22:AF22))*$Q22))*IF($V22&lt;=AG$2,(DATEDIF(AF$2,$V22,"D")/365),IF($G22&gt;AF$2,(DATEDIF($G22,AG$2,"D")/365),1)))))))</f>
        <v>0</v>
      </c>
      <c r="AH22" s="53">
        <f>IF($V22&lt;=AG$2,0,IF($O22&lt;=AG$2,0,IF($G22&gt;=AH$2,0,IF($K22&gt;=$J22,0,IF($O22&lt;=AH$2,($J22-(SUM($K22,SUM($Z22:AG22)))),IF($L22=$D$139,(($J22-$K22)/$P22),(($J22-SUM($Z22:AG22))*$Q22))*IF($V22&lt;=AH$2,(DATEDIF(AG$2,$V22,"D")/365),IF($G22&gt;AG$2,(DATEDIF($G22,AH$2,"D")/365),1)))))))</f>
        <v>0</v>
      </c>
      <c r="AI22" s="53">
        <f>IF($V22&lt;=AH$2,0,IF($O22&lt;=AH$2,0,IF($G22&gt;=AI$2,0,IF($K22&gt;=$J22,0,IF($O22&lt;=AI$2,($J22-(SUM($K22,SUM($Z22:AH22)))),IF($L22=$D$139,(($J22-$K22)/$P22),(($J22-SUM($Z22:AH22))*$Q22))*IF($V22&lt;=AI$2,(DATEDIF(AH$2,$V22,"D")/365),IF($G22&gt;AH$2,(DATEDIF($G22,AI$2,"D")/365),1)))))))</f>
        <v>0</v>
      </c>
      <c r="AJ22" s="53">
        <f>IF($V22&lt;=AI$2,0,IF($O22&lt;=AI$2,0,IF($G22&gt;=AJ$2,0,IF($K22&gt;=$J22,0,IF($O22&lt;=AJ$2,($J22-(SUM($K22,SUM($Z22:AI22)))),IF($L22=$D$139,(($J22-$K22)/$P22),(($J22-SUM($Z22:AI22))*$Q22))*IF($V22&lt;=AJ$2,(DATEDIF(AI$2,$V22,"D")/365),IF($G22&gt;AI$2,(DATEDIF($G22,AJ$2,"D")/365),1)))))))</f>
        <v>0</v>
      </c>
      <c r="AK22" s="53">
        <f>IF($V22&lt;=AJ$2,0,IF($O22&lt;=AJ$2,0,IF($G22&gt;=AK$2,0,IF($K22&gt;=$J22,0,IF($O22&lt;=AK$2,($J22-(SUM($K22,SUM($Z22:AJ22)))),IF($L22=$D$139,(($J22-$K22)/$P22),(($J22-SUM($Z22:AJ22))*$Q22))*IF($V22&lt;=AK$2,(DATEDIF(AJ$2,$V22,"D")/365),IF($G22&gt;AJ$2,(DATEDIF($G22,AK$2,"D")/365),1)))))))</f>
        <v>0</v>
      </c>
      <c r="AL22" s="53">
        <f>IF($V22&lt;=AK$2,0,IF($O22&lt;=AK$2,0,IF($G22&gt;=AL$2,0,IF($K22&gt;=$J22,0,IF($O22&lt;=AL$2,($J22-(SUM($K22,SUM($Z22:AK22)))),IF($L22=$D$139,(($J22-$K22)/$P22),(($J22-SUM($Z22:AK22))*$Q22))*IF($V22&lt;=AL$2,(DATEDIF(AK$2,$V22,"D")/365),IF($G22&gt;AK$2,(DATEDIF($G22,AL$2,"D")/365),1)))))))</f>
        <v>0</v>
      </c>
      <c r="AM22" s="53">
        <f>IF($V22&lt;=AL$2,0,IF($O22&lt;=AL$2,0,IF($G22&gt;=AM$2,0,IF($K22&gt;=$J22,0,IF($O22&lt;=AM$2,($J22-(SUM($K22,SUM($Z22:AL22)))),IF($L22=$D$139,(($J22-$K22)/$P22),(($J22-SUM($Z22:AL22))*$Q22))*IF($V22&lt;=AM$2,(DATEDIF(AL$2,$V22,"D")/365),IF($G22&gt;AL$2,(DATEDIF($G22,AM$2,"D")/365),1)))))))</f>
        <v>0</v>
      </c>
      <c r="AN22" s="53">
        <f>IF($V22&lt;=AM$2,0,IF($O22&lt;=AM$2,0,IF($G22&gt;=AN$2,0,IF($K22&gt;=$J22,0,IF($O22&lt;=AN$2,($J22-(SUM($K22,SUM($Z22:AM22)))),IF($L22=$D$139,(($J22-$K22)/$P22),(($J22-SUM($Z22:AM22))*$Q22))*IF($V22&lt;=AN$2,(DATEDIF(AM$2,$V22,"D")/365),IF($G22&gt;AM$2,(DATEDIF($G22,AN$2,"D")/365),1)))))))</f>
        <v>0</v>
      </c>
      <c r="AO22" s="53">
        <f>IF($V22&lt;=AN$2,0,IF($O22&lt;=AN$2,0,IF($G22&gt;=AO$2,0,IF($K22&gt;=$J22,0,IF($O22&lt;=AO$2,($J22-(SUM($K22,SUM($Z22:AN22)))),IF($L22=$D$139,(($J22-$K22)/$P22),(($J22-SUM($Z22:AN22))*$Q22))*IF($V22&lt;=AO$2,(DATEDIF(AN$2,$V22,"D")/365),IF($G22&gt;AN$2,(DATEDIF($G22,AO$2,"D")/365),1)))))))</f>
        <v>0</v>
      </c>
      <c r="AP22" s="53">
        <f>IF($V22&lt;=AO$2,0,IF($O22&lt;=AO$2,0,IF($G22&gt;=AP$2,0,IF($K22&gt;=$J22,0,IF($O22&lt;=AP$2,($J22-(SUM($K22,SUM($Z22:AO22)))),IF($L22=$D$139,(($J22-$K22)/$P22),(($J22-SUM($Z22:AO22))*$Q22))*IF($V22&lt;=AP$2,(DATEDIF(AO$2,$V22,"D")/365),IF($G22&gt;AO$2,(DATEDIF($G22,AP$2,"D")/365),1)))))))</f>
        <v>0</v>
      </c>
      <c r="AQ22" s="53">
        <f>IF($V22&lt;=AP$2,0,IF($O22&lt;=AP$2,0,IF($G22&gt;=AQ$2,0,IF($K22&gt;=$J22,0,IF($O22&lt;=AQ$2,($J22-(SUM($K22,SUM($Z22:AP22)))),IF($L22=$D$139,(($J22-$K22)/$P22),(($J22-SUM($Z22:AP22))*$Q22))*IF($V22&lt;=AQ$2,(DATEDIF(AP$2,$V22,"D")/365),IF($G22&gt;AP$2,(DATEDIF($G22,AQ$2,"D")/365),1)))))))</f>
        <v>0</v>
      </c>
      <c r="AR22" s="53">
        <f>IF($V22&lt;=AQ$2,0,IF($O22&lt;=AQ$2,0,IF($G22&gt;=AR$2,0,IF($K22&gt;=$J22,0,IF($O22&lt;=AR$2,($J22-(SUM($K22,SUM($Z22:AQ22)))),IF($L22=$D$139,(($J22-$K22)/$P22),(($J22-SUM($Z22:AQ22))*$Q22))*IF($V22&lt;=AR$2,(DATEDIF(AQ$2,$V22,"D")/365),IF($G22&gt;AQ$2,(DATEDIF($G22,AR$2,"D")/365),1)))))))</f>
        <v>0</v>
      </c>
      <c r="AS22" s="53">
        <f>IF($V22&lt;=AR$2,0,IF($O22&lt;=AR$2,0,IF($G22&gt;=AS$2,0,IF($K22&gt;=$J22,0,IF($O22&lt;=AS$2,($J22-(SUM($K22,SUM($Z22:AR22)))),IF($L22=$D$139,(($J22-$K22)/$P22),(($J22-SUM($Z22:AR22))*$Q22))*IF($V22&lt;=AS$2,(DATEDIF(AR$2,$V22,"D")/365),IF($G22&gt;AR$2,(DATEDIF($G22,AS$2,"D")/365),1)))))))</f>
        <v>0</v>
      </c>
      <c r="AT22" s="53">
        <f>IF($V22&lt;=AS$2,0,IF($O22&lt;=AS$2,0,IF($G22&gt;=AT$2,0,IF($K22&gt;=$J22,0,IF($O22&lt;=AT$2,($J22-(SUM($K22,SUM($Z22:AS22)))),IF($L22=$D$139,(($J22-$K22)/$P22),(($J22-SUM($Z22:AS22))*$Q22))*IF($V22&lt;=AT$2,(DATEDIF(AS$2,$V22,"D")/365),IF($G22&gt;AS$2,(DATEDIF($G22,AT$2,"D")/365),1)))))))</f>
        <v>0</v>
      </c>
      <c r="AU22" s="53">
        <f>IF($V22&lt;=AT$2,0,IF($O22&lt;=AT$2,0,IF($G22&gt;=AU$2,0,IF($K22&gt;=$J22,0,IF($O22&lt;=AU$2,($J22-(SUM($K22,SUM($Z22:AT22)))),IF($L22=$D$139,(($J22-$K22)/$P22),(($J22-SUM($Z22:AT22))*$Q22))*IF($V22&lt;=AU$2,(DATEDIF(AT$2,$V22,"D")/365),IF($G22&gt;AT$2,(DATEDIF($G22,AU$2,"D")/365),1)))))))</f>
        <v>0</v>
      </c>
      <c r="AV22" s="53">
        <f>IF($V22&lt;=AU$2,0,IF($O22&lt;=AU$2,0,IF($G22&gt;=AV$2,0,IF($K22&gt;=$J22,0,IF($O22&lt;=AV$2,($J22-(SUM($K22,SUM($Z22:AU22)))),IF($L22=$D$139,(($J22-$K22)/$P22),(($J22-SUM($Z22:AU22))*$Q22))*IF($V22&lt;=AV$2,(DATEDIF(AU$2,$V22,"D")/365),IF($G22&gt;AU$2,(DATEDIF($G22,AV$2,"D")/365),1)))))))</f>
        <v>0</v>
      </c>
      <c r="AW22" s="53">
        <f>IF($V22&lt;=AV$2,0,IF($O22&lt;=AV$2,0,IF($G22&gt;=AW$2,0,IF($K22&gt;=$J22,0,IF($O22&lt;=AW$2,($J22-(SUM($K22,SUM($Z22:AV22)))),IF($L22=$D$139,(($J22-$K22)/$P22),(($J22-SUM($Z22:AV22))*$Q22))*IF($V22&lt;=AW$2,(DATEDIF(AV$2,$V22,"D")/365),IF($G22&gt;AV$2,(DATEDIF($G22,AW$2,"D")/365),1)))))))</f>
        <v>0</v>
      </c>
      <c r="AX22" s="53">
        <f>IF($V22&lt;=AW$2,0,IF($O22&lt;=AW$2,0,IF($G22&gt;=AX$2,0,IF($K22&gt;=$J22,0,IF($O22&lt;=AX$2,($J22-(SUM($K22,SUM($Z22:AW22)))),IF($L22=$D$139,(($J22-$K22)/$P22),(($J22-SUM($Z22:AW22))*$Q22))*IF($V22&lt;=AX$2,(DATEDIF(AW$2,$V22,"D")/365),IF($G22&gt;AW$2,(DATEDIF($G22,AX$2,"D")/365),1)))))))</f>
        <v>0</v>
      </c>
      <c r="AY22" s="53">
        <f>IF($V22&lt;=AX$2,0,IF($O22&lt;=AX$2,0,IF($G22&gt;=AY$2,0,IF($K22&gt;=$J22,0,IF($O22&lt;=AY$2,($J22-(SUM($K22,SUM($Z22:AX22)))),IF($L22=$D$139,(($J22-$K22)/$P22),(($J22-SUM($Z22:AX22))*$Q22))*IF($V22&lt;=AY$2,(DATEDIF(AX$2,$V22,"D")/365),IF($G22&gt;AX$2,(DATEDIF($G22,AY$2,"D")/365),1)))))))</f>
        <v>0</v>
      </c>
      <c r="AZ22" s="52"/>
      <c r="BA22" s="52"/>
      <c r="BB22" s="126">
        <f>IF($V22&lt;=BB$2,0,IF($G22&gt;=BB$2,0,IF($G22&gt;$W$3,(J22-Z22),IF($G22&lt;=$W$3,J22-SUM(W22,$Z22:Z22),0))))</f>
        <v>0</v>
      </c>
      <c r="BC22" s="53">
        <f t="shared" si="14"/>
        <v>0</v>
      </c>
      <c r="BD22" s="52">
        <f t="shared" si="14"/>
        <v>0</v>
      </c>
      <c r="BE22" s="53">
        <f t="shared" si="14"/>
        <v>0</v>
      </c>
      <c r="BF22" s="52">
        <f t="shared" si="14"/>
        <v>0</v>
      </c>
      <c r="BG22" s="53">
        <f t="shared" si="14"/>
        <v>0</v>
      </c>
      <c r="BH22" s="52">
        <f t="shared" si="14"/>
        <v>0</v>
      </c>
      <c r="BI22" s="53">
        <f t="shared" si="14"/>
        <v>0</v>
      </c>
      <c r="BJ22" s="52">
        <f t="shared" si="14"/>
        <v>0</v>
      </c>
      <c r="BK22" s="53">
        <f t="shared" si="14"/>
        <v>0</v>
      </c>
      <c r="BL22" s="52">
        <f t="shared" si="14"/>
        <v>0</v>
      </c>
      <c r="BM22" s="53">
        <f t="shared" si="14"/>
        <v>0</v>
      </c>
      <c r="BN22" s="52">
        <f t="shared" si="14"/>
        <v>0</v>
      </c>
      <c r="BO22" s="53">
        <f t="shared" si="14"/>
        <v>0</v>
      </c>
      <c r="BP22" s="52">
        <f t="shared" si="14"/>
        <v>0</v>
      </c>
      <c r="BQ22" s="53">
        <f t="shared" si="14"/>
        <v>0</v>
      </c>
      <c r="BR22" s="52">
        <f t="shared" si="14"/>
        <v>0</v>
      </c>
      <c r="BS22" s="53">
        <f t="shared" si="16"/>
        <v>0</v>
      </c>
      <c r="BT22" s="52">
        <f t="shared" si="13"/>
        <v>0</v>
      </c>
      <c r="BU22" s="53">
        <f t="shared" si="13"/>
        <v>0</v>
      </c>
      <c r="BV22" s="52">
        <f t="shared" si="13"/>
        <v>0</v>
      </c>
      <c r="BW22" s="53">
        <f t="shared" si="13"/>
        <v>0</v>
      </c>
      <c r="BX22" s="52">
        <f t="shared" si="13"/>
        <v>0</v>
      </c>
      <c r="BY22" s="53">
        <f t="shared" si="13"/>
        <v>0</v>
      </c>
      <c r="BZ22" s="52">
        <f t="shared" si="13"/>
        <v>0</v>
      </c>
      <c r="CA22" s="53">
        <f t="shared" si="13"/>
        <v>0</v>
      </c>
    </row>
    <row r="23" spans="1:79">
      <c r="A23" s="20">
        <v>22</v>
      </c>
      <c r="B23" s="20" t="s">
        <v>97</v>
      </c>
      <c r="C23" s="20" t="s">
        <v>126</v>
      </c>
      <c r="D23" s="2">
        <v>1990</v>
      </c>
      <c r="E23" s="3">
        <v>4</v>
      </c>
      <c r="F23" s="2">
        <v>1</v>
      </c>
      <c r="G23" s="55">
        <f t="shared" si="0"/>
        <v>32963</v>
      </c>
      <c r="H23" s="4">
        <v>0</v>
      </c>
      <c r="I23" s="1">
        <v>0</v>
      </c>
      <c r="J23" s="51">
        <f t="shared" si="1"/>
        <v>0</v>
      </c>
      <c r="K23" s="54">
        <f t="shared" si="2"/>
        <v>0</v>
      </c>
      <c r="L23" s="4" t="s">
        <v>96</v>
      </c>
      <c r="M23" s="54">
        <f t="shared" si="15"/>
        <v>30</v>
      </c>
      <c r="N23" s="53">
        <f t="shared" si="3"/>
        <v>24.016438356164382</v>
      </c>
      <c r="O23" s="55">
        <f t="shared" si="4"/>
        <v>43921</v>
      </c>
      <c r="P23" s="53">
        <f t="shared" si="5"/>
        <v>5.9835616438356176</v>
      </c>
      <c r="Q23" s="111">
        <f t="shared" si="6"/>
        <v>0</v>
      </c>
      <c r="R23" s="150" t="s">
        <v>130</v>
      </c>
      <c r="S23" s="151">
        <v>17</v>
      </c>
      <c r="T23" s="152">
        <v>4</v>
      </c>
      <c r="U23" s="151">
        <v>2035</v>
      </c>
      <c r="V23" s="116">
        <f t="shared" si="7"/>
        <v>54878</v>
      </c>
      <c r="W23" s="53">
        <f t="shared" si="8"/>
        <v>0</v>
      </c>
      <c r="X23" s="53">
        <f t="shared" si="9"/>
        <v>0</v>
      </c>
      <c r="Y23" s="53">
        <f t="shared" si="10"/>
        <v>0</v>
      </c>
      <c r="Z23" s="53">
        <f t="shared" si="11"/>
        <v>0</v>
      </c>
      <c r="AA23" s="53">
        <f>IF($V23&lt;=Z$2,0,IF($O23&lt;=Z$2,0,IF($G23&gt;=AA$2,0,IF($K23&gt;=$J23,0,IF($O23&lt;=AA$2,($J23-(SUM($K23,SUM($Z23:Z23)))),IF($L23=$D$139,(($J23-$K23)/$P23),(($J23-SUM($Z23:Z23))*$Q23))*IF($V23&lt;=AA$2,(DATEDIF(Z$2,$V23,"D")/365),IF($G23&gt;Z$2,(DATEDIF($G23,AA$2,"D")/365),1)))))))</f>
        <v>0</v>
      </c>
      <c r="AB23" s="53">
        <f>IF($V23&lt;=AA$2,0,IF($O23&lt;=AA$2,0,IF($G23&gt;=AB$2,0,IF($K23&gt;=$J23,0,IF($O23&lt;=AB$2,($J23-(SUM($K23,SUM($Z23:AA23)))),IF($L23=$D$139,(($J23-$K23)/$P23),(($J23-SUM($Z23:AA23))*$Q23))*IF($V23&lt;=AB$2,(DATEDIF(AA$2,$V23,"D")/365),IF($G23&gt;AA$2,(DATEDIF($G23,AB$2,"D")/365),1)))))))</f>
        <v>0</v>
      </c>
      <c r="AC23" s="53">
        <f>IF($V23&lt;=AB$2,0,IF($O23&lt;=AB$2,0,IF($G23&gt;=AC$2,0,IF($K23&gt;=$J23,0,IF($O23&lt;=AC$2,($J23-(SUM($K23,SUM($Z23:AB23)))),IF($L23=$D$139,(($J23-$K23)/$P23),(($J23-SUM($Z23:AB23))*$Q23))*IF($V23&lt;=AC$2,(DATEDIF(AB$2,$V23,"D")/365),IF($G23&gt;AB$2,(DATEDIF($G23,AC$2,"D")/365),1)))))))</f>
        <v>0</v>
      </c>
      <c r="AD23" s="53">
        <f>IF($V23&lt;=AC$2,0,IF($O23&lt;=AC$2,0,IF($G23&gt;=AD$2,0,IF($K23&gt;=$J23,0,IF($O23&lt;=AD$2,($J23-(SUM($K23,SUM($Z23:AC23)))),IF($L23=$D$139,(($J23-$K23)/$P23),(($J23-SUM($Z23:AC23))*$Q23))*IF($V23&lt;=AD$2,(DATEDIF(AC$2,$V23,"D")/365),IF($G23&gt;AC$2,(DATEDIF($G23,AD$2,"D")/365),1)))))))</f>
        <v>0</v>
      </c>
      <c r="AE23" s="53">
        <f>IF($V23&lt;=AD$2,0,IF($O23&lt;=AD$2,0,IF($G23&gt;=AE$2,0,IF($K23&gt;=$J23,0,IF($O23&lt;=AE$2,($J23-(SUM($K23,SUM($Z23:AD23)))),IF($L23=$D$139,(($J23-$K23)/$P23),(($J23-SUM($Z23:AD23))*$Q23))*IF($V23&lt;=AE$2,(DATEDIF(AD$2,$V23,"D")/365),IF($G23&gt;AD$2,(DATEDIF($G23,AE$2,"D")/365),1)))))))</f>
        <v>0</v>
      </c>
      <c r="AF23" s="53">
        <f>IF($V23&lt;=AE$2,0,IF($O23&lt;=AE$2,0,IF($G23&gt;=AF$2,0,IF($K23&gt;=$J23,0,IF($O23&lt;=AF$2,($J23-(SUM($K23,SUM($Z23:AE23)))),IF($L23=$D$139,(($J23-$K23)/$P23),(($J23-SUM($Z23:AE23))*$Q23))*IF($V23&lt;=AF$2,(DATEDIF(AE$2,$V23,"D")/365),IF($G23&gt;AE$2,(DATEDIF($G23,AF$2,"D")/365),1)))))))</f>
        <v>0</v>
      </c>
      <c r="AG23" s="53">
        <f>IF($V23&lt;=AF$2,0,IF($O23&lt;=AF$2,0,IF($G23&gt;=AG$2,0,IF($K23&gt;=$J23,0,IF($O23&lt;=AG$2,($J23-(SUM($K23,SUM($Z23:AF23)))),IF($L23=$D$139,(($J23-$K23)/$P23),(($J23-SUM($Z23:AF23))*$Q23))*IF($V23&lt;=AG$2,(DATEDIF(AF$2,$V23,"D")/365),IF($G23&gt;AF$2,(DATEDIF($G23,AG$2,"D")/365),1)))))))</f>
        <v>0</v>
      </c>
      <c r="AH23" s="53">
        <f>IF($V23&lt;=AG$2,0,IF($O23&lt;=AG$2,0,IF($G23&gt;=AH$2,0,IF($K23&gt;=$J23,0,IF($O23&lt;=AH$2,($J23-(SUM($K23,SUM($Z23:AG23)))),IF($L23=$D$139,(($J23-$K23)/$P23),(($J23-SUM($Z23:AG23))*$Q23))*IF($V23&lt;=AH$2,(DATEDIF(AG$2,$V23,"D")/365),IF($G23&gt;AG$2,(DATEDIF($G23,AH$2,"D")/365),1)))))))</f>
        <v>0</v>
      </c>
      <c r="AI23" s="53">
        <f>IF($V23&lt;=AH$2,0,IF($O23&lt;=AH$2,0,IF($G23&gt;=AI$2,0,IF($K23&gt;=$J23,0,IF($O23&lt;=AI$2,($J23-(SUM($K23,SUM($Z23:AH23)))),IF($L23=$D$139,(($J23-$K23)/$P23),(($J23-SUM($Z23:AH23))*$Q23))*IF($V23&lt;=AI$2,(DATEDIF(AH$2,$V23,"D")/365),IF($G23&gt;AH$2,(DATEDIF($G23,AI$2,"D")/365),1)))))))</f>
        <v>0</v>
      </c>
      <c r="AJ23" s="53">
        <f>IF($V23&lt;=AI$2,0,IF($O23&lt;=AI$2,0,IF($G23&gt;=AJ$2,0,IF($K23&gt;=$J23,0,IF($O23&lt;=AJ$2,($J23-(SUM($K23,SUM($Z23:AI23)))),IF($L23=$D$139,(($J23-$K23)/$P23),(($J23-SUM($Z23:AI23))*$Q23))*IF($V23&lt;=AJ$2,(DATEDIF(AI$2,$V23,"D")/365),IF($G23&gt;AI$2,(DATEDIF($G23,AJ$2,"D")/365),1)))))))</f>
        <v>0</v>
      </c>
      <c r="AK23" s="53">
        <f>IF($V23&lt;=AJ$2,0,IF($O23&lt;=AJ$2,0,IF($G23&gt;=AK$2,0,IF($K23&gt;=$J23,0,IF($O23&lt;=AK$2,($J23-(SUM($K23,SUM($Z23:AJ23)))),IF($L23=$D$139,(($J23-$K23)/$P23),(($J23-SUM($Z23:AJ23))*$Q23))*IF($V23&lt;=AK$2,(DATEDIF(AJ$2,$V23,"D")/365),IF($G23&gt;AJ$2,(DATEDIF($G23,AK$2,"D")/365),1)))))))</f>
        <v>0</v>
      </c>
      <c r="AL23" s="53">
        <f>IF($V23&lt;=AK$2,0,IF($O23&lt;=AK$2,0,IF($G23&gt;=AL$2,0,IF($K23&gt;=$J23,0,IF($O23&lt;=AL$2,($J23-(SUM($K23,SUM($Z23:AK23)))),IF($L23=$D$139,(($J23-$K23)/$P23),(($J23-SUM($Z23:AK23))*$Q23))*IF($V23&lt;=AL$2,(DATEDIF(AK$2,$V23,"D")/365),IF($G23&gt;AK$2,(DATEDIF($G23,AL$2,"D")/365),1)))))))</f>
        <v>0</v>
      </c>
      <c r="AM23" s="53">
        <f>IF($V23&lt;=AL$2,0,IF($O23&lt;=AL$2,0,IF($G23&gt;=AM$2,0,IF($K23&gt;=$J23,0,IF($O23&lt;=AM$2,($J23-(SUM($K23,SUM($Z23:AL23)))),IF($L23=$D$139,(($J23-$K23)/$P23),(($J23-SUM($Z23:AL23))*$Q23))*IF($V23&lt;=AM$2,(DATEDIF(AL$2,$V23,"D")/365),IF($G23&gt;AL$2,(DATEDIF($G23,AM$2,"D")/365),1)))))))</f>
        <v>0</v>
      </c>
      <c r="AN23" s="53">
        <f>IF($V23&lt;=AM$2,0,IF($O23&lt;=AM$2,0,IF($G23&gt;=AN$2,0,IF($K23&gt;=$J23,0,IF($O23&lt;=AN$2,($J23-(SUM($K23,SUM($Z23:AM23)))),IF($L23=$D$139,(($J23-$K23)/$P23),(($J23-SUM($Z23:AM23))*$Q23))*IF($V23&lt;=AN$2,(DATEDIF(AM$2,$V23,"D")/365),IF($G23&gt;AM$2,(DATEDIF($G23,AN$2,"D")/365),1)))))))</f>
        <v>0</v>
      </c>
      <c r="AO23" s="53">
        <f>IF($V23&lt;=AN$2,0,IF($O23&lt;=AN$2,0,IF($G23&gt;=AO$2,0,IF($K23&gt;=$J23,0,IF($O23&lt;=AO$2,($J23-(SUM($K23,SUM($Z23:AN23)))),IF($L23=$D$139,(($J23-$K23)/$P23),(($J23-SUM($Z23:AN23))*$Q23))*IF($V23&lt;=AO$2,(DATEDIF(AN$2,$V23,"D")/365),IF($G23&gt;AN$2,(DATEDIF($G23,AO$2,"D")/365),1)))))))</f>
        <v>0</v>
      </c>
      <c r="AP23" s="53">
        <f>IF($V23&lt;=AO$2,0,IF($O23&lt;=AO$2,0,IF($G23&gt;=AP$2,0,IF($K23&gt;=$J23,0,IF($O23&lt;=AP$2,($J23-(SUM($K23,SUM($Z23:AO23)))),IF($L23=$D$139,(($J23-$K23)/$P23),(($J23-SUM($Z23:AO23))*$Q23))*IF($V23&lt;=AP$2,(DATEDIF(AO$2,$V23,"D")/365),IF($G23&gt;AO$2,(DATEDIF($G23,AP$2,"D")/365),1)))))))</f>
        <v>0</v>
      </c>
      <c r="AQ23" s="53">
        <f>IF($V23&lt;=AP$2,0,IF($O23&lt;=AP$2,0,IF($G23&gt;=AQ$2,0,IF($K23&gt;=$J23,0,IF($O23&lt;=AQ$2,($J23-(SUM($K23,SUM($Z23:AP23)))),IF($L23=$D$139,(($J23-$K23)/$P23),(($J23-SUM($Z23:AP23))*$Q23))*IF($V23&lt;=AQ$2,(DATEDIF(AP$2,$V23,"D")/365),IF($G23&gt;AP$2,(DATEDIF($G23,AQ$2,"D")/365),1)))))))</f>
        <v>0</v>
      </c>
      <c r="AR23" s="53">
        <f>IF($V23&lt;=AQ$2,0,IF($O23&lt;=AQ$2,0,IF($G23&gt;=AR$2,0,IF($K23&gt;=$J23,0,IF($O23&lt;=AR$2,($J23-(SUM($K23,SUM($Z23:AQ23)))),IF($L23=$D$139,(($J23-$K23)/$P23),(($J23-SUM($Z23:AQ23))*$Q23))*IF($V23&lt;=AR$2,(DATEDIF(AQ$2,$V23,"D")/365),IF($G23&gt;AQ$2,(DATEDIF($G23,AR$2,"D")/365),1)))))))</f>
        <v>0</v>
      </c>
      <c r="AS23" s="53">
        <f>IF($V23&lt;=AR$2,0,IF($O23&lt;=AR$2,0,IF($G23&gt;=AS$2,0,IF($K23&gt;=$J23,0,IF($O23&lt;=AS$2,($J23-(SUM($K23,SUM($Z23:AR23)))),IF($L23=$D$139,(($J23-$K23)/$P23),(($J23-SUM($Z23:AR23))*$Q23))*IF($V23&lt;=AS$2,(DATEDIF(AR$2,$V23,"D")/365),IF($G23&gt;AR$2,(DATEDIF($G23,AS$2,"D")/365),1)))))))</f>
        <v>0</v>
      </c>
      <c r="AT23" s="53">
        <f>IF($V23&lt;=AS$2,0,IF($O23&lt;=AS$2,0,IF($G23&gt;=AT$2,0,IF($K23&gt;=$J23,0,IF($O23&lt;=AT$2,($J23-(SUM($K23,SUM($Z23:AS23)))),IF($L23=$D$139,(($J23-$K23)/$P23),(($J23-SUM($Z23:AS23))*$Q23))*IF($V23&lt;=AT$2,(DATEDIF(AS$2,$V23,"D")/365),IF($G23&gt;AS$2,(DATEDIF($G23,AT$2,"D")/365),1)))))))</f>
        <v>0</v>
      </c>
      <c r="AU23" s="53">
        <f>IF($V23&lt;=AT$2,0,IF($O23&lt;=AT$2,0,IF($G23&gt;=AU$2,0,IF($K23&gt;=$J23,0,IF($O23&lt;=AU$2,($J23-(SUM($K23,SUM($Z23:AT23)))),IF($L23=$D$139,(($J23-$K23)/$P23),(($J23-SUM($Z23:AT23))*$Q23))*IF($V23&lt;=AU$2,(DATEDIF(AT$2,$V23,"D")/365),IF($G23&gt;AT$2,(DATEDIF($G23,AU$2,"D")/365),1)))))))</f>
        <v>0</v>
      </c>
      <c r="AV23" s="53">
        <f>IF($V23&lt;=AU$2,0,IF($O23&lt;=AU$2,0,IF($G23&gt;=AV$2,0,IF($K23&gt;=$J23,0,IF($O23&lt;=AV$2,($J23-(SUM($K23,SUM($Z23:AU23)))),IF($L23=$D$139,(($J23-$K23)/$P23),(($J23-SUM($Z23:AU23))*$Q23))*IF($V23&lt;=AV$2,(DATEDIF(AU$2,$V23,"D")/365),IF($G23&gt;AU$2,(DATEDIF($G23,AV$2,"D")/365),1)))))))</f>
        <v>0</v>
      </c>
      <c r="AW23" s="53">
        <f>IF($V23&lt;=AV$2,0,IF($O23&lt;=AV$2,0,IF($G23&gt;=AW$2,0,IF($K23&gt;=$J23,0,IF($O23&lt;=AW$2,($J23-(SUM($K23,SUM($Z23:AV23)))),IF($L23=$D$139,(($J23-$K23)/$P23),(($J23-SUM($Z23:AV23))*$Q23))*IF($V23&lt;=AW$2,(DATEDIF(AV$2,$V23,"D")/365),IF($G23&gt;AV$2,(DATEDIF($G23,AW$2,"D")/365),1)))))))</f>
        <v>0</v>
      </c>
      <c r="AX23" s="53">
        <f>IF($V23&lt;=AW$2,0,IF($O23&lt;=AW$2,0,IF($G23&gt;=AX$2,0,IF($K23&gt;=$J23,0,IF($O23&lt;=AX$2,($J23-(SUM($K23,SUM($Z23:AW23)))),IF($L23=$D$139,(($J23-$K23)/$P23),(($J23-SUM($Z23:AW23))*$Q23))*IF($V23&lt;=AX$2,(DATEDIF(AW$2,$V23,"D")/365),IF($G23&gt;AW$2,(DATEDIF($G23,AX$2,"D")/365),1)))))))</f>
        <v>0</v>
      </c>
      <c r="AY23" s="53">
        <f>IF($V23&lt;=AX$2,0,IF($O23&lt;=AX$2,0,IF($G23&gt;=AY$2,0,IF($K23&gt;=$J23,0,IF($O23&lt;=AY$2,($J23-(SUM($K23,SUM($Z23:AX23)))),IF($L23=$D$139,(($J23-$K23)/$P23),(($J23-SUM($Z23:AX23))*$Q23))*IF($V23&lt;=AY$2,(DATEDIF(AX$2,$V23,"D")/365),IF($G23&gt;AX$2,(DATEDIF($G23,AY$2,"D")/365),1)))))))</f>
        <v>0</v>
      </c>
      <c r="AZ23" s="52"/>
      <c r="BA23" s="52"/>
      <c r="BB23" s="126">
        <f>IF($V23&lt;=BB$2,0,IF($G23&gt;=BB$2,0,IF($G23&gt;$W$3,(J23-Z23),IF($G23&lt;=$W$3,J23-SUM(W23,$Z23:Z23),0))))</f>
        <v>0</v>
      </c>
      <c r="BC23" s="53">
        <f t="shared" si="14"/>
        <v>0</v>
      </c>
      <c r="BD23" s="52">
        <f t="shared" si="14"/>
        <v>0</v>
      </c>
      <c r="BE23" s="53">
        <f t="shared" si="14"/>
        <v>0</v>
      </c>
      <c r="BF23" s="52">
        <f t="shared" si="14"/>
        <v>0</v>
      </c>
      <c r="BG23" s="53">
        <f t="shared" si="14"/>
        <v>0</v>
      </c>
      <c r="BH23" s="52">
        <f t="shared" si="14"/>
        <v>0</v>
      </c>
      <c r="BI23" s="53">
        <f t="shared" si="14"/>
        <v>0</v>
      </c>
      <c r="BJ23" s="52">
        <f t="shared" si="14"/>
        <v>0</v>
      </c>
      <c r="BK23" s="53">
        <f t="shared" si="14"/>
        <v>0</v>
      </c>
      <c r="BL23" s="52">
        <f t="shared" si="14"/>
        <v>0</v>
      </c>
      <c r="BM23" s="53">
        <f t="shared" si="14"/>
        <v>0</v>
      </c>
      <c r="BN23" s="52">
        <f t="shared" si="14"/>
        <v>0</v>
      </c>
      <c r="BO23" s="53">
        <f t="shared" si="14"/>
        <v>0</v>
      </c>
      <c r="BP23" s="52">
        <f t="shared" si="14"/>
        <v>0</v>
      </c>
      <c r="BQ23" s="53">
        <f t="shared" si="14"/>
        <v>0</v>
      </c>
      <c r="BR23" s="52">
        <f t="shared" si="14"/>
        <v>0</v>
      </c>
      <c r="BS23" s="53">
        <f t="shared" si="16"/>
        <v>0</v>
      </c>
      <c r="BT23" s="52">
        <f t="shared" si="13"/>
        <v>0</v>
      </c>
      <c r="BU23" s="53">
        <f t="shared" si="13"/>
        <v>0</v>
      </c>
      <c r="BV23" s="52">
        <f t="shared" si="13"/>
        <v>0</v>
      </c>
      <c r="BW23" s="53">
        <f t="shared" si="13"/>
        <v>0</v>
      </c>
      <c r="BX23" s="52">
        <f t="shared" si="13"/>
        <v>0</v>
      </c>
      <c r="BY23" s="53">
        <f t="shared" si="13"/>
        <v>0</v>
      </c>
      <c r="BZ23" s="52">
        <f t="shared" si="13"/>
        <v>0</v>
      </c>
      <c r="CA23" s="53">
        <f t="shared" si="13"/>
        <v>0</v>
      </c>
    </row>
    <row r="24" spans="1:79">
      <c r="A24" s="20">
        <v>23</v>
      </c>
      <c r="B24" s="20" t="s">
        <v>97</v>
      </c>
      <c r="C24" s="20" t="s">
        <v>126</v>
      </c>
      <c r="D24" s="2">
        <v>1990</v>
      </c>
      <c r="E24" s="3">
        <v>4</v>
      </c>
      <c r="F24" s="2">
        <v>1</v>
      </c>
      <c r="G24" s="55">
        <f t="shared" si="0"/>
        <v>32963</v>
      </c>
      <c r="H24" s="4">
        <v>0</v>
      </c>
      <c r="I24" s="1">
        <v>0</v>
      </c>
      <c r="J24" s="51">
        <f t="shared" si="1"/>
        <v>0</v>
      </c>
      <c r="K24" s="54">
        <f t="shared" si="2"/>
        <v>0</v>
      </c>
      <c r="L24" s="4" t="s">
        <v>96</v>
      </c>
      <c r="M24" s="54">
        <f t="shared" si="15"/>
        <v>30</v>
      </c>
      <c r="N24" s="53">
        <f t="shared" si="3"/>
        <v>24.016438356164382</v>
      </c>
      <c r="O24" s="55">
        <f t="shared" si="4"/>
        <v>43921</v>
      </c>
      <c r="P24" s="53">
        <f t="shared" si="5"/>
        <v>5.9835616438356176</v>
      </c>
      <c r="Q24" s="111">
        <f t="shared" si="6"/>
        <v>0</v>
      </c>
      <c r="R24" s="150" t="s">
        <v>130</v>
      </c>
      <c r="S24" s="151">
        <v>17</v>
      </c>
      <c r="T24" s="152">
        <v>4</v>
      </c>
      <c r="U24" s="151">
        <v>2035</v>
      </c>
      <c r="V24" s="116">
        <f t="shared" si="7"/>
        <v>54878</v>
      </c>
      <c r="W24" s="53">
        <f t="shared" si="8"/>
        <v>0</v>
      </c>
      <c r="X24" s="53">
        <f t="shared" si="9"/>
        <v>0</v>
      </c>
      <c r="Y24" s="53">
        <f t="shared" si="10"/>
        <v>0</v>
      </c>
      <c r="Z24" s="53">
        <f t="shared" si="11"/>
        <v>0</v>
      </c>
      <c r="AA24" s="53">
        <f>IF($V24&lt;=Z$2,0,IF($O24&lt;=Z$2,0,IF($G24&gt;=AA$2,0,IF($K24&gt;=$J24,0,IF($O24&lt;=AA$2,($J24-(SUM($K24,SUM($Z24:Z24)))),IF($L24=$D$139,(($J24-$K24)/$P24),(($J24-SUM($Z24:Z24))*$Q24))*IF($V24&lt;=AA$2,(DATEDIF(Z$2,$V24,"D")/365),IF($G24&gt;Z$2,(DATEDIF($G24,AA$2,"D")/365),1)))))))</f>
        <v>0</v>
      </c>
      <c r="AB24" s="53">
        <f>IF($V24&lt;=AA$2,0,IF($O24&lt;=AA$2,0,IF($G24&gt;=AB$2,0,IF($K24&gt;=$J24,0,IF($O24&lt;=AB$2,($J24-(SUM($K24,SUM($Z24:AA24)))),IF($L24=$D$139,(($J24-$K24)/$P24),(($J24-SUM($Z24:AA24))*$Q24))*IF($V24&lt;=AB$2,(DATEDIF(AA$2,$V24,"D")/365),IF($G24&gt;AA$2,(DATEDIF($G24,AB$2,"D")/365),1)))))))</f>
        <v>0</v>
      </c>
      <c r="AC24" s="53">
        <f>IF($V24&lt;=AB$2,0,IF($O24&lt;=AB$2,0,IF($G24&gt;=AC$2,0,IF($K24&gt;=$J24,0,IF($O24&lt;=AC$2,($J24-(SUM($K24,SUM($Z24:AB24)))),IF($L24=$D$139,(($J24-$K24)/$P24),(($J24-SUM($Z24:AB24))*$Q24))*IF($V24&lt;=AC$2,(DATEDIF(AB$2,$V24,"D")/365),IF($G24&gt;AB$2,(DATEDIF($G24,AC$2,"D")/365),1)))))))</f>
        <v>0</v>
      </c>
      <c r="AD24" s="53">
        <f>IF($V24&lt;=AC$2,0,IF($O24&lt;=AC$2,0,IF($G24&gt;=AD$2,0,IF($K24&gt;=$J24,0,IF($O24&lt;=AD$2,($J24-(SUM($K24,SUM($Z24:AC24)))),IF($L24=$D$139,(($J24-$K24)/$P24),(($J24-SUM($Z24:AC24))*$Q24))*IF($V24&lt;=AD$2,(DATEDIF(AC$2,$V24,"D")/365),IF($G24&gt;AC$2,(DATEDIF($G24,AD$2,"D")/365),1)))))))</f>
        <v>0</v>
      </c>
      <c r="AE24" s="53">
        <f>IF($V24&lt;=AD$2,0,IF($O24&lt;=AD$2,0,IF($G24&gt;=AE$2,0,IF($K24&gt;=$J24,0,IF($O24&lt;=AE$2,($J24-(SUM($K24,SUM($Z24:AD24)))),IF($L24=$D$139,(($J24-$K24)/$P24),(($J24-SUM($Z24:AD24))*$Q24))*IF($V24&lt;=AE$2,(DATEDIF(AD$2,$V24,"D")/365),IF($G24&gt;AD$2,(DATEDIF($G24,AE$2,"D")/365),1)))))))</f>
        <v>0</v>
      </c>
      <c r="AF24" s="53">
        <f>IF($V24&lt;=AE$2,0,IF($O24&lt;=AE$2,0,IF($G24&gt;=AF$2,0,IF($K24&gt;=$J24,0,IF($O24&lt;=AF$2,($J24-(SUM($K24,SUM($Z24:AE24)))),IF($L24=$D$139,(($J24-$K24)/$P24),(($J24-SUM($Z24:AE24))*$Q24))*IF($V24&lt;=AF$2,(DATEDIF(AE$2,$V24,"D")/365),IF($G24&gt;AE$2,(DATEDIF($G24,AF$2,"D")/365),1)))))))</f>
        <v>0</v>
      </c>
      <c r="AG24" s="53">
        <f>IF($V24&lt;=AF$2,0,IF($O24&lt;=AF$2,0,IF($G24&gt;=AG$2,0,IF($K24&gt;=$J24,0,IF($O24&lt;=AG$2,($J24-(SUM($K24,SUM($Z24:AF24)))),IF($L24=$D$139,(($J24-$K24)/$P24),(($J24-SUM($Z24:AF24))*$Q24))*IF($V24&lt;=AG$2,(DATEDIF(AF$2,$V24,"D")/365),IF($G24&gt;AF$2,(DATEDIF($G24,AG$2,"D")/365),1)))))))</f>
        <v>0</v>
      </c>
      <c r="AH24" s="53">
        <f>IF($V24&lt;=AG$2,0,IF($O24&lt;=AG$2,0,IF($G24&gt;=AH$2,0,IF($K24&gt;=$J24,0,IF($O24&lt;=AH$2,($J24-(SUM($K24,SUM($Z24:AG24)))),IF($L24=$D$139,(($J24-$K24)/$P24),(($J24-SUM($Z24:AG24))*$Q24))*IF($V24&lt;=AH$2,(DATEDIF(AG$2,$V24,"D")/365),IF($G24&gt;AG$2,(DATEDIF($G24,AH$2,"D")/365),1)))))))</f>
        <v>0</v>
      </c>
      <c r="AI24" s="53">
        <f>IF($V24&lt;=AH$2,0,IF($O24&lt;=AH$2,0,IF($G24&gt;=AI$2,0,IF($K24&gt;=$J24,0,IF($O24&lt;=AI$2,($J24-(SUM($K24,SUM($Z24:AH24)))),IF($L24=$D$139,(($J24-$K24)/$P24),(($J24-SUM($Z24:AH24))*$Q24))*IF($V24&lt;=AI$2,(DATEDIF(AH$2,$V24,"D")/365),IF($G24&gt;AH$2,(DATEDIF($G24,AI$2,"D")/365),1)))))))</f>
        <v>0</v>
      </c>
      <c r="AJ24" s="53">
        <f>IF($V24&lt;=AI$2,0,IF($O24&lt;=AI$2,0,IF($G24&gt;=AJ$2,0,IF($K24&gt;=$J24,0,IF($O24&lt;=AJ$2,($J24-(SUM($K24,SUM($Z24:AI24)))),IF($L24=$D$139,(($J24-$K24)/$P24),(($J24-SUM($Z24:AI24))*$Q24))*IF($V24&lt;=AJ$2,(DATEDIF(AI$2,$V24,"D")/365),IF($G24&gt;AI$2,(DATEDIF($G24,AJ$2,"D")/365),1)))))))</f>
        <v>0</v>
      </c>
      <c r="AK24" s="53">
        <f>IF($V24&lt;=AJ$2,0,IF($O24&lt;=AJ$2,0,IF($G24&gt;=AK$2,0,IF($K24&gt;=$J24,0,IF($O24&lt;=AK$2,($J24-(SUM($K24,SUM($Z24:AJ24)))),IF($L24=$D$139,(($J24-$K24)/$P24),(($J24-SUM($Z24:AJ24))*$Q24))*IF($V24&lt;=AK$2,(DATEDIF(AJ$2,$V24,"D")/365),IF($G24&gt;AJ$2,(DATEDIF($G24,AK$2,"D")/365),1)))))))</f>
        <v>0</v>
      </c>
      <c r="AL24" s="53">
        <f>IF($V24&lt;=AK$2,0,IF($O24&lt;=AK$2,0,IF($G24&gt;=AL$2,0,IF($K24&gt;=$J24,0,IF($O24&lt;=AL$2,($J24-(SUM($K24,SUM($Z24:AK24)))),IF($L24=$D$139,(($J24-$K24)/$P24),(($J24-SUM($Z24:AK24))*$Q24))*IF($V24&lt;=AL$2,(DATEDIF(AK$2,$V24,"D")/365),IF($G24&gt;AK$2,(DATEDIF($G24,AL$2,"D")/365),1)))))))</f>
        <v>0</v>
      </c>
      <c r="AM24" s="53">
        <f>IF($V24&lt;=AL$2,0,IF($O24&lt;=AL$2,0,IF($G24&gt;=AM$2,0,IF($K24&gt;=$J24,0,IF($O24&lt;=AM$2,($J24-(SUM($K24,SUM($Z24:AL24)))),IF($L24=$D$139,(($J24-$K24)/$P24),(($J24-SUM($Z24:AL24))*$Q24))*IF($V24&lt;=AM$2,(DATEDIF(AL$2,$V24,"D")/365),IF($G24&gt;AL$2,(DATEDIF($G24,AM$2,"D")/365),1)))))))</f>
        <v>0</v>
      </c>
      <c r="AN24" s="53">
        <f>IF($V24&lt;=AM$2,0,IF($O24&lt;=AM$2,0,IF($G24&gt;=AN$2,0,IF($K24&gt;=$J24,0,IF($O24&lt;=AN$2,($J24-(SUM($K24,SUM($Z24:AM24)))),IF($L24=$D$139,(($J24-$K24)/$P24),(($J24-SUM($Z24:AM24))*$Q24))*IF($V24&lt;=AN$2,(DATEDIF(AM$2,$V24,"D")/365),IF($G24&gt;AM$2,(DATEDIF($G24,AN$2,"D")/365),1)))))))</f>
        <v>0</v>
      </c>
      <c r="AO24" s="53">
        <f>IF($V24&lt;=AN$2,0,IF($O24&lt;=AN$2,0,IF($G24&gt;=AO$2,0,IF($K24&gt;=$J24,0,IF($O24&lt;=AO$2,($J24-(SUM($K24,SUM($Z24:AN24)))),IF($L24=$D$139,(($J24-$K24)/$P24),(($J24-SUM($Z24:AN24))*$Q24))*IF($V24&lt;=AO$2,(DATEDIF(AN$2,$V24,"D")/365),IF($G24&gt;AN$2,(DATEDIF($G24,AO$2,"D")/365),1)))))))</f>
        <v>0</v>
      </c>
      <c r="AP24" s="53">
        <f>IF($V24&lt;=AO$2,0,IF($O24&lt;=AO$2,0,IF($G24&gt;=AP$2,0,IF($K24&gt;=$J24,0,IF($O24&lt;=AP$2,($J24-(SUM($K24,SUM($Z24:AO24)))),IF($L24=$D$139,(($J24-$K24)/$P24),(($J24-SUM($Z24:AO24))*$Q24))*IF($V24&lt;=AP$2,(DATEDIF(AO$2,$V24,"D")/365),IF($G24&gt;AO$2,(DATEDIF($G24,AP$2,"D")/365),1)))))))</f>
        <v>0</v>
      </c>
      <c r="AQ24" s="53">
        <f>IF($V24&lt;=AP$2,0,IF($O24&lt;=AP$2,0,IF($G24&gt;=AQ$2,0,IF($K24&gt;=$J24,0,IF($O24&lt;=AQ$2,($J24-(SUM($K24,SUM($Z24:AP24)))),IF($L24=$D$139,(($J24-$K24)/$P24),(($J24-SUM($Z24:AP24))*$Q24))*IF($V24&lt;=AQ$2,(DATEDIF(AP$2,$V24,"D")/365),IF($G24&gt;AP$2,(DATEDIF($G24,AQ$2,"D")/365),1)))))))</f>
        <v>0</v>
      </c>
      <c r="AR24" s="53">
        <f>IF($V24&lt;=AQ$2,0,IF($O24&lt;=AQ$2,0,IF($G24&gt;=AR$2,0,IF($K24&gt;=$J24,0,IF($O24&lt;=AR$2,($J24-(SUM($K24,SUM($Z24:AQ24)))),IF($L24=$D$139,(($J24-$K24)/$P24),(($J24-SUM($Z24:AQ24))*$Q24))*IF($V24&lt;=AR$2,(DATEDIF(AQ$2,$V24,"D")/365),IF($G24&gt;AQ$2,(DATEDIF($G24,AR$2,"D")/365),1)))))))</f>
        <v>0</v>
      </c>
      <c r="AS24" s="53">
        <f>IF($V24&lt;=AR$2,0,IF($O24&lt;=AR$2,0,IF($G24&gt;=AS$2,0,IF($K24&gt;=$J24,0,IF($O24&lt;=AS$2,($J24-(SUM($K24,SUM($Z24:AR24)))),IF($L24=$D$139,(($J24-$K24)/$P24),(($J24-SUM($Z24:AR24))*$Q24))*IF($V24&lt;=AS$2,(DATEDIF(AR$2,$V24,"D")/365),IF($G24&gt;AR$2,(DATEDIF($G24,AS$2,"D")/365),1)))))))</f>
        <v>0</v>
      </c>
      <c r="AT24" s="53">
        <f>IF($V24&lt;=AS$2,0,IF($O24&lt;=AS$2,0,IF($G24&gt;=AT$2,0,IF($K24&gt;=$J24,0,IF($O24&lt;=AT$2,($J24-(SUM($K24,SUM($Z24:AS24)))),IF($L24=$D$139,(($J24-$K24)/$P24),(($J24-SUM($Z24:AS24))*$Q24))*IF($V24&lt;=AT$2,(DATEDIF(AS$2,$V24,"D")/365),IF($G24&gt;AS$2,(DATEDIF($G24,AT$2,"D")/365),1)))))))</f>
        <v>0</v>
      </c>
      <c r="AU24" s="53">
        <f>IF($V24&lt;=AT$2,0,IF($O24&lt;=AT$2,0,IF($G24&gt;=AU$2,0,IF($K24&gt;=$J24,0,IF($O24&lt;=AU$2,($J24-(SUM($K24,SUM($Z24:AT24)))),IF($L24=$D$139,(($J24-$K24)/$P24),(($J24-SUM($Z24:AT24))*$Q24))*IF($V24&lt;=AU$2,(DATEDIF(AT$2,$V24,"D")/365),IF($G24&gt;AT$2,(DATEDIF($G24,AU$2,"D")/365),1)))))))</f>
        <v>0</v>
      </c>
      <c r="AV24" s="53">
        <f>IF($V24&lt;=AU$2,0,IF($O24&lt;=AU$2,0,IF($G24&gt;=AV$2,0,IF($K24&gt;=$J24,0,IF($O24&lt;=AV$2,($J24-(SUM($K24,SUM($Z24:AU24)))),IF($L24=$D$139,(($J24-$K24)/$P24),(($J24-SUM($Z24:AU24))*$Q24))*IF($V24&lt;=AV$2,(DATEDIF(AU$2,$V24,"D")/365),IF($G24&gt;AU$2,(DATEDIF($G24,AV$2,"D")/365),1)))))))</f>
        <v>0</v>
      </c>
      <c r="AW24" s="53">
        <f>IF($V24&lt;=AV$2,0,IF($O24&lt;=AV$2,0,IF($G24&gt;=AW$2,0,IF($K24&gt;=$J24,0,IF($O24&lt;=AW$2,($J24-(SUM($K24,SUM($Z24:AV24)))),IF($L24=$D$139,(($J24-$K24)/$P24),(($J24-SUM($Z24:AV24))*$Q24))*IF($V24&lt;=AW$2,(DATEDIF(AV$2,$V24,"D")/365),IF($G24&gt;AV$2,(DATEDIF($G24,AW$2,"D")/365),1)))))))</f>
        <v>0</v>
      </c>
      <c r="AX24" s="53">
        <f>IF($V24&lt;=AW$2,0,IF($O24&lt;=AW$2,0,IF($G24&gt;=AX$2,0,IF($K24&gt;=$J24,0,IF($O24&lt;=AX$2,($J24-(SUM($K24,SUM($Z24:AW24)))),IF($L24=$D$139,(($J24-$K24)/$P24),(($J24-SUM($Z24:AW24))*$Q24))*IF($V24&lt;=AX$2,(DATEDIF(AW$2,$V24,"D")/365),IF($G24&gt;AW$2,(DATEDIF($G24,AX$2,"D")/365),1)))))))</f>
        <v>0</v>
      </c>
      <c r="AY24" s="53">
        <f>IF($V24&lt;=AX$2,0,IF($O24&lt;=AX$2,0,IF($G24&gt;=AY$2,0,IF($K24&gt;=$J24,0,IF($O24&lt;=AY$2,($J24-(SUM($K24,SUM($Z24:AX24)))),IF($L24=$D$139,(($J24-$K24)/$P24),(($J24-SUM($Z24:AX24))*$Q24))*IF($V24&lt;=AY$2,(DATEDIF(AX$2,$V24,"D")/365),IF($G24&gt;AX$2,(DATEDIF($G24,AY$2,"D")/365),1)))))))</f>
        <v>0</v>
      </c>
      <c r="AZ24" s="52"/>
      <c r="BA24" s="52"/>
      <c r="BB24" s="126">
        <f>IF($V24&lt;=BB$2,0,IF($G24&gt;=BB$2,0,IF($G24&gt;$W$3,(J24-Z24),IF($G24&lt;=$W$3,J24-SUM(W24,$Z24:Z24),0))))</f>
        <v>0</v>
      </c>
      <c r="BC24" s="53">
        <f t="shared" si="14"/>
        <v>0</v>
      </c>
      <c r="BD24" s="52">
        <f t="shared" si="14"/>
        <v>0</v>
      </c>
      <c r="BE24" s="53">
        <f t="shared" si="14"/>
        <v>0</v>
      </c>
      <c r="BF24" s="52">
        <f t="shared" si="14"/>
        <v>0</v>
      </c>
      <c r="BG24" s="53">
        <f t="shared" si="14"/>
        <v>0</v>
      </c>
      <c r="BH24" s="52">
        <f t="shared" si="14"/>
        <v>0</v>
      </c>
      <c r="BI24" s="53">
        <f t="shared" si="14"/>
        <v>0</v>
      </c>
      <c r="BJ24" s="52">
        <f t="shared" si="14"/>
        <v>0</v>
      </c>
      <c r="BK24" s="53">
        <f t="shared" si="14"/>
        <v>0</v>
      </c>
      <c r="BL24" s="52">
        <f t="shared" si="14"/>
        <v>0</v>
      </c>
      <c r="BM24" s="53">
        <f t="shared" si="14"/>
        <v>0</v>
      </c>
      <c r="BN24" s="52">
        <f t="shared" si="14"/>
        <v>0</v>
      </c>
      <c r="BO24" s="53">
        <f t="shared" si="14"/>
        <v>0</v>
      </c>
      <c r="BP24" s="52">
        <f t="shared" si="14"/>
        <v>0</v>
      </c>
      <c r="BQ24" s="53">
        <f t="shared" si="14"/>
        <v>0</v>
      </c>
      <c r="BR24" s="52">
        <f t="shared" si="14"/>
        <v>0</v>
      </c>
      <c r="BS24" s="53">
        <f t="shared" si="16"/>
        <v>0</v>
      </c>
      <c r="BT24" s="52">
        <f t="shared" si="13"/>
        <v>0</v>
      </c>
      <c r="BU24" s="53">
        <f t="shared" si="13"/>
        <v>0</v>
      </c>
      <c r="BV24" s="52">
        <f t="shared" si="13"/>
        <v>0</v>
      </c>
      <c r="BW24" s="53">
        <f t="shared" si="13"/>
        <v>0</v>
      </c>
      <c r="BX24" s="52">
        <f t="shared" si="13"/>
        <v>0</v>
      </c>
      <c r="BY24" s="53">
        <f t="shared" si="13"/>
        <v>0</v>
      </c>
      <c r="BZ24" s="52">
        <f t="shared" si="13"/>
        <v>0</v>
      </c>
      <c r="CA24" s="53">
        <f t="shared" si="13"/>
        <v>0</v>
      </c>
    </row>
    <row r="25" spans="1:79">
      <c r="A25" s="20">
        <v>24</v>
      </c>
      <c r="B25" s="20" t="s">
        <v>97</v>
      </c>
      <c r="C25" s="20" t="s">
        <v>126</v>
      </c>
      <c r="D25" s="2">
        <v>1990</v>
      </c>
      <c r="E25" s="3">
        <v>4</v>
      </c>
      <c r="F25" s="2">
        <v>1</v>
      </c>
      <c r="G25" s="55">
        <f t="shared" si="0"/>
        <v>32963</v>
      </c>
      <c r="H25" s="4">
        <v>0</v>
      </c>
      <c r="I25" s="1">
        <v>0</v>
      </c>
      <c r="J25" s="51">
        <f t="shared" si="1"/>
        <v>0</v>
      </c>
      <c r="K25" s="54">
        <f t="shared" si="2"/>
        <v>0</v>
      </c>
      <c r="L25" s="4" t="s">
        <v>96</v>
      </c>
      <c r="M25" s="54">
        <f t="shared" si="15"/>
        <v>30</v>
      </c>
      <c r="N25" s="53">
        <f t="shared" si="3"/>
        <v>24.016438356164382</v>
      </c>
      <c r="O25" s="55">
        <f t="shared" si="4"/>
        <v>43921</v>
      </c>
      <c r="P25" s="53">
        <f t="shared" si="5"/>
        <v>5.9835616438356176</v>
      </c>
      <c r="Q25" s="111">
        <f t="shared" si="6"/>
        <v>0</v>
      </c>
      <c r="R25" s="150" t="s">
        <v>130</v>
      </c>
      <c r="S25" s="151">
        <v>17</v>
      </c>
      <c r="T25" s="152">
        <v>4</v>
      </c>
      <c r="U25" s="151">
        <v>2035</v>
      </c>
      <c r="V25" s="116">
        <f t="shared" si="7"/>
        <v>54878</v>
      </c>
      <c r="W25" s="53">
        <f t="shared" si="8"/>
        <v>0</v>
      </c>
      <c r="X25" s="53">
        <f t="shared" si="9"/>
        <v>0</v>
      </c>
      <c r="Y25" s="53">
        <f t="shared" si="10"/>
        <v>0</v>
      </c>
      <c r="Z25" s="53">
        <f t="shared" si="11"/>
        <v>0</v>
      </c>
      <c r="AA25" s="53">
        <f>IF($V25&lt;=Z$2,0,IF($O25&lt;=Z$2,0,IF($G25&gt;=AA$2,0,IF($K25&gt;=$J25,0,IF($O25&lt;=AA$2,($J25-(SUM($K25,SUM($Z25:Z25)))),IF($L25=$D$139,(($J25-$K25)/$P25),(($J25-SUM($Z25:Z25))*$Q25))*IF($V25&lt;=AA$2,(DATEDIF(Z$2,$V25,"D")/365),IF($G25&gt;Z$2,(DATEDIF($G25,AA$2,"D")/365),1)))))))</f>
        <v>0</v>
      </c>
      <c r="AB25" s="53">
        <f>IF($V25&lt;=AA$2,0,IF($O25&lt;=AA$2,0,IF($G25&gt;=AB$2,0,IF($K25&gt;=$J25,0,IF($O25&lt;=AB$2,($J25-(SUM($K25,SUM($Z25:AA25)))),IF($L25=$D$139,(($J25-$K25)/$P25),(($J25-SUM($Z25:AA25))*$Q25))*IF($V25&lt;=AB$2,(DATEDIF(AA$2,$V25,"D")/365),IF($G25&gt;AA$2,(DATEDIF($G25,AB$2,"D")/365),1)))))))</f>
        <v>0</v>
      </c>
      <c r="AC25" s="53">
        <f>IF($V25&lt;=AB$2,0,IF($O25&lt;=AB$2,0,IF($G25&gt;=AC$2,0,IF($K25&gt;=$J25,0,IF($O25&lt;=AC$2,($J25-(SUM($K25,SUM($Z25:AB25)))),IF($L25=$D$139,(($J25-$K25)/$P25),(($J25-SUM($Z25:AB25))*$Q25))*IF($V25&lt;=AC$2,(DATEDIF(AB$2,$V25,"D")/365),IF($G25&gt;AB$2,(DATEDIF($G25,AC$2,"D")/365),1)))))))</f>
        <v>0</v>
      </c>
      <c r="AD25" s="53">
        <f>IF($V25&lt;=AC$2,0,IF($O25&lt;=AC$2,0,IF($G25&gt;=AD$2,0,IF($K25&gt;=$J25,0,IF($O25&lt;=AD$2,($J25-(SUM($K25,SUM($Z25:AC25)))),IF($L25=$D$139,(($J25-$K25)/$P25),(($J25-SUM($Z25:AC25))*$Q25))*IF($V25&lt;=AD$2,(DATEDIF(AC$2,$V25,"D")/365),IF($G25&gt;AC$2,(DATEDIF($G25,AD$2,"D")/365),1)))))))</f>
        <v>0</v>
      </c>
      <c r="AE25" s="53">
        <f>IF($V25&lt;=AD$2,0,IF($O25&lt;=AD$2,0,IF($G25&gt;=AE$2,0,IF($K25&gt;=$J25,0,IF($O25&lt;=AE$2,($J25-(SUM($K25,SUM($Z25:AD25)))),IF($L25=$D$139,(($J25-$K25)/$P25),(($J25-SUM($Z25:AD25))*$Q25))*IF($V25&lt;=AE$2,(DATEDIF(AD$2,$V25,"D")/365),IF($G25&gt;AD$2,(DATEDIF($G25,AE$2,"D")/365),1)))))))</f>
        <v>0</v>
      </c>
      <c r="AF25" s="53">
        <f>IF($V25&lt;=AE$2,0,IF($O25&lt;=AE$2,0,IF($G25&gt;=AF$2,0,IF($K25&gt;=$J25,0,IF($O25&lt;=AF$2,($J25-(SUM($K25,SUM($Z25:AE25)))),IF($L25=$D$139,(($J25-$K25)/$P25),(($J25-SUM($Z25:AE25))*$Q25))*IF($V25&lt;=AF$2,(DATEDIF(AE$2,$V25,"D")/365),IF($G25&gt;AE$2,(DATEDIF($G25,AF$2,"D")/365),1)))))))</f>
        <v>0</v>
      </c>
      <c r="AG25" s="53">
        <f>IF($V25&lt;=AF$2,0,IF($O25&lt;=AF$2,0,IF($G25&gt;=AG$2,0,IF($K25&gt;=$J25,0,IF($O25&lt;=AG$2,($J25-(SUM($K25,SUM($Z25:AF25)))),IF($L25=$D$139,(($J25-$K25)/$P25),(($J25-SUM($Z25:AF25))*$Q25))*IF($V25&lt;=AG$2,(DATEDIF(AF$2,$V25,"D")/365),IF($G25&gt;AF$2,(DATEDIF($G25,AG$2,"D")/365),1)))))))</f>
        <v>0</v>
      </c>
      <c r="AH25" s="53">
        <f>IF($V25&lt;=AG$2,0,IF($O25&lt;=AG$2,0,IF($G25&gt;=AH$2,0,IF($K25&gt;=$J25,0,IF($O25&lt;=AH$2,($J25-(SUM($K25,SUM($Z25:AG25)))),IF($L25=$D$139,(($J25-$K25)/$P25),(($J25-SUM($Z25:AG25))*$Q25))*IF($V25&lt;=AH$2,(DATEDIF(AG$2,$V25,"D")/365),IF($G25&gt;AG$2,(DATEDIF($G25,AH$2,"D")/365),1)))))))</f>
        <v>0</v>
      </c>
      <c r="AI25" s="53">
        <f>IF($V25&lt;=AH$2,0,IF($O25&lt;=AH$2,0,IF($G25&gt;=AI$2,0,IF($K25&gt;=$J25,0,IF($O25&lt;=AI$2,($J25-(SUM($K25,SUM($Z25:AH25)))),IF($L25=$D$139,(($J25-$K25)/$P25),(($J25-SUM($Z25:AH25))*$Q25))*IF($V25&lt;=AI$2,(DATEDIF(AH$2,$V25,"D")/365),IF($G25&gt;AH$2,(DATEDIF($G25,AI$2,"D")/365),1)))))))</f>
        <v>0</v>
      </c>
      <c r="AJ25" s="53">
        <f>IF($V25&lt;=AI$2,0,IF($O25&lt;=AI$2,0,IF($G25&gt;=AJ$2,0,IF($K25&gt;=$J25,0,IF($O25&lt;=AJ$2,($J25-(SUM($K25,SUM($Z25:AI25)))),IF($L25=$D$139,(($J25-$K25)/$P25),(($J25-SUM($Z25:AI25))*$Q25))*IF($V25&lt;=AJ$2,(DATEDIF(AI$2,$V25,"D")/365),IF($G25&gt;AI$2,(DATEDIF($G25,AJ$2,"D")/365),1)))))))</f>
        <v>0</v>
      </c>
      <c r="AK25" s="53">
        <f>IF($V25&lt;=AJ$2,0,IF($O25&lt;=AJ$2,0,IF($G25&gt;=AK$2,0,IF($K25&gt;=$J25,0,IF($O25&lt;=AK$2,($J25-(SUM($K25,SUM($Z25:AJ25)))),IF($L25=$D$139,(($J25-$K25)/$P25),(($J25-SUM($Z25:AJ25))*$Q25))*IF($V25&lt;=AK$2,(DATEDIF(AJ$2,$V25,"D")/365),IF($G25&gt;AJ$2,(DATEDIF($G25,AK$2,"D")/365),1)))))))</f>
        <v>0</v>
      </c>
      <c r="AL25" s="53">
        <f>IF($V25&lt;=AK$2,0,IF($O25&lt;=AK$2,0,IF($G25&gt;=AL$2,0,IF($K25&gt;=$J25,0,IF($O25&lt;=AL$2,($J25-(SUM($K25,SUM($Z25:AK25)))),IF($L25=$D$139,(($J25-$K25)/$P25),(($J25-SUM($Z25:AK25))*$Q25))*IF($V25&lt;=AL$2,(DATEDIF(AK$2,$V25,"D")/365),IF($G25&gt;AK$2,(DATEDIF($G25,AL$2,"D")/365),1)))))))</f>
        <v>0</v>
      </c>
      <c r="AM25" s="53">
        <f>IF($V25&lt;=AL$2,0,IF($O25&lt;=AL$2,0,IF($G25&gt;=AM$2,0,IF($K25&gt;=$J25,0,IF($O25&lt;=AM$2,($J25-(SUM($K25,SUM($Z25:AL25)))),IF($L25=$D$139,(($J25-$K25)/$P25),(($J25-SUM($Z25:AL25))*$Q25))*IF($V25&lt;=AM$2,(DATEDIF(AL$2,$V25,"D")/365),IF($G25&gt;AL$2,(DATEDIF($G25,AM$2,"D")/365),1)))))))</f>
        <v>0</v>
      </c>
      <c r="AN25" s="53">
        <f>IF($V25&lt;=AM$2,0,IF($O25&lt;=AM$2,0,IF($G25&gt;=AN$2,0,IF($K25&gt;=$J25,0,IF($O25&lt;=AN$2,($J25-(SUM($K25,SUM($Z25:AM25)))),IF($L25=$D$139,(($J25-$K25)/$P25),(($J25-SUM($Z25:AM25))*$Q25))*IF($V25&lt;=AN$2,(DATEDIF(AM$2,$V25,"D")/365),IF($G25&gt;AM$2,(DATEDIF($G25,AN$2,"D")/365),1)))))))</f>
        <v>0</v>
      </c>
      <c r="AO25" s="53">
        <f>IF($V25&lt;=AN$2,0,IF($O25&lt;=AN$2,0,IF($G25&gt;=AO$2,0,IF($K25&gt;=$J25,0,IF($O25&lt;=AO$2,($J25-(SUM($K25,SUM($Z25:AN25)))),IF($L25=$D$139,(($J25-$K25)/$P25),(($J25-SUM($Z25:AN25))*$Q25))*IF($V25&lt;=AO$2,(DATEDIF(AN$2,$V25,"D")/365),IF($G25&gt;AN$2,(DATEDIF($G25,AO$2,"D")/365),1)))))))</f>
        <v>0</v>
      </c>
      <c r="AP25" s="53">
        <f>IF($V25&lt;=AO$2,0,IF($O25&lt;=AO$2,0,IF($G25&gt;=AP$2,0,IF($K25&gt;=$J25,0,IF($O25&lt;=AP$2,($J25-(SUM($K25,SUM($Z25:AO25)))),IF($L25=$D$139,(($J25-$K25)/$P25),(($J25-SUM($Z25:AO25))*$Q25))*IF($V25&lt;=AP$2,(DATEDIF(AO$2,$V25,"D")/365),IF($G25&gt;AO$2,(DATEDIF($G25,AP$2,"D")/365),1)))))))</f>
        <v>0</v>
      </c>
      <c r="AQ25" s="53">
        <f>IF($V25&lt;=AP$2,0,IF($O25&lt;=AP$2,0,IF($G25&gt;=AQ$2,0,IF($K25&gt;=$J25,0,IF($O25&lt;=AQ$2,($J25-(SUM($K25,SUM($Z25:AP25)))),IF($L25=$D$139,(($J25-$K25)/$P25),(($J25-SUM($Z25:AP25))*$Q25))*IF($V25&lt;=AQ$2,(DATEDIF(AP$2,$V25,"D")/365),IF($G25&gt;AP$2,(DATEDIF($G25,AQ$2,"D")/365),1)))))))</f>
        <v>0</v>
      </c>
      <c r="AR25" s="53">
        <f>IF($V25&lt;=AQ$2,0,IF($O25&lt;=AQ$2,0,IF($G25&gt;=AR$2,0,IF($K25&gt;=$J25,0,IF($O25&lt;=AR$2,($J25-(SUM($K25,SUM($Z25:AQ25)))),IF($L25=$D$139,(($J25-$K25)/$P25),(($J25-SUM($Z25:AQ25))*$Q25))*IF($V25&lt;=AR$2,(DATEDIF(AQ$2,$V25,"D")/365),IF($G25&gt;AQ$2,(DATEDIF($G25,AR$2,"D")/365),1)))))))</f>
        <v>0</v>
      </c>
      <c r="AS25" s="53">
        <f>IF($V25&lt;=AR$2,0,IF($O25&lt;=AR$2,0,IF($G25&gt;=AS$2,0,IF($K25&gt;=$J25,0,IF($O25&lt;=AS$2,($J25-(SUM($K25,SUM($Z25:AR25)))),IF($L25=$D$139,(($J25-$K25)/$P25),(($J25-SUM($Z25:AR25))*$Q25))*IF($V25&lt;=AS$2,(DATEDIF(AR$2,$V25,"D")/365),IF($G25&gt;AR$2,(DATEDIF($G25,AS$2,"D")/365),1)))))))</f>
        <v>0</v>
      </c>
      <c r="AT25" s="53">
        <f>IF($V25&lt;=AS$2,0,IF($O25&lt;=AS$2,0,IF($G25&gt;=AT$2,0,IF($K25&gt;=$J25,0,IF($O25&lt;=AT$2,($J25-(SUM($K25,SUM($Z25:AS25)))),IF($L25=$D$139,(($J25-$K25)/$P25),(($J25-SUM($Z25:AS25))*$Q25))*IF($V25&lt;=AT$2,(DATEDIF(AS$2,$V25,"D")/365),IF($G25&gt;AS$2,(DATEDIF($G25,AT$2,"D")/365),1)))))))</f>
        <v>0</v>
      </c>
      <c r="AU25" s="53">
        <f>IF($V25&lt;=AT$2,0,IF($O25&lt;=AT$2,0,IF($G25&gt;=AU$2,0,IF($K25&gt;=$J25,0,IF($O25&lt;=AU$2,($J25-(SUM($K25,SUM($Z25:AT25)))),IF($L25=$D$139,(($J25-$K25)/$P25),(($J25-SUM($Z25:AT25))*$Q25))*IF($V25&lt;=AU$2,(DATEDIF(AT$2,$V25,"D")/365),IF($G25&gt;AT$2,(DATEDIF($G25,AU$2,"D")/365),1)))))))</f>
        <v>0</v>
      </c>
      <c r="AV25" s="53">
        <f>IF($V25&lt;=AU$2,0,IF($O25&lt;=AU$2,0,IF($G25&gt;=AV$2,0,IF($K25&gt;=$J25,0,IF($O25&lt;=AV$2,($J25-(SUM($K25,SUM($Z25:AU25)))),IF($L25=$D$139,(($J25-$K25)/$P25),(($J25-SUM($Z25:AU25))*$Q25))*IF($V25&lt;=AV$2,(DATEDIF(AU$2,$V25,"D")/365),IF($G25&gt;AU$2,(DATEDIF($G25,AV$2,"D")/365),1)))))))</f>
        <v>0</v>
      </c>
      <c r="AW25" s="53">
        <f>IF($V25&lt;=AV$2,0,IF($O25&lt;=AV$2,0,IF($G25&gt;=AW$2,0,IF($K25&gt;=$J25,0,IF($O25&lt;=AW$2,($J25-(SUM($K25,SUM($Z25:AV25)))),IF($L25=$D$139,(($J25-$K25)/$P25),(($J25-SUM($Z25:AV25))*$Q25))*IF($V25&lt;=AW$2,(DATEDIF(AV$2,$V25,"D")/365),IF($G25&gt;AV$2,(DATEDIF($G25,AW$2,"D")/365),1)))))))</f>
        <v>0</v>
      </c>
      <c r="AX25" s="53">
        <f>IF($V25&lt;=AW$2,0,IF($O25&lt;=AW$2,0,IF($G25&gt;=AX$2,0,IF($K25&gt;=$J25,0,IF($O25&lt;=AX$2,($J25-(SUM($K25,SUM($Z25:AW25)))),IF($L25=$D$139,(($J25-$K25)/$P25),(($J25-SUM($Z25:AW25))*$Q25))*IF($V25&lt;=AX$2,(DATEDIF(AW$2,$V25,"D")/365),IF($G25&gt;AW$2,(DATEDIF($G25,AX$2,"D")/365),1)))))))</f>
        <v>0</v>
      </c>
      <c r="AY25" s="53">
        <f>IF($V25&lt;=AX$2,0,IF($O25&lt;=AX$2,0,IF($G25&gt;=AY$2,0,IF($K25&gt;=$J25,0,IF($O25&lt;=AY$2,($J25-(SUM($K25,SUM($Z25:AX25)))),IF($L25=$D$139,(($J25-$K25)/$P25),(($J25-SUM($Z25:AX25))*$Q25))*IF($V25&lt;=AY$2,(DATEDIF(AX$2,$V25,"D")/365),IF($G25&gt;AX$2,(DATEDIF($G25,AY$2,"D")/365),1)))))))</f>
        <v>0</v>
      </c>
      <c r="AZ25" s="52"/>
      <c r="BA25" s="52"/>
      <c r="BB25" s="126">
        <f>IF($V25&lt;=BB$2,0,IF($G25&gt;=BB$2,0,IF($G25&gt;$W$3,(J25-Z25),IF($G25&lt;=$W$3,J25-SUM(W25,$Z25:Z25),0))))</f>
        <v>0</v>
      </c>
      <c r="BC25" s="53">
        <f t="shared" si="14"/>
        <v>0</v>
      </c>
      <c r="BD25" s="52">
        <f t="shared" si="14"/>
        <v>0</v>
      </c>
      <c r="BE25" s="53">
        <f t="shared" si="14"/>
        <v>0</v>
      </c>
      <c r="BF25" s="52">
        <f t="shared" si="14"/>
        <v>0</v>
      </c>
      <c r="BG25" s="53">
        <f t="shared" si="14"/>
        <v>0</v>
      </c>
      <c r="BH25" s="52">
        <f t="shared" si="14"/>
        <v>0</v>
      </c>
      <c r="BI25" s="53">
        <f t="shared" si="14"/>
        <v>0</v>
      </c>
      <c r="BJ25" s="52">
        <f t="shared" si="14"/>
        <v>0</v>
      </c>
      <c r="BK25" s="53">
        <f t="shared" si="14"/>
        <v>0</v>
      </c>
      <c r="BL25" s="52">
        <f t="shared" si="14"/>
        <v>0</v>
      </c>
      <c r="BM25" s="53">
        <f t="shared" si="14"/>
        <v>0</v>
      </c>
      <c r="BN25" s="52">
        <f t="shared" si="14"/>
        <v>0</v>
      </c>
      <c r="BO25" s="53">
        <f t="shared" si="14"/>
        <v>0</v>
      </c>
      <c r="BP25" s="52">
        <f t="shared" si="14"/>
        <v>0</v>
      </c>
      <c r="BQ25" s="53">
        <f t="shared" si="14"/>
        <v>0</v>
      </c>
      <c r="BR25" s="52">
        <f t="shared" si="14"/>
        <v>0</v>
      </c>
      <c r="BS25" s="53">
        <f t="shared" si="16"/>
        <v>0</v>
      </c>
      <c r="BT25" s="52">
        <f t="shared" si="13"/>
        <v>0</v>
      </c>
      <c r="BU25" s="53">
        <f t="shared" si="13"/>
        <v>0</v>
      </c>
      <c r="BV25" s="52">
        <f t="shared" si="13"/>
        <v>0</v>
      </c>
      <c r="BW25" s="53">
        <f t="shared" si="13"/>
        <v>0</v>
      </c>
      <c r="BX25" s="52">
        <f t="shared" si="13"/>
        <v>0</v>
      </c>
      <c r="BY25" s="53">
        <f t="shared" si="13"/>
        <v>0</v>
      </c>
      <c r="BZ25" s="52">
        <f t="shared" si="13"/>
        <v>0</v>
      </c>
      <c r="CA25" s="53">
        <f t="shared" si="13"/>
        <v>0</v>
      </c>
    </row>
    <row r="26" spans="1:79">
      <c r="A26" s="20">
        <v>25</v>
      </c>
      <c r="B26" s="20" t="s">
        <v>97</v>
      </c>
      <c r="C26" s="20" t="s">
        <v>126</v>
      </c>
      <c r="D26" s="2">
        <v>1990</v>
      </c>
      <c r="E26" s="3">
        <v>4</v>
      </c>
      <c r="F26" s="2">
        <v>1</v>
      </c>
      <c r="G26" s="55">
        <f t="shared" si="0"/>
        <v>32963</v>
      </c>
      <c r="H26" s="4">
        <v>0</v>
      </c>
      <c r="I26" s="1">
        <v>0</v>
      </c>
      <c r="J26" s="51">
        <f t="shared" si="1"/>
        <v>0</v>
      </c>
      <c r="K26" s="54">
        <f t="shared" si="2"/>
        <v>0</v>
      </c>
      <c r="L26" s="4" t="s">
        <v>96</v>
      </c>
      <c r="M26" s="54">
        <f t="shared" si="15"/>
        <v>30</v>
      </c>
      <c r="N26" s="53">
        <f t="shared" si="3"/>
        <v>24.016438356164382</v>
      </c>
      <c r="O26" s="55">
        <f t="shared" si="4"/>
        <v>43921</v>
      </c>
      <c r="P26" s="53">
        <f t="shared" si="5"/>
        <v>5.9835616438356176</v>
      </c>
      <c r="Q26" s="111">
        <f t="shared" si="6"/>
        <v>0</v>
      </c>
      <c r="R26" s="150" t="s">
        <v>130</v>
      </c>
      <c r="S26" s="151">
        <v>17</v>
      </c>
      <c r="T26" s="152">
        <v>4</v>
      </c>
      <c r="U26" s="151">
        <v>2035</v>
      </c>
      <c r="V26" s="116">
        <f t="shared" si="7"/>
        <v>54878</v>
      </c>
      <c r="W26" s="53">
        <f t="shared" si="8"/>
        <v>0</v>
      </c>
      <c r="X26" s="53">
        <f t="shared" si="9"/>
        <v>0</v>
      </c>
      <c r="Y26" s="53">
        <f t="shared" si="10"/>
        <v>0</v>
      </c>
      <c r="Z26" s="53">
        <f t="shared" si="11"/>
        <v>0</v>
      </c>
      <c r="AA26" s="53">
        <f>IF($V26&lt;=Z$2,0,IF($O26&lt;=Z$2,0,IF($G26&gt;=AA$2,0,IF($K26&gt;=$J26,0,IF($O26&lt;=AA$2,($J26-(SUM($K26,SUM($Z26:Z26)))),IF($L26=$D$139,(($J26-$K26)/$P26),(($J26-SUM($Z26:Z26))*$Q26))*IF($V26&lt;=AA$2,(DATEDIF(Z$2,$V26,"D")/365),IF($G26&gt;Z$2,(DATEDIF($G26,AA$2,"D")/365),1)))))))</f>
        <v>0</v>
      </c>
      <c r="AB26" s="53">
        <f>IF($V26&lt;=AA$2,0,IF($O26&lt;=AA$2,0,IF($G26&gt;=AB$2,0,IF($K26&gt;=$J26,0,IF($O26&lt;=AB$2,($J26-(SUM($K26,SUM($Z26:AA26)))),IF($L26=$D$139,(($J26-$K26)/$P26),(($J26-SUM($Z26:AA26))*$Q26))*IF($V26&lt;=AB$2,(DATEDIF(AA$2,$V26,"D")/365),IF($G26&gt;AA$2,(DATEDIF($G26,AB$2,"D")/365),1)))))))</f>
        <v>0</v>
      </c>
      <c r="AC26" s="53">
        <f>IF($V26&lt;=AB$2,0,IF($O26&lt;=AB$2,0,IF($G26&gt;=AC$2,0,IF($K26&gt;=$J26,0,IF($O26&lt;=AC$2,($J26-(SUM($K26,SUM($Z26:AB26)))),IF($L26=$D$139,(($J26-$K26)/$P26),(($J26-SUM($Z26:AB26))*$Q26))*IF($V26&lt;=AC$2,(DATEDIF(AB$2,$V26,"D")/365),IF($G26&gt;AB$2,(DATEDIF($G26,AC$2,"D")/365),1)))))))</f>
        <v>0</v>
      </c>
      <c r="AD26" s="53">
        <f>IF($V26&lt;=AC$2,0,IF($O26&lt;=AC$2,0,IF($G26&gt;=AD$2,0,IF($K26&gt;=$J26,0,IF($O26&lt;=AD$2,($J26-(SUM($K26,SUM($Z26:AC26)))),IF($L26=$D$139,(($J26-$K26)/$P26),(($J26-SUM($Z26:AC26))*$Q26))*IF($V26&lt;=AD$2,(DATEDIF(AC$2,$V26,"D")/365),IF($G26&gt;AC$2,(DATEDIF($G26,AD$2,"D")/365),1)))))))</f>
        <v>0</v>
      </c>
      <c r="AE26" s="53">
        <f>IF($V26&lt;=AD$2,0,IF($O26&lt;=AD$2,0,IF($G26&gt;=AE$2,0,IF($K26&gt;=$J26,0,IF($O26&lt;=AE$2,($J26-(SUM($K26,SUM($Z26:AD26)))),IF($L26=$D$139,(($J26-$K26)/$P26),(($J26-SUM($Z26:AD26))*$Q26))*IF($V26&lt;=AE$2,(DATEDIF(AD$2,$V26,"D")/365),IF($G26&gt;AD$2,(DATEDIF($G26,AE$2,"D")/365),1)))))))</f>
        <v>0</v>
      </c>
      <c r="AF26" s="53">
        <f>IF($V26&lt;=AE$2,0,IF($O26&lt;=AE$2,0,IF($G26&gt;=AF$2,0,IF($K26&gt;=$J26,0,IF($O26&lt;=AF$2,($J26-(SUM($K26,SUM($Z26:AE26)))),IF($L26=$D$139,(($J26-$K26)/$P26),(($J26-SUM($Z26:AE26))*$Q26))*IF($V26&lt;=AF$2,(DATEDIF(AE$2,$V26,"D")/365),IF($G26&gt;AE$2,(DATEDIF($G26,AF$2,"D")/365),1)))))))</f>
        <v>0</v>
      </c>
      <c r="AG26" s="53">
        <f>IF($V26&lt;=AF$2,0,IF($O26&lt;=AF$2,0,IF($G26&gt;=AG$2,0,IF($K26&gt;=$J26,0,IF($O26&lt;=AG$2,($J26-(SUM($K26,SUM($Z26:AF26)))),IF($L26=$D$139,(($J26-$K26)/$P26),(($J26-SUM($Z26:AF26))*$Q26))*IF($V26&lt;=AG$2,(DATEDIF(AF$2,$V26,"D")/365),IF($G26&gt;AF$2,(DATEDIF($G26,AG$2,"D")/365),1)))))))</f>
        <v>0</v>
      </c>
      <c r="AH26" s="53">
        <f>IF($V26&lt;=AG$2,0,IF($O26&lt;=AG$2,0,IF($G26&gt;=AH$2,0,IF($K26&gt;=$J26,0,IF($O26&lt;=AH$2,($J26-(SUM($K26,SUM($Z26:AG26)))),IF($L26=$D$139,(($J26-$K26)/$P26),(($J26-SUM($Z26:AG26))*$Q26))*IF($V26&lt;=AH$2,(DATEDIF(AG$2,$V26,"D")/365),IF($G26&gt;AG$2,(DATEDIF($G26,AH$2,"D")/365),1)))))))</f>
        <v>0</v>
      </c>
      <c r="AI26" s="53">
        <f>IF($V26&lt;=AH$2,0,IF($O26&lt;=AH$2,0,IF($G26&gt;=AI$2,0,IF($K26&gt;=$J26,0,IF($O26&lt;=AI$2,($J26-(SUM($K26,SUM($Z26:AH26)))),IF($L26=$D$139,(($J26-$K26)/$P26),(($J26-SUM($Z26:AH26))*$Q26))*IF($V26&lt;=AI$2,(DATEDIF(AH$2,$V26,"D")/365),IF($G26&gt;AH$2,(DATEDIF($G26,AI$2,"D")/365),1)))))))</f>
        <v>0</v>
      </c>
      <c r="AJ26" s="53">
        <f>IF($V26&lt;=AI$2,0,IF($O26&lt;=AI$2,0,IF($G26&gt;=AJ$2,0,IF($K26&gt;=$J26,0,IF($O26&lt;=AJ$2,($J26-(SUM($K26,SUM($Z26:AI26)))),IF($L26=$D$139,(($J26-$K26)/$P26),(($J26-SUM($Z26:AI26))*$Q26))*IF($V26&lt;=AJ$2,(DATEDIF(AI$2,$V26,"D")/365),IF($G26&gt;AI$2,(DATEDIF($G26,AJ$2,"D")/365),1)))))))</f>
        <v>0</v>
      </c>
      <c r="AK26" s="53">
        <f>IF($V26&lt;=AJ$2,0,IF($O26&lt;=AJ$2,0,IF($G26&gt;=AK$2,0,IF($K26&gt;=$J26,0,IF($O26&lt;=AK$2,($J26-(SUM($K26,SUM($Z26:AJ26)))),IF($L26=$D$139,(($J26-$K26)/$P26),(($J26-SUM($Z26:AJ26))*$Q26))*IF($V26&lt;=AK$2,(DATEDIF(AJ$2,$V26,"D")/365),IF($G26&gt;AJ$2,(DATEDIF($G26,AK$2,"D")/365),1)))))))</f>
        <v>0</v>
      </c>
      <c r="AL26" s="53">
        <f>IF($V26&lt;=AK$2,0,IF($O26&lt;=AK$2,0,IF($G26&gt;=AL$2,0,IF($K26&gt;=$J26,0,IF($O26&lt;=AL$2,($J26-(SUM($K26,SUM($Z26:AK26)))),IF($L26=$D$139,(($J26-$K26)/$P26),(($J26-SUM($Z26:AK26))*$Q26))*IF($V26&lt;=AL$2,(DATEDIF(AK$2,$V26,"D")/365),IF($G26&gt;AK$2,(DATEDIF($G26,AL$2,"D")/365),1)))))))</f>
        <v>0</v>
      </c>
      <c r="AM26" s="53">
        <f>IF($V26&lt;=AL$2,0,IF($O26&lt;=AL$2,0,IF($G26&gt;=AM$2,0,IF($K26&gt;=$J26,0,IF($O26&lt;=AM$2,($J26-(SUM($K26,SUM($Z26:AL26)))),IF($L26=$D$139,(($J26-$K26)/$P26),(($J26-SUM($Z26:AL26))*$Q26))*IF($V26&lt;=AM$2,(DATEDIF(AL$2,$V26,"D")/365),IF($G26&gt;AL$2,(DATEDIF($G26,AM$2,"D")/365),1)))))))</f>
        <v>0</v>
      </c>
      <c r="AN26" s="53">
        <f>IF($V26&lt;=AM$2,0,IF($O26&lt;=AM$2,0,IF($G26&gt;=AN$2,0,IF($K26&gt;=$J26,0,IF($O26&lt;=AN$2,($J26-(SUM($K26,SUM($Z26:AM26)))),IF($L26=$D$139,(($J26-$K26)/$P26),(($J26-SUM($Z26:AM26))*$Q26))*IF($V26&lt;=AN$2,(DATEDIF(AM$2,$V26,"D")/365),IF($G26&gt;AM$2,(DATEDIF($G26,AN$2,"D")/365),1)))))))</f>
        <v>0</v>
      </c>
      <c r="AO26" s="53">
        <f>IF($V26&lt;=AN$2,0,IF($O26&lt;=AN$2,0,IF($G26&gt;=AO$2,0,IF($K26&gt;=$J26,0,IF($O26&lt;=AO$2,($J26-(SUM($K26,SUM($Z26:AN26)))),IF($L26=$D$139,(($J26-$K26)/$P26),(($J26-SUM($Z26:AN26))*$Q26))*IF($V26&lt;=AO$2,(DATEDIF(AN$2,$V26,"D")/365),IF($G26&gt;AN$2,(DATEDIF($G26,AO$2,"D")/365),1)))))))</f>
        <v>0</v>
      </c>
      <c r="AP26" s="53">
        <f>IF($V26&lt;=AO$2,0,IF($O26&lt;=AO$2,0,IF($G26&gt;=AP$2,0,IF($K26&gt;=$J26,0,IF($O26&lt;=AP$2,($J26-(SUM($K26,SUM($Z26:AO26)))),IF($L26=$D$139,(($J26-$K26)/$P26),(($J26-SUM($Z26:AO26))*$Q26))*IF($V26&lt;=AP$2,(DATEDIF(AO$2,$V26,"D")/365),IF($G26&gt;AO$2,(DATEDIF($G26,AP$2,"D")/365),1)))))))</f>
        <v>0</v>
      </c>
      <c r="AQ26" s="53">
        <f>IF($V26&lt;=AP$2,0,IF($O26&lt;=AP$2,0,IF($G26&gt;=AQ$2,0,IF($K26&gt;=$J26,0,IF($O26&lt;=AQ$2,($J26-(SUM($K26,SUM($Z26:AP26)))),IF($L26=$D$139,(($J26-$K26)/$P26),(($J26-SUM($Z26:AP26))*$Q26))*IF($V26&lt;=AQ$2,(DATEDIF(AP$2,$V26,"D")/365),IF($G26&gt;AP$2,(DATEDIF($G26,AQ$2,"D")/365),1)))))))</f>
        <v>0</v>
      </c>
      <c r="AR26" s="53">
        <f>IF($V26&lt;=AQ$2,0,IF($O26&lt;=AQ$2,0,IF($G26&gt;=AR$2,0,IF($K26&gt;=$J26,0,IF($O26&lt;=AR$2,($J26-(SUM($K26,SUM($Z26:AQ26)))),IF($L26=$D$139,(($J26-$K26)/$P26),(($J26-SUM($Z26:AQ26))*$Q26))*IF($V26&lt;=AR$2,(DATEDIF(AQ$2,$V26,"D")/365),IF($G26&gt;AQ$2,(DATEDIF($G26,AR$2,"D")/365),1)))))))</f>
        <v>0</v>
      </c>
      <c r="AS26" s="53">
        <f>IF($V26&lt;=AR$2,0,IF($O26&lt;=AR$2,0,IF($G26&gt;=AS$2,0,IF($K26&gt;=$J26,0,IF($O26&lt;=AS$2,($J26-(SUM($K26,SUM($Z26:AR26)))),IF($L26=$D$139,(($J26-$K26)/$P26),(($J26-SUM($Z26:AR26))*$Q26))*IF($V26&lt;=AS$2,(DATEDIF(AR$2,$V26,"D")/365),IF($G26&gt;AR$2,(DATEDIF($G26,AS$2,"D")/365),1)))))))</f>
        <v>0</v>
      </c>
      <c r="AT26" s="53">
        <f>IF($V26&lt;=AS$2,0,IF($O26&lt;=AS$2,0,IF($G26&gt;=AT$2,0,IF($K26&gt;=$J26,0,IF($O26&lt;=AT$2,($J26-(SUM($K26,SUM($Z26:AS26)))),IF($L26=$D$139,(($J26-$K26)/$P26),(($J26-SUM($Z26:AS26))*$Q26))*IF($V26&lt;=AT$2,(DATEDIF(AS$2,$V26,"D")/365),IF($G26&gt;AS$2,(DATEDIF($G26,AT$2,"D")/365),1)))))))</f>
        <v>0</v>
      </c>
      <c r="AU26" s="53">
        <f>IF($V26&lt;=AT$2,0,IF($O26&lt;=AT$2,0,IF($G26&gt;=AU$2,0,IF($K26&gt;=$J26,0,IF($O26&lt;=AU$2,($J26-(SUM($K26,SUM($Z26:AT26)))),IF($L26=$D$139,(($J26-$K26)/$P26),(($J26-SUM($Z26:AT26))*$Q26))*IF($V26&lt;=AU$2,(DATEDIF(AT$2,$V26,"D")/365),IF($G26&gt;AT$2,(DATEDIF($G26,AU$2,"D")/365),1)))))))</f>
        <v>0</v>
      </c>
      <c r="AV26" s="53">
        <f>IF($V26&lt;=AU$2,0,IF($O26&lt;=AU$2,0,IF($G26&gt;=AV$2,0,IF($K26&gt;=$J26,0,IF($O26&lt;=AV$2,($J26-(SUM($K26,SUM($Z26:AU26)))),IF($L26=$D$139,(($J26-$K26)/$P26),(($J26-SUM($Z26:AU26))*$Q26))*IF($V26&lt;=AV$2,(DATEDIF(AU$2,$V26,"D")/365),IF($G26&gt;AU$2,(DATEDIF($G26,AV$2,"D")/365),1)))))))</f>
        <v>0</v>
      </c>
      <c r="AW26" s="53">
        <f>IF($V26&lt;=AV$2,0,IF($O26&lt;=AV$2,0,IF($G26&gt;=AW$2,0,IF($K26&gt;=$J26,0,IF($O26&lt;=AW$2,($J26-(SUM($K26,SUM($Z26:AV26)))),IF($L26=$D$139,(($J26-$K26)/$P26),(($J26-SUM($Z26:AV26))*$Q26))*IF($V26&lt;=AW$2,(DATEDIF(AV$2,$V26,"D")/365),IF($G26&gt;AV$2,(DATEDIF($G26,AW$2,"D")/365),1)))))))</f>
        <v>0</v>
      </c>
      <c r="AX26" s="53">
        <f>IF($V26&lt;=AW$2,0,IF($O26&lt;=AW$2,0,IF($G26&gt;=AX$2,0,IF($K26&gt;=$J26,0,IF($O26&lt;=AX$2,($J26-(SUM($K26,SUM($Z26:AW26)))),IF($L26=$D$139,(($J26-$K26)/$P26),(($J26-SUM($Z26:AW26))*$Q26))*IF($V26&lt;=AX$2,(DATEDIF(AW$2,$V26,"D")/365),IF($G26&gt;AW$2,(DATEDIF($G26,AX$2,"D")/365),1)))))))</f>
        <v>0</v>
      </c>
      <c r="AY26" s="53">
        <f>IF($V26&lt;=AX$2,0,IF($O26&lt;=AX$2,0,IF($G26&gt;=AY$2,0,IF($K26&gt;=$J26,0,IF($O26&lt;=AY$2,($J26-(SUM($K26,SUM($Z26:AX26)))),IF($L26=$D$139,(($J26-$K26)/$P26),(($J26-SUM($Z26:AX26))*$Q26))*IF($V26&lt;=AY$2,(DATEDIF(AX$2,$V26,"D")/365),IF($G26&gt;AX$2,(DATEDIF($G26,AY$2,"D")/365),1)))))))</f>
        <v>0</v>
      </c>
      <c r="AZ26" s="52"/>
      <c r="BA26" s="52"/>
      <c r="BB26" s="126">
        <f>IF($V26&lt;=BB$2,0,IF($G26&gt;=BB$2,0,IF($G26&gt;$W$3,(J26-Z26),IF($G26&lt;=$W$3,J26-SUM(W26,$Z26:Z26),0))))</f>
        <v>0</v>
      </c>
      <c r="BC26" s="53">
        <f t="shared" si="14"/>
        <v>0</v>
      </c>
      <c r="BD26" s="52">
        <f t="shared" si="14"/>
        <v>0</v>
      </c>
      <c r="BE26" s="53">
        <f t="shared" si="14"/>
        <v>0</v>
      </c>
      <c r="BF26" s="52">
        <f t="shared" si="14"/>
        <v>0</v>
      </c>
      <c r="BG26" s="53">
        <f t="shared" si="14"/>
        <v>0</v>
      </c>
      <c r="BH26" s="52">
        <f t="shared" si="14"/>
        <v>0</v>
      </c>
      <c r="BI26" s="53">
        <f t="shared" si="14"/>
        <v>0</v>
      </c>
      <c r="BJ26" s="52">
        <f t="shared" si="14"/>
        <v>0</v>
      </c>
      <c r="BK26" s="53">
        <f t="shared" si="14"/>
        <v>0</v>
      </c>
      <c r="BL26" s="52">
        <f t="shared" si="14"/>
        <v>0</v>
      </c>
      <c r="BM26" s="53">
        <f t="shared" si="14"/>
        <v>0</v>
      </c>
      <c r="BN26" s="52">
        <f t="shared" si="14"/>
        <v>0</v>
      </c>
      <c r="BO26" s="53">
        <f t="shared" si="14"/>
        <v>0</v>
      </c>
      <c r="BP26" s="52">
        <f t="shared" si="14"/>
        <v>0</v>
      </c>
      <c r="BQ26" s="53">
        <f t="shared" si="14"/>
        <v>0</v>
      </c>
      <c r="BR26" s="52">
        <f t="shared" si="14"/>
        <v>0</v>
      </c>
      <c r="BS26" s="53">
        <f t="shared" si="16"/>
        <v>0</v>
      </c>
      <c r="BT26" s="52">
        <f t="shared" si="13"/>
        <v>0</v>
      </c>
      <c r="BU26" s="53">
        <f t="shared" si="13"/>
        <v>0</v>
      </c>
      <c r="BV26" s="52">
        <f t="shared" si="13"/>
        <v>0</v>
      </c>
      <c r="BW26" s="53">
        <f t="shared" si="13"/>
        <v>0</v>
      </c>
      <c r="BX26" s="52">
        <f t="shared" si="13"/>
        <v>0</v>
      </c>
      <c r="BY26" s="53">
        <f t="shared" si="13"/>
        <v>0</v>
      </c>
      <c r="BZ26" s="52">
        <f t="shared" si="13"/>
        <v>0</v>
      </c>
      <c r="CA26" s="53">
        <f t="shared" si="13"/>
        <v>0</v>
      </c>
    </row>
    <row r="27" spans="1:79">
      <c r="A27" s="20">
        <v>26</v>
      </c>
      <c r="B27" s="20" t="s">
        <v>97</v>
      </c>
      <c r="C27" s="20" t="s">
        <v>126</v>
      </c>
      <c r="D27" s="2">
        <v>1990</v>
      </c>
      <c r="E27" s="3">
        <v>4</v>
      </c>
      <c r="F27" s="2">
        <v>1</v>
      </c>
      <c r="G27" s="55">
        <f t="shared" si="0"/>
        <v>32963</v>
      </c>
      <c r="H27" s="4">
        <v>0</v>
      </c>
      <c r="I27" s="1">
        <v>0</v>
      </c>
      <c r="J27" s="51">
        <f t="shared" si="1"/>
        <v>0</v>
      </c>
      <c r="K27" s="54">
        <f t="shared" si="2"/>
        <v>0</v>
      </c>
      <c r="L27" s="4" t="s">
        <v>96</v>
      </c>
      <c r="M27" s="54">
        <f t="shared" si="15"/>
        <v>30</v>
      </c>
      <c r="N27" s="53">
        <f t="shared" si="3"/>
        <v>24.016438356164382</v>
      </c>
      <c r="O27" s="55">
        <f t="shared" si="4"/>
        <v>43921</v>
      </c>
      <c r="P27" s="53">
        <f t="shared" si="5"/>
        <v>5.9835616438356176</v>
      </c>
      <c r="Q27" s="111">
        <f t="shared" si="6"/>
        <v>0</v>
      </c>
      <c r="R27" s="150" t="s">
        <v>130</v>
      </c>
      <c r="S27" s="151">
        <v>17</v>
      </c>
      <c r="T27" s="152">
        <v>4</v>
      </c>
      <c r="U27" s="151">
        <v>2035</v>
      </c>
      <c r="V27" s="116">
        <f t="shared" si="7"/>
        <v>54878</v>
      </c>
      <c r="W27" s="53">
        <f t="shared" si="8"/>
        <v>0</v>
      </c>
      <c r="X27" s="53">
        <f t="shared" si="9"/>
        <v>0</v>
      </c>
      <c r="Y27" s="53">
        <f t="shared" si="10"/>
        <v>0</v>
      </c>
      <c r="Z27" s="53">
        <f t="shared" si="11"/>
        <v>0</v>
      </c>
      <c r="AA27" s="53">
        <f>IF($V27&lt;=Z$2,0,IF($O27&lt;=Z$2,0,IF($G27&gt;=AA$2,0,IF($K27&gt;=$J27,0,IF($O27&lt;=AA$2,($J27-(SUM($K27,SUM($Z27:Z27)))),IF($L27=$D$139,(($J27-$K27)/$P27),(($J27-SUM($Z27:Z27))*$Q27))*IF($V27&lt;=AA$2,(DATEDIF(Z$2,$V27,"D")/365),IF($G27&gt;Z$2,(DATEDIF($G27,AA$2,"D")/365),1)))))))</f>
        <v>0</v>
      </c>
      <c r="AB27" s="53">
        <f>IF($V27&lt;=AA$2,0,IF($O27&lt;=AA$2,0,IF($G27&gt;=AB$2,0,IF($K27&gt;=$J27,0,IF($O27&lt;=AB$2,($J27-(SUM($K27,SUM($Z27:AA27)))),IF($L27=$D$139,(($J27-$K27)/$P27),(($J27-SUM($Z27:AA27))*$Q27))*IF($V27&lt;=AB$2,(DATEDIF(AA$2,$V27,"D")/365),IF($G27&gt;AA$2,(DATEDIF($G27,AB$2,"D")/365),1)))))))</f>
        <v>0</v>
      </c>
      <c r="AC27" s="53">
        <f>IF($V27&lt;=AB$2,0,IF($O27&lt;=AB$2,0,IF($G27&gt;=AC$2,0,IF($K27&gt;=$J27,0,IF($O27&lt;=AC$2,($J27-(SUM($K27,SUM($Z27:AB27)))),IF($L27=$D$139,(($J27-$K27)/$P27),(($J27-SUM($Z27:AB27))*$Q27))*IF($V27&lt;=AC$2,(DATEDIF(AB$2,$V27,"D")/365),IF($G27&gt;AB$2,(DATEDIF($G27,AC$2,"D")/365),1)))))))</f>
        <v>0</v>
      </c>
      <c r="AD27" s="53">
        <f>IF($V27&lt;=AC$2,0,IF($O27&lt;=AC$2,0,IF($G27&gt;=AD$2,0,IF($K27&gt;=$J27,0,IF($O27&lt;=AD$2,($J27-(SUM($K27,SUM($Z27:AC27)))),IF($L27=$D$139,(($J27-$K27)/$P27),(($J27-SUM($Z27:AC27))*$Q27))*IF($V27&lt;=AD$2,(DATEDIF(AC$2,$V27,"D")/365),IF($G27&gt;AC$2,(DATEDIF($G27,AD$2,"D")/365),1)))))))</f>
        <v>0</v>
      </c>
      <c r="AE27" s="53">
        <f>IF($V27&lt;=AD$2,0,IF($O27&lt;=AD$2,0,IF($G27&gt;=AE$2,0,IF($K27&gt;=$J27,0,IF($O27&lt;=AE$2,($J27-(SUM($K27,SUM($Z27:AD27)))),IF($L27=$D$139,(($J27-$K27)/$P27),(($J27-SUM($Z27:AD27))*$Q27))*IF($V27&lt;=AE$2,(DATEDIF(AD$2,$V27,"D")/365),IF($G27&gt;AD$2,(DATEDIF($G27,AE$2,"D")/365),1)))))))</f>
        <v>0</v>
      </c>
      <c r="AF27" s="53">
        <f>IF($V27&lt;=AE$2,0,IF($O27&lt;=AE$2,0,IF($G27&gt;=AF$2,0,IF($K27&gt;=$J27,0,IF($O27&lt;=AF$2,($J27-(SUM($K27,SUM($Z27:AE27)))),IF($L27=$D$139,(($J27-$K27)/$P27),(($J27-SUM($Z27:AE27))*$Q27))*IF($V27&lt;=AF$2,(DATEDIF(AE$2,$V27,"D")/365),IF($G27&gt;AE$2,(DATEDIF($G27,AF$2,"D")/365),1)))))))</f>
        <v>0</v>
      </c>
      <c r="AG27" s="53">
        <f>IF($V27&lt;=AF$2,0,IF($O27&lt;=AF$2,0,IF($G27&gt;=AG$2,0,IF($K27&gt;=$J27,0,IF($O27&lt;=AG$2,($J27-(SUM($K27,SUM($Z27:AF27)))),IF($L27=$D$139,(($J27-$K27)/$P27),(($J27-SUM($Z27:AF27))*$Q27))*IF($V27&lt;=AG$2,(DATEDIF(AF$2,$V27,"D")/365),IF($G27&gt;AF$2,(DATEDIF($G27,AG$2,"D")/365),1)))))))</f>
        <v>0</v>
      </c>
      <c r="AH27" s="53">
        <f>IF($V27&lt;=AG$2,0,IF($O27&lt;=AG$2,0,IF($G27&gt;=AH$2,0,IF($K27&gt;=$J27,0,IF($O27&lt;=AH$2,($J27-(SUM($K27,SUM($Z27:AG27)))),IF($L27=$D$139,(($J27-$K27)/$P27),(($J27-SUM($Z27:AG27))*$Q27))*IF($V27&lt;=AH$2,(DATEDIF(AG$2,$V27,"D")/365),IF($G27&gt;AG$2,(DATEDIF($G27,AH$2,"D")/365),1)))))))</f>
        <v>0</v>
      </c>
      <c r="AI27" s="53">
        <f>IF($V27&lt;=AH$2,0,IF($O27&lt;=AH$2,0,IF($G27&gt;=AI$2,0,IF($K27&gt;=$J27,0,IF($O27&lt;=AI$2,($J27-(SUM($K27,SUM($Z27:AH27)))),IF($L27=$D$139,(($J27-$K27)/$P27),(($J27-SUM($Z27:AH27))*$Q27))*IF($V27&lt;=AI$2,(DATEDIF(AH$2,$V27,"D")/365),IF($G27&gt;AH$2,(DATEDIF($G27,AI$2,"D")/365),1)))))))</f>
        <v>0</v>
      </c>
      <c r="AJ27" s="53">
        <f>IF($V27&lt;=AI$2,0,IF($O27&lt;=AI$2,0,IF($G27&gt;=AJ$2,0,IF($K27&gt;=$J27,0,IF($O27&lt;=AJ$2,($J27-(SUM($K27,SUM($Z27:AI27)))),IF($L27=$D$139,(($J27-$K27)/$P27),(($J27-SUM($Z27:AI27))*$Q27))*IF($V27&lt;=AJ$2,(DATEDIF(AI$2,$V27,"D")/365),IF($G27&gt;AI$2,(DATEDIF($G27,AJ$2,"D")/365),1)))))))</f>
        <v>0</v>
      </c>
      <c r="AK27" s="53">
        <f>IF($V27&lt;=AJ$2,0,IF($O27&lt;=AJ$2,0,IF($G27&gt;=AK$2,0,IF($K27&gt;=$J27,0,IF($O27&lt;=AK$2,($J27-(SUM($K27,SUM($Z27:AJ27)))),IF($L27=$D$139,(($J27-$K27)/$P27),(($J27-SUM($Z27:AJ27))*$Q27))*IF($V27&lt;=AK$2,(DATEDIF(AJ$2,$V27,"D")/365),IF($G27&gt;AJ$2,(DATEDIF($G27,AK$2,"D")/365),1)))))))</f>
        <v>0</v>
      </c>
      <c r="AL27" s="53">
        <f>IF($V27&lt;=AK$2,0,IF($O27&lt;=AK$2,0,IF($G27&gt;=AL$2,0,IF($K27&gt;=$J27,0,IF($O27&lt;=AL$2,($J27-(SUM($K27,SUM($Z27:AK27)))),IF($L27=$D$139,(($J27-$K27)/$P27),(($J27-SUM($Z27:AK27))*$Q27))*IF($V27&lt;=AL$2,(DATEDIF(AK$2,$V27,"D")/365),IF($G27&gt;AK$2,(DATEDIF($G27,AL$2,"D")/365),1)))))))</f>
        <v>0</v>
      </c>
      <c r="AM27" s="53">
        <f>IF($V27&lt;=AL$2,0,IF($O27&lt;=AL$2,0,IF($G27&gt;=AM$2,0,IF($K27&gt;=$J27,0,IF($O27&lt;=AM$2,($J27-(SUM($K27,SUM($Z27:AL27)))),IF($L27=$D$139,(($J27-$K27)/$P27),(($J27-SUM($Z27:AL27))*$Q27))*IF($V27&lt;=AM$2,(DATEDIF(AL$2,$V27,"D")/365),IF($G27&gt;AL$2,(DATEDIF($G27,AM$2,"D")/365),1)))))))</f>
        <v>0</v>
      </c>
      <c r="AN27" s="53">
        <f>IF($V27&lt;=AM$2,0,IF($O27&lt;=AM$2,0,IF($G27&gt;=AN$2,0,IF($K27&gt;=$J27,0,IF($O27&lt;=AN$2,($J27-(SUM($K27,SUM($Z27:AM27)))),IF($L27=$D$139,(($J27-$K27)/$P27),(($J27-SUM($Z27:AM27))*$Q27))*IF($V27&lt;=AN$2,(DATEDIF(AM$2,$V27,"D")/365),IF($G27&gt;AM$2,(DATEDIF($G27,AN$2,"D")/365),1)))))))</f>
        <v>0</v>
      </c>
      <c r="AO27" s="53">
        <f>IF($V27&lt;=AN$2,0,IF($O27&lt;=AN$2,0,IF($G27&gt;=AO$2,0,IF($K27&gt;=$J27,0,IF($O27&lt;=AO$2,($J27-(SUM($K27,SUM($Z27:AN27)))),IF($L27=$D$139,(($J27-$K27)/$P27),(($J27-SUM($Z27:AN27))*$Q27))*IF($V27&lt;=AO$2,(DATEDIF(AN$2,$V27,"D")/365),IF($G27&gt;AN$2,(DATEDIF($G27,AO$2,"D")/365),1)))))))</f>
        <v>0</v>
      </c>
      <c r="AP27" s="53">
        <f>IF($V27&lt;=AO$2,0,IF($O27&lt;=AO$2,0,IF($G27&gt;=AP$2,0,IF($K27&gt;=$J27,0,IF($O27&lt;=AP$2,($J27-(SUM($K27,SUM($Z27:AO27)))),IF($L27=$D$139,(($J27-$K27)/$P27),(($J27-SUM($Z27:AO27))*$Q27))*IF($V27&lt;=AP$2,(DATEDIF(AO$2,$V27,"D")/365),IF($G27&gt;AO$2,(DATEDIF($G27,AP$2,"D")/365),1)))))))</f>
        <v>0</v>
      </c>
      <c r="AQ27" s="53">
        <f>IF($V27&lt;=AP$2,0,IF($O27&lt;=AP$2,0,IF($G27&gt;=AQ$2,0,IF($K27&gt;=$J27,0,IF($O27&lt;=AQ$2,($J27-(SUM($K27,SUM($Z27:AP27)))),IF($L27=$D$139,(($J27-$K27)/$P27),(($J27-SUM($Z27:AP27))*$Q27))*IF($V27&lt;=AQ$2,(DATEDIF(AP$2,$V27,"D")/365),IF($G27&gt;AP$2,(DATEDIF($G27,AQ$2,"D")/365),1)))))))</f>
        <v>0</v>
      </c>
      <c r="AR27" s="53">
        <f>IF($V27&lt;=AQ$2,0,IF($O27&lt;=AQ$2,0,IF($G27&gt;=AR$2,0,IF($K27&gt;=$J27,0,IF($O27&lt;=AR$2,($J27-(SUM($K27,SUM($Z27:AQ27)))),IF($L27=$D$139,(($J27-$K27)/$P27),(($J27-SUM($Z27:AQ27))*$Q27))*IF($V27&lt;=AR$2,(DATEDIF(AQ$2,$V27,"D")/365),IF($G27&gt;AQ$2,(DATEDIF($G27,AR$2,"D")/365),1)))))))</f>
        <v>0</v>
      </c>
      <c r="AS27" s="53">
        <f>IF($V27&lt;=AR$2,0,IF($O27&lt;=AR$2,0,IF($G27&gt;=AS$2,0,IF($K27&gt;=$J27,0,IF($O27&lt;=AS$2,($J27-(SUM($K27,SUM($Z27:AR27)))),IF($L27=$D$139,(($J27-$K27)/$P27),(($J27-SUM($Z27:AR27))*$Q27))*IF($V27&lt;=AS$2,(DATEDIF(AR$2,$V27,"D")/365),IF($G27&gt;AR$2,(DATEDIF($G27,AS$2,"D")/365),1)))))))</f>
        <v>0</v>
      </c>
      <c r="AT27" s="53">
        <f>IF($V27&lt;=AS$2,0,IF($O27&lt;=AS$2,0,IF($G27&gt;=AT$2,0,IF($K27&gt;=$J27,0,IF($O27&lt;=AT$2,($J27-(SUM($K27,SUM($Z27:AS27)))),IF($L27=$D$139,(($J27-$K27)/$P27),(($J27-SUM($Z27:AS27))*$Q27))*IF($V27&lt;=AT$2,(DATEDIF(AS$2,$V27,"D")/365),IF($G27&gt;AS$2,(DATEDIF($G27,AT$2,"D")/365),1)))))))</f>
        <v>0</v>
      </c>
      <c r="AU27" s="53">
        <f>IF($V27&lt;=AT$2,0,IF($O27&lt;=AT$2,0,IF($G27&gt;=AU$2,0,IF($K27&gt;=$J27,0,IF($O27&lt;=AU$2,($J27-(SUM($K27,SUM($Z27:AT27)))),IF($L27=$D$139,(($J27-$K27)/$P27),(($J27-SUM($Z27:AT27))*$Q27))*IF($V27&lt;=AU$2,(DATEDIF(AT$2,$V27,"D")/365),IF($G27&gt;AT$2,(DATEDIF($G27,AU$2,"D")/365),1)))))))</f>
        <v>0</v>
      </c>
      <c r="AV27" s="53">
        <f>IF($V27&lt;=AU$2,0,IF($O27&lt;=AU$2,0,IF($G27&gt;=AV$2,0,IF($K27&gt;=$J27,0,IF($O27&lt;=AV$2,($J27-(SUM($K27,SUM($Z27:AU27)))),IF($L27=$D$139,(($J27-$K27)/$P27),(($J27-SUM($Z27:AU27))*$Q27))*IF($V27&lt;=AV$2,(DATEDIF(AU$2,$V27,"D")/365),IF($G27&gt;AU$2,(DATEDIF($G27,AV$2,"D")/365),1)))))))</f>
        <v>0</v>
      </c>
      <c r="AW27" s="53">
        <f>IF($V27&lt;=AV$2,0,IF($O27&lt;=AV$2,0,IF($G27&gt;=AW$2,0,IF($K27&gt;=$J27,0,IF($O27&lt;=AW$2,($J27-(SUM($K27,SUM($Z27:AV27)))),IF($L27=$D$139,(($J27-$K27)/$P27),(($J27-SUM($Z27:AV27))*$Q27))*IF($V27&lt;=AW$2,(DATEDIF(AV$2,$V27,"D")/365),IF($G27&gt;AV$2,(DATEDIF($G27,AW$2,"D")/365),1)))))))</f>
        <v>0</v>
      </c>
      <c r="AX27" s="53">
        <f>IF($V27&lt;=AW$2,0,IF($O27&lt;=AW$2,0,IF($G27&gt;=AX$2,0,IF($K27&gt;=$J27,0,IF($O27&lt;=AX$2,($J27-(SUM($K27,SUM($Z27:AW27)))),IF($L27=$D$139,(($J27-$K27)/$P27),(($J27-SUM($Z27:AW27))*$Q27))*IF($V27&lt;=AX$2,(DATEDIF(AW$2,$V27,"D")/365),IF($G27&gt;AW$2,(DATEDIF($G27,AX$2,"D")/365),1)))))))</f>
        <v>0</v>
      </c>
      <c r="AY27" s="53">
        <f>IF($V27&lt;=AX$2,0,IF($O27&lt;=AX$2,0,IF($G27&gt;=AY$2,0,IF($K27&gt;=$J27,0,IF($O27&lt;=AY$2,($J27-(SUM($K27,SUM($Z27:AX27)))),IF($L27=$D$139,(($J27-$K27)/$P27),(($J27-SUM($Z27:AX27))*$Q27))*IF($V27&lt;=AY$2,(DATEDIF(AX$2,$V27,"D")/365),IF($G27&gt;AX$2,(DATEDIF($G27,AY$2,"D")/365),1)))))))</f>
        <v>0</v>
      </c>
      <c r="AZ27" s="52"/>
      <c r="BA27" s="52"/>
      <c r="BB27" s="126">
        <f>IF($V27&lt;=BB$2,0,IF($G27&gt;=BB$2,0,IF($G27&gt;$W$3,(J27-Z27),IF($G27&lt;=$W$3,J27-SUM(W27,$Z27:Z27),0))))</f>
        <v>0</v>
      </c>
      <c r="BC27" s="53">
        <f t="shared" ref="BC27:BR42" si="17">IF($V27&lt;=BC$2,0,IF($G27&gt;=BC$2,0,IF($G27&gt;=BB$2,$J27-AA27,BB27-AA27)))</f>
        <v>0</v>
      </c>
      <c r="BD27" s="52">
        <f t="shared" si="17"/>
        <v>0</v>
      </c>
      <c r="BE27" s="53">
        <f t="shared" si="17"/>
        <v>0</v>
      </c>
      <c r="BF27" s="52">
        <f t="shared" si="17"/>
        <v>0</v>
      </c>
      <c r="BG27" s="53">
        <f t="shared" si="17"/>
        <v>0</v>
      </c>
      <c r="BH27" s="52">
        <f t="shared" si="17"/>
        <v>0</v>
      </c>
      <c r="BI27" s="53">
        <f t="shared" si="17"/>
        <v>0</v>
      </c>
      <c r="BJ27" s="52">
        <f t="shared" si="17"/>
        <v>0</v>
      </c>
      <c r="BK27" s="53">
        <f t="shared" si="17"/>
        <v>0</v>
      </c>
      <c r="BL27" s="52">
        <f t="shared" si="17"/>
        <v>0</v>
      </c>
      <c r="BM27" s="53">
        <f t="shared" si="17"/>
        <v>0</v>
      </c>
      <c r="BN27" s="52">
        <f t="shared" si="17"/>
        <v>0</v>
      </c>
      <c r="BO27" s="53">
        <f t="shared" si="17"/>
        <v>0</v>
      </c>
      <c r="BP27" s="52">
        <f t="shared" si="17"/>
        <v>0</v>
      </c>
      <c r="BQ27" s="53">
        <f t="shared" si="17"/>
        <v>0</v>
      </c>
      <c r="BR27" s="52">
        <f t="shared" si="17"/>
        <v>0</v>
      </c>
      <c r="BS27" s="53">
        <f t="shared" si="16"/>
        <v>0</v>
      </c>
      <c r="BT27" s="52">
        <f t="shared" si="16"/>
        <v>0</v>
      </c>
      <c r="BU27" s="53">
        <f t="shared" si="16"/>
        <v>0</v>
      </c>
      <c r="BV27" s="52">
        <f t="shared" si="16"/>
        <v>0</v>
      </c>
      <c r="BW27" s="53">
        <f t="shared" si="16"/>
        <v>0</v>
      </c>
      <c r="BX27" s="52">
        <f t="shared" si="16"/>
        <v>0</v>
      </c>
      <c r="BY27" s="53">
        <f t="shared" si="16"/>
        <v>0</v>
      </c>
      <c r="BZ27" s="52">
        <f t="shared" si="16"/>
        <v>0</v>
      </c>
      <c r="CA27" s="53">
        <f t="shared" si="16"/>
        <v>0</v>
      </c>
    </row>
    <row r="28" spans="1:79">
      <c r="A28" s="20">
        <v>27</v>
      </c>
      <c r="B28" s="20" t="s">
        <v>97</v>
      </c>
      <c r="C28" s="20" t="s">
        <v>126</v>
      </c>
      <c r="D28" s="2">
        <v>1990</v>
      </c>
      <c r="E28" s="3">
        <v>4</v>
      </c>
      <c r="F28" s="2">
        <v>1</v>
      </c>
      <c r="G28" s="55">
        <f t="shared" si="0"/>
        <v>32963</v>
      </c>
      <c r="H28" s="4">
        <v>0</v>
      </c>
      <c r="I28" s="1">
        <v>0</v>
      </c>
      <c r="J28" s="51">
        <f t="shared" si="1"/>
        <v>0</v>
      </c>
      <c r="K28" s="54">
        <f t="shared" si="2"/>
        <v>0</v>
      </c>
      <c r="L28" s="4" t="s">
        <v>96</v>
      </c>
      <c r="M28" s="54">
        <f t="shared" si="15"/>
        <v>30</v>
      </c>
      <c r="N28" s="53">
        <f t="shared" si="3"/>
        <v>24.016438356164382</v>
      </c>
      <c r="O28" s="55">
        <f t="shared" si="4"/>
        <v>43921</v>
      </c>
      <c r="P28" s="53">
        <f t="shared" si="5"/>
        <v>5.9835616438356176</v>
      </c>
      <c r="Q28" s="111">
        <f t="shared" si="6"/>
        <v>0</v>
      </c>
      <c r="R28" s="150" t="s">
        <v>130</v>
      </c>
      <c r="S28" s="151">
        <v>17</v>
      </c>
      <c r="T28" s="152">
        <v>4</v>
      </c>
      <c r="U28" s="151">
        <v>2035</v>
      </c>
      <c r="V28" s="116">
        <f t="shared" si="7"/>
        <v>54878</v>
      </c>
      <c r="W28" s="53">
        <f t="shared" si="8"/>
        <v>0</v>
      </c>
      <c r="X28" s="53">
        <f t="shared" si="9"/>
        <v>0</v>
      </c>
      <c r="Y28" s="53">
        <f t="shared" si="10"/>
        <v>0</v>
      </c>
      <c r="Z28" s="53">
        <f t="shared" si="11"/>
        <v>0</v>
      </c>
      <c r="AA28" s="53">
        <f>IF($V28&lt;=Z$2,0,IF($O28&lt;=Z$2,0,IF($G28&gt;=AA$2,0,IF($K28&gt;=$J28,0,IF($O28&lt;=AA$2,($J28-(SUM($K28,SUM($Z28:Z28)))),IF($L28=$D$139,(($J28-$K28)/$P28),(($J28-SUM($Z28:Z28))*$Q28))*IF($V28&lt;=AA$2,(DATEDIF(Z$2,$V28,"D")/365),IF($G28&gt;Z$2,(DATEDIF($G28,AA$2,"D")/365),1)))))))</f>
        <v>0</v>
      </c>
      <c r="AB28" s="53">
        <f>IF($V28&lt;=AA$2,0,IF($O28&lt;=AA$2,0,IF($G28&gt;=AB$2,0,IF($K28&gt;=$J28,0,IF($O28&lt;=AB$2,($J28-(SUM($K28,SUM($Z28:AA28)))),IF($L28=$D$139,(($J28-$K28)/$P28),(($J28-SUM($Z28:AA28))*$Q28))*IF($V28&lt;=AB$2,(DATEDIF(AA$2,$V28,"D")/365),IF($G28&gt;AA$2,(DATEDIF($G28,AB$2,"D")/365),1)))))))</f>
        <v>0</v>
      </c>
      <c r="AC28" s="53">
        <f>IF($V28&lt;=AB$2,0,IF($O28&lt;=AB$2,0,IF($G28&gt;=AC$2,0,IF($K28&gt;=$J28,0,IF($O28&lt;=AC$2,($J28-(SUM($K28,SUM($Z28:AB28)))),IF($L28=$D$139,(($J28-$K28)/$P28),(($J28-SUM($Z28:AB28))*$Q28))*IF($V28&lt;=AC$2,(DATEDIF(AB$2,$V28,"D")/365),IF($G28&gt;AB$2,(DATEDIF($G28,AC$2,"D")/365),1)))))))</f>
        <v>0</v>
      </c>
      <c r="AD28" s="53">
        <f>IF($V28&lt;=AC$2,0,IF($O28&lt;=AC$2,0,IF($G28&gt;=AD$2,0,IF($K28&gt;=$J28,0,IF($O28&lt;=AD$2,($J28-(SUM($K28,SUM($Z28:AC28)))),IF($L28=$D$139,(($J28-$K28)/$P28),(($J28-SUM($Z28:AC28))*$Q28))*IF($V28&lt;=AD$2,(DATEDIF(AC$2,$V28,"D")/365),IF($G28&gt;AC$2,(DATEDIF($G28,AD$2,"D")/365),1)))))))</f>
        <v>0</v>
      </c>
      <c r="AE28" s="53">
        <f>IF($V28&lt;=AD$2,0,IF($O28&lt;=AD$2,0,IF($G28&gt;=AE$2,0,IF($K28&gt;=$J28,0,IF($O28&lt;=AE$2,($J28-(SUM($K28,SUM($Z28:AD28)))),IF($L28=$D$139,(($J28-$K28)/$P28),(($J28-SUM($Z28:AD28))*$Q28))*IF($V28&lt;=AE$2,(DATEDIF(AD$2,$V28,"D")/365),IF($G28&gt;AD$2,(DATEDIF($G28,AE$2,"D")/365),1)))))))</f>
        <v>0</v>
      </c>
      <c r="AF28" s="53">
        <f>IF($V28&lt;=AE$2,0,IF($O28&lt;=AE$2,0,IF($G28&gt;=AF$2,0,IF($K28&gt;=$J28,0,IF($O28&lt;=AF$2,($J28-(SUM($K28,SUM($Z28:AE28)))),IF($L28=$D$139,(($J28-$K28)/$P28),(($J28-SUM($Z28:AE28))*$Q28))*IF($V28&lt;=AF$2,(DATEDIF(AE$2,$V28,"D")/365),IF($G28&gt;AE$2,(DATEDIF($G28,AF$2,"D")/365),1)))))))</f>
        <v>0</v>
      </c>
      <c r="AG28" s="53">
        <f>IF($V28&lt;=AF$2,0,IF($O28&lt;=AF$2,0,IF($G28&gt;=AG$2,0,IF($K28&gt;=$J28,0,IF($O28&lt;=AG$2,($J28-(SUM($K28,SUM($Z28:AF28)))),IF($L28=$D$139,(($J28-$K28)/$P28),(($J28-SUM($Z28:AF28))*$Q28))*IF($V28&lt;=AG$2,(DATEDIF(AF$2,$V28,"D")/365),IF($G28&gt;AF$2,(DATEDIF($G28,AG$2,"D")/365),1)))))))</f>
        <v>0</v>
      </c>
      <c r="AH28" s="53">
        <f>IF($V28&lt;=AG$2,0,IF($O28&lt;=AG$2,0,IF($G28&gt;=AH$2,0,IF($K28&gt;=$J28,0,IF($O28&lt;=AH$2,($J28-(SUM($K28,SUM($Z28:AG28)))),IF($L28=$D$139,(($J28-$K28)/$P28),(($J28-SUM($Z28:AG28))*$Q28))*IF($V28&lt;=AH$2,(DATEDIF(AG$2,$V28,"D")/365),IF($G28&gt;AG$2,(DATEDIF($G28,AH$2,"D")/365),1)))))))</f>
        <v>0</v>
      </c>
      <c r="AI28" s="53">
        <f>IF($V28&lt;=AH$2,0,IF($O28&lt;=AH$2,0,IF($G28&gt;=AI$2,0,IF($K28&gt;=$J28,0,IF($O28&lt;=AI$2,($J28-(SUM($K28,SUM($Z28:AH28)))),IF($L28=$D$139,(($J28-$K28)/$P28),(($J28-SUM($Z28:AH28))*$Q28))*IF($V28&lt;=AI$2,(DATEDIF(AH$2,$V28,"D")/365),IF($G28&gt;AH$2,(DATEDIF($G28,AI$2,"D")/365),1)))))))</f>
        <v>0</v>
      </c>
      <c r="AJ28" s="53">
        <f>IF($V28&lt;=AI$2,0,IF($O28&lt;=AI$2,0,IF($G28&gt;=AJ$2,0,IF($K28&gt;=$J28,0,IF($O28&lt;=AJ$2,($J28-(SUM($K28,SUM($Z28:AI28)))),IF($L28=$D$139,(($J28-$K28)/$P28),(($J28-SUM($Z28:AI28))*$Q28))*IF($V28&lt;=AJ$2,(DATEDIF(AI$2,$V28,"D")/365),IF($G28&gt;AI$2,(DATEDIF($G28,AJ$2,"D")/365),1)))))))</f>
        <v>0</v>
      </c>
      <c r="AK28" s="53">
        <f>IF($V28&lt;=AJ$2,0,IF($O28&lt;=AJ$2,0,IF($G28&gt;=AK$2,0,IF($K28&gt;=$J28,0,IF($O28&lt;=AK$2,($J28-(SUM($K28,SUM($Z28:AJ28)))),IF($L28=$D$139,(($J28-$K28)/$P28),(($J28-SUM($Z28:AJ28))*$Q28))*IF($V28&lt;=AK$2,(DATEDIF(AJ$2,$V28,"D")/365),IF($G28&gt;AJ$2,(DATEDIF($G28,AK$2,"D")/365),1)))))))</f>
        <v>0</v>
      </c>
      <c r="AL28" s="53">
        <f>IF($V28&lt;=AK$2,0,IF($O28&lt;=AK$2,0,IF($G28&gt;=AL$2,0,IF($K28&gt;=$J28,0,IF($O28&lt;=AL$2,($J28-(SUM($K28,SUM($Z28:AK28)))),IF($L28=$D$139,(($J28-$K28)/$P28),(($J28-SUM($Z28:AK28))*$Q28))*IF($V28&lt;=AL$2,(DATEDIF(AK$2,$V28,"D")/365),IF($G28&gt;AK$2,(DATEDIF($G28,AL$2,"D")/365),1)))))))</f>
        <v>0</v>
      </c>
      <c r="AM28" s="53">
        <f>IF($V28&lt;=AL$2,0,IF($O28&lt;=AL$2,0,IF($G28&gt;=AM$2,0,IF($K28&gt;=$J28,0,IF($O28&lt;=AM$2,($J28-(SUM($K28,SUM($Z28:AL28)))),IF($L28=$D$139,(($J28-$K28)/$P28),(($J28-SUM($Z28:AL28))*$Q28))*IF($V28&lt;=AM$2,(DATEDIF(AL$2,$V28,"D")/365),IF($G28&gt;AL$2,(DATEDIF($G28,AM$2,"D")/365),1)))))))</f>
        <v>0</v>
      </c>
      <c r="AN28" s="53">
        <f>IF($V28&lt;=AM$2,0,IF($O28&lt;=AM$2,0,IF($G28&gt;=AN$2,0,IF($K28&gt;=$J28,0,IF($O28&lt;=AN$2,($J28-(SUM($K28,SUM($Z28:AM28)))),IF($L28=$D$139,(($J28-$K28)/$P28),(($J28-SUM($Z28:AM28))*$Q28))*IF($V28&lt;=AN$2,(DATEDIF(AM$2,$V28,"D")/365),IF($G28&gt;AM$2,(DATEDIF($G28,AN$2,"D")/365),1)))))))</f>
        <v>0</v>
      </c>
      <c r="AO28" s="53">
        <f>IF($V28&lt;=AN$2,0,IF($O28&lt;=AN$2,0,IF($G28&gt;=AO$2,0,IF($K28&gt;=$J28,0,IF($O28&lt;=AO$2,($J28-(SUM($K28,SUM($Z28:AN28)))),IF($L28=$D$139,(($J28-$K28)/$P28),(($J28-SUM($Z28:AN28))*$Q28))*IF($V28&lt;=AO$2,(DATEDIF(AN$2,$V28,"D")/365),IF($G28&gt;AN$2,(DATEDIF($G28,AO$2,"D")/365),1)))))))</f>
        <v>0</v>
      </c>
      <c r="AP28" s="53">
        <f>IF($V28&lt;=AO$2,0,IF($O28&lt;=AO$2,0,IF($G28&gt;=AP$2,0,IF($K28&gt;=$J28,0,IF($O28&lt;=AP$2,($J28-(SUM($K28,SUM($Z28:AO28)))),IF($L28=$D$139,(($J28-$K28)/$P28),(($J28-SUM($Z28:AO28))*$Q28))*IF($V28&lt;=AP$2,(DATEDIF(AO$2,$V28,"D")/365),IF($G28&gt;AO$2,(DATEDIF($G28,AP$2,"D")/365),1)))))))</f>
        <v>0</v>
      </c>
      <c r="AQ28" s="53">
        <f>IF($V28&lt;=AP$2,0,IF($O28&lt;=AP$2,0,IF($G28&gt;=AQ$2,0,IF($K28&gt;=$J28,0,IF($O28&lt;=AQ$2,($J28-(SUM($K28,SUM($Z28:AP28)))),IF($L28=$D$139,(($J28-$K28)/$P28),(($J28-SUM($Z28:AP28))*$Q28))*IF($V28&lt;=AQ$2,(DATEDIF(AP$2,$V28,"D")/365),IF($G28&gt;AP$2,(DATEDIF($G28,AQ$2,"D")/365),1)))))))</f>
        <v>0</v>
      </c>
      <c r="AR28" s="53">
        <f>IF($V28&lt;=AQ$2,0,IF($O28&lt;=AQ$2,0,IF($G28&gt;=AR$2,0,IF($K28&gt;=$J28,0,IF($O28&lt;=AR$2,($J28-(SUM($K28,SUM($Z28:AQ28)))),IF($L28=$D$139,(($J28-$K28)/$P28),(($J28-SUM($Z28:AQ28))*$Q28))*IF($V28&lt;=AR$2,(DATEDIF(AQ$2,$V28,"D")/365),IF($G28&gt;AQ$2,(DATEDIF($G28,AR$2,"D")/365),1)))))))</f>
        <v>0</v>
      </c>
      <c r="AS28" s="53">
        <f>IF($V28&lt;=AR$2,0,IF($O28&lt;=AR$2,0,IF($G28&gt;=AS$2,0,IF($K28&gt;=$J28,0,IF($O28&lt;=AS$2,($J28-(SUM($K28,SUM($Z28:AR28)))),IF($L28=$D$139,(($J28-$K28)/$P28),(($J28-SUM($Z28:AR28))*$Q28))*IF($V28&lt;=AS$2,(DATEDIF(AR$2,$V28,"D")/365),IF($G28&gt;AR$2,(DATEDIF($G28,AS$2,"D")/365),1)))))))</f>
        <v>0</v>
      </c>
      <c r="AT28" s="53">
        <f>IF($V28&lt;=AS$2,0,IF($O28&lt;=AS$2,0,IF($G28&gt;=AT$2,0,IF($K28&gt;=$J28,0,IF($O28&lt;=AT$2,($J28-(SUM($K28,SUM($Z28:AS28)))),IF($L28=$D$139,(($J28-$K28)/$P28),(($J28-SUM($Z28:AS28))*$Q28))*IF($V28&lt;=AT$2,(DATEDIF(AS$2,$V28,"D")/365),IF($G28&gt;AS$2,(DATEDIF($G28,AT$2,"D")/365),1)))))))</f>
        <v>0</v>
      </c>
      <c r="AU28" s="53">
        <f>IF($V28&lt;=AT$2,0,IF($O28&lt;=AT$2,0,IF($G28&gt;=AU$2,0,IF($K28&gt;=$J28,0,IF($O28&lt;=AU$2,($J28-(SUM($K28,SUM($Z28:AT28)))),IF($L28=$D$139,(($J28-$K28)/$P28),(($J28-SUM($Z28:AT28))*$Q28))*IF($V28&lt;=AU$2,(DATEDIF(AT$2,$V28,"D")/365),IF($G28&gt;AT$2,(DATEDIF($G28,AU$2,"D")/365),1)))))))</f>
        <v>0</v>
      </c>
      <c r="AV28" s="53">
        <f>IF($V28&lt;=AU$2,0,IF($O28&lt;=AU$2,0,IF($G28&gt;=AV$2,0,IF($K28&gt;=$J28,0,IF($O28&lt;=AV$2,($J28-(SUM($K28,SUM($Z28:AU28)))),IF($L28=$D$139,(($J28-$K28)/$P28),(($J28-SUM($Z28:AU28))*$Q28))*IF($V28&lt;=AV$2,(DATEDIF(AU$2,$V28,"D")/365),IF($G28&gt;AU$2,(DATEDIF($G28,AV$2,"D")/365),1)))))))</f>
        <v>0</v>
      </c>
      <c r="AW28" s="53">
        <f>IF($V28&lt;=AV$2,0,IF($O28&lt;=AV$2,0,IF($G28&gt;=AW$2,0,IF($K28&gt;=$J28,0,IF($O28&lt;=AW$2,($J28-(SUM($K28,SUM($Z28:AV28)))),IF($L28=$D$139,(($J28-$K28)/$P28),(($J28-SUM($Z28:AV28))*$Q28))*IF($V28&lt;=AW$2,(DATEDIF(AV$2,$V28,"D")/365),IF($G28&gt;AV$2,(DATEDIF($G28,AW$2,"D")/365),1)))))))</f>
        <v>0</v>
      </c>
      <c r="AX28" s="53">
        <f>IF($V28&lt;=AW$2,0,IF($O28&lt;=AW$2,0,IF($G28&gt;=AX$2,0,IF($K28&gt;=$J28,0,IF($O28&lt;=AX$2,($J28-(SUM($K28,SUM($Z28:AW28)))),IF($L28=$D$139,(($J28-$K28)/$P28),(($J28-SUM($Z28:AW28))*$Q28))*IF($V28&lt;=AX$2,(DATEDIF(AW$2,$V28,"D")/365),IF($G28&gt;AW$2,(DATEDIF($G28,AX$2,"D")/365),1)))))))</f>
        <v>0</v>
      </c>
      <c r="AY28" s="53">
        <f>IF($V28&lt;=AX$2,0,IF($O28&lt;=AX$2,0,IF($G28&gt;=AY$2,0,IF($K28&gt;=$J28,0,IF($O28&lt;=AY$2,($J28-(SUM($K28,SUM($Z28:AX28)))),IF($L28=$D$139,(($J28-$K28)/$P28),(($J28-SUM($Z28:AX28))*$Q28))*IF($V28&lt;=AY$2,(DATEDIF(AX$2,$V28,"D")/365),IF($G28&gt;AX$2,(DATEDIF($G28,AY$2,"D")/365),1)))))))</f>
        <v>0</v>
      </c>
      <c r="AZ28" s="52"/>
      <c r="BA28" s="52"/>
      <c r="BB28" s="126">
        <f>IF($V28&lt;=BB$2,0,IF($G28&gt;=BB$2,0,IF($G28&gt;$W$3,(J28-Z28),IF($G28&lt;=$W$3,J28-SUM(W28,$Z28:Z28),0))))</f>
        <v>0</v>
      </c>
      <c r="BC28" s="53">
        <f t="shared" si="17"/>
        <v>0</v>
      </c>
      <c r="BD28" s="52">
        <f t="shared" si="17"/>
        <v>0</v>
      </c>
      <c r="BE28" s="53">
        <f t="shared" si="17"/>
        <v>0</v>
      </c>
      <c r="BF28" s="52">
        <f t="shared" si="17"/>
        <v>0</v>
      </c>
      <c r="BG28" s="53">
        <f t="shared" si="17"/>
        <v>0</v>
      </c>
      <c r="BH28" s="52">
        <f t="shared" si="17"/>
        <v>0</v>
      </c>
      <c r="BI28" s="53">
        <f t="shared" si="17"/>
        <v>0</v>
      </c>
      <c r="BJ28" s="52">
        <f t="shared" si="17"/>
        <v>0</v>
      </c>
      <c r="BK28" s="53">
        <f t="shared" si="17"/>
        <v>0</v>
      </c>
      <c r="BL28" s="52">
        <f t="shared" si="17"/>
        <v>0</v>
      </c>
      <c r="BM28" s="53">
        <f t="shared" si="17"/>
        <v>0</v>
      </c>
      <c r="BN28" s="52">
        <f t="shared" si="17"/>
        <v>0</v>
      </c>
      <c r="BO28" s="53">
        <f t="shared" si="17"/>
        <v>0</v>
      </c>
      <c r="BP28" s="52">
        <f t="shared" si="17"/>
        <v>0</v>
      </c>
      <c r="BQ28" s="53">
        <f t="shared" si="17"/>
        <v>0</v>
      </c>
      <c r="BR28" s="52">
        <f t="shared" si="17"/>
        <v>0</v>
      </c>
      <c r="BS28" s="53">
        <f t="shared" si="16"/>
        <v>0</v>
      </c>
      <c r="BT28" s="52">
        <f t="shared" si="16"/>
        <v>0</v>
      </c>
      <c r="BU28" s="53">
        <f t="shared" si="16"/>
        <v>0</v>
      </c>
      <c r="BV28" s="52">
        <f t="shared" si="16"/>
        <v>0</v>
      </c>
      <c r="BW28" s="53">
        <f t="shared" si="16"/>
        <v>0</v>
      </c>
      <c r="BX28" s="52">
        <f t="shared" si="16"/>
        <v>0</v>
      </c>
      <c r="BY28" s="53">
        <f t="shared" si="16"/>
        <v>0</v>
      </c>
      <c r="BZ28" s="52">
        <f t="shared" si="16"/>
        <v>0</v>
      </c>
      <c r="CA28" s="53">
        <f t="shared" si="16"/>
        <v>0</v>
      </c>
    </row>
    <row r="29" spans="1:79">
      <c r="A29" s="20">
        <v>28</v>
      </c>
      <c r="B29" s="20" t="s">
        <v>97</v>
      </c>
      <c r="C29" s="20" t="s">
        <v>126</v>
      </c>
      <c r="D29" s="2">
        <v>1990</v>
      </c>
      <c r="E29" s="3">
        <v>4</v>
      </c>
      <c r="F29" s="2">
        <v>1</v>
      </c>
      <c r="G29" s="55">
        <f t="shared" si="0"/>
        <v>32963</v>
      </c>
      <c r="H29" s="4">
        <v>0</v>
      </c>
      <c r="I29" s="1">
        <v>0</v>
      </c>
      <c r="J29" s="51">
        <f t="shared" si="1"/>
        <v>0</v>
      </c>
      <c r="K29" s="54">
        <f t="shared" si="2"/>
        <v>0</v>
      </c>
      <c r="L29" s="4" t="s">
        <v>96</v>
      </c>
      <c r="M29" s="54">
        <f t="shared" si="15"/>
        <v>30</v>
      </c>
      <c r="N29" s="53">
        <f t="shared" si="3"/>
        <v>24.016438356164382</v>
      </c>
      <c r="O29" s="55">
        <f t="shared" si="4"/>
        <v>43921</v>
      </c>
      <c r="P29" s="53">
        <f t="shared" si="5"/>
        <v>5.9835616438356176</v>
      </c>
      <c r="Q29" s="111">
        <f t="shared" si="6"/>
        <v>0</v>
      </c>
      <c r="R29" s="150" t="s">
        <v>130</v>
      </c>
      <c r="S29" s="151">
        <v>17</v>
      </c>
      <c r="T29" s="152">
        <v>4</v>
      </c>
      <c r="U29" s="151">
        <v>2035</v>
      </c>
      <c r="V29" s="116">
        <f t="shared" si="7"/>
        <v>54878</v>
      </c>
      <c r="W29" s="53">
        <f t="shared" si="8"/>
        <v>0</v>
      </c>
      <c r="X29" s="53">
        <f t="shared" si="9"/>
        <v>0</v>
      </c>
      <c r="Y29" s="53">
        <f t="shared" si="10"/>
        <v>0</v>
      </c>
      <c r="Z29" s="53">
        <f t="shared" si="11"/>
        <v>0</v>
      </c>
      <c r="AA29" s="53">
        <f>IF($V29&lt;=Z$2,0,IF($O29&lt;=Z$2,0,IF($G29&gt;=AA$2,0,IF($K29&gt;=$J29,0,IF($O29&lt;=AA$2,($J29-(SUM($K29,SUM($Z29:Z29)))),IF($L29=$D$139,(($J29-$K29)/$P29),(($J29-SUM($Z29:Z29))*$Q29))*IF($V29&lt;=AA$2,(DATEDIF(Z$2,$V29,"D")/365),IF($G29&gt;Z$2,(DATEDIF($G29,AA$2,"D")/365),1)))))))</f>
        <v>0</v>
      </c>
      <c r="AB29" s="53">
        <f>IF($V29&lt;=AA$2,0,IF($O29&lt;=AA$2,0,IF($G29&gt;=AB$2,0,IF($K29&gt;=$J29,0,IF($O29&lt;=AB$2,($J29-(SUM($K29,SUM($Z29:AA29)))),IF($L29=$D$139,(($J29-$K29)/$P29),(($J29-SUM($Z29:AA29))*$Q29))*IF($V29&lt;=AB$2,(DATEDIF(AA$2,$V29,"D")/365),IF($G29&gt;AA$2,(DATEDIF($G29,AB$2,"D")/365),1)))))))</f>
        <v>0</v>
      </c>
      <c r="AC29" s="53">
        <f>IF($V29&lt;=AB$2,0,IF($O29&lt;=AB$2,0,IF($G29&gt;=AC$2,0,IF($K29&gt;=$J29,0,IF($O29&lt;=AC$2,($J29-(SUM($K29,SUM($Z29:AB29)))),IF($L29=$D$139,(($J29-$K29)/$P29),(($J29-SUM($Z29:AB29))*$Q29))*IF($V29&lt;=AC$2,(DATEDIF(AB$2,$V29,"D")/365),IF($G29&gt;AB$2,(DATEDIF($G29,AC$2,"D")/365),1)))))))</f>
        <v>0</v>
      </c>
      <c r="AD29" s="53">
        <f>IF($V29&lt;=AC$2,0,IF($O29&lt;=AC$2,0,IF($G29&gt;=AD$2,0,IF($K29&gt;=$J29,0,IF($O29&lt;=AD$2,($J29-(SUM($K29,SUM($Z29:AC29)))),IF($L29=$D$139,(($J29-$K29)/$P29),(($J29-SUM($Z29:AC29))*$Q29))*IF($V29&lt;=AD$2,(DATEDIF(AC$2,$V29,"D")/365),IF($G29&gt;AC$2,(DATEDIF($G29,AD$2,"D")/365),1)))))))</f>
        <v>0</v>
      </c>
      <c r="AE29" s="53">
        <f>IF($V29&lt;=AD$2,0,IF($O29&lt;=AD$2,0,IF($G29&gt;=AE$2,0,IF($K29&gt;=$J29,0,IF($O29&lt;=AE$2,($J29-(SUM($K29,SUM($Z29:AD29)))),IF($L29=$D$139,(($J29-$K29)/$P29),(($J29-SUM($Z29:AD29))*$Q29))*IF($V29&lt;=AE$2,(DATEDIF(AD$2,$V29,"D")/365),IF($G29&gt;AD$2,(DATEDIF($G29,AE$2,"D")/365),1)))))))</f>
        <v>0</v>
      </c>
      <c r="AF29" s="53">
        <f>IF($V29&lt;=AE$2,0,IF($O29&lt;=AE$2,0,IF($G29&gt;=AF$2,0,IF($K29&gt;=$J29,0,IF($O29&lt;=AF$2,($J29-(SUM($K29,SUM($Z29:AE29)))),IF($L29=$D$139,(($J29-$K29)/$P29),(($J29-SUM($Z29:AE29))*$Q29))*IF($V29&lt;=AF$2,(DATEDIF(AE$2,$V29,"D")/365),IF($G29&gt;AE$2,(DATEDIF($G29,AF$2,"D")/365),1)))))))</f>
        <v>0</v>
      </c>
      <c r="AG29" s="53">
        <f>IF($V29&lt;=AF$2,0,IF($O29&lt;=AF$2,0,IF($G29&gt;=AG$2,0,IF($K29&gt;=$J29,0,IF($O29&lt;=AG$2,($J29-(SUM($K29,SUM($Z29:AF29)))),IF($L29=$D$139,(($J29-$K29)/$P29),(($J29-SUM($Z29:AF29))*$Q29))*IF($V29&lt;=AG$2,(DATEDIF(AF$2,$V29,"D")/365),IF($G29&gt;AF$2,(DATEDIF($G29,AG$2,"D")/365),1)))))))</f>
        <v>0</v>
      </c>
      <c r="AH29" s="53">
        <f>IF($V29&lt;=AG$2,0,IF($O29&lt;=AG$2,0,IF($G29&gt;=AH$2,0,IF($K29&gt;=$J29,0,IF($O29&lt;=AH$2,($J29-(SUM($K29,SUM($Z29:AG29)))),IF($L29=$D$139,(($J29-$K29)/$P29),(($J29-SUM($Z29:AG29))*$Q29))*IF($V29&lt;=AH$2,(DATEDIF(AG$2,$V29,"D")/365),IF($G29&gt;AG$2,(DATEDIF($G29,AH$2,"D")/365),1)))))))</f>
        <v>0</v>
      </c>
      <c r="AI29" s="53">
        <f>IF($V29&lt;=AH$2,0,IF($O29&lt;=AH$2,0,IF($G29&gt;=AI$2,0,IF($K29&gt;=$J29,0,IF($O29&lt;=AI$2,($J29-(SUM($K29,SUM($Z29:AH29)))),IF($L29=$D$139,(($J29-$K29)/$P29),(($J29-SUM($Z29:AH29))*$Q29))*IF($V29&lt;=AI$2,(DATEDIF(AH$2,$V29,"D")/365),IF($G29&gt;AH$2,(DATEDIF($G29,AI$2,"D")/365),1)))))))</f>
        <v>0</v>
      </c>
      <c r="AJ29" s="53">
        <f>IF($V29&lt;=AI$2,0,IF($O29&lt;=AI$2,0,IF($G29&gt;=AJ$2,0,IF($K29&gt;=$J29,0,IF($O29&lt;=AJ$2,($J29-(SUM($K29,SUM($Z29:AI29)))),IF($L29=$D$139,(($J29-$K29)/$P29),(($J29-SUM($Z29:AI29))*$Q29))*IF($V29&lt;=AJ$2,(DATEDIF(AI$2,$V29,"D")/365),IF($G29&gt;AI$2,(DATEDIF($G29,AJ$2,"D")/365),1)))))))</f>
        <v>0</v>
      </c>
      <c r="AK29" s="53">
        <f>IF($V29&lt;=AJ$2,0,IF($O29&lt;=AJ$2,0,IF($G29&gt;=AK$2,0,IF($K29&gt;=$J29,0,IF($O29&lt;=AK$2,($J29-(SUM($K29,SUM($Z29:AJ29)))),IF($L29=$D$139,(($J29-$K29)/$P29),(($J29-SUM($Z29:AJ29))*$Q29))*IF($V29&lt;=AK$2,(DATEDIF(AJ$2,$V29,"D")/365),IF($G29&gt;AJ$2,(DATEDIF($G29,AK$2,"D")/365),1)))))))</f>
        <v>0</v>
      </c>
      <c r="AL29" s="53">
        <f>IF($V29&lt;=AK$2,0,IF($O29&lt;=AK$2,0,IF($G29&gt;=AL$2,0,IF($K29&gt;=$J29,0,IF($O29&lt;=AL$2,($J29-(SUM($K29,SUM($Z29:AK29)))),IF($L29=$D$139,(($J29-$K29)/$P29),(($J29-SUM($Z29:AK29))*$Q29))*IF($V29&lt;=AL$2,(DATEDIF(AK$2,$V29,"D")/365),IF($G29&gt;AK$2,(DATEDIF($G29,AL$2,"D")/365),1)))))))</f>
        <v>0</v>
      </c>
      <c r="AM29" s="53">
        <f>IF($V29&lt;=AL$2,0,IF($O29&lt;=AL$2,0,IF($G29&gt;=AM$2,0,IF($K29&gt;=$J29,0,IF($O29&lt;=AM$2,($J29-(SUM($K29,SUM($Z29:AL29)))),IF($L29=$D$139,(($J29-$K29)/$P29),(($J29-SUM($Z29:AL29))*$Q29))*IF($V29&lt;=AM$2,(DATEDIF(AL$2,$V29,"D")/365),IF($G29&gt;AL$2,(DATEDIF($G29,AM$2,"D")/365),1)))))))</f>
        <v>0</v>
      </c>
      <c r="AN29" s="53">
        <f>IF($V29&lt;=AM$2,0,IF($O29&lt;=AM$2,0,IF($G29&gt;=AN$2,0,IF($K29&gt;=$J29,0,IF($O29&lt;=AN$2,($J29-(SUM($K29,SUM($Z29:AM29)))),IF($L29=$D$139,(($J29-$K29)/$P29),(($J29-SUM($Z29:AM29))*$Q29))*IF($V29&lt;=AN$2,(DATEDIF(AM$2,$V29,"D")/365),IF($G29&gt;AM$2,(DATEDIF($G29,AN$2,"D")/365),1)))))))</f>
        <v>0</v>
      </c>
      <c r="AO29" s="53">
        <f>IF($V29&lt;=AN$2,0,IF($O29&lt;=AN$2,0,IF($G29&gt;=AO$2,0,IF($K29&gt;=$J29,0,IF($O29&lt;=AO$2,($J29-(SUM($K29,SUM($Z29:AN29)))),IF($L29=$D$139,(($J29-$K29)/$P29),(($J29-SUM($Z29:AN29))*$Q29))*IF($V29&lt;=AO$2,(DATEDIF(AN$2,$V29,"D")/365),IF($G29&gt;AN$2,(DATEDIF($G29,AO$2,"D")/365),1)))))))</f>
        <v>0</v>
      </c>
      <c r="AP29" s="53">
        <f>IF($V29&lt;=AO$2,0,IF($O29&lt;=AO$2,0,IF($G29&gt;=AP$2,0,IF($K29&gt;=$J29,0,IF($O29&lt;=AP$2,($J29-(SUM($K29,SUM($Z29:AO29)))),IF($L29=$D$139,(($J29-$K29)/$P29),(($J29-SUM($Z29:AO29))*$Q29))*IF($V29&lt;=AP$2,(DATEDIF(AO$2,$V29,"D")/365),IF($G29&gt;AO$2,(DATEDIF($G29,AP$2,"D")/365),1)))))))</f>
        <v>0</v>
      </c>
      <c r="AQ29" s="53">
        <f>IF($V29&lt;=AP$2,0,IF($O29&lt;=AP$2,0,IF($G29&gt;=AQ$2,0,IF($K29&gt;=$J29,0,IF($O29&lt;=AQ$2,($J29-(SUM($K29,SUM($Z29:AP29)))),IF($L29=$D$139,(($J29-$K29)/$P29),(($J29-SUM($Z29:AP29))*$Q29))*IF($V29&lt;=AQ$2,(DATEDIF(AP$2,$V29,"D")/365),IF($G29&gt;AP$2,(DATEDIF($G29,AQ$2,"D")/365),1)))))))</f>
        <v>0</v>
      </c>
      <c r="AR29" s="53">
        <f>IF($V29&lt;=AQ$2,0,IF($O29&lt;=AQ$2,0,IF($G29&gt;=AR$2,0,IF($K29&gt;=$J29,0,IF($O29&lt;=AR$2,($J29-(SUM($K29,SUM($Z29:AQ29)))),IF($L29=$D$139,(($J29-$K29)/$P29),(($J29-SUM($Z29:AQ29))*$Q29))*IF($V29&lt;=AR$2,(DATEDIF(AQ$2,$V29,"D")/365),IF($G29&gt;AQ$2,(DATEDIF($G29,AR$2,"D")/365),1)))))))</f>
        <v>0</v>
      </c>
      <c r="AS29" s="53">
        <f>IF($V29&lt;=AR$2,0,IF($O29&lt;=AR$2,0,IF($G29&gt;=AS$2,0,IF($K29&gt;=$J29,0,IF($O29&lt;=AS$2,($J29-(SUM($K29,SUM($Z29:AR29)))),IF($L29=$D$139,(($J29-$K29)/$P29),(($J29-SUM($Z29:AR29))*$Q29))*IF($V29&lt;=AS$2,(DATEDIF(AR$2,$V29,"D")/365),IF($G29&gt;AR$2,(DATEDIF($G29,AS$2,"D")/365),1)))))))</f>
        <v>0</v>
      </c>
      <c r="AT29" s="53">
        <f>IF($V29&lt;=AS$2,0,IF($O29&lt;=AS$2,0,IF($G29&gt;=AT$2,0,IF($K29&gt;=$J29,0,IF($O29&lt;=AT$2,($J29-(SUM($K29,SUM($Z29:AS29)))),IF($L29=$D$139,(($J29-$K29)/$P29),(($J29-SUM($Z29:AS29))*$Q29))*IF($V29&lt;=AT$2,(DATEDIF(AS$2,$V29,"D")/365),IF($G29&gt;AS$2,(DATEDIF($G29,AT$2,"D")/365),1)))))))</f>
        <v>0</v>
      </c>
      <c r="AU29" s="53">
        <f>IF($V29&lt;=AT$2,0,IF($O29&lt;=AT$2,0,IF($G29&gt;=AU$2,0,IF($K29&gt;=$J29,0,IF($O29&lt;=AU$2,($J29-(SUM($K29,SUM($Z29:AT29)))),IF($L29=$D$139,(($J29-$K29)/$P29),(($J29-SUM($Z29:AT29))*$Q29))*IF($V29&lt;=AU$2,(DATEDIF(AT$2,$V29,"D")/365),IF($G29&gt;AT$2,(DATEDIF($G29,AU$2,"D")/365),1)))))))</f>
        <v>0</v>
      </c>
      <c r="AV29" s="53">
        <f>IF($V29&lt;=AU$2,0,IF($O29&lt;=AU$2,0,IF($G29&gt;=AV$2,0,IF($K29&gt;=$J29,0,IF($O29&lt;=AV$2,($J29-(SUM($K29,SUM($Z29:AU29)))),IF($L29=$D$139,(($J29-$K29)/$P29),(($J29-SUM($Z29:AU29))*$Q29))*IF($V29&lt;=AV$2,(DATEDIF(AU$2,$V29,"D")/365),IF($G29&gt;AU$2,(DATEDIF($G29,AV$2,"D")/365),1)))))))</f>
        <v>0</v>
      </c>
      <c r="AW29" s="53">
        <f>IF($V29&lt;=AV$2,0,IF($O29&lt;=AV$2,0,IF($G29&gt;=AW$2,0,IF($K29&gt;=$J29,0,IF($O29&lt;=AW$2,($J29-(SUM($K29,SUM($Z29:AV29)))),IF($L29=$D$139,(($J29-$K29)/$P29),(($J29-SUM($Z29:AV29))*$Q29))*IF($V29&lt;=AW$2,(DATEDIF(AV$2,$V29,"D")/365),IF($G29&gt;AV$2,(DATEDIF($G29,AW$2,"D")/365),1)))))))</f>
        <v>0</v>
      </c>
      <c r="AX29" s="53">
        <f>IF($V29&lt;=AW$2,0,IF($O29&lt;=AW$2,0,IF($G29&gt;=AX$2,0,IF($K29&gt;=$J29,0,IF($O29&lt;=AX$2,($J29-(SUM($K29,SUM($Z29:AW29)))),IF($L29=$D$139,(($J29-$K29)/$P29),(($J29-SUM($Z29:AW29))*$Q29))*IF($V29&lt;=AX$2,(DATEDIF(AW$2,$V29,"D")/365),IF($G29&gt;AW$2,(DATEDIF($G29,AX$2,"D")/365),1)))))))</f>
        <v>0</v>
      </c>
      <c r="AY29" s="53">
        <f>IF($V29&lt;=AX$2,0,IF($O29&lt;=AX$2,0,IF($G29&gt;=AY$2,0,IF($K29&gt;=$J29,0,IF($O29&lt;=AY$2,($J29-(SUM($K29,SUM($Z29:AX29)))),IF($L29=$D$139,(($J29-$K29)/$P29),(($J29-SUM($Z29:AX29))*$Q29))*IF($V29&lt;=AY$2,(DATEDIF(AX$2,$V29,"D")/365),IF($G29&gt;AX$2,(DATEDIF($G29,AY$2,"D")/365),1)))))))</f>
        <v>0</v>
      </c>
      <c r="AZ29" s="52"/>
      <c r="BA29" s="52"/>
      <c r="BB29" s="126">
        <f>IF($V29&lt;=BB$2,0,IF($G29&gt;=BB$2,0,IF($G29&gt;$W$3,(J29-Z29),IF($G29&lt;=$W$3,J29-SUM(W29,$Z29:Z29),0))))</f>
        <v>0</v>
      </c>
      <c r="BC29" s="53">
        <f t="shared" si="17"/>
        <v>0</v>
      </c>
      <c r="BD29" s="52">
        <f t="shared" si="17"/>
        <v>0</v>
      </c>
      <c r="BE29" s="53">
        <f t="shared" si="17"/>
        <v>0</v>
      </c>
      <c r="BF29" s="52">
        <f t="shared" si="17"/>
        <v>0</v>
      </c>
      <c r="BG29" s="53">
        <f t="shared" si="17"/>
        <v>0</v>
      </c>
      <c r="BH29" s="52">
        <f t="shared" si="17"/>
        <v>0</v>
      </c>
      <c r="BI29" s="53">
        <f t="shared" si="17"/>
        <v>0</v>
      </c>
      <c r="BJ29" s="52">
        <f t="shared" si="17"/>
        <v>0</v>
      </c>
      <c r="BK29" s="53">
        <f t="shared" si="17"/>
        <v>0</v>
      </c>
      <c r="BL29" s="52">
        <f t="shared" si="17"/>
        <v>0</v>
      </c>
      <c r="BM29" s="53">
        <f t="shared" si="17"/>
        <v>0</v>
      </c>
      <c r="BN29" s="52">
        <f t="shared" si="17"/>
        <v>0</v>
      </c>
      <c r="BO29" s="53">
        <f t="shared" si="17"/>
        <v>0</v>
      </c>
      <c r="BP29" s="52">
        <f t="shared" si="17"/>
        <v>0</v>
      </c>
      <c r="BQ29" s="53">
        <f t="shared" si="17"/>
        <v>0</v>
      </c>
      <c r="BR29" s="52">
        <f t="shared" si="17"/>
        <v>0</v>
      </c>
      <c r="BS29" s="53">
        <f t="shared" si="16"/>
        <v>0</v>
      </c>
      <c r="BT29" s="52">
        <f t="shared" si="16"/>
        <v>0</v>
      </c>
      <c r="BU29" s="53">
        <f t="shared" si="16"/>
        <v>0</v>
      </c>
      <c r="BV29" s="52">
        <f t="shared" si="16"/>
        <v>0</v>
      </c>
      <c r="BW29" s="53">
        <f t="shared" si="16"/>
        <v>0</v>
      </c>
      <c r="BX29" s="52">
        <f t="shared" si="16"/>
        <v>0</v>
      </c>
      <c r="BY29" s="53">
        <f t="shared" si="16"/>
        <v>0</v>
      </c>
      <c r="BZ29" s="52">
        <f t="shared" si="16"/>
        <v>0</v>
      </c>
      <c r="CA29" s="53">
        <f t="shared" si="16"/>
        <v>0</v>
      </c>
    </row>
    <row r="30" spans="1:79">
      <c r="A30" s="20">
        <v>29</v>
      </c>
      <c r="B30" s="20" t="s">
        <v>97</v>
      </c>
      <c r="C30" s="20" t="s">
        <v>126</v>
      </c>
      <c r="D30" s="2">
        <v>1990</v>
      </c>
      <c r="E30" s="3">
        <v>4</v>
      </c>
      <c r="F30" s="2">
        <v>1</v>
      </c>
      <c r="G30" s="55">
        <f t="shared" si="0"/>
        <v>32963</v>
      </c>
      <c r="H30" s="4">
        <v>0</v>
      </c>
      <c r="I30" s="1">
        <v>0</v>
      </c>
      <c r="J30" s="51">
        <f t="shared" si="1"/>
        <v>0</v>
      </c>
      <c r="K30" s="54">
        <f t="shared" si="2"/>
        <v>0</v>
      </c>
      <c r="L30" s="4" t="s">
        <v>96</v>
      </c>
      <c r="M30" s="54">
        <f t="shared" si="15"/>
        <v>30</v>
      </c>
      <c r="N30" s="53">
        <f t="shared" si="3"/>
        <v>24.016438356164382</v>
      </c>
      <c r="O30" s="55">
        <f t="shared" si="4"/>
        <v>43921</v>
      </c>
      <c r="P30" s="53">
        <f t="shared" si="5"/>
        <v>5.9835616438356176</v>
      </c>
      <c r="Q30" s="111">
        <f t="shared" si="6"/>
        <v>0</v>
      </c>
      <c r="R30" s="150" t="s">
        <v>130</v>
      </c>
      <c r="S30" s="151">
        <v>17</v>
      </c>
      <c r="T30" s="152">
        <v>4</v>
      </c>
      <c r="U30" s="151">
        <v>2035</v>
      </c>
      <c r="V30" s="116">
        <f t="shared" si="7"/>
        <v>54878</v>
      </c>
      <c r="W30" s="53">
        <f t="shared" si="8"/>
        <v>0</v>
      </c>
      <c r="X30" s="53">
        <f t="shared" si="9"/>
        <v>0</v>
      </c>
      <c r="Y30" s="53">
        <f t="shared" si="10"/>
        <v>0</v>
      </c>
      <c r="Z30" s="53">
        <f t="shared" si="11"/>
        <v>0</v>
      </c>
      <c r="AA30" s="53">
        <f>IF($V30&lt;=Z$2,0,IF($O30&lt;=Z$2,0,IF($G30&gt;=AA$2,0,IF($K30&gt;=$J30,0,IF($O30&lt;=AA$2,($J30-(SUM($K30,SUM($Z30:Z30)))),IF($L30=$D$139,(($J30-$K30)/$P30),(($J30-SUM($Z30:Z30))*$Q30))*IF($V30&lt;=AA$2,(DATEDIF(Z$2,$V30,"D")/365),IF($G30&gt;Z$2,(DATEDIF($G30,AA$2,"D")/365),1)))))))</f>
        <v>0</v>
      </c>
      <c r="AB30" s="53">
        <f>IF($V30&lt;=AA$2,0,IF($O30&lt;=AA$2,0,IF($G30&gt;=AB$2,0,IF($K30&gt;=$J30,0,IF($O30&lt;=AB$2,($J30-(SUM($K30,SUM($Z30:AA30)))),IF($L30=$D$139,(($J30-$K30)/$P30),(($J30-SUM($Z30:AA30))*$Q30))*IF($V30&lt;=AB$2,(DATEDIF(AA$2,$V30,"D")/365),IF($G30&gt;AA$2,(DATEDIF($G30,AB$2,"D")/365),1)))))))</f>
        <v>0</v>
      </c>
      <c r="AC30" s="53">
        <f>IF($V30&lt;=AB$2,0,IF($O30&lt;=AB$2,0,IF($G30&gt;=AC$2,0,IF($K30&gt;=$J30,0,IF($O30&lt;=AC$2,($J30-(SUM($K30,SUM($Z30:AB30)))),IF($L30=$D$139,(($J30-$K30)/$P30),(($J30-SUM($Z30:AB30))*$Q30))*IF($V30&lt;=AC$2,(DATEDIF(AB$2,$V30,"D")/365),IF($G30&gt;AB$2,(DATEDIF($G30,AC$2,"D")/365),1)))))))</f>
        <v>0</v>
      </c>
      <c r="AD30" s="53">
        <f>IF($V30&lt;=AC$2,0,IF($O30&lt;=AC$2,0,IF($G30&gt;=AD$2,0,IF($K30&gt;=$J30,0,IF($O30&lt;=AD$2,($J30-(SUM($K30,SUM($Z30:AC30)))),IF($L30=$D$139,(($J30-$K30)/$P30),(($J30-SUM($Z30:AC30))*$Q30))*IF($V30&lt;=AD$2,(DATEDIF(AC$2,$V30,"D")/365),IF($G30&gt;AC$2,(DATEDIF($G30,AD$2,"D")/365),1)))))))</f>
        <v>0</v>
      </c>
      <c r="AE30" s="53">
        <f>IF($V30&lt;=AD$2,0,IF($O30&lt;=AD$2,0,IF($G30&gt;=AE$2,0,IF($K30&gt;=$J30,0,IF($O30&lt;=AE$2,($J30-(SUM($K30,SUM($Z30:AD30)))),IF($L30=$D$139,(($J30-$K30)/$P30),(($J30-SUM($Z30:AD30))*$Q30))*IF($V30&lt;=AE$2,(DATEDIF(AD$2,$V30,"D")/365),IF($G30&gt;AD$2,(DATEDIF($G30,AE$2,"D")/365),1)))))))</f>
        <v>0</v>
      </c>
      <c r="AF30" s="53">
        <f>IF($V30&lt;=AE$2,0,IF($O30&lt;=AE$2,0,IF($G30&gt;=AF$2,0,IF($K30&gt;=$J30,0,IF($O30&lt;=AF$2,($J30-(SUM($K30,SUM($Z30:AE30)))),IF($L30=$D$139,(($J30-$K30)/$P30),(($J30-SUM($Z30:AE30))*$Q30))*IF($V30&lt;=AF$2,(DATEDIF(AE$2,$V30,"D")/365),IF($G30&gt;AE$2,(DATEDIF($G30,AF$2,"D")/365),1)))))))</f>
        <v>0</v>
      </c>
      <c r="AG30" s="53">
        <f>IF($V30&lt;=AF$2,0,IF($O30&lt;=AF$2,0,IF($G30&gt;=AG$2,0,IF($K30&gt;=$J30,0,IF($O30&lt;=AG$2,($J30-(SUM($K30,SUM($Z30:AF30)))),IF($L30=$D$139,(($J30-$K30)/$P30),(($J30-SUM($Z30:AF30))*$Q30))*IF($V30&lt;=AG$2,(DATEDIF(AF$2,$V30,"D")/365),IF($G30&gt;AF$2,(DATEDIF($G30,AG$2,"D")/365),1)))))))</f>
        <v>0</v>
      </c>
      <c r="AH30" s="53">
        <f>IF($V30&lt;=AG$2,0,IF($O30&lt;=AG$2,0,IF($G30&gt;=AH$2,0,IF($K30&gt;=$J30,0,IF($O30&lt;=AH$2,($J30-(SUM($K30,SUM($Z30:AG30)))),IF($L30=$D$139,(($J30-$K30)/$P30),(($J30-SUM($Z30:AG30))*$Q30))*IF($V30&lt;=AH$2,(DATEDIF(AG$2,$V30,"D")/365),IF($G30&gt;AG$2,(DATEDIF($G30,AH$2,"D")/365),1)))))))</f>
        <v>0</v>
      </c>
      <c r="AI30" s="53">
        <f>IF($V30&lt;=AH$2,0,IF($O30&lt;=AH$2,0,IF($G30&gt;=AI$2,0,IF($K30&gt;=$J30,0,IF($O30&lt;=AI$2,($J30-(SUM($K30,SUM($Z30:AH30)))),IF($L30=$D$139,(($J30-$K30)/$P30),(($J30-SUM($Z30:AH30))*$Q30))*IF($V30&lt;=AI$2,(DATEDIF(AH$2,$V30,"D")/365),IF($G30&gt;AH$2,(DATEDIF($G30,AI$2,"D")/365),1)))))))</f>
        <v>0</v>
      </c>
      <c r="AJ30" s="53">
        <f>IF($V30&lt;=AI$2,0,IF($O30&lt;=AI$2,0,IF($G30&gt;=AJ$2,0,IF($K30&gt;=$J30,0,IF($O30&lt;=AJ$2,($J30-(SUM($K30,SUM($Z30:AI30)))),IF($L30=$D$139,(($J30-$K30)/$P30),(($J30-SUM($Z30:AI30))*$Q30))*IF($V30&lt;=AJ$2,(DATEDIF(AI$2,$V30,"D")/365),IF($G30&gt;AI$2,(DATEDIF($G30,AJ$2,"D")/365),1)))))))</f>
        <v>0</v>
      </c>
      <c r="AK30" s="53">
        <f>IF($V30&lt;=AJ$2,0,IF($O30&lt;=AJ$2,0,IF($G30&gt;=AK$2,0,IF($K30&gt;=$J30,0,IF($O30&lt;=AK$2,($J30-(SUM($K30,SUM($Z30:AJ30)))),IF($L30=$D$139,(($J30-$K30)/$P30),(($J30-SUM($Z30:AJ30))*$Q30))*IF($V30&lt;=AK$2,(DATEDIF(AJ$2,$V30,"D")/365),IF($G30&gt;AJ$2,(DATEDIF($G30,AK$2,"D")/365),1)))))))</f>
        <v>0</v>
      </c>
      <c r="AL30" s="53">
        <f>IF($V30&lt;=AK$2,0,IF($O30&lt;=AK$2,0,IF($G30&gt;=AL$2,0,IF($K30&gt;=$J30,0,IF($O30&lt;=AL$2,($J30-(SUM($K30,SUM($Z30:AK30)))),IF($L30=$D$139,(($J30-$K30)/$P30),(($J30-SUM($Z30:AK30))*$Q30))*IF($V30&lt;=AL$2,(DATEDIF(AK$2,$V30,"D")/365),IF($G30&gt;AK$2,(DATEDIF($G30,AL$2,"D")/365),1)))))))</f>
        <v>0</v>
      </c>
      <c r="AM30" s="53">
        <f>IF($V30&lt;=AL$2,0,IF($O30&lt;=AL$2,0,IF($G30&gt;=AM$2,0,IF($K30&gt;=$J30,0,IF($O30&lt;=AM$2,($J30-(SUM($K30,SUM($Z30:AL30)))),IF($L30=$D$139,(($J30-$K30)/$P30),(($J30-SUM($Z30:AL30))*$Q30))*IF($V30&lt;=AM$2,(DATEDIF(AL$2,$V30,"D")/365),IF($G30&gt;AL$2,(DATEDIF($G30,AM$2,"D")/365),1)))))))</f>
        <v>0</v>
      </c>
      <c r="AN30" s="53">
        <f>IF($V30&lt;=AM$2,0,IF($O30&lt;=AM$2,0,IF($G30&gt;=AN$2,0,IF($K30&gt;=$J30,0,IF($O30&lt;=AN$2,($J30-(SUM($K30,SUM($Z30:AM30)))),IF($L30=$D$139,(($J30-$K30)/$P30),(($J30-SUM($Z30:AM30))*$Q30))*IF($V30&lt;=AN$2,(DATEDIF(AM$2,$V30,"D")/365),IF($G30&gt;AM$2,(DATEDIF($G30,AN$2,"D")/365),1)))))))</f>
        <v>0</v>
      </c>
      <c r="AO30" s="53">
        <f>IF($V30&lt;=AN$2,0,IF($O30&lt;=AN$2,0,IF($G30&gt;=AO$2,0,IF($K30&gt;=$J30,0,IF($O30&lt;=AO$2,($J30-(SUM($K30,SUM($Z30:AN30)))),IF($L30=$D$139,(($J30-$K30)/$P30),(($J30-SUM($Z30:AN30))*$Q30))*IF($V30&lt;=AO$2,(DATEDIF(AN$2,$V30,"D")/365),IF($G30&gt;AN$2,(DATEDIF($G30,AO$2,"D")/365),1)))))))</f>
        <v>0</v>
      </c>
      <c r="AP30" s="53">
        <f>IF($V30&lt;=AO$2,0,IF($O30&lt;=AO$2,0,IF($G30&gt;=AP$2,0,IF($K30&gt;=$J30,0,IF($O30&lt;=AP$2,($J30-(SUM($K30,SUM($Z30:AO30)))),IF($L30=$D$139,(($J30-$K30)/$P30),(($J30-SUM($Z30:AO30))*$Q30))*IF($V30&lt;=AP$2,(DATEDIF(AO$2,$V30,"D")/365),IF($G30&gt;AO$2,(DATEDIF($G30,AP$2,"D")/365),1)))))))</f>
        <v>0</v>
      </c>
      <c r="AQ30" s="53">
        <f>IF($V30&lt;=AP$2,0,IF($O30&lt;=AP$2,0,IF($G30&gt;=AQ$2,0,IF($K30&gt;=$J30,0,IF($O30&lt;=AQ$2,($J30-(SUM($K30,SUM($Z30:AP30)))),IF($L30=$D$139,(($J30-$K30)/$P30),(($J30-SUM($Z30:AP30))*$Q30))*IF($V30&lt;=AQ$2,(DATEDIF(AP$2,$V30,"D")/365),IF($G30&gt;AP$2,(DATEDIF($G30,AQ$2,"D")/365),1)))))))</f>
        <v>0</v>
      </c>
      <c r="AR30" s="53">
        <f>IF($V30&lt;=AQ$2,0,IF($O30&lt;=AQ$2,0,IF($G30&gt;=AR$2,0,IF($K30&gt;=$J30,0,IF($O30&lt;=AR$2,($J30-(SUM($K30,SUM($Z30:AQ30)))),IF($L30=$D$139,(($J30-$K30)/$P30),(($J30-SUM($Z30:AQ30))*$Q30))*IF($V30&lt;=AR$2,(DATEDIF(AQ$2,$V30,"D")/365),IF($G30&gt;AQ$2,(DATEDIF($G30,AR$2,"D")/365),1)))))))</f>
        <v>0</v>
      </c>
      <c r="AS30" s="53">
        <f>IF($V30&lt;=AR$2,0,IF($O30&lt;=AR$2,0,IF($G30&gt;=AS$2,0,IF($K30&gt;=$J30,0,IF($O30&lt;=AS$2,($J30-(SUM($K30,SUM($Z30:AR30)))),IF($L30=$D$139,(($J30-$K30)/$P30),(($J30-SUM($Z30:AR30))*$Q30))*IF($V30&lt;=AS$2,(DATEDIF(AR$2,$V30,"D")/365),IF($G30&gt;AR$2,(DATEDIF($G30,AS$2,"D")/365),1)))))))</f>
        <v>0</v>
      </c>
      <c r="AT30" s="53">
        <f>IF($V30&lt;=AS$2,0,IF($O30&lt;=AS$2,0,IF($G30&gt;=AT$2,0,IF($K30&gt;=$J30,0,IF($O30&lt;=AT$2,($J30-(SUM($K30,SUM($Z30:AS30)))),IF($L30=$D$139,(($J30-$K30)/$P30),(($J30-SUM($Z30:AS30))*$Q30))*IF($V30&lt;=AT$2,(DATEDIF(AS$2,$V30,"D")/365),IF($G30&gt;AS$2,(DATEDIF($G30,AT$2,"D")/365),1)))))))</f>
        <v>0</v>
      </c>
      <c r="AU30" s="53">
        <f>IF($V30&lt;=AT$2,0,IF($O30&lt;=AT$2,0,IF($G30&gt;=AU$2,0,IF($K30&gt;=$J30,0,IF($O30&lt;=AU$2,($J30-(SUM($K30,SUM($Z30:AT30)))),IF($L30=$D$139,(($J30-$K30)/$P30),(($J30-SUM($Z30:AT30))*$Q30))*IF($V30&lt;=AU$2,(DATEDIF(AT$2,$V30,"D")/365),IF($G30&gt;AT$2,(DATEDIF($G30,AU$2,"D")/365),1)))))))</f>
        <v>0</v>
      </c>
      <c r="AV30" s="53">
        <f>IF($V30&lt;=AU$2,0,IF($O30&lt;=AU$2,0,IF($G30&gt;=AV$2,0,IF($K30&gt;=$J30,0,IF($O30&lt;=AV$2,($J30-(SUM($K30,SUM($Z30:AU30)))),IF($L30=$D$139,(($J30-$K30)/$P30),(($J30-SUM($Z30:AU30))*$Q30))*IF($V30&lt;=AV$2,(DATEDIF(AU$2,$V30,"D")/365),IF($G30&gt;AU$2,(DATEDIF($G30,AV$2,"D")/365),1)))))))</f>
        <v>0</v>
      </c>
      <c r="AW30" s="53">
        <f>IF($V30&lt;=AV$2,0,IF($O30&lt;=AV$2,0,IF($G30&gt;=AW$2,0,IF($K30&gt;=$J30,0,IF($O30&lt;=AW$2,($J30-(SUM($K30,SUM($Z30:AV30)))),IF($L30=$D$139,(($J30-$K30)/$P30),(($J30-SUM($Z30:AV30))*$Q30))*IF($V30&lt;=AW$2,(DATEDIF(AV$2,$V30,"D")/365),IF($G30&gt;AV$2,(DATEDIF($G30,AW$2,"D")/365),1)))))))</f>
        <v>0</v>
      </c>
      <c r="AX30" s="53">
        <f>IF($V30&lt;=AW$2,0,IF($O30&lt;=AW$2,0,IF($G30&gt;=AX$2,0,IF($K30&gt;=$J30,0,IF($O30&lt;=AX$2,($J30-(SUM($K30,SUM($Z30:AW30)))),IF($L30=$D$139,(($J30-$K30)/$P30),(($J30-SUM($Z30:AW30))*$Q30))*IF($V30&lt;=AX$2,(DATEDIF(AW$2,$V30,"D")/365),IF($G30&gt;AW$2,(DATEDIF($G30,AX$2,"D")/365),1)))))))</f>
        <v>0</v>
      </c>
      <c r="AY30" s="53">
        <f>IF($V30&lt;=AX$2,0,IF($O30&lt;=AX$2,0,IF($G30&gt;=AY$2,0,IF($K30&gt;=$J30,0,IF($O30&lt;=AY$2,($J30-(SUM($K30,SUM($Z30:AX30)))),IF($L30=$D$139,(($J30-$K30)/$P30),(($J30-SUM($Z30:AX30))*$Q30))*IF($V30&lt;=AY$2,(DATEDIF(AX$2,$V30,"D")/365),IF($G30&gt;AX$2,(DATEDIF($G30,AY$2,"D")/365),1)))))))</f>
        <v>0</v>
      </c>
      <c r="AZ30" s="52"/>
      <c r="BA30" s="52"/>
      <c r="BB30" s="126">
        <f>IF($V30&lt;=BB$2,0,IF($G30&gt;=BB$2,0,IF($G30&gt;$W$3,(J30-Z30),IF($G30&lt;=$W$3,J30-SUM(W30,$Z30:Z30),0))))</f>
        <v>0</v>
      </c>
      <c r="BC30" s="53">
        <f t="shared" si="17"/>
        <v>0</v>
      </c>
      <c r="BD30" s="52">
        <f t="shared" si="17"/>
        <v>0</v>
      </c>
      <c r="BE30" s="53">
        <f t="shared" si="17"/>
        <v>0</v>
      </c>
      <c r="BF30" s="52">
        <f t="shared" si="17"/>
        <v>0</v>
      </c>
      <c r="BG30" s="53">
        <f t="shared" si="17"/>
        <v>0</v>
      </c>
      <c r="BH30" s="52">
        <f t="shared" si="17"/>
        <v>0</v>
      </c>
      <c r="BI30" s="53">
        <f t="shared" si="17"/>
        <v>0</v>
      </c>
      <c r="BJ30" s="52">
        <f t="shared" si="17"/>
        <v>0</v>
      </c>
      <c r="BK30" s="53">
        <f t="shared" si="17"/>
        <v>0</v>
      </c>
      <c r="BL30" s="52">
        <f t="shared" si="17"/>
        <v>0</v>
      </c>
      <c r="BM30" s="53">
        <f t="shared" si="17"/>
        <v>0</v>
      </c>
      <c r="BN30" s="52">
        <f t="shared" si="17"/>
        <v>0</v>
      </c>
      <c r="BO30" s="53">
        <f t="shared" si="17"/>
        <v>0</v>
      </c>
      <c r="BP30" s="52">
        <f t="shared" si="17"/>
        <v>0</v>
      </c>
      <c r="BQ30" s="53">
        <f t="shared" si="17"/>
        <v>0</v>
      </c>
      <c r="BR30" s="52">
        <f t="shared" si="17"/>
        <v>0</v>
      </c>
      <c r="BS30" s="53">
        <f t="shared" si="16"/>
        <v>0</v>
      </c>
      <c r="BT30" s="52">
        <f t="shared" si="16"/>
        <v>0</v>
      </c>
      <c r="BU30" s="53">
        <f t="shared" si="16"/>
        <v>0</v>
      </c>
      <c r="BV30" s="52">
        <f t="shared" si="16"/>
        <v>0</v>
      </c>
      <c r="BW30" s="53">
        <f t="shared" si="16"/>
        <v>0</v>
      </c>
      <c r="BX30" s="52">
        <f t="shared" si="16"/>
        <v>0</v>
      </c>
      <c r="BY30" s="53">
        <f t="shared" si="16"/>
        <v>0</v>
      </c>
      <c r="BZ30" s="52">
        <f t="shared" si="16"/>
        <v>0</v>
      </c>
      <c r="CA30" s="53">
        <f t="shared" si="16"/>
        <v>0</v>
      </c>
    </row>
    <row r="31" spans="1:79">
      <c r="A31" s="20">
        <v>30</v>
      </c>
      <c r="B31" s="20" t="s">
        <v>97</v>
      </c>
      <c r="C31" s="20" t="s">
        <v>126</v>
      </c>
      <c r="D31" s="2">
        <v>1990</v>
      </c>
      <c r="E31" s="3">
        <v>4</v>
      </c>
      <c r="F31" s="2">
        <v>1</v>
      </c>
      <c r="G31" s="55">
        <f t="shared" si="0"/>
        <v>32963</v>
      </c>
      <c r="H31" s="4">
        <v>0</v>
      </c>
      <c r="I31" s="1">
        <v>0</v>
      </c>
      <c r="J31" s="51">
        <f t="shared" si="1"/>
        <v>0</v>
      </c>
      <c r="K31" s="54">
        <f t="shared" si="2"/>
        <v>0</v>
      </c>
      <c r="L31" s="4" t="s">
        <v>96</v>
      </c>
      <c r="M31" s="54">
        <f t="shared" si="15"/>
        <v>30</v>
      </c>
      <c r="N31" s="53">
        <f t="shared" si="3"/>
        <v>24.016438356164382</v>
      </c>
      <c r="O31" s="55">
        <f t="shared" si="4"/>
        <v>43921</v>
      </c>
      <c r="P31" s="53">
        <f t="shared" si="5"/>
        <v>5.9835616438356176</v>
      </c>
      <c r="Q31" s="111">
        <f t="shared" si="6"/>
        <v>0</v>
      </c>
      <c r="R31" s="150" t="s">
        <v>130</v>
      </c>
      <c r="S31" s="151">
        <v>17</v>
      </c>
      <c r="T31" s="152">
        <v>4</v>
      </c>
      <c r="U31" s="151">
        <v>2035</v>
      </c>
      <c r="V31" s="116">
        <f t="shared" si="7"/>
        <v>54878</v>
      </c>
      <c r="W31" s="53">
        <f t="shared" si="8"/>
        <v>0</v>
      </c>
      <c r="X31" s="53">
        <f t="shared" si="9"/>
        <v>0</v>
      </c>
      <c r="Y31" s="53">
        <f t="shared" si="10"/>
        <v>0</v>
      </c>
      <c r="Z31" s="53">
        <f t="shared" si="11"/>
        <v>0</v>
      </c>
      <c r="AA31" s="53">
        <f>IF($V31&lt;=Z$2,0,IF($O31&lt;=Z$2,0,IF($G31&gt;=AA$2,0,IF($K31&gt;=$J31,0,IF($O31&lt;=AA$2,($J31-(SUM($K31,SUM($Z31:Z31)))),IF($L31=$D$139,(($J31-$K31)/$P31),(($J31-SUM($Z31:Z31))*$Q31))*IF($V31&lt;=AA$2,(DATEDIF(Z$2,$V31,"D")/365),IF($G31&gt;Z$2,(DATEDIF($G31,AA$2,"D")/365),1)))))))</f>
        <v>0</v>
      </c>
      <c r="AB31" s="53">
        <f>IF($V31&lt;=AA$2,0,IF($O31&lt;=AA$2,0,IF($G31&gt;=AB$2,0,IF($K31&gt;=$J31,0,IF($O31&lt;=AB$2,($J31-(SUM($K31,SUM($Z31:AA31)))),IF($L31=$D$139,(($J31-$K31)/$P31),(($J31-SUM($Z31:AA31))*$Q31))*IF($V31&lt;=AB$2,(DATEDIF(AA$2,$V31,"D")/365),IF($G31&gt;AA$2,(DATEDIF($G31,AB$2,"D")/365),1)))))))</f>
        <v>0</v>
      </c>
      <c r="AC31" s="53">
        <f>IF($V31&lt;=AB$2,0,IF($O31&lt;=AB$2,0,IF($G31&gt;=AC$2,0,IF($K31&gt;=$J31,0,IF($O31&lt;=AC$2,($J31-(SUM($K31,SUM($Z31:AB31)))),IF($L31=$D$139,(($J31-$K31)/$P31),(($J31-SUM($Z31:AB31))*$Q31))*IF($V31&lt;=AC$2,(DATEDIF(AB$2,$V31,"D")/365),IF($G31&gt;AB$2,(DATEDIF($G31,AC$2,"D")/365),1)))))))</f>
        <v>0</v>
      </c>
      <c r="AD31" s="53">
        <f>IF($V31&lt;=AC$2,0,IF($O31&lt;=AC$2,0,IF($G31&gt;=AD$2,0,IF($K31&gt;=$J31,0,IF($O31&lt;=AD$2,($J31-(SUM($K31,SUM($Z31:AC31)))),IF($L31=$D$139,(($J31-$K31)/$P31),(($J31-SUM($Z31:AC31))*$Q31))*IF($V31&lt;=AD$2,(DATEDIF(AC$2,$V31,"D")/365),IF($G31&gt;AC$2,(DATEDIF($G31,AD$2,"D")/365),1)))))))</f>
        <v>0</v>
      </c>
      <c r="AE31" s="53">
        <f>IF($V31&lt;=AD$2,0,IF($O31&lt;=AD$2,0,IF($G31&gt;=AE$2,0,IF($K31&gt;=$J31,0,IF($O31&lt;=AE$2,($J31-(SUM($K31,SUM($Z31:AD31)))),IF($L31=$D$139,(($J31-$K31)/$P31),(($J31-SUM($Z31:AD31))*$Q31))*IF($V31&lt;=AE$2,(DATEDIF(AD$2,$V31,"D")/365),IF($G31&gt;AD$2,(DATEDIF($G31,AE$2,"D")/365),1)))))))</f>
        <v>0</v>
      </c>
      <c r="AF31" s="53">
        <f>IF($V31&lt;=AE$2,0,IF($O31&lt;=AE$2,0,IF($G31&gt;=AF$2,0,IF($K31&gt;=$J31,0,IF($O31&lt;=AF$2,($J31-(SUM($K31,SUM($Z31:AE31)))),IF($L31=$D$139,(($J31-$K31)/$P31),(($J31-SUM($Z31:AE31))*$Q31))*IF($V31&lt;=AF$2,(DATEDIF(AE$2,$V31,"D")/365),IF($G31&gt;AE$2,(DATEDIF($G31,AF$2,"D")/365),1)))))))</f>
        <v>0</v>
      </c>
      <c r="AG31" s="53">
        <f>IF($V31&lt;=AF$2,0,IF($O31&lt;=AF$2,0,IF($G31&gt;=AG$2,0,IF($K31&gt;=$J31,0,IF($O31&lt;=AG$2,($J31-(SUM($K31,SUM($Z31:AF31)))),IF($L31=$D$139,(($J31-$K31)/$P31),(($J31-SUM($Z31:AF31))*$Q31))*IF($V31&lt;=AG$2,(DATEDIF(AF$2,$V31,"D")/365),IF($G31&gt;AF$2,(DATEDIF($G31,AG$2,"D")/365),1)))))))</f>
        <v>0</v>
      </c>
      <c r="AH31" s="53">
        <f>IF($V31&lt;=AG$2,0,IF($O31&lt;=AG$2,0,IF($G31&gt;=AH$2,0,IF($K31&gt;=$J31,0,IF($O31&lt;=AH$2,($J31-(SUM($K31,SUM($Z31:AG31)))),IF($L31=$D$139,(($J31-$K31)/$P31),(($J31-SUM($Z31:AG31))*$Q31))*IF($V31&lt;=AH$2,(DATEDIF(AG$2,$V31,"D")/365),IF($G31&gt;AG$2,(DATEDIF($G31,AH$2,"D")/365),1)))))))</f>
        <v>0</v>
      </c>
      <c r="AI31" s="53">
        <f>IF($V31&lt;=AH$2,0,IF($O31&lt;=AH$2,0,IF($G31&gt;=AI$2,0,IF($K31&gt;=$J31,0,IF($O31&lt;=AI$2,($J31-(SUM($K31,SUM($Z31:AH31)))),IF($L31=$D$139,(($J31-$K31)/$P31),(($J31-SUM($Z31:AH31))*$Q31))*IF($V31&lt;=AI$2,(DATEDIF(AH$2,$V31,"D")/365),IF($G31&gt;AH$2,(DATEDIF($G31,AI$2,"D")/365),1)))))))</f>
        <v>0</v>
      </c>
      <c r="AJ31" s="53">
        <f>IF($V31&lt;=AI$2,0,IF($O31&lt;=AI$2,0,IF($G31&gt;=AJ$2,0,IF($K31&gt;=$J31,0,IF($O31&lt;=AJ$2,($J31-(SUM($K31,SUM($Z31:AI31)))),IF($L31=$D$139,(($J31-$K31)/$P31),(($J31-SUM($Z31:AI31))*$Q31))*IF($V31&lt;=AJ$2,(DATEDIF(AI$2,$V31,"D")/365),IF($G31&gt;AI$2,(DATEDIF($G31,AJ$2,"D")/365),1)))))))</f>
        <v>0</v>
      </c>
      <c r="AK31" s="53">
        <f>IF($V31&lt;=AJ$2,0,IF($O31&lt;=AJ$2,0,IF($G31&gt;=AK$2,0,IF($K31&gt;=$J31,0,IF($O31&lt;=AK$2,($J31-(SUM($K31,SUM($Z31:AJ31)))),IF($L31=$D$139,(($J31-$K31)/$P31),(($J31-SUM($Z31:AJ31))*$Q31))*IF($V31&lt;=AK$2,(DATEDIF(AJ$2,$V31,"D")/365),IF($G31&gt;AJ$2,(DATEDIF($G31,AK$2,"D")/365),1)))))))</f>
        <v>0</v>
      </c>
      <c r="AL31" s="53">
        <f>IF($V31&lt;=AK$2,0,IF($O31&lt;=AK$2,0,IF($G31&gt;=AL$2,0,IF($K31&gt;=$J31,0,IF($O31&lt;=AL$2,($J31-(SUM($K31,SUM($Z31:AK31)))),IF($L31=$D$139,(($J31-$K31)/$P31),(($J31-SUM($Z31:AK31))*$Q31))*IF($V31&lt;=AL$2,(DATEDIF(AK$2,$V31,"D")/365),IF($G31&gt;AK$2,(DATEDIF($G31,AL$2,"D")/365),1)))))))</f>
        <v>0</v>
      </c>
      <c r="AM31" s="53">
        <f>IF($V31&lt;=AL$2,0,IF($O31&lt;=AL$2,0,IF($G31&gt;=AM$2,0,IF($K31&gt;=$J31,0,IF($O31&lt;=AM$2,($J31-(SUM($K31,SUM($Z31:AL31)))),IF($L31=$D$139,(($J31-$K31)/$P31),(($J31-SUM($Z31:AL31))*$Q31))*IF($V31&lt;=AM$2,(DATEDIF(AL$2,$V31,"D")/365),IF($G31&gt;AL$2,(DATEDIF($G31,AM$2,"D")/365),1)))))))</f>
        <v>0</v>
      </c>
      <c r="AN31" s="53">
        <f>IF($V31&lt;=AM$2,0,IF($O31&lt;=AM$2,0,IF($G31&gt;=AN$2,0,IF($K31&gt;=$J31,0,IF($O31&lt;=AN$2,($J31-(SUM($K31,SUM($Z31:AM31)))),IF($L31=$D$139,(($J31-$K31)/$P31),(($J31-SUM($Z31:AM31))*$Q31))*IF($V31&lt;=AN$2,(DATEDIF(AM$2,$V31,"D")/365),IF($G31&gt;AM$2,(DATEDIF($G31,AN$2,"D")/365),1)))))))</f>
        <v>0</v>
      </c>
      <c r="AO31" s="53">
        <f>IF($V31&lt;=AN$2,0,IF($O31&lt;=AN$2,0,IF($G31&gt;=AO$2,0,IF($K31&gt;=$J31,0,IF($O31&lt;=AO$2,($J31-(SUM($K31,SUM($Z31:AN31)))),IF($L31=$D$139,(($J31-$K31)/$P31),(($J31-SUM($Z31:AN31))*$Q31))*IF($V31&lt;=AO$2,(DATEDIF(AN$2,$V31,"D")/365),IF($G31&gt;AN$2,(DATEDIF($G31,AO$2,"D")/365),1)))))))</f>
        <v>0</v>
      </c>
      <c r="AP31" s="53">
        <f>IF($V31&lt;=AO$2,0,IF($O31&lt;=AO$2,0,IF($G31&gt;=AP$2,0,IF($K31&gt;=$J31,0,IF($O31&lt;=AP$2,($J31-(SUM($K31,SUM($Z31:AO31)))),IF($L31=$D$139,(($J31-$K31)/$P31),(($J31-SUM($Z31:AO31))*$Q31))*IF($V31&lt;=AP$2,(DATEDIF(AO$2,$V31,"D")/365),IF($G31&gt;AO$2,(DATEDIF($G31,AP$2,"D")/365),1)))))))</f>
        <v>0</v>
      </c>
      <c r="AQ31" s="53">
        <f>IF($V31&lt;=AP$2,0,IF($O31&lt;=AP$2,0,IF($G31&gt;=AQ$2,0,IF($K31&gt;=$J31,0,IF($O31&lt;=AQ$2,($J31-(SUM($K31,SUM($Z31:AP31)))),IF($L31=$D$139,(($J31-$K31)/$P31),(($J31-SUM($Z31:AP31))*$Q31))*IF($V31&lt;=AQ$2,(DATEDIF(AP$2,$V31,"D")/365),IF($G31&gt;AP$2,(DATEDIF($G31,AQ$2,"D")/365),1)))))))</f>
        <v>0</v>
      </c>
      <c r="AR31" s="53">
        <f>IF($V31&lt;=AQ$2,0,IF($O31&lt;=AQ$2,0,IF($G31&gt;=AR$2,0,IF($K31&gt;=$J31,0,IF($O31&lt;=AR$2,($J31-(SUM($K31,SUM($Z31:AQ31)))),IF($L31=$D$139,(($J31-$K31)/$P31),(($J31-SUM($Z31:AQ31))*$Q31))*IF($V31&lt;=AR$2,(DATEDIF(AQ$2,$V31,"D")/365),IF($G31&gt;AQ$2,(DATEDIF($G31,AR$2,"D")/365),1)))))))</f>
        <v>0</v>
      </c>
      <c r="AS31" s="53">
        <f>IF($V31&lt;=AR$2,0,IF($O31&lt;=AR$2,0,IF($G31&gt;=AS$2,0,IF($K31&gt;=$J31,0,IF($O31&lt;=AS$2,($J31-(SUM($K31,SUM($Z31:AR31)))),IF($L31=$D$139,(($J31-$K31)/$P31),(($J31-SUM($Z31:AR31))*$Q31))*IF($V31&lt;=AS$2,(DATEDIF(AR$2,$V31,"D")/365),IF($G31&gt;AR$2,(DATEDIF($G31,AS$2,"D")/365),1)))))))</f>
        <v>0</v>
      </c>
      <c r="AT31" s="53">
        <f>IF($V31&lt;=AS$2,0,IF($O31&lt;=AS$2,0,IF($G31&gt;=AT$2,0,IF($K31&gt;=$J31,0,IF($O31&lt;=AT$2,($J31-(SUM($K31,SUM($Z31:AS31)))),IF($L31=$D$139,(($J31-$K31)/$P31),(($J31-SUM($Z31:AS31))*$Q31))*IF($V31&lt;=AT$2,(DATEDIF(AS$2,$V31,"D")/365),IF($G31&gt;AS$2,(DATEDIF($G31,AT$2,"D")/365),1)))))))</f>
        <v>0</v>
      </c>
      <c r="AU31" s="53">
        <f>IF($V31&lt;=AT$2,0,IF($O31&lt;=AT$2,0,IF($G31&gt;=AU$2,0,IF($K31&gt;=$J31,0,IF($O31&lt;=AU$2,($J31-(SUM($K31,SUM($Z31:AT31)))),IF($L31=$D$139,(($J31-$K31)/$P31),(($J31-SUM($Z31:AT31))*$Q31))*IF($V31&lt;=AU$2,(DATEDIF(AT$2,$V31,"D")/365),IF($G31&gt;AT$2,(DATEDIF($G31,AU$2,"D")/365),1)))))))</f>
        <v>0</v>
      </c>
      <c r="AV31" s="53">
        <f>IF($V31&lt;=AU$2,0,IF($O31&lt;=AU$2,0,IF($G31&gt;=AV$2,0,IF($K31&gt;=$J31,0,IF($O31&lt;=AV$2,($J31-(SUM($K31,SUM($Z31:AU31)))),IF($L31=$D$139,(($J31-$K31)/$P31),(($J31-SUM($Z31:AU31))*$Q31))*IF($V31&lt;=AV$2,(DATEDIF(AU$2,$V31,"D")/365),IF($G31&gt;AU$2,(DATEDIF($G31,AV$2,"D")/365),1)))))))</f>
        <v>0</v>
      </c>
      <c r="AW31" s="53">
        <f>IF($V31&lt;=AV$2,0,IF($O31&lt;=AV$2,0,IF($G31&gt;=AW$2,0,IF($K31&gt;=$J31,0,IF($O31&lt;=AW$2,($J31-(SUM($K31,SUM($Z31:AV31)))),IF($L31=$D$139,(($J31-$K31)/$P31),(($J31-SUM($Z31:AV31))*$Q31))*IF($V31&lt;=AW$2,(DATEDIF(AV$2,$V31,"D")/365),IF($G31&gt;AV$2,(DATEDIF($G31,AW$2,"D")/365),1)))))))</f>
        <v>0</v>
      </c>
      <c r="AX31" s="53">
        <f>IF($V31&lt;=AW$2,0,IF($O31&lt;=AW$2,0,IF($G31&gt;=AX$2,0,IF($K31&gt;=$J31,0,IF($O31&lt;=AX$2,($J31-(SUM($K31,SUM($Z31:AW31)))),IF($L31=$D$139,(($J31-$K31)/$P31),(($J31-SUM($Z31:AW31))*$Q31))*IF($V31&lt;=AX$2,(DATEDIF(AW$2,$V31,"D")/365),IF($G31&gt;AW$2,(DATEDIF($G31,AX$2,"D")/365),1)))))))</f>
        <v>0</v>
      </c>
      <c r="AY31" s="53">
        <f>IF($V31&lt;=AX$2,0,IF($O31&lt;=AX$2,0,IF($G31&gt;=AY$2,0,IF($K31&gt;=$J31,0,IF($O31&lt;=AY$2,($J31-(SUM($K31,SUM($Z31:AX31)))),IF($L31=$D$139,(($J31-$K31)/$P31),(($J31-SUM($Z31:AX31))*$Q31))*IF($V31&lt;=AY$2,(DATEDIF(AX$2,$V31,"D")/365),IF($G31&gt;AX$2,(DATEDIF($G31,AY$2,"D")/365),1)))))))</f>
        <v>0</v>
      </c>
      <c r="AZ31" s="52"/>
      <c r="BA31" s="52"/>
      <c r="BB31" s="126">
        <f>IF($V31&lt;=BB$2,0,IF($G31&gt;=BB$2,0,IF($G31&gt;$W$3,(J31-Z31),IF($G31&lt;=$W$3,J31-SUM(W31,$Z31:Z31),0))))</f>
        <v>0</v>
      </c>
      <c r="BC31" s="53">
        <f t="shared" si="17"/>
        <v>0</v>
      </c>
      <c r="BD31" s="52">
        <f t="shared" si="17"/>
        <v>0</v>
      </c>
      <c r="BE31" s="53">
        <f t="shared" si="17"/>
        <v>0</v>
      </c>
      <c r="BF31" s="52">
        <f t="shared" si="17"/>
        <v>0</v>
      </c>
      <c r="BG31" s="53">
        <f t="shared" si="17"/>
        <v>0</v>
      </c>
      <c r="BH31" s="52">
        <f t="shared" si="17"/>
        <v>0</v>
      </c>
      <c r="BI31" s="53">
        <f t="shared" si="17"/>
        <v>0</v>
      </c>
      <c r="BJ31" s="52">
        <f t="shared" si="17"/>
        <v>0</v>
      </c>
      <c r="BK31" s="53">
        <f t="shared" si="17"/>
        <v>0</v>
      </c>
      <c r="BL31" s="52">
        <f t="shared" si="17"/>
        <v>0</v>
      </c>
      <c r="BM31" s="53">
        <f t="shared" si="17"/>
        <v>0</v>
      </c>
      <c r="BN31" s="52">
        <f t="shared" si="17"/>
        <v>0</v>
      </c>
      <c r="BO31" s="53">
        <f t="shared" si="17"/>
        <v>0</v>
      </c>
      <c r="BP31" s="52">
        <f t="shared" si="17"/>
        <v>0</v>
      </c>
      <c r="BQ31" s="53">
        <f t="shared" si="17"/>
        <v>0</v>
      </c>
      <c r="BR31" s="52">
        <f t="shared" si="17"/>
        <v>0</v>
      </c>
      <c r="BS31" s="53">
        <f t="shared" si="16"/>
        <v>0</v>
      </c>
      <c r="BT31" s="52">
        <f t="shared" si="16"/>
        <v>0</v>
      </c>
      <c r="BU31" s="53">
        <f t="shared" si="16"/>
        <v>0</v>
      </c>
      <c r="BV31" s="52">
        <f t="shared" si="16"/>
        <v>0</v>
      </c>
      <c r="BW31" s="53">
        <f t="shared" si="16"/>
        <v>0</v>
      </c>
      <c r="BX31" s="52">
        <f t="shared" si="16"/>
        <v>0</v>
      </c>
      <c r="BY31" s="53">
        <f t="shared" si="16"/>
        <v>0</v>
      </c>
      <c r="BZ31" s="52">
        <f t="shared" si="16"/>
        <v>0</v>
      </c>
      <c r="CA31" s="53">
        <f t="shared" si="16"/>
        <v>0</v>
      </c>
    </row>
    <row r="32" spans="1:79">
      <c r="A32" s="20">
        <v>31</v>
      </c>
      <c r="B32" s="20" t="s">
        <v>97</v>
      </c>
      <c r="C32" s="20" t="s">
        <v>126</v>
      </c>
      <c r="D32" s="2">
        <v>1990</v>
      </c>
      <c r="E32" s="3">
        <v>4</v>
      </c>
      <c r="F32" s="2">
        <v>1</v>
      </c>
      <c r="G32" s="55">
        <f t="shared" si="0"/>
        <v>32963</v>
      </c>
      <c r="H32" s="4">
        <v>0</v>
      </c>
      <c r="I32" s="1">
        <v>0</v>
      </c>
      <c r="J32" s="51">
        <f t="shared" si="1"/>
        <v>0</v>
      </c>
      <c r="K32" s="54">
        <f t="shared" si="2"/>
        <v>0</v>
      </c>
      <c r="L32" s="4" t="s">
        <v>96</v>
      </c>
      <c r="M32" s="54">
        <f t="shared" si="15"/>
        <v>30</v>
      </c>
      <c r="N32" s="53">
        <f t="shared" si="3"/>
        <v>24.016438356164382</v>
      </c>
      <c r="O32" s="55">
        <f t="shared" si="4"/>
        <v>43921</v>
      </c>
      <c r="P32" s="53">
        <f t="shared" si="5"/>
        <v>5.9835616438356176</v>
      </c>
      <c r="Q32" s="111">
        <f t="shared" si="6"/>
        <v>0</v>
      </c>
      <c r="R32" s="150" t="s">
        <v>130</v>
      </c>
      <c r="S32" s="151">
        <v>17</v>
      </c>
      <c r="T32" s="152">
        <v>4</v>
      </c>
      <c r="U32" s="151">
        <v>2035</v>
      </c>
      <c r="V32" s="116">
        <f t="shared" si="7"/>
        <v>54878</v>
      </c>
      <c r="W32" s="53">
        <f t="shared" si="8"/>
        <v>0</v>
      </c>
      <c r="X32" s="53">
        <f t="shared" si="9"/>
        <v>0</v>
      </c>
      <c r="Y32" s="53">
        <f t="shared" si="10"/>
        <v>0</v>
      </c>
      <c r="Z32" s="53">
        <f t="shared" si="11"/>
        <v>0</v>
      </c>
      <c r="AA32" s="53">
        <f>IF($V32&lt;=Z$2,0,IF($O32&lt;=Z$2,0,IF($G32&gt;=AA$2,0,IF($K32&gt;=$J32,0,IF($O32&lt;=AA$2,($J32-(SUM($K32,SUM($Z32:Z32)))),IF($L32=$D$139,(($J32-$K32)/$P32),(($J32-SUM($Z32:Z32))*$Q32))*IF($V32&lt;=AA$2,(DATEDIF(Z$2,$V32,"D")/365),IF($G32&gt;Z$2,(DATEDIF($G32,AA$2,"D")/365),1)))))))</f>
        <v>0</v>
      </c>
      <c r="AB32" s="53">
        <f>IF($V32&lt;=AA$2,0,IF($O32&lt;=AA$2,0,IF($G32&gt;=AB$2,0,IF($K32&gt;=$J32,0,IF($O32&lt;=AB$2,($J32-(SUM($K32,SUM($Z32:AA32)))),IF($L32=$D$139,(($J32-$K32)/$P32),(($J32-SUM($Z32:AA32))*$Q32))*IF($V32&lt;=AB$2,(DATEDIF(AA$2,$V32,"D")/365),IF($G32&gt;AA$2,(DATEDIF($G32,AB$2,"D")/365),1)))))))</f>
        <v>0</v>
      </c>
      <c r="AC32" s="53">
        <f>IF($V32&lt;=AB$2,0,IF($O32&lt;=AB$2,0,IF($G32&gt;=AC$2,0,IF($K32&gt;=$J32,0,IF($O32&lt;=AC$2,($J32-(SUM($K32,SUM($Z32:AB32)))),IF($L32=$D$139,(($J32-$K32)/$P32),(($J32-SUM($Z32:AB32))*$Q32))*IF($V32&lt;=AC$2,(DATEDIF(AB$2,$V32,"D")/365),IF($G32&gt;AB$2,(DATEDIF($G32,AC$2,"D")/365),1)))))))</f>
        <v>0</v>
      </c>
      <c r="AD32" s="53">
        <f>IF($V32&lt;=AC$2,0,IF($O32&lt;=AC$2,0,IF($G32&gt;=AD$2,0,IF($K32&gt;=$J32,0,IF($O32&lt;=AD$2,($J32-(SUM($K32,SUM($Z32:AC32)))),IF($L32=$D$139,(($J32-$K32)/$P32),(($J32-SUM($Z32:AC32))*$Q32))*IF($V32&lt;=AD$2,(DATEDIF(AC$2,$V32,"D")/365),IF($G32&gt;AC$2,(DATEDIF($G32,AD$2,"D")/365),1)))))))</f>
        <v>0</v>
      </c>
      <c r="AE32" s="53">
        <f>IF($V32&lt;=AD$2,0,IF($O32&lt;=AD$2,0,IF($G32&gt;=AE$2,0,IF($K32&gt;=$J32,0,IF($O32&lt;=AE$2,($J32-(SUM($K32,SUM($Z32:AD32)))),IF($L32=$D$139,(($J32-$K32)/$P32),(($J32-SUM($Z32:AD32))*$Q32))*IF($V32&lt;=AE$2,(DATEDIF(AD$2,$V32,"D")/365),IF($G32&gt;AD$2,(DATEDIF($G32,AE$2,"D")/365),1)))))))</f>
        <v>0</v>
      </c>
      <c r="AF32" s="53">
        <f>IF($V32&lt;=AE$2,0,IF($O32&lt;=AE$2,0,IF($G32&gt;=AF$2,0,IF($K32&gt;=$J32,0,IF($O32&lt;=AF$2,($J32-(SUM($K32,SUM($Z32:AE32)))),IF($L32=$D$139,(($J32-$K32)/$P32),(($J32-SUM($Z32:AE32))*$Q32))*IF($V32&lt;=AF$2,(DATEDIF(AE$2,$V32,"D")/365),IF($G32&gt;AE$2,(DATEDIF($G32,AF$2,"D")/365),1)))))))</f>
        <v>0</v>
      </c>
      <c r="AG32" s="53">
        <f>IF($V32&lt;=AF$2,0,IF($O32&lt;=AF$2,0,IF($G32&gt;=AG$2,0,IF($K32&gt;=$J32,0,IF($O32&lt;=AG$2,($J32-(SUM($K32,SUM($Z32:AF32)))),IF($L32=$D$139,(($J32-$K32)/$P32),(($J32-SUM($Z32:AF32))*$Q32))*IF($V32&lt;=AG$2,(DATEDIF(AF$2,$V32,"D")/365),IF($G32&gt;AF$2,(DATEDIF($G32,AG$2,"D")/365),1)))))))</f>
        <v>0</v>
      </c>
      <c r="AH32" s="53">
        <f>IF($V32&lt;=AG$2,0,IF($O32&lt;=AG$2,0,IF($G32&gt;=AH$2,0,IF($K32&gt;=$J32,0,IF($O32&lt;=AH$2,($J32-(SUM($K32,SUM($Z32:AG32)))),IF($L32=$D$139,(($J32-$K32)/$P32),(($J32-SUM($Z32:AG32))*$Q32))*IF($V32&lt;=AH$2,(DATEDIF(AG$2,$V32,"D")/365),IF($G32&gt;AG$2,(DATEDIF($G32,AH$2,"D")/365),1)))))))</f>
        <v>0</v>
      </c>
      <c r="AI32" s="53">
        <f>IF($V32&lt;=AH$2,0,IF($O32&lt;=AH$2,0,IF($G32&gt;=AI$2,0,IF($K32&gt;=$J32,0,IF($O32&lt;=AI$2,($J32-(SUM($K32,SUM($Z32:AH32)))),IF($L32=$D$139,(($J32-$K32)/$P32),(($J32-SUM($Z32:AH32))*$Q32))*IF($V32&lt;=AI$2,(DATEDIF(AH$2,$V32,"D")/365),IF($G32&gt;AH$2,(DATEDIF($G32,AI$2,"D")/365),1)))))))</f>
        <v>0</v>
      </c>
      <c r="AJ32" s="53">
        <f>IF($V32&lt;=AI$2,0,IF($O32&lt;=AI$2,0,IF($G32&gt;=AJ$2,0,IF($K32&gt;=$J32,0,IF($O32&lt;=AJ$2,($J32-(SUM($K32,SUM($Z32:AI32)))),IF($L32=$D$139,(($J32-$K32)/$P32),(($J32-SUM($Z32:AI32))*$Q32))*IF($V32&lt;=AJ$2,(DATEDIF(AI$2,$V32,"D")/365),IF($G32&gt;AI$2,(DATEDIF($G32,AJ$2,"D")/365),1)))))))</f>
        <v>0</v>
      </c>
      <c r="AK32" s="53">
        <f>IF($V32&lt;=AJ$2,0,IF($O32&lt;=AJ$2,0,IF($G32&gt;=AK$2,0,IF($K32&gt;=$J32,0,IF($O32&lt;=AK$2,($J32-(SUM($K32,SUM($Z32:AJ32)))),IF($L32=$D$139,(($J32-$K32)/$P32),(($J32-SUM($Z32:AJ32))*$Q32))*IF($V32&lt;=AK$2,(DATEDIF(AJ$2,$V32,"D")/365),IF($G32&gt;AJ$2,(DATEDIF($G32,AK$2,"D")/365),1)))))))</f>
        <v>0</v>
      </c>
      <c r="AL32" s="53">
        <f>IF($V32&lt;=AK$2,0,IF($O32&lt;=AK$2,0,IF($G32&gt;=AL$2,0,IF($K32&gt;=$J32,0,IF($O32&lt;=AL$2,($J32-(SUM($K32,SUM($Z32:AK32)))),IF($L32=$D$139,(($J32-$K32)/$P32),(($J32-SUM($Z32:AK32))*$Q32))*IF($V32&lt;=AL$2,(DATEDIF(AK$2,$V32,"D")/365),IF($G32&gt;AK$2,(DATEDIF($G32,AL$2,"D")/365),1)))))))</f>
        <v>0</v>
      </c>
      <c r="AM32" s="53">
        <f>IF($V32&lt;=AL$2,0,IF($O32&lt;=AL$2,0,IF($G32&gt;=AM$2,0,IF($K32&gt;=$J32,0,IF($O32&lt;=AM$2,($J32-(SUM($K32,SUM($Z32:AL32)))),IF($L32=$D$139,(($J32-$K32)/$P32),(($J32-SUM($Z32:AL32))*$Q32))*IF($V32&lt;=AM$2,(DATEDIF(AL$2,$V32,"D")/365),IF($G32&gt;AL$2,(DATEDIF($G32,AM$2,"D")/365),1)))))))</f>
        <v>0</v>
      </c>
      <c r="AN32" s="53">
        <f>IF($V32&lt;=AM$2,0,IF($O32&lt;=AM$2,0,IF($G32&gt;=AN$2,0,IF($K32&gt;=$J32,0,IF($O32&lt;=AN$2,($J32-(SUM($K32,SUM($Z32:AM32)))),IF($L32=$D$139,(($J32-$K32)/$P32),(($J32-SUM($Z32:AM32))*$Q32))*IF($V32&lt;=AN$2,(DATEDIF(AM$2,$V32,"D")/365),IF($G32&gt;AM$2,(DATEDIF($G32,AN$2,"D")/365),1)))))))</f>
        <v>0</v>
      </c>
      <c r="AO32" s="53">
        <f>IF($V32&lt;=AN$2,0,IF($O32&lt;=AN$2,0,IF($G32&gt;=AO$2,0,IF($K32&gt;=$J32,0,IF($O32&lt;=AO$2,($J32-(SUM($K32,SUM($Z32:AN32)))),IF($L32=$D$139,(($J32-$K32)/$P32),(($J32-SUM($Z32:AN32))*$Q32))*IF($V32&lt;=AO$2,(DATEDIF(AN$2,$V32,"D")/365),IF($G32&gt;AN$2,(DATEDIF($G32,AO$2,"D")/365),1)))))))</f>
        <v>0</v>
      </c>
      <c r="AP32" s="53">
        <f>IF($V32&lt;=AO$2,0,IF($O32&lt;=AO$2,0,IF($G32&gt;=AP$2,0,IF($K32&gt;=$J32,0,IF($O32&lt;=AP$2,($J32-(SUM($K32,SUM($Z32:AO32)))),IF($L32=$D$139,(($J32-$K32)/$P32),(($J32-SUM($Z32:AO32))*$Q32))*IF($V32&lt;=AP$2,(DATEDIF(AO$2,$V32,"D")/365),IF($G32&gt;AO$2,(DATEDIF($G32,AP$2,"D")/365),1)))))))</f>
        <v>0</v>
      </c>
      <c r="AQ32" s="53">
        <f>IF($V32&lt;=AP$2,0,IF($O32&lt;=AP$2,0,IF($G32&gt;=AQ$2,0,IF($K32&gt;=$J32,0,IF($O32&lt;=AQ$2,($J32-(SUM($K32,SUM($Z32:AP32)))),IF($L32=$D$139,(($J32-$K32)/$P32),(($J32-SUM($Z32:AP32))*$Q32))*IF($V32&lt;=AQ$2,(DATEDIF(AP$2,$V32,"D")/365),IF($G32&gt;AP$2,(DATEDIF($G32,AQ$2,"D")/365),1)))))))</f>
        <v>0</v>
      </c>
      <c r="AR32" s="53">
        <f>IF($V32&lt;=AQ$2,0,IF($O32&lt;=AQ$2,0,IF($G32&gt;=AR$2,0,IF($K32&gt;=$J32,0,IF($O32&lt;=AR$2,($J32-(SUM($K32,SUM($Z32:AQ32)))),IF($L32=$D$139,(($J32-$K32)/$P32),(($J32-SUM($Z32:AQ32))*$Q32))*IF($V32&lt;=AR$2,(DATEDIF(AQ$2,$V32,"D")/365),IF($G32&gt;AQ$2,(DATEDIF($G32,AR$2,"D")/365),1)))))))</f>
        <v>0</v>
      </c>
      <c r="AS32" s="53">
        <f>IF($V32&lt;=AR$2,0,IF($O32&lt;=AR$2,0,IF($G32&gt;=AS$2,0,IF($K32&gt;=$J32,0,IF($O32&lt;=AS$2,($J32-(SUM($K32,SUM($Z32:AR32)))),IF($L32=$D$139,(($J32-$K32)/$P32),(($J32-SUM($Z32:AR32))*$Q32))*IF($V32&lt;=AS$2,(DATEDIF(AR$2,$V32,"D")/365),IF($G32&gt;AR$2,(DATEDIF($G32,AS$2,"D")/365),1)))))))</f>
        <v>0</v>
      </c>
      <c r="AT32" s="53">
        <f>IF($V32&lt;=AS$2,0,IF($O32&lt;=AS$2,0,IF($G32&gt;=AT$2,0,IF($K32&gt;=$J32,0,IF($O32&lt;=AT$2,($J32-(SUM($K32,SUM($Z32:AS32)))),IF($L32=$D$139,(($J32-$K32)/$P32),(($J32-SUM($Z32:AS32))*$Q32))*IF($V32&lt;=AT$2,(DATEDIF(AS$2,$V32,"D")/365),IF($G32&gt;AS$2,(DATEDIF($G32,AT$2,"D")/365),1)))))))</f>
        <v>0</v>
      </c>
      <c r="AU32" s="53">
        <f>IF($V32&lt;=AT$2,0,IF($O32&lt;=AT$2,0,IF($G32&gt;=AU$2,0,IF($K32&gt;=$J32,0,IF($O32&lt;=AU$2,($J32-(SUM($K32,SUM($Z32:AT32)))),IF($L32=$D$139,(($J32-$K32)/$P32),(($J32-SUM($Z32:AT32))*$Q32))*IF($V32&lt;=AU$2,(DATEDIF(AT$2,$V32,"D")/365),IF($G32&gt;AT$2,(DATEDIF($G32,AU$2,"D")/365),1)))))))</f>
        <v>0</v>
      </c>
      <c r="AV32" s="53">
        <f>IF($V32&lt;=AU$2,0,IF($O32&lt;=AU$2,0,IF($G32&gt;=AV$2,0,IF($K32&gt;=$J32,0,IF($O32&lt;=AV$2,($J32-(SUM($K32,SUM($Z32:AU32)))),IF($L32=$D$139,(($J32-$K32)/$P32),(($J32-SUM($Z32:AU32))*$Q32))*IF($V32&lt;=AV$2,(DATEDIF(AU$2,$V32,"D")/365),IF($G32&gt;AU$2,(DATEDIF($G32,AV$2,"D")/365),1)))))))</f>
        <v>0</v>
      </c>
      <c r="AW32" s="53">
        <f>IF($V32&lt;=AV$2,0,IF($O32&lt;=AV$2,0,IF($G32&gt;=AW$2,0,IF($K32&gt;=$J32,0,IF($O32&lt;=AW$2,($J32-(SUM($K32,SUM($Z32:AV32)))),IF($L32=$D$139,(($J32-$K32)/$P32),(($J32-SUM($Z32:AV32))*$Q32))*IF($V32&lt;=AW$2,(DATEDIF(AV$2,$V32,"D")/365),IF($G32&gt;AV$2,(DATEDIF($G32,AW$2,"D")/365),1)))))))</f>
        <v>0</v>
      </c>
      <c r="AX32" s="53">
        <f>IF($V32&lt;=AW$2,0,IF($O32&lt;=AW$2,0,IF($G32&gt;=AX$2,0,IF($K32&gt;=$J32,0,IF($O32&lt;=AX$2,($J32-(SUM($K32,SUM($Z32:AW32)))),IF($L32=$D$139,(($J32-$K32)/$P32),(($J32-SUM($Z32:AW32))*$Q32))*IF($V32&lt;=AX$2,(DATEDIF(AW$2,$V32,"D")/365),IF($G32&gt;AW$2,(DATEDIF($G32,AX$2,"D")/365),1)))))))</f>
        <v>0</v>
      </c>
      <c r="AY32" s="53">
        <f>IF($V32&lt;=AX$2,0,IF($O32&lt;=AX$2,0,IF($G32&gt;=AY$2,0,IF($K32&gt;=$J32,0,IF($O32&lt;=AY$2,($J32-(SUM($K32,SUM($Z32:AX32)))),IF($L32=$D$139,(($J32-$K32)/$P32),(($J32-SUM($Z32:AX32))*$Q32))*IF($V32&lt;=AY$2,(DATEDIF(AX$2,$V32,"D")/365),IF($G32&gt;AX$2,(DATEDIF($G32,AY$2,"D")/365),1)))))))</f>
        <v>0</v>
      </c>
      <c r="AZ32" s="52"/>
      <c r="BA32" s="52"/>
      <c r="BB32" s="126">
        <f>IF($V32&lt;=BB$2,0,IF($G32&gt;=BB$2,0,IF($G32&gt;$W$3,(J32-Z32),IF($G32&lt;=$W$3,J32-SUM(W32,$Z32:Z32),0))))</f>
        <v>0</v>
      </c>
      <c r="BC32" s="53">
        <f t="shared" si="17"/>
        <v>0</v>
      </c>
      <c r="BD32" s="52">
        <f t="shared" si="17"/>
        <v>0</v>
      </c>
      <c r="BE32" s="53">
        <f t="shared" si="17"/>
        <v>0</v>
      </c>
      <c r="BF32" s="52">
        <f t="shared" si="17"/>
        <v>0</v>
      </c>
      <c r="BG32" s="53">
        <f t="shared" si="17"/>
        <v>0</v>
      </c>
      <c r="BH32" s="52">
        <f t="shared" si="17"/>
        <v>0</v>
      </c>
      <c r="BI32" s="53">
        <f t="shared" si="17"/>
        <v>0</v>
      </c>
      <c r="BJ32" s="52">
        <f t="shared" si="17"/>
        <v>0</v>
      </c>
      <c r="BK32" s="53">
        <f t="shared" si="17"/>
        <v>0</v>
      </c>
      <c r="BL32" s="52">
        <f t="shared" si="17"/>
        <v>0</v>
      </c>
      <c r="BM32" s="53">
        <f t="shared" si="17"/>
        <v>0</v>
      </c>
      <c r="BN32" s="52">
        <f t="shared" si="17"/>
        <v>0</v>
      </c>
      <c r="BO32" s="53">
        <f t="shared" si="17"/>
        <v>0</v>
      </c>
      <c r="BP32" s="52">
        <f t="shared" si="17"/>
        <v>0</v>
      </c>
      <c r="BQ32" s="53">
        <f t="shared" si="17"/>
        <v>0</v>
      </c>
      <c r="BR32" s="52">
        <f t="shared" si="17"/>
        <v>0</v>
      </c>
      <c r="BS32" s="53">
        <f t="shared" si="16"/>
        <v>0</v>
      </c>
      <c r="BT32" s="52">
        <f t="shared" si="16"/>
        <v>0</v>
      </c>
      <c r="BU32" s="53">
        <f t="shared" si="16"/>
        <v>0</v>
      </c>
      <c r="BV32" s="52">
        <f t="shared" si="16"/>
        <v>0</v>
      </c>
      <c r="BW32" s="53">
        <f t="shared" si="16"/>
        <v>0</v>
      </c>
      <c r="BX32" s="52">
        <f t="shared" si="16"/>
        <v>0</v>
      </c>
      <c r="BY32" s="53">
        <f t="shared" si="16"/>
        <v>0</v>
      </c>
      <c r="BZ32" s="52">
        <f t="shared" si="16"/>
        <v>0</v>
      </c>
      <c r="CA32" s="53">
        <f t="shared" si="16"/>
        <v>0</v>
      </c>
    </row>
    <row r="33" spans="1:79">
      <c r="A33" s="20">
        <v>32</v>
      </c>
      <c r="B33" s="20" t="s">
        <v>97</v>
      </c>
      <c r="C33" s="20" t="s">
        <v>126</v>
      </c>
      <c r="D33" s="2">
        <v>1985</v>
      </c>
      <c r="E33" s="3">
        <v>4</v>
      </c>
      <c r="F33" s="2">
        <v>1</v>
      </c>
      <c r="G33" s="55">
        <f t="shared" si="0"/>
        <v>31137</v>
      </c>
      <c r="H33" s="4">
        <v>0</v>
      </c>
      <c r="I33" s="1">
        <v>0</v>
      </c>
      <c r="J33" s="51">
        <f t="shared" si="1"/>
        <v>0</v>
      </c>
      <c r="K33" s="54">
        <f t="shared" si="2"/>
        <v>0</v>
      </c>
      <c r="L33" s="4" t="s">
        <v>96</v>
      </c>
      <c r="M33" s="54">
        <f t="shared" si="15"/>
        <v>30</v>
      </c>
      <c r="N33" s="53">
        <f t="shared" si="3"/>
        <v>29.019178082191782</v>
      </c>
      <c r="O33" s="55">
        <f t="shared" si="4"/>
        <v>42094</v>
      </c>
      <c r="P33" s="53">
        <f t="shared" si="5"/>
        <v>0.98082191780821759</v>
      </c>
      <c r="Q33" s="111">
        <f t="shared" si="6"/>
        <v>0</v>
      </c>
      <c r="R33" s="150" t="s">
        <v>130</v>
      </c>
      <c r="S33" s="151">
        <v>17</v>
      </c>
      <c r="T33" s="152">
        <v>4</v>
      </c>
      <c r="U33" s="151">
        <v>2035</v>
      </c>
      <c r="V33" s="116">
        <f t="shared" si="7"/>
        <v>54878</v>
      </c>
      <c r="W33" s="53">
        <f t="shared" si="8"/>
        <v>0</v>
      </c>
      <c r="X33" s="53">
        <f t="shared" si="9"/>
        <v>0</v>
      </c>
      <c r="Y33" s="53">
        <f t="shared" si="10"/>
        <v>0</v>
      </c>
      <c r="Z33" s="53">
        <f t="shared" si="11"/>
        <v>0</v>
      </c>
      <c r="AA33" s="53">
        <f>IF($V33&lt;=Z$2,0,IF($O33&lt;=Z$2,0,IF($G33&gt;=AA$2,0,IF($K33&gt;=$J33,0,IF($O33&lt;=AA$2,($J33-(SUM($K33,SUM($Z33:Z33)))),IF($L33=$D$139,(($J33-$K33)/$P33),(($J33-SUM($Z33:Z33))*$Q33))*IF($V33&lt;=AA$2,(DATEDIF(Z$2,$V33,"D")/365),IF($G33&gt;Z$2,(DATEDIF($G33,AA$2,"D")/365),1)))))))</f>
        <v>0</v>
      </c>
      <c r="AB33" s="53">
        <f>IF($V33&lt;=AA$2,0,IF($O33&lt;=AA$2,0,IF($G33&gt;=AB$2,0,IF($K33&gt;=$J33,0,IF($O33&lt;=AB$2,($J33-(SUM($K33,SUM($Z33:AA33)))),IF($L33=$D$139,(($J33-$K33)/$P33),(($J33-SUM($Z33:AA33))*$Q33))*IF($V33&lt;=AB$2,(DATEDIF(AA$2,$V33,"D")/365),IF($G33&gt;AA$2,(DATEDIF($G33,AB$2,"D")/365),1)))))))</f>
        <v>0</v>
      </c>
      <c r="AC33" s="53">
        <f>IF($V33&lt;=AB$2,0,IF($O33&lt;=AB$2,0,IF($G33&gt;=AC$2,0,IF($K33&gt;=$J33,0,IF($O33&lt;=AC$2,($J33-(SUM($K33,SUM($Z33:AB33)))),IF($L33=$D$139,(($J33-$K33)/$P33),(($J33-SUM($Z33:AB33))*$Q33))*IF($V33&lt;=AC$2,(DATEDIF(AB$2,$V33,"D")/365),IF($G33&gt;AB$2,(DATEDIF($G33,AC$2,"D")/365),1)))))))</f>
        <v>0</v>
      </c>
      <c r="AD33" s="53">
        <f>IF($V33&lt;=AC$2,0,IF($O33&lt;=AC$2,0,IF($G33&gt;=AD$2,0,IF($K33&gt;=$J33,0,IF($O33&lt;=AD$2,($J33-(SUM($K33,SUM($Z33:AC33)))),IF($L33=$D$139,(($J33-$K33)/$P33),(($J33-SUM($Z33:AC33))*$Q33))*IF($V33&lt;=AD$2,(DATEDIF(AC$2,$V33,"D")/365),IF($G33&gt;AC$2,(DATEDIF($G33,AD$2,"D")/365),1)))))))</f>
        <v>0</v>
      </c>
      <c r="AE33" s="53">
        <f>IF($V33&lt;=AD$2,0,IF($O33&lt;=AD$2,0,IF($G33&gt;=AE$2,0,IF($K33&gt;=$J33,0,IF($O33&lt;=AE$2,($J33-(SUM($K33,SUM($Z33:AD33)))),IF($L33=$D$139,(($J33-$K33)/$P33),(($J33-SUM($Z33:AD33))*$Q33))*IF($V33&lt;=AE$2,(DATEDIF(AD$2,$V33,"D")/365),IF($G33&gt;AD$2,(DATEDIF($G33,AE$2,"D")/365),1)))))))</f>
        <v>0</v>
      </c>
      <c r="AF33" s="53">
        <f>IF($V33&lt;=AE$2,0,IF($O33&lt;=AE$2,0,IF($G33&gt;=AF$2,0,IF($K33&gt;=$J33,0,IF($O33&lt;=AF$2,($J33-(SUM($K33,SUM($Z33:AE33)))),IF($L33=$D$139,(($J33-$K33)/$P33),(($J33-SUM($Z33:AE33))*$Q33))*IF($V33&lt;=AF$2,(DATEDIF(AE$2,$V33,"D")/365),IF($G33&gt;AE$2,(DATEDIF($G33,AF$2,"D")/365),1)))))))</f>
        <v>0</v>
      </c>
      <c r="AG33" s="53">
        <f>IF($V33&lt;=AF$2,0,IF($O33&lt;=AF$2,0,IF($G33&gt;=AG$2,0,IF($K33&gt;=$J33,0,IF($O33&lt;=AG$2,($J33-(SUM($K33,SUM($Z33:AF33)))),IF($L33=$D$139,(($J33-$K33)/$P33),(($J33-SUM($Z33:AF33))*$Q33))*IF($V33&lt;=AG$2,(DATEDIF(AF$2,$V33,"D")/365),IF($G33&gt;AF$2,(DATEDIF($G33,AG$2,"D")/365),1)))))))</f>
        <v>0</v>
      </c>
      <c r="AH33" s="53">
        <f>IF($V33&lt;=AG$2,0,IF($O33&lt;=AG$2,0,IF($G33&gt;=AH$2,0,IF($K33&gt;=$J33,0,IF($O33&lt;=AH$2,($J33-(SUM($K33,SUM($Z33:AG33)))),IF($L33=$D$139,(($J33-$K33)/$P33),(($J33-SUM($Z33:AG33))*$Q33))*IF($V33&lt;=AH$2,(DATEDIF(AG$2,$V33,"D")/365),IF($G33&gt;AG$2,(DATEDIF($G33,AH$2,"D")/365),1)))))))</f>
        <v>0</v>
      </c>
      <c r="AI33" s="53">
        <f>IF($V33&lt;=AH$2,0,IF($O33&lt;=AH$2,0,IF($G33&gt;=AI$2,0,IF($K33&gt;=$J33,0,IF($O33&lt;=AI$2,($J33-(SUM($K33,SUM($Z33:AH33)))),IF($L33=$D$139,(($J33-$K33)/$P33),(($J33-SUM($Z33:AH33))*$Q33))*IF($V33&lt;=AI$2,(DATEDIF(AH$2,$V33,"D")/365),IF($G33&gt;AH$2,(DATEDIF($G33,AI$2,"D")/365),1)))))))</f>
        <v>0</v>
      </c>
      <c r="AJ33" s="53">
        <f>IF($V33&lt;=AI$2,0,IF($O33&lt;=AI$2,0,IF($G33&gt;=AJ$2,0,IF($K33&gt;=$J33,0,IF($O33&lt;=AJ$2,($J33-(SUM($K33,SUM($Z33:AI33)))),IF($L33=$D$139,(($J33-$K33)/$P33),(($J33-SUM($Z33:AI33))*$Q33))*IF($V33&lt;=AJ$2,(DATEDIF(AI$2,$V33,"D")/365),IF($G33&gt;AI$2,(DATEDIF($G33,AJ$2,"D")/365),1)))))))</f>
        <v>0</v>
      </c>
      <c r="AK33" s="53">
        <f>IF($V33&lt;=AJ$2,0,IF($O33&lt;=AJ$2,0,IF($G33&gt;=AK$2,0,IF($K33&gt;=$J33,0,IF($O33&lt;=AK$2,($J33-(SUM($K33,SUM($Z33:AJ33)))),IF($L33=$D$139,(($J33-$K33)/$P33),(($J33-SUM($Z33:AJ33))*$Q33))*IF($V33&lt;=AK$2,(DATEDIF(AJ$2,$V33,"D")/365),IF($G33&gt;AJ$2,(DATEDIF($G33,AK$2,"D")/365),1)))))))</f>
        <v>0</v>
      </c>
      <c r="AL33" s="53">
        <f>IF($V33&lt;=AK$2,0,IF($O33&lt;=AK$2,0,IF($G33&gt;=AL$2,0,IF($K33&gt;=$J33,0,IF($O33&lt;=AL$2,($J33-(SUM($K33,SUM($Z33:AK33)))),IF($L33=$D$139,(($J33-$K33)/$P33),(($J33-SUM($Z33:AK33))*$Q33))*IF($V33&lt;=AL$2,(DATEDIF(AK$2,$V33,"D")/365),IF($G33&gt;AK$2,(DATEDIF($G33,AL$2,"D")/365),1)))))))</f>
        <v>0</v>
      </c>
      <c r="AM33" s="53">
        <f>IF($V33&lt;=AL$2,0,IF($O33&lt;=AL$2,0,IF($G33&gt;=AM$2,0,IF($K33&gt;=$J33,0,IF($O33&lt;=AM$2,($J33-(SUM($K33,SUM($Z33:AL33)))),IF($L33=$D$139,(($J33-$K33)/$P33),(($J33-SUM($Z33:AL33))*$Q33))*IF($V33&lt;=AM$2,(DATEDIF(AL$2,$V33,"D")/365),IF($G33&gt;AL$2,(DATEDIF($G33,AM$2,"D")/365),1)))))))</f>
        <v>0</v>
      </c>
      <c r="AN33" s="53">
        <f>IF($V33&lt;=AM$2,0,IF($O33&lt;=AM$2,0,IF($G33&gt;=AN$2,0,IF($K33&gt;=$J33,0,IF($O33&lt;=AN$2,($J33-(SUM($K33,SUM($Z33:AM33)))),IF($L33=$D$139,(($J33-$K33)/$P33),(($J33-SUM($Z33:AM33))*$Q33))*IF($V33&lt;=AN$2,(DATEDIF(AM$2,$V33,"D")/365),IF($G33&gt;AM$2,(DATEDIF($G33,AN$2,"D")/365),1)))))))</f>
        <v>0</v>
      </c>
      <c r="AO33" s="53">
        <f>IF($V33&lt;=AN$2,0,IF($O33&lt;=AN$2,0,IF($G33&gt;=AO$2,0,IF($K33&gt;=$J33,0,IF($O33&lt;=AO$2,($J33-(SUM($K33,SUM($Z33:AN33)))),IF($L33=$D$139,(($J33-$K33)/$P33),(($J33-SUM($Z33:AN33))*$Q33))*IF($V33&lt;=AO$2,(DATEDIF(AN$2,$V33,"D")/365),IF($G33&gt;AN$2,(DATEDIF($G33,AO$2,"D")/365),1)))))))</f>
        <v>0</v>
      </c>
      <c r="AP33" s="53">
        <f>IF($V33&lt;=AO$2,0,IF($O33&lt;=AO$2,0,IF($G33&gt;=AP$2,0,IF($K33&gt;=$J33,0,IF($O33&lt;=AP$2,($J33-(SUM($K33,SUM($Z33:AO33)))),IF($L33=$D$139,(($J33-$K33)/$P33),(($J33-SUM($Z33:AO33))*$Q33))*IF($V33&lt;=AP$2,(DATEDIF(AO$2,$V33,"D")/365),IF($G33&gt;AO$2,(DATEDIF($G33,AP$2,"D")/365),1)))))))</f>
        <v>0</v>
      </c>
      <c r="AQ33" s="53">
        <f>IF($V33&lt;=AP$2,0,IF($O33&lt;=AP$2,0,IF($G33&gt;=AQ$2,0,IF($K33&gt;=$J33,0,IF($O33&lt;=AQ$2,($J33-(SUM($K33,SUM($Z33:AP33)))),IF($L33=$D$139,(($J33-$K33)/$P33),(($J33-SUM($Z33:AP33))*$Q33))*IF($V33&lt;=AQ$2,(DATEDIF(AP$2,$V33,"D")/365),IF($G33&gt;AP$2,(DATEDIF($G33,AQ$2,"D")/365),1)))))))</f>
        <v>0</v>
      </c>
      <c r="AR33" s="53">
        <f>IF($V33&lt;=AQ$2,0,IF($O33&lt;=AQ$2,0,IF($G33&gt;=AR$2,0,IF($K33&gt;=$J33,0,IF($O33&lt;=AR$2,($J33-(SUM($K33,SUM($Z33:AQ33)))),IF($L33=$D$139,(($J33-$K33)/$P33),(($J33-SUM($Z33:AQ33))*$Q33))*IF($V33&lt;=AR$2,(DATEDIF(AQ$2,$V33,"D")/365),IF($G33&gt;AQ$2,(DATEDIF($G33,AR$2,"D")/365),1)))))))</f>
        <v>0</v>
      </c>
      <c r="AS33" s="53">
        <f>IF($V33&lt;=AR$2,0,IF($O33&lt;=AR$2,0,IF($G33&gt;=AS$2,0,IF($K33&gt;=$J33,0,IF($O33&lt;=AS$2,($J33-(SUM($K33,SUM($Z33:AR33)))),IF($L33=$D$139,(($J33-$K33)/$P33),(($J33-SUM($Z33:AR33))*$Q33))*IF($V33&lt;=AS$2,(DATEDIF(AR$2,$V33,"D")/365),IF($G33&gt;AR$2,(DATEDIF($G33,AS$2,"D")/365),1)))))))</f>
        <v>0</v>
      </c>
      <c r="AT33" s="53">
        <f>IF($V33&lt;=AS$2,0,IF($O33&lt;=AS$2,0,IF($G33&gt;=AT$2,0,IF($K33&gt;=$J33,0,IF($O33&lt;=AT$2,($J33-(SUM($K33,SUM($Z33:AS33)))),IF($L33=$D$139,(($J33-$K33)/$P33),(($J33-SUM($Z33:AS33))*$Q33))*IF($V33&lt;=AT$2,(DATEDIF(AS$2,$V33,"D")/365),IF($G33&gt;AS$2,(DATEDIF($G33,AT$2,"D")/365),1)))))))</f>
        <v>0</v>
      </c>
      <c r="AU33" s="53">
        <f>IF($V33&lt;=AT$2,0,IF($O33&lt;=AT$2,0,IF($G33&gt;=AU$2,0,IF($K33&gt;=$J33,0,IF($O33&lt;=AU$2,($J33-(SUM($K33,SUM($Z33:AT33)))),IF($L33=$D$139,(($J33-$K33)/$P33),(($J33-SUM($Z33:AT33))*$Q33))*IF($V33&lt;=AU$2,(DATEDIF(AT$2,$V33,"D")/365),IF($G33&gt;AT$2,(DATEDIF($G33,AU$2,"D")/365),1)))))))</f>
        <v>0</v>
      </c>
      <c r="AV33" s="53">
        <f>IF($V33&lt;=AU$2,0,IF($O33&lt;=AU$2,0,IF($G33&gt;=AV$2,0,IF($K33&gt;=$J33,0,IF($O33&lt;=AV$2,($J33-(SUM($K33,SUM($Z33:AU33)))),IF($L33=$D$139,(($J33-$K33)/$P33),(($J33-SUM($Z33:AU33))*$Q33))*IF($V33&lt;=AV$2,(DATEDIF(AU$2,$V33,"D")/365),IF($G33&gt;AU$2,(DATEDIF($G33,AV$2,"D")/365),1)))))))</f>
        <v>0</v>
      </c>
      <c r="AW33" s="53">
        <f>IF($V33&lt;=AV$2,0,IF($O33&lt;=AV$2,0,IF($G33&gt;=AW$2,0,IF($K33&gt;=$J33,0,IF($O33&lt;=AW$2,($J33-(SUM($K33,SUM($Z33:AV33)))),IF($L33=$D$139,(($J33-$K33)/$P33),(($J33-SUM($Z33:AV33))*$Q33))*IF($V33&lt;=AW$2,(DATEDIF(AV$2,$V33,"D")/365),IF($G33&gt;AV$2,(DATEDIF($G33,AW$2,"D")/365),1)))))))</f>
        <v>0</v>
      </c>
      <c r="AX33" s="53">
        <f>IF($V33&lt;=AW$2,0,IF($O33&lt;=AW$2,0,IF($G33&gt;=AX$2,0,IF($K33&gt;=$J33,0,IF($O33&lt;=AX$2,($J33-(SUM($K33,SUM($Z33:AW33)))),IF($L33=$D$139,(($J33-$K33)/$P33),(($J33-SUM($Z33:AW33))*$Q33))*IF($V33&lt;=AX$2,(DATEDIF(AW$2,$V33,"D")/365),IF($G33&gt;AW$2,(DATEDIF($G33,AX$2,"D")/365),1)))))))</f>
        <v>0</v>
      </c>
      <c r="AY33" s="53">
        <f>IF($V33&lt;=AX$2,0,IF($O33&lt;=AX$2,0,IF($G33&gt;=AY$2,0,IF($K33&gt;=$J33,0,IF($O33&lt;=AY$2,($J33-(SUM($K33,SUM($Z33:AX33)))),IF($L33=$D$139,(($J33-$K33)/$P33),(($J33-SUM($Z33:AX33))*$Q33))*IF($V33&lt;=AY$2,(DATEDIF(AX$2,$V33,"D")/365),IF($G33&gt;AX$2,(DATEDIF($G33,AY$2,"D")/365),1)))))))</f>
        <v>0</v>
      </c>
      <c r="AZ33" s="52"/>
      <c r="BA33" s="52"/>
      <c r="BB33" s="126">
        <f>IF($V33&lt;=BB$2,0,IF($G33&gt;=BB$2,0,IF($G33&gt;$W$3,(J33-Z33),IF($G33&lt;=$W$3,J33-SUM(W33,$Z33:Z33),0))))</f>
        <v>0</v>
      </c>
      <c r="BC33" s="53">
        <f t="shared" si="17"/>
        <v>0</v>
      </c>
      <c r="BD33" s="52">
        <f t="shared" si="17"/>
        <v>0</v>
      </c>
      <c r="BE33" s="53">
        <f t="shared" si="17"/>
        <v>0</v>
      </c>
      <c r="BF33" s="52">
        <f t="shared" si="17"/>
        <v>0</v>
      </c>
      <c r="BG33" s="53">
        <f t="shared" si="17"/>
        <v>0</v>
      </c>
      <c r="BH33" s="52">
        <f t="shared" si="17"/>
        <v>0</v>
      </c>
      <c r="BI33" s="53">
        <f t="shared" si="17"/>
        <v>0</v>
      </c>
      <c r="BJ33" s="52">
        <f t="shared" si="17"/>
        <v>0</v>
      </c>
      <c r="BK33" s="53">
        <f t="shared" si="17"/>
        <v>0</v>
      </c>
      <c r="BL33" s="52">
        <f t="shared" si="17"/>
        <v>0</v>
      </c>
      <c r="BM33" s="53">
        <f t="shared" si="17"/>
        <v>0</v>
      </c>
      <c r="BN33" s="52">
        <f t="shared" si="17"/>
        <v>0</v>
      </c>
      <c r="BO33" s="53">
        <f t="shared" si="17"/>
        <v>0</v>
      </c>
      <c r="BP33" s="52">
        <f t="shared" si="17"/>
        <v>0</v>
      </c>
      <c r="BQ33" s="53">
        <f t="shared" si="17"/>
        <v>0</v>
      </c>
      <c r="BR33" s="52">
        <f t="shared" si="17"/>
        <v>0</v>
      </c>
      <c r="BS33" s="53">
        <f t="shared" si="16"/>
        <v>0</v>
      </c>
      <c r="BT33" s="52">
        <f t="shared" si="16"/>
        <v>0</v>
      </c>
      <c r="BU33" s="53">
        <f t="shared" si="16"/>
        <v>0</v>
      </c>
      <c r="BV33" s="52">
        <f t="shared" si="16"/>
        <v>0</v>
      </c>
      <c r="BW33" s="53">
        <f t="shared" si="16"/>
        <v>0</v>
      </c>
      <c r="BX33" s="52">
        <f t="shared" si="16"/>
        <v>0</v>
      </c>
      <c r="BY33" s="53">
        <f t="shared" si="16"/>
        <v>0</v>
      </c>
      <c r="BZ33" s="52">
        <f t="shared" si="16"/>
        <v>0</v>
      </c>
      <c r="CA33" s="53">
        <f t="shared" si="16"/>
        <v>0</v>
      </c>
    </row>
    <row r="34" spans="1:79">
      <c r="A34" s="20">
        <v>33</v>
      </c>
      <c r="B34" s="20" t="s">
        <v>97</v>
      </c>
      <c r="C34" s="20" t="s">
        <v>126</v>
      </c>
      <c r="D34" s="2">
        <v>1985</v>
      </c>
      <c r="E34" s="3">
        <v>4</v>
      </c>
      <c r="F34" s="2">
        <v>1</v>
      </c>
      <c r="G34" s="55">
        <f t="shared" si="0"/>
        <v>31137</v>
      </c>
      <c r="H34" s="4">
        <v>0</v>
      </c>
      <c r="I34" s="1">
        <v>0</v>
      </c>
      <c r="J34" s="51">
        <f t="shared" si="1"/>
        <v>0</v>
      </c>
      <c r="K34" s="54">
        <f t="shared" si="2"/>
        <v>0</v>
      </c>
      <c r="L34" s="4" t="s">
        <v>96</v>
      </c>
      <c r="M34" s="54">
        <f t="shared" si="15"/>
        <v>30</v>
      </c>
      <c r="N34" s="53">
        <f t="shared" si="3"/>
        <v>29.019178082191782</v>
      </c>
      <c r="O34" s="55">
        <f t="shared" si="4"/>
        <v>42094</v>
      </c>
      <c r="P34" s="53">
        <f t="shared" si="5"/>
        <v>0.98082191780821759</v>
      </c>
      <c r="Q34" s="111">
        <f t="shared" si="6"/>
        <v>0</v>
      </c>
      <c r="R34" s="150" t="s">
        <v>130</v>
      </c>
      <c r="S34" s="151">
        <v>17</v>
      </c>
      <c r="T34" s="152">
        <v>4</v>
      </c>
      <c r="U34" s="151">
        <v>2035</v>
      </c>
      <c r="V34" s="116">
        <f t="shared" si="7"/>
        <v>54878</v>
      </c>
      <c r="W34" s="53">
        <f t="shared" si="8"/>
        <v>0</v>
      </c>
      <c r="X34" s="53">
        <f t="shared" si="9"/>
        <v>0</v>
      </c>
      <c r="Y34" s="53">
        <f t="shared" si="10"/>
        <v>0</v>
      </c>
      <c r="Z34" s="53">
        <f t="shared" si="11"/>
        <v>0</v>
      </c>
      <c r="AA34" s="53">
        <f>IF($V34&lt;=Z$2,0,IF($O34&lt;=Z$2,0,IF($G34&gt;=AA$2,0,IF($K34&gt;=$J34,0,IF($O34&lt;=AA$2,($J34-(SUM($K34,SUM($Z34:Z34)))),IF($L34=$D$139,(($J34-$K34)/$P34),(($J34-SUM($Z34:Z34))*$Q34))*IF($V34&lt;=AA$2,(DATEDIF(Z$2,$V34,"D")/365),IF($G34&gt;Z$2,(DATEDIF($G34,AA$2,"D")/365),1)))))))</f>
        <v>0</v>
      </c>
      <c r="AB34" s="53">
        <f>IF($V34&lt;=AA$2,0,IF($O34&lt;=AA$2,0,IF($G34&gt;=AB$2,0,IF($K34&gt;=$J34,0,IF($O34&lt;=AB$2,($J34-(SUM($K34,SUM($Z34:AA34)))),IF($L34=$D$139,(($J34-$K34)/$P34),(($J34-SUM($Z34:AA34))*$Q34))*IF($V34&lt;=AB$2,(DATEDIF(AA$2,$V34,"D")/365),IF($G34&gt;AA$2,(DATEDIF($G34,AB$2,"D")/365),1)))))))</f>
        <v>0</v>
      </c>
      <c r="AC34" s="53">
        <f>IF($V34&lt;=AB$2,0,IF($O34&lt;=AB$2,0,IF($G34&gt;=AC$2,0,IF($K34&gt;=$J34,0,IF($O34&lt;=AC$2,($J34-(SUM($K34,SUM($Z34:AB34)))),IF($L34=$D$139,(($J34-$K34)/$P34),(($J34-SUM($Z34:AB34))*$Q34))*IF($V34&lt;=AC$2,(DATEDIF(AB$2,$V34,"D")/365),IF($G34&gt;AB$2,(DATEDIF($G34,AC$2,"D")/365),1)))))))</f>
        <v>0</v>
      </c>
      <c r="AD34" s="53">
        <f>IF($V34&lt;=AC$2,0,IF($O34&lt;=AC$2,0,IF($G34&gt;=AD$2,0,IF($K34&gt;=$J34,0,IF($O34&lt;=AD$2,($J34-(SUM($K34,SUM($Z34:AC34)))),IF($L34=$D$139,(($J34-$K34)/$P34),(($J34-SUM($Z34:AC34))*$Q34))*IF($V34&lt;=AD$2,(DATEDIF(AC$2,$V34,"D")/365),IF($G34&gt;AC$2,(DATEDIF($G34,AD$2,"D")/365),1)))))))</f>
        <v>0</v>
      </c>
      <c r="AE34" s="53">
        <f>IF($V34&lt;=AD$2,0,IF($O34&lt;=AD$2,0,IF($G34&gt;=AE$2,0,IF($K34&gt;=$J34,0,IF($O34&lt;=AE$2,($J34-(SUM($K34,SUM($Z34:AD34)))),IF($L34=$D$139,(($J34-$K34)/$P34),(($J34-SUM($Z34:AD34))*$Q34))*IF($V34&lt;=AE$2,(DATEDIF(AD$2,$V34,"D")/365),IF($G34&gt;AD$2,(DATEDIF($G34,AE$2,"D")/365),1)))))))</f>
        <v>0</v>
      </c>
      <c r="AF34" s="53">
        <f>IF($V34&lt;=AE$2,0,IF($O34&lt;=AE$2,0,IF($G34&gt;=AF$2,0,IF($K34&gt;=$J34,0,IF($O34&lt;=AF$2,($J34-(SUM($K34,SUM($Z34:AE34)))),IF($L34=$D$139,(($J34-$K34)/$P34),(($J34-SUM($Z34:AE34))*$Q34))*IF($V34&lt;=AF$2,(DATEDIF(AE$2,$V34,"D")/365),IF($G34&gt;AE$2,(DATEDIF($G34,AF$2,"D")/365),1)))))))</f>
        <v>0</v>
      </c>
      <c r="AG34" s="53">
        <f>IF($V34&lt;=AF$2,0,IF($O34&lt;=AF$2,0,IF($G34&gt;=AG$2,0,IF($K34&gt;=$J34,0,IF($O34&lt;=AG$2,($J34-(SUM($K34,SUM($Z34:AF34)))),IF($L34=$D$139,(($J34-$K34)/$P34),(($J34-SUM($Z34:AF34))*$Q34))*IF($V34&lt;=AG$2,(DATEDIF(AF$2,$V34,"D")/365),IF($G34&gt;AF$2,(DATEDIF($G34,AG$2,"D")/365),1)))))))</f>
        <v>0</v>
      </c>
      <c r="AH34" s="53">
        <f>IF($V34&lt;=AG$2,0,IF($O34&lt;=AG$2,0,IF($G34&gt;=AH$2,0,IF($K34&gt;=$J34,0,IF($O34&lt;=AH$2,($J34-(SUM($K34,SUM($Z34:AG34)))),IF($L34=$D$139,(($J34-$K34)/$P34),(($J34-SUM($Z34:AG34))*$Q34))*IF($V34&lt;=AH$2,(DATEDIF(AG$2,$V34,"D")/365),IF($G34&gt;AG$2,(DATEDIF($G34,AH$2,"D")/365),1)))))))</f>
        <v>0</v>
      </c>
      <c r="AI34" s="53">
        <f>IF($V34&lt;=AH$2,0,IF($O34&lt;=AH$2,0,IF($G34&gt;=AI$2,0,IF($K34&gt;=$J34,0,IF($O34&lt;=AI$2,($J34-(SUM($K34,SUM($Z34:AH34)))),IF($L34=$D$139,(($J34-$K34)/$P34),(($J34-SUM($Z34:AH34))*$Q34))*IF($V34&lt;=AI$2,(DATEDIF(AH$2,$V34,"D")/365),IF($G34&gt;AH$2,(DATEDIF($G34,AI$2,"D")/365),1)))))))</f>
        <v>0</v>
      </c>
      <c r="AJ34" s="53">
        <f>IF($V34&lt;=AI$2,0,IF($O34&lt;=AI$2,0,IF($G34&gt;=AJ$2,0,IF($K34&gt;=$J34,0,IF($O34&lt;=AJ$2,($J34-(SUM($K34,SUM($Z34:AI34)))),IF($L34=$D$139,(($J34-$K34)/$P34),(($J34-SUM($Z34:AI34))*$Q34))*IF($V34&lt;=AJ$2,(DATEDIF(AI$2,$V34,"D")/365),IF($G34&gt;AI$2,(DATEDIF($G34,AJ$2,"D")/365),1)))))))</f>
        <v>0</v>
      </c>
      <c r="AK34" s="53">
        <f>IF($V34&lt;=AJ$2,0,IF($O34&lt;=AJ$2,0,IF($G34&gt;=AK$2,0,IF($K34&gt;=$J34,0,IF($O34&lt;=AK$2,($J34-(SUM($K34,SUM($Z34:AJ34)))),IF($L34=$D$139,(($J34-$K34)/$P34),(($J34-SUM($Z34:AJ34))*$Q34))*IF($V34&lt;=AK$2,(DATEDIF(AJ$2,$V34,"D")/365),IF($G34&gt;AJ$2,(DATEDIF($G34,AK$2,"D")/365),1)))))))</f>
        <v>0</v>
      </c>
      <c r="AL34" s="53">
        <f>IF($V34&lt;=AK$2,0,IF($O34&lt;=AK$2,0,IF($G34&gt;=AL$2,0,IF($K34&gt;=$J34,0,IF($O34&lt;=AL$2,($J34-(SUM($K34,SUM($Z34:AK34)))),IF($L34=$D$139,(($J34-$K34)/$P34),(($J34-SUM($Z34:AK34))*$Q34))*IF($V34&lt;=AL$2,(DATEDIF(AK$2,$V34,"D")/365),IF($G34&gt;AK$2,(DATEDIF($G34,AL$2,"D")/365),1)))))))</f>
        <v>0</v>
      </c>
      <c r="AM34" s="53">
        <f>IF($V34&lt;=AL$2,0,IF($O34&lt;=AL$2,0,IF($G34&gt;=AM$2,0,IF($K34&gt;=$J34,0,IF($O34&lt;=AM$2,($J34-(SUM($K34,SUM($Z34:AL34)))),IF($L34=$D$139,(($J34-$K34)/$P34),(($J34-SUM($Z34:AL34))*$Q34))*IF($V34&lt;=AM$2,(DATEDIF(AL$2,$V34,"D")/365),IF($G34&gt;AL$2,(DATEDIF($G34,AM$2,"D")/365),1)))))))</f>
        <v>0</v>
      </c>
      <c r="AN34" s="53">
        <f>IF($V34&lt;=AM$2,0,IF($O34&lt;=AM$2,0,IF($G34&gt;=AN$2,0,IF($K34&gt;=$J34,0,IF($O34&lt;=AN$2,($J34-(SUM($K34,SUM($Z34:AM34)))),IF($L34=$D$139,(($J34-$K34)/$P34),(($J34-SUM($Z34:AM34))*$Q34))*IF($V34&lt;=AN$2,(DATEDIF(AM$2,$V34,"D")/365),IF($G34&gt;AM$2,(DATEDIF($G34,AN$2,"D")/365),1)))))))</f>
        <v>0</v>
      </c>
      <c r="AO34" s="53">
        <f>IF($V34&lt;=AN$2,0,IF($O34&lt;=AN$2,0,IF($G34&gt;=AO$2,0,IF($K34&gt;=$J34,0,IF($O34&lt;=AO$2,($J34-(SUM($K34,SUM($Z34:AN34)))),IF($L34=$D$139,(($J34-$K34)/$P34),(($J34-SUM($Z34:AN34))*$Q34))*IF($V34&lt;=AO$2,(DATEDIF(AN$2,$V34,"D")/365),IF($G34&gt;AN$2,(DATEDIF($G34,AO$2,"D")/365),1)))))))</f>
        <v>0</v>
      </c>
      <c r="AP34" s="53">
        <f>IF($V34&lt;=AO$2,0,IF($O34&lt;=AO$2,0,IF($G34&gt;=AP$2,0,IF($K34&gt;=$J34,0,IF($O34&lt;=AP$2,($J34-(SUM($K34,SUM($Z34:AO34)))),IF($L34=$D$139,(($J34-$K34)/$P34),(($J34-SUM($Z34:AO34))*$Q34))*IF($V34&lt;=AP$2,(DATEDIF(AO$2,$V34,"D")/365),IF($G34&gt;AO$2,(DATEDIF($G34,AP$2,"D")/365),1)))))))</f>
        <v>0</v>
      </c>
      <c r="AQ34" s="53">
        <f>IF($V34&lt;=AP$2,0,IF($O34&lt;=AP$2,0,IF($G34&gt;=AQ$2,0,IF($K34&gt;=$J34,0,IF($O34&lt;=AQ$2,($J34-(SUM($K34,SUM($Z34:AP34)))),IF($L34=$D$139,(($J34-$K34)/$P34),(($J34-SUM($Z34:AP34))*$Q34))*IF($V34&lt;=AQ$2,(DATEDIF(AP$2,$V34,"D")/365),IF($G34&gt;AP$2,(DATEDIF($G34,AQ$2,"D")/365),1)))))))</f>
        <v>0</v>
      </c>
      <c r="AR34" s="53">
        <f>IF($V34&lt;=AQ$2,0,IF($O34&lt;=AQ$2,0,IF($G34&gt;=AR$2,0,IF($K34&gt;=$J34,0,IF($O34&lt;=AR$2,($J34-(SUM($K34,SUM($Z34:AQ34)))),IF($L34=$D$139,(($J34-$K34)/$P34),(($J34-SUM($Z34:AQ34))*$Q34))*IF($V34&lt;=AR$2,(DATEDIF(AQ$2,$V34,"D")/365),IF($G34&gt;AQ$2,(DATEDIF($G34,AR$2,"D")/365),1)))))))</f>
        <v>0</v>
      </c>
      <c r="AS34" s="53">
        <f>IF($V34&lt;=AR$2,0,IF($O34&lt;=AR$2,0,IF($G34&gt;=AS$2,0,IF($K34&gt;=$J34,0,IF($O34&lt;=AS$2,($J34-(SUM($K34,SUM($Z34:AR34)))),IF($L34=$D$139,(($J34-$K34)/$P34),(($J34-SUM($Z34:AR34))*$Q34))*IF($V34&lt;=AS$2,(DATEDIF(AR$2,$V34,"D")/365),IF($G34&gt;AR$2,(DATEDIF($G34,AS$2,"D")/365),1)))))))</f>
        <v>0</v>
      </c>
      <c r="AT34" s="53">
        <f>IF($V34&lt;=AS$2,0,IF($O34&lt;=AS$2,0,IF($G34&gt;=AT$2,0,IF($K34&gt;=$J34,0,IF($O34&lt;=AT$2,($J34-(SUM($K34,SUM($Z34:AS34)))),IF($L34=$D$139,(($J34-$K34)/$P34),(($J34-SUM($Z34:AS34))*$Q34))*IF($V34&lt;=AT$2,(DATEDIF(AS$2,$V34,"D")/365),IF($G34&gt;AS$2,(DATEDIF($G34,AT$2,"D")/365),1)))))))</f>
        <v>0</v>
      </c>
      <c r="AU34" s="53">
        <f>IF($V34&lt;=AT$2,0,IF($O34&lt;=AT$2,0,IF($G34&gt;=AU$2,0,IF($K34&gt;=$J34,0,IF($O34&lt;=AU$2,($J34-(SUM($K34,SUM($Z34:AT34)))),IF($L34=$D$139,(($J34-$K34)/$P34),(($J34-SUM($Z34:AT34))*$Q34))*IF($V34&lt;=AU$2,(DATEDIF(AT$2,$V34,"D")/365),IF($G34&gt;AT$2,(DATEDIF($G34,AU$2,"D")/365),1)))))))</f>
        <v>0</v>
      </c>
      <c r="AV34" s="53">
        <f>IF($V34&lt;=AU$2,0,IF($O34&lt;=AU$2,0,IF($G34&gt;=AV$2,0,IF($K34&gt;=$J34,0,IF($O34&lt;=AV$2,($J34-(SUM($K34,SUM($Z34:AU34)))),IF($L34=$D$139,(($J34-$K34)/$P34),(($J34-SUM($Z34:AU34))*$Q34))*IF($V34&lt;=AV$2,(DATEDIF(AU$2,$V34,"D")/365),IF($G34&gt;AU$2,(DATEDIF($G34,AV$2,"D")/365),1)))))))</f>
        <v>0</v>
      </c>
      <c r="AW34" s="53">
        <f>IF($V34&lt;=AV$2,0,IF($O34&lt;=AV$2,0,IF($G34&gt;=AW$2,0,IF($K34&gt;=$J34,0,IF($O34&lt;=AW$2,($J34-(SUM($K34,SUM($Z34:AV34)))),IF($L34=$D$139,(($J34-$K34)/$P34),(($J34-SUM($Z34:AV34))*$Q34))*IF($V34&lt;=AW$2,(DATEDIF(AV$2,$V34,"D")/365),IF($G34&gt;AV$2,(DATEDIF($G34,AW$2,"D")/365),1)))))))</f>
        <v>0</v>
      </c>
      <c r="AX34" s="53">
        <f>IF($V34&lt;=AW$2,0,IF($O34&lt;=AW$2,0,IF($G34&gt;=AX$2,0,IF($K34&gt;=$J34,0,IF($O34&lt;=AX$2,($J34-(SUM($K34,SUM($Z34:AW34)))),IF($L34=$D$139,(($J34-$K34)/$P34),(($J34-SUM($Z34:AW34))*$Q34))*IF($V34&lt;=AX$2,(DATEDIF(AW$2,$V34,"D")/365),IF($G34&gt;AW$2,(DATEDIF($G34,AX$2,"D")/365),1)))))))</f>
        <v>0</v>
      </c>
      <c r="AY34" s="53">
        <f>IF($V34&lt;=AX$2,0,IF($O34&lt;=AX$2,0,IF($G34&gt;=AY$2,0,IF($K34&gt;=$J34,0,IF($O34&lt;=AY$2,($J34-(SUM($K34,SUM($Z34:AX34)))),IF($L34=$D$139,(($J34-$K34)/$P34),(($J34-SUM($Z34:AX34))*$Q34))*IF($V34&lt;=AY$2,(DATEDIF(AX$2,$V34,"D")/365),IF($G34&gt;AX$2,(DATEDIF($G34,AY$2,"D")/365),1)))))))</f>
        <v>0</v>
      </c>
      <c r="AZ34" s="52"/>
      <c r="BA34" s="52"/>
      <c r="BB34" s="126">
        <f>IF($V34&lt;=BB$2,0,IF($G34&gt;=BB$2,0,IF($G34&gt;$W$3,(J34-Z34),IF($G34&lt;=$W$3,J34-SUM(W34,$Z34:Z34),0))))</f>
        <v>0</v>
      </c>
      <c r="BC34" s="53">
        <f t="shared" si="17"/>
        <v>0</v>
      </c>
      <c r="BD34" s="52">
        <f t="shared" si="17"/>
        <v>0</v>
      </c>
      <c r="BE34" s="53">
        <f t="shared" si="17"/>
        <v>0</v>
      </c>
      <c r="BF34" s="52">
        <f t="shared" si="17"/>
        <v>0</v>
      </c>
      <c r="BG34" s="53">
        <f t="shared" si="17"/>
        <v>0</v>
      </c>
      <c r="BH34" s="52">
        <f t="shared" si="17"/>
        <v>0</v>
      </c>
      <c r="BI34" s="53">
        <f t="shared" si="17"/>
        <v>0</v>
      </c>
      <c r="BJ34" s="52">
        <f t="shared" si="17"/>
        <v>0</v>
      </c>
      <c r="BK34" s="53">
        <f t="shared" si="17"/>
        <v>0</v>
      </c>
      <c r="BL34" s="52">
        <f t="shared" si="17"/>
        <v>0</v>
      </c>
      <c r="BM34" s="53">
        <f t="shared" si="17"/>
        <v>0</v>
      </c>
      <c r="BN34" s="52">
        <f t="shared" si="17"/>
        <v>0</v>
      </c>
      <c r="BO34" s="53">
        <f t="shared" si="17"/>
        <v>0</v>
      </c>
      <c r="BP34" s="52">
        <f t="shared" si="17"/>
        <v>0</v>
      </c>
      <c r="BQ34" s="53">
        <f t="shared" si="17"/>
        <v>0</v>
      </c>
      <c r="BR34" s="52">
        <f t="shared" si="17"/>
        <v>0</v>
      </c>
      <c r="BS34" s="53">
        <f t="shared" si="16"/>
        <v>0</v>
      </c>
      <c r="BT34" s="52">
        <f t="shared" si="16"/>
        <v>0</v>
      </c>
      <c r="BU34" s="53">
        <f t="shared" si="16"/>
        <v>0</v>
      </c>
      <c r="BV34" s="52">
        <f t="shared" si="16"/>
        <v>0</v>
      </c>
      <c r="BW34" s="53">
        <f t="shared" si="16"/>
        <v>0</v>
      </c>
      <c r="BX34" s="52">
        <f t="shared" si="16"/>
        <v>0</v>
      </c>
      <c r="BY34" s="53">
        <f t="shared" si="16"/>
        <v>0</v>
      </c>
      <c r="BZ34" s="52">
        <f t="shared" si="16"/>
        <v>0</v>
      </c>
      <c r="CA34" s="53">
        <f t="shared" si="16"/>
        <v>0</v>
      </c>
    </row>
    <row r="35" spans="1:79">
      <c r="A35" s="20">
        <v>34</v>
      </c>
      <c r="B35" s="20" t="s">
        <v>97</v>
      </c>
      <c r="C35" s="20" t="s">
        <v>126</v>
      </c>
      <c r="D35" s="2">
        <v>1985</v>
      </c>
      <c r="E35" s="3">
        <v>4</v>
      </c>
      <c r="F35" s="2">
        <v>1</v>
      </c>
      <c r="G35" s="55">
        <f t="shared" si="0"/>
        <v>31137</v>
      </c>
      <c r="H35" s="4">
        <v>0</v>
      </c>
      <c r="I35" s="1">
        <v>0</v>
      </c>
      <c r="J35" s="51">
        <f t="shared" si="1"/>
        <v>0</v>
      </c>
      <c r="K35" s="54">
        <f t="shared" si="2"/>
        <v>0</v>
      </c>
      <c r="L35" s="4" t="s">
        <v>96</v>
      </c>
      <c r="M35" s="54">
        <f t="shared" si="15"/>
        <v>30</v>
      </c>
      <c r="N35" s="53">
        <f t="shared" si="3"/>
        <v>29.019178082191782</v>
      </c>
      <c r="O35" s="55">
        <f t="shared" si="4"/>
        <v>42094</v>
      </c>
      <c r="P35" s="53">
        <f t="shared" si="5"/>
        <v>0.98082191780821759</v>
      </c>
      <c r="Q35" s="111">
        <f t="shared" si="6"/>
        <v>0</v>
      </c>
      <c r="R35" s="150" t="s">
        <v>130</v>
      </c>
      <c r="S35" s="151">
        <v>17</v>
      </c>
      <c r="T35" s="152">
        <v>4</v>
      </c>
      <c r="U35" s="151">
        <v>2035</v>
      </c>
      <c r="V35" s="116">
        <f t="shared" si="7"/>
        <v>54878</v>
      </c>
      <c r="W35" s="53">
        <f t="shared" si="8"/>
        <v>0</v>
      </c>
      <c r="X35" s="53">
        <f t="shared" si="9"/>
        <v>0</v>
      </c>
      <c r="Y35" s="53">
        <f t="shared" si="10"/>
        <v>0</v>
      </c>
      <c r="Z35" s="53">
        <f t="shared" si="11"/>
        <v>0</v>
      </c>
      <c r="AA35" s="53">
        <f>IF($V35&lt;=Z$2,0,IF($O35&lt;=Z$2,0,IF($G35&gt;=AA$2,0,IF($K35&gt;=$J35,0,IF($O35&lt;=AA$2,($J35-(SUM($K35,SUM($Z35:Z35)))),IF($L35=$D$139,(($J35-$K35)/$P35),(($J35-SUM($Z35:Z35))*$Q35))*IF($V35&lt;=AA$2,(DATEDIF(Z$2,$V35,"D")/365),IF($G35&gt;Z$2,(DATEDIF($G35,AA$2,"D")/365),1)))))))</f>
        <v>0</v>
      </c>
      <c r="AB35" s="53">
        <f>IF($V35&lt;=AA$2,0,IF($O35&lt;=AA$2,0,IF($G35&gt;=AB$2,0,IF($K35&gt;=$J35,0,IF($O35&lt;=AB$2,($J35-(SUM($K35,SUM($Z35:AA35)))),IF($L35=$D$139,(($J35-$K35)/$P35),(($J35-SUM($Z35:AA35))*$Q35))*IF($V35&lt;=AB$2,(DATEDIF(AA$2,$V35,"D")/365),IF($G35&gt;AA$2,(DATEDIF($G35,AB$2,"D")/365),1)))))))</f>
        <v>0</v>
      </c>
      <c r="AC35" s="53">
        <f>IF($V35&lt;=AB$2,0,IF($O35&lt;=AB$2,0,IF($G35&gt;=AC$2,0,IF($K35&gt;=$J35,0,IF($O35&lt;=AC$2,($J35-(SUM($K35,SUM($Z35:AB35)))),IF($L35=$D$139,(($J35-$K35)/$P35),(($J35-SUM($Z35:AB35))*$Q35))*IF($V35&lt;=AC$2,(DATEDIF(AB$2,$V35,"D")/365),IF($G35&gt;AB$2,(DATEDIF($G35,AC$2,"D")/365),1)))))))</f>
        <v>0</v>
      </c>
      <c r="AD35" s="53">
        <f>IF($V35&lt;=AC$2,0,IF($O35&lt;=AC$2,0,IF($G35&gt;=AD$2,0,IF($K35&gt;=$J35,0,IF($O35&lt;=AD$2,($J35-(SUM($K35,SUM($Z35:AC35)))),IF($L35=$D$139,(($J35-$K35)/$P35),(($J35-SUM($Z35:AC35))*$Q35))*IF($V35&lt;=AD$2,(DATEDIF(AC$2,$V35,"D")/365),IF($G35&gt;AC$2,(DATEDIF($G35,AD$2,"D")/365),1)))))))</f>
        <v>0</v>
      </c>
      <c r="AE35" s="53">
        <f>IF($V35&lt;=AD$2,0,IF($O35&lt;=AD$2,0,IF($G35&gt;=AE$2,0,IF($K35&gt;=$J35,0,IF($O35&lt;=AE$2,($J35-(SUM($K35,SUM($Z35:AD35)))),IF($L35=$D$139,(($J35-$K35)/$P35),(($J35-SUM($Z35:AD35))*$Q35))*IF($V35&lt;=AE$2,(DATEDIF(AD$2,$V35,"D")/365),IF($G35&gt;AD$2,(DATEDIF($G35,AE$2,"D")/365),1)))))))</f>
        <v>0</v>
      </c>
      <c r="AF35" s="53">
        <f>IF($V35&lt;=AE$2,0,IF($O35&lt;=AE$2,0,IF($G35&gt;=AF$2,0,IF($K35&gt;=$J35,0,IF($O35&lt;=AF$2,($J35-(SUM($K35,SUM($Z35:AE35)))),IF($L35=$D$139,(($J35-$K35)/$P35),(($J35-SUM($Z35:AE35))*$Q35))*IF($V35&lt;=AF$2,(DATEDIF(AE$2,$V35,"D")/365),IF($G35&gt;AE$2,(DATEDIF($G35,AF$2,"D")/365),1)))))))</f>
        <v>0</v>
      </c>
      <c r="AG35" s="53">
        <f>IF($V35&lt;=AF$2,0,IF($O35&lt;=AF$2,0,IF($G35&gt;=AG$2,0,IF($K35&gt;=$J35,0,IF($O35&lt;=AG$2,($J35-(SUM($K35,SUM($Z35:AF35)))),IF($L35=$D$139,(($J35-$K35)/$P35),(($J35-SUM($Z35:AF35))*$Q35))*IF($V35&lt;=AG$2,(DATEDIF(AF$2,$V35,"D")/365),IF($G35&gt;AF$2,(DATEDIF($G35,AG$2,"D")/365),1)))))))</f>
        <v>0</v>
      </c>
      <c r="AH35" s="53">
        <f>IF($V35&lt;=AG$2,0,IF($O35&lt;=AG$2,0,IF($G35&gt;=AH$2,0,IF($K35&gt;=$J35,0,IF($O35&lt;=AH$2,($J35-(SUM($K35,SUM($Z35:AG35)))),IF($L35=$D$139,(($J35-$K35)/$P35),(($J35-SUM($Z35:AG35))*$Q35))*IF($V35&lt;=AH$2,(DATEDIF(AG$2,$V35,"D")/365),IF($G35&gt;AG$2,(DATEDIF($G35,AH$2,"D")/365),1)))))))</f>
        <v>0</v>
      </c>
      <c r="AI35" s="53">
        <f>IF($V35&lt;=AH$2,0,IF($O35&lt;=AH$2,0,IF($G35&gt;=AI$2,0,IF($K35&gt;=$J35,0,IF($O35&lt;=AI$2,($J35-(SUM($K35,SUM($Z35:AH35)))),IF($L35=$D$139,(($J35-$K35)/$P35),(($J35-SUM($Z35:AH35))*$Q35))*IF($V35&lt;=AI$2,(DATEDIF(AH$2,$V35,"D")/365),IF($G35&gt;AH$2,(DATEDIF($G35,AI$2,"D")/365),1)))))))</f>
        <v>0</v>
      </c>
      <c r="AJ35" s="53">
        <f>IF($V35&lt;=AI$2,0,IF($O35&lt;=AI$2,0,IF($G35&gt;=AJ$2,0,IF($K35&gt;=$J35,0,IF($O35&lt;=AJ$2,($J35-(SUM($K35,SUM($Z35:AI35)))),IF($L35=$D$139,(($J35-$K35)/$P35),(($J35-SUM($Z35:AI35))*$Q35))*IF($V35&lt;=AJ$2,(DATEDIF(AI$2,$V35,"D")/365),IF($G35&gt;AI$2,(DATEDIF($G35,AJ$2,"D")/365),1)))))))</f>
        <v>0</v>
      </c>
      <c r="AK35" s="53">
        <f>IF($V35&lt;=AJ$2,0,IF($O35&lt;=AJ$2,0,IF($G35&gt;=AK$2,0,IF($K35&gt;=$J35,0,IF($O35&lt;=AK$2,($J35-(SUM($K35,SUM($Z35:AJ35)))),IF($L35=$D$139,(($J35-$K35)/$P35),(($J35-SUM($Z35:AJ35))*$Q35))*IF($V35&lt;=AK$2,(DATEDIF(AJ$2,$V35,"D")/365),IF($G35&gt;AJ$2,(DATEDIF($G35,AK$2,"D")/365),1)))))))</f>
        <v>0</v>
      </c>
      <c r="AL35" s="53">
        <f>IF($V35&lt;=AK$2,0,IF($O35&lt;=AK$2,0,IF($G35&gt;=AL$2,0,IF($K35&gt;=$J35,0,IF($O35&lt;=AL$2,($J35-(SUM($K35,SUM($Z35:AK35)))),IF($L35=$D$139,(($J35-$K35)/$P35),(($J35-SUM($Z35:AK35))*$Q35))*IF($V35&lt;=AL$2,(DATEDIF(AK$2,$V35,"D")/365),IF($G35&gt;AK$2,(DATEDIF($G35,AL$2,"D")/365),1)))))))</f>
        <v>0</v>
      </c>
      <c r="AM35" s="53">
        <f>IF($V35&lt;=AL$2,0,IF($O35&lt;=AL$2,0,IF($G35&gt;=AM$2,0,IF($K35&gt;=$J35,0,IF($O35&lt;=AM$2,($J35-(SUM($K35,SUM($Z35:AL35)))),IF($L35=$D$139,(($J35-$K35)/$P35),(($J35-SUM($Z35:AL35))*$Q35))*IF($V35&lt;=AM$2,(DATEDIF(AL$2,$V35,"D")/365),IF($G35&gt;AL$2,(DATEDIF($G35,AM$2,"D")/365),1)))))))</f>
        <v>0</v>
      </c>
      <c r="AN35" s="53">
        <f>IF($V35&lt;=AM$2,0,IF($O35&lt;=AM$2,0,IF($G35&gt;=AN$2,0,IF($K35&gt;=$J35,0,IF($O35&lt;=AN$2,($J35-(SUM($K35,SUM($Z35:AM35)))),IF($L35=$D$139,(($J35-$K35)/$P35),(($J35-SUM($Z35:AM35))*$Q35))*IF($V35&lt;=AN$2,(DATEDIF(AM$2,$V35,"D")/365),IF($G35&gt;AM$2,(DATEDIF($G35,AN$2,"D")/365),1)))))))</f>
        <v>0</v>
      </c>
      <c r="AO35" s="53">
        <f>IF($V35&lt;=AN$2,0,IF($O35&lt;=AN$2,0,IF($G35&gt;=AO$2,0,IF($K35&gt;=$J35,0,IF($O35&lt;=AO$2,($J35-(SUM($K35,SUM($Z35:AN35)))),IF($L35=$D$139,(($J35-$K35)/$P35),(($J35-SUM($Z35:AN35))*$Q35))*IF($V35&lt;=AO$2,(DATEDIF(AN$2,$V35,"D")/365),IF($G35&gt;AN$2,(DATEDIF($G35,AO$2,"D")/365),1)))))))</f>
        <v>0</v>
      </c>
      <c r="AP35" s="53">
        <f>IF($V35&lt;=AO$2,0,IF($O35&lt;=AO$2,0,IF($G35&gt;=AP$2,0,IF($K35&gt;=$J35,0,IF($O35&lt;=AP$2,($J35-(SUM($K35,SUM($Z35:AO35)))),IF($L35=$D$139,(($J35-$K35)/$P35),(($J35-SUM($Z35:AO35))*$Q35))*IF($V35&lt;=AP$2,(DATEDIF(AO$2,$V35,"D")/365),IF($G35&gt;AO$2,(DATEDIF($G35,AP$2,"D")/365),1)))))))</f>
        <v>0</v>
      </c>
      <c r="AQ35" s="53">
        <f>IF($V35&lt;=AP$2,0,IF($O35&lt;=AP$2,0,IF($G35&gt;=AQ$2,0,IF($K35&gt;=$J35,0,IF($O35&lt;=AQ$2,($J35-(SUM($K35,SUM($Z35:AP35)))),IF($L35=$D$139,(($J35-$K35)/$P35),(($J35-SUM($Z35:AP35))*$Q35))*IF($V35&lt;=AQ$2,(DATEDIF(AP$2,$V35,"D")/365),IF($G35&gt;AP$2,(DATEDIF($G35,AQ$2,"D")/365),1)))))))</f>
        <v>0</v>
      </c>
      <c r="AR35" s="53">
        <f>IF($V35&lt;=AQ$2,0,IF($O35&lt;=AQ$2,0,IF($G35&gt;=AR$2,0,IF($K35&gt;=$J35,0,IF($O35&lt;=AR$2,($J35-(SUM($K35,SUM($Z35:AQ35)))),IF($L35=$D$139,(($J35-$K35)/$P35),(($J35-SUM($Z35:AQ35))*$Q35))*IF($V35&lt;=AR$2,(DATEDIF(AQ$2,$V35,"D")/365),IF($G35&gt;AQ$2,(DATEDIF($G35,AR$2,"D")/365),1)))))))</f>
        <v>0</v>
      </c>
      <c r="AS35" s="53">
        <f>IF($V35&lt;=AR$2,0,IF($O35&lt;=AR$2,0,IF($G35&gt;=AS$2,0,IF($K35&gt;=$J35,0,IF($O35&lt;=AS$2,($J35-(SUM($K35,SUM($Z35:AR35)))),IF($L35=$D$139,(($J35-$K35)/$P35),(($J35-SUM($Z35:AR35))*$Q35))*IF($V35&lt;=AS$2,(DATEDIF(AR$2,$V35,"D")/365),IF($G35&gt;AR$2,(DATEDIF($G35,AS$2,"D")/365),1)))))))</f>
        <v>0</v>
      </c>
      <c r="AT35" s="53">
        <f>IF($V35&lt;=AS$2,0,IF($O35&lt;=AS$2,0,IF($G35&gt;=AT$2,0,IF($K35&gt;=$J35,0,IF($O35&lt;=AT$2,($J35-(SUM($K35,SUM($Z35:AS35)))),IF($L35=$D$139,(($J35-$K35)/$P35),(($J35-SUM($Z35:AS35))*$Q35))*IF($V35&lt;=AT$2,(DATEDIF(AS$2,$V35,"D")/365),IF($G35&gt;AS$2,(DATEDIF($G35,AT$2,"D")/365),1)))))))</f>
        <v>0</v>
      </c>
      <c r="AU35" s="53">
        <f>IF($V35&lt;=AT$2,0,IF($O35&lt;=AT$2,0,IF($G35&gt;=AU$2,0,IF($K35&gt;=$J35,0,IF($O35&lt;=AU$2,($J35-(SUM($K35,SUM($Z35:AT35)))),IF($L35=$D$139,(($J35-$K35)/$P35),(($J35-SUM($Z35:AT35))*$Q35))*IF($V35&lt;=AU$2,(DATEDIF(AT$2,$V35,"D")/365),IF($G35&gt;AT$2,(DATEDIF($G35,AU$2,"D")/365),1)))))))</f>
        <v>0</v>
      </c>
      <c r="AV35" s="53">
        <f>IF($V35&lt;=AU$2,0,IF($O35&lt;=AU$2,0,IF($G35&gt;=AV$2,0,IF($K35&gt;=$J35,0,IF($O35&lt;=AV$2,($J35-(SUM($K35,SUM($Z35:AU35)))),IF($L35=$D$139,(($J35-$K35)/$P35),(($J35-SUM($Z35:AU35))*$Q35))*IF($V35&lt;=AV$2,(DATEDIF(AU$2,$V35,"D")/365),IF($G35&gt;AU$2,(DATEDIF($G35,AV$2,"D")/365),1)))))))</f>
        <v>0</v>
      </c>
      <c r="AW35" s="53">
        <f>IF($V35&lt;=AV$2,0,IF($O35&lt;=AV$2,0,IF($G35&gt;=AW$2,0,IF($K35&gt;=$J35,0,IF($O35&lt;=AW$2,($J35-(SUM($K35,SUM($Z35:AV35)))),IF($L35=$D$139,(($J35-$K35)/$P35),(($J35-SUM($Z35:AV35))*$Q35))*IF($V35&lt;=AW$2,(DATEDIF(AV$2,$V35,"D")/365),IF($G35&gt;AV$2,(DATEDIF($G35,AW$2,"D")/365),1)))))))</f>
        <v>0</v>
      </c>
      <c r="AX35" s="53">
        <f>IF($V35&lt;=AW$2,0,IF($O35&lt;=AW$2,0,IF($G35&gt;=AX$2,0,IF($K35&gt;=$J35,0,IF($O35&lt;=AX$2,($J35-(SUM($K35,SUM($Z35:AW35)))),IF($L35=$D$139,(($J35-$K35)/$P35),(($J35-SUM($Z35:AW35))*$Q35))*IF($V35&lt;=AX$2,(DATEDIF(AW$2,$V35,"D")/365),IF($G35&gt;AW$2,(DATEDIF($G35,AX$2,"D")/365),1)))))))</f>
        <v>0</v>
      </c>
      <c r="AY35" s="53">
        <f>IF($V35&lt;=AX$2,0,IF($O35&lt;=AX$2,0,IF($G35&gt;=AY$2,0,IF($K35&gt;=$J35,0,IF($O35&lt;=AY$2,($J35-(SUM($K35,SUM($Z35:AX35)))),IF($L35=$D$139,(($J35-$K35)/$P35),(($J35-SUM($Z35:AX35))*$Q35))*IF($V35&lt;=AY$2,(DATEDIF(AX$2,$V35,"D")/365),IF($G35&gt;AX$2,(DATEDIF($G35,AY$2,"D")/365),1)))))))</f>
        <v>0</v>
      </c>
      <c r="AZ35" s="52"/>
      <c r="BA35" s="52"/>
      <c r="BB35" s="126">
        <f>IF($V35&lt;=BB$2,0,IF($G35&gt;=BB$2,0,IF($G35&gt;$W$3,(J35-Z35),IF($G35&lt;=$W$3,J35-SUM(W35,$Z35:Z35),0))))</f>
        <v>0</v>
      </c>
      <c r="BC35" s="53">
        <f t="shared" si="17"/>
        <v>0</v>
      </c>
      <c r="BD35" s="52">
        <f t="shared" si="17"/>
        <v>0</v>
      </c>
      <c r="BE35" s="53">
        <f t="shared" si="17"/>
        <v>0</v>
      </c>
      <c r="BF35" s="52">
        <f t="shared" si="17"/>
        <v>0</v>
      </c>
      <c r="BG35" s="53">
        <f t="shared" si="17"/>
        <v>0</v>
      </c>
      <c r="BH35" s="52">
        <f t="shared" si="17"/>
        <v>0</v>
      </c>
      <c r="BI35" s="53">
        <f t="shared" si="17"/>
        <v>0</v>
      </c>
      <c r="BJ35" s="52">
        <f t="shared" si="17"/>
        <v>0</v>
      </c>
      <c r="BK35" s="53">
        <f t="shared" si="17"/>
        <v>0</v>
      </c>
      <c r="BL35" s="52">
        <f t="shared" si="17"/>
        <v>0</v>
      </c>
      <c r="BM35" s="53">
        <f t="shared" si="17"/>
        <v>0</v>
      </c>
      <c r="BN35" s="52">
        <f t="shared" si="17"/>
        <v>0</v>
      </c>
      <c r="BO35" s="53">
        <f t="shared" si="17"/>
        <v>0</v>
      </c>
      <c r="BP35" s="52">
        <f t="shared" si="17"/>
        <v>0</v>
      </c>
      <c r="BQ35" s="53">
        <f t="shared" si="17"/>
        <v>0</v>
      </c>
      <c r="BR35" s="52">
        <f t="shared" si="17"/>
        <v>0</v>
      </c>
      <c r="BS35" s="53">
        <f t="shared" si="16"/>
        <v>0</v>
      </c>
      <c r="BT35" s="52">
        <f t="shared" si="16"/>
        <v>0</v>
      </c>
      <c r="BU35" s="53">
        <f t="shared" si="16"/>
        <v>0</v>
      </c>
      <c r="BV35" s="52">
        <f t="shared" si="16"/>
        <v>0</v>
      </c>
      <c r="BW35" s="53">
        <f t="shared" si="16"/>
        <v>0</v>
      </c>
      <c r="BX35" s="52">
        <f t="shared" si="16"/>
        <v>0</v>
      </c>
      <c r="BY35" s="53">
        <f t="shared" si="16"/>
        <v>0</v>
      </c>
      <c r="BZ35" s="52">
        <f t="shared" si="16"/>
        <v>0</v>
      </c>
      <c r="CA35" s="53">
        <f t="shared" si="16"/>
        <v>0</v>
      </c>
    </row>
    <row r="36" spans="1:79">
      <c r="A36" s="20">
        <v>35</v>
      </c>
      <c r="B36" s="20" t="s">
        <v>97</v>
      </c>
      <c r="C36" s="20" t="s">
        <v>126</v>
      </c>
      <c r="D36" s="2">
        <v>1985</v>
      </c>
      <c r="E36" s="3">
        <v>4</v>
      </c>
      <c r="F36" s="2">
        <v>1</v>
      </c>
      <c r="G36" s="55">
        <f t="shared" si="0"/>
        <v>31137</v>
      </c>
      <c r="H36" s="4">
        <v>0</v>
      </c>
      <c r="I36" s="1">
        <v>0</v>
      </c>
      <c r="J36" s="51">
        <f t="shared" si="1"/>
        <v>0</v>
      </c>
      <c r="K36" s="54">
        <f t="shared" si="2"/>
        <v>0</v>
      </c>
      <c r="L36" s="4" t="s">
        <v>96</v>
      </c>
      <c r="M36" s="54">
        <f t="shared" si="15"/>
        <v>30</v>
      </c>
      <c r="N36" s="53">
        <f t="shared" si="3"/>
        <v>29.019178082191782</v>
      </c>
      <c r="O36" s="55">
        <f t="shared" si="4"/>
        <v>42094</v>
      </c>
      <c r="P36" s="53">
        <f t="shared" si="5"/>
        <v>0.98082191780821759</v>
      </c>
      <c r="Q36" s="111">
        <f t="shared" si="6"/>
        <v>0</v>
      </c>
      <c r="R36" s="150" t="s">
        <v>130</v>
      </c>
      <c r="S36" s="151">
        <v>17</v>
      </c>
      <c r="T36" s="152">
        <v>4</v>
      </c>
      <c r="U36" s="151">
        <v>2035</v>
      </c>
      <c r="V36" s="116">
        <f t="shared" si="7"/>
        <v>54878</v>
      </c>
      <c r="W36" s="53">
        <f t="shared" si="8"/>
        <v>0</v>
      </c>
      <c r="X36" s="53">
        <f t="shared" si="9"/>
        <v>0</v>
      </c>
      <c r="Y36" s="53">
        <f t="shared" si="10"/>
        <v>0</v>
      </c>
      <c r="Z36" s="53">
        <f t="shared" si="11"/>
        <v>0</v>
      </c>
      <c r="AA36" s="53">
        <f>IF($V36&lt;=Z$2,0,IF($O36&lt;=Z$2,0,IF($G36&gt;=AA$2,0,IF($K36&gt;=$J36,0,IF($O36&lt;=AA$2,($J36-(SUM($K36,SUM($Z36:Z36)))),IF($L36=$D$139,(($J36-$K36)/$P36),(($J36-SUM($Z36:Z36))*$Q36))*IF($V36&lt;=AA$2,(DATEDIF(Z$2,$V36,"D")/365),IF($G36&gt;Z$2,(DATEDIF($G36,AA$2,"D")/365),1)))))))</f>
        <v>0</v>
      </c>
      <c r="AB36" s="53">
        <f>IF($V36&lt;=AA$2,0,IF($O36&lt;=AA$2,0,IF($G36&gt;=AB$2,0,IF($K36&gt;=$J36,0,IF($O36&lt;=AB$2,($J36-(SUM($K36,SUM($Z36:AA36)))),IF($L36=$D$139,(($J36-$K36)/$P36),(($J36-SUM($Z36:AA36))*$Q36))*IF($V36&lt;=AB$2,(DATEDIF(AA$2,$V36,"D")/365),IF($G36&gt;AA$2,(DATEDIF($G36,AB$2,"D")/365),1)))))))</f>
        <v>0</v>
      </c>
      <c r="AC36" s="53">
        <f>IF($V36&lt;=AB$2,0,IF($O36&lt;=AB$2,0,IF($G36&gt;=AC$2,0,IF($K36&gt;=$J36,0,IF($O36&lt;=AC$2,($J36-(SUM($K36,SUM($Z36:AB36)))),IF($L36=$D$139,(($J36-$K36)/$P36),(($J36-SUM($Z36:AB36))*$Q36))*IF($V36&lt;=AC$2,(DATEDIF(AB$2,$V36,"D")/365),IF($G36&gt;AB$2,(DATEDIF($G36,AC$2,"D")/365),1)))))))</f>
        <v>0</v>
      </c>
      <c r="AD36" s="53">
        <f>IF($V36&lt;=AC$2,0,IF($O36&lt;=AC$2,0,IF($G36&gt;=AD$2,0,IF($K36&gt;=$J36,0,IF($O36&lt;=AD$2,($J36-(SUM($K36,SUM($Z36:AC36)))),IF($L36=$D$139,(($J36-$K36)/$P36),(($J36-SUM($Z36:AC36))*$Q36))*IF($V36&lt;=AD$2,(DATEDIF(AC$2,$V36,"D")/365),IF($G36&gt;AC$2,(DATEDIF($G36,AD$2,"D")/365),1)))))))</f>
        <v>0</v>
      </c>
      <c r="AE36" s="53">
        <f>IF($V36&lt;=AD$2,0,IF($O36&lt;=AD$2,0,IF($G36&gt;=AE$2,0,IF($K36&gt;=$J36,0,IF($O36&lt;=AE$2,($J36-(SUM($K36,SUM($Z36:AD36)))),IF($L36=$D$139,(($J36-$K36)/$P36),(($J36-SUM($Z36:AD36))*$Q36))*IF($V36&lt;=AE$2,(DATEDIF(AD$2,$V36,"D")/365),IF($G36&gt;AD$2,(DATEDIF($G36,AE$2,"D")/365),1)))))))</f>
        <v>0</v>
      </c>
      <c r="AF36" s="53">
        <f>IF($V36&lt;=AE$2,0,IF($O36&lt;=AE$2,0,IF($G36&gt;=AF$2,0,IF($K36&gt;=$J36,0,IF($O36&lt;=AF$2,($J36-(SUM($K36,SUM($Z36:AE36)))),IF($L36=$D$139,(($J36-$K36)/$P36),(($J36-SUM($Z36:AE36))*$Q36))*IF($V36&lt;=AF$2,(DATEDIF(AE$2,$V36,"D")/365),IF($G36&gt;AE$2,(DATEDIF($G36,AF$2,"D")/365),1)))))))</f>
        <v>0</v>
      </c>
      <c r="AG36" s="53">
        <f>IF($V36&lt;=AF$2,0,IF($O36&lt;=AF$2,0,IF($G36&gt;=AG$2,0,IF($K36&gt;=$J36,0,IF($O36&lt;=AG$2,($J36-(SUM($K36,SUM($Z36:AF36)))),IF($L36=$D$139,(($J36-$K36)/$P36),(($J36-SUM($Z36:AF36))*$Q36))*IF($V36&lt;=AG$2,(DATEDIF(AF$2,$V36,"D")/365),IF($G36&gt;AF$2,(DATEDIF($G36,AG$2,"D")/365),1)))))))</f>
        <v>0</v>
      </c>
      <c r="AH36" s="53">
        <f>IF($V36&lt;=AG$2,0,IF($O36&lt;=AG$2,0,IF($G36&gt;=AH$2,0,IF($K36&gt;=$J36,0,IF($O36&lt;=AH$2,($J36-(SUM($K36,SUM($Z36:AG36)))),IF($L36=$D$139,(($J36-$K36)/$P36),(($J36-SUM($Z36:AG36))*$Q36))*IF($V36&lt;=AH$2,(DATEDIF(AG$2,$V36,"D")/365),IF($G36&gt;AG$2,(DATEDIF($G36,AH$2,"D")/365),1)))))))</f>
        <v>0</v>
      </c>
      <c r="AI36" s="53">
        <f>IF($V36&lt;=AH$2,0,IF($O36&lt;=AH$2,0,IF($G36&gt;=AI$2,0,IF($K36&gt;=$J36,0,IF($O36&lt;=AI$2,($J36-(SUM($K36,SUM($Z36:AH36)))),IF($L36=$D$139,(($J36-$K36)/$P36),(($J36-SUM($Z36:AH36))*$Q36))*IF($V36&lt;=AI$2,(DATEDIF(AH$2,$V36,"D")/365),IF($G36&gt;AH$2,(DATEDIF($G36,AI$2,"D")/365),1)))))))</f>
        <v>0</v>
      </c>
      <c r="AJ36" s="53">
        <f>IF($V36&lt;=AI$2,0,IF($O36&lt;=AI$2,0,IF($G36&gt;=AJ$2,0,IF($K36&gt;=$J36,0,IF($O36&lt;=AJ$2,($J36-(SUM($K36,SUM($Z36:AI36)))),IF($L36=$D$139,(($J36-$K36)/$P36),(($J36-SUM($Z36:AI36))*$Q36))*IF($V36&lt;=AJ$2,(DATEDIF(AI$2,$V36,"D")/365),IF($G36&gt;AI$2,(DATEDIF($G36,AJ$2,"D")/365),1)))))))</f>
        <v>0</v>
      </c>
      <c r="AK36" s="53">
        <f>IF($V36&lt;=AJ$2,0,IF($O36&lt;=AJ$2,0,IF($G36&gt;=AK$2,0,IF($K36&gt;=$J36,0,IF($O36&lt;=AK$2,($J36-(SUM($K36,SUM($Z36:AJ36)))),IF($L36=$D$139,(($J36-$K36)/$P36),(($J36-SUM($Z36:AJ36))*$Q36))*IF($V36&lt;=AK$2,(DATEDIF(AJ$2,$V36,"D")/365),IF($G36&gt;AJ$2,(DATEDIF($G36,AK$2,"D")/365),1)))))))</f>
        <v>0</v>
      </c>
      <c r="AL36" s="53">
        <f>IF($V36&lt;=AK$2,0,IF($O36&lt;=AK$2,0,IF($G36&gt;=AL$2,0,IF($K36&gt;=$J36,0,IF($O36&lt;=AL$2,($J36-(SUM($K36,SUM($Z36:AK36)))),IF($L36=$D$139,(($J36-$K36)/$P36),(($J36-SUM($Z36:AK36))*$Q36))*IF($V36&lt;=AL$2,(DATEDIF(AK$2,$V36,"D")/365),IF($G36&gt;AK$2,(DATEDIF($G36,AL$2,"D")/365),1)))))))</f>
        <v>0</v>
      </c>
      <c r="AM36" s="53">
        <f>IF($V36&lt;=AL$2,0,IF($O36&lt;=AL$2,0,IF($G36&gt;=AM$2,0,IF($K36&gt;=$J36,0,IF($O36&lt;=AM$2,($J36-(SUM($K36,SUM($Z36:AL36)))),IF($L36=$D$139,(($J36-$K36)/$P36),(($J36-SUM($Z36:AL36))*$Q36))*IF($V36&lt;=AM$2,(DATEDIF(AL$2,$V36,"D")/365),IF($G36&gt;AL$2,(DATEDIF($G36,AM$2,"D")/365),1)))))))</f>
        <v>0</v>
      </c>
      <c r="AN36" s="53">
        <f>IF($V36&lt;=AM$2,0,IF($O36&lt;=AM$2,0,IF($G36&gt;=AN$2,0,IF($K36&gt;=$J36,0,IF($O36&lt;=AN$2,($J36-(SUM($K36,SUM($Z36:AM36)))),IF($L36=$D$139,(($J36-$K36)/$P36),(($J36-SUM($Z36:AM36))*$Q36))*IF($V36&lt;=AN$2,(DATEDIF(AM$2,$V36,"D")/365),IF($G36&gt;AM$2,(DATEDIF($G36,AN$2,"D")/365),1)))))))</f>
        <v>0</v>
      </c>
      <c r="AO36" s="53">
        <f>IF($V36&lt;=AN$2,0,IF($O36&lt;=AN$2,0,IF($G36&gt;=AO$2,0,IF($K36&gt;=$J36,0,IF($O36&lt;=AO$2,($J36-(SUM($K36,SUM($Z36:AN36)))),IF($L36=$D$139,(($J36-$K36)/$P36),(($J36-SUM($Z36:AN36))*$Q36))*IF($V36&lt;=AO$2,(DATEDIF(AN$2,$V36,"D")/365),IF($G36&gt;AN$2,(DATEDIF($G36,AO$2,"D")/365),1)))))))</f>
        <v>0</v>
      </c>
      <c r="AP36" s="53">
        <f>IF($V36&lt;=AO$2,0,IF($O36&lt;=AO$2,0,IF($G36&gt;=AP$2,0,IF($K36&gt;=$J36,0,IF($O36&lt;=AP$2,($J36-(SUM($K36,SUM($Z36:AO36)))),IF($L36=$D$139,(($J36-$K36)/$P36),(($J36-SUM($Z36:AO36))*$Q36))*IF($V36&lt;=AP$2,(DATEDIF(AO$2,$V36,"D")/365),IF($G36&gt;AO$2,(DATEDIF($G36,AP$2,"D")/365),1)))))))</f>
        <v>0</v>
      </c>
      <c r="AQ36" s="53">
        <f>IF($V36&lt;=AP$2,0,IF($O36&lt;=AP$2,0,IF($G36&gt;=AQ$2,0,IF($K36&gt;=$J36,0,IF($O36&lt;=AQ$2,($J36-(SUM($K36,SUM($Z36:AP36)))),IF($L36=$D$139,(($J36-$K36)/$P36),(($J36-SUM($Z36:AP36))*$Q36))*IF($V36&lt;=AQ$2,(DATEDIF(AP$2,$V36,"D")/365),IF($G36&gt;AP$2,(DATEDIF($G36,AQ$2,"D")/365),1)))))))</f>
        <v>0</v>
      </c>
      <c r="AR36" s="53">
        <f>IF($V36&lt;=AQ$2,0,IF($O36&lt;=AQ$2,0,IF($G36&gt;=AR$2,0,IF($K36&gt;=$J36,0,IF($O36&lt;=AR$2,($J36-(SUM($K36,SUM($Z36:AQ36)))),IF($L36=$D$139,(($J36-$K36)/$P36),(($J36-SUM($Z36:AQ36))*$Q36))*IF($V36&lt;=AR$2,(DATEDIF(AQ$2,$V36,"D")/365),IF($G36&gt;AQ$2,(DATEDIF($G36,AR$2,"D")/365),1)))))))</f>
        <v>0</v>
      </c>
      <c r="AS36" s="53">
        <f>IF($V36&lt;=AR$2,0,IF($O36&lt;=AR$2,0,IF($G36&gt;=AS$2,0,IF($K36&gt;=$J36,0,IF($O36&lt;=AS$2,($J36-(SUM($K36,SUM($Z36:AR36)))),IF($L36=$D$139,(($J36-$K36)/$P36),(($J36-SUM($Z36:AR36))*$Q36))*IF($V36&lt;=AS$2,(DATEDIF(AR$2,$V36,"D")/365),IF($G36&gt;AR$2,(DATEDIF($G36,AS$2,"D")/365),1)))))))</f>
        <v>0</v>
      </c>
      <c r="AT36" s="53">
        <f>IF($V36&lt;=AS$2,0,IF($O36&lt;=AS$2,0,IF($G36&gt;=AT$2,0,IF($K36&gt;=$J36,0,IF($O36&lt;=AT$2,($J36-(SUM($K36,SUM($Z36:AS36)))),IF($L36=$D$139,(($J36-$K36)/$P36),(($J36-SUM($Z36:AS36))*$Q36))*IF($V36&lt;=AT$2,(DATEDIF(AS$2,$V36,"D")/365),IF($G36&gt;AS$2,(DATEDIF($G36,AT$2,"D")/365),1)))))))</f>
        <v>0</v>
      </c>
      <c r="AU36" s="53">
        <f>IF($V36&lt;=AT$2,0,IF($O36&lt;=AT$2,0,IF($G36&gt;=AU$2,0,IF($K36&gt;=$J36,0,IF($O36&lt;=AU$2,($J36-(SUM($K36,SUM($Z36:AT36)))),IF($L36=$D$139,(($J36-$K36)/$P36),(($J36-SUM($Z36:AT36))*$Q36))*IF($V36&lt;=AU$2,(DATEDIF(AT$2,$V36,"D")/365),IF($G36&gt;AT$2,(DATEDIF($G36,AU$2,"D")/365),1)))))))</f>
        <v>0</v>
      </c>
      <c r="AV36" s="53">
        <f>IF($V36&lt;=AU$2,0,IF($O36&lt;=AU$2,0,IF($G36&gt;=AV$2,0,IF($K36&gt;=$J36,0,IF($O36&lt;=AV$2,($J36-(SUM($K36,SUM($Z36:AU36)))),IF($L36=$D$139,(($J36-$K36)/$P36),(($J36-SUM($Z36:AU36))*$Q36))*IF($V36&lt;=AV$2,(DATEDIF(AU$2,$V36,"D")/365),IF($G36&gt;AU$2,(DATEDIF($G36,AV$2,"D")/365),1)))))))</f>
        <v>0</v>
      </c>
      <c r="AW36" s="53">
        <f>IF($V36&lt;=AV$2,0,IF($O36&lt;=AV$2,0,IF($G36&gt;=AW$2,0,IF($K36&gt;=$J36,0,IF($O36&lt;=AW$2,($J36-(SUM($K36,SUM($Z36:AV36)))),IF($L36=$D$139,(($J36-$K36)/$P36),(($J36-SUM($Z36:AV36))*$Q36))*IF($V36&lt;=AW$2,(DATEDIF(AV$2,$V36,"D")/365),IF($G36&gt;AV$2,(DATEDIF($G36,AW$2,"D")/365),1)))))))</f>
        <v>0</v>
      </c>
      <c r="AX36" s="53">
        <f>IF($V36&lt;=AW$2,0,IF($O36&lt;=AW$2,0,IF($G36&gt;=AX$2,0,IF($K36&gt;=$J36,0,IF($O36&lt;=AX$2,($J36-(SUM($K36,SUM($Z36:AW36)))),IF($L36=$D$139,(($J36-$K36)/$P36),(($J36-SUM($Z36:AW36))*$Q36))*IF($V36&lt;=AX$2,(DATEDIF(AW$2,$V36,"D")/365),IF($G36&gt;AW$2,(DATEDIF($G36,AX$2,"D")/365),1)))))))</f>
        <v>0</v>
      </c>
      <c r="AY36" s="53">
        <f>IF($V36&lt;=AX$2,0,IF($O36&lt;=AX$2,0,IF($G36&gt;=AY$2,0,IF($K36&gt;=$J36,0,IF($O36&lt;=AY$2,($J36-(SUM($K36,SUM($Z36:AX36)))),IF($L36=$D$139,(($J36-$K36)/$P36),(($J36-SUM($Z36:AX36))*$Q36))*IF($V36&lt;=AY$2,(DATEDIF(AX$2,$V36,"D")/365),IF($G36&gt;AX$2,(DATEDIF($G36,AY$2,"D")/365),1)))))))</f>
        <v>0</v>
      </c>
      <c r="AZ36" s="52"/>
      <c r="BA36" s="52"/>
      <c r="BB36" s="126">
        <f>IF($V36&lt;=BB$2,0,IF($G36&gt;=BB$2,0,IF($G36&gt;$W$3,(J36-Z36),IF($G36&lt;=$W$3,J36-SUM(W36,$Z36:Z36),0))))</f>
        <v>0</v>
      </c>
      <c r="BC36" s="53">
        <f t="shared" si="17"/>
        <v>0</v>
      </c>
      <c r="BD36" s="52">
        <f t="shared" si="17"/>
        <v>0</v>
      </c>
      <c r="BE36" s="53">
        <f t="shared" si="17"/>
        <v>0</v>
      </c>
      <c r="BF36" s="52">
        <f t="shared" si="17"/>
        <v>0</v>
      </c>
      <c r="BG36" s="53">
        <f t="shared" si="17"/>
        <v>0</v>
      </c>
      <c r="BH36" s="52">
        <f t="shared" si="17"/>
        <v>0</v>
      </c>
      <c r="BI36" s="53">
        <f t="shared" si="17"/>
        <v>0</v>
      </c>
      <c r="BJ36" s="52">
        <f t="shared" si="17"/>
        <v>0</v>
      </c>
      <c r="BK36" s="53">
        <f t="shared" si="17"/>
        <v>0</v>
      </c>
      <c r="BL36" s="52">
        <f t="shared" si="17"/>
        <v>0</v>
      </c>
      <c r="BM36" s="53">
        <f t="shared" si="17"/>
        <v>0</v>
      </c>
      <c r="BN36" s="52">
        <f t="shared" si="17"/>
        <v>0</v>
      </c>
      <c r="BO36" s="53">
        <f t="shared" si="17"/>
        <v>0</v>
      </c>
      <c r="BP36" s="52">
        <f t="shared" si="17"/>
        <v>0</v>
      </c>
      <c r="BQ36" s="53">
        <f t="shared" si="17"/>
        <v>0</v>
      </c>
      <c r="BR36" s="52">
        <f t="shared" si="17"/>
        <v>0</v>
      </c>
      <c r="BS36" s="53">
        <f t="shared" si="16"/>
        <v>0</v>
      </c>
      <c r="BT36" s="52">
        <f t="shared" si="16"/>
        <v>0</v>
      </c>
      <c r="BU36" s="53">
        <f t="shared" si="16"/>
        <v>0</v>
      </c>
      <c r="BV36" s="52">
        <f t="shared" si="16"/>
        <v>0</v>
      </c>
      <c r="BW36" s="53">
        <f t="shared" si="16"/>
        <v>0</v>
      </c>
      <c r="BX36" s="52">
        <f t="shared" si="16"/>
        <v>0</v>
      </c>
      <c r="BY36" s="53">
        <f t="shared" si="16"/>
        <v>0</v>
      </c>
      <c r="BZ36" s="52">
        <f t="shared" si="16"/>
        <v>0</v>
      </c>
      <c r="CA36" s="53">
        <f t="shared" si="16"/>
        <v>0</v>
      </c>
    </row>
    <row r="37" spans="1:79">
      <c r="A37" s="20">
        <v>36</v>
      </c>
      <c r="B37" s="20" t="s">
        <v>97</v>
      </c>
      <c r="C37" s="20" t="s">
        <v>126</v>
      </c>
      <c r="D37" s="2">
        <v>1985</v>
      </c>
      <c r="E37" s="3">
        <v>4</v>
      </c>
      <c r="F37" s="2">
        <v>1</v>
      </c>
      <c r="G37" s="55">
        <f t="shared" si="0"/>
        <v>31137</v>
      </c>
      <c r="H37" s="4">
        <v>0</v>
      </c>
      <c r="I37" s="1">
        <v>0</v>
      </c>
      <c r="J37" s="51">
        <f t="shared" si="1"/>
        <v>0</v>
      </c>
      <c r="K37" s="54">
        <f t="shared" si="2"/>
        <v>0</v>
      </c>
      <c r="L37" s="4" t="s">
        <v>96</v>
      </c>
      <c r="M37" s="54">
        <f t="shared" si="15"/>
        <v>30</v>
      </c>
      <c r="N37" s="53">
        <f t="shared" si="3"/>
        <v>29.019178082191782</v>
      </c>
      <c r="O37" s="55">
        <f t="shared" si="4"/>
        <v>42094</v>
      </c>
      <c r="P37" s="53">
        <f t="shared" si="5"/>
        <v>0.98082191780821759</v>
      </c>
      <c r="Q37" s="111">
        <f t="shared" si="6"/>
        <v>0</v>
      </c>
      <c r="R37" s="150" t="s">
        <v>130</v>
      </c>
      <c r="S37" s="151">
        <v>17</v>
      </c>
      <c r="T37" s="152">
        <v>4</v>
      </c>
      <c r="U37" s="151">
        <v>2035</v>
      </c>
      <c r="V37" s="116">
        <f t="shared" si="7"/>
        <v>54878</v>
      </c>
      <c r="W37" s="53">
        <f t="shared" si="8"/>
        <v>0</v>
      </c>
      <c r="X37" s="53">
        <f t="shared" si="9"/>
        <v>0</v>
      </c>
      <c r="Y37" s="53">
        <f t="shared" si="10"/>
        <v>0</v>
      </c>
      <c r="Z37" s="53">
        <f t="shared" si="11"/>
        <v>0</v>
      </c>
      <c r="AA37" s="53">
        <f>IF($V37&lt;=Z$2,0,IF($O37&lt;=Z$2,0,IF($G37&gt;=AA$2,0,IF($K37&gt;=$J37,0,IF($O37&lt;=AA$2,($J37-(SUM($K37,SUM($Z37:Z37)))),IF($L37=$D$139,(($J37-$K37)/$P37),(($J37-SUM($Z37:Z37))*$Q37))*IF($V37&lt;=AA$2,(DATEDIF(Z$2,$V37,"D")/365),IF($G37&gt;Z$2,(DATEDIF($G37,AA$2,"D")/365),1)))))))</f>
        <v>0</v>
      </c>
      <c r="AB37" s="53">
        <f>IF($V37&lt;=AA$2,0,IF($O37&lt;=AA$2,0,IF($G37&gt;=AB$2,0,IF($K37&gt;=$J37,0,IF($O37&lt;=AB$2,($J37-(SUM($K37,SUM($Z37:AA37)))),IF($L37=$D$139,(($J37-$K37)/$P37),(($J37-SUM($Z37:AA37))*$Q37))*IF($V37&lt;=AB$2,(DATEDIF(AA$2,$V37,"D")/365),IF($G37&gt;AA$2,(DATEDIF($G37,AB$2,"D")/365),1)))))))</f>
        <v>0</v>
      </c>
      <c r="AC37" s="53">
        <f>IF($V37&lt;=AB$2,0,IF($O37&lt;=AB$2,0,IF($G37&gt;=AC$2,0,IF($K37&gt;=$J37,0,IF($O37&lt;=AC$2,($J37-(SUM($K37,SUM($Z37:AB37)))),IF($L37=$D$139,(($J37-$K37)/$P37),(($J37-SUM($Z37:AB37))*$Q37))*IF($V37&lt;=AC$2,(DATEDIF(AB$2,$V37,"D")/365),IF($G37&gt;AB$2,(DATEDIF($G37,AC$2,"D")/365),1)))))))</f>
        <v>0</v>
      </c>
      <c r="AD37" s="53">
        <f>IF($V37&lt;=AC$2,0,IF($O37&lt;=AC$2,0,IF($G37&gt;=AD$2,0,IF($K37&gt;=$J37,0,IF($O37&lt;=AD$2,($J37-(SUM($K37,SUM($Z37:AC37)))),IF($L37=$D$139,(($J37-$K37)/$P37),(($J37-SUM($Z37:AC37))*$Q37))*IF($V37&lt;=AD$2,(DATEDIF(AC$2,$V37,"D")/365),IF($G37&gt;AC$2,(DATEDIF($G37,AD$2,"D")/365),1)))))))</f>
        <v>0</v>
      </c>
      <c r="AE37" s="53">
        <f>IF($V37&lt;=AD$2,0,IF($O37&lt;=AD$2,0,IF($G37&gt;=AE$2,0,IF($K37&gt;=$J37,0,IF($O37&lt;=AE$2,($J37-(SUM($K37,SUM($Z37:AD37)))),IF($L37=$D$139,(($J37-$K37)/$P37),(($J37-SUM($Z37:AD37))*$Q37))*IF($V37&lt;=AE$2,(DATEDIF(AD$2,$V37,"D")/365),IF($G37&gt;AD$2,(DATEDIF($G37,AE$2,"D")/365),1)))))))</f>
        <v>0</v>
      </c>
      <c r="AF37" s="53">
        <f>IF($V37&lt;=AE$2,0,IF($O37&lt;=AE$2,0,IF($G37&gt;=AF$2,0,IF($K37&gt;=$J37,0,IF($O37&lt;=AF$2,($J37-(SUM($K37,SUM($Z37:AE37)))),IF($L37=$D$139,(($J37-$K37)/$P37),(($J37-SUM($Z37:AE37))*$Q37))*IF($V37&lt;=AF$2,(DATEDIF(AE$2,$V37,"D")/365),IF($G37&gt;AE$2,(DATEDIF($G37,AF$2,"D")/365),1)))))))</f>
        <v>0</v>
      </c>
      <c r="AG37" s="53">
        <f>IF($V37&lt;=AF$2,0,IF($O37&lt;=AF$2,0,IF($G37&gt;=AG$2,0,IF($K37&gt;=$J37,0,IF($O37&lt;=AG$2,($J37-(SUM($K37,SUM($Z37:AF37)))),IF($L37=$D$139,(($J37-$K37)/$P37),(($J37-SUM($Z37:AF37))*$Q37))*IF($V37&lt;=AG$2,(DATEDIF(AF$2,$V37,"D")/365),IF($G37&gt;AF$2,(DATEDIF($G37,AG$2,"D")/365),1)))))))</f>
        <v>0</v>
      </c>
      <c r="AH37" s="53">
        <f>IF($V37&lt;=AG$2,0,IF($O37&lt;=AG$2,0,IF($G37&gt;=AH$2,0,IF($K37&gt;=$J37,0,IF($O37&lt;=AH$2,($J37-(SUM($K37,SUM($Z37:AG37)))),IF($L37=$D$139,(($J37-$K37)/$P37),(($J37-SUM($Z37:AG37))*$Q37))*IF($V37&lt;=AH$2,(DATEDIF(AG$2,$V37,"D")/365),IF($G37&gt;AG$2,(DATEDIF($G37,AH$2,"D")/365),1)))))))</f>
        <v>0</v>
      </c>
      <c r="AI37" s="53">
        <f>IF($V37&lt;=AH$2,0,IF($O37&lt;=AH$2,0,IF($G37&gt;=AI$2,0,IF($K37&gt;=$J37,0,IF($O37&lt;=AI$2,($J37-(SUM($K37,SUM($Z37:AH37)))),IF($L37=$D$139,(($J37-$K37)/$P37),(($J37-SUM($Z37:AH37))*$Q37))*IF($V37&lt;=AI$2,(DATEDIF(AH$2,$V37,"D")/365),IF($G37&gt;AH$2,(DATEDIF($G37,AI$2,"D")/365),1)))))))</f>
        <v>0</v>
      </c>
      <c r="AJ37" s="53">
        <f>IF($V37&lt;=AI$2,0,IF($O37&lt;=AI$2,0,IF($G37&gt;=AJ$2,0,IF($K37&gt;=$J37,0,IF($O37&lt;=AJ$2,($J37-(SUM($K37,SUM($Z37:AI37)))),IF($L37=$D$139,(($J37-$K37)/$P37),(($J37-SUM($Z37:AI37))*$Q37))*IF($V37&lt;=AJ$2,(DATEDIF(AI$2,$V37,"D")/365),IF($G37&gt;AI$2,(DATEDIF($G37,AJ$2,"D")/365),1)))))))</f>
        <v>0</v>
      </c>
      <c r="AK37" s="53">
        <f>IF($V37&lt;=AJ$2,0,IF($O37&lt;=AJ$2,0,IF($G37&gt;=AK$2,0,IF($K37&gt;=$J37,0,IF($O37&lt;=AK$2,($J37-(SUM($K37,SUM($Z37:AJ37)))),IF($L37=$D$139,(($J37-$K37)/$P37),(($J37-SUM($Z37:AJ37))*$Q37))*IF($V37&lt;=AK$2,(DATEDIF(AJ$2,$V37,"D")/365),IF($G37&gt;AJ$2,(DATEDIF($G37,AK$2,"D")/365),1)))))))</f>
        <v>0</v>
      </c>
      <c r="AL37" s="53">
        <f>IF($V37&lt;=AK$2,0,IF($O37&lt;=AK$2,0,IF($G37&gt;=AL$2,0,IF($K37&gt;=$J37,0,IF($O37&lt;=AL$2,($J37-(SUM($K37,SUM($Z37:AK37)))),IF($L37=$D$139,(($J37-$K37)/$P37),(($J37-SUM($Z37:AK37))*$Q37))*IF($V37&lt;=AL$2,(DATEDIF(AK$2,$V37,"D")/365),IF($G37&gt;AK$2,(DATEDIF($G37,AL$2,"D")/365),1)))))))</f>
        <v>0</v>
      </c>
      <c r="AM37" s="53">
        <f>IF($V37&lt;=AL$2,0,IF($O37&lt;=AL$2,0,IF($G37&gt;=AM$2,0,IF($K37&gt;=$J37,0,IF($O37&lt;=AM$2,($J37-(SUM($K37,SUM($Z37:AL37)))),IF($L37=$D$139,(($J37-$K37)/$P37),(($J37-SUM($Z37:AL37))*$Q37))*IF($V37&lt;=AM$2,(DATEDIF(AL$2,$V37,"D")/365),IF($G37&gt;AL$2,(DATEDIF($G37,AM$2,"D")/365),1)))))))</f>
        <v>0</v>
      </c>
      <c r="AN37" s="53">
        <f>IF($V37&lt;=AM$2,0,IF($O37&lt;=AM$2,0,IF($G37&gt;=AN$2,0,IF($K37&gt;=$J37,0,IF($O37&lt;=AN$2,($J37-(SUM($K37,SUM($Z37:AM37)))),IF($L37=$D$139,(($J37-$K37)/$P37),(($J37-SUM($Z37:AM37))*$Q37))*IF($V37&lt;=AN$2,(DATEDIF(AM$2,$V37,"D")/365),IF($G37&gt;AM$2,(DATEDIF($G37,AN$2,"D")/365),1)))))))</f>
        <v>0</v>
      </c>
      <c r="AO37" s="53">
        <f>IF($V37&lt;=AN$2,0,IF($O37&lt;=AN$2,0,IF($G37&gt;=AO$2,0,IF($K37&gt;=$J37,0,IF($O37&lt;=AO$2,($J37-(SUM($K37,SUM($Z37:AN37)))),IF($L37=$D$139,(($J37-$K37)/$P37),(($J37-SUM($Z37:AN37))*$Q37))*IF($V37&lt;=AO$2,(DATEDIF(AN$2,$V37,"D")/365),IF($G37&gt;AN$2,(DATEDIF($G37,AO$2,"D")/365),1)))))))</f>
        <v>0</v>
      </c>
      <c r="AP37" s="53">
        <f>IF($V37&lt;=AO$2,0,IF($O37&lt;=AO$2,0,IF($G37&gt;=AP$2,0,IF($K37&gt;=$J37,0,IF($O37&lt;=AP$2,($J37-(SUM($K37,SUM($Z37:AO37)))),IF($L37=$D$139,(($J37-$K37)/$P37),(($J37-SUM($Z37:AO37))*$Q37))*IF($V37&lt;=AP$2,(DATEDIF(AO$2,$V37,"D")/365),IF($G37&gt;AO$2,(DATEDIF($G37,AP$2,"D")/365),1)))))))</f>
        <v>0</v>
      </c>
      <c r="AQ37" s="53">
        <f>IF($V37&lt;=AP$2,0,IF($O37&lt;=AP$2,0,IF($G37&gt;=AQ$2,0,IF($K37&gt;=$J37,0,IF($O37&lt;=AQ$2,($J37-(SUM($K37,SUM($Z37:AP37)))),IF($L37=$D$139,(($J37-$K37)/$P37),(($J37-SUM($Z37:AP37))*$Q37))*IF($V37&lt;=AQ$2,(DATEDIF(AP$2,$V37,"D")/365),IF($G37&gt;AP$2,(DATEDIF($G37,AQ$2,"D")/365),1)))))))</f>
        <v>0</v>
      </c>
      <c r="AR37" s="53">
        <f>IF($V37&lt;=AQ$2,0,IF($O37&lt;=AQ$2,0,IF($G37&gt;=AR$2,0,IF($K37&gt;=$J37,0,IF($O37&lt;=AR$2,($J37-(SUM($K37,SUM($Z37:AQ37)))),IF($L37=$D$139,(($J37-$K37)/$P37),(($J37-SUM($Z37:AQ37))*$Q37))*IF($V37&lt;=AR$2,(DATEDIF(AQ$2,$V37,"D")/365),IF($G37&gt;AQ$2,(DATEDIF($G37,AR$2,"D")/365),1)))))))</f>
        <v>0</v>
      </c>
      <c r="AS37" s="53">
        <f>IF($V37&lt;=AR$2,0,IF($O37&lt;=AR$2,0,IF($G37&gt;=AS$2,0,IF($K37&gt;=$J37,0,IF($O37&lt;=AS$2,($J37-(SUM($K37,SUM($Z37:AR37)))),IF($L37=$D$139,(($J37-$K37)/$P37),(($J37-SUM($Z37:AR37))*$Q37))*IF($V37&lt;=AS$2,(DATEDIF(AR$2,$V37,"D")/365),IF($G37&gt;AR$2,(DATEDIF($G37,AS$2,"D")/365),1)))))))</f>
        <v>0</v>
      </c>
      <c r="AT37" s="53">
        <f>IF($V37&lt;=AS$2,0,IF($O37&lt;=AS$2,0,IF($G37&gt;=AT$2,0,IF($K37&gt;=$J37,0,IF($O37&lt;=AT$2,($J37-(SUM($K37,SUM($Z37:AS37)))),IF($L37=$D$139,(($J37-$K37)/$P37),(($J37-SUM($Z37:AS37))*$Q37))*IF($V37&lt;=AT$2,(DATEDIF(AS$2,$V37,"D")/365),IF($G37&gt;AS$2,(DATEDIF($G37,AT$2,"D")/365),1)))))))</f>
        <v>0</v>
      </c>
      <c r="AU37" s="53">
        <f>IF($V37&lt;=AT$2,0,IF($O37&lt;=AT$2,0,IF($G37&gt;=AU$2,0,IF($K37&gt;=$J37,0,IF($O37&lt;=AU$2,($J37-(SUM($K37,SUM($Z37:AT37)))),IF($L37=$D$139,(($J37-$K37)/$P37),(($J37-SUM($Z37:AT37))*$Q37))*IF($V37&lt;=AU$2,(DATEDIF(AT$2,$V37,"D")/365),IF($G37&gt;AT$2,(DATEDIF($G37,AU$2,"D")/365),1)))))))</f>
        <v>0</v>
      </c>
      <c r="AV37" s="53">
        <f>IF($V37&lt;=AU$2,0,IF($O37&lt;=AU$2,0,IF($G37&gt;=AV$2,0,IF($K37&gt;=$J37,0,IF($O37&lt;=AV$2,($J37-(SUM($K37,SUM($Z37:AU37)))),IF($L37=$D$139,(($J37-$K37)/$P37),(($J37-SUM($Z37:AU37))*$Q37))*IF($V37&lt;=AV$2,(DATEDIF(AU$2,$V37,"D")/365),IF($G37&gt;AU$2,(DATEDIF($G37,AV$2,"D")/365),1)))))))</f>
        <v>0</v>
      </c>
      <c r="AW37" s="53">
        <f>IF($V37&lt;=AV$2,0,IF($O37&lt;=AV$2,0,IF($G37&gt;=AW$2,0,IF($K37&gt;=$J37,0,IF($O37&lt;=AW$2,($J37-(SUM($K37,SUM($Z37:AV37)))),IF($L37=$D$139,(($J37-$K37)/$P37),(($J37-SUM($Z37:AV37))*$Q37))*IF($V37&lt;=AW$2,(DATEDIF(AV$2,$V37,"D")/365),IF($G37&gt;AV$2,(DATEDIF($G37,AW$2,"D")/365),1)))))))</f>
        <v>0</v>
      </c>
      <c r="AX37" s="53">
        <f>IF($V37&lt;=AW$2,0,IF($O37&lt;=AW$2,0,IF($G37&gt;=AX$2,0,IF($K37&gt;=$J37,0,IF($O37&lt;=AX$2,($J37-(SUM($K37,SUM($Z37:AW37)))),IF($L37=$D$139,(($J37-$K37)/$P37),(($J37-SUM($Z37:AW37))*$Q37))*IF($V37&lt;=AX$2,(DATEDIF(AW$2,$V37,"D")/365),IF($G37&gt;AW$2,(DATEDIF($G37,AX$2,"D")/365),1)))))))</f>
        <v>0</v>
      </c>
      <c r="AY37" s="53">
        <f>IF($V37&lt;=AX$2,0,IF($O37&lt;=AX$2,0,IF($G37&gt;=AY$2,0,IF($K37&gt;=$J37,0,IF($O37&lt;=AY$2,($J37-(SUM($K37,SUM($Z37:AX37)))),IF($L37=$D$139,(($J37-$K37)/$P37),(($J37-SUM($Z37:AX37))*$Q37))*IF($V37&lt;=AY$2,(DATEDIF(AX$2,$V37,"D")/365),IF($G37&gt;AX$2,(DATEDIF($G37,AY$2,"D")/365),1)))))))</f>
        <v>0</v>
      </c>
      <c r="AZ37" s="52"/>
      <c r="BA37" s="52"/>
      <c r="BB37" s="126">
        <f>IF($V37&lt;=BB$2,0,IF($G37&gt;=BB$2,0,IF($G37&gt;$W$3,(J37-Z37),IF($G37&lt;=$W$3,J37-SUM(W37,$Z37:Z37),0))))</f>
        <v>0</v>
      </c>
      <c r="BC37" s="53">
        <f t="shared" si="17"/>
        <v>0</v>
      </c>
      <c r="BD37" s="52">
        <f t="shared" si="17"/>
        <v>0</v>
      </c>
      <c r="BE37" s="53">
        <f t="shared" si="17"/>
        <v>0</v>
      </c>
      <c r="BF37" s="52">
        <f t="shared" si="17"/>
        <v>0</v>
      </c>
      <c r="BG37" s="53">
        <f t="shared" si="17"/>
        <v>0</v>
      </c>
      <c r="BH37" s="52">
        <f t="shared" si="17"/>
        <v>0</v>
      </c>
      <c r="BI37" s="53">
        <f t="shared" si="17"/>
        <v>0</v>
      </c>
      <c r="BJ37" s="52">
        <f t="shared" si="17"/>
        <v>0</v>
      </c>
      <c r="BK37" s="53">
        <f t="shared" si="17"/>
        <v>0</v>
      </c>
      <c r="BL37" s="52">
        <f t="shared" si="17"/>
        <v>0</v>
      </c>
      <c r="BM37" s="53">
        <f t="shared" si="17"/>
        <v>0</v>
      </c>
      <c r="BN37" s="52">
        <f t="shared" si="17"/>
        <v>0</v>
      </c>
      <c r="BO37" s="53">
        <f t="shared" si="17"/>
        <v>0</v>
      </c>
      <c r="BP37" s="52">
        <f t="shared" si="17"/>
        <v>0</v>
      </c>
      <c r="BQ37" s="53">
        <f t="shared" si="17"/>
        <v>0</v>
      </c>
      <c r="BR37" s="52">
        <f t="shared" si="17"/>
        <v>0</v>
      </c>
      <c r="BS37" s="53">
        <f t="shared" ref="BS37:CA52" si="18">IF($V37&lt;=BS$2,0,IF($G37&gt;=BS$2,0,IF($G37&gt;=BR$2,$J37-AQ37,BR37-AQ37)))</f>
        <v>0</v>
      </c>
      <c r="BT37" s="52">
        <f t="shared" si="18"/>
        <v>0</v>
      </c>
      <c r="BU37" s="53">
        <f t="shared" si="18"/>
        <v>0</v>
      </c>
      <c r="BV37" s="52">
        <f t="shared" si="18"/>
        <v>0</v>
      </c>
      <c r="BW37" s="53">
        <f t="shared" si="18"/>
        <v>0</v>
      </c>
      <c r="BX37" s="52">
        <f t="shared" si="18"/>
        <v>0</v>
      </c>
      <c r="BY37" s="53">
        <f t="shared" si="18"/>
        <v>0</v>
      </c>
      <c r="BZ37" s="52">
        <f t="shared" si="18"/>
        <v>0</v>
      </c>
      <c r="CA37" s="53">
        <f t="shared" si="18"/>
        <v>0</v>
      </c>
    </row>
    <row r="38" spans="1:79">
      <c r="A38" s="20">
        <v>37</v>
      </c>
      <c r="B38" s="20" t="s">
        <v>97</v>
      </c>
      <c r="C38" s="20" t="s">
        <v>126</v>
      </c>
      <c r="D38" s="2">
        <v>1985</v>
      </c>
      <c r="E38" s="3">
        <v>4</v>
      </c>
      <c r="F38" s="2">
        <v>1</v>
      </c>
      <c r="G38" s="55">
        <f t="shared" si="0"/>
        <v>31137</v>
      </c>
      <c r="H38" s="4">
        <v>0</v>
      </c>
      <c r="I38" s="1">
        <v>0</v>
      </c>
      <c r="J38" s="51">
        <f t="shared" si="1"/>
        <v>0</v>
      </c>
      <c r="K38" s="54">
        <f t="shared" si="2"/>
        <v>0</v>
      </c>
      <c r="L38" s="4" t="s">
        <v>96</v>
      </c>
      <c r="M38" s="54">
        <f t="shared" si="15"/>
        <v>30</v>
      </c>
      <c r="N38" s="53">
        <f t="shared" si="3"/>
        <v>29.019178082191782</v>
      </c>
      <c r="O38" s="55">
        <f t="shared" si="4"/>
        <v>42094</v>
      </c>
      <c r="P38" s="53">
        <f t="shared" si="5"/>
        <v>0.98082191780821759</v>
      </c>
      <c r="Q38" s="111">
        <f t="shared" si="6"/>
        <v>0</v>
      </c>
      <c r="R38" s="150" t="s">
        <v>130</v>
      </c>
      <c r="S38" s="151">
        <v>17</v>
      </c>
      <c r="T38" s="152">
        <v>4</v>
      </c>
      <c r="U38" s="151">
        <v>2035</v>
      </c>
      <c r="V38" s="116">
        <f t="shared" ref="V38:V69" si="19">IF($R38=$Q$113,DATE($U38,$T38,$S38),DATE(2050,3,31))</f>
        <v>54878</v>
      </c>
      <c r="W38" s="53">
        <f t="shared" si="8"/>
        <v>0</v>
      </c>
      <c r="X38" s="53">
        <f t="shared" si="9"/>
        <v>0</v>
      </c>
      <c r="Y38" s="53">
        <f t="shared" si="10"/>
        <v>0</v>
      </c>
      <c r="Z38" s="53">
        <f t="shared" ref="Z38:Z69" si="20">IF($O38&lt;=$W$3,0,IF($G38&gt;=Z$2,0,IF($K38&gt;=$J38,0,IF($P38&lt;=1,$J38-$K38,IF($L38=$D$139,(($J38-$K38)/$P38),($J38*Q38))*IF($V38&lt;=Z$2,(DATEDIF($W$3,$V38,"D")/365),IF($G38&gt;$W$3,(DATEDIF($G38,$Z$2,"D")/365),1))))))</f>
        <v>0</v>
      </c>
      <c r="AA38" s="53">
        <f>IF($V38&lt;=Z$2,0,IF($O38&lt;=Z$2,0,IF($G38&gt;=AA$2,0,IF($K38&gt;=$J38,0,IF($O38&lt;=AA$2,($J38-(SUM($K38,SUM($Z38:Z38)))),IF($L38=$D$139,(($J38-$K38)/$P38),(($J38-SUM($Z38:Z38))*$Q38))*IF($V38&lt;=AA$2,(DATEDIF(Z$2,$V38,"D")/365),IF($G38&gt;Z$2,(DATEDIF($G38,AA$2,"D")/365),1)))))))</f>
        <v>0</v>
      </c>
      <c r="AB38" s="53">
        <f>IF($V38&lt;=AA$2,0,IF($O38&lt;=AA$2,0,IF($G38&gt;=AB$2,0,IF($K38&gt;=$J38,0,IF($O38&lt;=AB$2,($J38-(SUM($K38,SUM($Z38:AA38)))),IF($L38=$D$139,(($J38-$K38)/$P38),(($J38-SUM($Z38:AA38))*$Q38))*IF($V38&lt;=AB$2,(DATEDIF(AA$2,$V38,"D")/365),IF($G38&gt;AA$2,(DATEDIF($G38,AB$2,"D")/365),1)))))))</f>
        <v>0</v>
      </c>
      <c r="AC38" s="53">
        <f>IF($V38&lt;=AB$2,0,IF($O38&lt;=AB$2,0,IF($G38&gt;=AC$2,0,IF($K38&gt;=$J38,0,IF($O38&lt;=AC$2,($J38-(SUM($K38,SUM($Z38:AB38)))),IF($L38=$D$139,(($J38-$K38)/$P38),(($J38-SUM($Z38:AB38))*$Q38))*IF($V38&lt;=AC$2,(DATEDIF(AB$2,$V38,"D")/365),IF($G38&gt;AB$2,(DATEDIF($G38,AC$2,"D")/365),1)))))))</f>
        <v>0</v>
      </c>
      <c r="AD38" s="53">
        <f>IF($V38&lt;=AC$2,0,IF($O38&lt;=AC$2,0,IF($G38&gt;=AD$2,0,IF($K38&gt;=$J38,0,IF($O38&lt;=AD$2,($J38-(SUM($K38,SUM($Z38:AC38)))),IF($L38=$D$139,(($J38-$K38)/$P38),(($J38-SUM($Z38:AC38))*$Q38))*IF($V38&lt;=AD$2,(DATEDIF(AC$2,$V38,"D")/365),IF($G38&gt;AC$2,(DATEDIF($G38,AD$2,"D")/365),1)))))))</f>
        <v>0</v>
      </c>
      <c r="AE38" s="53">
        <f>IF($V38&lt;=AD$2,0,IF($O38&lt;=AD$2,0,IF($G38&gt;=AE$2,0,IF($K38&gt;=$J38,0,IF($O38&lt;=AE$2,($J38-(SUM($K38,SUM($Z38:AD38)))),IF($L38=$D$139,(($J38-$K38)/$P38),(($J38-SUM($Z38:AD38))*$Q38))*IF($V38&lt;=AE$2,(DATEDIF(AD$2,$V38,"D")/365),IF($G38&gt;AD$2,(DATEDIF($G38,AE$2,"D")/365),1)))))))</f>
        <v>0</v>
      </c>
      <c r="AF38" s="53">
        <f>IF($V38&lt;=AE$2,0,IF($O38&lt;=AE$2,0,IF($G38&gt;=AF$2,0,IF($K38&gt;=$J38,0,IF($O38&lt;=AF$2,($J38-(SUM($K38,SUM($Z38:AE38)))),IF($L38=$D$139,(($J38-$K38)/$P38),(($J38-SUM($Z38:AE38))*$Q38))*IF($V38&lt;=AF$2,(DATEDIF(AE$2,$V38,"D")/365),IF($G38&gt;AE$2,(DATEDIF($G38,AF$2,"D")/365),1)))))))</f>
        <v>0</v>
      </c>
      <c r="AG38" s="53">
        <f>IF($V38&lt;=AF$2,0,IF($O38&lt;=AF$2,0,IF($G38&gt;=AG$2,0,IF($K38&gt;=$J38,0,IF($O38&lt;=AG$2,($J38-(SUM($K38,SUM($Z38:AF38)))),IF($L38=$D$139,(($J38-$K38)/$P38),(($J38-SUM($Z38:AF38))*$Q38))*IF($V38&lt;=AG$2,(DATEDIF(AF$2,$V38,"D")/365),IF($G38&gt;AF$2,(DATEDIF($G38,AG$2,"D")/365),1)))))))</f>
        <v>0</v>
      </c>
      <c r="AH38" s="53">
        <f>IF($V38&lt;=AG$2,0,IF($O38&lt;=AG$2,0,IF($G38&gt;=AH$2,0,IF($K38&gt;=$J38,0,IF($O38&lt;=AH$2,($J38-(SUM($K38,SUM($Z38:AG38)))),IF($L38=$D$139,(($J38-$K38)/$P38),(($J38-SUM($Z38:AG38))*$Q38))*IF($V38&lt;=AH$2,(DATEDIF(AG$2,$V38,"D")/365),IF($G38&gt;AG$2,(DATEDIF($G38,AH$2,"D")/365),1)))))))</f>
        <v>0</v>
      </c>
      <c r="AI38" s="53">
        <f>IF($V38&lt;=AH$2,0,IF($O38&lt;=AH$2,0,IF($G38&gt;=AI$2,0,IF($K38&gt;=$J38,0,IF($O38&lt;=AI$2,($J38-(SUM($K38,SUM($Z38:AH38)))),IF($L38=$D$139,(($J38-$K38)/$P38),(($J38-SUM($Z38:AH38))*$Q38))*IF($V38&lt;=AI$2,(DATEDIF(AH$2,$V38,"D")/365),IF($G38&gt;AH$2,(DATEDIF($G38,AI$2,"D")/365),1)))))))</f>
        <v>0</v>
      </c>
      <c r="AJ38" s="53">
        <f>IF($V38&lt;=AI$2,0,IF($O38&lt;=AI$2,0,IF($G38&gt;=AJ$2,0,IF($K38&gt;=$J38,0,IF($O38&lt;=AJ$2,($J38-(SUM($K38,SUM($Z38:AI38)))),IF($L38=$D$139,(($J38-$K38)/$P38),(($J38-SUM($Z38:AI38))*$Q38))*IF($V38&lt;=AJ$2,(DATEDIF(AI$2,$V38,"D")/365),IF($G38&gt;AI$2,(DATEDIF($G38,AJ$2,"D")/365),1)))))))</f>
        <v>0</v>
      </c>
      <c r="AK38" s="53">
        <f>IF($V38&lt;=AJ$2,0,IF($O38&lt;=AJ$2,0,IF($G38&gt;=AK$2,0,IF($K38&gt;=$J38,0,IF($O38&lt;=AK$2,($J38-(SUM($K38,SUM($Z38:AJ38)))),IF($L38=$D$139,(($J38-$K38)/$P38),(($J38-SUM($Z38:AJ38))*$Q38))*IF($V38&lt;=AK$2,(DATEDIF(AJ$2,$V38,"D")/365),IF($G38&gt;AJ$2,(DATEDIF($G38,AK$2,"D")/365),1)))))))</f>
        <v>0</v>
      </c>
      <c r="AL38" s="53">
        <f>IF($V38&lt;=AK$2,0,IF($O38&lt;=AK$2,0,IF($G38&gt;=AL$2,0,IF($K38&gt;=$J38,0,IF($O38&lt;=AL$2,($J38-(SUM($K38,SUM($Z38:AK38)))),IF($L38=$D$139,(($J38-$K38)/$P38),(($J38-SUM($Z38:AK38))*$Q38))*IF($V38&lt;=AL$2,(DATEDIF(AK$2,$V38,"D")/365),IF($G38&gt;AK$2,(DATEDIF($G38,AL$2,"D")/365),1)))))))</f>
        <v>0</v>
      </c>
      <c r="AM38" s="53">
        <f>IF($V38&lt;=AL$2,0,IF($O38&lt;=AL$2,0,IF($G38&gt;=AM$2,0,IF($K38&gt;=$J38,0,IF($O38&lt;=AM$2,($J38-(SUM($K38,SUM($Z38:AL38)))),IF($L38=$D$139,(($J38-$K38)/$P38),(($J38-SUM($Z38:AL38))*$Q38))*IF($V38&lt;=AM$2,(DATEDIF(AL$2,$V38,"D")/365),IF($G38&gt;AL$2,(DATEDIF($G38,AM$2,"D")/365),1)))))))</f>
        <v>0</v>
      </c>
      <c r="AN38" s="53">
        <f>IF($V38&lt;=AM$2,0,IF($O38&lt;=AM$2,0,IF($G38&gt;=AN$2,0,IF($K38&gt;=$J38,0,IF($O38&lt;=AN$2,($J38-(SUM($K38,SUM($Z38:AM38)))),IF($L38=$D$139,(($J38-$K38)/$P38),(($J38-SUM($Z38:AM38))*$Q38))*IF($V38&lt;=AN$2,(DATEDIF(AM$2,$V38,"D")/365),IF($G38&gt;AM$2,(DATEDIF($G38,AN$2,"D")/365),1)))))))</f>
        <v>0</v>
      </c>
      <c r="AO38" s="53">
        <f>IF($V38&lt;=AN$2,0,IF($O38&lt;=AN$2,0,IF($G38&gt;=AO$2,0,IF($K38&gt;=$J38,0,IF($O38&lt;=AO$2,($J38-(SUM($K38,SUM($Z38:AN38)))),IF($L38=$D$139,(($J38-$K38)/$P38),(($J38-SUM($Z38:AN38))*$Q38))*IF($V38&lt;=AO$2,(DATEDIF(AN$2,$V38,"D")/365),IF($G38&gt;AN$2,(DATEDIF($G38,AO$2,"D")/365),1)))))))</f>
        <v>0</v>
      </c>
      <c r="AP38" s="53">
        <f>IF($V38&lt;=AO$2,0,IF($O38&lt;=AO$2,0,IF($G38&gt;=AP$2,0,IF($K38&gt;=$J38,0,IF($O38&lt;=AP$2,($J38-(SUM($K38,SUM($Z38:AO38)))),IF($L38=$D$139,(($J38-$K38)/$P38),(($J38-SUM($Z38:AO38))*$Q38))*IF($V38&lt;=AP$2,(DATEDIF(AO$2,$V38,"D")/365),IF($G38&gt;AO$2,(DATEDIF($G38,AP$2,"D")/365),1)))))))</f>
        <v>0</v>
      </c>
      <c r="AQ38" s="53">
        <f>IF($V38&lt;=AP$2,0,IF($O38&lt;=AP$2,0,IF($G38&gt;=AQ$2,0,IF($K38&gt;=$J38,0,IF($O38&lt;=AQ$2,($J38-(SUM($K38,SUM($Z38:AP38)))),IF($L38=$D$139,(($J38-$K38)/$P38),(($J38-SUM($Z38:AP38))*$Q38))*IF($V38&lt;=AQ$2,(DATEDIF(AP$2,$V38,"D")/365),IF($G38&gt;AP$2,(DATEDIF($G38,AQ$2,"D")/365),1)))))))</f>
        <v>0</v>
      </c>
      <c r="AR38" s="53">
        <f>IF($V38&lt;=AQ$2,0,IF($O38&lt;=AQ$2,0,IF($G38&gt;=AR$2,0,IF($K38&gt;=$J38,0,IF($O38&lt;=AR$2,($J38-(SUM($K38,SUM($Z38:AQ38)))),IF($L38=$D$139,(($J38-$K38)/$P38),(($J38-SUM($Z38:AQ38))*$Q38))*IF($V38&lt;=AR$2,(DATEDIF(AQ$2,$V38,"D")/365),IF($G38&gt;AQ$2,(DATEDIF($G38,AR$2,"D")/365),1)))))))</f>
        <v>0</v>
      </c>
      <c r="AS38" s="53">
        <f>IF($V38&lt;=AR$2,0,IF($O38&lt;=AR$2,0,IF($G38&gt;=AS$2,0,IF($K38&gt;=$J38,0,IF($O38&lt;=AS$2,($J38-(SUM($K38,SUM($Z38:AR38)))),IF($L38=$D$139,(($J38-$K38)/$P38),(($J38-SUM($Z38:AR38))*$Q38))*IF($V38&lt;=AS$2,(DATEDIF(AR$2,$V38,"D")/365),IF($G38&gt;AR$2,(DATEDIF($G38,AS$2,"D")/365),1)))))))</f>
        <v>0</v>
      </c>
      <c r="AT38" s="53">
        <f>IF($V38&lt;=AS$2,0,IF($O38&lt;=AS$2,0,IF($G38&gt;=AT$2,0,IF($K38&gt;=$J38,0,IF($O38&lt;=AT$2,($J38-(SUM($K38,SUM($Z38:AS38)))),IF($L38=$D$139,(($J38-$K38)/$P38),(($J38-SUM($Z38:AS38))*$Q38))*IF($V38&lt;=AT$2,(DATEDIF(AS$2,$V38,"D")/365),IF($G38&gt;AS$2,(DATEDIF($G38,AT$2,"D")/365),1)))))))</f>
        <v>0</v>
      </c>
      <c r="AU38" s="53">
        <f>IF($V38&lt;=AT$2,0,IF($O38&lt;=AT$2,0,IF($G38&gt;=AU$2,0,IF($K38&gt;=$J38,0,IF($O38&lt;=AU$2,($J38-(SUM($K38,SUM($Z38:AT38)))),IF($L38=$D$139,(($J38-$K38)/$P38),(($J38-SUM($Z38:AT38))*$Q38))*IF($V38&lt;=AU$2,(DATEDIF(AT$2,$V38,"D")/365),IF($G38&gt;AT$2,(DATEDIF($G38,AU$2,"D")/365),1)))))))</f>
        <v>0</v>
      </c>
      <c r="AV38" s="53">
        <f>IF($V38&lt;=AU$2,0,IF($O38&lt;=AU$2,0,IF($G38&gt;=AV$2,0,IF($K38&gt;=$J38,0,IF($O38&lt;=AV$2,($J38-(SUM($K38,SUM($Z38:AU38)))),IF($L38=$D$139,(($J38-$K38)/$P38),(($J38-SUM($Z38:AU38))*$Q38))*IF($V38&lt;=AV$2,(DATEDIF(AU$2,$V38,"D")/365),IF($G38&gt;AU$2,(DATEDIF($G38,AV$2,"D")/365),1)))))))</f>
        <v>0</v>
      </c>
      <c r="AW38" s="53">
        <f>IF($V38&lt;=AV$2,0,IF($O38&lt;=AV$2,0,IF($G38&gt;=AW$2,0,IF($K38&gt;=$J38,0,IF($O38&lt;=AW$2,($J38-(SUM($K38,SUM($Z38:AV38)))),IF($L38=$D$139,(($J38-$K38)/$P38),(($J38-SUM($Z38:AV38))*$Q38))*IF($V38&lt;=AW$2,(DATEDIF(AV$2,$V38,"D")/365),IF($G38&gt;AV$2,(DATEDIF($G38,AW$2,"D")/365),1)))))))</f>
        <v>0</v>
      </c>
      <c r="AX38" s="53">
        <f>IF($V38&lt;=AW$2,0,IF($O38&lt;=AW$2,0,IF($G38&gt;=AX$2,0,IF($K38&gt;=$J38,0,IF($O38&lt;=AX$2,($J38-(SUM($K38,SUM($Z38:AW38)))),IF($L38=$D$139,(($J38-$K38)/$P38),(($J38-SUM($Z38:AW38))*$Q38))*IF($V38&lt;=AX$2,(DATEDIF(AW$2,$V38,"D")/365),IF($G38&gt;AW$2,(DATEDIF($G38,AX$2,"D")/365),1)))))))</f>
        <v>0</v>
      </c>
      <c r="AY38" s="53">
        <f>IF($V38&lt;=AX$2,0,IF($O38&lt;=AX$2,0,IF($G38&gt;=AY$2,0,IF($K38&gt;=$J38,0,IF($O38&lt;=AY$2,($J38-(SUM($K38,SUM($Z38:AX38)))),IF($L38=$D$139,(($J38-$K38)/$P38),(($J38-SUM($Z38:AX38))*$Q38))*IF($V38&lt;=AY$2,(DATEDIF(AX$2,$V38,"D")/365),IF($G38&gt;AX$2,(DATEDIF($G38,AY$2,"D")/365),1)))))))</f>
        <v>0</v>
      </c>
      <c r="AZ38" s="52"/>
      <c r="BA38" s="52"/>
      <c r="BB38" s="126">
        <f>IF($V38&lt;=BB$2,0,IF($G38&gt;=BB$2,0,IF($G38&gt;$W$3,(J38-Z38),IF($G38&lt;=$W$3,J38-SUM(W38,$Z38:Z38),0))))</f>
        <v>0</v>
      </c>
      <c r="BC38" s="53">
        <f t="shared" si="17"/>
        <v>0</v>
      </c>
      <c r="BD38" s="52">
        <f t="shared" si="17"/>
        <v>0</v>
      </c>
      <c r="BE38" s="53">
        <f t="shared" si="17"/>
        <v>0</v>
      </c>
      <c r="BF38" s="52">
        <f t="shared" si="17"/>
        <v>0</v>
      </c>
      <c r="BG38" s="53">
        <f t="shared" si="17"/>
        <v>0</v>
      </c>
      <c r="BH38" s="52">
        <f t="shared" si="17"/>
        <v>0</v>
      </c>
      <c r="BI38" s="53">
        <f t="shared" si="17"/>
        <v>0</v>
      </c>
      <c r="BJ38" s="52">
        <f t="shared" si="17"/>
        <v>0</v>
      </c>
      <c r="BK38" s="53">
        <f t="shared" si="17"/>
        <v>0</v>
      </c>
      <c r="BL38" s="52">
        <f t="shared" si="17"/>
        <v>0</v>
      </c>
      <c r="BM38" s="53">
        <f t="shared" si="17"/>
        <v>0</v>
      </c>
      <c r="BN38" s="52">
        <f t="shared" si="17"/>
        <v>0</v>
      </c>
      <c r="BO38" s="53">
        <f t="shared" si="17"/>
        <v>0</v>
      </c>
      <c r="BP38" s="52">
        <f t="shared" si="17"/>
        <v>0</v>
      </c>
      <c r="BQ38" s="53">
        <f t="shared" si="17"/>
        <v>0</v>
      </c>
      <c r="BR38" s="52">
        <f t="shared" si="17"/>
        <v>0</v>
      </c>
      <c r="BS38" s="53">
        <f t="shared" si="18"/>
        <v>0</v>
      </c>
      <c r="BT38" s="52">
        <f t="shared" si="18"/>
        <v>0</v>
      </c>
      <c r="BU38" s="53">
        <f t="shared" si="18"/>
        <v>0</v>
      </c>
      <c r="BV38" s="52">
        <f t="shared" si="18"/>
        <v>0</v>
      </c>
      <c r="BW38" s="53">
        <f t="shared" si="18"/>
        <v>0</v>
      </c>
      <c r="BX38" s="52">
        <f t="shared" si="18"/>
        <v>0</v>
      </c>
      <c r="BY38" s="53">
        <f t="shared" si="18"/>
        <v>0</v>
      </c>
      <c r="BZ38" s="52">
        <f t="shared" si="18"/>
        <v>0</v>
      </c>
      <c r="CA38" s="53">
        <f t="shared" si="18"/>
        <v>0</v>
      </c>
    </row>
    <row r="39" spans="1:79">
      <c r="A39" s="20">
        <v>38</v>
      </c>
      <c r="B39" s="20" t="s">
        <v>97</v>
      </c>
      <c r="C39" s="20" t="s">
        <v>126</v>
      </c>
      <c r="D39" s="2">
        <v>1985</v>
      </c>
      <c r="E39" s="3">
        <v>4</v>
      </c>
      <c r="F39" s="2">
        <v>1</v>
      </c>
      <c r="G39" s="55">
        <f t="shared" si="0"/>
        <v>31137</v>
      </c>
      <c r="H39" s="4">
        <v>0</v>
      </c>
      <c r="I39" s="1">
        <v>0</v>
      </c>
      <c r="J39" s="51">
        <f t="shared" si="1"/>
        <v>0</v>
      </c>
      <c r="K39" s="54">
        <f t="shared" si="2"/>
        <v>0</v>
      </c>
      <c r="L39" s="4" t="s">
        <v>96</v>
      </c>
      <c r="M39" s="54">
        <f t="shared" si="15"/>
        <v>30</v>
      </c>
      <c r="N39" s="53">
        <f t="shared" si="3"/>
        <v>29.019178082191782</v>
      </c>
      <c r="O39" s="55">
        <f t="shared" si="4"/>
        <v>42094</v>
      </c>
      <c r="P39" s="53">
        <f t="shared" si="5"/>
        <v>0.98082191780821759</v>
      </c>
      <c r="Q39" s="111">
        <f t="shared" si="6"/>
        <v>0</v>
      </c>
      <c r="R39" s="150" t="s">
        <v>130</v>
      </c>
      <c r="S39" s="151">
        <v>17</v>
      </c>
      <c r="T39" s="152">
        <v>4</v>
      </c>
      <c r="U39" s="151">
        <v>2035</v>
      </c>
      <c r="V39" s="116">
        <f t="shared" si="19"/>
        <v>54878</v>
      </c>
      <c r="W39" s="53">
        <f t="shared" si="8"/>
        <v>0</v>
      </c>
      <c r="X39" s="53">
        <f t="shared" si="9"/>
        <v>0</v>
      </c>
      <c r="Y39" s="53">
        <f t="shared" si="10"/>
        <v>0</v>
      </c>
      <c r="Z39" s="53">
        <f t="shared" si="20"/>
        <v>0</v>
      </c>
      <c r="AA39" s="53">
        <f>IF($V39&lt;=Z$2,0,IF($O39&lt;=Z$2,0,IF($G39&gt;=AA$2,0,IF($K39&gt;=$J39,0,IF($O39&lt;=AA$2,($J39-(SUM($K39,SUM($Z39:Z39)))),IF($L39=$D$139,(($J39-$K39)/$P39),(($J39-SUM($Z39:Z39))*$Q39))*IF($V39&lt;=AA$2,(DATEDIF(Z$2,$V39,"D")/365),IF($G39&gt;Z$2,(DATEDIF($G39,AA$2,"D")/365),1)))))))</f>
        <v>0</v>
      </c>
      <c r="AB39" s="53">
        <f>IF($V39&lt;=AA$2,0,IF($O39&lt;=AA$2,0,IF($G39&gt;=AB$2,0,IF($K39&gt;=$J39,0,IF($O39&lt;=AB$2,($J39-(SUM($K39,SUM($Z39:AA39)))),IF($L39=$D$139,(($J39-$K39)/$P39),(($J39-SUM($Z39:AA39))*$Q39))*IF($V39&lt;=AB$2,(DATEDIF(AA$2,$V39,"D")/365),IF($G39&gt;AA$2,(DATEDIF($G39,AB$2,"D")/365),1)))))))</f>
        <v>0</v>
      </c>
      <c r="AC39" s="53">
        <f>IF($V39&lt;=AB$2,0,IF($O39&lt;=AB$2,0,IF($G39&gt;=AC$2,0,IF($K39&gt;=$J39,0,IF($O39&lt;=AC$2,($J39-(SUM($K39,SUM($Z39:AB39)))),IF($L39=$D$139,(($J39-$K39)/$P39),(($J39-SUM($Z39:AB39))*$Q39))*IF($V39&lt;=AC$2,(DATEDIF(AB$2,$V39,"D")/365),IF($G39&gt;AB$2,(DATEDIF($G39,AC$2,"D")/365),1)))))))</f>
        <v>0</v>
      </c>
      <c r="AD39" s="53">
        <f>IF($V39&lt;=AC$2,0,IF($O39&lt;=AC$2,0,IF($G39&gt;=AD$2,0,IF($K39&gt;=$J39,0,IF($O39&lt;=AD$2,($J39-(SUM($K39,SUM($Z39:AC39)))),IF($L39=$D$139,(($J39-$K39)/$P39),(($J39-SUM($Z39:AC39))*$Q39))*IF($V39&lt;=AD$2,(DATEDIF(AC$2,$V39,"D")/365),IF($G39&gt;AC$2,(DATEDIF($G39,AD$2,"D")/365),1)))))))</f>
        <v>0</v>
      </c>
      <c r="AE39" s="53">
        <f>IF($V39&lt;=AD$2,0,IF($O39&lt;=AD$2,0,IF($G39&gt;=AE$2,0,IF($K39&gt;=$J39,0,IF($O39&lt;=AE$2,($J39-(SUM($K39,SUM($Z39:AD39)))),IF($L39=$D$139,(($J39-$K39)/$P39),(($J39-SUM($Z39:AD39))*$Q39))*IF($V39&lt;=AE$2,(DATEDIF(AD$2,$V39,"D")/365),IF($G39&gt;AD$2,(DATEDIF($G39,AE$2,"D")/365),1)))))))</f>
        <v>0</v>
      </c>
      <c r="AF39" s="53">
        <f>IF($V39&lt;=AE$2,0,IF($O39&lt;=AE$2,0,IF($G39&gt;=AF$2,0,IF($K39&gt;=$J39,0,IF($O39&lt;=AF$2,($J39-(SUM($K39,SUM($Z39:AE39)))),IF($L39=$D$139,(($J39-$K39)/$P39),(($J39-SUM($Z39:AE39))*$Q39))*IF($V39&lt;=AF$2,(DATEDIF(AE$2,$V39,"D")/365),IF($G39&gt;AE$2,(DATEDIF($G39,AF$2,"D")/365),1)))))))</f>
        <v>0</v>
      </c>
      <c r="AG39" s="53">
        <f>IF($V39&lt;=AF$2,0,IF($O39&lt;=AF$2,0,IF($G39&gt;=AG$2,0,IF($K39&gt;=$J39,0,IF($O39&lt;=AG$2,($J39-(SUM($K39,SUM($Z39:AF39)))),IF($L39=$D$139,(($J39-$K39)/$P39),(($J39-SUM($Z39:AF39))*$Q39))*IF($V39&lt;=AG$2,(DATEDIF(AF$2,$V39,"D")/365),IF($G39&gt;AF$2,(DATEDIF($G39,AG$2,"D")/365),1)))))))</f>
        <v>0</v>
      </c>
      <c r="AH39" s="53">
        <f>IF($V39&lt;=AG$2,0,IF($O39&lt;=AG$2,0,IF($G39&gt;=AH$2,0,IF($K39&gt;=$J39,0,IF($O39&lt;=AH$2,($J39-(SUM($K39,SUM($Z39:AG39)))),IF($L39=$D$139,(($J39-$K39)/$P39),(($J39-SUM($Z39:AG39))*$Q39))*IF($V39&lt;=AH$2,(DATEDIF(AG$2,$V39,"D")/365),IF($G39&gt;AG$2,(DATEDIF($G39,AH$2,"D")/365),1)))))))</f>
        <v>0</v>
      </c>
      <c r="AI39" s="53">
        <f>IF($V39&lt;=AH$2,0,IF($O39&lt;=AH$2,0,IF($G39&gt;=AI$2,0,IF($K39&gt;=$J39,0,IF($O39&lt;=AI$2,($J39-(SUM($K39,SUM($Z39:AH39)))),IF($L39=$D$139,(($J39-$K39)/$P39),(($J39-SUM($Z39:AH39))*$Q39))*IF($V39&lt;=AI$2,(DATEDIF(AH$2,$V39,"D")/365),IF($G39&gt;AH$2,(DATEDIF($G39,AI$2,"D")/365),1)))))))</f>
        <v>0</v>
      </c>
      <c r="AJ39" s="53">
        <f>IF($V39&lt;=AI$2,0,IF($O39&lt;=AI$2,0,IF($G39&gt;=AJ$2,0,IF($K39&gt;=$J39,0,IF($O39&lt;=AJ$2,($J39-(SUM($K39,SUM($Z39:AI39)))),IF($L39=$D$139,(($J39-$K39)/$P39),(($J39-SUM($Z39:AI39))*$Q39))*IF($V39&lt;=AJ$2,(DATEDIF(AI$2,$V39,"D")/365),IF($G39&gt;AI$2,(DATEDIF($G39,AJ$2,"D")/365),1)))))))</f>
        <v>0</v>
      </c>
      <c r="AK39" s="53">
        <f>IF($V39&lt;=AJ$2,0,IF($O39&lt;=AJ$2,0,IF($G39&gt;=AK$2,0,IF($K39&gt;=$J39,0,IF($O39&lt;=AK$2,($J39-(SUM($K39,SUM($Z39:AJ39)))),IF($L39=$D$139,(($J39-$K39)/$P39),(($J39-SUM($Z39:AJ39))*$Q39))*IF($V39&lt;=AK$2,(DATEDIF(AJ$2,$V39,"D")/365),IF($G39&gt;AJ$2,(DATEDIF($G39,AK$2,"D")/365),1)))))))</f>
        <v>0</v>
      </c>
      <c r="AL39" s="53">
        <f>IF($V39&lt;=AK$2,0,IF($O39&lt;=AK$2,0,IF($G39&gt;=AL$2,0,IF($K39&gt;=$J39,0,IF($O39&lt;=AL$2,($J39-(SUM($K39,SUM($Z39:AK39)))),IF($L39=$D$139,(($J39-$K39)/$P39),(($J39-SUM($Z39:AK39))*$Q39))*IF($V39&lt;=AL$2,(DATEDIF(AK$2,$V39,"D")/365),IF($G39&gt;AK$2,(DATEDIF($G39,AL$2,"D")/365),1)))))))</f>
        <v>0</v>
      </c>
      <c r="AM39" s="53">
        <f>IF($V39&lt;=AL$2,0,IF($O39&lt;=AL$2,0,IF($G39&gt;=AM$2,0,IF($K39&gt;=$J39,0,IF($O39&lt;=AM$2,($J39-(SUM($K39,SUM($Z39:AL39)))),IF($L39=$D$139,(($J39-$K39)/$P39),(($J39-SUM($Z39:AL39))*$Q39))*IF($V39&lt;=AM$2,(DATEDIF(AL$2,$V39,"D")/365),IF($G39&gt;AL$2,(DATEDIF($G39,AM$2,"D")/365),1)))))))</f>
        <v>0</v>
      </c>
      <c r="AN39" s="53">
        <f>IF($V39&lt;=AM$2,0,IF($O39&lt;=AM$2,0,IF($G39&gt;=AN$2,0,IF($K39&gt;=$J39,0,IF($O39&lt;=AN$2,($J39-(SUM($K39,SUM($Z39:AM39)))),IF($L39=$D$139,(($J39-$K39)/$P39),(($J39-SUM($Z39:AM39))*$Q39))*IF($V39&lt;=AN$2,(DATEDIF(AM$2,$V39,"D")/365),IF($G39&gt;AM$2,(DATEDIF($G39,AN$2,"D")/365),1)))))))</f>
        <v>0</v>
      </c>
      <c r="AO39" s="53">
        <f>IF($V39&lt;=AN$2,0,IF($O39&lt;=AN$2,0,IF($G39&gt;=AO$2,0,IF($K39&gt;=$J39,0,IF($O39&lt;=AO$2,($J39-(SUM($K39,SUM($Z39:AN39)))),IF($L39=$D$139,(($J39-$K39)/$P39),(($J39-SUM($Z39:AN39))*$Q39))*IF($V39&lt;=AO$2,(DATEDIF(AN$2,$V39,"D")/365),IF($G39&gt;AN$2,(DATEDIF($G39,AO$2,"D")/365),1)))))))</f>
        <v>0</v>
      </c>
      <c r="AP39" s="53">
        <f>IF($V39&lt;=AO$2,0,IF($O39&lt;=AO$2,0,IF($G39&gt;=AP$2,0,IF($K39&gt;=$J39,0,IF($O39&lt;=AP$2,($J39-(SUM($K39,SUM($Z39:AO39)))),IF($L39=$D$139,(($J39-$K39)/$P39),(($J39-SUM($Z39:AO39))*$Q39))*IF($V39&lt;=AP$2,(DATEDIF(AO$2,$V39,"D")/365),IF($G39&gt;AO$2,(DATEDIF($G39,AP$2,"D")/365),1)))))))</f>
        <v>0</v>
      </c>
      <c r="AQ39" s="53">
        <f>IF($V39&lt;=AP$2,0,IF($O39&lt;=AP$2,0,IF($G39&gt;=AQ$2,0,IF($K39&gt;=$J39,0,IF($O39&lt;=AQ$2,($J39-(SUM($K39,SUM($Z39:AP39)))),IF($L39=$D$139,(($J39-$K39)/$P39),(($J39-SUM($Z39:AP39))*$Q39))*IF($V39&lt;=AQ$2,(DATEDIF(AP$2,$V39,"D")/365),IF($G39&gt;AP$2,(DATEDIF($G39,AQ$2,"D")/365),1)))))))</f>
        <v>0</v>
      </c>
      <c r="AR39" s="53">
        <f>IF($V39&lt;=AQ$2,0,IF($O39&lt;=AQ$2,0,IF($G39&gt;=AR$2,0,IF($K39&gt;=$J39,0,IF($O39&lt;=AR$2,($J39-(SUM($K39,SUM($Z39:AQ39)))),IF($L39=$D$139,(($J39-$K39)/$P39),(($J39-SUM($Z39:AQ39))*$Q39))*IF($V39&lt;=AR$2,(DATEDIF(AQ$2,$V39,"D")/365),IF($G39&gt;AQ$2,(DATEDIF($G39,AR$2,"D")/365),1)))))))</f>
        <v>0</v>
      </c>
      <c r="AS39" s="53">
        <f>IF($V39&lt;=AR$2,0,IF($O39&lt;=AR$2,0,IF($G39&gt;=AS$2,0,IF($K39&gt;=$J39,0,IF($O39&lt;=AS$2,($J39-(SUM($K39,SUM($Z39:AR39)))),IF($L39=$D$139,(($J39-$K39)/$P39),(($J39-SUM($Z39:AR39))*$Q39))*IF($V39&lt;=AS$2,(DATEDIF(AR$2,$V39,"D")/365),IF($G39&gt;AR$2,(DATEDIF($G39,AS$2,"D")/365),1)))))))</f>
        <v>0</v>
      </c>
      <c r="AT39" s="53">
        <f>IF($V39&lt;=AS$2,0,IF($O39&lt;=AS$2,0,IF($G39&gt;=AT$2,0,IF($K39&gt;=$J39,0,IF($O39&lt;=AT$2,($J39-(SUM($K39,SUM($Z39:AS39)))),IF($L39=$D$139,(($J39-$K39)/$P39),(($J39-SUM($Z39:AS39))*$Q39))*IF($V39&lt;=AT$2,(DATEDIF(AS$2,$V39,"D")/365),IF($G39&gt;AS$2,(DATEDIF($G39,AT$2,"D")/365),1)))))))</f>
        <v>0</v>
      </c>
      <c r="AU39" s="53">
        <f>IF($V39&lt;=AT$2,0,IF($O39&lt;=AT$2,0,IF($G39&gt;=AU$2,0,IF($K39&gt;=$J39,0,IF($O39&lt;=AU$2,($J39-(SUM($K39,SUM($Z39:AT39)))),IF($L39=$D$139,(($J39-$K39)/$P39),(($J39-SUM($Z39:AT39))*$Q39))*IF($V39&lt;=AU$2,(DATEDIF(AT$2,$V39,"D")/365),IF($G39&gt;AT$2,(DATEDIF($G39,AU$2,"D")/365),1)))))))</f>
        <v>0</v>
      </c>
      <c r="AV39" s="53">
        <f>IF($V39&lt;=AU$2,0,IF($O39&lt;=AU$2,0,IF($G39&gt;=AV$2,0,IF($K39&gt;=$J39,0,IF($O39&lt;=AV$2,($J39-(SUM($K39,SUM($Z39:AU39)))),IF($L39=$D$139,(($J39-$K39)/$P39),(($J39-SUM($Z39:AU39))*$Q39))*IF($V39&lt;=AV$2,(DATEDIF(AU$2,$V39,"D")/365),IF($G39&gt;AU$2,(DATEDIF($G39,AV$2,"D")/365),1)))))))</f>
        <v>0</v>
      </c>
      <c r="AW39" s="53">
        <f>IF($V39&lt;=AV$2,0,IF($O39&lt;=AV$2,0,IF($G39&gt;=AW$2,0,IF($K39&gt;=$J39,0,IF($O39&lt;=AW$2,($J39-(SUM($K39,SUM($Z39:AV39)))),IF($L39=$D$139,(($J39-$K39)/$P39),(($J39-SUM($Z39:AV39))*$Q39))*IF($V39&lt;=AW$2,(DATEDIF(AV$2,$V39,"D")/365),IF($G39&gt;AV$2,(DATEDIF($G39,AW$2,"D")/365),1)))))))</f>
        <v>0</v>
      </c>
      <c r="AX39" s="53">
        <f>IF($V39&lt;=AW$2,0,IF($O39&lt;=AW$2,0,IF($G39&gt;=AX$2,0,IF($K39&gt;=$J39,0,IF($O39&lt;=AX$2,($J39-(SUM($K39,SUM($Z39:AW39)))),IF($L39=$D$139,(($J39-$K39)/$P39),(($J39-SUM($Z39:AW39))*$Q39))*IF($V39&lt;=AX$2,(DATEDIF(AW$2,$V39,"D")/365),IF($G39&gt;AW$2,(DATEDIF($G39,AX$2,"D")/365),1)))))))</f>
        <v>0</v>
      </c>
      <c r="AY39" s="53">
        <f>IF($V39&lt;=AX$2,0,IF($O39&lt;=AX$2,0,IF($G39&gt;=AY$2,0,IF($K39&gt;=$J39,0,IF($O39&lt;=AY$2,($J39-(SUM($K39,SUM($Z39:AX39)))),IF($L39=$D$139,(($J39-$K39)/$P39),(($J39-SUM($Z39:AX39))*$Q39))*IF($V39&lt;=AY$2,(DATEDIF(AX$2,$V39,"D")/365),IF($G39&gt;AX$2,(DATEDIF($G39,AY$2,"D")/365),1)))))))</f>
        <v>0</v>
      </c>
      <c r="AZ39" s="52"/>
      <c r="BA39" s="52"/>
      <c r="BB39" s="126">
        <f>IF($V39&lt;=BB$2,0,IF($G39&gt;=BB$2,0,IF($G39&gt;$W$3,(J39-Z39),IF($G39&lt;=$W$3,J39-SUM(W39,$Z39:Z39),0))))</f>
        <v>0</v>
      </c>
      <c r="BC39" s="53">
        <f t="shared" si="17"/>
        <v>0</v>
      </c>
      <c r="BD39" s="52">
        <f t="shared" si="17"/>
        <v>0</v>
      </c>
      <c r="BE39" s="53">
        <f t="shared" si="17"/>
        <v>0</v>
      </c>
      <c r="BF39" s="52">
        <f t="shared" si="17"/>
        <v>0</v>
      </c>
      <c r="BG39" s="53">
        <f t="shared" si="17"/>
        <v>0</v>
      </c>
      <c r="BH39" s="52">
        <f t="shared" si="17"/>
        <v>0</v>
      </c>
      <c r="BI39" s="53">
        <f t="shared" si="17"/>
        <v>0</v>
      </c>
      <c r="BJ39" s="52">
        <f t="shared" si="17"/>
        <v>0</v>
      </c>
      <c r="BK39" s="53">
        <f t="shared" si="17"/>
        <v>0</v>
      </c>
      <c r="BL39" s="52">
        <f t="shared" si="17"/>
        <v>0</v>
      </c>
      <c r="BM39" s="53">
        <f t="shared" si="17"/>
        <v>0</v>
      </c>
      <c r="BN39" s="52">
        <f t="shared" si="17"/>
        <v>0</v>
      </c>
      <c r="BO39" s="53">
        <f t="shared" si="17"/>
        <v>0</v>
      </c>
      <c r="BP39" s="52">
        <f t="shared" si="17"/>
        <v>0</v>
      </c>
      <c r="BQ39" s="53">
        <f t="shared" si="17"/>
        <v>0</v>
      </c>
      <c r="BR39" s="52">
        <f t="shared" si="17"/>
        <v>0</v>
      </c>
      <c r="BS39" s="53">
        <f t="shared" si="18"/>
        <v>0</v>
      </c>
      <c r="BT39" s="52">
        <f t="shared" si="18"/>
        <v>0</v>
      </c>
      <c r="BU39" s="53">
        <f t="shared" si="18"/>
        <v>0</v>
      </c>
      <c r="BV39" s="52">
        <f t="shared" si="18"/>
        <v>0</v>
      </c>
      <c r="BW39" s="53">
        <f t="shared" si="18"/>
        <v>0</v>
      </c>
      <c r="BX39" s="52">
        <f t="shared" si="18"/>
        <v>0</v>
      </c>
      <c r="BY39" s="53">
        <f t="shared" si="18"/>
        <v>0</v>
      </c>
      <c r="BZ39" s="52">
        <f t="shared" si="18"/>
        <v>0</v>
      </c>
      <c r="CA39" s="53">
        <f t="shared" si="18"/>
        <v>0</v>
      </c>
    </row>
    <row r="40" spans="1:79">
      <c r="A40" s="20">
        <v>39</v>
      </c>
      <c r="B40" s="20" t="s">
        <v>97</v>
      </c>
      <c r="C40" s="20" t="s">
        <v>126</v>
      </c>
      <c r="D40" s="2">
        <v>1985</v>
      </c>
      <c r="E40" s="3">
        <v>4</v>
      </c>
      <c r="F40" s="2">
        <v>1</v>
      </c>
      <c r="G40" s="55">
        <f t="shared" si="0"/>
        <v>31137</v>
      </c>
      <c r="H40" s="4">
        <v>0</v>
      </c>
      <c r="I40" s="1">
        <v>0</v>
      </c>
      <c r="J40" s="51">
        <f t="shared" si="1"/>
        <v>0</v>
      </c>
      <c r="K40" s="54">
        <f t="shared" si="2"/>
        <v>0</v>
      </c>
      <c r="L40" s="4" t="s">
        <v>96</v>
      </c>
      <c r="M40" s="54">
        <f t="shared" si="15"/>
        <v>30</v>
      </c>
      <c r="N40" s="53">
        <f t="shared" si="3"/>
        <v>29.019178082191782</v>
      </c>
      <c r="O40" s="55">
        <f t="shared" si="4"/>
        <v>42094</v>
      </c>
      <c r="P40" s="53">
        <f t="shared" si="5"/>
        <v>0.98082191780821759</v>
      </c>
      <c r="Q40" s="111">
        <f t="shared" si="6"/>
        <v>0</v>
      </c>
      <c r="R40" s="150" t="s">
        <v>130</v>
      </c>
      <c r="S40" s="151">
        <v>17</v>
      </c>
      <c r="T40" s="152">
        <v>4</v>
      </c>
      <c r="U40" s="151">
        <v>2035</v>
      </c>
      <c r="V40" s="116">
        <f t="shared" si="19"/>
        <v>54878</v>
      </c>
      <c r="W40" s="53">
        <f t="shared" si="8"/>
        <v>0</v>
      </c>
      <c r="X40" s="53">
        <f t="shared" si="9"/>
        <v>0</v>
      </c>
      <c r="Y40" s="53">
        <f t="shared" si="10"/>
        <v>0</v>
      </c>
      <c r="Z40" s="53">
        <f t="shared" si="20"/>
        <v>0</v>
      </c>
      <c r="AA40" s="53">
        <f>IF($V40&lt;=Z$2,0,IF($O40&lt;=Z$2,0,IF($G40&gt;=AA$2,0,IF($K40&gt;=$J40,0,IF($O40&lt;=AA$2,($J40-(SUM($K40,SUM($Z40:Z40)))),IF($L40=$D$139,(($J40-$K40)/$P40),(($J40-SUM($Z40:Z40))*$Q40))*IF($V40&lt;=AA$2,(DATEDIF(Z$2,$V40,"D")/365),IF($G40&gt;Z$2,(DATEDIF($G40,AA$2,"D")/365),1)))))))</f>
        <v>0</v>
      </c>
      <c r="AB40" s="53">
        <f>IF($V40&lt;=AA$2,0,IF($O40&lt;=AA$2,0,IF($G40&gt;=AB$2,0,IF($K40&gt;=$J40,0,IF($O40&lt;=AB$2,($J40-(SUM($K40,SUM($Z40:AA40)))),IF($L40=$D$139,(($J40-$K40)/$P40),(($J40-SUM($Z40:AA40))*$Q40))*IF($V40&lt;=AB$2,(DATEDIF(AA$2,$V40,"D")/365),IF($G40&gt;AA$2,(DATEDIF($G40,AB$2,"D")/365),1)))))))</f>
        <v>0</v>
      </c>
      <c r="AC40" s="53">
        <f>IF($V40&lt;=AB$2,0,IF($O40&lt;=AB$2,0,IF($G40&gt;=AC$2,0,IF($K40&gt;=$J40,0,IF($O40&lt;=AC$2,($J40-(SUM($K40,SUM($Z40:AB40)))),IF($L40=$D$139,(($J40-$K40)/$P40),(($J40-SUM($Z40:AB40))*$Q40))*IF($V40&lt;=AC$2,(DATEDIF(AB$2,$V40,"D")/365),IF($G40&gt;AB$2,(DATEDIF($G40,AC$2,"D")/365),1)))))))</f>
        <v>0</v>
      </c>
      <c r="AD40" s="53">
        <f>IF($V40&lt;=AC$2,0,IF($O40&lt;=AC$2,0,IF($G40&gt;=AD$2,0,IF($K40&gt;=$J40,0,IF($O40&lt;=AD$2,($J40-(SUM($K40,SUM($Z40:AC40)))),IF($L40=$D$139,(($J40-$K40)/$P40),(($J40-SUM($Z40:AC40))*$Q40))*IF($V40&lt;=AD$2,(DATEDIF(AC$2,$V40,"D")/365),IF($G40&gt;AC$2,(DATEDIF($G40,AD$2,"D")/365),1)))))))</f>
        <v>0</v>
      </c>
      <c r="AE40" s="53">
        <f>IF($V40&lt;=AD$2,0,IF($O40&lt;=AD$2,0,IF($G40&gt;=AE$2,0,IF($K40&gt;=$J40,0,IF($O40&lt;=AE$2,($J40-(SUM($K40,SUM($Z40:AD40)))),IF($L40=$D$139,(($J40-$K40)/$P40),(($J40-SUM($Z40:AD40))*$Q40))*IF($V40&lt;=AE$2,(DATEDIF(AD$2,$V40,"D")/365),IF($G40&gt;AD$2,(DATEDIF($G40,AE$2,"D")/365),1)))))))</f>
        <v>0</v>
      </c>
      <c r="AF40" s="53">
        <f>IF($V40&lt;=AE$2,0,IF($O40&lt;=AE$2,0,IF($G40&gt;=AF$2,0,IF($K40&gt;=$J40,0,IF($O40&lt;=AF$2,($J40-(SUM($K40,SUM($Z40:AE40)))),IF($L40=$D$139,(($J40-$K40)/$P40),(($J40-SUM($Z40:AE40))*$Q40))*IF($V40&lt;=AF$2,(DATEDIF(AE$2,$V40,"D")/365),IF($G40&gt;AE$2,(DATEDIF($G40,AF$2,"D")/365),1)))))))</f>
        <v>0</v>
      </c>
      <c r="AG40" s="53">
        <f>IF($V40&lt;=AF$2,0,IF($O40&lt;=AF$2,0,IF($G40&gt;=AG$2,0,IF($K40&gt;=$J40,0,IF($O40&lt;=AG$2,($J40-(SUM($K40,SUM($Z40:AF40)))),IF($L40=$D$139,(($J40-$K40)/$P40),(($J40-SUM($Z40:AF40))*$Q40))*IF($V40&lt;=AG$2,(DATEDIF(AF$2,$V40,"D")/365),IF($G40&gt;AF$2,(DATEDIF($G40,AG$2,"D")/365),1)))))))</f>
        <v>0</v>
      </c>
      <c r="AH40" s="53">
        <f>IF($V40&lt;=AG$2,0,IF($O40&lt;=AG$2,0,IF($G40&gt;=AH$2,0,IF($K40&gt;=$J40,0,IF($O40&lt;=AH$2,($J40-(SUM($K40,SUM($Z40:AG40)))),IF($L40=$D$139,(($J40-$K40)/$P40),(($J40-SUM($Z40:AG40))*$Q40))*IF($V40&lt;=AH$2,(DATEDIF(AG$2,$V40,"D")/365),IF($G40&gt;AG$2,(DATEDIF($G40,AH$2,"D")/365),1)))))))</f>
        <v>0</v>
      </c>
      <c r="AI40" s="53">
        <f>IF($V40&lt;=AH$2,0,IF($O40&lt;=AH$2,0,IF($G40&gt;=AI$2,0,IF($K40&gt;=$J40,0,IF($O40&lt;=AI$2,($J40-(SUM($K40,SUM($Z40:AH40)))),IF($L40=$D$139,(($J40-$K40)/$P40),(($J40-SUM($Z40:AH40))*$Q40))*IF($V40&lt;=AI$2,(DATEDIF(AH$2,$V40,"D")/365),IF($G40&gt;AH$2,(DATEDIF($G40,AI$2,"D")/365),1)))))))</f>
        <v>0</v>
      </c>
      <c r="AJ40" s="53">
        <f>IF($V40&lt;=AI$2,0,IF($O40&lt;=AI$2,0,IF($G40&gt;=AJ$2,0,IF($K40&gt;=$J40,0,IF($O40&lt;=AJ$2,($J40-(SUM($K40,SUM($Z40:AI40)))),IF($L40=$D$139,(($J40-$K40)/$P40),(($J40-SUM($Z40:AI40))*$Q40))*IF($V40&lt;=AJ$2,(DATEDIF(AI$2,$V40,"D")/365),IF($G40&gt;AI$2,(DATEDIF($G40,AJ$2,"D")/365),1)))))))</f>
        <v>0</v>
      </c>
      <c r="AK40" s="53">
        <f>IF($V40&lt;=AJ$2,0,IF($O40&lt;=AJ$2,0,IF($G40&gt;=AK$2,0,IF($K40&gt;=$J40,0,IF($O40&lt;=AK$2,($J40-(SUM($K40,SUM($Z40:AJ40)))),IF($L40=$D$139,(($J40-$K40)/$P40),(($J40-SUM($Z40:AJ40))*$Q40))*IF($V40&lt;=AK$2,(DATEDIF(AJ$2,$V40,"D")/365),IF($G40&gt;AJ$2,(DATEDIF($G40,AK$2,"D")/365),1)))))))</f>
        <v>0</v>
      </c>
      <c r="AL40" s="53">
        <f>IF($V40&lt;=AK$2,0,IF($O40&lt;=AK$2,0,IF($G40&gt;=AL$2,0,IF($K40&gt;=$J40,0,IF($O40&lt;=AL$2,($J40-(SUM($K40,SUM($Z40:AK40)))),IF($L40=$D$139,(($J40-$K40)/$P40),(($J40-SUM($Z40:AK40))*$Q40))*IF($V40&lt;=AL$2,(DATEDIF(AK$2,$V40,"D")/365),IF($G40&gt;AK$2,(DATEDIF($G40,AL$2,"D")/365),1)))))))</f>
        <v>0</v>
      </c>
      <c r="AM40" s="53">
        <f>IF($V40&lt;=AL$2,0,IF($O40&lt;=AL$2,0,IF($G40&gt;=AM$2,0,IF($K40&gt;=$J40,0,IF($O40&lt;=AM$2,($J40-(SUM($K40,SUM($Z40:AL40)))),IF($L40=$D$139,(($J40-$K40)/$P40),(($J40-SUM($Z40:AL40))*$Q40))*IF($V40&lt;=AM$2,(DATEDIF(AL$2,$V40,"D")/365),IF($G40&gt;AL$2,(DATEDIF($G40,AM$2,"D")/365),1)))))))</f>
        <v>0</v>
      </c>
      <c r="AN40" s="53">
        <f>IF($V40&lt;=AM$2,0,IF($O40&lt;=AM$2,0,IF($G40&gt;=AN$2,0,IF($K40&gt;=$J40,0,IF($O40&lt;=AN$2,($J40-(SUM($K40,SUM($Z40:AM40)))),IF($L40=$D$139,(($J40-$K40)/$P40),(($J40-SUM($Z40:AM40))*$Q40))*IF($V40&lt;=AN$2,(DATEDIF(AM$2,$V40,"D")/365),IF($G40&gt;AM$2,(DATEDIF($G40,AN$2,"D")/365),1)))))))</f>
        <v>0</v>
      </c>
      <c r="AO40" s="53">
        <f>IF($V40&lt;=AN$2,0,IF($O40&lt;=AN$2,0,IF($G40&gt;=AO$2,0,IF($K40&gt;=$J40,0,IF($O40&lt;=AO$2,($J40-(SUM($K40,SUM($Z40:AN40)))),IF($L40=$D$139,(($J40-$K40)/$P40),(($J40-SUM($Z40:AN40))*$Q40))*IF($V40&lt;=AO$2,(DATEDIF(AN$2,$V40,"D")/365),IF($G40&gt;AN$2,(DATEDIF($G40,AO$2,"D")/365),1)))))))</f>
        <v>0</v>
      </c>
      <c r="AP40" s="53">
        <f>IF($V40&lt;=AO$2,0,IF($O40&lt;=AO$2,0,IF($G40&gt;=AP$2,0,IF($K40&gt;=$J40,0,IF($O40&lt;=AP$2,($J40-(SUM($K40,SUM($Z40:AO40)))),IF($L40=$D$139,(($J40-$K40)/$P40),(($J40-SUM($Z40:AO40))*$Q40))*IF($V40&lt;=AP$2,(DATEDIF(AO$2,$V40,"D")/365),IF($G40&gt;AO$2,(DATEDIF($G40,AP$2,"D")/365),1)))))))</f>
        <v>0</v>
      </c>
      <c r="AQ40" s="53">
        <f>IF($V40&lt;=AP$2,0,IF($O40&lt;=AP$2,0,IF($G40&gt;=AQ$2,0,IF($K40&gt;=$J40,0,IF($O40&lt;=AQ$2,($J40-(SUM($K40,SUM($Z40:AP40)))),IF($L40=$D$139,(($J40-$K40)/$P40),(($J40-SUM($Z40:AP40))*$Q40))*IF($V40&lt;=AQ$2,(DATEDIF(AP$2,$V40,"D")/365),IF($G40&gt;AP$2,(DATEDIF($G40,AQ$2,"D")/365),1)))))))</f>
        <v>0</v>
      </c>
      <c r="AR40" s="53">
        <f>IF($V40&lt;=AQ$2,0,IF($O40&lt;=AQ$2,0,IF($G40&gt;=AR$2,0,IF($K40&gt;=$J40,0,IF($O40&lt;=AR$2,($J40-(SUM($K40,SUM($Z40:AQ40)))),IF($L40=$D$139,(($J40-$K40)/$P40),(($J40-SUM($Z40:AQ40))*$Q40))*IF($V40&lt;=AR$2,(DATEDIF(AQ$2,$V40,"D")/365),IF($G40&gt;AQ$2,(DATEDIF($G40,AR$2,"D")/365),1)))))))</f>
        <v>0</v>
      </c>
      <c r="AS40" s="53">
        <f>IF($V40&lt;=AR$2,0,IF($O40&lt;=AR$2,0,IF($G40&gt;=AS$2,0,IF($K40&gt;=$J40,0,IF($O40&lt;=AS$2,($J40-(SUM($K40,SUM($Z40:AR40)))),IF($L40=$D$139,(($J40-$K40)/$P40),(($J40-SUM($Z40:AR40))*$Q40))*IF($V40&lt;=AS$2,(DATEDIF(AR$2,$V40,"D")/365),IF($G40&gt;AR$2,(DATEDIF($G40,AS$2,"D")/365),1)))))))</f>
        <v>0</v>
      </c>
      <c r="AT40" s="53">
        <f>IF($V40&lt;=AS$2,0,IF($O40&lt;=AS$2,0,IF($G40&gt;=AT$2,0,IF($K40&gt;=$J40,0,IF($O40&lt;=AT$2,($J40-(SUM($K40,SUM($Z40:AS40)))),IF($L40=$D$139,(($J40-$K40)/$P40),(($J40-SUM($Z40:AS40))*$Q40))*IF($V40&lt;=AT$2,(DATEDIF(AS$2,$V40,"D")/365),IF($G40&gt;AS$2,(DATEDIF($G40,AT$2,"D")/365),1)))))))</f>
        <v>0</v>
      </c>
      <c r="AU40" s="53">
        <f>IF($V40&lt;=AT$2,0,IF($O40&lt;=AT$2,0,IF($G40&gt;=AU$2,0,IF($K40&gt;=$J40,0,IF($O40&lt;=AU$2,($J40-(SUM($K40,SUM($Z40:AT40)))),IF($L40=$D$139,(($J40-$K40)/$P40),(($J40-SUM($Z40:AT40))*$Q40))*IF($V40&lt;=AU$2,(DATEDIF(AT$2,$V40,"D")/365),IF($G40&gt;AT$2,(DATEDIF($G40,AU$2,"D")/365),1)))))))</f>
        <v>0</v>
      </c>
      <c r="AV40" s="53">
        <f>IF($V40&lt;=AU$2,0,IF($O40&lt;=AU$2,0,IF($G40&gt;=AV$2,0,IF($K40&gt;=$J40,0,IF($O40&lt;=AV$2,($J40-(SUM($K40,SUM($Z40:AU40)))),IF($L40=$D$139,(($J40-$K40)/$P40),(($J40-SUM($Z40:AU40))*$Q40))*IF($V40&lt;=AV$2,(DATEDIF(AU$2,$V40,"D")/365),IF($G40&gt;AU$2,(DATEDIF($G40,AV$2,"D")/365),1)))))))</f>
        <v>0</v>
      </c>
      <c r="AW40" s="53">
        <f>IF($V40&lt;=AV$2,0,IF($O40&lt;=AV$2,0,IF($G40&gt;=AW$2,0,IF($K40&gt;=$J40,0,IF($O40&lt;=AW$2,($J40-(SUM($K40,SUM($Z40:AV40)))),IF($L40=$D$139,(($J40-$K40)/$P40),(($J40-SUM($Z40:AV40))*$Q40))*IF($V40&lt;=AW$2,(DATEDIF(AV$2,$V40,"D")/365),IF($G40&gt;AV$2,(DATEDIF($G40,AW$2,"D")/365),1)))))))</f>
        <v>0</v>
      </c>
      <c r="AX40" s="53">
        <f>IF($V40&lt;=AW$2,0,IF($O40&lt;=AW$2,0,IF($G40&gt;=AX$2,0,IF($K40&gt;=$J40,0,IF($O40&lt;=AX$2,($J40-(SUM($K40,SUM($Z40:AW40)))),IF($L40=$D$139,(($J40-$K40)/$P40),(($J40-SUM($Z40:AW40))*$Q40))*IF($V40&lt;=AX$2,(DATEDIF(AW$2,$V40,"D")/365),IF($G40&gt;AW$2,(DATEDIF($G40,AX$2,"D")/365),1)))))))</f>
        <v>0</v>
      </c>
      <c r="AY40" s="53">
        <f>IF($V40&lt;=AX$2,0,IF($O40&lt;=AX$2,0,IF($G40&gt;=AY$2,0,IF($K40&gt;=$J40,0,IF($O40&lt;=AY$2,($J40-(SUM($K40,SUM($Z40:AX40)))),IF($L40=$D$139,(($J40-$K40)/$P40),(($J40-SUM($Z40:AX40))*$Q40))*IF($V40&lt;=AY$2,(DATEDIF(AX$2,$V40,"D")/365),IF($G40&gt;AX$2,(DATEDIF($G40,AY$2,"D")/365),1)))))))</f>
        <v>0</v>
      </c>
      <c r="AZ40" s="52"/>
      <c r="BA40" s="52"/>
      <c r="BB40" s="126">
        <f>IF($V40&lt;=BB$2,0,IF($G40&gt;=BB$2,0,IF($G40&gt;$W$3,(J40-Z40),IF($G40&lt;=$W$3,J40-SUM(W40,$Z40:Z40),0))))</f>
        <v>0</v>
      </c>
      <c r="BC40" s="53">
        <f t="shared" si="17"/>
        <v>0</v>
      </c>
      <c r="BD40" s="52">
        <f t="shared" si="17"/>
        <v>0</v>
      </c>
      <c r="BE40" s="53">
        <f t="shared" si="17"/>
        <v>0</v>
      </c>
      <c r="BF40" s="52">
        <f t="shared" si="17"/>
        <v>0</v>
      </c>
      <c r="BG40" s="53">
        <f t="shared" si="17"/>
        <v>0</v>
      </c>
      <c r="BH40" s="52">
        <f t="shared" si="17"/>
        <v>0</v>
      </c>
      <c r="BI40" s="53">
        <f t="shared" si="17"/>
        <v>0</v>
      </c>
      <c r="BJ40" s="52">
        <f t="shared" si="17"/>
        <v>0</v>
      </c>
      <c r="BK40" s="53">
        <f t="shared" si="17"/>
        <v>0</v>
      </c>
      <c r="BL40" s="52">
        <f t="shared" si="17"/>
        <v>0</v>
      </c>
      <c r="BM40" s="53">
        <f t="shared" si="17"/>
        <v>0</v>
      </c>
      <c r="BN40" s="52">
        <f t="shared" si="17"/>
        <v>0</v>
      </c>
      <c r="BO40" s="53">
        <f t="shared" si="17"/>
        <v>0</v>
      </c>
      <c r="BP40" s="52">
        <f t="shared" si="17"/>
        <v>0</v>
      </c>
      <c r="BQ40" s="53">
        <f t="shared" si="17"/>
        <v>0</v>
      </c>
      <c r="BR40" s="52">
        <f t="shared" si="17"/>
        <v>0</v>
      </c>
      <c r="BS40" s="53">
        <f t="shared" si="18"/>
        <v>0</v>
      </c>
      <c r="BT40" s="52">
        <f t="shared" si="18"/>
        <v>0</v>
      </c>
      <c r="BU40" s="53">
        <f t="shared" si="18"/>
        <v>0</v>
      </c>
      <c r="BV40" s="52">
        <f t="shared" si="18"/>
        <v>0</v>
      </c>
      <c r="BW40" s="53">
        <f t="shared" si="18"/>
        <v>0</v>
      </c>
      <c r="BX40" s="52">
        <f t="shared" si="18"/>
        <v>0</v>
      </c>
      <c r="BY40" s="53">
        <f t="shared" si="18"/>
        <v>0</v>
      </c>
      <c r="BZ40" s="52">
        <f t="shared" si="18"/>
        <v>0</v>
      </c>
      <c r="CA40" s="53">
        <f t="shared" si="18"/>
        <v>0</v>
      </c>
    </row>
    <row r="41" spans="1:79">
      <c r="A41" s="20">
        <v>40</v>
      </c>
      <c r="B41" s="20" t="s">
        <v>97</v>
      </c>
      <c r="C41" s="20" t="s">
        <v>126</v>
      </c>
      <c r="D41" s="2">
        <v>1985</v>
      </c>
      <c r="E41" s="3">
        <v>4</v>
      </c>
      <c r="F41" s="2">
        <v>1</v>
      </c>
      <c r="G41" s="55">
        <f>DATE(D41,E41,F41)-1</f>
        <v>31137</v>
      </c>
      <c r="H41" s="4">
        <v>0</v>
      </c>
      <c r="I41" s="1">
        <v>0</v>
      </c>
      <c r="J41" s="51">
        <f>H41-I41</f>
        <v>0</v>
      </c>
      <c r="K41" s="54">
        <f>H41*0.05</f>
        <v>0</v>
      </c>
      <c r="L41" s="4" t="s">
        <v>96</v>
      </c>
      <c r="M41" s="54">
        <f t="shared" si="15"/>
        <v>30</v>
      </c>
      <c r="N41" s="53">
        <f t="shared" si="3"/>
        <v>29.019178082191782</v>
      </c>
      <c r="O41" s="55">
        <f t="shared" si="4"/>
        <v>42094</v>
      </c>
      <c r="P41" s="53">
        <f t="shared" si="5"/>
        <v>0.98082191780821759</v>
      </c>
      <c r="Q41" s="111">
        <f t="shared" si="6"/>
        <v>0</v>
      </c>
      <c r="R41" s="150" t="s">
        <v>130</v>
      </c>
      <c r="S41" s="151">
        <v>17</v>
      </c>
      <c r="T41" s="152">
        <v>4</v>
      </c>
      <c r="U41" s="151">
        <v>2035</v>
      </c>
      <c r="V41" s="116">
        <f t="shared" si="19"/>
        <v>54878</v>
      </c>
      <c r="W41" s="53">
        <f t="shared" si="8"/>
        <v>0</v>
      </c>
      <c r="X41" s="53">
        <f t="shared" si="9"/>
        <v>0</v>
      </c>
      <c r="Y41" s="53">
        <f t="shared" si="10"/>
        <v>0</v>
      </c>
      <c r="Z41" s="53">
        <f t="shared" si="20"/>
        <v>0</v>
      </c>
      <c r="AA41" s="53">
        <f>IF($V41&lt;=Z$2,0,IF($O41&lt;=Z$2,0,IF($G41&gt;=AA$2,0,IF($K41&gt;=$J41,0,IF($O41&lt;=AA$2,($J41-(SUM($K41,SUM($Z41:Z41)))),IF($L41=$D$139,(($J41-$K41)/$P41),(($J41-SUM($Z41:Z41))*$Q41))*IF($V41&lt;=AA$2,(DATEDIF(Z$2,$V41,"D")/365),IF($G41&gt;Z$2,(DATEDIF($G41,AA$2,"D")/365),1)))))))</f>
        <v>0</v>
      </c>
      <c r="AB41" s="53">
        <f>IF($V41&lt;=AA$2,0,IF($O41&lt;=AA$2,0,IF($G41&gt;=AB$2,0,IF($K41&gt;=$J41,0,IF($O41&lt;=AB$2,($J41-(SUM($K41,SUM($Z41:AA41)))),IF($L41=$D$139,(($J41-$K41)/$P41),(($J41-SUM($Z41:AA41))*$Q41))*IF($V41&lt;=AB$2,(DATEDIF(AA$2,$V41,"D")/365),IF($G41&gt;AA$2,(DATEDIF($G41,AB$2,"D")/365),1)))))))</f>
        <v>0</v>
      </c>
      <c r="AC41" s="53">
        <f>IF($V41&lt;=AB$2,0,IF($O41&lt;=AB$2,0,IF($G41&gt;=AC$2,0,IF($K41&gt;=$J41,0,IF($O41&lt;=AC$2,($J41-(SUM($K41,SUM($Z41:AB41)))),IF($L41=$D$139,(($J41-$K41)/$P41),(($J41-SUM($Z41:AB41))*$Q41))*IF($V41&lt;=AC$2,(DATEDIF(AB$2,$V41,"D")/365),IF($G41&gt;AB$2,(DATEDIF($G41,AC$2,"D")/365),1)))))))</f>
        <v>0</v>
      </c>
      <c r="AD41" s="53">
        <f>IF($V41&lt;=AC$2,0,IF($O41&lt;=AC$2,0,IF($G41&gt;=AD$2,0,IF($K41&gt;=$J41,0,IF($O41&lt;=AD$2,($J41-(SUM($K41,SUM($Z41:AC41)))),IF($L41=$D$139,(($J41-$K41)/$P41),(($J41-SUM($Z41:AC41))*$Q41))*IF($V41&lt;=AD$2,(DATEDIF(AC$2,$V41,"D")/365),IF($G41&gt;AC$2,(DATEDIF($G41,AD$2,"D")/365),1)))))))</f>
        <v>0</v>
      </c>
      <c r="AE41" s="53">
        <f>IF($V41&lt;=AD$2,0,IF($O41&lt;=AD$2,0,IF($G41&gt;=AE$2,0,IF($K41&gt;=$J41,0,IF($O41&lt;=AE$2,($J41-(SUM($K41,SUM($Z41:AD41)))),IF($L41=$D$139,(($J41-$K41)/$P41),(($J41-SUM($Z41:AD41))*$Q41))*IF($V41&lt;=AE$2,(DATEDIF(AD$2,$V41,"D")/365),IF($G41&gt;AD$2,(DATEDIF($G41,AE$2,"D")/365),1)))))))</f>
        <v>0</v>
      </c>
      <c r="AF41" s="53">
        <f>IF($V41&lt;=AE$2,0,IF($O41&lt;=AE$2,0,IF($G41&gt;=AF$2,0,IF($K41&gt;=$J41,0,IF($O41&lt;=AF$2,($J41-(SUM($K41,SUM($Z41:AE41)))),IF($L41=$D$139,(($J41-$K41)/$P41),(($J41-SUM($Z41:AE41))*$Q41))*IF($V41&lt;=AF$2,(DATEDIF(AE$2,$V41,"D")/365),IF($G41&gt;AE$2,(DATEDIF($G41,AF$2,"D")/365),1)))))))</f>
        <v>0</v>
      </c>
      <c r="AG41" s="53">
        <f>IF($V41&lt;=AF$2,0,IF($O41&lt;=AF$2,0,IF($G41&gt;=AG$2,0,IF($K41&gt;=$J41,0,IF($O41&lt;=AG$2,($J41-(SUM($K41,SUM($Z41:AF41)))),IF($L41=$D$139,(($J41-$K41)/$P41),(($J41-SUM($Z41:AF41))*$Q41))*IF($V41&lt;=AG$2,(DATEDIF(AF$2,$V41,"D")/365),IF($G41&gt;AF$2,(DATEDIF($G41,AG$2,"D")/365),1)))))))</f>
        <v>0</v>
      </c>
      <c r="AH41" s="53">
        <f>IF($V41&lt;=AG$2,0,IF($O41&lt;=AG$2,0,IF($G41&gt;=AH$2,0,IF($K41&gt;=$J41,0,IF($O41&lt;=AH$2,($J41-(SUM($K41,SUM($Z41:AG41)))),IF($L41=$D$139,(($J41-$K41)/$P41),(($J41-SUM($Z41:AG41))*$Q41))*IF($V41&lt;=AH$2,(DATEDIF(AG$2,$V41,"D")/365),IF($G41&gt;AG$2,(DATEDIF($G41,AH$2,"D")/365),1)))))))</f>
        <v>0</v>
      </c>
      <c r="AI41" s="53">
        <f>IF($V41&lt;=AH$2,0,IF($O41&lt;=AH$2,0,IF($G41&gt;=AI$2,0,IF($K41&gt;=$J41,0,IF($O41&lt;=AI$2,($J41-(SUM($K41,SUM($Z41:AH41)))),IF($L41=$D$139,(($J41-$K41)/$P41),(($J41-SUM($Z41:AH41))*$Q41))*IF($V41&lt;=AI$2,(DATEDIF(AH$2,$V41,"D")/365),IF($G41&gt;AH$2,(DATEDIF($G41,AI$2,"D")/365),1)))))))</f>
        <v>0</v>
      </c>
      <c r="AJ41" s="53">
        <f>IF($V41&lt;=AI$2,0,IF($O41&lt;=AI$2,0,IF($G41&gt;=AJ$2,0,IF($K41&gt;=$J41,0,IF($O41&lt;=AJ$2,($J41-(SUM($K41,SUM($Z41:AI41)))),IF($L41=$D$139,(($J41-$K41)/$P41),(($J41-SUM($Z41:AI41))*$Q41))*IF($V41&lt;=AJ$2,(DATEDIF(AI$2,$V41,"D")/365),IF($G41&gt;AI$2,(DATEDIF($G41,AJ$2,"D")/365),1)))))))</f>
        <v>0</v>
      </c>
      <c r="AK41" s="53">
        <f>IF($V41&lt;=AJ$2,0,IF($O41&lt;=AJ$2,0,IF($G41&gt;=AK$2,0,IF($K41&gt;=$J41,0,IF($O41&lt;=AK$2,($J41-(SUM($K41,SUM($Z41:AJ41)))),IF($L41=$D$139,(($J41-$K41)/$P41),(($J41-SUM($Z41:AJ41))*$Q41))*IF($V41&lt;=AK$2,(DATEDIF(AJ$2,$V41,"D")/365),IF($G41&gt;AJ$2,(DATEDIF($G41,AK$2,"D")/365),1)))))))</f>
        <v>0</v>
      </c>
      <c r="AL41" s="53">
        <f>IF($V41&lt;=AK$2,0,IF($O41&lt;=AK$2,0,IF($G41&gt;=AL$2,0,IF($K41&gt;=$J41,0,IF($O41&lt;=AL$2,($J41-(SUM($K41,SUM($Z41:AK41)))),IF($L41=$D$139,(($J41-$K41)/$P41),(($J41-SUM($Z41:AK41))*$Q41))*IF($V41&lt;=AL$2,(DATEDIF(AK$2,$V41,"D")/365),IF($G41&gt;AK$2,(DATEDIF($G41,AL$2,"D")/365),1)))))))</f>
        <v>0</v>
      </c>
      <c r="AM41" s="53">
        <f>IF($V41&lt;=AL$2,0,IF($O41&lt;=AL$2,0,IF($G41&gt;=AM$2,0,IF($K41&gt;=$J41,0,IF($O41&lt;=AM$2,($J41-(SUM($K41,SUM($Z41:AL41)))),IF($L41=$D$139,(($J41-$K41)/$P41),(($J41-SUM($Z41:AL41))*$Q41))*IF($V41&lt;=AM$2,(DATEDIF(AL$2,$V41,"D")/365),IF($G41&gt;AL$2,(DATEDIF($G41,AM$2,"D")/365),1)))))))</f>
        <v>0</v>
      </c>
      <c r="AN41" s="53">
        <f>IF($V41&lt;=AM$2,0,IF($O41&lt;=AM$2,0,IF($G41&gt;=AN$2,0,IF($K41&gt;=$J41,0,IF($O41&lt;=AN$2,($J41-(SUM($K41,SUM($Z41:AM41)))),IF($L41=$D$139,(($J41-$K41)/$P41),(($J41-SUM($Z41:AM41))*$Q41))*IF($V41&lt;=AN$2,(DATEDIF(AM$2,$V41,"D")/365),IF($G41&gt;AM$2,(DATEDIF($G41,AN$2,"D")/365),1)))))))</f>
        <v>0</v>
      </c>
      <c r="AO41" s="53">
        <f>IF($V41&lt;=AN$2,0,IF($O41&lt;=AN$2,0,IF($G41&gt;=AO$2,0,IF($K41&gt;=$J41,0,IF($O41&lt;=AO$2,($J41-(SUM($K41,SUM($Z41:AN41)))),IF($L41=$D$139,(($J41-$K41)/$P41),(($J41-SUM($Z41:AN41))*$Q41))*IF($V41&lt;=AO$2,(DATEDIF(AN$2,$V41,"D")/365),IF($G41&gt;AN$2,(DATEDIF($G41,AO$2,"D")/365),1)))))))</f>
        <v>0</v>
      </c>
      <c r="AP41" s="53">
        <f>IF($V41&lt;=AO$2,0,IF($O41&lt;=AO$2,0,IF($G41&gt;=AP$2,0,IF($K41&gt;=$J41,0,IF($O41&lt;=AP$2,($J41-(SUM($K41,SUM($Z41:AO41)))),IF($L41=$D$139,(($J41-$K41)/$P41),(($J41-SUM($Z41:AO41))*$Q41))*IF($V41&lt;=AP$2,(DATEDIF(AO$2,$V41,"D")/365),IF($G41&gt;AO$2,(DATEDIF($G41,AP$2,"D")/365),1)))))))</f>
        <v>0</v>
      </c>
      <c r="AQ41" s="53">
        <f>IF($V41&lt;=AP$2,0,IF($O41&lt;=AP$2,0,IF($G41&gt;=AQ$2,0,IF($K41&gt;=$J41,0,IF($O41&lt;=AQ$2,($J41-(SUM($K41,SUM($Z41:AP41)))),IF($L41=$D$139,(($J41-$K41)/$P41),(($J41-SUM($Z41:AP41))*$Q41))*IF($V41&lt;=AQ$2,(DATEDIF(AP$2,$V41,"D")/365),IF($G41&gt;AP$2,(DATEDIF($G41,AQ$2,"D")/365),1)))))))</f>
        <v>0</v>
      </c>
      <c r="AR41" s="53">
        <f>IF($V41&lt;=AQ$2,0,IF($O41&lt;=AQ$2,0,IF($G41&gt;=AR$2,0,IF($K41&gt;=$J41,0,IF($O41&lt;=AR$2,($J41-(SUM($K41,SUM($Z41:AQ41)))),IF($L41=$D$139,(($J41-$K41)/$P41),(($J41-SUM($Z41:AQ41))*$Q41))*IF($V41&lt;=AR$2,(DATEDIF(AQ$2,$V41,"D")/365),IF($G41&gt;AQ$2,(DATEDIF($G41,AR$2,"D")/365),1)))))))</f>
        <v>0</v>
      </c>
      <c r="AS41" s="53">
        <f>IF($V41&lt;=AR$2,0,IF($O41&lt;=AR$2,0,IF($G41&gt;=AS$2,0,IF($K41&gt;=$J41,0,IF($O41&lt;=AS$2,($J41-(SUM($K41,SUM($Z41:AR41)))),IF($L41=$D$139,(($J41-$K41)/$P41),(($J41-SUM($Z41:AR41))*$Q41))*IF($V41&lt;=AS$2,(DATEDIF(AR$2,$V41,"D")/365),IF($G41&gt;AR$2,(DATEDIF($G41,AS$2,"D")/365),1)))))))</f>
        <v>0</v>
      </c>
      <c r="AT41" s="53">
        <f>IF($V41&lt;=AS$2,0,IF($O41&lt;=AS$2,0,IF($G41&gt;=AT$2,0,IF($K41&gt;=$J41,0,IF($O41&lt;=AT$2,($J41-(SUM($K41,SUM($Z41:AS41)))),IF($L41=$D$139,(($J41-$K41)/$P41),(($J41-SUM($Z41:AS41))*$Q41))*IF($V41&lt;=AT$2,(DATEDIF(AS$2,$V41,"D")/365),IF($G41&gt;AS$2,(DATEDIF($G41,AT$2,"D")/365),1)))))))</f>
        <v>0</v>
      </c>
      <c r="AU41" s="53">
        <f>IF($V41&lt;=AT$2,0,IF($O41&lt;=AT$2,0,IF($G41&gt;=AU$2,0,IF($K41&gt;=$J41,0,IF($O41&lt;=AU$2,($J41-(SUM($K41,SUM($Z41:AT41)))),IF($L41=$D$139,(($J41-$K41)/$P41),(($J41-SUM($Z41:AT41))*$Q41))*IF($V41&lt;=AU$2,(DATEDIF(AT$2,$V41,"D")/365),IF($G41&gt;AT$2,(DATEDIF($G41,AU$2,"D")/365),1)))))))</f>
        <v>0</v>
      </c>
      <c r="AV41" s="53">
        <f>IF($V41&lt;=AU$2,0,IF($O41&lt;=AU$2,0,IF($G41&gt;=AV$2,0,IF($K41&gt;=$J41,0,IF($O41&lt;=AV$2,($J41-(SUM($K41,SUM($Z41:AU41)))),IF($L41=$D$139,(($J41-$K41)/$P41),(($J41-SUM($Z41:AU41))*$Q41))*IF($V41&lt;=AV$2,(DATEDIF(AU$2,$V41,"D")/365),IF($G41&gt;AU$2,(DATEDIF($G41,AV$2,"D")/365),1)))))))</f>
        <v>0</v>
      </c>
      <c r="AW41" s="53">
        <f>IF($V41&lt;=AV$2,0,IF($O41&lt;=AV$2,0,IF($G41&gt;=AW$2,0,IF($K41&gt;=$J41,0,IF($O41&lt;=AW$2,($J41-(SUM($K41,SUM($Z41:AV41)))),IF($L41=$D$139,(($J41-$K41)/$P41),(($J41-SUM($Z41:AV41))*$Q41))*IF($V41&lt;=AW$2,(DATEDIF(AV$2,$V41,"D")/365),IF($G41&gt;AV$2,(DATEDIF($G41,AW$2,"D")/365),1)))))))</f>
        <v>0</v>
      </c>
      <c r="AX41" s="53">
        <f>IF($V41&lt;=AW$2,0,IF($O41&lt;=AW$2,0,IF($G41&gt;=AX$2,0,IF($K41&gt;=$J41,0,IF($O41&lt;=AX$2,($J41-(SUM($K41,SUM($Z41:AW41)))),IF($L41=$D$139,(($J41-$K41)/$P41),(($J41-SUM($Z41:AW41))*$Q41))*IF($V41&lt;=AX$2,(DATEDIF(AW$2,$V41,"D")/365),IF($G41&gt;AW$2,(DATEDIF($G41,AX$2,"D")/365),1)))))))</f>
        <v>0</v>
      </c>
      <c r="AY41" s="53">
        <f>IF($V41&lt;=AX$2,0,IF($O41&lt;=AX$2,0,IF($G41&gt;=AY$2,0,IF($K41&gt;=$J41,0,IF($O41&lt;=AY$2,($J41-(SUM($K41,SUM($Z41:AX41)))),IF($L41=$D$139,(($J41-$K41)/$P41),(($J41-SUM($Z41:AX41))*$Q41))*IF($V41&lt;=AY$2,(DATEDIF(AX$2,$V41,"D")/365),IF($G41&gt;AX$2,(DATEDIF($G41,AY$2,"D")/365),1)))))))</f>
        <v>0</v>
      </c>
      <c r="AZ41" s="52"/>
      <c r="BA41" s="52"/>
      <c r="BB41" s="126">
        <f>IF($V41&lt;=BB$2,0,IF($G41&gt;=BB$2,0,IF($G41&gt;$W$3,(J41-Z41),IF($G41&lt;=$W$3,J41-SUM(W41,$Z41:Z41),0))))</f>
        <v>0</v>
      </c>
      <c r="BC41" s="53">
        <f t="shared" si="17"/>
        <v>0</v>
      </c>
      <c r="BD41" s="52">
        <f t="shared" si="17"/>
        <v>0</v>
      </c>
      <c r="BE41" s="53">
        <f t="shared" si="17"/>
        <v>0</v>
      </c>
      <c r="BF41" s="52">
        <f t="shared" si="17"/>
        <v>0</v>
      </c>
      <c r="BG41" s="53">
        <f t="shared" si="17"/>
        <v>0</v>
      </c>
      <c r="BH41" s="52">
        <f t="shared" si="17"/>
        <v>0</v>
      </c>
      <c r="BI41" s="53">
        <f t="shared" si="17"/>
        <v>0</v>
      </c>
      <c r="BJ41" s="52">
        <f t="shared" si="17"/>
        <v>0</v>
      </c>
      <c r="BK41" s="53">
        <f t="shared" si="17"/>
        <v>0</v>
      </c>
      <c r="BL41" s="52">
        <f t="shared" si="17"/>
        <v>0</v>
      </c>
      <c r="BM41" s="53">
        <f t="shared" si="17"/>
        <v>0</v>
      </c>
      <c r="BN41" s="52">
        <f t="shared" si="17"/>
        <v>0</v>
      </c>
      <c r="BO41" s="53">
        <f t="shared" si="17"/>
        <v>0</v>
      </c>
      <c r="BP41" s="52">
        <f t="shared" si="17"/>
        <v>0</v>
      </c>
      <c r="BQ41" s="53">
        <f t="shared" si="17"/>
        <v>0</v>
      </c>
      <c r="BR41" s="52">
        <f t="shared" si="17"/>
        <v>0</v>
      </c>
      <c r="BS41" s="53">
        <f t="shared" si="18"/>
        <v>0</v>
      </c>
      <c r="BT41" s="52">
        <f t="shared" si="18"/>
        <v>0</v>
      </c>
      <c r="BU41" s="53">
        <f t="shared" si="18"/>
        <v>0</v>
      </c>
      <c r="BV41" s="52">
        <f t="shared" si="18"/>
        <v>0</v>
      </c>
      <c r="BW41" s="53">
        <f t="shared" si="18"/>
        <v>0</v>
      </c>
      <c r="BX41" s="52">
        <f t="shared" si="18"/>
        <v>0</v>
      </c>
      <c r="BY41" s="53">
        <f t="shared" si="18"/>
        <v>0</v>
      </c>
      <c r="BZ41" s="52">
        <f t="shared" si="18"/>
        <v>0</v>
      </c>
      <c r="CA41" s="53">
        <f t="shared" si="18"/>
        <v>0</v>
      </c>
    </row>
    <row r="42" spans="1:79">
      <c r="A42" s="20">
        <v>41</v>
      </c>
      <c r="B42" s="20" t="s">
        <v>97</v>
      </c>
      <c r="C42" s="20" t="s">
        <v>126</v>
      </c>
      <c r="D42" s="2">
        <v>1985</v>
      </c>
      <c r="E42" s="3">
        <v>4</v>
      </c>
      <c r="F42" s="2">
        <v>1</v>
      </c>
      <c r="G42" s="55">
        <f t="shared" ref="G42:G105" si="21">DATE(D42,E42,F42)-1</f>
        <v>31137</v>
      </c>
      <c r="H42" s="4">
        <v>0</v>
      </c>
      <c r="I42" s="1">
        <v>0</v>
      </c>
      <c r="J42" s="51">
        <f t="shared" ref="J42:J105" si="22">H42-I42</f>
        <v>0</v>
      </c>
      <c r="K42" s="54">
        <f t="shared" ref="K42:K105" si="23">H42*0.05</f>
        <v>0</v>
      </c>
      <c r="L42" s="4" t="s">
        <v>96</v>
      </c>
      <c r="M42" s="54">
        <f t="shared" si="15"/>
        <v>30</v>
      </c>
      <c r="N42" s="53">
        <f t="shared" si="3"/>
        <v>29.019178082191782</v>
      </c>
      <c r="O42" s="55">
        <f t="shared" si="4"/>
        <v>42094</v>
      </c>
      <c r="P42" s="53">
        <f t="shared" si="5"/>
        <v>0.98082191780821759</v>
      </c>
      <c r="Q42" s="111">
        <f t="shared" si="6"/>
        <v>0</v>
      </c>
      <c r="R42" s="150" t="s">
        <v>130</v>
      </c>
      <c r="S42" s="151">
        <v>17</v>
      </c>
      <c r="T42" s="152">
        <v>4</v>
      </c>
      <c r="U42" s="151">
        <v>2035</v>
      </c>
      <c r="V42" s="116">
        <f t="shared" si="19"/>
        <v>54878</v>
      </c>
      <c r="W42" s="53">
        <f t="shared" si="8"/>
        <v>0</v>
      </c>
      <c r="X42" s="53">
        <f t="shared" si="9"/>
        <v>0</v>
      </c>
      <c r="Y42" s="53">
        <f t="shared" si="10"/>
        <v>0</v>
      </c>
      <c r="Z42" s="53">
        <f t="shared" si="20"/>
        <v>0</v>
      </c>
      <c r="AA42" s="53">
        <f>IF($V42&lt;=Z$2,0,IF($O42&lt;=Z$2,0,IF($G42&gt;=AA$2,0,IF($K42&gt;=$J42,0,IF($O42&lt;=AA$2,($J42-(SUM($K42,SUM($Z42:Z42)))),IF($L42=$D$139,(($J42-$K42)/$P42),(($J42-SUM($Z42:Z42))*$Q42))*IF($V42&lt;=AA$2,(DATEDIF(Z$2,$V42,"D")/365),IF($G42&gt;Z$2,(DATEDIF($G42,AA$2,"D")/365),1)))))))</f>
        <v>0</v>
      </c>
      <c r="AB42" s="53">
        <f>IF($V42&lt;=AA$2,0,IF($O42&lt;=AA$2,0,IF($G42&gt;=AB$2,0,IF($K42&gt;=$J42,0,IF($O42&lt;=AB$2,($J42-(SUM($K42,SUM($Z42:AA42)))),IF($L42=$D$139,(($J42-$K42)/$P42),(($J42-SUM($Z42:AA42))*$Q42))*IF($V42&lt;=AB$2,(DATEDIF(AA$2,$V42,"D")/365),IF($G42&gt;AA$2,(DATEDIF($G42,AB$2,"D")/365),1)))))))</f>
        <v>0</v>
      </c>
      <c r="AC42" s="53">
        <f>IF($V42&lt;=AB$2,0,IF($O42&lt;=AB$2,0,IF($G42&gt;=AC$2,0,IF($K42&gt;=$J42,0,IF($O42&lt;=AC$2,($J42-(SUM($K42,SUM($Z42:AB42)))),IF($L42=$D$139,(($J42-$K42)/$P42),(($J42-SUM($Z42:AB42))*$Q42))*IF($V42&lt;=AC$2,(DATEDIF(AB$2,$V42,"D")/365),IF($G42&gt;AB$2,(DATEDIF($G42,AC$2,"D")/365),1)))))))</f>
        <v>0</v>
      </c>
      <c r="AD42" s="53">
        <f>IF($V42&lt;=AC$2,0,IF($O42&lt;=AC$2,0,IF($G42&gt;=AD$2,0,IF($K42&gt;=$J42,0,IF($O42&lt;=AD$2,($J42-(SUM($K42,SUM($Z42:AC42)))),IF($L42=$D$139,(($J42-$K42)/$P42),(($J42-SUM($Z42:AC42))*$Q42))*IF($V42&lt;=AD$2,(DATEDIF(AC$2,$V42,"D")/365),IF($G42&gt;AC$2,(DATEDIF($G42,AD$2,"D")/365),1)))))))</f>
        <v>0</v>
      </c>
      <c r="AE42" s="53">
        <f>IF($V42&lt;=AD$2,0,IF($O42&lt;=AD$2,0,IF($G42&gt;=AE$2,0,IF($K42&gt;=$J42,0,IF($O42&lt;=AE$2,($J42-(SUM($K42,SUM($Z42:AD42)))),IF($L42=$D$139,(($J42-$K42)/$P42),(($J42-SUM($Z42:AD42))*$Q42))*IF($V42&lt;=AE$2,(DATEDIF(AD$2,$V42,"D")/365),IF($G42&gt;AD$2,(DATEDIF($G42,AE$2,"D")/365),1)))))))</f>
        <v>0</v>
      </c>
      <c r="AF42" s="53">
        <f>IF($V42&lt;=AE$2,0,IF($O42&lt;=AE$2,0,IF($G42&gt;=AF$2,0,IF($K42&gt;=$J42,0,IF($O42&lt;=AF$2,($J42-(SUM($K42,SUM($Z42:AE42)))),IF($L42=$D$139,(($J42-$K42)/$P42),(($J42-SUM($Z42:AE42))*$Q42))*IF($V42&lt;=AF$2,(DATEDIF(AE$2,$V42,"D")/365),IF($G42&gt;AE$2,(DATEDIF($G42,AF$2,"D")/365),1)))))))</f>
        <v>0</v>
      </c>
      <c r="AG42" s="53">
        <f>IF($V42&lt;=AF$2,0,IF($O42&lt;=AF$2,0,IF($G42&gt;=AG$2,0,IF($K42&gt;=$J42,0,IF($O42&lt;=AG$2,($J42-(SUM($K42,SUM($Z42:AF42)))),IF($L42=$D$139,(($J42-$K42)/$P42),(($J42-SUM($Z42:AF42))*$Q42))*IF($V42&lt;=AG$2,(DATEDIF(AF$2,$V42,"D")/365),IF($G42&gt;AF$2,(DATEDIF($G42,AG$2,"D")/365),1)))))))</f>
        <v>0</v>
      </c>
      <c r="AH42" s="53">
        <f>IF($V42&lt;=AG$2,0,IF($O42&lt;=AG$2,0,IF($G42&gt;=AH$2,0,IF($K42&gt;=$J42,0,IF($O42&lt;=AH$2,($J42-(SUM($K42,SUM($Z42:AG42)))),IF($L42=$D$139,(($J42-$K42)/$P42),(($J42-SUM($Z42:AG42))*$Q42))*IF($V42&lt;=AH$2,(DATEDIF(AG$2,$V42,"D")/365),IF($G42&gt;AG$2,(DATEDIF($G42,AH$2,"D")/365),1)))))))</f>
        <v>0</v>
      </c>
      <c r="AI42" s="53">
        <f>IF($V42&lt;=AH$2,0,IF($O42&lt;=AH$2,0,IF($G42&gt;=AI$2,0,IF($K42&gt;=$J42,0,IF($O42&lt;=AI$2,($J42-(SUM($K42,SUM($Z42:AH42)))),IF($L42=$D$139,(($J42-$K42)/$P42),(($J42-SUM($Z42:AH42))*$Q42))*IF($V42&lt;=AI$2,(DATEDIF(AH$2,$V42,"D")/365),IF($G42&gt;AH$2,(DATEDIF($G42,AI$2,"D")/365),1)))))))</f>
        <v>0</v>
      </c>
      <c r="AJ42" s="53">
        <f>IF($V42&lt;=AI$2,0,IF($O42&lt;=AI$2,0,IF($G42&gt;=AJ$2,0,IF($K42&gt;=$J42,0,IF($O42&lt;=AJ$2,($J42-(SUM($K42,SUM($Z42:AI42)))),IF($L42=$D$139,(($J42-$K42)/$P42),(($J42-SUM($Z42:AI42))*$Q42))*IF($V42&lt;=AJ$2,(DATEDIF(AI$2,$V42,"D")/365),IF($G42&gt;AI$2,(DATEDIF($G42,AJ$2,"D")/365),1)))))))</f>
        <v>0</v>
      </c>
      <c r="AK42" s="53">
        <f>IF($V42&lt;=AJ$2,0,IF($O42&lt;=AJ$2,0,IF($G42&gt;=AK$2,0,IF($K42&gt;=$J42,0,IF($O42&lt;=AK$2,($J42-(SUM($K42,SUM($Z42:AJ42)))),IF($L42=$D$139,(($J42-$K42)/$P42),(($J42-SUM($Z42:AJ42))*$Q42))*IF($V42&lt;=AK$2,(DATEDIF(AJ$2,$V42,"D")/365),IF($G42&gt;AJ$2,(DATEDIF($G42,AK$2,"D")/365),1)))))))</f>
        <v>0</v>
      </c>
      <c r="AL42" s="53">
        <f>IF($V42&lt;=AK$2,0,IF($O42&lt;=AK$2,0,IF($G42&gt;=AL$2,0,IF($K42&gt;=$J42,0,IF($O42&lt;=AL$2,($J42-(SUM($K42,SUM($Z42:AK42)))),IF($L42=$D$139,(($J42-$K42)/$P42),(($J42-SUM($Z42:AK42))*$Q42))*IF($V42&lt;=AL$2,(DATEDIF(AK$2,$V42,"D")/365),IF($G42&gt;AK$2,(DATEDIF($G42,AL$2,"D")/365),1)))))))</f>
        <v>0</v>
      </c>
      <c r="AM42" s="53">
        <f>IF($V42&lt;=AL$2,0,IF($O42&lt;=AL$2,0,IF($G42&gt;=AM$2,0,IF($K42&gt;=$J42,0,IF($O42&lt;=AM$2,($J42-(SUM($K42,SUM($Z42:AL42)))),IF($L42=$D$139,(($J42-$K42)/$P42),(($J42-SUM($Z42:AL42))*$Q42))*IF($V42&lt;=AM$2,(DATEDIF(AL$2,$V42,"D")/365),IF($G42&gt;AL$2,(DATEDIF($G42,AM$2,"D")/365),1)))))))</f>
        <v>0</v>
      </c>
      <c r="AN42" s="53">
        <f>IF($V42&lt;=AM$2,0,IF($O42&lt;=AM$2,0,IF($G42&gt;=AN$2,0,IF($K42&gt;=$J42,0,IF($O42&lt;=AN$2,($J42-(SUM($K42,SUM($Z42:AM42)))),IF($L42=$D$139,(($J42-$K42)/$P42),(($J42-SUM($Z42:AM42))*$Q42))*IF($V42&lt;=AN$2,(DATEDIF(AM$2,$V42,"D")/365),IF($G42&gt;AM$2,(DATEDIF($G42,AN$2,"D")/365),1)))))))</f>
        <v>0</v>
      </c>
      <c r="AO42" s="53">
        <f>IF($V42&lt;=AN$2,0,IF($O42&lt;=AN$2,0,IF($G42&gt;=AO$2,0,IF($K42&gt;=$J42,0,IF($O42&lt;=AO$2,($J42-(SUM($K42,SUM($Z42:AN42)))),IF($L42=$D$139,(($J42-$K42)/$P42),(($J42-SUM($Z42:AN42))*$Q42))*IF($V42&lt;=AO$2,(DATEDIF(AN$2,$V42,"D")/365),IF($G42&gt;AN$2,(DATEDIF($G42,AO$2,"D")/365),1)))))))</f>
        <v>0</v>
      </c>
      <c r="AP42" s="53">
        <f>IF($V42&lt;=AO$2,0,IF($O42&lt;=AO$2,0,IF($G42&gt;=AP$2,0,IF($K42&gt;=$J42,0,IF($O42&lt;=AP$2,($J42-(SUM($K42,SUM($Z42:AO42)))),IF($L42=$D$139,(($J42-$K42)/$P42),(($J42-SUM($Z42:AO42))*$Q42))*IF($V42&lt;=AP$2,(DATEDIF(AO$2,$V42,"D")/365),IF($G42&gt;AO$2,(DATEDIF($G42,AP$2,"D")/365),1)))))))</f>
        <v>0</v>
      </c>
      <c r="AQ42" s="53">
        <f>IF($V42&lt;=AP$2,0,IF($O42&lt;=AP$2,0,IF($G42&gt;=AQ$2,0,IF($K42&gt;=$J42,0,IF($O42&lt;=AQ$2,($J42-(SUM($K42,SUM($Z42:AP42)))),IF($L42=$D$139,(($J42-$K42)/$P42),(($J42-SUM($Z42:AP42))*$Q42))*IF($V42&lt;=AQ$2,(DATEDIF(AP$2,$V42,"D")/365),IF($G42&gt;AP$2,(DATEDIF($G42,AQ$2,"D")/365),1)))))))</f>
        <v>0</v>
      </c>
      <c r="AR42" s="53">
        <f>IF($V42&lt;=AQ$2,0,IF($O42&lt;=AQ$2,0,IF($G42&gt;=AR$2,0,IF($K42&gt;=$J42,0,IF($O42&lt;=AR$2,($J42-(SUM($K42,SUM($Z42:AQ42)))),IF($L42=$D$139,(($J42-$K42)/$P42),(($J42-SUM($Z42:AQ42))*$Q42))*IF($V42&lt;=AR$2,(DATEDIF(AQ$2,$V42,"D")/365),IF($G42&gt;AQ$2,(DATEDIF($G42,AR$2,"D")/365),1)))))))</f>
        <v>0</v>
      </c>
      <c r="AS42" s="53">
        <f>IF($V42&lt;=AR$2,0,IF($O42&lt;=AR$2,0,IF($G42&gt;=AS$2,0,IF($K42&gt;=$J42,0,IF($O42&lt;=AS$2,($J42-(SUM($K42,SUM($Z42:AR42)))),IF($L42=$D$139,(($J42-$K42)/$P42),(($J42-SUM($Z42:AR42))*$Q42))*IF($V42&lt;=AS$2,(DATEDIF(AR$2,$V42,"D")/365),IF($G42&gt;AR$2,(DATEDIF($G42,AS$2,"D")/365),1)))))))</f>
        <v>0</v>
      </c>
      <c r="AT42" s="53">
        <f>IF($V42&lt;=AS$2,0,IF($O42&lt;=AS$2,0,IF($G42&gt;=AT$2,0,IF($K42&gt;=$J42,0,IF($O42&lt;=AT$2,($J42-(SUM($K42,SUM($Z42:AS42)))),IF($L42=$D$139,(($J42-$K42)/$P42),(($J42-SUM($Z42:AS42))*$Q42))*IF($V42&lt;=AT$2,(DATEDIF(AS$2,$V42,"D")/365),IF($G42&gt;AS$2,(DATEDIF($G42,AT$2,"D")/365),1)))))))</f>
        <v>0</v>
      </c>
      <c r="AU42" s="53">
        <f>IF($V42&lt;=AT$2,0,IF($O42&lt;=AT$2,0,IF($G42&gt;=AU$2,0,IF($K42&gt;=$J42,0,IF($O42&lt;=AU$2,($J42-(SUM($K42,SUM($Z42:AT42)))),IF($L42=$D$139,(($J42-$K42)/$P42),(($J42-SUM($Z42:AT42))*$Q42))*IF($V42&lt;=AU$2,(DATEDIF(AT$2,$V42,"D")/365),IF($G42&gt;AT$2,(DATEDIF($G42,AU$2,"D")/365),1)))))))</f>
        <v>0</v>
      </c>
      <c r="AV42" s="53">
        <f>IF($V42&lt;=AU$2,0,IF($O42&lt;=AU$2,0,IF($G42&gt;=AV$2,0,IF($K42&gt;=$J42,0,IF($O42&lt;=AV$2,($J42-(SUM($K42,SUM($Z42:AU42)))),IF($L42=$D$139,(($J42-$K42)/$P42),(($J42-SUM($Z42:AU42))*$Q42))*IF($V42&lt;=AV$2,(DATEDIF(AU$2,$V42,"D")/365),IF($G42&gt;AU$2,(DATEDIF($G42,AV$2,"D")/365),1)))))))</f>
        <v>0</v>
      </c>
      <c r="AW42" s="53">
        <f>IF($V42&lt;=AV$2,0,IF($O42&lt;=AV$2,0,IF($G42&gt;=AW$2,0,IF($K42&gt;=$J42,0,IF($O42&lt;=AW$2,($J42-(SUM($K42,SUM($Z42:AV42)))),IF($L42=$D$139,(($J42-$K42)/$P42),(($J42-SUM($Z42:AV42))*$Q42))*IF($V42&lt;=AW$2,(DATEDIF(AV$2,$V42,"D")/365),IF($G42&gt;AV$2,(DATEDIF($G42,AW$2,"D")/365),1)))))))</f>
        <v>0</v>
      </c>
      <c r="AX42" s="53">
        <f>IF($V42&lt;=AW$2,0,IF($O42&lt;=AW$2,0,IF($G42&gt;=AX$2,0,IF($K42&gt;=$J42,0,IF($O42&lt;=AX$2,($J42-(SUM($K42,SUM($Z42:AW42)))),IF($L42=$D$139,(($J42-$K42)/$P42),(($J42-SUM($Z42:AW42))*$Q42))*IF($V42&lt;=AX$2,(DATEDIF(AW$2,$V42,"D")/365),IF($G42&gt;AW$2,(DATEDIF($G42,AX$2,"D")/365),1)))))))</f>
        <v>0</v>
      </c>
      <c r="AY42" s="53">
        <f>IF($V42&lt;=AX$2,0,IF($O42&lt;=AX$2,0,IF($G42&gt;=AY$2,0,IF($K42&gt;=$J42,0,IF($O42&lt;=AY$2,($J42-(SUM($K42,SUM($Z42:AX42)))),IF($L42=$D$139,(($J42-$K42)/$P42),(($J42-SUM($Z42:AX42))*$Q42))*IF($V42&lt;=AY$2,(DATEDIF(AX$2,$V42,"D")/365),IF($G42&gt;AX$2,(DATEDIF($G42,AY$2,"D")/365),1)))))))</f>
        <v>0</v>
      </c>
      <c r="AZ42" s="52"/>
      <c r="BA42" s="52"/>
      <c r="BB42" s="126">
        <f>IF($V42&lt;=BB$2,0,IF($G42&gt;=BB$2,0,IF($G42&gt;$W$3,(J42-Z42),IF($G42&lt;=$W$3,J42-SUM(W42,$Z42:Z42),0))))</f>
        <v>0</v>
      </c>
      <c r="BC42" s="53">
        <f t="shared" si="17"/>
        <v>0</v>
      </c>
      <c r="BD42" s="52">
        <f t="shared" si="17"/>
        <v>0</v>
      </c>
      <c r="BE42" s="53">
        <f t="shared" si="17"/>
        <v>0</v>
      </c>
      <c r="BF42" s="52">
        <f t="shared" si="17"/>
        <v>0</v>
      </c>
      <c r="BG42" s="53">
        <f t="shared" si="17"/>
        <v>0</v>
      </c>
      <c r="BH42" s="52">
        <f t="shared" si="17"/>
        <v>0</v>
      </c>
      <c r="BI42" s="53">
        <f t="shared" si="17"/>
        <v>0</v>
      </c>
      <c r="BJ42" s="52">
        <f t="shared" si="17"/>
        <v>0</v>
      </c>
      <c r="BK42" s="53">
        <f t="shared" si="17"/>
        <v>0</v>
      </c>
      <c r="BL42" s="52">
        <f t="shared" si="17"/>
        <v>0</v>
      </c>
      <c r="BM42" s="53">
        <f t="shared" si="17"/>
        <v>0</v>
      </c>
      <c r="BN42" s="52">
        <f t="shared" si="17"/>
        <v>0</v>
      </c>
      <c r="BO42" s="53">
        <f t="shared" si="17"/>
        <v>0</v>
      </c>
      <c r="BP42" s="52">
        <f t="shared" si="17"/>
        <v>0</v>
      </c>
      <c r="BQ42" s="53">
        <f t="shared" si="17"/>
        <v>0</v>
      </c>
      <c r="BR42" s="52">
        <f t="shared" ref="BR42:CA77" si="24">IF($V42&lt;=BR$2,0,IF($G42&gt;=BR$2,0,IF($G42&gt;=BQ$2,$J42-AP42,BQ42-AP42)))</f>
        <v>0</v>
      </c>
      <c r="BS42" s="53">
        <f t="shared" si="18"/>
        <v>0</v>
      </c>
      <c r="BT42" s="52">
        <f t="shared" si="18"/>
        <v>0</v>
      </c>
      <c r="BU42" s="53">
        <f t="shared" si="18"/>
        <v>0</v>
      </c>
      <c r="BV42" s="52">
        <f t="shared" si="18"/>
        <v>0</v>
      </c>
      <c r="BW42" s="53">
        <f t="shared" si="18"/>
        <v>0</v>
      </c>
      <c r="BX42" s="52">
        <f t="shared" si="18"/>
        <v>0</v>
      </c>
      <c r="BY42" s="53">
        <f t="shared" si="18"/>
        <v>0</v>
      </c>
      <c r="BZ42" s="52">
        <f t="shared" si="18"/>
        <v>0</v>
      </c>
      <c r="CA42" s="53">
        <f t="shared" si="18"/>
        <v>0</v>
      </c>
    </row>
    <row r="43" spans="1:79">
      <c r="A43" s="20">
        <v>42</v>
      </c>
      <c r="B43" s="20" t="s">
        <v>97</v>
      </c>
      <c r="C43" s="20" t="s">
        <v>126</v>
      </c>
      <c r="D43" s="2">
        <v>1985</v>
      </c>
      <c r="E43" s="3">
        <v>4</v>
      </c>
      <c r="F43" s="2">
        <v>1</v>
      </c>
      <c r="G43" s="55">
        <f t="shared" si="21"/>
        <v>31137</v>
      </c>
      <c r="H43" s="4">
        <v>0</v>
      </c>
      <c r="I43" s="1">
        <v>0</v>
      </c>
      <c r="J43" s="51">
        <f t="shared" si="22"/>
        <v>0</v>
      </c>
      <c r="K43" s="54">
        <f t="shared" si="23"/>
        <v>0</v>
      </c>
      <c r="L43" s="4" t="s">
        <v>96</v>
      </c>
      <c r="M43" s="54">
        <f t="shared" si="15"/>
        <v>30</v>
      </c>
      <c r="N43" s="53">
        <f t="shared" si="3"/>
        <v>29.019178082191782</v>
      </c>
      <c r="O43" s="55">
        <f t="shared" si="4"/>
        <v>42094</v>
      </c>
      <c r="P43" s="53">
        <f t="shared" si="5"/>
        <v>0.98082191780821759</v>
      </c>
      <c r="Q43" s="111">
        <f t="shared" si="6"/>
        <v>0</v>
      </c>
      <c r="R43" s="150" t="s">
        <v>130</v>
      </c>
      <c r="S43" s="151">
        <v>17</v>
      </c>
      <c r="T43" s="152">
        <v>4</v>
      </c>
      <c r="U43" s="151">
        <v>2035</v>
      </c>
      <c r="V43" s="116">
        <f t="shared" si="19"/>
        <v>54878</v>
      </c>
      <c r="W43" s="53">
        <f t="shared" si="8"/>
        <v>0</v>
      </c>
      <c r="X43" s="53">
        <f t="shared" si="9"/>
        <v>0</v>
      </c>
      <c r="Y43" s="53">
        <f t="shared" si="10"/>
        <v>0</v>
      </c>
      <c r="Z43" s="53">
        <f t="shared" si="20"/>
        <v>0</v>
      </c>
      <c r="AA43" s="53">
        <f>IF($V43&lt;=Z$2,0,IF($O43&lt;=Z$2,0,IF($G43&gt;=AA$2,0,IF($K43&gt;=$J43,0,IF($O43&lt;=AA$2,($J43-(SUM($K43,SUM($Z43:Z43)))),IF($L43=$D$139,(($J43-$K43)/$P43),(($J43-SUM($Z43:Z43))*$Q43))*IF($V43&lt;=AA$2,(DATEDIF(Z$2,$V43,"D")/365),IF($G43&gt;Z$2,(DATEDIF($G43,AA$2,"D")/365),1)))))))</f>
        <v>0</v>
      </c>
      <c r="AB43" s="53">
        <f>IF($V43&lt;=AA$2,0,IF($O43&lt;=AA$2,0,IF($G43&gt;=AB$2,0,IF($K43&gt;=$J43,0,IF($O43&lt;=AB$2,($J43-(SUM($K43,SUM($Z43:AA43)))),IF($L43=$D$139,(($J43-$K43)/$P43),(($J43-SUM($Z43:AA43))*$Q43))*IF($V43&lt;=AB$2,(DATEDIF(AA$2,$V43,"D")/365),IF($G43&gt;AA$2,(DATEDIF($G43,AB$2,"D")/365),1)))))))</f>
        <v>0</v>
      </c>
      <c r="AC43" s="53">
        <f>IF($V43&lt;=AB$2,0,IF($O43&lt;=AB$2,0,IF($G43&gt;=AC$2,0,IF($K43&gt;=$J43,0,IF($O43&lt;=AC$2,($J43-(SUM($K43,SUM($Z43:AB43)))),IF($L43=$D$139,(($J43-$K43)/$P43),(($J43-SUM($Z43:AB43))*$Q43))*IF($V43&lt;=AC$2,(DATEDIF(AB$2,$V43,"D")/365),IF($G43&gt;AB$2,(DATEDIF($G43,AC$2,"D")/365),1)))))))</f>
        <v>0</v>
      </c>
      <c r="AD43" s="53">
        <f>IF($V43&lt;=AC$2,0,IF($O43&lt;=AC$2,0,IF($G43&gt;=AD$2,0,IF($K43&gt;=$J43,0,IF($O43&lt;=AD$2,($J43-(SUM($K43,SUM($Z43:AC43)))),IF($L43=$D$139,(($J43-$K43)/$P43),(($J43-SUM($Z43:AC43))*$Q43))*IF($V43&lt;=AD$2,(DATEDIF(AC$2,$V43,"D")/365),IF($G43&gt;AC$2,(DATEDIF($G43,AD$2,"D")/365),1)))))))</f>
        <v>0</v>
      </c>
      <c r="AE43" s="53">
        <f>IF($V43&lt;=AD$2,0,IF($O43&lt;=AD$2,0,IF($G43&gt;=AE$2,0,IF($K43&gt;=$J43,0,IF($O43&lt;=AE$2,($J43-(SUM($K43,SUM($Z43:AD43)))),IF($L43=$D$139,(($J43-$K43)/$P43),(($J43-SUM($Z43:AD43))*$Q43))*IF($V43&lt;=AE$2,(DATEDIF(AD$2,$V43,"D")/365),IF($G43&gt;AD$2,(DATEDIF($G43,AE$2,"D")/365),1)))))))</f>
        <v>0</v>
      </c>
      <c r="AF43" s="53">
        <f>IF($V43&lt;=AE$2,0,IF($O43&lt;=AE$2,0,IF($G43&gt;=AF$2,0,IF($K43&gt;=$J43,0,IF($O43&lt;=AF$2,($J43-(SUM($K43,SUM($Z43:AE43)))),IF($L43=$D$139,(($J43-$K43)/$P43),(($J43-SUM($Z43:AE43))*$Q43))*IF($V43&lt;=AF$2,(DATEDIF(AE$2,$V43,"D")/365),IF($G43&gt;AE$2,(DATEDIF($G43,AF$2,"D")/365),1)))))))</f>
        <v>0</v>
      </c>
      <c r="AG43" s="53">
        <f>IF($V43&lt;=AF$2,0,IF($O43&lt;=AF$2,0,IF($G43&gt;=AG$2,0,IF($K43&gt;=$J43,0,IF($O43&lt;=AG$2,($J43-(SUM($K43,SUM($Z43:AF43)))),IF($L43=$D$139,(($J43-$K43)/$P43),(($J43-SUM($Z43:AF43))*$Q43))*IF($V43&lt;=AG$2,(DATEDIF(AF$2,$V43,"D")/365),IF($G43&gt;AF$2,(DATEDIF($G43,AG$2,"D")/365),1)))))))</f>
        <v>0</v>
      </c>
      <c r="AH43" s="53">
        <f>IF($V43&lt;=AG$2,0,IF($O43&lt;=AG$2,0,IF($G43&gt;=AH$2,0,IF($K43&gt;=$J43,0,IF($O43&lt;=AH$2,($J43-(SUM($K43,SUM($Z43:AG43)))),IF($L43=$D$139,(($J43-$K43)/$P43),(($J43-SUM($Z43:AG43))*$Q43))*IF($V43&lt;=AH$2,(DATEDIF(AG$2,$V43,"D")/365),IF($G43&gt;AG$2,(DATEDIF($G43,AH$2,"D")/365),1)))))))</f>
        <v>0</v>
      </c>
      <c r="AI43" s="53">
        <f>IF($V43&lt;=AH$2,0,IF($O43&lt;=AH$2,0,IF($G43&gt;=AI$2,0,IF($K43&gt;=$J43,0,IF($O43&lt;=AI$2,($J43-(SUM($K43,SUM($Z43:AH43)))),IF($L43=$D$139,(($J43-$K43)/$P43),(($J43-SUM($Z43:AH43))*$Q43))*IF($V43&lt;=AI$2,(DATEDIF(AH$2,$V43,"D")/365),IF($G43&gt;AH$2,(DATEDIF($G43,AI$2,"D")/365),1)))))))</f>
        <v>0</v>
      </c>
      <c r="AJ43" s="53">
        <f>IF($V43&lt;=AI$2,0,IF($O43&lt;=AI$2,0,IF($G43&gt;=AJ$2,0,IF($K43&gt;=$J43,0,IF($O43&lt;=AJ$2,($J43-(SUM($K43,SUM($Z43:AI43)))),IF($L43=$D$139,(($J43-$K43)/$P43),(($J43-SUM($Z43:AI43))*$Q43))*IF($V43&lt;=AJ$2,(DATEDIF(AI$2,$V43,"D")/365),IF($G43&gt;AI$2,(DATEDIF($G43,AJ$2,"D")/365),1)))))))</f>
        <v>0</v>
      </c>
      <c r="AK43" s="53">
        <f>IF($V43&lt;=AJ$2,0,IF($O43&lt;=AJ$2,0,IF($G43&gt;=AK$2,0,IF($K43&gt;=$J43,0,IF($O43&lt;=AK$2,($J43-(SUM($K43,SUM($Z43:AJ43)))),IF($L43=$D$139,(($J43-$K43)/$P43),(($J43-SUM($Z43:AJ43))*$Q43))*IF($V43&lt;=AK$2,(DATEDIF(AJ$2,$V43,"D")/365),IF($G43&gt;AJ$2,(DATEDIF($G43,AK$2,"D")/365),1)))))))</f>
        <v>0</v>
      </c>
      <c r="AL43" s="53">
        <f>IF($V43&lt;=AK$2,0,IF($O43&lt;=AK$2,0,IF($G43&gt;=AL$2,0,IF($K43&gt;=$J43,0,IF($O43&lt;=AL$2,($J43-(SUM($K43,SUM($Z43:AK43)))),IF($L43=$D$139,(($J43-$K43)/$P43),(($J43-SUM($Z43:AK43))*$Q43))*IF($V43&lt;=AL$2,(DATEDIF(AK$2,$V43,"D")/365),IF($G43&gt;AK$2,(DATEDIF($G43,AL$2,"D")/365),1)))))))</f>
        <v>0</v>
      </c>
      <c r="AM43" s="53">
        <f>IF($V43&lt;=AL$2,0,IF($O43&lt;=AL$2,0,IF($G43&gt;=AM$2,0,IF($K43&gt;=$J43,0,IF($O43&lt;=AM$2,($J43-(SUM($K43,SUM($Z43:AL43)))),IF($L43=$D$139,(($J43-$K43)/$P43),(($J43-SUM($Z43:AL43))*$Q43))*IF($V43&lt;=AM$2,(DATEDIF(AL$2,$V43,"D")/365),IF($G43&gt;AL$2,(DATEDIF($G43,AM$2,"D")/365),1)))))))</f>
        <v>0</v>
      </c>
      <c r="AN43" s="53">
        <f>IF($V43&lt;=AM$2,0,IF($O43&lt;=AM$2,0,IF($G43&gt;=AN$2,0,IF($K43&gt;=$J43,0,IF($O43&lt;=AN$2,($J43-(SUM($K43,SUM($Z43:AM43)))),IF($L43=$D$139,(($J43-$K43)/$P43),(($J43-SUM($Z43:AM43))*$Q43))*IF($V43&lt;=AN$2,(DATEDIF(AM$2,$V43,"D")/365),IF($G43&gt;AM$2,(DATEDIF($G43,AN$2,"D")/365),1)))))))</f>
        <v>0</v>
      </c>
      <c r="AO43" s="53">
        <f>IF($V43&lt;=AN$2,0,IF($O43&lt;=AN$2,0,IF($G43&gt;=AO$2,0,IF($K43&gt;=$J43,0,IF($O43&lt;=AO$2,($J43-(SUM($K43,SUM($Z43:AN43)))),IF($L43=$D$139,(($J43-$K43)/$P43),(($J43-SUM($Z43:AN43))*$Q43))*IF($V43&lt;=AO$2,(DATEDIF(AN$2,$V43,"D")/365),IF($G43&gt;AN$2,(DATEDIF($G43,AO$2,"D")/365),1)))))))</f>
        <v>0</v>
      </c>
      <c r="AP43" s="53">
        <f>IF($V43&lt;=AO$2,0,IF($O43&lt;=AO$2,0,IF($G43&gt;=AP$2,0,IF($K43&gt;=$J43,0,IF($O43&lt;=AP$2,($J43-(SUM($K43,SUM($Z43:AO43)))),IF($L43=$D$139,(($J43-$K43)/$P43),(($J43-SUM($Z43:AO43))*$Q43))*IF($V43&lt;=AP$2,(DATEDIF(AO$2,$V43,"D")/365),IF($G43&gt;AO$2,(DATEDIF($G43,AP$2,"D")/365),1)))))))</f>
        <v>0</v>
      </c>
      <c r="AQ43" s="53">
        <f>IF($V43&lt;=AP$2,0,IF($O43&lt;=AP$2,0,IF($G43&gt;=AQ$2,0,IF($K43&gt;=$J43,0,IF($O43&lt;=AQ$2,($J43-(SUM($K43,SUM($Z43:AP43)))),IF($L43=$D$139,(($J43-$K43)/$P43),(($J43-SUM($Z43:AP43))*$Q43))*IF($V43&lt;=AQ$2,(DATEDIF(AP$2,$V43,"D")/365),IF($G43&gt;AP$2,(DATEDIF($G43,AQ$2,"D")/365),1)))))))</f>
        <v>0</v>
      </c>
      <c r="AR43" s="53">
        <f>IF($V43&lt;=AQ$2,0,IF($O43&lt;=AQ$2,0,IF($G43&gt;=AR$2,0,IF($K43&gt;=$J43,0,IF($O43&lt;=AR$2,($J43-(SUM($K43,SUM($Z43:AQ43)))),IF($L43=$D$139,(($J43-$K43)/$P43),(($J43-SUM($Z43:AQ43))*$Q43))*IF($V43&lt;=AR$2,(DATEDIF(AQ$2,$V43,"D")/365),IF($G43&gt;AQ$2,(DATEDIF($G43,AR$2,"D")/365),1)))))))</f>
        <v>0</v>
      </c>
      <c r="AS43" s="53">
        <f>IF($V43&lt;=AR$2,0,IF($O43&lt;=AR$2,0,IF($G43&gt;=AS$2,0,IF($K43&gt;=$J43,0,IF($O43&lt;=AS$2,($J43-(SUM($K43,SUM($Z43:AR43)))),IF($L43=$D$139,(($J43-$K43)/$P43),(($J43-SUM($Z43:AR43))*$Q43))*IF($V43&lt;=AS$2,(DATEDIF(AR$2,$V43,"D")/365),IF($G43&gt;AR$2,(DATEDIF($G43,AS$2,"D")/365),1)))))))</f>
        <v>0</v>
      </c>
      <c r="AT43" s="53">
        <f>IF($V43&lt;=AS$2,0,IF($O43&lt;=AS$2,0,IF($G43&gt;=AT$2,0,IF($K43&gt;=$J43,0,IF($O43&lt;=AT$2,($J43-(SUM($K43,SUM($Z43:AS43)))),IF($L43=$D$139,(($J43-$K43)/$P43),(($J43-SUM($Z43:AS43))*$Q43))*IF($V43&lt;=AT$2,(DATEDIF(AS$2,$V43,"D")/365),IF($G43&gt;AS$2,(DATEDIF($G43,AT$2,"D")/365),1)))))))</f>
        <v>0</v>
      </c>
      <c r="AU43" s="53">
        <f>IF($V43&lt;=AT$2,0,IF($O43&lt;=AT$2,0,IF($G43&gt;=AU$2,0,IF($K43&gt;=$J43,0,IF($O43&lt;=AU$2,($J43-(SUM($K43,SUM($Z43:AT43)))),IF($L43=$D$139,(($J43-$K43)/$P43),(($J43-SUM($Z43:AT43))*$Q43))*IF($V43&lt;=AU$2,(DATEDIF(AT$2,$V43,"D")/365),IF($G43&gt;AT$2,(DATEDIF($G43,AU$2,"D")/365),1)))))))</f>
        <v>0</v>
      </c>
      <c r="AV43" s="53">
        <f>IF($V43&lt;=AU$2,0,IF($O43&lt;=AU$2,0,IF($G43&gt;=AV$2,0,IF($K43&gt;=$J43,0,IF($O43&lt;=AV$2,($J43-(SUM($K43,SUM($Z43:AU43)))),IF($L43=$D$139,(($J43-$K43)/$P43),(($J43-SUM($Z43:AU43))*$Q43))*IF($V43&lt;=AV$2,(DATEDIF(AU$2,$V43,"D")/365),IF($G43&gt;AU$2,(DATEDIF($G43,AV$2,"D")/365),1)))))))</f>
        <v>0</v>
      </c>
      <c r="AW43" s="53">
        <f>IF($V43&lt;=AV$2,0,IF($O43&lt;=AV$2,0,IF($G43&gt;=AW$2,0,IF($K43&gt;=$J43,0,IF($O43&lt;=AW$2,($J43-(SUM($K43,SUM($Z43:AV43)))),IF($L43=$D$139,(($J43-$K43)/$P43),(($J43-SUM($Z43:AV43))*$Q43))*IF($V43&lt;=AW$2,(DATEDIF(AV$2,$V43,"D")/365),IF($G43&gt;AV$2,(DATEDIF($G43,AW$2,"D")/365),1)))))))</f>
        <v>0</v>
      </c>
      <c r="AX43" s="53">
        <f>IF($V43&lt;=AW$2,0,IF($O43&lt;=AW$2,0,IF($G43&gt;=AX$2,0,IF($K43&gt;=$J43,0,IF($O43&lt;=AX$2,($J43-(SUM($K43,SUM($Z43:AW43)))),IF($L43=$D$139,(($J43-$K43)/$P43),(($J43-SUM($Z43:AW43))*$Q43))*IF($V43&lt;=AX$2,(DATEDIF(AW$2,$V43,"D")/365),IF($G43&gt;AW$2,(DATEDIF($G43,AX$2,"D")/365),1)))))))</f>
        <v>0</v>
      </c>
      <c r="AY43" s="53">
        <f>IF($V43&lt;=AX$2,0,IF($O43&lt;=AX$2,0,IF($G43&gt;=AY$2,0,IF($K43&gt;=$J43,0,IF($O43&lt;=AY$2,($J43-(SUM($K43,SUM($Z43:AX43)))),IF($L43=$D$139,(($J43-$K43)/$P43),(($J43-SUM($Z43:AX43))*$Q43))*IF($V43&lt;=AY$2,(DATEDIF(AX$2,$V43,"D")/365),IF($G43&gt;AX$2,(DATEDIF($G43,AY$2,"D")/365),1)))))))</f>
        <v>0</v>
      </c>
      <c r="AZ43" s="52"/>
      <c r="BA43" s="52"/>
      <c r="BB43" s="126">
        <f>IF($V43&lt;=BB$2,0,IF($G43&gt;=BB$2,0,IF($G43&gt;$W$3,(J43-Z43),IF($G43&lt;=$W$3,J43-SUM(W43,$Z43:Z43),0))))</f>
        <v>0</v>
      </c>
      <c r="BC43" s="53">
        <f t="shared" ref="BC43:BQ59" si="25">IF($V43&lt;=BC$2,0,IF($G43&gt;=BC$2,0,IF($G43&gt;=BB$2,$J43-AA43,BB43-AA43)))</f>
        <v>0</v>
      </c>
      <c r="BD43" s="52">
        <f t="shared" si="25"/>
        <v>0</v>
      </c>
      <c r="BE43" s="53">
        <f t="shared" si="25"/>
        <v>0</v>
      </c>
      <c r="BF43" s="52">
        <f t="shared" si="25"/>
        <v>0</v>
      </c>
      <c r="BG43" s="53">
        <f t="shared" si="25"/>
        <v>0</v>
      </c>
      <c r="BH43" s="52">
        <f t="shared" si="25"/>
        <v>0</v>
      </c>
      <c r="BI43" s="53">
        <f t="shared" si="25"/>
        <v>0</v>
      </c>
      <c r="BJ43" s="52">
        <f t="shared" si="25"/>
        <v>0</v>
      </c>
      <c r="BK43" s="53">
        <f t="shared" si="25"/>
        <v>0</v>
      </c>
      <c r="BL43" s="52">
        <f t="shared" si="25"/>
        <v>0</v>
      </c>
      <c r="BM43" s="53">
        <f t="shared" si="25"/>
        <v>0</v>
      </c>
      <c r="BN43" s="52">
        <f t="shared" si="25"/>
        <v>0</v>
      </c>
      <c r="BO43" s="53">
        <f t="shared" si="25"/>
        <v>0</v>
      </c>
      <c r="BP43" s="52">
        <f t="shared" si="25"/>
        <v>0</v>
      </c>
      <c r="BQ43" s="53">
        <f t="shared" si="25"/>
        <v>0</v>
      </c>
      <c r="BR43" s="52">
        <f t="shared" si="24"/>
        <v>0</v>
      </c>
      <c r="BS43" s="53">
        <f t="shared" si="18"/>
        <v>0</v>
      </c>
      <c r="BT43" s="52">
        <f t="shared" si="18"/>
        <v>0</v>
      </c>
      <c r="BU43" s="53">
        <f t="shared" si="18"/>
        <v>0</v>
      </c>
      <c r="BV43" s="52">
        <f t="shared" si="18"/>
        <v>0</v>
      </c>
      <c r="BW43" s="53">
        <f t="shared" si="18"/>
        <v>0</v>
      </c>
      <c r="BX43" s="52">
        <f t="shared" si="18"/>
        <v>0</v>
      </c>
      <c r="BY43" s="53">
        <f t="shared" si="18"/>
        <v>0</v>
      </c>
      <c r="BZ43" s="52">
        <f t="shared" si="18"/>
        <v>0</v>
      </c>
      <c r="CA43" s="53">
        <f t="shared" si="18"/>
        <v>0</v>
      </c>
    </row>
    <row r="44" spans="1:79">
      <c r="A44" s="20">
        <v>43</v>
      </c>
      <c r="B44" s="20" t="s">
        <v>97</v>
      </c>
      <c r="C44" s="20" t="s">
        <v>126</v>
      </c>
      <c r="D44" s="2">
        <v>1985</v>
      </c>
      <c r="E44" s="3">
        <v>4</v>
      </c>
      <c r="F44" s="2">
        <v>1</v>
      </c>
      <c r="G44" s="55">
        <f t="shared" si="21"/>
        <v>31137</v>
      </c>
      <c r="H44" s="4">
        <v>0</v>
      </c>
      <c r="I44" s="1">
        <v>0</v>
      </c>
      <c r="J44" s="51">
        <f t="shared" si="22"/>
        <v>0</v>
      </c>
      <c r="K44" s="54">
        <f t="shared" si="23"/>
        <v>0</v>
      </c>
      <c r="L44" s="4" t="s">
        <v>96</v>
      </c>
      <c r="M44" s="54">
        <f t="shared" si="15"/>
        <v>30</v>
      </c>
      <c r="N44" s="53">
        <f t="shared" si="3"/>
        <v>29.019178082191782</v>
      </c>
      <c r="O44" s="55">
        <f t="shared" si="4"/>
        <v>42094</v>
      </c>
      <c r="P44" s="53">
        <f t="shared" si="5"/>
        <v>0.98082191780821759</v>
      </c>
      <c r="Q44" s="111">
        <f t="shared" si="6"/>
        <v>0</v>
      </c>
      <c r="R44" s="150" t="s">
        <v>130</v>
      </c>
      <c r="S44" s="151">
        <v>17</v>
      </c>
      <c r="T44" s="152">
        <v>4</v>
      </c>
      <c r="U44" s="151">
        <v>2035</v>
      </c>
      <c r="V44" s="116">
        <f t="shared" si="19"/>
        <v>54878</v>
      </c>
      <c r="W44" s="53">
        <f t="shared" si="8"/>
        <v>0</v>
      </c>
      <c r="X44" s="53">
        <f t="shared" si="9"/>
        <v>0</v>
      </c>
      <c r="Y44" s="53">
        <f t="shared" si="10"/>
        <v>0</v>
      </c>
      <c r="Z44" s="53">
        <f t="shared" si="20"/>
        <v>0</v>
      </c>
      <c r="AA44" s="53">
        <f>IF($V44&lt;=Z$2,0,IF($O44&lt;=Z$2,0,IF($G44&gt;=AA$2,0,IF($K44&gt;=$J44,0,IF($O44&lt;=AA$2,($J44-(SUM($K44,SUM($Z44:Z44)))),IF($L44=$D$139,(($J44-$K44)/$P44),(($J44-SUM($Z44:Z44))*$Q44))*IF($V44&lt;=AA$2,(DATEDIF(Z$2,$V44,"D")/365),IF($G44&gt;Z$2,(DATEDIF($G44,AA$2,"D")/365),1)))))))</f>
        <v>0</v>
      </c>
      <c r="AB44" s="53">
        <f>IF($V44&lt;=AA$2,0,IF($O44&lt;=AA$2,0,IF($G44&gt;=AB$2,0,IF($K44&gt;=$J44,0,IF($O44&lt;=AB$2,($J44-(SUM($K44,SUM($Z44:AA44)))),IF($L44=$D$139,(($J44-$K44)/$P44),(($J44-SUM($Z44:AA44))*$Q44))*IF($V44&lt;=AB$2,(DATEDIF(AA$2,$V44,"D")/365),IF($G44&gt;AA$2,(DATEDIF($G44,AB$2,"D")/365),1)))))))</f>
        <v>0</v>
      </c>
      <c r="AC44" s="53">
        <f>IF($V44&lt;=AB$2,0,IF($O44&lt;=AB$2,0,IF($G44&gt;=AC$2,0,IF($K44&gt;=$J44,0,IF($O44&lt;=AC$2,($J44-(SUM($K44,SUM($Z44:AB44)))),IF($L44=$D$139,(($J44-$K44)/$P44),(($J44-SUM($Z44:AB44))*$Q44))*IF($V44&lt;=AC$2,(DATEDIF(AB$2,$V44,"D")/365),IF($G44&gt;AB$2,(DATEDIF($G44,AC$2,"D")/365),1)))))))</f>
        <v>0</v>
      </c>
      <c r="AD44" s="53">
        <f>IF($V44&lt;=AC$2,0,IF($O44&lt;=AC$2,0,IF($G44&gt;=AD$2,0,IF($K44&gt;=$J44,0,IF($O44&lt;=AD$2,($J44-(SUM($K44,SUM($Z44:AC44)))),IF($L44=$D$139,(($J44-$K44)/$P44),(($J44-SUM($Z44:AC44))*$Q44))*IF($V44&lt;=AD$2,(DATEDIF(AC$2,$V44,"D")/365),IF($G44&gt;AC$2,(DATEDIF($G44,AD$2,"D")/365),1)))))))</f>
        <v>0</v>
      </c>
      <c r="AE44" s="53">
        <f>IF($V44&lt;=AD$2,0,IF($O44&lt;=AD$2,0,IF($G44&gt;=AE$2,0,IF($K44&gt;=$J44,0,IF($O44&lt;=AE$2,($J44-(SUM($K44,SUM($Z44:AD44)))),IF($L44=$D$139,(($J44-$K44)/$P44),(($J44-SUM($Z44:AD44))*$Q44))*IF($V44&lt;=AE$2,(DATEDIF(AD$2,$V44,"D")/365),IF($G44&gt;AD$2,(DATEDIF($G44,AE$2,"D")/365),1)))))))</f>
        <v>0</v>
      </c>
      <c r="AF44" s="53">
        <f>IF($V44&lt;=AE$2,0,IF($O44&lt;=AE$2,0,IF($G44&gt;=AF$2,0,IF($K44&gt;=$J44,0,IF($O44&lt;=AF$2,($J44-(SUM($K44,SUM($Z44:AE44)))),IF($L44=$D$139,(($J44-$K44)/$P44),(($J44-SUM($Z44:AE44))*$Q44))*IF($V44&lt;=AF$2,(DATEDIF(AE$2,$V44,"D")/365),IF($G44&gt;AE$2,(DATEDIF($G44,AF$2,"D")/365),1)))))))</f>
        <v>0</v>
      </c>
      <c r="AG44" s="53">
        <f>IF($V44&lt;=AF$2,0,IF($O44&lt;=AF$2,0,IF($G44&gt;=AG$2,0,IF($K44&gt;=$J44,0,IF($O44&lt;=AG$2,($J44-(SUM($K44,SUM($Z44:AF44)))),IF($L44=$D$139,(($J44-$K44)/$P44),(($J44-SUM($Z44:AF44))*$Q44))*IF($V44&lt;=AG$2,(DATEDIF(AF$2,$V44,"D")/365),IF($G44&gt;AF$2,(DATEDIF($G44,AG$2,"D")/365),1)))))))</f>
        <v>0</v>
      </c>
      <c r="AH44" s="53">
        <f>IF($V44&lt;=AG$2,0,IF($O44&lt;=AG$2,0,IF($G44&gt;=AH$2,0,IF($K44&gt;=$J44,0,IF($O44&lt;=AH$2,($J44-(SUM($K44,SUM($Z44:AG44)))),IF($L44=$D$139,(($J44-$K44)/$P44),(($J44-SUM($Z44:AG44))*$Q44))*IF($V44&lt;=AH$2,(DATEDIF(AG$2,$V44,"D")/365),IF($G44&gt;AG$2,(DATEDIF($G44,AH$2,"D")/365),1)))))))</f>
        <v>0</v>
      </c>
      <c r="AI44" s="53">
        <f>IF($V44&lt;=AH$2,0,IF($O44&lt;=AH$2,0,IF($G44&gt;=AI$2,0,IF($K44&gt;=$J44,0,IF($O44&lt;=AI$2,($J44-(SUM($K44,SUM($Z44:AH44)))),IF($L44=$D$139,(($J44-$K44)/$P44),(($J44-SUM($Z44:AH44))*$Q44))*IF($V44&lt;=AI$2,(DATEDIF(AH$2,$V44,"D")/365),IF($G44&gt;AH$2,(DATEDIF($G44,AI$2,"D")/365),1)))))))</f>
        <v>0</v>
      </c>
      <c r="AJ44" s="53">
        <f>IF($V44&lt;=AI$2,0,IF($O44&lt;=AI$2,0,IF($G44&gt;=AJ$2,0,IF($K44&gt;=$J44,0,IF($O44&lt;=AJ$2,($J44-(SUM($K44,SUM($Z44:AI44)))),IF($L44=$D$139,(($J44-$K44)/$P44),(($J44-SUM($Z44:AI44))*$Q44))*IF($V44&lt;=AJ$2,(DATEDIF(AI$2,$V44,"D")/365),IF($G44&gt;AI$2,(DATEDIF($G44,AJ$2,"D")/365),1)))))))</f>
        <v>0</v>
      </c>
      <c r="AK44" s="53">
        <f>IF($V44&lt;=AJ$2,0,IF($O44&lt;=AJ$2,0,IF($G44&gt;=AK$2,0,IF($K44&gt;=$J44,0,IF($O44&lt;=AK$2,($J44-(SUM($K44,SUM($Z44:AJ44)))),IF($L44=$D$139,(($J44-$K44)/$P44),(($J44-SUM($Z44:AJ44))*$Q44))*IF($V44&lt;=AK$2,(DATEDIF(AJ$2,$V44,"D")/365),IF($G44&gt;AJ$2,(DATEDIF($G44,AK$2,"D")/365),1)))))))</f>
        <v>0</v>
      </c>
      <c r="AL44" s="53">
        <f>IF($V44&lt;=AK$2,0,IF($O44&lt;=AK$2,0,IF($G44&gt;=AL$2,0,IF($K44&gt;=$J44,0,IF($O44&lt;=AL$2,($J44-(SUM($K44,SUM($Z44:AK44)))),IF($L44=$D$139,(($J44-$K44)/$P44),(($J44-SUM($Z44:AK44))*$Q44))*IF($V44&lt;=AL$2,(DATEDIF(AK$2,$V44,"D")/365),IF($G44&gt;AK$2,(DATEDIF($G44,AL$2,"D")/365),1)))))))</f>
        <v>0</v>
      </c>
      <c r="AM44" s="53">
        <f>IF($V44&lt;=AL$2,0,IF($O44&lt;=AL$2,0,IF($G44&gt;=AM$2,0,IF($K44&gt;=$J44,0,IF($O44&lt;=AM$2,($J44-(SUM($K44,SUM($Z44:AL44)))),IF($L44=$D$139,(($J44-$K44)/$P44),(($J44-SUM($Z44:AL44))*$Q44))*IF($V44&lt;=AM$2,(DATEDIF(AL$2,$V44,"D")/365),IF($G44&gt;AL$2,(DATEDIF($G44,AM$2,"D")/365),1)))))))</f>
        <v>0</v>
      </c>
      <c r="AN44" s="53">
        <f>IF($V44&lt;=AM$2,0,IF($O44&lt;=AM$2,0,IF($G44&gt;=AN$2,0,IF($K44&gt;=$J44,0,IF($O44&lt;=AN$2,($J44-(SUM($K44,SUM($Z44:AM44)))),IF($L44=$D$139,(($J44-$K44)/$P44),(($J44-SUM($Z44:AM44))*$Q44))*IF($V44&lt;=AN$2,(DATEDIF(AM$2,$V44,"D")/365),IF($G44&gt;AM$2,(DATEDIF($G44,AN$2,"D")/365),1)))))))</f>
        <v>0</v>
      </c>
      <c r="AO44" s="53">
        <f>IF($V44&lt;=AN$2,0,IF($O44&lt;=AN$2,0,IF($G44&gt;=AO$2,0,IF($K44&gt;=$J44,0,IF($O44&lt;=AO$2,($J44-(SUM($K44,SUM($Z44:AN44)))),IF($L44=$D$139,(($J44-$K44)/$P44),(($J44-SUM($Z44:AN44))*$Q44))*IF($V44&lt;=AO$2,(DATEDIF(AN$2,$V44,"D")/365),IF($G44&gt;AN$2,(DATEDIF($G44,AO$2,"D")/365),1)))))))</f>
        <v>0</v>
      </c>
      <c r="AP44" s="53">
        <f>IF($V44&lt;=AO$2,0,IF($O44&lt;=AO$2,0,IF($G44&gt;=AP$2,0,IF($K44&gt;=$J44,0,IF($O44&lt;=AP$2,($J44-(SUM($K44,SUM($Z44:AO44)))),IF($L44=$D$139,(($J44-$K44)/$P44),(($J44-SUM($Z44:AO44))*$Q44))*IF($V44&lt;=AP$2,(DATEDIF(AO$2,$V44,"D")/365),IF($G44&gt;AO$2,(DATEDIF($G44,AP$2,"D")/365),1)))))))</f>
        <v>0</v>
      </c>
      <c r="AQ44" s="53">
        <f>IF($V44&lt;=AP$2,0,IF($O44&lt;=AP$2,0,IF($G44&gt;=AQ$2,0,IF($K44&gt;=$J44,0,IF($O44&lt;=AQ$2,($J44-(SUM($K44,SUM($Z44:AP44)))),IF($L44=$D$139,(($J44-$K44)/$P44),(($J44-SUM($Z44:AP44))*$Q44))*IF($V44&lt;=AQ$2,(DATEDIF(AP$2,$V44,"D")/365),IF($G44&gt;AP$2,(DATEDIF($G44,AQ$2,"D")/365),1)))))))</f>
        <v>0</v>
      </c>
      <c r="AR44" s="53">
        <f>IF($V44&lt;=AQ$2,0,IF($O44&lt;=AQ$2,0,IF($G44&gt;=AR$2,0,IF($K44&gt;=$J44,0,IF($O44&lt;=AR$2,($J44-(SUM($K44,SUM($Z44:AQ44)))),IF($L44=$D$139,(($J44-$K44)/$P44),(($J44-SUM($Z44:AQ44))*$Q44))*IF($V44&lt;=AR$2,(DATEDIF(AQ$2,$V44,"D")/365),IF($G44&gt;AQ$2,(DATEDIF($G44,AR$2,"D")/365),1)))))))</f>
        <v>0</v>
      </c>
      <c r="AS44" s="53">
        <f>IF($V44&lt;=AR$2,0,IF($O44&lt;=AR$2,0,IF($G44&gt;=AS$2,0,IF($K44&gt;=$J44,0,IF($O44&lt;=AS$2,($J44-(SUM($K44,SUM($Z44:AR44)))),IF($L44=$D$139,(($J44-$K44)/$P44),(($J44-SUM($Z44:AR44))*$Q44))*IF($V44&lt;=AS$2,(DATEDIF(AR$2,$V44,"D")/365),IF($G44&gt;AR$2,(DATEDIF($G44,AS$2,"D")/365),1)))))))</f>
        <v>0</v>
      </c>
      <c r="AT44" s="53">
        <f>IF($V44&lt;=AS$2,0,IF($O44&lt;=AS$2,0,IF($G44&gt;=AT$2,0,IF($K44&gt;=$J44,0,IF($O44&lt;=AT$2,($J44-(SUM($K44,SUM($Z44:AS44)))),IF($L44=$D$139,(($J44-$K44)/$P44),(($J44-SUM($Z44:AS44))*$Q44))*IF($V44&lt;=AT$2,(DATEDIF(AS$2,$V44,"D")/365),IF($G44&gt;AS$2,(DATEDIF($G44,AT$2,"D")/365),1)))))))</f>
        <v>0</v>
      </c>
      <c r="AU44" s="53">
        <f>IF($V44&lt;=AT$2,0,IF($O44&lt;=AT$2,0,IF($G44&gt;=AU$2,0,IF($K44&gt;=$J44,0,IF($O44&lt;=AU$2,($J44-(SUM($K44,SUM($Z44:AT44)))),IF($L44=$D$139,(($J44-$K44)/$P44),(($J44-SUM($Z44:AT44))*$Q44))*IF($V44&lt;=AU$2,(DATEDIF(AT$2,$V44,"D")/365),IF($G44&gt;AT$2,(DATEDIF($G44,AU$2,"D")/365),1)))))))</f>
        <v>0</v>
      </c>
      <c r="AV44" s="53">
        <f>IF($V44&lt;=AU$2,0,IF($O44&lt;=AU$2,0,IF($G44&gt;=AV$2,0,IF($K44&gt;=$J44,0,IF($O44&lt;=AV$2,($J44-(SUM($K44,SUM($Z44:AU44)))),IF($L44=$D$139,(($J44-$K44)/$P44),(($J44-SUM($Z44:AU44))*$Q44))*IF($V44&lt;=AV$2,(DATEDIF(AU$2,$V44,"D")/365),IF($G44&gt;AU$2,(DATEDIF($G44,AV$2,"D")/365),1)))))))</f>
        <v>0</v>
      </c>
      <c r="AW44" s="53">
        <f>IF($V44&lt;=AV$2,0,IF($O44&lt;=AV$2,0,IF($G44&gt;=AW$2,0,IF($K44&gt;=$J44,0,IF($O44&lt;=AW$2,($J44-(SUM($K44,SUM($Z44:AV44)))),IF($L44=$D$139,(($J44-$K44)/$P44),(($J44-SUM($Z44:AV44))*$Q44))*IF($V44&lt;=AW$2,(DATEDIF(AV$2,$V44,"D")/365),IF($G44&gt;AV$2,(DATEDIF($G44,AW$2,"D")/365),1)))))))</f>
        <v>0</v>
      </c>
      <c r="AX44" s="53">
        <f>IF($V44&lt;=AW$2,0,IF($O44&lt;=AW$2,0,IF($G44&gt;=AX$2,0,IF($K44&gt;=$J44,0,IF($O44&lt;=AX$2,($J44-(SUM($K44,SUM($Z44:AW44)))),IF($L44=$D$139,(($J44-$K44)/$P44),(($J44-SUM($Z44:AW44))*$Q44))*IF($V44&lt;=AX$2,(DATEDIF(AW$2,$V44,"D")/365),IF($G44&gt;AW$2,(DATEDIF($G44,AX$2,"D")/365),1)))))))</f>
        <v>0</v>
      </c>
      <c r="AY44" s="53">
        <f>IF($V44&lt;=AX$2,0,IF($O44&lt;=AX$2,0,IF($G44&gt;=AY$2,0,IF($K44&gt;=$J44,0,IF($O44&lt;=AY$2,($J44-(SUM($K44,SUM($Z44:AX44)))),IF($L44=$D$139,(($J44-$K44)/$P44),(($J44-SUM($Z44:AX44))*$Q44))*IF($V44&lt;=AY$2,(DATEDIF(AX$2,$V44,"D")/365),IF($G44&gt;AX$2,(DATEDIF($G44,AY$2,"D")/365),1)))))))</f>
        <v>0</v>
      </c>
      <c r="AZ44" s="52"/>
      <c r="BA44" s="52"/>
      <c r="BB44" s="126">
        <f>IF($V44&lt;=BB$2,0,IF($G44&gt;=BB$2,0,IF($G44&gt;$W$3,(J44-Z44),IF($G44&lt;=$W$3,J44-SUM(W44,$Z44:Z44),0))))</f>
        <v>0</v>
      </c>
      <c r="BC44" s="53">
        <f t="shared" si="25"/>
        <v>0</v>
      </c>
      <c r="BD44" s="52">
        <f t="shared" si="25"/>
        <v>0</v>
      </c>
      <c r="BE44" s="53">
        <f t="shared" si="25"/>
        <v>0</v>
      </c>
      <c r="BF44" s="52">
        <f t="shared" si="25"/>
        <v>0</v>
      </c>
      <c r="BG44" s="53">
        <f t="shared" si="25"/>
        <v>0</v>
      </c>
      <c r="BH44" s="52">
        <f t="shared" si="25"/>
        <v>0</v>
      </c>
      <c r="BI44" s="53">
        <f t="shared" si="25"/>
        <v>0</v>
      </c>
      <c r="BJ44" s="52">
        <f t="shared" si="25"/>
        <v>0</v>
      </c>
      <c r="BK44" s="53">
        <f t="shared" si="25"/>
        <v>0</v>
      </c>
      <c r="BL44" s="52">
        <f t="shared" si="25"/>
        <v>0</v>
      </c>
      <c r="BM44" s="53">
        <f t="shared" si="25"/>
        <v>0</v>
      </c>
      <c r="BN44" s="52">
        <f t="shared" si="25"/>
        <v>0</v>
      </c>
      <c r="BO44" s="53">
        <f t="shared" si="25"/>
        <v>0</v>
      </c>
      <c r="BP44" s="52">
        <f t="shared" si="25"/>
        <v>0</v>
      </c>
      <c r="BQ44" s="53">
        <f t="shared" si="25"/>
        <v>0</v>
      </c>
      <c r="BR44" s="52">
        <f t="shared" si="24"/>
        <v>0</v>
      </c>
      <c r="BS44" s="53">
        <f t="shared" si="18"/>
        <v>0</v>
      </c>
      <c r="BT44" s="52">
        <f t="shared" si="18"/>
        <v>0</v>
      </c>
      <c r="BU44" s="53">
        <f t="shared" si="18"/>
        <v>0</v>
      </c>
      <c r="BV44" s="52">
        <f t="shared" si="18"/>
        <v>0</v>
      </c>
      <c r="BW44" s="53">
        <f t="shared" si="18"/>
        <v>0</v>
      </c>
      <c r="BX44" s="52">
        <f t="shared" si="18"/>
        <v>0</v>
      </c>
      <c r="BY44" s="53">
        <f t="shared" si="18"/>
        <v>0</v>
      </c>
      <c r="BZ44" s="52">
        <f t="shared" si="18"/>
        <v>0</v>
      </c>
      <c r="CA44" s="53">
        <f t="shared" si="18"/>
        <v>0</v>
      </c>
    </row>
    <row r="45" spans="1:79">
      <c r="A45" s="20">
        <v>44</v>
      </c>
      <c r="B45" s="20" t="s">
        <v>97</v>
      </c>
      <c r="C45" s="20" t="s">
        <v>126</v>
      </c>
      <c r="D45" s="2">
        <v>1985</v>
      </c>
      <c r="E45" s="3">
        <v>4</v>
      </c>
      <c r="F45" s="2">
        <v>1</v>
      </c>
      <c r="G45" s="55">
        <f t="shared" si="21"/>
        <v>31137</v>
      </c>
      <c r="H45" s="4">
        <v>0</v>
      </c>
      <c r="I45" s="1">
        <v>0</v>
      </c>
      <c r="J45" s="51">
        <f t="shared" si="22"/>
        <v>0</v>
      </c>
      <c r="K45" s="54">
        <f t="shared" si="23"/>
        <v>0</v>
      </c>
      <c r="L45" s="4" t="s">
        <v>96</v>
      </c>
      <c r="M45" s="54">
        <f t="shared" si="15"/>
        <v>30</v>
      </c>
      <c r="N45" s="53">
        <f t="shared" si="3"/>
        <v>29.019178082191782</v>
      </c>
      <c r="O45" s="55">
        <f t="shared" si="4"/>
        <v>42094</v>
      </c>
      <c r="P45" s="53">
        <f t="shared" si="5"/>
        <v>0.98082191780821759</v>
      </c>
      <c r="Q45" s="111">
        <f t="shared" si="6"/>
        <v>0</v>
      </c>
      <c r="R45" s="150" t="s">
        <v>130</v>
      </c>
      <c r="S45" s="151">
        <v>17</v>
      </c>
      <c r="T45" s="152">
        <v>4</v>
      </c>
      <c r="U45" s="151">
        <v>2035</v>
      </c>
      <c r="V45" s="116">
        <f t="shared" si="19"/>
        <v>54878</v>
      </c>
      <c r="W45" s="53">
        <f t="shared" si="8"/>
        <v>0</v>
      </c>
      <c r="X45" s="53">
        <f t="shared" si="9"/>
        <v>0</v>
      </c>
      <c r="Y45" s="53">
        <f t="shared" si="10"/>
        <v>0</v>
      </c>
      <c r="Z45" s="53">
        <f t="shared" si="20"/>
        <v>0</v>
      </c>
      <c r="AA45" s="53">
        <f>IF($V45&lt;=Z$2,0,IF($O45&lt;=Z$2,0,IF($G45&gt;=AA$2,0,IF($K45&gt;=$J45,0,IF($O45&lt;=AA$2,($J45-(SUM($K45,SUM($Z45:Z45)))),IF($L45=$D$139,(($J45-$K45)/$P45),(($J45-SUM($Z45:Z45))*$Q45))*IF($V45&lt;=AA$2,(DATEDIF(Z$2,$V45,"D")/365),IF($G45&gt;Z$2,(DATEDIF($G45,AA$2,"D")/365),1)))))))</f>
        <v>0</v>
      </c>
      <c r="AB45" s="53">
        <f>IF($V45&lt;=AA$2,0,IF($O45&lt;=AA$2,0,IF($G45&gt;=AB$2,0,IF($K45&gt;=$J45,0,IF($O45&lt;=AB$2,($J45-(SUM($K45,SUM($Z45:AA45)))),IF($L45=$D$139,(($J45-$K45)/$P45),(($J45-SUM($Z45:AA45))*$Q45))*IF($V45&lt;=AB$2,(DATEDIF(AA$2,$V45,"D")/365),IF($G45&gt;AA$2,(DATEDIF($G45,AB$2,"D")/365),1)))))))</f>
        <v>0</v>
      </c>
      <c r="AC45" s="53">
        <f>IF($V45&lt;=AB$2,0,IF($O45&lt;=AB$2,0,IF($G45&gt;=AC$2,0,IF($K45&gt;=$J45,0,IF($O45&lt;=AC$2,($J45-(SUM($K45,SUM($Z45:AB45)))),IF($L45=$D$139,(($J45-$K45)/$P45),(($J45-SUM($Z45:AB45))*$Q45))*IF($V45&lt;=AC$2,(DATEDIF(AB$2,$V45,"D")/365),IF($G45&gt;AB$2,(DATEDIF($G45,AC$2,"D")/365),1)))))))</f>
        <v>0</v>
      </c>
      <c r="AD45" s="53">
        <f>IF($V45&lt;=AC$2,0,IF($O45&lt;=AC$2,0,IF($G45&gt;=AD$2,0,IF($K45&gt;=$J45,0,IF($O45&lt;=AD$2,($J45-(SUM($K45,SUM($Z45:AC45)))),IF($L45=$D$139,(($J45-$K45)/$P45),(($J45-SUM($Z45:AC45))*$Q45))*IF($V45&lt;=AD$2,(DATEDIF(AC$2,$V45,"D")/365),IF($G45&gt;AC$2,(DATEDIF($G45,AD$2,"D")/365),1)))))))</f>
        <v>0</v>
      </c>
      <c r="AE45" s="53">
        <f>IF($V45&lt;=AD$2,0,IF($O45&lt;=AD$2,0,IF($G45&gt;=AE$2,0,IF($K45&gt;=$J45,0,IF($O45&lt;=AE$2,($J45-(SUM($K45,SUM($Z45:AD45)))),IF($L45=$D$139,(($J45-$K45)/$P45),(($J45-SUM($Z45:AD45))*$Q45))*IF($V45&lt;=AE$2,(DATEDIF(AD$2,$V45,"D")/365),IF($G45&gt;AD$2,(DATEDIF($G45,AE$2,"D")/365),1)))))))</f>
        <v>0</v>
      </c>
      <c r="AF45" s="53">
        <f>IF($V45&lt;=AE$2,0,IF($O45&lt;=AE$2,0,IF($G45&gt;=AF$2,0,IF($K45&gt;=$J45,0,IF($O45&lt;=AF$2,($J45-(SUM($K45,SUM($Z45:AE45)))),IF($L45=$D$139,(($J45-$K45)/$P45),(($J45-SUM($Z45:AE45))*$Q45))*IF($V45&lt;=AF$2,(DATEDIF(AE$2,$V45,"D")/365),IF($G45&gt;AE$2,(DATEDIF($G45,AF$2,"D")/365),1)))))))</f>
        <v>0</v>
      </c>
      <c r="AG45" s="53">
        <f>IF($V45&lt;=AF$2,0,IF($O45&lt;=AF$2,0,IF($G45&gt;=AG$2,0,IF($K45&gt;=$J45,0,IF($O45&lt;=AG$2,($J45-(SUM($K45,SUM($Z45:AF45)))),IF($L45=$D$139,(($J45-$K45)/$P45),(($J45-SUM($Z45:AF45))*$Q45))*IF($V45&lt;=AG$2,(DATEDIF(AF$2,$V45,"D")/365),IF($G45&gt;AF$2,(DATEDIF($G45,AG$2,"D")/365),1)))))))</f>
        <v>0</v>
      </c>
      <c r="AH45" s="53">
        <f>IF($V45&lt;=AG$2,0,IF($O45&lt;=AG$2,0,IF($G45&gt;=AH$2,0,IF($K45&gt;=$J45,0,IF($O45&lt;=AH$2,($J45-(SUM($K45,SUM($Z45:AG45)))),IF($L45=$D$139,(($J45-$K45)/$P45),(($J45-SUM($Z45:AG45))*$Q45))*IF($V45&lt;=AH$2,(DATEDIF(AG$2,$V45,"D")/365),IF($G45&gt;AG$2,(DATEDIF($G45,AH$2,"D")/365),1)))))))</f>
        <v>0</v>
      </c>
      <c r="AI45" s="53">
        <f>IF($V45&lt;=AH$2,0,IF($O45&lt;=AH$2,0,IF($G45&gt;=AI$2,0,IF($K45&gt;=$J45,0,IF($O45&lt;=AI$2,($J45-(SUM($K45,SUM($Z45:AH45)))),IF($L45=$D$139,(($J45-$K45)/$P45),(($J45-SUM($Z45:AH45))*$Q45))*IF($V45&lt;=AI$2,(DATEDIF(AH$2,$V45,"D")/365),IF($G45&gt;AH$2,(DATEDIF($G45,AI$2,"D")/365),1)))))))</f>
        <v>0</v>
      </c>
      <c r="AJ45" s="53">
        <f>IF($V45&lt;=AI$2,0,IF($O45&lt;=AI$2,0,IF($G45&gt;=AJ$2,0,IF($K45&gt;=$J45,0,IF($O45&lt;=AJ$2,($J45-(SUM($K45,SUM($Z45:AI45)))),IF($L45=$D$139,(($J45-$K45)/$P45),(($J45-SUM($Z45:AI45))*$Q45))*IF($V45&lt;=AJ$2,(DATEDIF(AI$2,$V45,"D")/365),IF($G45&gt;AI$2,(DATEDIF($G45,AJ$2,"D")/365),1)))))))</f>
        <v>0</v>
      </c>
      <c r="AK45" s="53">
        <f>IF($V45&lt;=AJ$2,0,IF($O45&lt;=AJ$2,0,IF($G45&gt;=AK$2,0,IF($K45&gt;=$J45,0,IF($O45&lt;=AK$2,($J45-(SUM($K45,SUM($Z45:AJ45)))),IF($L45=$D$139,(($J45-$K45)/$P45),(($J45-SUM($Z45:AJ45))*$Q45))*IF($V45&lt;=AK$2,(DATEDIF(AJ$2,$V45,"D")/365),IF($G45&gt;AJ$2,(DATEDIF($G45,AK$2,"D")/365),1)))))))</f>
        <v>0</v>
      </c>
      <c r="AL45" s="53">
        <f>IF($V45&lt;=AK$2,0,IF($O45&lt;=AK$2,0,IF($G45&gt;=AL$2,0,IF($K45&gt;=$J45,0,IF($O45&lt;=AL$2,($J45-(SUM($K45,SUM($Z45:AK45)))),IF($L45=$D$139,(($J45-$K45)/$P45),(($J45-SUM($Z45:AK45))*$Q45))*IF($V45&lt;=AL$2,(DATEDIF(AK$2,$V45,"D")/365),IF($G45&gt;AK$2,(DATEDIF($G45,AL$2,"D")/365),1)))))))</f>
        <v>0</v>
      </c>
      <c r="AM45" s="53">
        <f>IF($V45&lt;=AL$2,0,IF($O45&lt;=AL$2,0,IF($G45&gt;=AM$2,0,IF($K45&gt;=$J45,0,IF($O45&lt;=AM$2,($J45-(SUM($K45,SUM($Z45:AL45)))),IF($L45=$D$139,(($J45-$K45)/$P45),(($J45-SUM($Z45:AL45))*$Q45))*IF($V45&lt;=AM$2,(DATEDIF(AL$2,$V45,"D")/365),IF($G45&gt;AL$2,(DATEDIF($G45,AM$2,"D")/365),1)))))))</f>
        <v>0</v>
      </c>
      <c r="AN45" s="53">
        <f>IF($V45&lt;=AM$2,0,IF($O45&lt;=AM$2,0,IF($G45&gt;=AN$2,0,IF($K45&gt;=$J45,0,IF($O45&lt;=AN$2,($J45-(SUM($K45,SUM($Z45:AM45)))),IF($L45=$D$139,(($J45-$K45)/$P45),(($J45-SUM($Z45:AM45))*$Q45))*IF($V45&lt;=AN$2,(DATEDIF(AM$2,$V45,"D")/365),IF($G45&gt;AM$2,(DATEDIF($G45,AN$2,"D")/365),1)))))))</f>
        <v>0</v>
      </c>
      <c r="AO45" s="53">
        <f>IF($V45&lt;=AN$2,0,IF($O45&lt;=AN$2,0,IF($G45&gt;=AO$2,0,IF($K45&gt;=$J45,0,IF($O45&lt;=AO$2,($J45-(SUM($K45,SUM($Z45:AN45)))),IF($L45=$D$139,(($J45-$K45)/$P45),(($J45-SUM($Z45:AN45))*$Q45))*IF($V45&lt;=AO$2,(DATEDIF(AN$2,$V45,"D")/365),IF($G45&gt;AN$2,(DATEDIF($G45,AO$2,"D")/365),1)))))))</f>
        <v>0</v>
      </c>
      <c r="AP45" s="53">
        <f>IF($V45&lt;=AO$2,0,IF($O45&lt;=AO$2,0,IF($G45&gt;=AP$2,0,IF($K45&gt;=$J45,0,IF($O45&lt;=AP$2,($J45-(SUM($K45,SUM($Z45:AO45)))),IF($L45=$D$139,(($J45-$K45)/$P45),(($J45-SUM($Z45:AO45))*$Q45))*IF($V45&lt;=AP$2,(DATEDIF(AO$2,$V45,"D")/365),IF($G45&gt;AO$2,(DATEDIF($G45,AP$2,"D")/365),1)))))))</f>
        <v>0</v>
      </c>
      <c r="AQ45" s="53">
        <f>IF($V45&lt;=AP$2,0,IF($O45&lt;=AP$2,0,IF($G45&gt;=AQ$2,0,IF($K45&gt;=$J45,0,IF($O45&lt;=AQ$2,($J45-(SUM($K45,SUM($Z45:AP45)))),IF($L45=$D$139,(($J45-$K45)/$P45),(($J45-SUM($Z45:AP45))*$Q45))*IF($V45&lt;=AQ$2,(DATEDIF(AP$2,$V45,"D")/365),IF($G45&gt;AP$2,(DATEDIF($G45,AQ$2,"D")/365),1)))))))</f>
        <v>0</v>
      </c>
      <c r="AR45" s="53">
        <f>IF($V45&lt;=AQ$2,0,IF($O45&lt;=AQ$2,0,IF($G45&gt;=AR$2,0,IF($K45&gt;=$J45,0,IF($O45&lt;=AR$2,($J45-(SUM($K45,SUM($Z45:AQ45)))),IF($L45=$D$139,(($J45-$K45)/$P45),(($J45-SUM($Z45:AQ45))*$Q45))*IF($V45&lt;=AR$2,(DATEDIF(AQ$2,$V45,"D")/365),IF($G45&gt;AQ$2,(DATEDIF($G45,AR$2,"D")/365),1)))))))</f>
        <v>0</v>
      </c>
      <c r="AS45" s="53">
        <f>IF($V45&lt;=AR$2,0,IF($O45&lt;=AR$2,0,IF($G45&gt;=AS$2,0,IF($K45&gt;=$J45,0,IF($O45&lt;=AS$2,($J45-(SUM($K45,SUM($Z45:AR45)))),IF($L45=$D$139,(($J45-$K45)/$P45),(($J45-SUM($Z45:AR45))*$Q45))*IF($V45&lt;=AS$2,(DATEDIF(AR$2,$V45,"D")/365),IF($G45&gt;AR$2,(DATEDIF($G45,AS$2,"D")/365),1)))))))</f>
        <v>0</v>
      </c>
      <c r="AT45" s="53">
        <f>IF($V45&lt;=AS$2,0,IF($O45&lt;=AS$2,0,IF($G45&gt;=AT$2,0,IF($K45&gt;=$J45,0,IF($O45&lt;=AT$2,($J45-(SUM($K45,SUM($Z45:AS45)))),IF($L45=$D$139,(($J45-$K45)/$P45),(($J45-SUM($Z45:AS45))*$Q45))*IF($V45&lt;=AT$2,(DATEDIF(AS$2,$V45,"D")/365),IF($G45&gt;AS$2,(DATEDIF($G45,AT$2,"D")/365),1)))))))</f>
        <v>0</v>
      </c>
      <c r="AU45" s="53">
        <f>IF($V45&lt;=AT$2,0,IF($O45&lt;=AT$2,0,IF($G45&gt;=AU$2,0,IF($K45&gt;=$J45,0,IF($O45&lt;=AU$2,($J45-(SUM($K45,SUM($Z45:AT45)))),IF($L45=$D$139,(($J45-$K45)/$P45),(($J45-SUM($Z45:AT45))*$Q45))*IF($V45&lt;=AU$2,(DATEDIF(AT$2,$V45,"D")/365),IF($G45&gt;AT$2,(DATEDIF($G45,AU$2,"D")/365),1)))))))</f>
        <v>0</v>
      </c>
      <c r="AV45" s="53">
        <f>IF($V45&lt;=AU$2,0,IF($O45&lt;=AU$2,0,IF($G45&gt;=AV$2,0,IF($K45&gt;=$J45,0,IF($O45&lt;=AV$2,($J45-(SUM($K45,SUM($Z45:AU45)))),IF($L45=$D$139,(($J45-$K45)/$P45),(($J45-SUM($Z45:AU45))*$Q45))*IF($V45&lt;=AV$2,(DATEDIF(AU$2,$V45,"D")/365),IF($G45&gt;AU$2,(DATEDIF($G45,AV$2,"D")/365),1)))))))</f>
        <v>0</v>
      </c>
      <c r="AW45" s="53">
        <f>IF($V45&lt;=AV$2,0,IF($O45&lt;=AV$2,0,IF($G45&gt;=AW$2,0,IF($K45&gt;=$J45,0,IF($O45&lt;=AW$2,($J45-(SUM($K45,SUM($Z45:AV45)))),IF($L45=$D$139,(($J45-$K45)/$P45),(($J45-SUM($Z45:AV45))*$Q45))*IF($V45&lt;=AW$2,(DATEDIF(AV$2,$V45,"D")/365),IF($G45&gt;AV$2,(DATEDIF($G45,AW$2,"D")/365),1)))))))</f>
        <v>0</v>
      </c>
      <c r="AX45" s="53">
        <f>IF($V45&lt;=AW$2,0,IF($O45&lt;=AW$2,0,IF($G45&gt;=AX$2,0,IF($K45&gt;=$J45,0,IF($O45&lt;=AX$2,($J45-(SUM($K45,SUM($Z45:AW45)))),IF($L45=$D$139,(($J45-$K45)/$P45),(($J45-SUM($Z45:AW45))*$Q45))*IF($V45&lt;=AX$2,(DATEDIF(AW$2,$V45,"D")/365),IF($G45&gt;AW$2,(DATEDIF($G45,AX$2,"D")/365),1)))))))</f>
        <v>0</v>
      </c>
      <c r="AY45" s="53">
        <f>IF($V45&lt;=AX$2,0,IF($O45&lt;=AX$2,0,IF($G45&gt;=AY$2,0,IF($K45&gt;=$J45,0,IF($O45&lt;=AY$2,($J45-(SUM($K45,SUM($Z45:AX45)))),IF($L45=$D$139,(($J45-$K45)/$P45),(($J45-SUM($Z45:AX45))*$Q45))*IF($V45&lt;=AY$2,(DATEDIF(AX$2,$V45,"D")/365),IF($G45&gt;AX$2,(DATEDIF($G45,AY$2,"D")/365),1)))))))</f>
        <v>0</v>
      </c>
      <c r="AZ45" s="52"/>
      <c r="BA45" s="52"/>
      <c r="BB45" s="126">
        <f>IF($V45&lt;=BB$2,0,IF($G45&gt;=BB$2,0,IF($G45&gt;$W$3,(J45-Z45),IF($G45&lt;=$W$3,J45-SUM(W45,$Z45:Z45),0))))</f>
        <v>0</v>
      </c>
      <c r="BC45" s="53">
        <f t="shared" si="25"/>
        <v>0</v>
      </c>
      <c r="BD45" s="52">
        <f t="shared" si="25"/>
        <v>0</v>
      </c>
      <c r="BE45" s="53">
        <f t="shared" si="25"/>
        <v>0</v>
      </c>
      <c r="BF45" s="52">
        <f t="shared" si="25"/>
        <v>0</v>
      </c>
      <c r="BG45" s="53">
        <f t="shared" si="25"/>
        <v>0</v>
      </c>
      <c r="BH45" s="52">
        <f t="shared" si="25"/>
        <v>0</v>
      </c>
      <c r="BI45" s="53">
        <f t="shared" si="25"/>
        <v>0</v>
      </c>
      <c r="BJ45" s="52">
        <f t="shared" si="25"/>
        <v>0</v>
      </c>
      <c r="BK45" s="53">
        <f t="shared" si="25"/>
        <v>0</v>
      </c>
      <c r="BL45" s="52">
        <f t="shared" si="25"/>
        <v>0</v>
      </c>
      <c r="BM45" s="53">
        <f t="shared" si="25"/>
        <v>0</v>
      </c>
      <c r="BN45" s="52">
        <f t="shared" si="25"/>
        <v>0</v>
      </c>
      <c r="BO45" s="53">
        <f t="shared" si="25"/>
        <v>0</v>
      </c>
      <c r="BP45" s="52">
        <f t="shared" si="25"/>
        <v>0</v>
      </c>
      <c r="BQ45" s="53">
        <f t="shared" si="25"/>
        <v>0</v>
      </c>
      <c r="BR45" s="52">
        <f t="shared" si="24"/>
        <v>0</v>
      </c>
      <c r="BS45" s="53">
        <f t="shared" si="18"/>
        <v>0</v>
      </c>
      <c r="BT45" s="52">
        <f t="shared" si="18"/>
        <v>0</v>
      </c>
      <c r="BU45" s="53">
        <f t="shared" si="18"/>
        <v>0</v>
      </c>
      <c r="BV45" s="52">
        <f t="shared" si="18"/>
        <v>0</v>
      </c>
      <c r="BW45" s="53">
        <f t="shared" si="18"/>
        <v>0</v>
      </c>
      <c r="BX45" s="52">
        <f t="shared" si="18"/>
        <v>0</v>
      </c>
      <c r="BY45" s="53">
        <f t="shared" si="18"/>
        <v>0</v>
      </c>
      <c r="BZ45" s="52">
        <f t="shared" si="18"/>
        <v>0</v>
      </c>
      <c r="CA45" s="53">
        <f t="shared" si="18"/>
        <v>0</v>
      </c>
    </row>
    <row r="46" spans="1:79">
      <c r="A46" s="20">
        <v>45</v>
      </c>
      <c r="B46" s="20" t="s">
        <v>97</v>
      </c>
      <c r="C46" s="20" t="s">
        <v>126</v>
      </c>
      <c r="D46" s="2">
        <v>1985</v>
      </c>
      <c r="E46" s="3">
        <v>4</v>
      </c>
      <c r="F46" s="2">
        <v>1</v>
      </c>
      <c r="G46" s="55">
        <f t="shared" si="21"/>
        <v>31137</v>
      </c>
      <c r="H46" s="4">
        <v>0</v>
      </c>
      <c r="I46" s="1">
        <v>0</v>
      </c>
      <c r="J46" s="51">
        <f t="shared" si="22"/>
        <v>0</v>
      </c>
      <c r="K46" s="54">
        <f t="shared" si="23"/>
        <v>0</v>
      </c>
      <c r="L46" s="4" t="s">
        <v>96</v>
      </c>
      <c r="M46" s="54">
        <f t="shared" si="15"/>
        <v>30</v>
      </c>
      <c r="N46" s="53">
        <f t="shared" si="3"/>
        <v>29.019178082191782</v>
      </c>
      <c r="O46" s="55">
        <f t="shared" si="4"/>
        <v>42094</v>
      </c>
      <c r="P46" s="53">
        <f t="shared" si="5"/>
        <v>0.98082191780821759</v>
      </c>
      <c r="Q46" s="111">
        <f t="shared" si="6"/>
        <v>0</v>
      </c>
      <c r="R46" s="150" t="s">
        <v>130</v>
      </c>
      <c r="S46" s="151">
        <v>17</v>
      </c>
      <c r="T46" s="152">
        <v>4</v>
      </c>
      <c r="U46" s="151">
        <v>2035</v>
      </c>
      <c r="V46" s="116">
        <f t="shared" si="19"/>
        <v>54878</v>
      </c>
      <c r="W46" s="53">
        <f t="shared" si="8"/>
        <v>0</v>
      </c>
      <c r="X46" s="53">
        <f t="shared" si="9"/>
        <v>0</v>
      </c>
      <c r="Y46" s="53">
        <f t="shared" si="10"/>
        <v>0</v>
      </c>
      <c r="Z46" s="53">
        <f t="shared" si="20"/>
        <v>0</v>
      </c>
      <c r="AA46" s="53">
        <f>IF($V46&lt;=Z$2,0,IF($O46&lt;=Z$2,0,IF($G46&gt;=AA$2,0,IF($K46&gt;=$J46,0,IF($O46&lt;=AA$2,($J46-(SUM($K46,SUM($Z46:Z46)))),IF($L46=$D$139,(($J46-$K46)/$P46),(($J46-SUM($Z46:Z46))*$Q46))*IF($V46&lt;=AA$2,(DATEDIF(Z$2,$V46,"D")/365),IF($G46&gt;Z$2,(DATEDIF($G46,AA$2,"D")/365),1)))))))</f>
        <v>0</v>
      </c>
      <c r="AB46" s="53">
        <f>IF($V46&lt;=AA$2,0,IF($O46&lt;=AA$2,0,IF($G46&gt;=AB$2,0,IF($K46&gt;=$J46,0,IF($O46&lt;=AB$2,($J46-(SUM($K46,SUM($Z46:AA46)))),IF($L46=$D$139,(($J46-$K46)/$P46),(($J46-SUM($Z46:AA46))*$Q46))*IF($V46&lt;=AB$2,(DATEDIF(AA$2,$V46,"D")/365),IF($G46&gt;AA$2,(DATEDIF($G46,AB$2,"D")/365),1)))))))</f>
        <v>0</v>
      </c>
      <c r="AC46" s="53">
        <f>IF($V46&lt;=AB$2,0,IF($O46&lt;=AB$2,0,IF($G46&gt;=AC$2,0,IF($K46&gt;=$J46,0,IF($O46&lt;=AC$2,($J46-(SUM($K46,SUM($Z46:AB46)))),IF($L46=$D$139,(($J46-$K46)/$P46),(($J46-SUM($Z46:AB46))*$Q46))*IF($V46&lt;=AC$2,(DATEDIF(AB$2,$V46,"D")/365),IF($G46&gt;AB$2,(DATEDIF($G46,AC$2,"D")/365),1)))))))</f>
        <v>0</v>
      </c>
      <c r="AD46" s="53">
        <f>IF($V46&lt;=AC$2,0,IF($O46&lt;=AC$2,0,IF($G46&gt;=AD$2,0,IF($K46&gt;=$J46,0,IF($O46&lt;=AD$2,($J46-(SUM($K46,SUM($Z46:AC46)))),IF($L46=$D$139,(($J46-$K46)/$P46),(($J46-SUM($Z46:AC46))*$Q46))*IF($V46&lt;=AD$2,(DATEDIF(AC$2,$V46,"D")/365),IF($G46&gt;AC$2,(DATEDIF($G46,AD$2,"D")/365),1)))))))</f>
        <v>0</v>
      </c>
      <c r="AE46" s="53">
        <f>IF($V46&lt;=AD$2,0,IF($O46&lt;=AD$2,0,IF($G46&gt;=AE$2,0,IF($K46&gt;=$J46,0,IF($O46&lt;=AE$2,($J46-(SUM($K46,SUM($Z46:AD46)))),IF($L46=$D$139,(($J46-$K46)/$P46),(($J46-SUM($Z46:AD46))*$Q46))*IF($V46&lt;=AE$2,(DATEDIF(AD$2,$V46,"D")/365),IF($G46&gt;AD$2,(DATEDIF($G46,AE$2,"D")/365),1)))))))</f>
        <v>0</v>
      </c>
      <c r="AF46" s="53">
        <f>IF($V46&lt;=AE$2,0,IF($O46&lt;=AE$2,0,IF($G46&gt;=AF$2,0,IF($K46&gt;=$J46,0,IF($O46&lt;=AF$2,($J46-(SUM($K46,SUM($Z46:AE46)))),IF($L46=$D$139,(($J46-$K46)/$P46),(($J46-SUM($Z46:AE46))*$Q46))*IF($V46&lt;=AF$2,(DATEDIF(AE$2,$V46,"D")/365),IF($G46&gt;AE$2,(DATEDIF($G46,AF$2,"D")/365),1)))))))</f>
        <v>0</v>
      </c>
      <c r="AG46" s="53">
        <f>IF($V46&lt;=AF$2,0,IF($O46&lt;=AF$2,0,IF($G46&gt;=AG$2,0,IF($K46&gt;=$J46,0,IF($O46&lt;=AG$2,($J46-(SUM($K46,SUM($Z46:AF46)))),IF($L46=$D$139,(($J46-$K46)/$P46),(($J46-SUM($Z46:AF46))*$Q46))*IF($V46&lt;=AG$2,(DATEDIF(AF$2,$V46,"D")/365),IF($G46&gt;AF$2,(DATEDIF($G46,AG$2,"D")/365),1)))))))</f>
        <v>0</v>
      </c>
      <c r="AH46" s="53">
        <f>IF($V46&lt;=AG$2,0,IF($O46&lt;=AG$2,0,IF($G46&gt;=AH$2,0,IF($K46&gt;=$J46,0,IF($O46&lt;=AH$2,($J46-(SUM($K46,SUM($Z46:AG46)))),IF($L46=$D$139,(($J46-$K46)/$P46),(($J46-SUM($Z46:AG46))*$Q46))*IF($V46&lt;=AH$2,(DATEDIF(AG$2,$V46,"D")/365),IF($G46&gt;AG$2,(DATEDIF($G46,AH$2,"D")/365),1)))))))</f>
        <v>0</v>
      </c>
      <c r="AI46" s="53">
        <f>IF($V46&lt;=AH$2,0,IF($O46&lt;=AH$2,0,IF($G46&gt;=AI$2,0,IF($K46&gt;=$J46,0,IF($O46&lt;=AI$2,($J46-(SUM($K46,SUM($Z46:AH46)))),IF($L46=$D$139,(($J46-$K46)/$P46),(($J46-SUM($Z46:AH46))*$Q46))*IF($V46&lt;=AI$2,(DATEDIF(AH$2,$V46,"D")/365),IF($G46&gt;AH$2,(DATEDIF($G46,AI$2,"D")/365),1)))))))</f>
        <v>0</v>
      </c>
      <c r="AJ46" s="53">
        <f>IF($V46&lt;=AI$2,0,IF($O46&lt;=AI$2,0,IF($G46&gt;=AJ$2,0,IF($K46&gt;=$J46,0,IF($O46&lt;=AJ$2,($J46-(SUM($K46,SUM($Z46:AI46)))),IF($L46=$D$139,(($J46-$K46)/$P46),(($J46-SUM($Z46:AI46))*$Q46))*IF($V46&lt;=AJ$2,(DATEDIF(AI$2,$V46,"D")/365),IF($G46&gt;AI$2,(DATEDIF($G46,AJ$2,"D")/365),1)))))))</f>
        <v>0</v>
      </c>
      <c r="AK46" s="53">
        <f>IF($V46&lt;=AJ$2,0,IF($O46&lt;=AJ$2,0,IF($G46&gt;=AK$2,0,IF($K46&gt;=$J46,0,IF($O46&lt;=AK$2,($J46-(SUM($K46,SUM($Z46:AJ46)))),IF($L46=$D$139,(($J46-$K46)/$P46),(($J46-SUM($Z46:AJ46))*$Q46))*IF($V46&lt;=AK$2,(DATEDIF(AJ$2,$V46,"D")/365),IF($G46&gt;AJ$2,(DATEDIF($G46,AK$2,"D")/365),1)))))))</f>
        <v>0</v>
      </c>
      <c r="AL46" s="53">
        <f>IF($V46&lt;=AK$2,0,IF($O46&lt;=AK$2,0,IF($G46&gt;=AL$2,0,IF($K46&gt;=$J46,0,IF($O46&lt;=AL$2,($J46-(SUM($K46,SUM($Z46:AK46)))),IF($L46=$D$139,(($J46-$K46)/$P46),(($J46-SUM($Z46:AK46))*$Q46))*IF($V46&lt;=AL$2,(DATEDIF(AK$2,$V46,"D")/365),IF($G46&gt;AK$2,(DATEDIF($G46,AL$2,"D")/365),1)))))))</f>
        <v>0</v>
      </c>
      <c r="AM46" s="53">
        <f>IF($V46&lt;=AL$2,0,IF($O46&lt;=AL$2,0,IF($G46&gt;=AM$2,0,IF($K46&gt;=$J46,0,IF($O46&lt;=AM$2,($J46-(SUM($K46,SUM($Z46:AL46)))),IF($L46=$D$139,(($J46-$K46)/$P46),(($J46-SUM($Z46:AL46))*$Q46))*IF($V46&lt;=AM$2,(DATEDIF(AL$2,$V46,"D")/365),IF($G46&gt;AL$2,(DATEDIF($G46,AM$2,"D")/365),1)))))))</f>
        <v>0</v>
      </c>
      <c r="AN46" s="53">
        <f>IF($V46&lt;=AM$2,0,IF($O46&lt;=AM$2,0,IF($G46&gt;=AN$2,0,IF($K46&gt;=$J46,0,IF($O46&lt;=AN$2,($J46-(SUM($K46,SUM($Z46:AM46)))),IF($L46=$D$139,(($J46-$K46)/$P46),(($J46-SUM($Z46:AM46))*$Q46))*IF($V46&lt;=AN$2,(DATEDIF(AM$2,$V46,"D")/365),IF($G46&gt;AM$2,(DATEDIF($G46,AN$2,"D")/365),1)))))))</f>
        <v>0</v>
      </c>
      <c r="AO46" s="53">
        <f>IF($V46&lt;=AN$2,0,IF($O46&lt;=AN$2,0,IF($G46&gt;=AO$2,0,IF($K46&gt;=$J46,0,IF($O46&lt;=AO$2,($J46-(SUM($K46,SUM($Z46:AN46)))),IF($L46=$D$139,(($J46-$K46)/$P46),(($J46-SUM($Z46:AN46))*$Q46))*IF($V46&lt;=AO$2,(DATEDIF(AN$2,$V46,"D")/365),IF($G46&gt;AN$2,(DATEDIF($G46,AO$2,"D")/365),1)))))))</f>
        <v>0</v>
      </c>
      <c r="AP46" s="53">
        <f>IF($V46&lt;=AO$2,0,IF($O46&lt;=AO$2,0,IF($G46&gt;=AP$2,0,IF($K46&gt;=$J46,0,IF($O46&lt;=AP$2,($J46-(SUM($K46,SUM($Z46:AO46)))),IF($L46=$D$139,(($J46-$K46)/$P46),(($J46-SUM($Z46:AO46))*$Q46))*IF($V46&lt;=AP$2,(DATEDIF(AO$2,$V46,"D")/365),IF($G46&gt;AO$2,(DATEDIF($G46,AP$2,"D")/365),1)))))))</f>
        <v>0</v>
      </c>
      <c r="AQ46" s="53">
        <f>IF($V46&lt;=AP$2,0,IF($O46&lt;=AP$2,0,IF($G46&gt;=AQ$2,0,IF($K46&gt;=$J46,0,IF($O46&lt;=AQ$2,($J46-(SUM($K46,SUM($Z46:AP46)))),IF($L46=$D$139,(($J46-$K46)/$P46),(($J46-SUM($Z46:AP46))*$Q46))*IF($V46&lt;=AQ$2,(DATEDIF(AP$2,$V46,"D")/365),IF($G46&gt;AP$2,(DATEDIF($G46,AQ$2,"D")/365),1)))))))</f>
        <v>0</v>
      </c>
      <c r="AR46" s="53">
        <f>IF($V46&lt;=AQ$2,0,IF($O46&lt;=AQ$2,0,IF($G46&gt;=AR$2,0,IF($K46&gt;=$J46,0,IF($O46&lt;=AR$2,($J46-(SUM($K46,SUM($Z46:AQ46)))),IF($L46=$D$139,(($J46-$K46)/$P46),(($J46-SUM($Z46:AQ46))*$Q46))*IF($V46&lt;=AR$2,(DATEDIF(AQ$2,$V46,"D")/365),IF($G46&gt;AQ$2,(DATEDIF($G46,AR$2,"D")/365),1)))))))</f>
        <v>0</v>
      </c>
      <c r="AS46" s="53">
        <f>IF($V46&lt;=AR$2,0,IF($O46&lt;=AR$2,0,IF($G46&gt;=AS$2,0,IF($K46&gt;=$J46,0,IF($O46&lt;=AS$2,($J46-(SUM($K46,SUM($Z46:AR46)))),IF($L46=$D$139,(($J46-$K46)/$P46),(($J46-SUM($Z46:AR46))*$Q46))*IF($V46&lt;=AS$2,(DATEDIF(AR$2,$V46,"D")/365),IF($G46&gt;AR$2,(DATEDIF($G46,AS$2,"D")/365),1)))))))</f>
        <v>0</v>
      </c>
      <c r="AT46" s="53">
        <f>IF($V46&lt;=AS$2,0,IF($O46&lt;=AS$2,0,IF($G46&gt;=AT$2,0,IF($K46&gt;=$J46,0,IF($O46&lt;=AT$2,($J46-(SUM($K46,SUM($Z46:AS46)))),IF($L46=$D$139,(($J46-$K46)/$P46),(($J46-SUM($Z46:AS46))*$Q46))*IF($V46&lt;=AT$2,(DATEDIF(AS$2,$V46,"D")/365),IF($G46&gt;AS$2,(DATEDIF($G46,AT$2,"D")/365),1)))))))</f>
        <v>0</v>
      </c>
      <c r="AU46" s="53">
        <f>IF($V46&lt;=AT$2,0,IF($O46&lt;=AT$2,0,IF($G46&gt;=AU$2,0,IF($K46&gt;=$J46,0,IF($O46&lt;=AU$2,($J46-(SUM($K46,SUM($Z46:AT46)))),IF($L46=$D$139,(($J46-$K46)/$P46),(($J46-SUM($Z46:AT46))*$Q46))*IF($V46&lt;=AU$2,(DATEDIF(AT$2,$V46,"D")/365),IF($G46&gt;AT$2,(DATEDIF($G46,AU$2,"D")/365),1)))))))</f>
        <v>0</v>
      </c>
      <c r="AV46" s="53">
        <f>IF($V46&lt;=AU$2,0,IF($O46&lt;=AU$2,0,IF($G46&gt;=AV$2,0,IF($K46&gt;=$J46,0,IF($O46&lt;=AV$2,($J46-(SUM($K46,SUM($Z46:AU46)))),IF($L46=$D$139,(($J46-$K46)/$P46),(($J46-SUM($Z46:AU46))*$Q46))*IF($V46&lt;=AV$2,(DATEDIF(AU$2,$V46,"D")/365),IF($G46&gt;AU$2,(DATEDIF($G46,AV$2,"D")/365),1)))))))</f>
        <v>0</v>
      </c>
      <c r="AW46" s="53">
        <f>IF($V46&lt;=AV$2,0,IF($O46&lt;=AV$2,0,IF($G46&gt;=AW$2,0,IF($K46&gt;=$J46,0,IF($O46&lt;=AW$2,($J46-(SUM($K46,SUM($Z46:AV46)))),IF($L46=$D$139,(($J46-$K46)/$P46),(($J46-SUM($Z46:AV46))*$Q46))*IF($V46&lt;=AW$2,(DATEDIF(AV$2,$V46,"D")/365),IF($G46&gt;AV$2,(DATEDIF($G46,AW$2,"D")/365),1)))))))</f>
        <v>0</v>
      </c>
      <c r="AX46" s="53">
        <f>IF($V46&lt;=AW$2,0,IF($O46&lt;=AW$2,0,IF($G46&gt;=AX$2,0,IF($K46&gt;=$J46,0,IF($O46&lt;=AX$2,($J46-(SUM($K46,SUM($Z46:AW46)))),IF($L46=$D$139,(($J46-$K46)/$P46),(($J46-SUM($Z46:AW46))*$Q46))*IF($V46&lt;=AX$2,(DATEDIF(AW$2,$V46,"D")/365),IF($G46&gt;AW$2,(DATEDIF($G46,AX$2,"D")/365),1)))))))</f>
        <v>0</v>
      </c>
      <c r="AY46" s="53">
        <f>IF($V46&lt;=AX$2,0,IF($O46&lt;=AX$2,0,IF($G46&gt;=AY$2,0,IF($K46&gt;=$J46,0,IF($O46&lt;=AY$2,($J46-(SUM($K46,SUM($Z46:AX46)))),IF($L46=$D$139,(($J46-$K46)/$P46),(($J46-SUM($Z46:AX46))*$Q46))*IF($V46&lt;=AY$2,(DATEDIF(AX$2,$V46,"D")/365),IF($G46&gt;AX$2,(DATEDIF($G46,AY$2,"D")/365),1)))))))</f>
        <v>0</v>
      </c>
      <c r="AZ46" s="52"/>
      <c r="BA46" s="52"/>
      <c r="BB46" s="126">
        <f>IF($V46&lt;=BB$2,0,IF($G46&gt;=BB$2,0,IF($G46&gt;$W$3,(J46-Z46),IF($G46&lt;=$W$3,J46-SUM(W46,$Z46:Z46),0))))</f>
        <v>0</v>
      </c>
      <c r="BC46" s="53">
        <f t="shared" si="25"/>
        <v>0</v>
      </c>
      <c r="BD46" s="52">
        <f t="shared" si="25"/>
        <v>0</v>
      </c>
      <c r="BE46" s="53">
        <f t="shared" si="25"/>
        <v>0</v>
      </c>
      <c r="BF46" s="52">
        <f t="shared" si="25"/>
        <v>0</v>
      </c>
      <c r="BG46" s="53">
        <f t="shared" si="25"/>
        <v>0</v>
      </c>
      <c r="BH46" s="52">
        <f t="shared" si="25"/>
        <v>0</v>
      </c>
      <c r="BI46" s="53">
        <f t="shared" si="25"/>
        <v>0</v>
      </c>
      <c r="BJ46" s="52">
        <f t="shared" si="25"/>
        <v>0</v>
      </c>
      <c r="BK46" s="53">
        <f t="shared" si="25"/>
        <v>0</v>
      </c>
      <c r="BL46" s="52">
        <f t="shared" si="25"/>
        <v>0</v>
      </c>
      <c r="BM46" s="53">
        <f t="shared" si="25"/>
        <v>0</v>
      </c>
      <c r="BN46" s="52">
        <f t="shared" si="25"/>
        <v>0</v>
      </c>
      <c r="BO46" s="53">
        <f t="shared" si="25"/>
        <v>0</v>
      </c>
      <c r="BP46" s="52">
        <f t="shared" si="25"/>
        <v>0</v>
      </c>
      <c r="BQ46" s="53">
        <f t="shared" si="25"/>
        <v>0</v>
      </c>
      <c r="BR46" s="52">
        <f t="shared" si="24"/>
        <v>0</v>
      </c>
      <c r="BS46" s="53">
        <f t="shared" si="18"/>
        <v>0</v>
      </c>
      <c r="BT46" s="52">
        <f t="shared" si="18"/>
        <v>0</v>
      </c>
      <c r="BU46" s="53">
        <f t="shared" si="18"/>
        <v>0</v>
      </c>
      <c r="BV46" s="52">
        <f t="shared" si="18"/>
        <v>0</v>
      </c>
      <c r="BW46" s="53">
        <f t="shared" si="18"/>
        <v>0</v>
      </c>
      <c r="BX46" s="52">
        <f t="shared" si="18"/>
        <v>0</v>
      </c>
      <c r="BY46" s="53">
        <f t="shared" si="18"/>
        <v>0</v>
      </c>
      <c r="BZ46" s="52">
        <f t="shared" si="18"/>
        <v>0</v>
      </c>
      <c r="CA46" s="53">
        <f t="shared" si="18"/>
        <v>0</v>
      </c>
    </row>
    <row r="47" spans="1:79">
      <c r="A47" s="20">
        <v>46</v>
      </c>
      <c r="B47" s="20" t="s">
        <v>97</v>
      </c>
      <c r="C47" s="20" t="s">
        <v>126</v>
      </c>
      <c r="D47" s="2">
        <v>1985</v>
      </c>
      <c r="E47" s="3">
        <v>4</v>
      </c>
      <c r="F47" s="2">
        <v>1</v>
      </c>
      <c r="G47" s="55">
        <f t="shared" si="21"/>
        <v>31137</v>
      </c>
      <c r="H47" s="4">
        <v>0</v>
      </c>
      <c r="I47" s="1">
        <v>0</v>
      </c>
      <c r="J47" s="51">
        <f t="shared" si="22"/>
        <v>0</v>
      </c>
      <c r="K47" s="54">
        <f t="shared" si="23"/>
        <v>0</v>
      </c>
      <c r="L47" s="4" t="s">
        <v>96</v>
      </c>
      <c r="M47" s="54">
        <f t="shared" si="15"/>
        <v>30</v>
      </c>
      <c r="N47" s="53">
        <f t="shared" si="3"/>
        <v>29.019178082191782</v>
      </c>
      <c r="O47" s="55">
        <f t="shared" si="4"/>
        <v>42094</v>
      </c>
      <c r="P47" s="53">
        <f t="shared" si="5"/>
        <v>0.98082191780821759</v>
      </c>
      <c r="Q47" s="111">
        <f t="shared" si="6"/>
        <v>0</v>
      </c>
      <c r="R47" s="150" t="s">
        <v>130</v>
      </c>
      <c r="S47" s="151">
        <v>17</v>
      </c>
      <c r="T47" s="152">
        <v>4</v>
      </c>
      <c r="U47" s="151">
        <v>2035</v>
      </c>
      <c r="V47" s="116">
        <f t="shared" si="19"/>
        <v>54878</v>
      </c>
      <c r="W47" s="53">
        <f t="shared" si="8"/>
        <v>0</v>
      </c>
      <c r="X47" s="53">
        <f t="shared" si="9"/>
        <v>0</v>
      </c>
      <c r="Y47" s="53">
        <f t="shared" si="10"/>
        <v>0</v>
      </c>
      <c r="Z47" s="53">
        <f t="shared" si="20"/>
        <v>0</v>
      </c>
      <c r="AA47" s="53">
        <f>IF($V47&lt;=Z$2,0,IF($O47&lt;=Z$2,0,IF($G47&gt;=AA$2,0,IF($K47&gt;=$J47,0,IF($O47&lt;=AA$2,($J47-(SUM($K47,SUM($Z47:Z47)))),IF($L47=$D$139,(($J47-$K47)/$P47),(($J47-SUM($Z47:Z47))*$Q47))*IF($V47&lt;=AA$2,(DATEDIF(Z$2,$V47,"D")/365),IF($G47&gt;Z$2,(DATEDIF($G47,AA$2,"D")/365),1)))))))</f>
        <v>0</v>
      </c>
      <c r="AB47" s="53">
        <f>IF($V47&lt;=AA$2,0,IF($O47&lt;=AA$2,0,IF($G47&gt;=AB$2,0,IF($K47&gt;=$J47,0,IF($O47&lt;=AB$2,($J47-(SUM($K47,SUM($Z47:AA47)))),IF($L47=$D$139,(($J47-$K47)/$P47),(($J47-SUM($Z47:AA47))*$Q47))*IF($V47&lt;=AB$2,(DATEDIF(AA$2,$V47,"D")/365),IF($G47&gt;AA$2,(DATEDIF($G47,AB$2,"D")/365),1)))))))</f>
        <v>0</v>
      </c>
      <c r="AC47" s="53">
        <f>IF($V47&lt;=AB$2,0,IF($O47&lt;=AB$2,0,IF($G47&gt;=AC$2,0,IF($K47&gt;=$J47,0,IF($O47&lt;=AC$2,($J47-(SUM($K47,SUM($Z47:AB47)))),IF($L47=$D$139,(($J47-$K47)/$P47),(($J47-SUM($Z47:AB47))*$Q47))*IF($V47&lt;=AC$2,(DATEDIF(AB$2,$V47,"D")/365),IF($G47&gt;AB$2,(DATEDIF($G47,AC$2,"D")/365),1)))))))</f>
        <v>0</v>
      </c>
      <c r="AD47" s="53">
        <f>IF($V47&lt;=AC$2,0,IF($O47&lt;=AC$2,0,IF($G47&gt;=AD$2,0,IF($K47&gt;=$J47,0,IF($O47&lt;=AD$2,($J47-(SUM($K47,SUM($Z47:AC47)))),IF($L47=$D$139,(($J47-$K47)/$P47),(($J47-SUM($Z47:AC47))*$Q47))*IF($V47&lt;=AD$2,(DATEDIF(AC$2,$V47,"D")/365),IF($G47&gt;AC$2,(DATEDIF($G47,AD$2,"D")/365),1)))))))</f>
        <v>0</v>
      </c>
      <c r="AE47" s="53">
        <f>IF($V47&lt;=AD$2,0,IF($O47&lt;=AD$2,0,IF($G47&gt;=AE$2,0,IF($K47&gt;=$J47,0,IF($O47&lt;=AE$2,($J47-(SUM($K47,SUM($Z47:AD47)))),IF($L47=$D$139,(($J47-$K47)/$P47),(($J47-SUM($Z47:AD47))*$Q47))*IF($V47&lt;=AE$2,(DATEDIF(AD$2,$V47,"D")/365),IF($G47&gt;AD$2,(DATEDIF($G47,AE$2,"D")/365),1)))))))</f>
        <v>0</v>
      </c>
      <c r="AF47" s="53">
        <f>IF($V47&lt;=AE$2,0,IF($O47&lt;=AE$2,0,IF($G47&gt;=AF$2,0,IF($K47&gt;=$J47,0,IF($O47&lt;=AF$2,($J47-(SUM($K47,SUM($Z47:AE47)))),IF($L47=$D$139,(($J47-$K47)/$P47),(($J47-SUM($Z47:AE47))*$Q47))*IF($V47&lt;=AF$2,(DATEDIF(AE$2,$V47,"D")/365),IF($G47&gt;AE$2,(DATEDIF($G47,AF$2,"D")/365),1)))))))</f>
        <v>0</v>
      </c>
      <c r="AG47" s="53">
        <f>IF($V47&lt;=AF$2,0,IF($O47&lt;=AF$2,0,IF($G47&gt;=AG$2,0,IF($K47&gt;=$J47,0,IF($O47&lt;=AG$2,($J47-(SUM($K47,SUM($Z47:AF47)))),IF($L47=$D$139,(($J47-$K47)/$P47),(($J47-SUM($Z47:AF47))*$Q47))*IF($V47&lt;=AG$2,(DATEDIF(AF$2,$V47,"D")/365),IF($G47&gt;AF$2,(DATEDIF($G47,AG$2,"D")/365),1)))))))</f>
        <v>0</v>
      </c>
      <c r="AH47" s="53">
        <f>IF($V47&lt;=AG$2,0,IF($O47&lt;=AG$2,0,IF($G47&gt;=AH$2,0,IF($K47&gt;=$J47,0,IF($O47&lt;=AH$2,($J47-(SUM($K47,SUM($Z47:AG47)))),IF($L47=$D$139,(($J47-$K47)/$P47),(($J47-SUM($Z47:AG47))*$Q47))*IF($V47&lt;=AH$2,(DATEDIF(AG$2,$V47,"D")/365),IF($G47&gt;AG$2,(DATEDIF($G47,AH$2,"D")/365),1)))))))</f>
        <v>0</v>
      </c>
      <c r="AI47" s="53">
        <f>IF($V47&lt;=AH$2,0,IF($O47&lt;=AH$2,0,IF($G47&gt;=AI$2,0,IF($K47&gt;=$J47,0,IF($O47&lt;=AI$2,($J47-(SUM($K47,SUM($Z47:AH47)))),IF($L47=$D$139,(($J47-$K47)/$P47),(($J47-SUM($Z47:AH47))*$Q47))*IF($V47&lt;=AI$2,(DATEDIF(AH$2,$V47,"D")/365),IF($G47&gt;AH$2,(DATEDIF($G47,AI$2,"D")/365),1)))))))</f>
        <v>0</v>
      </c>
      <c r="AJ47" s="53">
        <f>IF($V47&lt;=AI$2,0,IF($O47&lt;=AI$2,0,IF($G47&gt;=AJ$2,0,IF($K47&gt;=$J47,0,IF($O47&lt;=AJ$2,($J47-(SUM($K47,SUM($Z47:AI47)))),IF($L47=$D$139,(($J47-$K47)/$P47),(($J47-SUM($Z47:AI47))*$Q47))*IF($V47&lt;=AJ$2,(DATEDIF(AI$2,$V47,"D")/365),IF($G47&gt;AI$2,(DATEDIF($G47,AJ$2,"D")/365),1)))))))</f>
        <v>0</v>
      </c>
      <c r="AK47" s="53">
        <f>IF($V47&lt;=AJ$2,0,IF($O47&lt;=AJ$2,0,IF($G47&gt;=AK$2,0,IF($K47&gt;=$J47,0,IF($O47&lt;=AK$2,($J47-(SUM($K47,SUM($Z47:AJ47)))),IF($L47=$D$139,(($J47-$K47)/$P47),(($J47-SUM($Z47:AJ47))*$Q47))*IF($V47&lt;=AK$2,(DATEDIF(AJ$2,$V47,"D")/365),IF($G47&gt;AJ$2,(DATEDIF($G47,AK$2,"D")/365),1)))))))</f>
        <v>0</v>
      </c>
      <c r="AL47" s="53">
        <f>IF($V47&lt;=AK$2,0,IF($O47&lt;=AK$2,0,IF($G47&gt;=AL$2,0,IF($K47&gt;=$J47,0,IF($O47&lt;=AL$2,($J47-(SUM($K47,SUM($Z47:AK47)))),IF($L47=$D$139,(($J47-$K47)/$P47),(($J47-SUM($Z47:AK47))*$Q47))*IF($V47&lt;=AL$2,(DATEDIF(AK$2,$V47,"D")/365),IF($G47&gt;AK$2,(DATEDIF($G47,AL$2,"D")/365),1)))))))</f>
        <v>0</v>
      </c>
      <c r="AM47" s="53">
        <f>IF($V47&lt;=AL$2,0,IF($O47&lt;=AL$2,0,IF($G47&gt;=AM$2,0,IF($K47&gt;=$J47,0,IF($O47&lt;=AM$2,($J47-(SUM($K47,SUM($Z47:AL47)))),IF($L47=$D$139,(($J47-$K47)/$P47),(($J47-SUM($Z47:AL47))*$Q47))*IF($V47&lt;=AM$2,(DATEDIF(AL$2,$V47,"D")/365),IF($G47&gt;AL$2,(DATEDIF($G47,AM$2,"D")/365),1)))))))</f>
        <v>0</v>
      </c>
      <c r="AN47" s="53">
        <f>IF($V47&lt;=AM$2,0,IF($O47&lt;=AM$2,0,IF($G47&gt;=AN$2,0,IF($K47&gt;=$J47,0,IF($O47&lt;=AN$2,($J47-(SUM($K47,SUM($Z47:AM47)))),IF($L47=$D$139,(($J47-$K47)/$P47),(($J47-SUM($Z47:AM47))*$Q47))*IF($V47&lt;=AN$2,(DATEDIF(AM$2,$V47,"D")/365),IF($G47&gt;AM$2,(DATEDIF($G47,AN$2,"D")/365),1)))))))</f>
        <v>0</v>
      </c>
      <c r="AO47" s="53">
        <f>IF($V47&lt;=AN$2,0,IF($O47&lt;=AN$2,0,IF($G47&gt;=AO$2,0,IF($K47&gt;=$J47,0,IF($O47&lt;=AO$2,($J47-(SUM($K47,SUM($Z47:AN47)))),IF($L47=$D$139,(($J47-$K47)/$P47),(($J47-SUM($Z47:AN47))*$Q47))*IF($V47&lt;=AO$2,(DATEDIF(AN$2,$V47,"D")/365),IF($G47&gt;AN$2,(DATEDIF($G47,AO$2,"D")/365),1)))))))</f>
        <v>0</v>
      </c>
      <c r="AP47" s="53">
        <f>IF($V47&lt;=AO$2,0,IF($O47&lt;=AO$2,0,IF($G47&gt;=AP$2,0,IF($K47&gt;=$J47,0,IF($O47&lt;=AP$2,($J47-(SUM($K47,SUM($Z47:AO47)))),IF($L47=$D$139,(($J47-$K47)/$P47),(($J47-SUM($Z47:AO47))*$Q47))*IF($V47&lt;=AP$2,(DATEDIF(AO$2,$V47,"D")/365),IF($G47&gt;AO$2,(DATEDIF($G47,AP$2,"D")/365),1)))))))</f>
        <v>0</v>
      </c>
      <c r="AQ47" s="53">
        <f>IF($V47&lt;=AP$2,0,IF($O47&lt;=AP$2,0,IF($G47&gt;=AQ$2,0,IF($K47&gt;=$J47,0,IF($O47&lt;=AQ$2,($J47-(SUM($K47,SUM($Z47:AP47)))),IF($L47=$D$139,(($J47-$K47)/$P47),(($J47-SUM($Z47:AP47))*$Q47))*IF($V47&lt;=AQ$2,(DATEDIF(AP$2,$V47,"D")/365),IF($G47&gt;AP$2,(DATEDIF($G47,AQ$2,"D")/365),1)))))))</f>
        <v>0</v>
      </c>
      <c r="AR47" s="53">
        <f>IF($V47&lt;=AQ$2,0,IF($O47&lt;=AQ$2,0,IF($G47&gt;=AR$2,0,IF($K47&gt;=$J47,0,IF($O47&lt;=AR$2,($J47-(SUM($K47,SUM($Z47:AQ47)))),IF($L47=$D$139,(($J47-$K47)/$P47),(($J47-SUM($Z47:AQ47))*$Q47))*IF($V47&lt;=AR$2,(DATEDIF(AQ$2,$V47,"D")/365),IF($G47&gt;AQ$2,(DATEDIF($G47,AR$2,"D")/365),1)))))))</f>
        <v>0</v>
      </c>
      <c r="AS47" s="53">
        <f>IF($V47&lt;=AR$2,0,IF($O47&lt;=AR$2,0,IF($G47&gt;=AS$2,0,IF($K47&gt;=$J47,0,IF($O47&lt;=AS$2,($J47-(SUM($K47,SUM($Z47:AR47)))),IF($L47=$D$139,(($J47-$K47)/$P47),(($J47-SUM($Z47:AR47))*$Q47))*IF($V47&lt;=AS$2,(DATEDIF(AR$2,$V47,"D")/365),IF($G47&gt;AR$2,(DATEDIF($G47,AS$2,"D")/365),1)))))))</f>
        <v>0</v>
      </c>
      <c r="AT47" s="53">
        <f>IF($V47&lt;=AS$2,0,IF($O47&lt;=AS$2,0,IF($G47&gt;=AT$2,0,IF($K47&gt;=$J47,0,IF($O47&lt;=AT$2,($J47-(SUM($K47,SUM($Z47:AS47)))),IF($L47=$D$139,(($J47-$K47)/$P47),(($J47-SUM($Z47:AS47))*$Q47))*IF($V47&lt;=AT$2,(DATEDIF(AS$2,$V47,"D")/365),IF($G47&gt;AS$2,(DATEDIF($G47,AT$2,"D")/365),1)))))))</f>
        <v>0</v>
      </c>
      <c r="AU47" s="53">
        <f>IF($V47&lt;=AT$2,0,IF($O47&lt;=AT$2,0,IF($G47&gt;=AU$2,0,IF($K47&gt;=$J47,0,IF($O47&lt;=AU$2,($J47-(SUM($K47,SUM($Z47:AT47)))),IF($L47=$D$139,(($J47-$K47)/$P47),(($J47-SUM($Z47:AT47))*$Q47))*IF($V47&lt;=AU$2,(DATEDIF(AT$2,$V47,"D")/365),IF($G47&gt;AT$2,(DATEDIF($G47,AU$2,"D")/365),1)))))))</f>
        <v>0</v>
      </c>
      <c r="AV47" s="53">
        <f>IF($V47&lt;=AU$2,0,IF($O47&lt;=AU$2,0,IF($G47&gt;=AV$2,0,IF($K47&gt;=$J47,0,IF($O47&lt;=AV$2,($J47-(SUM($K47,SUM($Z47:AU47)))),IF($L47=$D$139,(($J47-$K47)/$P47),(($J47-SUM($Z47:AU47))*$Q47))*IF($V47&lt;=AV$2,(DATEDIF(AU$2,$V47,"D")/365),IF($G47&gt;AU$2,(DATEDIF($G47,AV$2,"D")/365),1)))))))</f>
        <v>0</v>
      </c>
      <c r="AW47" s="53">
        <f>IF($V47&lt;=AV$2,0,IF($O47&lt;=AV$2,0,IF($G47&gt;=AW$2,0,IF($K47&gt;=$J47,0,IF($O47&lt;=AW$2,($J47-(SUM($K47,SUM($Z47:AV47)))),IF($L47=$D$139,(($J47-$K47)/$P47),(($J47-SUM($Z47:AV47))*$Q47))*IF($V47&lt;=AW$2,(DATEDIF(AV$2,$V47,"D")/365),IF($G47&gt;AV$2,(DATEDIF($G47,AW$2,"D")/365),1)))))))</f>
        <v>0</v>
      </c>
      <c r="AX47" s="53">
        <f>IF($V47&lt;=AW$2,0,IF($O47&lt;=AW$2,0,IF($G47&gt;=AX$2,0,IF($K47&gt;=$J47,0,IF($O47&lt;=AX$2,($J47-(SUM($K47,SUM($Z47:AW47)))),IF($L47=$D$139,(($J47-$K47)/$P47),(($J47-SUM($Z47:AW47))*$Q47))*IF($V47&lt;=AX$2,(DATEDIF(AW$2,$V47,"D")/365),IF($G47&gt;AW$2,(DATEDIF($G47,AX$2,"D")/365),1)))))))</f>
        <v>0</v>
      </c>
      <c r="AY47" s="53">
        <f>IF($V47&lt;=AX$2,0,IF($O47&lt;=AX$2,0,IF($G47&gt;=AY$2,0,IF($K47&gt;=$J47,0,IF($O47&lt;=AY$2,($J47-(SUM($K47,SUM($Z47:AX47)))),IF($L47=$D$139,(($J47-$K47)/$P47),(($J47-SUM($Z47:AX47))*$Q47))*IF($V47&lt;=AY$2,(DATEDIF(AX$2,$V47,"D")/365),IF($G47&gt;AX$2,(DATEDIF($G47,AY$2,"D")/365),1)))))))</f>
        <v>0</v>
      </c>
      <c r="AZ47" s="52"/>
      <c r="BA47" s="52"/>
      <c r="BB47" s="126">
        <f>IF($V47&lt;=BB$2,0,IF($G47&gt;=BB$2,0,IF($G47&gt;$W$3,(J47-Z47),IF($G47&lt;=$W$3,J47-SUM(W47,$Z47:Z47),0))))</f>
        <v>0</v>
      </c>
      <c r="BC47" s="53">
        <f t="shared" si="25"/>
        <v>0</v>
      </c>
      <c r="BD47" s="52">
        <f t="shared" si="25"/>
        <v>0</v>
      </c>
      <c r="BE47" s="53">
        <f t="shared" si="25"/>
        <v>0</v>
      </c>
      <c r="BF47" s="52">
        <f t="shared" si="25"/>
        <v>0</v>
      </c>
      <c r="BG47" s="53">
        <f t="shared" si="25"/>
        <v>0</v>
      </c>
      <c r="BH47" s="52">
        <f t="shared" si="25"/>
        <v>0</v>
      </c>
      <c r="BI47" s="53">
        <f t="shared" si="25"/>
        <v>0</v>
      </c>
      <c r="BJ47" s="52">
        <f t="shared" si="25"/>
        <v>0</v>
      </c>
      <c r="BK47" s="53">
        <f t="shared" si="25"/>
        <v>0</v>
      </c>
      <c r="BL47" s="52">
        <f t="shared" si="25"/>
        <v>0</v>
      </c>
      <c r="BM47" s="53">
        <f t="shared" si="25"/>
        <v>0</v>
      </c>
      <c r="BN47" s="52">
        <f t="shared" si="25"/>
        <v>0</v>
      </c>
      <c r="BO47" s="53">
        <f t="shared" si="25"/>
        <v>0</v>
      </c>
      <c r="BP47" s="52">
        <f t="shared" si="25"/>
        <v>0</v>
      </c>
      <c r="BQ47" s="53">
        <f t="shared" si="25"/>
        <v>0</v>
      </c>
      <c r="BR47" s="52">
        <f t="shared" si="24"/>
        <v>0</v>
      </c>
      <c r="BS47" s="53">
        <f t="shared" si="18"/>
        <v>0</v>
      </c>
      <c r="BT47" s="52">
        <f t="shared" si="18"/>
        <v>0</v>
      </c>
      <c r="BU47" s="53">
        <f t="shared" si="18"/>
        <v>0</v>
      </c>
      <c r="BV47" s="52">
        <f t="shared" si="18"/>
        <v>0</v>
      </c>
      <c r="BW47" s="53">
        <f t="shared" si="18"/>
        <v>0</v>
      </c>
      <c r="BX47" s="52">
        <f t="shared" si="18"/>
        <v>0</v>
      </c>
      <c r="BY47" s="53">
        <f t="shared" si="18"/>
        <v>0</v>
      </c>
      <c r="BZ47" s="52">
        <f t="shared" si="18"/>
        <v>0</v>
      </c>
      <c r="CA47" s="53">
        <f t="shared" si="18"/>
        <v>0</v>
      </c>
    </row>
    <row r="48" spans="1:79">
      <c r="A48" s="20">
        <v>47</v>
      </c>
      <c r="B48" s="20" t="s">
        <v>97</v>
      </c>
      <c r="C48" s="20" t="s">
        <v>126</v>
      </c>
      <c r="D48" s="2">
        <v>1985</v>
      </c>
      <c r="E48" s="3">
        <v>4</v>
      </c>
      <c r="F48" s="2">
        <v>1</v>
      </c>
      <c r="G48" s="55">
        <f t="shared" si="21"/>
        <v>31137</v>
      </c>
      <c r="H48" s="4">
        <v>0</v>
      </c>
      <c r="I48" s="1">
        <v>0</v>
      </c>
      <c r="J48" s="51">
        <f t="shared" si="22"/>
        <v>0</v>
      </c>
      <c r="K48" s="54">
        <f t="shared" si="23"/>
        <v>0</v>
      </c>
      <c r="L48" s="4" t="s">
        <v>96</v>
      </c>
      <c r="M48" s="54">
        <f t="shared" si="15"/>
        <v>30</v>
      </c>
      <c r="N48" s="53">
        <f t="shared" si="3"/>
        <v>29.019178082191782</v>
      </c>
      <c r="O48" s="55">
        <f t="shared" si="4"/>
        <v>42094</v>
      </c>
      <c r="P48" s="53">
        <f t="shared" si="5"/>
        <v>0.98082191780821759</v>
      </c>
      <c r="Q48" s="111">
        <f t="shared" si="6"/>
        <v>0</v>
      </c>
      <c r="R48" s="150" t="s">
        <v>130</v>
      </c>
      <c r="S48" s="151">
        <v>17</v>
      </c>
      <c r="T48" s="152">
        <v>4</v>
      </c>
      <c r="U48" s="151">
        <v>2035</v>
      </c>
      <c r="V48" s="116">
        <f t="shared" si="19"/>
        <v>54878</v>
      </c>
      <c r="W48" s="53">
        <f t="shared" si="8"/>
        <v>0</v>
      </c>
      <c r="X48" s="53">
        <f t="shared" si="9"/>
        <v>0</v>
      </c>
      <c r="Y48" s="53">
        <f t="shared" si="10"/>
        <v>0</v>
      </c>
      <c r="Z48" s="53">
        <f t="shared" si="20"/>
        <v>0</v>
      </c>
      <c r="AA48" s="53">
        <f>IF($V48&lt;=Z$2,0,IF($O48&lt;=Z$2,0,IF($G48&gt;=AA$2,0,IF($K48&gt;=$J48,0,IF($O48&lt;=AA$2,($J48-(SUM($K48,SUM($Z48:Z48)))),IF($L48=$D$139,(($J48-$K48)/$P48),(($J48-SUM($Z48:Z48))*$Q48))*IF($V48&lt;=AA$2,(DATEDIF(Z$2,$V48,"D")/365),IF($G48&gt;Z$2,(DATEDIF($G48,AA$2,"D")/365),1)))))))</f>
        <v>0</v>
      </c>
      <c r="AB48" s="53">
        <f>IF($V48&lt;=AA$2,0,IF($O48&lt;=AA$2,0,IF($G48&gt;=AB$2,0,IF($K48&gt;=$J48,0,IF($O48&lt;=AB$2,($J48-(SUM($K48,SUM($Z48:AA48)))),IF($L48=$D$139,(($J48-$K48)/$P48),(($J48-SUM($Z48:AA48))*$Q48))*IF($V48&lt;=AB$2,(DATEDIF(AA$2,$V48,"D")/365),IF($G48&gt;AA$2,(DATEDIF($G48,AB$2,"D")/365),1)))))))</f>
        <v>0</v>
      </c>
      <c r="AC48" s="53">
        <f>IF($V48&lt;=AB$2,0,IF($O48&lt;=AB$2,0,IF($G48&gt;=AC$2,0,IF($K48&gt;=$J48,0,IF($O48&lt;=AC$2,($J48-(SUM($K48,SUM($Z48:AB48)))),IF($L48=$D$139,(($J48-$K48)/$P48),(($J48-SUM($Z48:AB48))*$Q48))*IF($V48&lt;=AC$2,(DATEDIF(AB$2,$V48,"D")/365),IF($G48&gt;AB$2,(DATEDIF($G48,AC$2,"D")/365),1)))))))</f>
        <v>0</v>
      </c>
      <c r="AD48" s="53">
        <f>IF($V48&lt;=AC$2,0,IF($O48&lt;=AC$2,0,IF($G48&gt;=AD$2,0,IF($K48&gt;=$J48,0,IF($O48&lt;=AD$2,($J48-(SUM($K48,SUM($Z48:AC48)))),IF($L48=$D$139,(($J48-$K48)/$P48),(($J48-SUM($Z48:AC48))*$Q48))*IF($V48&lt;=AD$2,(DATEDIF(AC$2,$V48,"D")/365),IF($G48&gt;AC$2,(DATEDIF($G48,AD$2,"D")/365),1)))))))</f>
        <v>0</v>
      </c>
      <c r="AE48" s="53">
        <f>IF($V48&lt;=AD$2,0,IF($O48&lt;=AD$2,0,IF($G48&gt;=AE$2,0,IF($K48&gt;=$J48,0,IF($O48&lt;=AE$2,($J48-(SUM($K48,SUM($Z48:AD48)))),IF($L48=$D$139,(($J48-$K48)/$P48),(($J48-SUM($Z48:AD48))*$Q48))*IF($V48&lt;=AE$2,(DATEDIF(AD$2,$V48,"D")/365),IF($G48&gt;AD$2,(DATEDIF($G48,AE$2,"D")/365),1)))))))</f>
        <v>0</v>
      </c>
      <c r="AF48" s="53">
        <f>IF($V48&lt;=AE$2,0,IF($O48&lt;=AE$2,0,IF($G48&gt;=AF$2,0,IF($K48&gt;=$J48,0,IF($O48&lt;=AF$2,($J48-(SUM($K48,SUM($Z48:AE48)))),IF($L48=$D$139,(($J48-$K48)/$P48),(($J48-SUM($Z48:AE48))*$Q48))*IF($V48&lt;=AF$2,(DATEDIF(AE$2,$V48,"D")/365),IF($G48&gt;AE$2,(DATEDIF($G48,AF$2,"D")/365),1)))))))</f>
        <v>0</v>
      </c>
      <c r="AG48" s="53">
        <f>IF($V48&lt;=AF$2,0,IF($O48&lt;=AF$2,0,IF($G48&gt;=AG$2,0,IF($K48&gt;=$J48,0,IF($O48&lt;=AG$2,($J48-(SUM($K48,SUM($Z48:AF48)))),IF($L48=$D$139,(($J48-$K48)/$P48),(($J48-SUM($Z48:AF48))*$Q48))*IF($V48&lt;=AG$2,(DATEDIF(AF$2,$V48,"D")/365),IF($G48&gt;AF$2,(DATEDIF($G48,AG$2,"D")/365),1)))))))</f>
        <v>0</v>
      </c>
      <c r="AH48" s="53">
        <f>IF($V48&lt;=AG$2,0,IF($O48&lt;=AG$2,0,IF($G48&gt;=AH$2,0,IF($K48&gt;=$J48,0,IF($O48&lt;=AH$2,($J48-(SUM($K48,SUM($Z48:AG48)))),IF($L48=$D$139,(($J48-$K48)/$P48),(($J48-SUM($Z48:AG48))*$Q48))*IF($V48&lt;=AH$2,(DATEDIF(AG$2,$V48,"D")/365),IF($G48&gt;AG$2,(DATEDIF($G48,AH$2,"D")/365),1)))))))</f>
        <v>0</v>
      </c>
      <c r="AI48" s="53">
        <f>IF($V48&lt;=AH$2,0,IF($O48&lt;=AH$2,0,IF($G48&gt;=AI$2,0,IF($K48&gt;=$J48,0,IF($O48&lt;=AI$2,($J48-(SUM($K48,SUM($Z48:AH48)))),IF($L48=$D$139,(($J48-$K48)/$P48),(($J48-SUM($Z48:AH48))*$Q48))*IF($V48&lt;=AI$2,(DATEDIF(AH$2,$V48,"D")/365),IF($G48&gt;AH$2,(DATEDIF($G48,AI$2,"D")/365),1)))))))</f>
        <v>0</v>
      </c>
      <c r="AJ48" s="53">
        <f>IF($V48&lt;=AI$2,0,IF($O48&lt;=AI$2,0,IF($G48&gt;=AJ$2,0,IF($K48&gt;=$J48,0,IF($O48&lt;=AJ$2,($J48-(SUM($K48,SUM($Z48:AI48)))),IF($L48=$D$139,(($J48-$K48)/$P48),(($J48-SUM($Z48:AI48))*$Q48))*IF($V48&lt;=AJ$2,(DATEDIF(AI$2,$V48,"D")/365),IF($G48&gt;AI$2,(DATEDIF($G48,AJ$2,"D")/365),1)))))))</f>
        <v>0</v>
      </c>
      <c r="AK48" s="53">
        <f>IF($V48&lt;=AJ$2,0,IF($O48&lt;=AJ$2,0,IF($G48&gt;=AK$2,0,IF($K48&gt;=$J48,0,IF($O48&lt;=AK$2,($J48-(SUM($K48,SUM($Z48:AJ48)))),IF($L48=$D$139,(($J48-$K48)/$P48),(($J48-SUM($Z48:AJ48))*$Q48))*IF($V48&lt;=AK$2,(DATEDIF(AJ$2,$V48,"D")/365),IF($G48&gt;AJ$2,(DATEDIF($G48,AK$2,"D")/365),1)))))))</f>
        <v>0</v>
      </c>
      <c r="AL48" s="53">
        <f>IF($V48&lt;=AK$2,0,IF($O48&lt;=AK$2,0,IF($G48&gt;=AL$2,0,IF($K48&gt;=$J48,0,IF($O48&lt;=AL$2,($J48-(SUM($K48,SUM($Z48:AK48)))),IF($L48=$D$139,(($J48-$K48)/$P48),(($J48-SUM($Z48:AK48))*$Q48))*IF($V48&lt;=AL$2,(DATEDIF(AK$2,$V48,"D")/365),IF($G48&gt;AK$2,(DATEDIF($G48,AL$2,"D")/365),1)))))))</f>
        <v>0</v>
      </c>
      <c r="AM48" s="53">
        <f>IF($V48&lt;=AL$2,0,IF($O48&lt;=AL$2,0,IF($G48&gt;=AM$2,0,IF($K48&gt;=$J48,0,IF($O48&lt;=AM$2,($J48-(SUM($K48,SUM($Z48:AL48)))),IF($L48=$D$139,(($J48-$K48)/$P48),(($J48-SUM($Z48:AL48))*$Q48))*IF($V48&lt;=AM$2,(DATEDIF(AL$2,$V48,"D")/365),IF($G48&gt;AL$2,(DATEDIF($G48,AM$2,"D")/365),1)))))))</f>
        <v>0</v>
      </c>
      <c r="AN48" s="53">
        <f>IF($V48&lt;=AM$2,0,IF($O48&lt;=AM$2,0,IF($G48&gt;=AN$2,0,IF($K48&gt;=$J48,0,IF($O48&lt;=AN$2,($J48-(SUM($K48,SUM($Z48:AM48)))),IF($L48=$D$139,(($J48-$K48)/$P48),(($J48-SUM($Z48:AM48))*$Q48))*IF($V48&lt;=AN$2,(DATEDIF(AM$2,$V48,"D")/365),IF($G48&gt;AM$2,(DATEDIF($G48,AN$2,"D")/365),1)))))))</f>
        <v>0</v>
      </c>
      <c r="AO48" s="53">
        <f>IF($V48&lt;=AN$2,0,IF($O48&lt;=AN$2,0,IF($G48&gt;=AO$2,0,IF($K48&gt;=$J48,0,IF($O48&lt;=AO$2,($J48-(SUM($K48,SUM($Z48:AN48)))),IF($L48=$D$139,(($J48-$K48)/$P48),(($J48-SUM($Z48:AN48))*$Q48))*IF($V48&lt;=AO$2,(DATEDIF(AN$2,$V48,"D")/365),IF($G48&gt;AN$2,(DATEDIF($G48,AO$2,"D")/365),1)))))))</f>
        <v>0</v>
      </c>
      <c r="AP48" s="53">
        <f>IF($V48&lt;=AO$2,0,IF($O48&lt;=AO$2,0,IF($G48&gt;=AP$2,0,IF($K48&gt;=$J48,0,IF($O48&lt;=AP$2,($J48-(SUM($K48,SUM($Z48:AO48)))),IF($L48=$D$139,(($J48-$K48)/$P48),(($J48-SUM($Z48:AO48))*$Q48))*IF($V48&lt;=AP$2,(DATEDIF(AO$2,$V48,"D")/365),IF($G48&gt;AO$2,(DATEDIF($G48,AP$2,"D")/365),1)))))))</f>
        <v>0</v>
      </c>
      <c r="AQ48" s="53">
        <f>IF($V48&lt;=AP$2,0,IF($O48&lt;=AP$2,0,IF($G48&gt;=AQ$2,0,IF($K48&gt;=$J48,0,IF($O48&lt;=AQ$2,($J48-(SUM($K48,SUM($Z48:AP48)))),IF($L48=$D$139,(($J48-$K48)/$P48),(($J48-SUM($Z48:AP48))*$Q48))*IF($V48&lt;=AQ$2,(DATEDIF(AP$2,$V48,"D")/365),IF($G48&gt;AP$2,(DATEDIF($G48,AQ$2,"D")/365),1)))))))</f>
        <v>0</v>
      </c>
      <c r="AR48" s="53">
        <f>IF($V48&lt;=AQ$2,0,IF($O48&lt;=AQ$2,0,IF($G48&gt;=AR$2,0,IF($K48&gt;=$J48,0,IF($O48&lt;=AR$2,($J48-(SUM($K48,SUM($Z48:AQ48)))),IF($L48=$D$139,(($J48-$K48)/$P48),(($J48-SUM($Z48:AQ48))*$Q48))*IF($V48&lt;=AR$2,(DATEDIF(AQ$2,$V48,"D")/365),IF($G48&gt;AQ$2,(DATEDIF($G48,AR$2,"D")/365),1)))))))</f>
        <v>0</v>
      </c>
      <c r="AS48" s="53">
        <f>IF($V48&lt;=AR$2,0,IF($O48&lt;=AR$2,0,IF($G48&gt;=AS$2,0,IF($K48&gt;=$J48,0,IF($O48&lt;=AS$2,($J48-(SUM($K48,SUM($Z48:AR48)))),IF($L48=$D$139,(($J48-$K48)/$P48),(($J48-SUM($Z48:AR48))*$Q48))*IF($V48&lt;=AS$2,(DATEDIF(AR$2,$V48,"D")/365),IF($G48&gt;AR$2,(DATEDIF($G48,AS$2,"D")/365),1)))))))</f>
        <v>0</v>
      </c>
      <c r="AT48" s="53">
        <f>IF($V48&lt;=AS$2,0,IF($O48&lt;=AS$2,0,IF($G48&gt;=AT$2,0,IF($K48&gt;=$J48,0,IF($O48&lt;=AT$2,($J48-(SUM($K48,SUM($Z48:AS48)))),IF($L48=$D$139,(($J48-$K48)/$P48),(($J48-SUM($Z48:AS48))*$Q48))*IF($V48&lt;=AT$2,(DATEDIF(AS$2,$V48,"D")/365),IF($G48&gt;AS$2,(DATEDIF($G48,AT$2,"D")/365),1)))))))</f>
        <v>0</v>
      </c>
      <c r="AU48" s="53">
        <f>IF($V48&lt;=AT$2,0,IF($O48&lt;=AT$2,0,IF($G48&gt;=AU$2,0,IF($K48&gt;=$J48,0,IF($O48&lt;=AU$2,($J48-(SUM($K48,SUM($Z48:AT48)))),IF($L48=$D$139,(($J48-$K48)/$P48),(($J48-SUM($Z48:AT48))*$Q48))*IF($V48&lt;=AU$2,(DATEDIF(AT$2,$V48,"D")/365),IF($G48&gt;AT$2,(DATEDIF($G48,AU$2,"D")/365),1)))))))</f>
        <v>0</v>
      </c>
      <c r="AV48" s="53">
        <f>IF($V48&lt;=AU$2,0,IF($O48&lt;=AU$2,0,IF($G48&gt;=AV$2,0,IF($K48&gt;=$J48,0,IF($O48&lt;=AV$2,($J48-(SUM($K48,SUM($Z48:AU48)))),IF($L48=$D$139,(($J48-$K48)/$P48),(($J48-SUM($Z48:AU48))*$Q48))*IF($V48&lt;=AV$2,(DATEDIF(AU$2,$V48,"D")/365),IF($G48&gt;AU$2,(DATEDIF($G48,AV$2,"D")/365),1)))))))</f>
        <v>0</v>
      </c>
      <c r="AW48" s="53">
        <f>IF($V48&lt;=AV$2,0,IF($O48&lt;=AV$2,0,IF($G48&gt;=AW$2,0,IF($K48&gt;=$J48,0,IF($O48&lt;=AW$2,($J48-(SUM($K48,SUM($Z48:AV48)))),IF($L48=$D$139,(($J48-$K48)/$P48),(($J48-SUM($Z48:AV48))*$Q48))*IF($V48&lt;=AW$2,(DATEDIF(AV$2,$V48,"D")/365),IF($G48&gt;AV$2,(DATEDIF($G48,AW$2,"D")/365),1)))))))</f>
        <v>0</v>
      </c>
      <c r="AX48" s="53">
        <f>IF($V48&lt;=AW$2,0,IF($O48&lt;=AW$2,0,IF($G48&gt;=AX$2,0,IF($K48&gt;=$J48,0,IF($O48&lt;=AX$2,($J48-(SUM($K48,SUM($Z48:AW48)))),IF($L48=$D$139,(($J48-$K48)/$P48),(($J48-SUM($Z48:AW48))*$Q48))*IF($V48&lt;=AX$2,(DATEDIF(AW$2,$V48,"D")/365),IF($G48&gt;AW$2,(DATEDIF($G48,AX$2,"D")/365),1)))))))</f>
        <v>0</v>
      </c>
      <c r="AY48" s="53">
        <f>IF($V48&lt;=AX$2,0,IF($O48&lt;=AX$2,0,IF($G48&gt;=AY$2,0,IF($K48&gt;=$J48,0,IF($O48&lt;=AY$2,($J48-(SUM($K48,SUM($Z48:AX48)))),IF($L48=$D$139,(($J48-$K48)/$P48),(($J48-SUM($Z48:AX48))*$Q48))*IF($V48&lt;=AY$2,(DATEDIF(AX$2,$V48,"D")/365),IF($G48&gt;AX$2,(DATEDIF($G48,AY$2,"D")/365),1)))))))</f>
        <v>0</v>
      </c>
      <c r="AZ48" s="52"/>
      <c r="BA48" s="52"/>
      <c r="BB48" s="126">
        <f>IF($V48&lt;=BB$2,0,IF($G48&gt;=BB$2,0,IF($G48&gt;$W$3,(J48-Z48),IF($G48&lt;=$W$3,J48-SUM(W48,$Z48:Z48),0))))</f>
        <v>0</v>
      </c>
      <c r="BC48" s="53">
        <f t="shared" si="25"/>
        <v>0</v>
      </c>
      <c r="BD48" s="52">
        <f t="shared" si="25"/>
        <v>0</v>
      </c>
      <c r="BE48" s="53">
        <f t="shared" si="25"/>
        <v>0</v>
      </c>
      <c r="BF48" s="52">
        <f t="shared" si="25"/>
        <v>0</v>
      </c>
      <c r="BG48" s="53">
        <f t="shared" si="25"/>
        <v>0</v>
      </c>
      <c r="BH48" s="52">
        <f t="shared" si="25"/>
        <v>0</v>
      </c>
      <c r="BI48" s="53">
        <f t="shared" si="25"/>
        <v>0</v>
      </c>
      <c r="BJ48" s="52">
        <f t="shared" si="25"/>
        <v>0</v>
      </c>
      <c r="BK48" s="53">
        <f t="shared" si="25"/>
        <v>0</v>
      </c>
      <c r="BL48" s="52">
        <f t="shared" si="25"/>
        <v>0</v>
      </c>
      <c r="BM48" s="53">
        <f t="shared" si="25"/>
        <v>0</v>
      </c>
      <c r="BN48" s="52">
        <f t="shared" si="25"/>
        <v>0</v>
      </c>
      <c r="BO48" s="53">
        <f t="shared" si="25"/>
        <v>0</v>
      </c>
      <c r="BP48" s="52">
        <f t="shared" si="25"/>
        <v>0</v>
      </c>
      <c r="BQ48" s="53">
        <f t="shared" si="25"/>
        <v>0</v>
      </c>
      <c r="BR48" s="52">
        <f t="shared" si="24"/>
        <v>0</v>
      </c>
      <c r="BS48" s="53">
        <f t="shared" si="18"/>
        <v>0</v>
      </c>
      <c r="BT48" s="52">
        <f t="shared" si="18"/>
        <v>0</v>
      </c>
      <c r="BU48" s="53">
        <f t="shared" si="18"/>
        <v>0</v>
      </c>
      <c r="BV48" s="52">
        <f t="shared" si="18"/>
        <v>0</v>
      </c>
      <c r="BW48" s="53">
        <f t="shared" si="18"/>
        <v>0</v>
      </c>
      <c r="BX48" s="52">
        <f t="shared" si="18"/>
        <v>0</v>
      </c>
      <c r="BY48" s="53">
        <f t="shared" si="18"/>
        <v>0</v>
      </c>
      <c r="BZ48" s="52">
        <f t="shared" si="18"/>
        <v>0</v>
      </c>
      <c r="CA48" s="53">
        <f t="shared" si="18"/>
        <v>0</v>
      </c>
    </row>
    <row r="49" spans="1:79">
      <c r="A49" s="20">
        <v>48</v>
      </c>
      <c r="B49" s="20" t="s">
        <v>97</v>
      </c>
      <c r="C49" s="20" t="s">
        <v>126</v>
      </c>
      <c r="D49" s="2">
        <v>1985</v>
      </c>
      <c r="E49" s="3">
        <v>4</v>
      </c>
      <c r="F49" s="2">
        <v>1</v>
      </c>
      <c r="G49" s="55">
        <f t="shared" si="21"/>
        <v>31137</v>
      </c>
      <c r="H49" s="4">
        <v>0</v>
      </c>
      <c r="I49" s="1">
        <v>0</v>
      </c>
      <c r="J49" s="51">
        <f t="shared" si="22"/>
        <v>0</v>
      </c>
      <c r="K49" s="54">
        <f t="shared" si="23"/>
        <v>0</v>
      </c>
      <c r="L49" s="4" t="s">
        <v>96</v>
      </c>
      <c r="M49" s="54">
        <f t="shared" si="15"/>
        <v>30</v>
      </c>
      <c r="N49" s="53">
        <f t="shared" si="3"/>
        <v>29.019178082191782</v>
      </c>
      <c r="O49" s="55">
        <f t="shared" si="4"/>
        <v>42094</v>
      </c>
      <c r="P49" s="53">
        <f t="shared" si="5"/>
        <v>0.98082191780821759</v>
      </c>
      <c r="Q49" s="111">
        <f t="shared" si="6"/>
        <v>0</v>
      </c>
      <c r="R49" s="150" t="s">
        <v>130</v>
      </c>
      <c r="S49" s="151">
        <v>17</v>
      </c>
      <c r="T49" s="152">
        <v>4</v>
      </c>
      <c r="U49" s="151">
        <v>2035</v>
      </c>
      <c r="V49" s="116">
        <f t="shared" si="19"/>
        <v>54878</v>
      </c>
      <c r="W49" s="53">
        <f t="shared" si="8"/>
        <v>0</v>
      </c>
      <c r="X49" s="53">
        <f t="shared" si="9"/>
        <v>0</v>
      </c>
      <c r="Y49" s="53">
        <f t="shared" si="10"/>
        <v>0</v>
      </c>
      <c r="Z49" s="53">
        <f t="shared" si="20"/>
        <v>0</v>
      </c>
      <c r="AA49" s="53">
        <f>IF($V49&lt;=Z$2,0,IF($O49&lt;=Z$2,0,IF($G49&gt;=AA$2,0,IF($K49&gt;=$J49,0,IF($O49&lt;=AA$2,($J49-(SUM($K49,SUM($Z49:Z49)))),IF($L49=$D$139,(($J49-$K49)/$P49),(($J49-SUM($Z49:Z49))*$Q49))*IF($V49&lt;=AA$2,(DATEDIF(Z$2,$V49,"D")/365),IF($G49&gt;Z$2,(DATEDIF($G49,AA$2,"D")/365),1)))))))</f>
        <v>0</v>
      </c>
      <c r="AB49" s="53">
        <f>IF($V49&lt;=AA$2,0,IF($O49&lt;=AA$2,0,IF($G49&gt;=AB$2,0,IF($K49&gt;=$J49,0,IF($O49&lt;=AB$2,($J49-(SUM($K49,SUM($Z49:AA49)))),IF($L49=$D$139,(($J49-$K49)/$P49),(($J49-SUM($Z49:AA49))*$Q49))*IF($V49&lt;=AB$2,(DATEDIF(AA$2,$V49,"D")/365),IF($G49&gt;AA$2,(DATEDIF($G49,AB$2,"D")/365),1)))))))</f>
        <v>0</v>
      </c>
      <c r="AC49" s="53">
        <f>IF($V49&lt;=AB$2,0,IF($O49&lt;=AB$2,0,IF($G49&gt;=AC$2,0,IF($K49&gt;=$J49,0,IF($O49&lt;=AC$2,($J49-(SUM($K49,SUM($Z49:AB49)))),IF($L49=$D$139,(($J49-$K49)/$P49),(($J49-SUM($Z49:AB49))*$Q49))*IF($V49&lt;=AC$2,(DATEDIF(AB$2,$V49,"D")/365),IF($G49&gt;AB$2,(DATEDIF($G49,AC$2,"D")/365),1)))))))</f>
        <v>0</v>
      </c>
      <c r="AD49" s="53">
        <f>IF($V49&lt;=AC$2,0,IF($O49&lt;=AC$2,0,IF($G49&gt;=AD$2,0,IF($K49&gt;=$J49,0,IF($O49&lt;=AD$2,($J49-(SUM($K49,SUM($Z49:AC49)))),IF($L49=$D$139,(($J49-$K49)/$P49),(($J49-SUM($Z49:AC49))*$Q49))*IF($V49&lt;=AD$2,(DATEDIF(AC$2,$V49,"D")/365),IF($G49&gt;AC$2,(DATEDIF($G49,AD$2,"D")/365),1)))))))</f>
        <v>0</v>
      </c>
      <c r="AE49" s="53">
        <f>IF($V49&lt;=AD$2,0,IF($O49&lt;=AD$2,0,IF($G49&gt;=AE$2,0,IF($K49&gt;=$J49,0,IF($O49&lt;=AE$2,($J49-(SUM($K49,SUM($Z49:AD49)))),IF($L49=$D$139,(($J49-$K49)/$P49),(($J49-SUM($Z49:AD49))*$Q49))*IF($V49&lt;=AE$2,(DATEDIF(AD$2,$V49,"D")/365),IF($G49&gt;AD$2,(DATEDIF($G49,AE$2,"D")/365),1)))))))</f>
        <v>0</v>
      </c>
      <c r="AF49" s="53">
        <f>IF($V49&lt;=AE$2,0,IF($O49&lt;=AE$2,0,IF($G49&gt;=AF$2,0,IF($K49&gt;=$J49,0,IF($O49&lt;=AF$2,($J49-(SUM($K49,SUM($Z49:AE49)))),IF($L49=$D$139,(($J49-$K49)/$P49),(($J49-SUM($Z49:AE49))*$Q49))*IF($V49&lt;=AF$2,(DATEDIF(AE$2,$V49,"D")/365),IF($G49&gt;AE$2,(DATEDIF($G49,AF$2,"D")/365),1)))))))</f>
        <v>0</v>
      </c>
      <c r="AG49" s="53">
        <f>IF($V49&lt;=AF$2,0,IF($O49&lt;=AF$2,0,IF($G49&gt;=AG$2,0,IF($K49&gt;=$J49,0,IF($O49&lt;=AG$2,($J49-(SUM($K49,SUM($Z49:AF49)))),IF($L49=$D$139,(($J49-$K49)/$P49),(($J49-SUM($Z49:AF49))*$Q49))*IF($V49&lt;=AG$2,(DATEDIF(AF$2,$V49,"D")/365),IF($G49&gt;AF$2,(DATEDIF($G49,AG$2,"D")/365),1)))))))</f>
        <v>0</v>
      </c>
      <c r="AH49" s="53">
        <f>IF($V49&lt;=AG$2,0,IF($O49&lt;=AG$2,0,IF($G49&gt;=AH$2,0,IF($K49&gt;=$J49,0,IF($O49&lt;=AH$2,($J49-(SUM($K49,SUM($Z49:AG49)))),IF($L49=$D$139,(($J49-$K49)/$P49),(($J49-SUM($Z49:AG49))*$Q49))*IF($V49&lt;=AH$2,(DATEDIF(AG$2,$V49,"D")/365),IF($G49&gt;AG$2,(DATEDIF($G49,AH$2,"D")/365),1)))))))</f>
        <v>0</v>
      </c>
      <c r="AI49" s="53">
        <f>IF($V49&lt;=AH$2,0,IF($O49&lt;=AH$2,0,IF($G49&gt;=AI$2,0,IF($K49&gt;=$J49,0,IF($O49&lt;=AI$2,($J49-(SUM($K49,SUM($Z49:AH49)))),IF($L49=$D$139,(($J49-$K49)/$P49),(($J49-SUM($Z49:AH49))*$Q49))*IF($V49&lt;=AI$2,(DATEDIF(AH$2,$V49,"D")/365),IF($G49&gt;AH$2,(DATEDIF($G49,AI$2,"D")/365),1)))))))</f>
        <v>0</v>
      </c>
      <c r="AJ49" s="53">
        <f>IF($V49&lt;=AI$2,0,IF($O49&lt;=AI$2,0,IF($G49&gt;=AJ$2,0,IF($K49&gt;=$J49,0,IF($O49&lt;=AJ$2,($J49-(SUM($K49,SUM($Z49:AI49)))),IF($L49=$D$139,(($J49-$K49)/$P49),(($J49-SUM($Z49:AI49))*$Q49))*IF($V49&lt;=AJ$2,(DATEDIF(AI$2,$V49,"D")/365),IF($G49&gt;AI$2,(DATEDIF($G49,AJ$2,"D")/365),1)))))))</f>
        <v>0</v>
      </c>
      <c r="AK49" s="53">
        <f>IF($V49&lt;=AJ$2,0,IF($O49&lt;=AJ$2,0,IF($G49&gt;=AK$2,0,IF($K49&gt;=$J49,0,IF($O49&lt;=AK$2,($J49-(SUM($K49,SUM($Z49:AJ49)))),IF($L49=$D$139,(($J49-$K49)/$P49),(($J49-SUM($Z49:AJ49))*$Q49))*IF($V49&lt;=AK$2,(DATEDIF(AJ$2,$V49,"D")/365),IF($G49&gt;AJ$2,(DATEDIF($G49,AK$2,"D")/365),1)))))))</f>
        <v>0</v>
      </c>
      <c r="AL49" s="53">
        <f>IF($V49&lt;=AK$2,0,IF($O49&lt;=AK$2,0,IF($G49&gt;=AL$2,0,IF($K49&gt;=$J49,0,IF($O49&lt;=AL$2,($J49-(SUM($K49,SUM($Z49:AK49)))),IF($L49=$D$139,(($J49-$K49)/$P49),(($J49-SUM($Z49:AK49))*$Q49))*IF($V49&lt;=AL$2,(DATEDIF(AK$2,$V49,"D")/365),IF($G49&gt;AK$2,(DATEDIF($G49,AL$2,"D")/365),1)))))))</f>
        <v>0</v>
      </c>
      <c r="AM49" s="53">
        <f>IF($V49&lt;=AL$2,0,IF($O49&lt;=AL$2,0,IF($G49&gt;=AM$2,0,IF($K49&gt;=$J49,0,IF($O49&lt;=AM$2,($J49-(SUM($K49,SUM($Z49:AL49)))),IF($L49=$D$139,(($J49-$K49)/$P49),(($J49-SUM($Z49:AL49))*$Q49))*IF($V49&lt;=AM$2,(DATEDIF(AL$2,$V49,"D")/365),IF($G49&gt;AL$2,(DATEDIF($G49,AM$2,"D")/365),1)))))))</f>
        <v>0</v>
      </c>
      <c r="AN49" s="53">
        <f>IF($V49&lt;=AM$2,0,IF($O49&lt;=AM$2,0,IF($G49&gt;=AN$2,0,IF($K49&gt;=$J49,0,IF($O49&lt;=AN$2,($J49-(SUM($K49,SUM($Z49:AM49)))),IF($L49=$D$139,(($J49-$K49)/$P49),(($J49-SUM($Z49:AM49))*$Q49))*IF($V49&lt;=AN$2,(DATEDIF(AM$2,$V49,"D")/365),IF($G49&gt;AM$2,(DATEDIF($G49,AN$2,"D")/365),1)))))))</f>
        <v>0</v>
      </c>
      <c r="AO49" s="53">
        <f>IF($V49&lt;=AN$2,0,IF($O49&lt;=AN$2,0,IF($G49&gt;=AO$2,0,IF($K49&gt;=$J49,0,IF($O49&lt;=AO$2,($J49-(SUM($K49,SUM($Z49:AN49)))),IF($L49=$D$139,(($J49-$K49)/$P49),(($J49-SUM($Z49:AN49))*$Q49))*IF($V49&lt;=AO$2,(DATEDIF(AN$2,$V49,"D")/365),IF($G49&gt;AN$2,(DATEDIF($G49,AO$2,"D")/365),1)))))))</f>
        <v>0</v>
      </c>
      <c r="AP49" s="53">
        <f>IF($V49&lt;=AO$2,0,IF($O49&lt;=AO$2,0,IF($G49&gt;=AP$2,0,IF($K49&gt;=$J49,0,IF($O49&lt;=AP$2,($J49-(SUM($K49,SUM($Z49:AO49)))),IF($L49=$D$139,(($J49-$K49)/$P49),(($J49-SUM($Z49:AO49))*$Q49))*IF($V49&lt;=AP$2,(DATEDIF(AO$2,$V49,"D")/365),IF($G49&gt;AO$2,(DATEDIF($G49,AP$2,"D")/365),1)))))))</f>
        <v>0</v>
      </c>
      <c r="AQ49" s="53">
        <f>IF($V49&lt;=AP$2,0,IF($O49&lt;=AP$2,0,IF($G49&gt;=AQ$2,0,IF($K49&gt;=$J49,0,IF($O49&lt;=AQ$2,($J49-(SUM($K49,SUM($Z49:AP49)))),IF($L49=$D$139,(($J49-$K49)/$P49),(($J49-SUM($Z49:AP49))*$Q49))*IF($V49&lt;=AQ$2,(DATEDIF(AP$2,$V49,"D")/365),IF($G49&gt;AP$2,(DATEDIF($G49,AQ$2,"D")/365),1)))))))</f>
        <v>0</v>
      </c>
      <c r="AR49" s="53">
        <f>IF($V49&lt;=AQ$2,0,IF($O49&lt;=AQ$2,0,IF($G49&gt;=AR$2,0,IF($K49&gt;=$J49,0,IF($O49&lt;=AR$2,($J49-(SUM($K49,SUM($Z49:AQ49)))),IF($L49=$D$139,(($J49-$K49)/$P49),(($J49-SUM($Z49:AQ49))*$Q49))*IF($V49&lt;=AR$2,(DATEDIF(AQ$2,$V49,"D")/365),IF($G49&gt;AQ$2,(DATEDIF($G49,AR$2,"D")/365),1)))))))</f>
        <v>0</v>
      </c>
      <c r="AS49" s="53">
        <f>IF($V49&lt;=AR$2,0,IF($O49&lt;=AR$2,0,IF($G49&gt;=AS$2,0,IF($K49&gt;=$J49,0,IF($O49&lt;=AS$2,($J49-(SUM($K49,SUM($Z49:AR49)))),IF($L49=$D$139,(($J49-$K49)/$P49),(($J49-SUM($Z49:AR49))*$Q49))*IF($V49&lt;=AS$2,(DATEDIF(AR$2,$V49,"D")/365),IF($G49&gt;AR$2,(DATEDIF($G49,AS$2,"D")/365),1)))))))</f>
        <v>0</v>
      </c>
      <c r="AT49" s="53">
        <f>IF($V49&lt;=AS$2,0,IF($O49&lt;=AS$2,0,IF($G49&gt;=AT$2,0,IF($K49&gt;=$J49,0,IF($O49&lt;=AT$2,($J49-(SUM($K49,SUM($Z49:AS49)))),IF($L49=$D$139,(($J49-$K49)/$P49),(($J49-SUM($Z49:AS49))*$Q49))*IF($V49&lt;=AT$2,(DATEDIF(AS$2,$V49,"D")/365),IF($G49&gt;AS$2,(DATEDIF($G49,AT$2,"D")/365),1)))))))</f>
        <v>0</v>
      </c>
      <c r="AU49" s="53">
        <f>IF($V49&lt;=AT$2,0,IF($O49&lt;=AT$2,0,IF($G49&gt;=AU$2,0,IF($K49&gt;=$J49,0,IF($O49&lt;=AU$2,($J49-(SUM($K49,SUM($Z49:AT49)))),IF($L49=$D$139,(($J49-$K49)/$P49),(($J49-SUM($Z49:AT49))*$Q49))*IF($V49&lt;=AU$2,(DATEDIF(AT$2,$V49,"D")/365),IF($G49&gt;AT$2,(DATEDIF($G49,AU$2,"D")/365),1)))))))</f>
        <v>0</v>
      </c>
      <c r="AV49" s="53">
        <f>IF($V49&lt;=AU$2,0,IF($O49&lt;=AU$2,0,IF($G49&gt;=AV$2,0,IF($K49&gt;=$J49,0,IF($O49&lt;=AV$2,($J49-(SUM($K49,SUM($Z49:AU49)))),IF($L49=$D$139,(($J49-$K49)/$P49),(($J49-SUM($Z49:AU49))*$Q49))*IF($V49&lt;=AV$2,(DATEDIF(AU$2,$V49,"D")/365),IF($G49&gt;AU$2,(DATEDIF($G49,AV$2,"D")/365),1)))))))</f>
        <v>0</v>
      </c>
      <c r="AW49" s="53">
        <f>IF($V49&lt;=AV$2,0,IF($O49&lt;=AV$2,0,IF($G49&gt;=AW$2,0,IF($K49&gt;=$J49,0,IF($O49&lt;=AW$2,($J49-(SUM($K49,SUM($Z49:AV49)))),IF($L49=$D$139,(($J49-$K49)/$P49),(($J49-SUM($Z49:AV49))*$Q49))*IF($V49&lt;=AW$2,(DATEDIF(AV$2,$V49,"D")/365),IF($G49&gt;AV$2,(DATEDIF($G49,AW$2,"D")/365),1)))))))</f>
        <v>0</v>
      </c>
      <c r="AX49" s="53">
        <f>IF($V49&lt;=AW$2,0,IF($O49&lt;=AW$2,0,IF($G49&gt;=AX$2,0,IF($K49&gt;=$J49,0,IF($O49&lt;=AX$2,($J49-(SUM($K49,SUM($Z49:AW49)))),IF($L49=$D$139,(($J49-$K49)/$P49),(($J49-SUM($Z49:AW49))*$Q49))*IF($V49&lt;=AX$2,(DATEDIF(AW$2,$V49,"D")/365),IF($G49&gt;AW$2,(DATEDIF($G49,AX$2,"D")/365),1)))))))</f>
        <v>0</v>
      </c>
      <c r="AY49" s="53">
        <f>IF($V49&lt;=AX$2,0,IF($O49&lt;=AX$2,0,IF($G49&gt;=AY$2,0,IF($K49&gt;=$J49,0,IF($O49&lt;=AY$2,($J49-(SUM($K49,SUM($Z49:AX49)))),IF($L49=$D$139,(($J49-$K49)/$P49),(($J49-SUM($Z49:AX49))*$Q49))*IF($V49&lt;=AY$2,(DATEDIF(AX$2,$V49,"D")/365),IF($G49&gt;AX$2,(DATEDIF($G49,AY$2,"D")/365),1)))))))</f>
        <v>0</v>
      </c>
      <c r="AZ49" s="52"/>
      <c r="BA49" s="52"/>
      <c r="BB49" s="126">
        <f>IF($V49&lt;=BB$2,0,IF($G49&gt;=BB$2,0,IF($G49&gt;$W$3,(J49-Z49),IF($G49&lt;=$W$3,J49-SUM(W49,$Z49:Z49),0))))</f>
        <v>0</v>
      </c>
      <c r="BC49" s="53">
        <f t="shared" si="25"/>
        <v>0</v>
      </c>
      <c r="BD49" s="52">
        <f t="shared" si="25"/>
        <v>0</v>
      </c>
      <c r="BE49" s="53">
        <f t="shared" si="25"/>
        <v>0</v>
      </c>
      <c r="BF49" s="52">
        <f t="shared" si="25"/>
        <v>0</v>
      </c>
      <c r="BG49" s="53">
        <f t="shared" si="25"/>
        <v>0</v>
      </c>
      <c r="BH49" s="52">
        <f t="shared" si="25"/>
        <v>0</v>
      </c>
      <c r="BI49" s="53">
        <f t="shared" si="25"/>
        <v>0</v>
      </c>
      <c r="BJ49" s="52">
        <f t="shared" si="25"/>
        <v>0</v>
      </c>
      <c r="BK49" s="53">
        <f t="shared" si="25"/>
        <v>0</v>
      </c>
      <c r="BL49" s="52">
        <f t="shared" si="25"/>
        <v>0</v>
      </c>
      <c r="BM49" s="53">
        <f t="shared" si="25"/>
        <v>0</v>
      </c>
      <c r="BN49" s="52">
        <f t="shared" si="25"/>
        <v>0</v>
      </c>
      <c r="BO49" s="53">
        <f t="shared" si="25"/>
        <v>0</v>
      </c>
      <c r="BP49" s="52">
        <f t="shared" si="25"/>
        <v>0</v>
      </c>
      <c r="BQ49" s="53">
        <f t="shared" si="25"/>
        <v>0</v>
      </c>
      <c r="BR49" s="52">
        <f t="shared" si="24"/>
        <v>0</v>
      </c>
      <c r="BS49" s="53">
        <f t="shared" si="18"/>
        <v>0</v>
      </c>
      <c r="BT49" s="52">
        <f t="shared" si="18"/>
        <v>0</v>
      </c>
      <c r="BU49" s="53">
        <f t="shared" si="18"/>
        <v>0</v>
      </c>
      <c r="BV49" s="52">
        <f t="shared" si="18"/>
        <v>0</v>
      </c>
      <c r="BW49" s="53">
        <f t="shared" si="18"/>
        <v>0</v>
      </c>
      <c r="BX49" s="52">
        <f t="shared" si="18"/>
        <v>0</v>
      </c>
      <c r="BY49" s="53">
        <f t="shared" si="18"/>
        <v>0</v>
      </c>
      <c r="BZ49" s="52">
        <f t="shared" si="18"/>
        <v>0</v>
      </c>
      <c r="CA49" s="53">
        <f t="shared" si="18"/>
        <v>0</v>
      </c>
    </row>
    <row r="50" spans="1:79">
      <c r="A50" s="20">
        <v>49</v>
      </c>
      <c r="B50" s="20" t="s">
        <v>97</v>
      </c>
      <c r="C50" s="20" t="s">
        <v>126</v>
      </c>
      <c r="D50" s="2">
        <v>1985</v>
      </c>
      <c r="E50" s="3">
        <v>4</v>
      </c>
      <c r="F50" s="2">
        <v>1</v>
      </c>
      <c r="G50" s="55">
        <f t="shared" si="21"/>
        <v>31137</v>
      </c>
      <c r="H50" s="4">
        <v>0</v>
      </c>
      <c r="I50" s="1">
        <v>0</v>
      </c>
      <c r="J50" s="51">
        <f t="shared" si="22"/>
        <v>0</v>
      </c>
      <c r="K50" s="54">
        <f t="shared" si="23"/>
        <v>0</v>
      </c>
      <c r="L50" s="4" t="s">
        <v>96</v>
      </c>
      <c r="M50" s="54">
        <f t="shared" si="15"/>
        <v>30</v>
      </c>
      <c r="N50" s="53">
        <f t="shared" si="3"/>
        <v>29.019178082191782</v>
      </c>
      <c r="O50" s="55">
        <f t="shared" si="4"/>
        <v>42094</v>
      </c>
      <c r="P50" s="53">
        <f t="shared" si="5"/>
        <v>0.98082191780821759</v>
      </c>
      <c r="Q50" s="111">
        <f t="shared" si="6"/>
        <v>0</v>
      </c>
      <c r="R50" s="150" t="s">
        <v>130</v>
      </c>
      <c r="S50" s="151">
        <v>17</v>
      </c>
      <c r="T50" s="152">
        <v>4</v>
      </c>
      <c r="U50" s="151">
        <v>2035</v>
      </c>
      <c r="V50" s="116">
        <f t="shared" si="19"/>
        <v>54878</v>
      </c>
      <c r="W50" s="53">
        <f t="shared" si="8"/>
        <v>0</v>
      </c>
      <c r="X50" s="53">
        <f t="shared" si="9"/>
        <v>0</v>
      </c>
      <c r="Y50" s="53">
        <f t="shared" si="10"/>
        <v>0</v>
      </c>
      <c r="Z50" s="53">
        <f t="shared" si="20"/>
        <v>0</v>
      </c>
      <c r="AA50" s="53">
        <f>IF($V50&lt;=Z$2,0,IF($O50&lt;=Z$2,0,IF($G50&gt;=AA$2,0,IF($K50&gt;=$J50,0,IF($O50&lt;=AA$2,($J50-(SUM($K50,SUM($Z50:Z50)))),IF($L50=$D$139,(($J50-$K50)/$P50),(($J50-SUM($Z50:Z50))*$Q50))*IF($V50&lt;=AA$2,(DATEDIF(Z$2,$V50,"D")/365),IF($G50&gt;Z$2,(DATEDIF($G50,AA$2,"D")/365),1)))))))</f>
        <v>0</v>
      </c>
      <c r="AB50" s="53">
        <f>IF($V50&lt;=AA$2,0,IF($O50&lt;=AA$2,0,IF($G50&gt;=AB$2,0,IF($K50&gt;=$J50,0,IF($O50&lt;=AB$2,($J50-(SUM($K50,SUM($Z50:AA50)))),IF($L50=$D$139,(($J50-$K50)/$P50),(($J50-SUM($Z50:AA50))*$Q50))*IF($V50&lt;=AB$2,(DATEDIF(AA$2,$V50,"D")/365),IF($G50&gt;AA$2,(DATEDIF($G50,AB$2,"D")/365),1)))))))</f>
        <v>0</v>
      </c>
      <c r="AC50" s="53">
        <f>IF($V50&lt;=AB$2,0,IF($O50&lt;=AB$2,0,IF($G50&gt;=AC$2,0,IF($K50&gt;=$J50,0,IF($O50&lt;=AC$2,($J50-(SUM($K50,SUM($Z50:AB50)))),IF($L50=$D$139,(($J50-$K50)/$P50),(($J50-SUM($Z50:AB50))*$Q50))*IF($V50&lt;=AC$2,(DATEDIF(AB$2,$V50,"D")/365),IF($G50&gt;AB$2,(DATEDIF($G50,AC$2,"D")/365),1)))))))</f>
        <v>0</v>
      </c>
      <c r="AD50" s="53">
        <f>IF($V50&lt;=AC$2,0,IF($O50&lt;=AC$2,0,IF($G50&gt;=AD$2,0,IF($K50&gt;=$J50,0,IF($O50&lt;=AD$2,($J50-(SUM($K50,SUM($Z50:AC50)))),IF($L50=$D$139,(($J50-$K50)/$P50),(($J50-SUM($Z50:AC50))*$Q50))*IF($V50&lt;=AD$2,(DATEDIF(AC$2,$V50,"D")/365),IF($G50&gt;AC$2,(DATEDIF($G50,AD$2,"D")/365),1)))))))</f>
        <v>0</v>
      </c>
      <c r="AE50" s="53">
        <f>IF($V50&lt;=AD$2,0,IF($O50&lt;=AD$2,0,IF($G50&gt;=AE$2,0,IF($K50&gt;=$J50,0,IF($O50&lt;=AE$2,($J50-(SUM($K50,SUM($Z50:AD50)))),IF($L50=$D$139,(($J50-$K50)/$P50),(($J50-SUM($Z50:AD50))*$Q50))*IF($V50&lt;=AE$2,(DATEDIF(AD$2,$V50,"D")/365),IF($G50&gt;AD$2,(DATEDIF($G50,AE$2,"D")/365),1)))))))</f>
        <v>0</v>
      </c>
      <c r="AF50" s="53">
        <f>IF($V50&lt;=AE$2,0,IF($O50&lt;=AE$2,0,IF($G50&gt;=AF$2,0,IF($K50&gt;=$J50,0,IF($O50&lt;=AF$2,($J50-(SUM($K50,SUM($Z50:AE50)))),IF($L50=$D$139,(($J50-$K50)/$P50),(($J50-SUM($Z50:AE50))*$Q50))*IF($V50&lt;=AF$2,(DATEDIF(AE$2,$V50,"D")/365),IF($G50&gt;AE$2,(DATEDIF($G50,AF$2,"D")/365),1)))))))</f>
        <v>0</v>
      </c>
      <c r="AG50" s="53">
        <f>IF($V50&lt;=AF$2,0,IF($O50&lt;=AF$2,0,IF($G50&gt;=AG$2,0,IF($K50&gt;=$J50,0,IF($O50&lt;=AG$2,($J50-(SUM($K50,SUM($Z50:AF50)))),IF($L50=$D$139,(($J50-$K50)/$P50),(($J50-SUM($Z50:AF50))*$Q50))*IF($V50&lt;=AG$2,(DATEDIF(AF$2,$V50,"D")/365),IF($G50&gt;AF$2,(DATEDIF($G50,AG$2,"D")/365),1)))))))</f>
        <v>0</v>
      </c>
      <c r="AH50" s="53">
        <f>IF($V50&lt;=AG$2,0,IF($O50&lt;=AG$2,0,IF($G50&gt;=AH$2,0,IF($K50&gt;=$J50,0,IF($O50&lt;=AH$2,($J50-(SUM($K50,SUM($Z50:AG50)))),IF($L50=$D$139,(($J50-$K50)/$P50),(($J50-SUM($Z50:AG50))*$Q50))*IF($V50&lt;=AH$2,(DATEDIF(AG$2,$V50,"D")/365),IF($G50&gt;AG$2,(DATEDIF($G50,AH$2,"D")/365),1)))))))</f>
        <v>0</v>
      </c>
      <c r="AI50" s="53">
        <f>IF($V50&lt;=AH$2,0,IF($O50&lt;=AH$2,0,IF($G50&gt;=AI$2,0,IF($K50&gt;=$J50,0,IF($O50&lt;=AI$2,($J50-(SUM($K50,SUM($Z50:AH50)))),IF($L50=$D$139,(($J50-$K50)/$P50),(($J50-SUM($Z50:AH50))*$Q50))*IF($V50&lt;=AI$2,(DATEDIF(AH$2,$V50,"D")/365),IF($G50&gt;AH$2,(DATEDIF($G50,AI$2,"D")/365),1)))))))</f>
        <v>0</v>
      </c>
      <c r="AJ50" s="53">
        <f>IF($V50&lt;=AI$2,0,IF($O50&lt;=AI$2,0,IF($G50&gt;=AJ$2,0,IF($K50&gt;=$J50,0,IF($O50&lt;=AJ$2,($J50-(SUM($K50,SUM($Z50:AI50)))),IF($L50=$D$139,(($J50-$K50)/$P50),(($J50-SUM($Z50:AI50))*$Q50))*IF($V50&lt;=AJ$2,(DATEDIF(AI$2,$V50,"D")/365),IF($G50&gt;AI$2,(DATEDIF($G50,AJ$2,"D")/365),1)))))))</f>
        <v>0</v>
      </c>
      <c r="AK50" s="53">
        <f>IF($V50&lt;=AJ$2,0,IF($O50&lt;=AJ$2,0,IF($G50&gt;=AK$2,0,IF($K50&gt;=$J50,0,IF($O50&lt;=AK$2,($J50-(SUM($K50,SUM($Z50:AJ50)))),IF($L50=$D$139,(($J50-$K50)/$P50),(($J50-SUM($Z50:AJ50))*$Q50))*IF($V50&lt;=AK$2,(DATEDIF(AJ$2,$V50,"D")/365),IF($G50&gt;AJ$2,(DATEDIF($G50,AK$2,"D")/365),1)))))))</f>
        <v>0</v>
      </c>
      <c r="AL50" s="53">
        <f>IF($V50&lt;=AK$2,0,IF($O50&lt;=AK$2,0,IF($G50&gt;=AL$2,0,IF($K50&gt;=$J50,0,IF($O50&lt;=AL$2,($J50-(SUM($K50,SUM($Z50:AK50)))),IF($L50=$D$139,(($J50-$K50)/$P50),(($J50-SUM($Z50:AK50))*$Q50))*IF($V50&lt;=AL$2,(DATEDIF(AK$2,$V50,"D")/365),IF($G50&gt;AK$2,(DATEDIF($G50,AL$2,"D")/365),1)))))))</f>
        <v>0</v>
      </c>
      <c r="AM50" s="53">
        <f>IF($V50&lt;=AL$2,0,IF($O50&lt;=AL$2,0,IF($G50&gt;=AM$2,0,IF($K50&gt;=$J50,0,IF($O50&lt;=AM$2,($J50-(SUM($K50,SUM($Z50:AL50)))),IF($L50=$D$139,(($J50-$K50)/$P50),(($J50-SUM($Z50:AL50))*$Q50))*IF($V50&lt;=AM$2,(DATEDIF(AL$2,$V50,"D")/365),IF($G50&gt;AL$2,(DATEDIF($G50,AM$2,"D")/365),1)))))))</f>
        <v>0</v>
      </c>
      <c r="AN50" s="53">
        <f>IF($V50&lt;=AM$2,0,IF($O50&lt;=AM$2,0,IF($G50&gt;=AN$2,0,IF($K50&gt;=$J50,0,IF($O50&lt;=AN$2,($J50-(SUM($K50,SUM($Z50:AM50)))),IF($L50=$D$139,(($J50-$K50)/$P50),(($J50-SUM($Z50:AM50))*$Q50))*IF($V50&lt;=AN$2,(DATEDIF(AM$2,$V50,"D")/365),IF($G50&gt;AM$2,(DATEDIF($G50,AN$2,"D")/365),1)))))))</f>
        <v>0</v>
      </c>
      <c r="AO50" s="53">
        <f>IF($V50&lt;=AN$2,0,IF($O50&lt;=AN$2,0,IF($G50&gt;=AO$2,0,IF($K50&gt;=$J50,0,IF($O50&lt;=AO$2,($J50-(SUM($K50,SUM($Z50:AN50)))),IF($L50=$D$139,(($J50-$K50)/$P50),(($J50-SUM($Z50:AN50))*$Q50))*IF($V50&lt;=AO$2,(DATEDIF(AN$2,$V50,"D")/365),IF($G50&gt;AN$2,(DATEDIF($G50,AO$2,"D")/365),1)))))))</f>
        <v>0</v>
      </c>
      <c r="AP50" s="53">
        <f>IF($V50&lt;=AO$2,0,IF($O50&lt;=AO$2,0,IF($G50&gt;=AP$2,0,IF($K50&gt;=$J50,0,IF($O50&lt;=AP$2,($J50-(SUM($K50,SUM($Z50:AO50)))),IF($L50=$D$139,(($J50-$K50)/$P50),(($J50-SUM($Z50:AO50))*$Q50))*IF($V50&lt;=AP$2,(DATEDIF(AO$2,$V50,"D")/365),IF($G50&gt;AO$2,(DATEDIF($G50,AP$2,"D")/365),1)))))))</f>
        <v>0</v>
      </c>
      <c r="AQ50" s="53">
        <f>IF($V50&lt;=AP$2,0,IF($O50&lt;=AP$2,0,IF($G50&gt;=AQ$2,0,IF($K50&gt;=$J50,0,IF($O50&lt;=AQ$2,($J50-(SUM($K50,SUM($Z50:AP50)))),IF($L50=$D$139,(($J50-$K50)/$P50),(($J50-SUM($Z50:AP50))*$Q50))*IF($V50&lt;=AQ$2,(DATEDIF(AP$2,$V50,"D")/365),IF($G50&gt;AP$2,(DATEDIF($G50,AQ$2,"D")/365),1)))))))</f>
        <v>0</v>
      </c>
      <c r="AR50" s="53">
        <f>IF($V50&lt;=AQ$2,0,IF($O50&lt;=AQ$2,0,IF($G50&gt;=AR$2,0,IF($K50&gt;=$J50,0,IF($O50&lt;=AR$2,($J50-(SUM($K50,SUM($Z50:AQ50)))),IF($L50=$D$139,(($J50-$K50)/$P50),(($J50-SUM($Z50:AQ50))*$Q50))*IF($V50&lt;=AR$2,(DATEDIF(AQ$2,$V50,"D")/365),IF($G50&gt;AQ$2,(DATEDIF($G50,AR$2,"D")/365),1)))))))</f>
        <v>0</v>
      </c>
      <c r="AS50" s="53">
        <f>IF($V50&lt;=AR$2,0,IF($O50&lt;=AR$2,0,IF($G50&gt;=AS$2,0,IF($K50&gt;=$J50,0,IF($O50&lt;=AS$2,($J50-(SUM($K50,SUM($Z50:AR50)))),IF($L50=$D$139,(($J50-$K50)/$P50),(($J50-SUM($Z50:AR50))*$Q50))*IF($V50&lt;=AS$2,(DATEDIF(AR$2,$V50,"D")/365),IF($G50&gt;AR$2,(DATEDIF($G50,AS$2,"D")/365),1)))))))</f>
        <v>0</v>
      </c>
      <c r="AT50" s="53">
        <f>IF($V50&lt;=AS$2,0,IF($O50&lt;=AS$2,0,IF($G50&gt;=AT$2,0,IF($K50&gt;=$J50,0,IF($O50&lt;=AT$2,($J50-(SUM($K50,SUM($Z50:AS50)))),IF($L50=$D$139,(($J50-$K50)/$P50),(($J50-SUM($Z50:AS50))*$Q50))*IF($V50&lt;=AT$2,(DATEDIF(AS$2,$V50,"D")/365),IF($G50&gt;AS$2,(DATEDIF($G50,AT$2,"D")/365),1)))))))</f>
        <v>0</v>
      </c>
      <c r="AU50" s="53">
        <f>IF($V50&lt;=AT$2,0,IF($O50&lt;=AT$2,0,IF($G50&gt;=AU$2,0,IF($K50&gt;=$J50,0,IF($O50&lt;=AU$2,($J50-(SUM($K50,SUM($Z50:AT50)))),IF($L50=$D$139,(($J50-$K50)/$P50),(($J50-SUM($Z50:AT50))*$Q50))*IF($V50&lt;=AU$2,(DATEDIF(AT$2,$V50,"D")/365),IF($G50&gt;AT$2,(DATEDIF($G50,AU$2,"D")/365),1)))))))</f>
        <v>0</v>
      </c>
      <c r="AV50" s="53">
        <f>IF($V50&lt;=AU$2,0,IF($O50&lt;=AU$2,0,IF($G50&gt;=AV$2,0,IF($K50&gt;=$J50,0,IF($O50&lt;=AV$2,($J50-(SUM($K50,SUM($Z50:AU50)))),IF($L50=$D$139,(($J50-$K50)/$P50),(($J50-SUM($Z50:AU50))*$Q50))*IF($V50&lt;=AV$2,(DATEDIF(AU$2,$V50,"D")/365),IF($G50&gt;AU$2,(DATEDIF($G50,AV$2,"D")/365),1)))))))</f>
        <v>0</v>
      </c>
      <c r="AW50" s="53">
        <f>IF($V50&lt;=AV$2,0,IF($O50&lt;=AV$2,0,IF($G50&gt;=AW$2,0,IF($K50&gt;=$J50,0,IF($O50&lt;=AW$2,($J50-(SUM($K50,SUM($Z50:AV50)))),IF($L50=$D$139,(($J50-$K50)/$P50),(($J50-SUM($Z50:AV50))*$Q50))*IF($V50&lt;=AW$2,(DATEDIF(AV$2,$V50,"D")/365),IF($G50&gt;AV$2,(DATEDIF($G50,AW$2,"D")/365),1)))))))</f>
        <v>0</v>
      </c>
      <c r="AX50" s="53">
        <f>IF($V50&lt;=AW$2,0,IF($O50&lt;=AW$2,0,IF($G50&gt;=AX$2,0,IF($K50&gt;=$J50,0,IF($O50&lt;=AX$2,($J50-(SUM($K50,SUM($Z50:AW50)))),IF($L50=$D$139,(($J50-$K50)/$P50),(($J50-SUM($Z50:AW50))*$Q50))*IF($V50&lt;=AX$2,(DATEDIF(AW$2,$V50,"D")/365),IF($G50&gt;AW$2,(DATEDIF($G50,AX$2,"D")/365),1)))))))</f>
        <v>0</v>
      </c>
      <c r="AY50" s="53">
        <f>IF($V50&lt;=AX$2,0,IF($O50&lt;=AX$2,0,IF($G50&gt;=AY$2,0,IF($K50&gt;=$J50,0,IF($O50&lt;=AY$2,($J50-(SUM($K50,SUM($Z50:AX50)))),IF($L50=$D$139,(($J50-$K50)/$P50),(($J50-SUM($Z50:AX50))*$Q50))*IF($V50&lt;=AY$2,(DATEDIF(AX$2,$V50,"D")/365),IF($G50&gt;AX$2,(DATEDIF($G50,AY$2,"D")/365),1)))))))</f>
        <v>0</v>
      </c>
      <c r="AZ50" s="52"/>
      <c r="BA50" s="52"/>
      <c r="BB50" s="126">
        <f>IF($V50&lt;=BB$2,0,IF($G50&gt;=BB$2,0,IF($G50&gt;$W$3,(J50-Z50),IF($G50&lt;=$W$3,J50-SUM(W50,$Z50:Z50),0))))</f>
        <v>0</v>
      </c>
      <c r="BC50" s="53">
        <f t="shared" si="25"/>
        <v>0</v>
      </c>
      <c r="BD50" s="52">
        <f t="shared" si="25"/>
        <v>0</v>
      </c>
      <c r="BE50" s="53">
        <f t="shared" si="25"/>
        <v>0</v>
      </c>
      <c r="BF50" s="52">
        <f t="shared" si="25"/>
        <v>0</v>
      </c>
      <c r="BG50" s="53">
        <f t="shared" si="25"/>
        <v>0</v>
      </c>
      <c r="BH50" s="52">
        <f t="shared" si="25"/>
        <v>0</v>
      </c>
      <c r="BI50" s="53">
        <f t="shared" si="25"/>
        <v>0</v>
      </c>
      <c r="BJ50" s="52">
        <f t="shared" si="25"/>
        <v>0</v>
      </c>
      <c r="BK50" s="53">
        <f t="shared" si="25"/>
        <v>0</v>
      </c>
      <c r="BL50" s="52">
        <f t="shared" si="25"/>
        <v>0</v>
      </c>
      <c r="BM50" s="53">
        <f t="shared" si="25"/>
        <v>0</v>
      </c>
      <c r="BN50" s="52">
        <f t="shared" si="25"/>
        <v>0</v>
      </c>
      <c r="BO50" s="53">
        <f t="shared" si="25"/>
        <v>0</v>
      </c>
      <c r="BP50" s="52">
        <f t="shared" si="25"/>
        <v>0</v>
      </c>
      <c r="BQ50" s="53">
        <f t="shared" si="25"/>
        <v>0</v>
      </c>
      <c r="BR50" s="52">
        <f t="shared" si="24"/>
        <v>0</v>
      </c>
      <c r="BS50" s="53">
        <f t="shared" si="18"/>
        <v>0</v>
      </c>
      <c r="BT50" s="52">
        <f t="shared" si="18"/>
        <v>0</v>
      </c>
      <c r="BU50" s="53">
        <f t="shared" si="18"/>
        <v>0</v>
      </c>
      <c r="BV50" s="52">
        <f t="shared" si="18"/>
        <v>0</v>
      </c>
      <c r="BW50" s="53">
        <f t="shared" si="18"/>
        <v>0</v>
      </c>
      <c r="BX50" s="52">
        <f t="shared" si="18"/>
        <v>0</v>
      </c>
      <c r="BY50" s="53">
        <f t="shared" si="18"/>
        <v>0</v>
      </c>
      <c r="BZ50" s="52">
        <f t="shared" si="18"/>
        <v>0</v>
      </c>
      <c r="CA50" s="53">
        <f t="shared" si="18"/>
        <v>0</v>
      </c>
    </row>
    <row r="51" spans="1:79">
      <c r="A51" s="20">
        <v>50</v>
      </c>
      <c r="B51" s="20" t="s">
        <v>97</v>
      </c>
      <c r="C51" s="20" t="s">
        <v>126</v>
      </c>
      <c r="D51" s="2">
        <v>1985</v>
      </c>
      <c r="E51" s="3">
        <v>4</v>
      </c>
      <c r="F51" s="2">
        <v>1</v>
      </c>
      <c r="G51" s="55">
        <f t="shared" si="21"/>
        <v>31137</v>
      </c>
      <c r="H51" s="4">
        <v>0</v>
      </c>
      <c r="I51" s="1">
        <v>0</v>
      </c>
      <c r="J51" s="51">
        <f t="shared" si="22"/>
        <v>0</v>
      </c>
      <c r="K51" s="54">
        <f t="shared" si="23"/>
        <v>0</v>
      </c>
      <c r="L51" s="4" t="s">
        <v>96</v>
      </c>
      <c r="M51" s="54">
        <f t="shared" si="15"/>
        <v>30</v>
      </c>
      <c r="N51" s="53">
        <f t="shared" si="3"/>
        <v>29.019178082191782</v>
      </c>
      <c r="O51" s="55">
        <f t="shared" si="4"/>
        <v>42094</v>
      </c>
      <c r="P51" s="53">
        <f t="shared" si="5"/>
        <v>0.98082191780821759</v>
      </c>
      <c r="Q51" s="111">
        <f t="shared" si="6"/>
        <v>0</v>
      </c>
      <c r="R51" s="150" t="s">
        <v>130</v>
      </c>
      <c r="S51" s="151">
        <v>17</v>
      </c>
      <c r="T51" s="152">
        <v>4</v>
      </c>
      <c r="U51" s="151">
        <v>2035</v>
      </c>
      <c r="V51" s="116">
        <f t="shared" si="19"/>
        <v>54878</v>
      </c>
      <c r="W51" s="53">
        <f t="shared" si="8"/>
        <v>0</v>
      </c>
      <c r="X51" s="53">
        <f t="shared" si="9"/>
        <v>0</v>
      </c>
      <c r="Y51" s="53">
        <f t="shared" si="10"/>
        <v>0</v>
      </c>
      <c r="Z51" s="53">
        <f t="shared" si="20"/>
        <v>0</v>
      </c>
      <c r="AA51" s="53">
        <f>IF($V51&lt;=Z$2,0,IF($O51&lt;=Z$2,0,IF($G51&gt;=AA$2,0,IF($K51&gt;=$J51,0,IF($O51&lt;=AA$2,($J51-(SUM($K51,SUM($Z51:Z51)))),IF($L51=$D$139,(($J51-$K51)/$P51),(($J51-SUM($Z51:Z51))*$Q51))*IF($V51&lt;=AA$2,(DATEDIF(Z$2,$V51,"D")/365),IF($G51&gt;Z$2,(DATEDIF($G51,AA$2,"D")/365),1)))))))</f>
        <v>0</v>
      </c>
      <c r="AB51" s="53">
        <f>IF($V51&lt;=AA$2,0,IF($O51&lt;=AA$2,0,IF($G51&gt;=AB$2,0,IF($K51&gt;=$J51,0,IF($O51&lt;=AB$2,($J51-(SUM($K51,SUM($Z51:AA51)))),IF($L51=$D$139,(($J51-$K51)/$P51),(($J51-SUM($Z51:AA51))*$Q51))*IF($V51&lt;=AB$2,(DATEDIF(AA$2,$V51,"D")/365),IF($G51&gt;AA$2,(DATEDIF($G51,AB$2,"D")/365),1)))))))</f>
        <v>0</v>
      </c>
      <c r="AC51" s="53">
        <f>IF($V51&lt;=AB$2,0,IF($O51&lt;=AB$2,0,IF($G51&gt;=AC$2,0,IF($K51&gt;=$J51,0,IF($O51&lt;=AC$2,($J51-(SUM($K51,SUM($Z51:AB51)))),IF($L51=$D$139,(($J51-$K51)/$P51),(($J51-SUM($Z51:AB51))*$Q51))*IF($V51&lt;=AC$2,(DATEDIF(AB$2,$V51,"D")/365),IF($G51&gt;AB$2,(DATEDIF($G51,AC$2,"D")/365),1)))))))</f>
        <v>0</v>
      </c>
      <c r="AD51" s="53">
        <f>IF($V51&lt;=AC$2,0,IF($O51&lt;=AC$2,0,IF($G51&gt;=AD$2,0,IF($K51&gt;=$J51,0,IF($O51&lt;=AD$2,($J51-(SUM($K51,SUM($Z51:AC51)))),IF($L51=$D$139,(($J51-$K51)/$P51),(($J51-SUM($Z51:AC51))*$Q51))*IF($V51&lt;=AD$2,(DATEDIF(AC$2,$V51,"D")/365),IF($G51&gt;AC$2,(DATEDIF($G51,AD$2,"D")/365),1)))))))</f>
        <v>0</v>
      </c>
      <c r="AE51" s="53">
        <f>IF($V51&lt;=AD$2,0,IF($O51&lt;=AD$2,0,IF($G51&gt;=AE$2,0,IF($K51&gt;=$J51,0,IF($O51&lt;=AE$2,($J51-(SUM($K51,SUM($Z51:AD51)))),IF($L51=$D$139,(($J51-$K51)/$P51),(($J51-SUM($Z51:AD51))*$Q51))*IF($V51&lt;=AE$2,(DATEDIF(AD$2,$V51,"D")/365),IF($G51&gt;AD$2,(DATEDIF($G51,AE$2,"D")/365),1)))))))</f>
        <v>0</v>
      </c>
      <c r="AF51" s="53">
        <f>IF($V51&lt;=AE$2,0,IF($O51&lt;=AE$2,0,IF($G51&gt;=AF$2,0,IF($K51&gt;=$J51,0,IF($O51&lt;=AF$2,($J51-(SUM($K51,SUM($Z51:AE51)))),IF($L51=$D$139,(($J51-$K51)/$P51),(($J51-SUM($Z51:AE51))*$Q51))*IF($V51&lt;=AF$2,(DATEDIF(AE$2,$V51,"D")/365),IF($G51&gt;AE$2,(DATEDIF($G51,AF$2,"D")/365),1)))))))</f>
        <v>0</v>
      </c>
      <c r="AG51" s="53">
        <f>IF($V51&lt;=AF$2,0,IF($O51&lt;=AF$2,0,IF($G51&gt;=AG$2,0,IF($K51&gt;=$J51,0,IF($O51&lt;=AG$2,($J51-(SUM($K51,SUM($Z51:AF51)))),IF($L51=$D$139,(($J51-$K51)/$P51),(($J51-SUM($Z51:AF51))*$Q51))*IF($V51&lt;=AG$2,(DATEDIF(AF$2,$V51,"D")/365),IF($G51&gt;AF$2,(DATEDIF($G51,AG$2,"D")/365),1)))))))</f>
        <v>0</v>
      </c>
      <c r="AH51" s="53">
        <f>IF($V51&lt;=AG$2,0,IF($O51&lt;=AG$2,0,IF($G51&gt;=AH$2,0,IF($K51&gt;=$J51,0,IF($O51&lt;=AH$2,($J51-(SUM($K51,SUM($Z51:AG51)))),IF($L51=$D$139,(($J51-$K51)/$P51),(($J51-SUM($Z51:AG51))*$Q51))*IF($V51&lt;=AH$2,(DATEDIF(AG$2,$V51,"D")/365),IF($G51&gt;AG$2,(DATEDIF($G51,AH$2,"D")/365),1)))))))</f>
        <v>0</v>
      </c>
      <c r="AI51" s="53">
        <f>IF($V51&lt;=AH$2,0,IF($O51&lt;=AH$2,0,IF($G51&gt;=AI$2,0,IF($K51&gt;=$J51,0,IF($O51&lt;=AI$2,($J51-(SUM($K51,SUM($Z51:AH51)))),IF($L51=$D$139,(($J51-$K51)/$P51),(($J51-SUM($Z51:AH51))*$Q51))*IF($V51&lt;=AI$2,(DATEDIF(AH$2,$V51,"D")/365),IF($G51&gt;AH$2,(DATEDIF($G51,AI$2,"D")/365),1)))))))</f>
        <v>0</v>
      </c>
      <c r="AJ51" s="53">
        <f>IF($V51&lt;=AI$2,0,IF($O51&lt;=AI$2,0,IF($G51&gt;=AJ$2,0,IF($K51&gt;=$J51,0,IF($O51&lt;=AJ$2,($J51-(SUM($K51,SUM($Z51:AI51)))),IF($L51=$D$139,(($J51-$K51)/$P51),(($J51-SUM($Z51:AI51))*$Q51))*IF($V51&lt;=AJ$2,(DATEDIF(AI$2,$V51,"D")/365),IF($G51&gt;AI$2,(DATEDIF($G51,AJ$2,"D")/365),1)))))))</f>
        <v>0</v>
      </c>
      <c r="AK51" s="53">
        <f>IF($V51&lt;=AJ$2,0,IF($O51&lt;=AJ$2,0,IF($G51&gt;=AK$2,0,IF($K51&gt;=$J51,0,IF($O51&lt;=AK$2,($J51-(SUM($K51,SUM($Z51:AJ51)))),IF($L51=$D$139,(($J51-$K51)/$P51),(($J51-SUM($Z51:AJ51))*$Q51))*IF($V51&lt;=AK$2,(DATEDIF(AJ$2,$V51,"D")/365),IF($G51&gt;AJ$2,(DATEDIF($G51,AK$2,"D")/365),1)))))))</f>
        <v>0</v>
      </c>
      <c r="AL51" s="53">
        <f>IF($V51&lt;=AK$2,0,IF($O51&lt;=AK$2,0,IF($G51&gt;=AL$2,0,IF($K51&gt;=$J51,0,IF($O51&lt;=AL$2,($J51-(SUM($K51,SUM($Z51:AK51)))),IF($L51=$D$139,(($J51-$K51)/$P51),(($J51-SUM($Z51:AK51))*$Q51))*IF($V51&lt;=AL$2,(DATEDIF(AK$2,$V51,"D")/365),IF($G51&gt;AK$2,(DATEDIF($G51,AL$2,"D")/365),1)))))))</f>
        <v>0</v>
      </c>
      <c r="AM51" s="53">
        <f>IF($V51&lt;=AL$2,0,IF($O51&lt;=AL$2,0,IF($G51&gt;=AM$2,0,IF($K51&gt;=$J51,0,IF($O51&lt;=AM$2,($J51-(SUM($K51,SUM($Z51:AL51)))),IF($L51=$D$139,(($J51-$K51)/$P51),(($J51-SUM($Z51:AL51))*$Q51))*IF($V51&lt;=AM$2,(DATEDIF(AL$2,$V51,"D")/365),IF($G51&gt;AL$2,(DATEDIF($G51,AM$2,"D")/365),1)))))))</f>
        <v>0</v>
      </c>
      <c r="AN51" s="53">
        <f>IF($V51&lt;=AM$2,0,IF($O51&lt;=AM$2,0,IF($G51&gt;=AN$2,0,IF($K51&gt;=$J51,0,IF($O51&lt;=AN$2,($J51-(SUM($K51,SUM($Z51:AM51)))),IF($L51=$D$139,(($J51-$K51)/$P51),(($J51-SUM($Z51:AM51))*$Q51))*IF($V51&lt;=AN$2,(DATEDIF(AM$2,$V51,"D")/365),IF($G51&gt;AM$2,(DATEDIF($G51,AN$2,"D")/365),1)))))))</f>
        <v>0</v>
      </c>
      <c r="AO51" s="53">
        <f>IF($V51&lt;=AN$2,0,IF($O51&lt;=AN$2,0,IF($G51&gt;=AO$2,0,IF($K51&gt;=$J51,0,IF($O51&lt;=AO$2,($J51-(SUM($K51,SUM($Z51:AN51)))),IF($L51=$D$139,(($J51-$K51)/$P51),(($J51-SUM($Z51:AN51))*$Q51))*IF($V51&lt;=AO$2,(DATEDIF(AN$2,$V51,"D")/365),IF($G51&gt;AN$2,(DATEDIF($G51,AO$2,"D")/365),1)))))))</f>
        <v>0</v>
      </c>
      <c r="AP51" s="53">
        <f>IF($V51&lt;=AO$2,0,IF($O51&lt;=AO$2,0,IF($G51&gt;=AP$2,0,IF($K51&gt;=$J51,0,IF($O51&lt;=AP$2,($J51-(SUM($K51,SUM($Z51:AO51)))),IF($L51=$D$139,(($J51-$K51)/$P51),(($J51-SUM($Z51:AO51))*$Q51))*IF($V51&lt;=AP$2,(DATEDIF(AO$2,$V51,"D")/365),IF($G51&gt;AO$2,(DATEDIF($G51,AP$2,"D")/365),1)))))))</f>
        <v>0</v>
      </c>
      <c r="AQ51" s="53">
        <f>IF($V51&lt;=AP$2,0,IF($O51&lt;=AP$2,0,IF($G51&gt;=AQ$2,0,IF($K51&gt;=$J51,0,IF($O51&lt;=AQ$2,($J51-(SUM($K51,SUM($Z51:AP51)))),IF($L51=$D$139,(($J51-$K51)/$P51),(($J51-SUM($Z51:AP51))*$Q51))*IF($V51&lt;=AQ$2,(DATEDIF(AP$2,$V51,"D")/365),IF($G51&gt;AP$2,(DATEDIF($G51,AQ$2,"D")/365),1)))))))</f>
        <v>0</v>
      </c>
      <c r="AR51" s="53">
        <f>IF($V51&lt;=AQ$2,0,IF($O51&lt;=AQ$2,0,IF($G51&gt;=AR$2,0,IF($K51&gt;=$J51,0,IF($O51&lt;=AR$2,($J51-(SUM($K51,SUM($Z51:AQ51)))),IF($L51=$D$139,(($J51-$K51)/$P51),(($J51-SUM($Z51:AQ51))*$Q51))*IF($V51&lt;=AR$2,(DATEDIF(AQ$2,$V51,"D")/365),IF($G51&gt;AQ$2,(DATEDIF($G51,AR$2,"D")/365),1)))))))</f>
        <v>0</v>
      </c>
      <c r="AS51" s="53">
        <f>IF($V51&lt;=AR$2,0,IF($O51&lt;=AR$2,0,IF($G51&gt;=AS$2,0,IF($K51&gt;=$J51,0,IF($O51&lt;=AS$2,($J51-(SUM($K51,SUM($Z51:AR51)))),IF($L51=$D$139,(($J51-$K51)/$P51),(($J51-SUM($Z51:AR51))*$Q51))*IF($V51&lt;=AS$2,(DATEDIF(AR$2,$V51,"D")/365),IF($G51&gt;AR$2,(DATEDIF($G51,AS$2,"D")/365),1)))))))</f>
        <v>0</v>
      </c>
      <c r="AT51" s="53">
        <f>IF($V51&lt;=AS$2,0,IF($O51&lt;=AS$2,0,IF($G51&gt;=AT$2,0,IF($K51&gt;=$J51,0,IF($O51&lt;=AT$2,($J51-(SUM($K51,SUM($Z51:AS51)))),IF($L51=$D$139,(($J51-$K51)/$P51),(($J51-SUM($Z51:AS51))*$Q51))*IF($V51&lt;=AT$2,(DATEDIF(AS$2,$V51,"D")/365),IF($G51&gt;AS$2,(DATEDIF($G51,AT$2,"D")/365),1)))))))</f>
        <v>0</v>
      </c>
      <c r="AU51" s="53">
        <f>IF($V51&lt;=AT$2,0,IF($O51&lt;=AT$2,0,IF($G51&gt;=AU$2,0,IF($K51&gt;=$J51,0,IF($O51&lt;=AU$2,($J51-(SUM($K51,SUM($Z51:AT51)))),IF($L51=$D$139,(($J51-$K51)/$P51),(($J51-SUM($Z51:AT51))*$Q51))*IF($V51&lt;=AU$2,(DATEDIF(AT$2,$V51,"D")/365),IF($G51&gt;AT$2,(DATEDIF($G51,AU$2,"D")/365),1)))))))</f>
        <v>0</v>
      </c>
      <c r="AV51" s="53">
        <f>IF($V51&lt;=AU$2,0,IF($O51&lt;=AU$2,0,IF($G51&gt;=AV$2,0,IF($K51&gt;=$J51,0,IF($O51&lt;=AV$2,($J51-(SUM($K51,SUM($Z51:AU51)))),IF($L51=$D$139,(($J51-$K51)/$P51),(($J51-SUM($Z51:AU51))*$Q51))*IF($V51&lt;=AV$2,(DATEDIF(AU$2,$V51,"D")/365),IF($G51&gt;AU$2,(DATEDIF($G51,AV$2,"D")/365),1)))))))</f>
        <v>0</v>
      </c>
      <c r="AW51" s="53">
        <f>IF($V51&lt;=AV$2,0,IF($O51&lt;=AV$2,0,IF($G51&gt;=AW$2,0,IF($K51&gt;=$J51,0,IF($O51&lt;=AW$2,($J51-(SUM($K51,SUM($Z51:AV51)))),IF($L51=$D$139,(($J51-$K51)/$P51),(($J51-SUM($Z51:AV51))*$Q51))*IF($V51&lt;=AW$2,(DATEDIF(AV$2,$V51,"D")/365),IF($G51&gt;AV$2,(DATEDIF($G51,AW$2,"D")/365),1)))))))</f>
        <v>0</v>
      </c>
      <c r="AX51" s="53">
        <f>IF($V51&lt;=AW$2,0,IF($O51&lt;=AW$2,0,IF($G51&gt;=AX$2,0,IF($K51&gt;=$J51,0,IF($O51&lt;=AX$2,($J51-(SUM($K51,SUM($Z51:AW51)))),IF($L51=$D$139,(($J51-$K51)/$P51),(($J51-SUM($Z51:AW51))*$Q51))*IF($V51&lt;=AX$2,(DATEDIF(AW$2,$V51,"D")/365),IF($G51&gt;AW$2,(DATEDIF($G51,AX$2,"D")/365),1)))))))</f>
        <v>0</v>
      </c>
      <c r="AY51" s="53">
        <f>IF($V51&lt;=AX$2,0,IF($O51&lt;=AX$2,0,IF($G51&gt;=AY$2,0,IF($K51&gt;=$J51,0,IF($O51&lt;=AY$2,($J51-(SUM($K51,SUM($Z51:AX51)))),IF($L51=$D$139,(($J51-$K51)/$P51),(($J51-SUM($Z51:AX51))*$Q51))*IF($V51&lt;=AY$2,(DATEDIF(AX$2,$V51,"D")/365),IF($G51&gt;AX$2,(DATEDIF($G51,AY$2,"D")/365),1)))))))</f>
        <v>0</v>
      </c>
      <c r="AZ51" s="52"/>
      <c r="BA51" s="52"/>
      <c r="BB51" s="126">
        <f>IF($V51&lt;=BB$2,0,IF($G51&gt;=BB$2,0,IF($G51&gt;$W$3,(J51-Z51),IF($G51&lt;=$W$3,J51-SUM(W51,$Z51:Z51),0))))</f>
        <v>0</v>
      </c>
      <c r="BC51" s="53">
        <f t="shared" si="25"/>
        <v>0</v>
      </c>
      <c r="BD51" s="52">
        <f t="shared" si="25"/>
        <v>0</v>
      </c>
      <c r="BE51" s="53">
        <f t="shared" si="25"/>
        <v>0</v>
      </c>
      <c r="BF51" s="52">
        <f t="shared" si="25"/>
        <v>0</v>
      </c>
      <c r="BG51" s="53">
        <f t="shared" si="25"/>
        <v>0</v>
      </c>
      <c r="BH51" s="52">
        <f t="shared" si="25"/>
        <v>0</v>
      </c>
      <c r="BI51" s="53">
        <f t="shared" si="25"/>
        <v>0</v>
      </c>
      <c r="BJ51" s="52">
        <f t="shared" si="25"/>
        <v>0</v>
      </c>
      <c r="BK51" s="53">
        <f t="shared" si="25"/>
        <v>0</v>
      </c>
      <c r="BL51" s="52">
        <f t="shared" si="25"/>
        <v>0</v>
      </c>
      <c r="BM51" s="53">
        <f t="shared" si="25"/>
        <v>0</v>
      </c>
      <c r="BN51" s="52">
        <f t="shared" si="25"/>
        <v>0</v>
      </c>
      <c r="BO51" s="53">
        <f t="shared" si="25"/>
        <v>0</v>
      </c>
      <c r="BP51" s="52">
        <f t="shared" si="25"/>
        <v>0</v>
      </c>
      <c r="BQ51" s="53">
        <f t="shared" si="25"/>
        <v>0</v>
      </c>
      <c r="BR51" s="52">
        <f t="shared" si="24"/>
        <v>0</v>
      </c>
      <c r="BS51" s="53">
        <f t="shared" si="18"/>
        <v>0</v>
      </c>
      <c r="BT51" s="52">
        <f t="shared" si="18"/>
        <v>0</v>
      </c>
      <c r="BU51" s="53">
        <f t="shared" si="18"/>
        <v>0</v>
      </c>
      <c r="BV51" s="52">
        <f t="shared" si="18"/>
        <v>0</v>
      </c>
      <c r="BW51" s="53">
        <f t="shared" si="18"/>
        <v>0</v>
      </c>
      <c r="BX51" s="52">
        <f t="shared" si="18"/>
        <v>0</v>
      </c>
      <c r="BY51" s="53">
        <f t="shared" si="18"/>
        <v>0</v>
      </c>
      <c r="BZ51" s="52">
        <f t="shared" si="18"/>
        <v>0</v>
      </c>
      <c r="CA51" s="53">
        <f t="shared" si="18"/>
        <v>0</v>
      </c>
    </row>
    <row r="52" spans="1:79">
      <c r="A52" s="20">
        <v>51</v>
      </c>
      <c r="B52" s="20" t="s">
        <v>97</v>
      </c>
      <c r="C52" s="20" t="s">
        <v>126</v>
      </c>
      <c r="D52" s="2">
        <v>1985</v>
      </c>
      <c r="E52" s="3">
        <v>4</v>
      </c>
      <c r="F52" s="2">
        <v>1</v>
      </c>
      <c r="G52" s="55">
        <f t="shared" si="21"/>
        <v>31137</v>
      </c>
      <c r="H52" s="4">
        <v>0</v>
      </c>
      <c r="I52" s="1">
        <v>0</v>
      </c>
      <c r="J52" s="51">
        <f t="shared" si="22"/>
        <v>0</v>
      </c>
      <c r="K52" s="54">
        <f t="shared" si="23"/>
        <v>0</v>
      </c>
      <c r="L52" s="4" t="s">
        <v>96</v>
      </c>
      <c r="M52" s="54">
        <f t="shared" si="15"/>
        <v>30</v>
      </c>
      <c r="N52" s="53">
        <f t="shared" si="3"/>
        <v>29.019178082191782</v>
      </c>
      <c r="O52" s="55">
        <f t="shared" si="4"/>
        <v>42094</v>
      </c>
      <c r="P52" s="53">
        <f t="shared" si="5"/>
        <v>0.98082191780821759</v>
      </c>
      <c r="Q52" s="111">
        <f t="shared" si="6"/>
        <v>0</v>
      </c>
      <c r="R52" s="150" t="s">
        <v>130</v>
      </c>
      <c r="S52" s="151">
        <v>17</v>
      </c>
      <c r="T52" s="152">
        <v>4</v>
      </c>
      <c r="U52" s="151">
        <v>2035</v>
      </c>
      <c r="V52" s="116">
        <f t="shared" si="19"/>
        <v>54878</v>
      </c>
      <c r="W52" s="53">
        <f t="shared" si="8"/>
        <v>0</v>
      </c>
      <c r="X52" s="53">
        <f t="shared" si="9"/>
        <v>0</v>
      </c>
      <c r="Y52" s="53">
        <f t="shared" si="10"/>
        <v>0</v>
      </c>
      <c r="Z52" s="53">
        <f t="shared" si="20"/>
        <v>0</v>
      </c>
      <c r="AA52" s="53">
        <f>IF($V52&lt;=Z$2,0,IF($O52&lt;=Z$2,0,IF($G52&gt;=AA$2,0,IF($K52&gt;=$J52,0,IF($O52&lt;=AA$2,($J52-(SUM($K52,SUM($Z52:Z52)))),IF($L52=$D$139,(($J52-$K52)/$P52),(($J52-SUM($Z52:Z52))*$Q52))*IF($V52&lt;=AA$2,(DATEDIF(Z$2,$V52,"D")/365),IF($G52&gt;Z$2,(DATEDIF($G52,AA$2,"D")/365),1)))))))</f>
        <v>0</v>
      </c>
      <c r="AB52" s="53">
        <f>IF($V52&lt;=AA$2,0,IF($O52&lt;=AA$2,0,IF($G52&gt;=AB$2,0,IF($K52&gt;=$J52,0,IF($O52&lt;=AB$2,($J52-(SUM($K52,SUM($Z52:AA52)))),IF($L52=$D$139,(($J52-$K52)/$P52),(($J52-SUM($Z52:AA52))*$Q52))*IF($V52&lt;=AB$2,(DATEDIF(AA$2,$V52,"D")/365),IF($G52&gt;AA$2,(DATEDIF($G52,AB$2,"D")/365),1)))))))</f>
        <v>0</v>
      </c>
      <c r="AC52" s="53">
        <f>IF($V52&lt;=AB$2,0,IF($O52&lt;=AB$2,0,IF($G52&gt;=AC$2,0,IF($K52&gt;=$J52,0,IF($O52&lt;=AC$2,($J52-(SUM($K52,SUM($Z52:AB52)))),IF($L52=$D$139,(($J52-$K52)/$P52),(($J52-SUM($Z52:AB52))*$Q52))*IF($V52&lt;=AC$2,(DATEDIF(AB$2,$V52,"D")/365),IF($G52&gt;AB$2,(DATEDIF($G52,AC$2,"D")/365),1)))))))</f>
        <v>0</v>
      </c>
      <c r="AD52" s="53">
        <f>IF($V52&lt;=AC$2,0,IF($O52&lt;=AC$2,0,IF($G52&gt;=AD$2,0,IF($K52&gt;=$J52,0,IF($O52&lt;=AD$2,($J52-(SUM($K52,SUM($Z52:AC52)))),IF($L52=$D$139,(($J52-$K52)/$P52),(($J52-SUM($Z52:AC52))*$Q52))*IF($V52&lt;=AD$2,(DATEDIF(AC$2,$V52,"D")/365),IF($G52&gt;AC$2,(DATEDIF($G52,AD$2,"D")/365),1)))))))</f>
        <v>0</v>
      </c>
      <c r="AE52" s="53">
        <f>IF($V52&lt;=AD$2,0,IF($O52&lt;=AD$2,0,IF($G52&gt;=AE$2,0,IF($K52&gt;=$J52,0,IF($O52&lt;=AE$2,($J52-(SUM($K52,SUM($Z52:AD52)))),IF($L52=$D$139,(($J52-$K52)/$P52),(($J52-SUM($Z52:AD52))*$Q52))*IF($V52&lt;=AE$2,(DATEDIF(AD$2,$V52,"D")/365),IF($G52&gt;AD$2,(DATEDIF($G52,AE$2,"D")/365),1)))))))</f>
        <v>0</v>
      </c>
      <c r="AF52" s="53">
        <f>IF($V52&lt;=AE$2,0,IF($O52&lt;=AE$2,0,IF($G52&gt;=AF$2,0,IF($K52&gt;=$J52,0,IF($O52&lt;=AF$2,($J52-(SUM($K52,SUM($Z52:AE52)))),IF($L52=$D$139,(($J52-$K52)/$P52),(($J52-SUM($Z52:AE52))*$Q52))*IF($V52&lt;=AF$2,(DATEDIF(AE$2,$V52,"D")/365),IF($G52&gt;AE$2,(DATEDIF($G52,AF$2,"D")/365),1)))))))</f>
        <v>0</v>
      </c>
      <c r="AG52" s="53">
        <f>IF($V52&lt;=AF$2,0,IF($O52&lt;=AF$2,0,IF($G52&gt;=AG$2,0,IF($K52&gt;=$J52,0,IF($O52&lt;=AG$2,($J52-(SUM($K52,SUM($Z52:AF52)))),IF($L52=$D$139,(($J52-$K52)/$P52),(($J52-SUM($Z52:AF52))*$Q52))*IF($V52&lt;=AG$2,(DATEDIF(AF$2,$V52,"D")/365),IF($G52&gt;AF$2,(DATEDIF($G52,AG$2,"D")/365),1)))))))</f>
        <v>0</v>
      </c>
      <c r="AH52" s="53">
        <f>IF($V52&lt;=AG$2,0,IF($O52&lt;=AG$2,0,IF($G52&gt;=AH$2,0,IF($K52&gt;=$J52,0,IF($O52&lt;=AH$2,($J52-(SUM($K52,SUM($Z52:AG52)))),IF($L52=$D$139,(($J52-$K52)/$P52),(($J52-SUM($Z52:AG52))*$Q52))*IF($V52&lt;=AH$2,(DATEDIF(AG$2,$V52,"D")/365),IF($G52&gt;AG$2,(DATEDIF($G52,AH$2,"D")/365),1)))))))</f>
        <v>0</v>
      </c>
      <c r="AI52" s="53">
        <f>IF($V52&lt;=AH$2,0,IF($O52&lt;=AH$2,0,IF($G52&gt;=AI$2,0,IF($K52&gt;=$J52,0,IF($O52&lt;=AI$2,($J52-(SUM($K52,SUM($Z52:AH52)))),IF($L52=$D$139,(($J52-$K52)/$P52),(($J52-SUM($Z52:AH52))*$Q52))*IF($V52&lt;=AI$2,(DATEDIF(AH$2,$V52,"D")/365),IF($G52&gt;AH$2,(DATEDIF($G52,AI$2,"D")/365),1)))))))</f>
        <v>0</v>
      </c>
      <c r="AJ52" s="53">
        <f>IF($V52&lt;=AI$2,0,IF($O52&lt;=AI$2,0,IF($G52&gt;=AJ$2,0,IF($K52&gt;=$J52,0,IF($O52&lt;=AJ$2,($J52-(SUM($K52,SUM($Z52:AI52)))),IF($L52=$D$139,(($J52-$K52)/$P52),(($J52-SUM($Z52:AI52))*$Q52))*IF($V52&lt;=AJ$2,(DATEDIF(AI$2,$V52,"D")/365),IF($G52&gt;AI$2,(DATEDIF($G52,AJ$2,"D")/365),1)))))))</f>
        <v>0</v>
      </c>
      <c r="AK52" s="53">
        <f>IF($V52&lt;=AJ$2,0,IF($O52&lt;=AJ$2,0,IF($G52&gt;=AK$2,0,IF($K52&gt;=$J52,0,IF($O52&lt;=AK$2,($J52-(SUM($K52,SUM($Z52:AJ52)))),IF($L52=$D$139,(($J52-$K52)/$P52),(($J52-SUM($Z52:AJ52))*$Q52))*IF($V52&lt;=AK$2,(DATEDIF(AJ$2,$V52,"D")/365),IF($G52&gt;AJ$2,(DATEDIF($G52,AK$2,"D")/365),1)))))))</f>
        <v>0</v>
      </c>
      <c r="AL52" s="53">
        <f>IF($V52&lt;=AK$2,0,IF($O52&lt;=AK$2,0,IF($G52&gt;=AL$2,0,IF($K52&gt;=$J52,0,IF($O52&lt;=AL$2,($J52-(SUM($K52,SUM($Z52:AK52)))),IF($L52=$D$139,(($J52-$K52)/$P52),(($J52-SUM($Z52:AK52))*$Q52))*IF($V52&lt;=AL$2,(DATEDIF(AK$2,$V52,"D")/365),IF($G52&gt;AK$2,(DATEDIF($G52,AL$2,"D")/365),1)))))))</f>
        <v>0</v>
      </c>
      <c r="AM52" s="53">
        <f>IF($V52&lt;=AL$2,0,IF($O52&lt;=AL$2,0,IF($G52&gt;=AM$2,0,IF($K52&gt;=$J52,0,IF($O52&lt;=AM$2,($J52-(SUM($K52,SUM($Z52:AL52)))),IF($L52=$D$139,(($J52-$K52)/$P52),(($J52-SUM($Z52:AL52))*$Q52))*IF($V52&lt;=AM$2,(DATEDIF(AL$2,$V52,"D")/365),IF($G52&gt;AL$2,(DATEDIF($G52,AM$2,"D")/365),1)))))))</f>
        <v>0</v>
      </c>
      <c r="AN52" s="53">
        <f>IF($V52&lt;=AM$2,0,IF($O52&lt;=AM$2,0,IF($G52&gt;=AN$2,0,IF($K52&gt;=$J52,0,IF($O52&lt;=AN$2,($J52-(SUM($K52,SUM($Z52:AM52)))),IF($L52=$D$139,(($J52-$K52)/$P52),(($J52-SUM($Z52:AM52))*$Q52))*IF($V52&lt;=AN$2,(DATEDIF(AM$2,$V52,"D")/365),IF($G52&gt;AM$2,(DATEDIF($G52,AN$2,"D")/365),1)))))))</f>
        <v>0</v>
      </c>
      <c r="AO52" s="53">
        <f>IF($V52&lt;=AN$2,0,IF($O52&lt;=AN$2,0,IF($G52&gt;=AO$2,0,IF($K52&gt;=$J52,0,IF($O52&lt;=AO$2,($J52-(SUM($K52,SUM($Z52:AN52)))),IF($L52=$D$139,(($J52-$K52)/$P52),(($J52-SUM($Z52:AN52))*$Q52))*IF($V52&lt;=AO$2,(DATEDIF(AN$2,$V52,"D")/365),IF($G52&gt;AN$2,(DATEDIF($G52,AO$2,"D")/365),1)))))))</f>
        <v>0</v>
      </c>
      <c r="AP52" s="53">
        <f>IF($V52&lt;=AO$2,0,IF($O52&lt;=AO$2,0,IF($G52&gt;=AP$2,0,IF($K52&gt;=$J52,0,IF($O52&lt;=AP$2,($J52-(SUM($K52,SUM($Z52:AO52)))),IF($L52=$D$139,(($J52-$K52)/$P52),(($J52-SUM($Z52:AO52))*$Q52))*IF($V52&lt;=AP$2,(DATEDIF(AO$2,$V52,"D")/365),IF($G52&gt;AO$2,(DATEDIF($G52,AP$2,"D")/365),1)))))))</f>
        <v>0</v>
      </c>
      <c r="AQ52" s="53">
        <f>IF($V52&lt;=AP$2,0,IF($O52&lt;=AP$2,0,IF($G52&gt;=AQ$2,0,IF($K52&gt;=$J52,0,IF($O52&lt;=AQ$2,($J52-(SUM($K52,SUM($Z52:AP52)))),IF($L52=$D$139,(($J52-$K52)/$P52),(($J52-SUM($Z52:AP52))*$Q52))*IF($V52&lt;=AQ$2,(DATEDIF(AP$2,$V52,"D")/365),IF($G52&gt;AP$2,(DATEDIF($G52,AQ$2,"D")/365),1)))))))</f>
        <v>0</v>
      </c>
      <c r="AR52" s="53">
        <f>IF($V52&lt;=AQ$2,0,IF($O52&lt;=AQ$2,0,IF($G52&gt;=AR$2,0,IF($K52&gt;=$J52,0,IF($O52&lt;=AR$2,($J52-(SUM($K52,SUM($Z52:AQ52)))),IF($L52=$D$139,(($J52-$K52)/$P52),(($J52-SUM($Z52:AQ52))*$Q52))*IF($V52&lt;=AR$2,(DATEDIF(AQ$2,$V52,"D")/365),IF($G52&gt;AQ$2,(DATEDIF($G52,AR$2,"D")/365),1)))))))</f>
        <v>0</v>
      </c>
      <c r="AS52" s="53">
        <f>IF($V52&lt;=AR$2,0,IF($O52&lt;=AR$2,0,IF($G52&gt;=AS$2,0,IF($K52&gt;=$J52,0,IF($O52&lt;=AS$2,($J52-(SUM($K52,SUM($Z52:AR52)))),IF($L52=$D$139,(($J52-$K52)/$P52),(($J52-SUM($Z52:AR52))*$Q52))*IF($V52&lt;=AS$2,(DATEDIF(AR$2,$V52,"D")/365),IF($G52&gt;AR$2,(DATEDIF($G52,AS$2,"D")/365),1)))))))</f>
        <v>0</v>
      </c>
      <c r="AT52" s="53">
        <f>IF($V52&lt;=AS$2,0,IF($O52&lt;=AS$2,0,IF($G52&gt;=AT$2,0,IF($K52&gt;=$J52,0,IF($O52&lt;=AT$2,($J52-(SUM($K52,SUM($Z52:AS52)))),IF($L52=$D$139,(($J52-$K52)/$P52),(($J52-SUM($Z52:AS52))*$Q52))*IF($V52&lt;=AT$2,(DATEDIF(AS$2,$V52,"D")/365),IF($G52&gt;AS$2,(DATEDIF($G52,AT$2,"D")/365),1)))))))</f>
        <v>0</v>
      </c>
      <c r="AU52" s="53">
        <f>IF($V52&lt;=AT$2,0,IF($O52&lt;=AT$2,0,IF($G52&gt;=AU$2,0,IF($K52&gt;=$J52,0,IF($O52&lt;=AU$2,($J52-(SUM($K52,SUM($Z52:AT52)))),IF($L52=$D$139,(($J52-$K52)/$P52),(($J52-SUM($Z52:AT52))*$Q52))*IF($V52&lt;=AU$2,(DATEDIF(AT$2,$V52,"D")/365),IF($G52&gt;AT$2,(DATEDIF($G52,AU$2,"D")/365),1)))))))</f>
        <v>0</v>
      </c>
      <c r="AV52" s="53">
        <f>IF($V52&lt;=AU$2,0,IF($O52&lt;=AU$2,0,IF($G52&gt;=AV$2,0,IF($K52&gt;=$J52,0,IF($O52&lt;=AV$2,($J52-(SUM($K52,SUM($Z52:AU52)))),IF($L52=$D$139,(($J52-$K52)/$P52),(($J52-SUM($Z52:AU52))*$Q52))*IF($V52&lt;=AV$2,(DATEDIF(AU$2,$V52,"D")/365),IF($G52&gt;AU$2,(DATEDIF($G52,AV$2,"D")/365),1)))))))</f>
        <v>0</v>
      </c>
      <c r="AW52" s="53">
        <f>IF($V52&lt;=AV$2,0,IF($O52&lt;=AV$2,0,IF($G52&gt;=AW$2,0,IF($K52&gt;=$J52,0,IF($O52&lt;=AW$2,($J52-(SUM($K52,SUM($Z52:AV52)))),IF($L52=$D$139,(($J52-$K52)/$P52),(($J52-SUM($Z52:AV52))*$Q52))*IF($V52&lt;=AW$2,(DATEDIF(AV$2,$V52,"D")/365),IF($G52&gt;AV$2,(DATEDIF($G52,AW$2,"D")/365),1)))))))</f>
        <v>0</v>
      </c>
      <c r="AX52" s="53">
        <f>IF($V52&lt;=AW$2,0,IF($O52&lt;=AW$2,0,IF($G52&gt;=AX$2,0,IF($K52&gt;=$J52,0,IF($O52&lt;=AX$2,($J52-(SUM($K52,SUM($Z52:AW52)))),IF($L52=$D$139,(($J52-$K52)/$P52),(($J52-SUM($Z52:AW52))*$Q52))*IF($V52&lt;=AX$2,(DATEDIF(AW$2,$V52,"D")/365),IF($G52&gt;AW$2,(DATEDIF($G52,AX$2,"D")/365),1)))))))</f>
        <v>0</v>
      </c>
      <c r="AY52" s="53">
        <f>IF($V52&lt;=AX$2,0,IF($O52&lt;=AX$2,0,IF($G52&gt;=AY$2,0,IF($K52&gt;=$J52,0,IF($O52&lt;=AY$2,($J52-(SUM($K52,SUM($Z52:AX52)))),IF($L52=$D$139,(($J52-$K52)/$P52),(($J52-SUM($Z52:AX52))*$Q52))*IF($V52&lt;=AY$2,(DATEDIF(AX$2,$V52,"D")/365),IF($G52&gt;AX$2,(DATEDIF($G52,AY$2,"D")/365),1)))))))</f>
        <v>0</v>
      </c>
      <c r="AZ52" s="52"/>
      <c r="BA52" s="52"/>
      <c r="BB52" s="126">
        <f>IF($V52&lt;=BB$2,0,IF($G52&gt;=BB$2,0,IF($G52&gt;$W$3,(J52-Z52),IF($G52&lt;=$W$3,J52-SUM(W52,$Z52:Z52),0))))</f>
        <v>0</v>
      </c>
      <c r="BC52" s="53">
        <f t="shared" si="25"/>
        <v>0</v>
      </c>
      <c r="BD52" s="52">
        <f t="shared" si="25"/>
        <v>0</v>
      </c>
      <c r="BE52" s="53">
        <f t="shared" si="25"/>
        <v>0</v>
      </c>
      <c r="BF52" s="52">
        <f t="shared" si="25"/>
        <v>0</v>
      </c>
      <c r="BG52" s="53">
        <f t="shared" si="25"/>
        <v>0</v>
      </c>
      <c r="BH52" s="52">
        <f t="shared" si="25"/>
        <v>0</v>
      </c>
      <c r="BI52" s="53">
        <f t="shared" si="25"/>
        <v>0</v>
      </c>
      <c r="BJ52" s="52">
        <f t="shared" si="25"/>
        <v>0</v>
      </c>
      <c r="BK52" s="53">
        <f t="shared" si="25"/>
        <v>0</v>
      </c>
      <c r="BL52" s="52">
        <f t="shared" si="25"/>
        <v>0</v>
      </c>
      <c r="BM52" s="53">
        <f t="shared" si="25"/>
        <v>0</v>
      </c>
      <c r="BN52" s="52">
        <f t="shared" si="25"/>
        <v>0</v>
      </c>
      <c r="BO52" s="53">
        <f t="shared" si="25"/>
        <v>0</v>
      </c>
      <c r="BP52" s="52">
        <f t="shared" si="25"/>
        <v>0</v>
      </c>
      <c r="BQ52" s="53">
        <f t="shared" si="25"/>
        <v>0</v>
      </c>
      <c r="BR52" s="52">
        <f t="shared" si="24"/>
        <v>0</v>
      </c>
      <c r="BS52" s="53">
        <f t="shared" si="18"/>
        <v>0</v>
      </c>
      <c r="BT52" s="52">
        <f t="shared" si="18"/>
        <v>0</v>
      </c>
      <c r="BU52" s="53">
        <f t="shared" si="18"/>
        <v>0</v>
      </c>
      <c r="BV52" s="52">
        <f t="shared" si="18"/>
        <v>0</v>
      </c>
      <c r="BW52" s="53">
        <f t="shared" si="18"/>
        <v>0</v>
      </c>
      <c r="BX52" s="52">
        <f t="shared" si="18"/>
        <v>0</v>
      </c>
      <c r="BY52" s="53">
        <f t="shared" si="18"/>
        <v>0</v>
      </c>
      <c r="BZ52" s="52">
        <f t="shared" si="18"/>
        <v>0</v>
      </c>
      <c r="CA52" s="53">
        <f t="shared" si="18"/>
        <v>0</v>
      </c>
    </row>
    <row r="53" spans="1:79">
      <c r="A53" s="20">
        <v>52</v>
      </c>
      <c r="B53" s="20" t="s">
        <v>97</v>
      </c>
      <c r="C53" s="20" t="s">
        <v>126</v>
      </c>
      <c r="D53" s="2">
        <v>1985</v>
      </c>
      <c r="E53" s="3">
        <v>4</v>
      </c>
      <c r="F53" s="2">
        <v>1</v>
      </c>
      <c r="G53" s="55">
        <f t="shared" si="21"/>
        <v>31137</v>
      </c>
      <c r="H53" s="4">
        <v>0</v>
      </c>
      <c r="I53" s="1">
        <v>0</v>
      </c>
      <c r="J53" s="51">
        <f t="shared" si="22"/>
        <v>0</v>
      </c>
      <c r="K53" s="54">
        <f t="shared" si="23"/>
        <v>0</v>
      </c>
      <c r="L53" s="4" t="s">
        <v>96</v>
      </c>
      <c r="M53" s="54">
        <f t="shared" si="15"/>
        <v>30</v>
      </c>
      <c r="N53" s="53">
        <f t="shared" si="3"/>
        <v>29.019178082191782</v>
      </c>
      <c r="O53" s="55">
        <f t="shared" si="4"/>
        <v>42094</v>
      </c>
      <c r="P53" s="53">
        <f t="shared" si="5"/>
        <v>0.98082191780821759</v>
      </c>
      <c r="Q53" s="111">
        <f t="shared" si="6"/>
        <v>0</v>
      </c>
      <c r="R53" s="150" t="s">
        <v>130</v>
      </c>
      <c r="S53" s="151">
        <v>17</v>
      </c>
      <c r="T53" s="152">
        <v>4</v>
      </c>
      <c r="U53" s="151">
        <v>2035</v>
      </c>
      <c r="V53" s="116">
        <f t="shared" si="19"/>
        <v>54878</v>
      </c>
      <c r="W53" s="53">
        <f t="shared" si="8"/>
        <v>0</v>
      </c>
      <c r="X53" s="53">
        <f t="shared" si="9"/>
        <v>0</v>
      </c>
      <c r="Y53" s="53">
        <f t="shared" si="10"/>
        <v>0</v>
      </c>
      <c r="Z53" s="53">
        <f t="shared" si="20"/>
        <v>0</v>
      </c>
      <c r="AA53" s="53">
        <f>IF($V53&lt;=Z$2,0,IF($O53&lt;=Z$2,0,IF($G53&gt;=AA$2,0,IF($K53&gt;=$J53,0,IF($O53&lt;=AA$2,($J53-(SUM($K53,SUM($Z53:Z53)))),IF($L53=$D$139,(($J53-$K53)/$P53),(($J53-SUM($Z53:Z53))*$Q53))*IF($V53&lt;=AA$2,(DATEDIF(Z$2,$V53,"D")/365),IF($G53&gt;Z$2,(DATEDIF($G53,AA$2,"D")/365),1)))))))</f>
        <v>0</v>
      </c>
      <c r="AB53" s="53">
        <f>IF($V53&lt;=AA$2,0,IF($O53&lt;=AA$2,0,IF($G53&gt;=AB$2,0,IF($K53&gt;=$J53,0,IF($O53&lt;=AB$2,($J53-(SUM($K53,SUM($Z53:AA53)))),IF($L53=$D$139,(($J53-$K53)/$P53),(($J53-SUM($Z53:AA53))*$Q53))*IF($V53&lt;=AB$2,(DATEDIF(AA$2,$V53,"D")/365),IF($G53&gt;AA$2,(DATEDIF($G53,AB$2,"D")/365),1)))))))</f>
        <v>0</v>
      </c>
      <c r="AC53" s="53">
        <f>IF($V53&lt;=AB$2,0,IF($O53&lt;=AB$2,0,IF($G53&gt;=AC$2,0,IF($K53&gt;=$J53,0,IF($O53&lt;=AC$2,($J53-(SUM($K53,SUM($Z53:AB53)))),IF($L53=$D$139,(($J53-$K53)/$P53),(($J53-SUM($Z53:AB53))*$Q53))*IF($V53&lt;=AC$2,(DATEDIF(AB$2,$V53,"D")/365),IF($G53&gt;AB$2,(DATEDIF($G53,AC$2,"D")/365),1)))))))</f>
        <v>0</v>
      </c>
      <c r="AD53" s="53">
        <f>IF($V53&lt;=AC$2,0,IF($O53&lt;=AC$2,0,IF($G53&gt;=AD$2,0,IF($K53&gt;=$J53,0,IF($O53&lt;=AD$2,($J53-(SUM($K53,SUM($Z53:AC53)))),IF($L53=$D$139,(($J53-$K53)/$P53),(($J53-SUM($Z53:AC53))*$Q53))*IF($V53&lt;=AD$2,(DATEDIF(AC$2,$V53,"D")/365),IF($G53&gt;AC$2,(DATEDIF($G53,AD$2,"D")/365),1)))))))</f>
        <v>0</v>
      </c>
      <c r="AE53" s="53">
        <f>IF($V53&lt;=AD$2,0,IF($O53&lt;=AD$2,0,IF($G53&gt;=AE$2,0,IF($K53&gt;=$J53,0,IF($O53&lt;=AE$2,($J53-(SUM($K53,SUM($Z53:AD53)))),IF($L53=$D$139,(($J53-$K53)/$P53),(($J53-SUM($Z53:AD53))*$Q53))*IF($V53&lt;=AE$2,(DATEDIF(AD$2,$V53,"D")/365),IF($G53&gt;AD$2,(DATEDIF($G53,AE$2,"D")/365),1)))))))</f>
        <v>0</v>
      </c>
      <c r="AF53" s="53">
        <f>IF($V53&lt;=AE$2,0,IF($O53&lt;=AE$2,0,IF($G53&gt;=AF$2,0,IF($K53&gt;=$J53,0,IF($O53&lt;=AF$2,($J53-(SUM($K53,SUM($Z53:AE53)))),IF($L53=$D$139,(($J53-$K53)/$P53),(($J53-SUM($Z53:AE53))*$Q53))*IF($V53&lt;=AF$2,(DATEDIF(AE$2,$V53,"D")/365),IF($G53&gt;AE$2,(DATEDIF($G53,AF$2,"D")/365),1)))))))</f>
        <v>0</v>
      </c>
      <c r="AG53" s="53">
        <f>IF($V53&lt;=AF$2,0,IF($O53&lt;=AF$2,0,IF($G53&gt;=AG$2,0,IF($K53&gt;=$J53,0,IF($O53&lt;=AG$2,($J53-(SUM($K53,SUM($Z53:AF53)))),IF($L53=$D$139,(($J53-$K53)/$P53),(($J53-SUM($Z53:AF53))*$Q53))*IF($V53&lt;=AG$2,(DATEDIF(AF$2,$V53,"D")/365),IF($G53&gt;AF$2,(DATEDIF($G53,AG$2,"D")/365),1)))))))</f>
        <v>0</v>
      </c>
      <c r="AH53" s="53">
        <f>IF($V53&lt;=AG$2,0,IF($O53&lt;=AG$2,0,IF($G53&gt;=AH$2,0,IF($K53&gt;=$J53,0,IF($O53&lt;=AH$2,($J53-(SUM($K53,SUM($Z53:AG53)))),IF($L53=$D$139,(($J53-$K53)/$P53),(($J53-SUM($Z53:AG53))*$Q53))*IF($V53&lt;=AH$2,(DATEDIF(AG$2,$V53,"D")/365),IF($G53&gt;AG$2,(DATEDIF($G53,AH$2,"D")/365),1)))))))</f>
        <v>0</v>
      </c>
      <c r="AI53" s="53">
        <f>IF($V53&lt;=AH$2,0,IF($O53&lt;=AH$2,0,IF($G53&gt;=AI$2,0,IF($K53&gt;=$J53,0,IF($O53&lt;=AI$2,($J53-(SUM($K53,SUM($Z53:AH53)))),IF($L53=$D$139,(($J53-$K53)/$P53),(($J53-SUM($Z53:AH53))*$Q53))*IF($V53&lt;=AI$2,(DATEDIF(AH$2,$V53,"D")/365),IF($G53&gt;AH$2,(DATEDIF($G53,AI$2,"D")/365),1)))))))</f>
        <v>0</v>
      </c>
      <c r="AJ53" s="53">
        <f>IF($V53&lt;=AI$2,0,IF($O53&lt;=AI$2,0,IF($G53&gt;=AJ$2,0,IF($K53&gt;=$J53,0,IF($O53&lt;=AJ$2,($J53-(SUM($K53,SUM($Z53:AI53)))),IF($L53=$D$139,(($J53-$K53)/$P53),(($J53-SUM($Z53:AI53))*$Q53))*IF($V53&lt;=AJ$2,(DATEDIF(AI$2,$V53,"D")/365),IF($G53&gt;AI$2,(DATEDIF($G53,AJ$2,"D")/365),1)))))))</f>
        <v>0</v>
      </c>
      <c r="AK53" s="53">
        <f>IF($V53&lt;=AJ$2,0,IF($O53&lt;=AJ$2,0,IF($G53&gt;=AK$2,0,IF($K53&gt;=$J53,0,IF($O53&lt;=AK$2,($J53-(SUM($K53,SUM($Z53:AJ53)))),IF($L53=$D$139,(($J53-$K53)/$P53),(($J53-SUM($Z53:AJ53))*$Q53))*IF($V53&lt;=AK$2,(DATEDIF(AJ$2,$V53,"D")/365),IF($G53&gt;AJ$2,(DATEDIF($G53,AK$2,"D")/365),1)))))))</f>
        <v>0</v>
      </c>
      <c r="AL53" s="53">
        <f>IF($V53&lt;=AK$2,0,IF($O53&lt;=AK$2,0,IF($G53&gt;=AL$2,0,IF($K53&gt;=$J53,0,IF($O53&lt;=AL$2,($J53-(SUM($K53,SUM($Z53:AK53)))),IF($L53=$D$139,(($J53-$K53)/$P53),(($J53-SUM($Z53:AK53))*$Q53))*IF($V53&lt;=AL$2,(DATEDIF(AK$2,$V53,"D")/365),IF($G53&gt;AK$2,(DATEDIF($G53,AL$2,"D")/365),1)))))))</f>
        <v>0</v>
      </c>
      <c r="AM53" s="53">
        <f>IF($V53&lt;=AL$2,0,IF($O53&lt;=AL$2,0,IF($G53&gt;=AM$2,0,IF($K53&gt;=$J53,0,IF($O53&lt;=AM$2,($J53-(SUM($K53,SUM($Z53:AL53)))),IF($L53=$D$139,(($J53-$K53)/$P53),(($J53-SUM($Z53:AL53))*$Q53))*IF($V53&lt;=AM$2,(DATEDIF(AL$2,$V53,"D")/365),IF($G53&gt;AL$2,(DATEDIF($G53,AM$2,"D")/365),1)))))))</f>
        <v>0</v>
      </c>
      <c r="AN53" s="53">
        <f>IF($V53&lt;=AM$2,0,IF($O53&lt;=AM$2,0,IF($G53&gt;=AN$2,0,IF($K53&gt;=$J53,0,IF($O53&lt;=AN$2,($J53-(SUM($K53,SUM($Z53:AM53)))),IF($L53=$D$139,(($J53-$K53)/$P53),(($J53-SUM($Z53:AM53))*$Q53))*IF($V53&lt;=AN$2,(DATEDIF(AM$2,$V53,"D")/365),IF($G53&gt;AM$2,(DATEDIF($G53,AN$2,"D")/365),1)))))))</f>
        <v>0</v>
      </c>
      <c r="AO53" s="53">
        <f>IF($V53&lt;=AN$2,0,IF($O53&lt;=AN$2,0,IF($G53&gt;=AO$2,0,IF($K53&gt;=$J53,0,IF($O53&lt;=AO$2,($J53-(SUM($K53,SUM($Z53:AN53)))),IF($L53=$D$139,(($J53-$K53)/$P53),(($J53-SUM($Z53:AN53))*$Q53))*IF($V53&lt;=AO$2,(DATEDIF(AN$2,$V53,"D")/365),IF($G53&gt;AN$2,(DATEDIF($G53,AO$2,"D")/365),1)))))))</f>
        <v>0</v>
      </c>
      <c r="AP53" s="53">
        <f>IF($V53&lt;=AO$2,0,IF($O53&lt;=AO$2,0,IF($G53&gt;=AP$2,0,IF($K53&gt;=$J53,0,IF($O53&lt;=AP$2,($J53-(SUM($K53,SUM($Z53:AO53)))),IF($L53=$D$139,(($J53-$K53)/$P53),(($J53-SUM($Z53:AO53))*$Q53))*IF($V53&lt;=AP$2,(DATEDIF(AO$2,$V53,"D")/365),IF($G53&gt;AO$2,(DATEDIF($G53,AP$2,"D")/365),1)))))))</f>
        <v>0</v>
      </c>
      <c r="AQ53" s="53">
        <f>IF($V53&lt;=AP$2,0,IF($O53&lt;=AP$2,0,IF($G53&gt;=AQ$2,0,IF($K53&gt;=$J53,0,IF($O53&lt;=AQ$2,($J53-(SUM($K53,SUM($Z53:AP53)))),IF($L53=$D$139,(($J53-$K53)/$P53),(($J53-SUM($Z53:AP53))*$Q53))*IF($V53&lt;=AQ$2,(DATEDIF(AP$2,$V53,"D")/365),IF($G53&gt;AP$2,(DATEDIF($G53,AQ$2,"D")/365),1)))))))</f>
        <v>0</v>
      </c>
      <c r="AR53" s="53">
        <f>IF($V53&lt;=AQ$2,0,IF($O53&lt;=AQ$2,0,IF($G53&gt;=AR$2,0,IF($K53&gt;=$J53,0,IF($O53&lt;=AR$2,($J53-(SUM($K53,SUM($Z53:AQ53)))),IF($L53=$D$139,(($J53-$K53)/$P53),(($J53-SUM($Z53:AQ53))*$Q53))*IF($V53&lt;=AR$2,(DATEDIF(AQ$2,$V53,"D")/365),IF($G53&gt;AQ$2,(DATEDIF($G53,AR$2,"D")/365),1)))))))</f>
        <v>0</v>
      </c>
      <c r="AS53" s="53">
        <f>IF($V53&lt;=AR$2,0,IF($O53&lt;=AR$2,0,IF($G53&gt;=AS$2,0,IF($K53&gt;=$J53,0,IF($O53&lt;=AS$2,($J53-(SUM($K53,SUM($Z53:AR53)))),IF($L53=$D$139,(($J53-$K53)/$P53),(($J53-SUM($Z53:AR53))*$Q53))*IF($V53&lt;=AS$2,(DATEDIF(AR$2,$V53,"D")/365),IF($G53&gt;AR$2,(DATEDIF($G53,AS$2,"D")/365),1)))))))</f>
        <v>0</v>
      </c>
      <c r="AT53" s="53">
        <f>IF($V53&lt;=AS$2,0,IF($O53&lt;=AS$2,0,IF($G53&gt;=AT$2,0,IF($K53&gt;=$J53,0,IF($O53&lt;=AT$2,($J53-(SUM($K53,SUM($Z53:AS53)))),IF($L53=$D$139,(($J53-$K53)/$P53),(($J53-SUM($Z53:AS53))*$Q53))*IF($V53&lt;=AT$2,(DATEDIF(AS$2,$V53,"D")/365),IF($G53&gt;AS$2,(DATEDIF($G53,AT$2,"D")/365),1)))))))</f>
        <v>0</v>
      </c>
      <c r="AU53" s="53">
        <f>IF($V53&lt;=AT$2,0,IF($O53&lt;=AT$2,0,IF($G53&gt;=AU$2,0,IF($K53&gt;=$J53,0,IF($O53&lt;=AU$2,($J53-(SUM($K53,SUM($Z53:AT53)))),IF($L53=$D$139,(($J53-$K53)/$P53),(($J53-SUM($Z53:AT53))*$Q53))*IF($V53&lt;=AU$2,(DATEDIF(AT$2,$V53,"D")/365),IF($G53&gt;AT$2,(DATEDIF($G53,AU$2,"D")/365),1)))))))</f>
        <v>0</v>
      </c>
      <c r="AV53" s="53">
        <f>IF($V53&lt;=AU$2,0,IF($O53&lt;=AU$2,0,IF($G53&gt;=AV$2,0,IF($K53&gt;=$J53,0,IF($O53&lt;=AV$2,($J53-(SUM($K53,SUM($Z53:AU53)))),IF($L53=$D$139,(($J53-$K53)/$P53),(($J53-SUM($Z53:AU53))*$Q53))*IF($V53&lt;=AV$2,(DATEDIF(AU$2,$V53,"D")/365),IF($G53&gt;AU$2,(DATEDIF($G53,AV$2,"D")/365),1)))))))</f>
        <v>0</v>
      </c>
      <c r="AW53" s="53">
        <f>IF($V53&lt;=AV$2,0,IF($O53&lt;=AV$2,0,IF($G53&gt;=AW$2,0,IF($K53&gt;=$J53,0,IF($O53&lt;=AW$2,($J53-(SUM($K53,SUM($Z53:AV53)))),IF($L53=$D$139,(($J53-$K53)/$P53),(($J53-SUM($Z53:AV53))*$Q53))*IF($V53&lt;=AW$2,(DATEDIF(AV$2,$V53,"D")/365),IF($G53&gt;AV$2,(DATEDIF($G53,AW$2,"D")/365),1)))))))</f>
        <v>0</v>
      </c>
      <c r="AX53" s="53">
        <f>IF($V53&lt;=AW$2,0,IF($O53&lt;=AW$2,0,IF($G53&gt;=AX$2,0,IF($K53&gt;=$J53,0,IF($O53&lt;=AX$2,($J53-(SUM($K53,SUM($Z53:AW53)))),IF($L53=$D$139,(($J53-$K53)/$P53),(($J53-SUM($Z53:AW53))*$Q53))*IF($V53&lt;=AX$2,(DATEDIF(AW$2,$V53,"D")/365),IF($G53&gt;AW$2,(DATEDIF($G53,AX$2,"D")/365),1)))))))</f>
        <v>0</v>
      </c>
      <c r="AY53" s="53">
        <f>IF($V53&lt;=AX$2,0,IF($O53&lt;=AX$2,0,IF($G53&gt;=AY$2,0,IF($K53&gt;=$J53,0,IF($O53&lt;=AY$2,($J53-(SUM($K53,SUM($Z53:AX53)))),IF($L53=$D$139,(($J53-$K53)/$P53),(($J53-SUM($Z53:AX53))*$Q53))*IF($V53&lt;=AY$2,(DATEDIF(AX$2,$V53,"D")/365),IF($G53&gt;AX$2,(DATEDIF($G53,AY$2,"D")/365),1)))))))</f>
        <v>0</v>
      </c>
      <c r="AZ53" s="52"/>
      <c r="BA53" s="52"/>
      <c r="BB53" s="126">
        <f>IF($V53&lt;=BB$2,0,IF($G53&gt;=BB$2,0,IF($G53&gt;$W$3,(J53-Z53),IF($G53&lt;=$W$3,J53-SUM(W53,$Z53:Z53),0))))</f>
        <v>0</v>
      </c>
      <c r="BC53" s="53">
        <f t="shared" si="25"/>
        <v>0</v>
      </c>
      <c r="BD53" s="52">
        <f t="shared" si="25"/>
        <v>0</v>
      </c>
      <c r="BE53" s="53">
        <f t="shared" si="25"/>
        <v>0</v>
      </c>
      <c r="BF53" s="52">
        <f t="shared" si="25"/>
        <v>0</v>
      </c>
      <c r="BG53" s="53">
        <f t="shared" si="25"/>
        <v>0</v>
      </c>
      <c r="BH53" s="52">
        <f t="shared" si="25"/>
        <v>0</v>
      </c>
      <c r="BI53" s="53">
        <f t="shared" si="25"/>
        <v>0</v>
      </c>
      <c r="BJ53" s="52">
        <f t="shared" si="25"/>
        <v>0</v>
      </c>
      <c r="BK53" s="53">
        <f t="shared" si="25"/>
        <v>0</v>
      </c>
      <c r="BL53" s="52">
        <f t="shared" si="25"/>
        <v>0</v>
      </c>
      <c r="BM53" s="53">
        <f t="shared" si="25"/>
        <v>0</v>
      </c>
      <c r="BN53" s="52">
        <f t="shared" si="25"/>
        <v>0</v>
      </c>
      <c r="BO53" s="53">
        <f t="shared" si="25"/>
        <v>0</v>
      </c>
      <c r="BP53" s="52">
        <f t="shared" si="25"/>
        <v>0</v>
      </c>
      <c r="BQ53" s="53">
        <f t="shared" si="25"/>
        <v>0</v>
      </c>
      <c r="BR53" s="52">
        <f t="shared" si="24"/>
        <v>0</v>
      </c>
      <c r="BS53" s="53">
        <f t="shared" si="24"/>
        <v>0</v>
      </c>
      <c r="BT53" s="52">
        <f t="shared" si="24"/>
        <v>0</v>
      </c>
      <c r="BU53" s="53">
        <f t="shared" si="24"/>
        <v>0</v>
      </c>
      <c r="BV53" s="52">
        <f t="shared" si="24"/>
        <v>0</v>
      </c>
      <c r="BW53" s="53">
        <f t="shared" si="24"/>
        <v>0</v>
      </c>
      <c r="BX53" s="52">
        <f t="shared" si="24"/>
        <v>0</v>
      </c>
      <c r="BY53" s="53">
        <f t="shared" si="24"/>
        <v>0</v>
      </c>
      <c r="BZ53" s="52">
        <f t="shared" si="24"/>
        <v>0</v>
      </c>
      <c r="CA53" s="53">
        <f t="shared" si="24"/>
        <v>0</v>
      </c>
    </row>
    <row r="54" spans="1:79">
      <c r="A54" s="20">
        <v>53</v>
      </c>
      <c r="B54" s="20" t="s">
        <v>97</v>
      </c>
      <c r="C54" s="20" t="s">
        <v>126</v>
      </c>
      <c r="D54" s="2">
        <v>1985</v>
      </c>
      <c r="E54" s="3">
        <v>4</v>
      </c>
      <c r="F54" s="2">
        <v>1</v>
      </c>
      <c r="G54" s="55">
        <f t="shared" si="21"/>
        <v>31137</v>
      </c>
      <c r="H54" s="4">
        <v>0</v>
      </c>
      <c r="I54" s="1">
        <v>0</v>
      </c>
      <c r="J54" s="51">
        <f t="shared" si="22"/>
        <v>0</v>
      </c>
      <c r="K54" s="54">
        <f t="shared" si="23"/>
        <v>0</v>
      </c>
      <c r="L54" s="4" t="s">
        <v>96</v>
      </c>
      <c r="M54" s="54">
        <f t="shared" si="15"/>
        <v>30</v>
      </c>
      <c r="N54" s="53">
        <f t="shared" si="3"/>
        <v>29.019178082191782</v>
      </c>
      <c r="O54" s="55">
        <f t="shared" si="4"/>
        <v>42094</v>
      </c>
      <c r="P54" s="53">
        <f t="shared" si="5"/>
        <v>0.98082191780821759</v>
      </c>
      <c r="Q54" s="111">
        <f t="shared" si="6"/>
        <v>0</v>
      </c>
      <c r="R54" s="150" t="s">
        <v>130</v>
      </c>
      <c r="S54" s="151">
        <v>17</v>
      </c>
      <c r="T54" s="152">
        <v>4</v>
      </c>
      <c r="U54" s="151">
        <v>2035</v>
      </c>
      <c r="V54" s="116">
        <f t="shared" si="19"/>
        <v>54878</v>
      </c>
      <c r="W54" s="53">
        <f t="shared" si="8"/>
        <v>0</v>
      </c>
      <c r="X54" s="53">
        <f t="shared" si="9"/>
        <v>0</v>
      </c>
      <c r="Y54" s="53">
        <f t="shared" si="10"/>
        <v>0</v>
      </c>
      <c r="Z54" s="53">
        <f t="shared" si="20"/>
        <v>0</v>
      </c>
      <c r="AA54" s="53">
        <f>IF($V54&lt;=Z$2,0,IF($O54&lt;=Z$2,0,IF($G54&gt;=AA$2,0,IF($K54&gt;=$J54,0,IF($O54&lt;=AA$2,($J54-(SUM($K54,SUM($Z54:Z54)))),IF($L54=$D$139,(($J54-$K54)/$P54),(($J54-SUM($Z54:Z54))*$Q54))*IF($V54&lt;=AA$2,(DATEDIF(Z$2,$V54,"D")/365),IF($G54&gt;Z$2,(DATEDIF($G54,AA$2,"D")/365),1)))))))</f>
        <v>0</v>
      </c>
      <c r="AB54" s="53">
        <f>IF($V54&lt;=AA$2,0,IF($O54&lt;=AA$2,0,IF($G54&gt;=AB$2,0,IF($K54&gt;=$J54,0,IF($O54&lt;=AB$2,($J54-(SUM($K54,SUM($Z54:AA54)))),IF($L54=$D$139,(($J54-$K54)/$P54),(($J54-SUM($Z54:AA54))*$Q54))*IF($V54&lt;=AB$2,(DATEDIF(AA$2,$V54,"D")/365),IF($G54&gt;AA$2,(DATEDIF($G54,AB$2,"D")/365),1)))))))</f>
        <v>0</v>
      </c>
      <c r="AC54" s="53">
        <f>IF($V54&lt;=AB$2,0,IF($O54&lt;=AB$2,0,IF($G54&gt;=AC$2,0,IF($K54&gt;=$J54,0,IF($O54&lt;=AC$2,($J54-(SUM($K54,SUM($Z54:AB54)))),IF($L54=$D$139,(($J54-$K54)/$P54),(($J54-SUM($Z54:AB54))*$Q54))*IF($V54&lt;=AC$2,(DATEDIF(AB$2,$V54,"D")/365),IF($G54&gt;AB$2,(DATEDIF($G54,AC$2,"D")/365),1)))))))</f>
        <v>0</v>
      </c>
      <c r="AD54" s="53">
        <f>IF($V54&lt;=AC$2,0,IF($O54&lt;=AC$2,0,IF($G54&gt;=AD$2,0,IF($K54&gt;=$J54,0,IF($O54&lt;=AD$2,($J54-(SUM($K54,SUM($Z54:AC54)))),IF($L54=$D$139,(($J54-$K54)/$P54),(($J54-SUM($Z54:AC54))*$Q54))*IF($V54&lt;=AD$2,(DATEDIF(AC$2,$V54,"D")/365),IF($G54&gt;AC$2,(DATEDIF($G54,AD$2,"D")/365),1)))))))</f>
        <v>0</v>
      </c>
      <c r="AE54" s="53">
        <f>IF($V54&lt;=AD$2,0,IF($O54&lt;=AD$2,0,IF($G54&gt;=AE$2,0,IF($K54&gt;=$J54,0,IF($O54&lt;=AE$2,($J54-(SUM($K54,SUM($Z54:AD54)))),IF($L54=$D$139,(($J54-$K54)/$P54),(($J54-SUM($Z54:AD54))*$Q54))*IF($V54&lt;=AE$2,(DATEDIF(AD$2,$V54,"D")/365),IF($G54&gt;AD$2,(DATEDIF($G54,AE$2,"D")/365),1)))))))</f>
        <v>0</v>
      </c>
      <c r="AF54" s="53">
        <f>IF($V54&lt;=AE$2,0,IF($O54&lt;=AE$2,0,IF($G54&gt;=AF$2,0,IF($K54&gt;=$J54,0,IF($O54&lt;=AF$2,($J54-(SUM($K54,SUM($Z54:AE54)))),IF($L54=$D$139,(($J54-$K54)/$P54),(($J54-SUM($Z54:AE54))*$Q54))*IF($V54&lt;=AF$2,(DATEDIF(AE$2,$V54,"D")/365),IF($G54&gt;AE$2,(DATEDIF($G54,AF$2,"D")/365),1)))))))</f>
        <v>0</v>
      </c>
      <c r="AG54" s="53">
        <f>IF($V54&lt;=AF$2,0,IF($O54&lt;=AF$2,0,IF($G54&gt;=AG$2,0,IF($K54&gt;=$J54,0,IF($O54&lt;=AG$2,($J54-(SUM($K54,SUM($Z54:AF54)))),IF($L54=$D$139,(($J54-$K54)/$P54),(($J54-SUM($Z54:AF54))*$Q54))*IF($V54&lt;=AG$2,(DATEDIF(AF$2,$V54,"D")/365),IF($G54&gt;AF$2,(DATEDIF($G54,AG$2,"D")/365),1)))))))</f>
        <v>0</v>
      </c>
      <c r="AH54" s="53">
        <f>IF($V54&lt;=AG$2,0,IF($O54&lt;=AG$2,0,IF($G54&gt;=AH$2,0,IF($K54&gt;=$J54,0,IF($O54&lt;=AH$2,($J54-(SUM($K54,SUM($Z54:AG54)))),IF($L54=$D$139,(($J54-$K54)/$P54),(($J54-SUM($Z54:AG54))*$Q54))*IF($V54&lt;=AH$2,(DATEDIF(AG$2,$V54,"D")/365),IF($G54&gt;AG$2,(DATEDIF($G54,AH$2,"D")/365),1)))))))</f>
        <v>0</v>
      </c>
      <c r="AI54" s="53">
        <f>IF($V54&lt;=AH$2,0,IF($O54&lt;=AH$2,0,IF($G54&gt;=AI$2,0,IF($K54&gt;=$J54,0,IF($O54&lt;=AI$2,($J54-(SUM($K54,SUM($Z54:AH54)))),IF($L54=$D$139,(($J54-$K54)/$P54),(($J54-SUM($Z54:AH54))*$Q54))*IF($V54&lt;=AI$2,(DATEDIF(AH$2,$V54,"D")/365),IF($G54&gt;AH$2,(DATEDIF($G54,AI$2,"D")/365),1)))))))</f>
        <v>0</v>
      </c>
      <c r="AJ54" s="53">
        <f>IF($V54&lt;=AI$2,0,IF($O54&lt;=AI$2,0,IF($G54&gt;=AJ$2,0,IF($K54&gt;=$J54,0,IF($O54&lt;=AJ$2,($J54-(SUM($K54,SUM($Z54:AI54)))),IF($L54=$D$139,(($J54-$K54)/$P54),(($J54-SUM($Z54:AI54))*$Q54))*IF($V54&lt;=AJ$2,(DATEDIF(AI$2,$V54,"D")/365),IF($G54&gt;AI$2,(DATEDIF($G54,AJ$2,"D")/365),1)))))))</f>
        <v>0</v>
      </c>
      <c r="AK54" s="53">
        <f>IF($V54&lt;=AJ$2,0,IF($O54&lt;=AJ$2,0,IF($G54&gt;=AK$2,0,IF($K54&gt;=$J54,0,IF($O54&lt;=AK$2,($J54-(SUM($K54,SUM($Z54:AJ54)))),IF($L54=$D$139,(($J54-$K54)/$P54),(($J54-SUM($Z54:AJ54))*$Q54))*IF($V54&lt;=AK$2,(DATEDIF(AJ$2,$V54,"D")/365),IF($G54&gt;AJ$2,(DATEDIF($G54,AK$2,"D")/365),1)))))))</f>
        <v>0</v>
      </c>
      <c r="AL54" s="53">
        <f>IF($V54&lt;=AK$2,0,IF($O54&lt;=AK$2,0,IF($G54&gt;=AL$2,0,IF($K54&gt;=$J54,0,IF($O54&lt;=AL$2,($J54-(SUM($K54,SUM($Z54:AK54)))),IF($L54=$D$139,(($J54-$K54)/$P54),(($J54-SUM($Z54:AK54))*$Q54))*IF($V54&lt;=AL$2,(DATEDIF(AK$2,$V54,"D")/365),IF($G54&gt;AK$2,(DATEDIF($G54,AL$2,"D")/365),1)))))))</f>
        <v>0</v>
      </c>
      <c r="AM54" s="53">
        <f>IF($V54&lt;=AL$2,0,IF($O54&lt;=AL$2,0,IF($G54&gt;=AM$2,0,IF($K54&gt;=$J54,0,IF($O54&lt;=AM$2,($J54-(SUM($K54,SUM($Z54:AL54)))),IF($L54=$D$139,(($J54-$K54)/$P54),(($J54-SUM($Z54:AL54))*$Q54))*IF($V54&lt;=AM$2,(DATEDIF(AL$2,$V54,"D")/365),IF($G54&gt;AL$2,(DATEDIF($G54,AM$2,"D")/365),1)))))))</f>
        <v>0</v>
      </c>
      <c r="AN54" s="53">
        <f>IF($V54&lt;=AM$2,0,IF($O54&lt;=AM$2,0,IF($G54&gt;=AN$2,0,IF($K54&gt;=$J54,0,IF($O54&lt;=AN$2,($J54-(SUM($K54,SUM($Z54:AM54)))),IF($L54=$D$139,(($J54-$K54)/$P54),(($J54-SUM($Z54:AM54))*$Q54))*IF($V54&lt;=AN$2,(DATEDIF(AM$2,$V54,"D")/365),IF($G54&gt;AM$2,(DATEDIF($G54,AN$2,"D")/365),1)))))))</f>
        <v>0</v>
      </c>
      <c r="AO54" s="53">
        <f>IF($V54&lt;=AN$2,0,IF($O54&lt;=AN$2,0,IF($G54&gt;=AO$2,0,IF($K54&gt;=$J54,0,IF($O54&lt;=AO$2,($J54-(SUM($K54,SUM($Z54:AN54)))),IF($L54=$D$139,(($J54-$K54)/$P54),(($J54-SUM($Z54:AN54))*$Q54))*IF($V54&lt;=AO$2,(DATEDIF(AN$2,$V54,"D")/365),IF($G54&gt;AN$2,(DATEDIF($G54,AO$2,"D")/365),1)))))))</f>
        <v>0</v>
      </c>
      <c r="AP54" s="53">
        <f>IF($V54&lt;=AO$2,0,IF($O54&lt;=AO$2,0,IF($G54&gt;=AP$2,0,IF($K54&gt;=$J54,0,IF($O54&lt;=AP$2,($J54-(SUM($K54,SUM($Z54:AO54)))),IF($L54=$D$139,(($J54-$K54)/$P54),(($J54-SUM($Z54:AO54))*$Q54))*IF($V54&lt;=AP$2,(DATEDIF(AO$2,$V54,"D")/365),IF($G54&gt;AO$2,(DATEDIF($G54,AP$2,"D")/365),1)))))))</f>
        <v>0</v>
      </c>
      <c r="AQ54" s="53">
        <f>IF($V54&lt;=AP$2,0,IF($O54&lt;=AP$2,0,IF($G54&gt;=AQ$2,0,IF($K54&gt;=$J54,0,IF($O54&lt;=AQ$2,($J54-(SUM($K54,SUM($Z54:AP54)))),IF($L54=$D$139,(($J54-$K54)/$P54),(($J54-SUM($Z54:AP54))*$Q54))*IF($V54&lt;=AQ$2,(DATEDIF(AP$2,$V54,"D")/365),IF($G54&gt;AP$2,(DATEDIF($G54,AQ$2,"D")/365),1)))))))</f>
        <v>0</v>
      </c>
      <c r="AR54" s="53">
        <f>IF($V54&lt;=AQ$2,0,IF($O54&lt;=AQ$2,0,IF($G54&gt;=AR$2,0,IF($K54&gt;=$J54,0,IF($O54&lt;=AR$2,($J54-(SUM($K54,SUM($Z54:AQ54)))),IF($L54=$D$139,(($J54-$K54)/$P54),(($J54-SUM($Z54:AQ54))*$Q54))*IF($V54&lt;=AR$2,(DATEDIF(AQ$2,$V54,"D")/365),IF($G54&gt;AQ$2,(DATEDIF($G54,AR$2,"D")/365),1)))))))</f>
        <v>0</v>
      </c>
      <c r="AS54" s="53">
        <f>IF($V54&lt;=AR$2,0,IF($O54&lt;=AR$2,0,IF($G54&gt;=AS$2,0,IF($K54&gt;=$J54,0,IF($O54&lt;=AS$2,($J54-(SUM($K54,SUM($Z54:AR54)))),IF($L54=$D$139,(($J54-$K54)/$P54),(($J54-SUM($Z54:AR54))*$Q54))*IF($V54&lt;=AS$2,(DATEDIF(AR$2,$V54,"D")/365),IF($G54&gt;AR$2,(DATEDIF($G54,AS$2,"D")/365),1)))))))</f>
        <v>0</v>
      </c>
      <c r="AT54" s="53">
        <f>IF($V54&lt;=AS$2,0,IF($O54&lt;=AS$2,0,IF($G54&gt;=AT$2,0,IF($K54&gt;=$J54,0,IF($O54&lt;=AT$2,($J54-(SUM($K54,SUM($Z54:AS54)))),IF($L54=$D$139,(($J54-$K54)/$P54),(($J54-SUM($Z54:AS54))*$Q54))*IF($V54&lt;=AT$2,(DATEDIF(AS$2,$V54,"D")/365),IF($G54&gt;AS$2,(DATEDIF($G54,AT$2,"D")/365),1)))))))</f>
        <v>0</v>
      </c>
      <c r="AU54" s="53">
        <f>IF($V54&lt;=AT$2,0,IF($O54&lt;=AT$2,0,IF($G54&gt;=AU$2,0,IF($K54&gt;=$J54,0,IF($O54&lt;=AU$2,($J54-(SUM($K54,SUM($Z54:AT54)))),IF($L54=$D$139,(($J54-$K54)/$P54),(($J54-SUM($Z54:AT54))*$Q54))*IF($V54&lt;=AU$2,(DATEDIF(AT$2,$V54,"D")/365),IF($G54&gt;AT$2,(DATEDIF($G54,AU$2,"D")/365),1)))))))</f>
        <v>0</v>
      </c>
      <c r="AV54" s="53">
        <f>IF($V54&lt;=AU$2,0,IF($O54&lt;=AU$2,0,IF($G54&gt;=AV$2,0,IF($K54&gt;=$J54,0,IF($O54&lt;=AV$2,($J54-(SUM($K54,SUM($Z54:AU54)))),IF($L54=$D$139,(($J54-$K54)/$P54),(($J54-SUM($Z54:AU54))*$Q54))*IF($V54&lt;=AV$2,(DATEDIF(AU$2,$V54,"D")/365),IF($G54&gt;AU$2,(DATEDIF($G54,AV$2,"D")/365),1)))))))</f>
        <v>0</v>
      </c>
      <c r="AW54" s="53">
        <f>IF($V54&lt;=AV$2,0,IF($O54&lt;=AV$2,0,IF($G54&gt;=AW$2,0,IF($K54&gt;=$J54,0,IF($O54&lt;=AW$2,($J54-(SUM($K54,SUM($Z54:AV54)))),IF($L54=$D$139,(($J54-$K54)/$P54),(($J54-SUM($Z54:AV54))*$Q54))*IF($V54&lt;=AW$2,(DATEDIF(AV$2,$V54,"D")/365),IF($G54&gt;AV$2,(DATEDIF($G54,AW$2,"D")/365),1)))))))</f>
        <v>0</v>
      </c>
      <c r="AX54" s="53">
        <f>IF($V54&lt;=AW$2,0,IF($O54&lt;=AW$2,0,IF($G54&gt;=AX$2,0,IF($K54&gt;=$J54,0,IF($O54&lt;=AX$2,($J54-(SUM($K54,SUM($Z54:AW54)))),IF($L54=$D$139,(($J54-$K54)/$P54),(($J54-SUM($Z54:AW54))*$Q54))*IF($V54&lt;=AX$2,(DATEDIF(AW$2,$V54,"D")/365),IF($G54&gt;AW$2,(DATEDIF($G54,AX$2,"D")/365),1)))))))</f>
        <v>0</v>
      </c>
      <c r="AY54" s="53">
        <f>IF($V54&lt;=AX$2,0,IF($O54&lt;=AX$2,0,IF($G54&gt;=AY$2,0,IF($K54&gt;=$J54,0,IF($O54&lt;=AY$2,($J54-(SUM($K54,SUM($Z54:AX54)))),IF($L54=$D$139,(($J54-$K54)/$P54),(($J54-SUM($Z54:AX54))*$Q54))*IF($V54&lt;=AY$2,(DATEDIF(AX$2,$V54,"D")/365),IF($G54&gt;AX$2,(DATEDIF($G54,AY$2,"D")/365),1)))))))</f>
        <v>0</v>
      </c>
      <c r="AZ54" s="52"/>
      <c r="BA54" s="52"/>
      <c r="BB54" s="126">
        <f>IF($V54&lt;=BB$2,0,IF($G54&gt;=BB$2,0,IF($G54&gt;$W$3,(J54-Z54),IF($G54&lt;=$W$3,J54-SUM(W54,$Z54:Z54),0))))</f>
        <v>0</v>
      </c>
      <c r="BC54" s="53">
        <f t="shared" si="25"/>
        <v>0</v>
      </c>
      <c r="BD54" s="52">
        <f t="shared" si="25"/>
        <v>0</v>
      </c>
      <c r="BE54" s="53">
        <f t="shared" si="25"/>
        <v>0</v>
      </c>
      <c r="BF54" s="52">
        <f t="shared" si="25"/>
        <v>0</v>
      </c>
      <c r="BG54" s="53">
        <f t="shared" si="25"/>
        <v>0</v>
      </c>
      <c r="BH54" s="52">
        <f t="shared" si="25"/>
        <v>0</v>
      </c>
      <c r="BI54" s="53">
        <f t="shared" si="25"/>
        <v>0</v>
      </c>
      <c r="BJ54" s="52">
        <f t="shared" si="25"/>
        <v>0</v>
      </c>
      <c r="BK54" s="53">
        <f t="shared" si="25"/>
        <v>0</v>
      </c>
      <c r="BL54" s="52">
        <f t="shared" si="25"/>
        <v>0</v>
      </c>
      <c r="BM54" s="53">
        <f t="shared" si="25"/>
        <v>0</v>
      </c>
      <c r="BN54" s="52">
        <f t="shared" si="25"/>
        <v>0</v>
      </c>
      <c r="BO54" s="53">
        <f t="shared" si="25"/>
        <v>0</v>
      </c>
      <c r="BP54" s="52">
        <f t="shared" si="25"/>
        <v>0</v>
      </c>
      <c r="BQ54" s="53">
        <f t="shared" si="25"/>
        <v>0</v>
      </c>
      <c r="BR54" s="52">
        <f t="shared" si="24"/>
        <v>0</v>
      </c>
      <c r="BS54" s="53">
        <f t="shared" si="24"/>
        <v>0</v>
      </c>
      <c r="BT54" s="52">
        <f t="shared" si="24"/>
        <v>0</v>
      </c>
      <c r="BU54" s="53">
        <f t="shared" si="24"/>
        <v>0</v>
      </c>
      <c r="BV54" s="52">
        <f t="shared" si="24"/>
        <v>0</v>
      </c>
      <c r="BW54" s="53">
        <f t="shared" si="24"/>
        <v>0</v>
      </c>
      <c r="BX54" s="52">
        <f t="shared" si="24"/>
        <v>0</v>
      </c>
      <c r="BY54" s="53">
        <f t="shared" si="24"/>
        <v>0</v>
      </c>
      <c r="BZ54" s="52">
        <f t="shared" si="24"/>
        <v>0</v>
      </c>
      <c r="CA54" s="53">
        <f t="shared" si="24"/>
        <v>0</v>
      </c>
    </row>
    <row r="55" spans="1:79">
      <c r="A55" s="20">
        <v>54</v>
      </c>
      <c r="B55" s="20" t="s">
        <v>97</v>
      </c>
      <c r="C55" s="20" t="s">
        <v>126</v>
      </c>
      <c r="D55" s="2">
        <v>1985</v>
      </c>
      <c r="E55" s="3">
        <v>4</v>
      </c>
      <c r="F55" s="2">
        <v>1</v>
      </c>
      <c r="G55" s="55">
        <f t="shared" si="21"/>
        <v>31137</v>
      </c>
      <c r="H55" s="4">
        <v>0</v>
      </c>
      <c r="I55" s="1">
        <v>0</v>
      </c>
      <c r="J55" s="51">
        <f t="shared" si="22"/>
        <v>0</v>
      </c>
      <c r="K55" s="54">
        <f t="shared" si="23"/>
        <v>0</v>
      </c>
      <c r="L55" s="4" t="s">
        <v>96</v>
      </c>
      <c r="M55" s="54">
        <f t="shared" si="15"/>
        <v>30</v>
      </c>
      <c r="N55" s="53">
        <f t="shared" si="3"/>
        <v>29.019178082191782</v>
      </c>
      <c r="O55" s="55">
        <f t="shared" si="4"/>
        <v>42094</v>
      </c>
      <c r="P55" s="53">
        <f t="shared" si="5"/>
        <v>0.98082191780821759</v>
      </c>
      <c r="Q55" s="111">
        <f t="shared" si="6"/>
        <v>0</v>
      </c>
      <c r="R55" s="150" t="s">
        <v>130</v>
      </c>
      <c r="S55" s="151">
        <v>17</v>
      </c>
      <c r="T55" s="152">
        <v>4</v>
      </c>
      <c r="U55" s="151">
        <v>2035</v>
      </c>
      <c r="V55" s="116">
        <f t="shared" si="19"/>
        <v>54878</v>
      </c>
      <c r="W55" s="53">
        <f t="shared" si="8"/>
        <v>0</v>
      </c>
      <c r="X55" s="53">
        <f t="shared" si="9"/>
        <v>0</v>
      </c>
      <c r="Y55" s="53">
        <f t="shared" si="10"/>
        <v>0</v>
      </c>
      <c r="Z55" s="53">
        <f t="shared" si="20"/>
        <v>0</v>
      </c>
      <c r="AA55" s="53">
        <f>IF($V55&lt;=Z$2,0,IF($O55&lt;=Z$2,0,IF($G55&gt;=AA$2,0,IF($K55&gt;=$J55,0,IF($O55&lt;=AA$2,($J55-(SUM($K55,SUM($Z55:Z55)))),IF($L55=$D$139,(($J55-$K55)/$P55),(($J55-SUM($Z55:Z55))*$Q55))*IF($V55&lt;=AA$2,(DATEDIF(Z$2,$V55,"D")/365),IF($G55&gt;Z$2,(DATEDIF($G55,AA$2,"D")/365),1)))))))</f>
        <v>0</v>
      </c>
      <c r="AB55" s="53">
        <f>IF($V55&lt;=AA$2,0,IF($O55&lt;=AA$2,0,IF($G55&gt;=AB$2,0,IF($K55&gt;=$J55,0,IF($O55&lt;=AB$2,($J55-(SUM($K55,SUM($Z55:AA55)))),IF($L55=$D$139,(($J55-$K55)/$P55),(($J55-SUM($Z55:AA55))*$Q55))*IF($V55&lt;=AB$2,(DATEDIF(AA$2,$V55,"D")/365),IF($G55&gt;AA$2,(DATEDIF($G55,AB$2,"D")/365),1)))))))</f>
        <v>0</v>
      </c>
      <c r="AC55" s="53">
        <f>IF($V55&lt;=AB$2,0,IF($O55&lt;=AB$2,0,IF($G55&gt;=AC$2,0,IF($K55&gt;=$J55,0,IF($O55&lt;=AC$2,($J55-(SUM($K55,SUM($Z55:AB55)))),IF($L55=$D$139,(($J55-$K55)/$P55),(($J55-SUM($Z55:AB55))*$Q55))*IF($V55&lt;=AC$2,(DATEDIF(AB$2,$V55,"D")/365),IF($G55&gt;AB$2,(DATEDIF($G55,AC$2,"D")/365),1)))))))</f>
        <v>0</v>
      </c>
      <c r="AD55" s="53">
        <f>IF($V55&lt;=AC$2,0,IF($O55&lt;=AC$2,0,IF($G55&gt;=AD$2,0,IF($K55&gt;=$J55,0,IF($O55&lt;=AD$2,($J55-(SUM($K55,SUM($Z55:AC55)))),IF($L55=$D$139,(($J55-$K55)/$P55),(($J55-SUM($Z55:AC55))*$Q55))*IF($V55&lt;=AD$2,(DATEDIF(AC$2,$V55,"D")/365),IF($G55&gt;AC$2,(DATEDIF($G55,AD$2,"D")/365),1)))))))</f>
        <v>0</v>
      </c>
      <c r="AE55" s="53">
        <f>IF($V55&lt;=AD$2,0,IF($O55&lt;=AD$2,0,IF($G55&gt;=AE$2,0,IF($K55&gt;=$J55,0,IF($O55&lt;=AE$2,($J55-(SUM($K55,SUM($Z55:AD55)))),IF($L55=$D$139,(($J55-$K55)/$P55),(($J55-SUM($Z55:AD55))*$Q55))*IF($V55&lt;=AE$2,(DATEDIF(AD$2,$V55,"D")/365),IF($G55&gt;AD$2,(DATEDIF($G55,AE$2,"D")/365),1)))))))</f>
        <v>0</v>
      </c>
      <c r="AF55" s="53">
        <f>IF($V55&lt;=AE$2,0,IF($O55&lt;=AE$2,0,IF($G55&gt;=AF$2,0,IF($K55&gt;=$J55,0,IF($O55&lt;=AF$2,($J55-(SUM($K55,SUM($Z55:AE55)))),IF($L55=$D$139,(($J55-$K55)/$P55),(($J55-SUM($Z55:AE55))*$Q55))*IF($V55&lt;=AF$2,(DATEDIF(AE$2,$V55,"D")/365),IF($G55&gt;AE$2,(DATEDIF($G55,AF$2,"D")/365),1)))))))</f>
        <v>0</v>
      </c>
      <c r="AG55" s="53">
        <f>IF($V55&lt;=AF$2,0,IF($O55&lt;=AF$2,0,IF($G55&gt;=AG$2,0,IF($K55&gt;=$J55,0,IF($O55&lt;=AG$2,($J55-(SUM($K55,SUM($Z55:AF55)))),IF($L55=$D$139,(($J55-$K55)/$P55),(($J55-SUM($Z55:AF55))*$Q55))*IF($V55&lt;=AG$2,(DATEDIF(AF$2,$V55,"D")/365),IF($G55&gt;AF$2,(DATEDIF($G55,AG$2,"D")/365),1)))))))</f>
        <v>0</v>
      </c>
      <c r="AH55" s="53">
        <f>IF($V55&lt;=AG$2,0,IF($O55&lt;=AG$2,0,IF($G55&gt;=AH$2,0,IF($K55&gt;=$J55,0,IF($O55&lt;=AH$2,($J55-(SUM($K55,SUM($Z55:AG55)))),IF($L55=$D$139,(($J55-$K55)/$P55),(($J55-SUM($Z55:AG55))*$Q55))*IF($V55&lt;=AH$2,(DATEDIF(AG$2,$V55,"D")/365),IF($G55&gt;AG$2,(DATEDIF($G55,AH$2,"D")/365),1)))))))</f>
        <v>0</v>
      </c>
      <c r="AI55" s="53">
        <f>IF($V55&lt;=AH$2,0,IF($O55&lt;=AH$2,0,IF($G55&gt;=AI$2,0,IF($K55&gt;=$J55,0,IF($O55&lt;=AI$2,($J55-(SUM($K55,SUM($Z55:AH55)))),IF($L55=$D$139,(($J55-$K55)/$P55),(($J55-SUM($Z55:AH55))*$Q55))*IF($V55&lt;=AI$2,(DATEDIF(AH$2,$V55,"D")/365),IF($G55&gt;AH$2,(DATEDIF($G55,AI$2,"D")/365),1)))))))</f>
        <v>0</v>
      </c>
      <c r="AJ55" s="53">
        <f>IF($V55&lt;=AI$2,0,IF($O55&lt;=AI$2,0,IF($G55&gt;=AJ$2,0,IF($K55&gt;=$J55,0,IF($O55&lt;=AJ$2,($J55-(SUM($K55,SUM($Z55:AI55)))),IF($L55=$D$139,(($J55-$K55)/$P55),(($J55-SUM($Z55:AI55))*$Q55))*IF($V55&lt;=AJ$2,(DATEDIF(AI$2,$V55,"D")/365),IF($G55&gt;AI$2,(DATEDIF($G55,AJ$2,"D")/365),1)))))))</f>
        <v>0</v>
      </c>
      <c r="AK55" s="53">
        <f>IF($V55&lt;=AJ$2,0,IF($O55&lt;=AJ$2,0,IF($G55&gt;=AK$2,0,IF($K55&gt;=$J55,0,IF($O55&lt;=AK$2,($J55-(SUM($K55,SUM($Z55:AJ55)))),IF($L55=$D$139,(($J55-$K55)/$P55),(($J55-SUM($Z55:AJ55))*$Q55))*IF($V55&lt;=AK$2,(DATEDIF(AJ$2,$V55,"D")/365),IF($G55&gt;AJ$2,(DATEDIF($G55,AK$2,"D")/365),1)))))))</f>
        <v>0</v>
      </c>
      <c r="AL55" s="53">
        <f>IF($V55&lt;=AK$2,0,IF($O55&lt;=AK$2,0,IF($G55&gt;=AL$2,0,IF($K55&gt;=$J55,0,IF($O55&lt;=AL$2,($J55-(SUM($K55,SUM($Z55:AK55)))),IF($L55=$D$139,(($J55-$K55)/$P55),(($J55-SUM($Z55:AK55))*$Q55))*IF($V55&lt;=AL$2,(DATEDIF(AK$2,$V55,"D")/365),IF($G55&gt;AK$2,(DATEDIF($G55,AL$2,"D")/365),1)))))))</f>
        <v>0</v>
      </c>
      <c r="AM55" s="53">
        <f>IF($V55&lt;=AL$2,0,IF($O55&lt;=AL$2,0,IF($G55&gt;=AM$2,0,IF($K55&gt;=$J55,0,IF($O55&lt;=AM$2,($J55-(SUM($K55,SUM($Z55:AL55)))),IF($L55=$D$139,(($J55-$K55)/$P55),(($J55-SUM($Z55:AL55))*$Q55))*IF($V55&lt;=AM$2,(DATEDIF(AL$2,$V55,"D")/365),IF($G55&gt;AL$2,(DATEDIF($G55,AM$2,"D")/365),1)))))))</f>
        <v>0</v>
      </c>
      <c r="AN55" s="53">
        <f>IF($V55&lt;=AM$2,0,IF($O55&lt;=AM$2,0,IF($G55&gt;=AN$2,0,IF($K55&gt;=$J55,0,IF($O55&lt;=AN$2,($J55-(SUM($K55,SUM($Z55:AM55)))),IF($L55=$D$139,(($J55-$K55)/$P55),(($J55-SUM($Z55:AM55))*$Q55))*IF($V55&lt;=AN$2,(DATEDIF(AM$2,$V55,"D")/365),IF($G55&gt;AM$2,(DATEDIF($G55,AN$2,"D")/365),1)))))))</f>
        <v>0</v>
      </c>
      <c r="AO55" s="53">
        <f>IF($V55&lt;=AN$2,0,IF($O55&lt;=AN$2,0,IF($G55&gt;=AO$2,0,IF($K55&gt;=$J55,0,IF($O55&lt;=AO$2,($J55-(SUM($K55,SUM($Z55:AN55)))),IF($L55=$D$139,(($J55-$K55)/$P55),(($J55-SUM($Z55:AN55))*$Q55))*IF($V55&lt;=AO$2,(DATEDIF(AN$2,$V55,"D")/365),IF($G55&gt;AN$2,(DATEDIF($G55,AO$2,"D")/365),1)))))))</f>
        <v>0</v>
      </c>
      <c r="AP55" s="53">
        <f>IF($V55&lt;=AO$2,0,IF($O55&lt;=AO$2,0,IF($G55&gt;=AP$2,0,IF($K55&gt;=$J55,0,IF($O55&lt;=AP$2,($J55-(SUM($K55,SUM($Z55:AO55)))),IF($L55=$D$139,(($J55-$K55)/$P55),(($J55-SUM($Z55:AO55))*$Q55))*IF($V55&lt;=AP$2,(DATEDIF(AO$2,$V55,"D")/365),IF($G55&gt;AO$2,(DATEDIF($G55,AP$2,"D")/365),1)))))))</f>
        <v>0</v>
      </c>
      <c r="AQ55" s="53">
        <f>IF($V55&lt;=AP$2,0,IF($O55&lt;=AP$2,0,IF($G55&gt;=AQ$2,0,IF($K55&gt;=$J55,0,IF($O55&lt;=AQ$2,($J55-(SUM($K55,SUM($Z55:AP55)))),IF($L55=$D$139,(($J55-$K55)/$P55),(($J55-SUM($Z55:AP55))*$Q55))*IF($V55&lt;=AQ$2,(DATEDIF(AP$2,$V55,"D")/365),IF($G55&gt;AP$2,(DATEDIF($G55,AQ$2,"D")/365),1)))))))</f>
        <v>0</v>
      </c>
      <c r="AR55" s="53">
        <f>IF($V55&lt;=AQ$2,0,IF($O55&lt;=AQ$2,0,IF($G55&gt;=AR$2,0,IF($K55&gt;=$J55,0,IF($O55&lt;=AR$2,($J55-(SUM($K55,SUM($Z55:AQ55)))),IF($L55=$D$139,(($J55-$K55)/$P55),(($J55-SUM($Z55:AQ55))*$Q55))*IF($V55&lt;=AR$2,(DATEDIF(AQ$2,$V55,"D")/365),IF($G55&gt;AQ$2,(DATEDIF($G55,AR$2,"D")/365),1)))))))</f>
        <v>0</v>
      </c>
      <c r="AS55" s="53">
        <f>IF($V55&lt;=AR$2,0,IF($O55&lt;=AR$2,0,IF($G55&gt;=AS$2,0,IF($K55&gt;=$J55,0,IF($O55&lt;=AS$2,($J55-(SUM($K55,SUM($Z55:AR55)))),IF($L55=$D$139,(($J55-$K55)/$P55),(($J55-SUM($Z55:AR55))*$Q55))*IF($V55&lt;=AS$2,(DATEDIF(AR$2,$V55,"D")/365),IF($G55&gt;AR$2,(DATEDIF($G55,AS$2,"D")/365),1)))))))</f>
        <v>0</v>
      </c>
      <c r="AT55" s="53">
        <f>IF($V55&lt;=AS$2,0,IF($O55&lt;=AS$2,0,IF($G55&gt;=AT$2,0,IF($K55&gt;=$J55,0,IF($O55&lt;=AT$2,($J55-(SUM($K55,SUM($Z55:AS55)))),IF($L55=$D$139,(($J55-$K55)/$P55),(($J55-SUM($Z55:AS55))*$Q55))*IF($V55&lt;=AT$2,(DATEDIF(AS$2,$V55,"D")/365),IF($G55&gt;AS$2,(DATEDIF($G55,AT$2,"D")/365),1)))))))</f>
        <v>0</v>
      </c>
      <c r="AU55" s="53">
        <f>IF($V55&lt;=AT$2,0,IF($O55&lt;=AT$2,0,IF($G55&gt;=AU$2,0,IF($K55&gt;=$J55,0,IF($O55&lt;=AU$2,($J55-(SUM($K55,SUM($Z55:AT55)))),IF($L55=$D$139,(($J55-$K55)/$P55),(($J55-SUM($Z55:AT55))*$Q55))*IF($V55&lt;=AU$2,(DATEDIF(AT$2,$V55,"D")/365),IF($G55&gt;AT$2,(DATEDIF($G55,AU$2,"D")/365),1)))))))</f>
        <v>0</v>
      </c>
      <c r="AV55" s="53">
        <f>IF($V55&lt;=AU$2,0,IF($O55&lt;=AU$2,0,IF($G55&gt;=AV$2,0,IF($K55&gt;=$J55,0,IF($O55&lt;=AV$2,($J55-(SUM($K55,SUM($Z55:AU55)))),IF($L55=$D$139,(($J55-$K55)/$P55),(($J55-SUM($Z55:AU55))*$Q55))*IF($V55&lt;=AV$2,(DATEDIF(AU$2,$V55,"D")/365),IF($G55&gt;AU$2,(DATEDIF($G55,AV$2,"D")/365),1)))))))</f>
        <v>0</v>
      </c>
      <c r="AW55" s="53">
        <f>IF($V55&lt;=AV$2,0,IF($O55&lt;=AV$2,0,IF($G55&gt;=AW$2,0,IF($K55&gt;=$J55,0,IF($O55&lt;=AW$2,($J55-(SUM($K55,SUM($Z55:AV55)))),IF($L55=$D$139,(($J55-$K55)/$P55),(($J55-SUM($Z55:AV55))*$Q55))*IF($V55&lt;=AW$2,(DATEDIF(AV$2,$V55,"D")/365),IF($G55&gt;AV$2,(DATEDIF($G55,AW$2,"D")/365),1)))))))</f>
        <v>0</v>
      </c>
      <c r="AX55" s="53">
        <f>IF($V55&lt;=AW$2,0,IF($O55&lt;=AW$2,0,IF($G55&gt;=AX$2,0,IF($K55&gt;=$J55,0,IF($O55&lt;=AX$2,($J55-(SUM($K55,SUM($Z55:AW55)))),IF($L55=$D$139,(($J55-$K55)/$P55),(($J55-SUM($Z55:AW55))*$Q55))*IF($V55&lt;=AX$2,(DATEDIF(AW$2,$V55,"D")/365),IF($G55&gt;AW$2,(DATEDIF($G55,AX$2,"D")/365),1)))))))</f>
        <v>0</v>
      </c>
      <c r="AY55" s="53">
        <f>IF($V55&lt;=AX$2,0,IF($O55&lt;=AX$2,0,IF($G55&gt;=AY$2,0,IF($K55&gt;=$J55,0,IF($O55&lt;=AY$2,($J55-(SUM($K55,SUM($Z55:AX55)))),IF($L55=$D$139,(($J55-$K55)/$P55),(($J55-SUM($Z55:AX55))*$Q55))*IF($V55&lt;=AY$2,(DATEDIF(AX$2,$V55,"D")/365),IF($G55&gt;AX$2,(DATEDIF($G55,AY$2,"D")/365),1)))))))</f>
        <v>0</v>
      </c>
      <c r="AZ55" s="52"/>
      <c r="BA55" s="52"/>
      <c r="BB55" s="126">
        <f>IF($V55&lt;=BB$2,0,IF($G55&gt;=BB$2,0,IF($G55&gt;$W$3,(J55-Z55),IF($G55&lt;=$W$3,J55-SUM(W55,$Z55:Z55),0))))</f>
        <v>0</v>
      </c>
      <c r="BC55" s="53">
        <f t="shared" si="25"/>
        <v>0</v>
      </c>
      <c r="BD55" s="52">
        <f t="shared" si="25"/>
        <v>0</v>
      </c>
      <c r="BE55" s="53">
        <f t="shared" si="25"/>
        <v>0</v>
      </c>
      <c r="BF55" s="52">
        <f t="shared" si="25"/>
        <v>0</v>
      </c>
      <c r="BG55" s="53">
        <f t="shared" si="25"/>
        <v>0</v>
      </c>
      <c r="BH55" s="52">
        <f t="shared" si="25"/>
        <v>0</v>
      </c>
      <c r="BI55" s="53">
        <f t="shared" si="25"/>
        <v>0</v>
      </c>
      <c r="BJ55" s="52">
        <f t="shared" si="25"/>
        <v>0</v>
      </c>
      <c r="BK55" s="53">
        <f t="shared" si="25"/>
        <v>0</v>
      </c>
      <c r="BL55" s="52">
        <f t="shared" si="25"/>
        <v>0</v>
      </c>
      <c r="BM55" s="53">
        <f t="shared" si="25"/>
        <v>0</v>
      </c>
      <c r="BN55" s="52">
        <f t="shared" si="25"/>
        <v>0</v>
      </c>
      <c r="BO55" s="53">
        <f t="shared" si="25"/>
        <v>0</v>
      </c>
      <c r="BP55" s="52">
        <f t="shared" si="25"/>
        <v>0</v>
      </c>
      <c r="BQ55" s="53">
        <f t="shared" si="25"/>
        <v>0</v>
      </c>
      <c r="BR55" s="52">
        <f t="shared" si="24"/>
        <v>0</v>
      </c>
      <c r="BS55" s="53">
        <f t="shared" si="24"/>
        <v>0</v>
      </c>
      <c r="BT55" s="52">
        <f t="shared" si="24"/>
        <v>0</v>
      </c>
      <c r="BU55" s="53">
        <f t="shared" si="24"/>
        <v>0</v>
      </c>
      <c r="BV55" s="52">
        <f t="shared" si="24"/>
        <v>0</v>
      </c>
      <c r="BW55" s="53">
        <f t="shared" si="24"/>
        <v>0</v>
      </c>
      <c r="BX55" s="52">
        <f t="shared" si="24"/>
        <v>0</v>
      </c>
      <c r="BY55" s="53">
        <f t="shared" si="24"/>
        <v>0</v>
      </c>
      <c r="BZ55" s="52">
        <f t="shared" si="24"/>
        <v>0</v>
      </c>
      <c r="CA55" s="53">
        <f t="shared" si="24"/>
        <v>0</v>
      </c>
    </row>
    <row r="56" spans="1:79">
      <c r="A56" s="20">
        <v>55</v>
      </c>
      <c r="B56" s="20" t="s">
        <v>97</v>
      </c>
      <c r="C56" s="20" t="s">
        <v>126</v>
      </c>
      <c r="D56" s="2">
        <v>1985</v>
      </c>
      <c r="E56" s="3">
        <v>4</v>
      </c>
      <c r="F56" s="2">
        <v>1</v>
      </c>
      <c r="G56" s="55">
        <f t="shared" si="21"/>
        <v>31137</v>
      </c>
      <c r="H56" s="4">
        <v>0</v>
      </c>
      <c r="I56" s="1">
        <v>0</v>
      </c>
      <c r="J56" s="51">
        <f t="shared" si="22"/>
        <v>0</v>
      </c>
      <c r="K56" s="54">
        <f t="shared" si="23"/>
        <v>0</v>
      </c>
      <c r="L56" s="4" t="s">
        <v>96</v>
      </c>
      <c r="M56" s="54">
        <f t="shared" si="15"/>
        <v>30</v>
      </c>
      <c r="N56" s="53">
        <f t="shared" si="3"/>
        <v>29.019178082191782</v>
      </c>
      <c r="O56" s="55">
        <f t="shared" si="4"/>
        <v>42094</v>
      </c>
      <c r="P56" s="53">
        <f t="shared" si="5"/>
        <v>0.98082191780821759</v>
      </c>
      <c r="Q56" s="111">
        <f t="shared" si="6"/>
        <v>0</v>
      </c>
      <c r="R56" s="150" t="s">
        <v>130</v>
      </c>
      <c r="S56" s="151">
        <v>17</v>
      </c>
      <c r="T56" s="152">
        <v>4</v>
      </c>
      <c r="U56" s="151">
        <v>2035</v>
      </c>
      <c r="V56" s="116">
        <f t="shared" si="19"/>
        <v>54878</v>
      </c>
      <c r="W56" s="53">
        <f t="shared" si="8"/>
        <v>0</v>
      </c>
      <c r="X56" s="53">
        <f t="shared" si="9"/>
        <v>0</v>
      </c>
      <c r="Y56" s="53">
        <f t="shared" si="10"/>
        <v>0</v>
      </c>
      <c r="Z56" s="53">
        <f t="shared" si="20"/>
        <v>0</v>
      </c>
      <c r="AA56" s="53">
        <f>IF($V56&lt;=Z$2,0,IF($O56&lt;=Z$2,0,IF($G56&gt;=AA$2,0,IF($K56&gt;=$J56,0,IF($O56&lt;=AA$2,($J56-(SUM($K56,SUM($Z56:Z56)))),IF($L56=$D$139,(($J56-$K56)/$P56),(($J56-SUM($Z56:Z56))*$Q56))*IF($V56&lt;=AA$2,(DATEDIF(Z$2,$V56,"D")/365),IF($G56&gt;Z$2,(DATEDIF($G56,AA$2,"D")/365),1)))))))</f>
        <v>0</v>
      </c>
      <c r="AB56" s="53">
        <f>IF($V56&lt;=AA$2,0,IF($O56&lt;=AA$2,0,IF($G56&gt;=AB$2,0,IF($K56&gt;=$J56,0,IF($O56&lt;=AB$2,($J56-(SUM($K56,SUM($Z56:AA56)))),IF($L56=$D$139,(($J56-$K56)/$P56),(($J56-SUM($Z56:AA56))*$Q56))*IF($V56&lt;=AB$2,(DATEDIF(AA$2,$V56,"D")/365),IF($G56&gt;AA$2,(DATEDIF($G56,AB$2,"D")/365),1)))))))</f>
        <v>0</v>
      </c>
      <c r="AC56" s="53">
        <f>IF($V56&lt;=AB$2,0,IF($O56&lt;=AB$2,0,IF($G56&gt;=AC$2,0,IF($K56&gt;=$J56,0,IF($O56&lt;=AC$2,($J56-(SUM($K56,SUM($Z56:AB56)))),IF($L56=$D$139,(($J56-$K56)/$P56),(($J56-SUM($Z56:AB56))*$Q56))*IF($V56&lt;=AC$2,(DATEDIF(AB$2,$V56,"D")/365),IF($G56&gt;AB$2,(DATEDIF($G56,AC$2,"D")/365),1)))))))</f>
        <v>0</v>
      </c>
      <c r="AD56" s="53">
        <f>IF($V56&lt;=AC$2,0,IF($O56&lt;=AC$2,0,IF($G56&gt;=AD$2,0,IF($K56&gt;=$J56,0,IF($O56&lt;=AD$2,($J56-(SUM($K56,SUM($Z56:AC56)))),IF($L56=$D$139,(($J56-$K56)/$P56),(($J56-SUM($Z56:AC56))*$Q56))*IF($V56&lt;=AD$2,(DATEDIF(AC$2,$V56,"D")/365),IF($G56&gt;AC$2,(DATEDIF($G56,AD$2,"D")/365),1)))))))</f>
        <v>0</v>
      </c>
      <c r="AE56" s="53">
        <f>IF($V56&lt;=AD$2,0,IF($O56&lt;=AD$2,0,IF($G56&gt;=AE$2,0,IF($K56&gt;=$J56,0,IF($O56&lt;=AE$2,($J56-(SUM($K56,SUM($Z56:AD56)))),IF($L56=$D$139,(($J56-$K56)/$P56),(($J56-SUM($Z56:AD56))*$Q56))*IF($V56&lt;=AE$2,(DATEDIF(AD$2,$V56,"D")/365),IF($G56&gt;AD$2,(DATEDIF($G56,AE$2,"D")/365),1)))))))</f>
        <v>0</v>
      </c>
      <c r="AF56" s="53">
        <f>IF($V56&lt;=AE$2,0,IF($O56&lt;=AE$2,0,IF($G56&gt;=AF$2,0,IF($K56&gt;=$J56,0,IF($O56&lt;=AF$2,($J56-(SUM($K56,SUM($Z56:AE56)))),IF($L56=$D$139,(($J56-$K56)/$P56),(($J56-SUM($Z56:AE56))*$Q56))*IF($V56&lt;=AF$2,(DATEDIF(AE$2,$V56,"D")/365),IF($G56&gt;AE$2,(DATEDIF($G56,AF$2,"D")/365),1)))))))</f>
        <v>0</v>
      </c>
      <c r="AG56" s="53">
        <f>IF($V56&lt;=AF$2,0,IF($O56&lt;=AF$2,0,IF($G56&gt;=AG$2,0,IF($K56&gt;=$J56,0,IF($O56&lt;=AG$2,($J56-(SUM($K56,SUM($Z56:AF56)))),IF($L56=$D$139,(($J56-$K56)/$P56),(($J56-SUM($Z56:AF56))*$Q56))*IF($V56&lt;=AG$2,(DATEDIF(AF$2,$V56,"D")/365),IF($G56&gt;AF$2,(DATEDIF($G56,AG$2,"D")/365),1)))))))</f>
        <v>0</v>
      </c>
      <c r="AH56" s="53">
        <f>IF($V56&lt;=AG$2,0,IF($O56&lt;=AG$2,0,IF($G56&gt;=AH$2,0,IF($K56&gt;=$J56,0,IF($O56&lt;=AH$2,($J56-(SUM($K56,SUM($Z56:AG56)))),IF($L56=$D$139,(($J56-$K56)/$P56),(($J56-SUM($Z56:AG56))*$Q56))*IF($V56&lt;=AH$2,(DATEDIF(AG$2,$V56,"D")/365),IF($G56&gt;AG$2,(DATEDIF($G56,AH$2,"D")/365),1)))))))</f>
        <v>0</v>
      </c>
      <c r="AI56" s="53">
        <f>IF($V56&lt;=AH$2,0,IF($O56&lt;=AH$2,0,IF($G56&gt;=AI$2,0,IF($K56&gt;=$J56,0,IF($O56&lt;=AI$2,($J56-(SUM($K56,SUM($Z56:AH56)))),IF($L56=$D$139,(($J56-$K56)/$P56),(($J56-SUM($Z56:AH56))*$Q56))*IF($V56&lt;=AI$2,(DATEDIF(AH$2,$V56,"D")/365),IF($G56&gt;AH$2,(DATEDIF($G56,AI$2,"D")/365),1)))))))</f>
        <v>0</v>
      </c>
      <c r="AJ56" s="53">
        <f>IF($V56&lt;=AI$2,0,IF($O56&lt;=AI$2,0,IF($G56&gt;=AJ$2,0,IF($K56&gt;=$J56,0,IF($O56&lt;=AJ$2,($J56-(SUM($K56,SUM($Z56:AI56)))),IF($L56=$D$139,(($J56-$K56)/$P56),(($J56-SUM($Z56:AI56))*$Q56))*IF($V56&lt;=AJ$2,(DATEDIF(AI$2,$V56,"D")/365),IF($G56&gt;AI$2,(DATEDIF($G56,AJ$2,"D")/365),1)))))))</f>
        <v>0</v>
      </c>
      <c r="AK56" s="53">
        <f>IF($V56&lt;=AJ$2,0,IF($O56&lt;=AJ$2,0,IF($G56&gt;=AK$2,0,IF($K56&gt;=$J56,0,IF($O56&lt;=AK$2,($J56-(SUM($K56,SUM($Z56:AJ56)))),IF($L56=$D$139,(($J56-$K56)/$P56),(($J56-SUM($Z56:AJ56))*$Q56))*IF($V56&lt;=AK$2,(DATEDIF(AJ$2,$V56,"D")/365),IF($G56&gt;AJ$2,(DATEDIF($G56,AK$2,"D")/365),1)))))))</f>
        <v>0</v>
      </c>
      <c r="AL56" s="53">
        <f>IF($V56&lt;=AK$2,0,IF($O56&lt;=AK$2,0,IF($G56&gt;=AL$2,0,IF($K56&gt;=$J56,0,IF($O56&lt;=AL$2,($J56-(SUM($K56,SUM($Z56:AK56)))),IF($L56=$D$139,(($J56-$K56)/$P56),(($J56-SUM($Z56:AK56))*$Q56))*IF($V56&lt;=AL$2,(DATEDIF(AK$2,$V56,"D")/365),IF($G56&gt;AK$2,(DATEDIF($G56,AL$2,"D")/365),1)))))))</f>
        <v>0</v>
      </c>
      <c r="AM56" s="53">
        <f>IF($V56&lt;=AL$2,0,IF($O56&lt;=AL$2,0,IF($G56&gt;=AM$2,0,IF($K56&gt;=$J56,0,IF($O56&lt;=AM$2,($J56-(SUM($K56,SUM($Z56:AL56)))),IF($L56=$D$139,(($J56-$K56)/$P56),(($J56-SUM($Z56:AL56))*$Q56))*IF($V56&lt;=AM$2,(DATEDIF(AL$2,$V56,"D")/365),IF($G56&gt;AL$2,(DATEDIF($G56,AM$2,"D")/365),1)))))))</f>
        <v>0</v>
      </c>
      <c r="AN56" s="53">
        <f>IF($V56&lt;=AM$2,0,IF($O56&lt;=AM$2,0,IF($G56&gt;=AN$2,0,IF($K56&gt;=$J56,0,IF($O56&lt;=AN$2,($J56-(SUM($K56,SUM($Z56:AM56)))),IF($L56=$D$139,(($J56-$K56)/$P56),(($J56-SUM($Z56:AM56))*$Q56))*IF($V56&lt;=AN$2,(DATEDIF(AM$2,$V56,"D")/365),IF($G56&gt;AM$2,(DATEDIF($G56,AN$2,"D")/365),1)))))))</f>
        <v>0</v>
      </c>
      <c r="AO56" s="53">
        <f>IF($V56&lt;=AN$2,0,IF($O56&lt;=AN$2,0,IF($G56&gt;=AO$2,0,IF($K56&gt;=$J56,0,IF($O56&lt;=AO$2,($J56-(SUM($K56,SUM($Z56:AN56)))),IF($L56=$D$139,(($J56-$K56)/$P56),(($J56-SUM($Z56:AN56))*$Q56))*IF($V56&lt;=AO$2,(DATEDIF(AN$2,$V56,"D")/365),IF($G56&gt;AN$2,(DATEDIF($G56,AO$2,"D")/365),1)))))))</f>
        <v>0</v>
      </c>
      <c r="AP56" s="53">
        <f>IF($V56&lt;=AO$2,0,IF($O56&lt;=AO$2,0,IF($G56&gt;=AP$2,0,IF($K56&gt;=$J56,0,IF($O56&lt;=AP$2,($J56-(SUM($K56,SUM($Z56:AO56)))),IF($L56=$D$139,(($J56-$K56)/$P56),(($J56-SUM($Z56:AO56))*$Q56))*IF($V56&lt;=AP$2,(DATEDIF(AO$2,$V56,"D")/365),IF($G56&gt;AO$2,(DATEDIF($G56,AP$2,"D")/365),1)))))))</f>
        <v>0</v>
      </c>
      <c r="AQ56" s="53">
        <f>IF($V56&lt;=AP$2,0,IF($O56&lt;=AP$2,0,IF($G56&gt;=AQ$2,0,IF($K56&gt;=$J56,0,IF($O56&lt;=AQ$2,($J56-(SUM($K56,SUM($Z56:AP56)))),IF($L56=$D$139,(($J56-$K56)/$P56),(($J56-SUM($Z56:AP56))*$Q56))*IF($V56&lt;=AQ$2,(DATEDIF(AP$2,$V56,"D")/365),IF($G56&gt;AP$2,(DATEDIF($G56,AQ$2,"D")/365),1)))))))</f>
        <v>0</v>
      </c>
      <c r="AR56" s="53">
        <f>IF($V56&lt;=AQ$2,0,IF($O56&lt;=AQ$2,0,IF($G56&gt;=AR$2,0,IF($K56&gt;=$J56,0,IF($O56&lt;=AR$2,($J56-(SUM($K56,SUM($Z56:AQ56)))),IF($L56=$D$139,(($J56-$K56)/$P56),(($J56-SUM($Z56:AQ56))*$Q56))*IF($V56&lt;=AR$2,(DATEDIF(AQ$2,$V56,"D")/365),IF($G56&gt;AQ$2,(DATEDIF($G56,AR$2,"D")/365),1)))))))</f>
        <v>0</v>
      </c>
      <c r="AS56" s="53">
        <f>IF($V56&lt;=AR$2,0,IF($O56&lt;=AR$2,0,IF($G56&gt;=AS$2,0,IF($K56&gt;=$J56,0,IF($O56&lt;=AS$2,($J56-(SUM($K56,SUM($Z56:AR56)))),IF($L56=$D$139,(($J56-$K56)/$P56),(($J56-SUM($Z56:AR56))*$Q56))*IF($V56&lt;=AS$2,(DATEDIF(AR$2,$V56,"D")/365),IF($G56&gt;AR$2,(DATEDIF($G56,AS$2,"D")/365),1)))))))</f>
        <v>0</v>
      </c>
      <c r="AT56" s="53">
        <f>IF($V56&lt;=AS$2,0,IF($O56&lt;=AS$2,0,IF($G56&gt;=AT$2,0,IF($K56&gt;=$J56,0,IF($O56&lt;=AT$2,($J56-(SUM($K56,SUM($Z56:AS56)))),IF($L56=$D$139,(($J56-$K56)/$P56),(($J56-SUM($Z56:AS56))*$Q56))*IF($V56&lt;=AT$2,(DATEDIF(AS$2,$V56,"D")/365),IF($G56&gt;AS$2,(DATEDIF($G56,AT$2,"D")/365),1)))))))</f>
        <v>0</v>
      </c>
      <c r="AU56" s="53">
        <f>IF($V56&lt;=AT$2,0,IF($O56&lt;=AT$2,0,IF($G56&gt;=AU$2,0,IF($K56&gt;=$J56,0,IF($O56&lt;=AU$2,($J56-(SUM($K56,SUM($Z56:AT56)))),IF($L56=$D$139,(($J56-$K56)/$P56),(($J56-SUM($Z56:AT56))*$Q56))*IF($V56&lt;=AU$2,(DATEDIF(AT$2,$V56,"D")/365),IF($G56&gt;AT$2,(DATEDIF($G56,AU$2,"D")/365),1)))))))</f>
        <v>0</v>
      </c>
      <c r="AV56" s="53">
        <f>IF($V56&lt;=AU$2,0,IF($O56&lt;=AU$2,0,IF($G56&gt;=AV$2,0,IF($K56&gt;=$J56,0,IF($O56&lt;=AV$2,($J56-(SUM($K56,SUM($Z56:AU56)))),IF($L56=$D$139,(($J56-$K56)/$P56),(($J56-SUM($Z56:AU56))*$Q56))*IF($V56&lt;=AV$2,(DATEDIF(AU$2,$V56,"D")/365),IF($G56&gt;AU$2,(DATEDIF($G56,AV$2,"D")/365),1)))))))</f>
        <v>0</v>
      </c>
      <c r="AW56" s="53">
        <f>IF($V56&lt;=AV$2,0,IF($O56&lt;=AV$2,0,IF($G56&gt;=AW$2,0,IF($K56&gt;=$J56,0,IF($O56&lt;=AW$2,($J56-(SUM($K56,SUM($Z56:AV56)))),IF($L56=$D$139,(($J56-$K56)/$P56),(($J56-SUM($Z56:AV56))*$Q56))*IF($V56&lt;=AW$2,(DATEDIF(AV$2,$V56,"D")/365),IF($G56&gt;AV$2,(DATEDIF($G56,AW$2,"D")/365),1)))))))</f>
        <v>0</v>
      </c>
      <c r="AX56" s="53">
        <f>IF($V56&lt;=AW$2,0,IF($O56&lt;=AW$2,0,IF($G56&gt;=AX$2,0,IF($K56&gt;=$J56,0,IF($O56&lt;=AX$2,($J56-(SUM($K56,SUM($Z56:AW56)))),IF($L56=$D$139,(($J56-$K56)/$P56),(($J56-SUM($Z56:AW56))*$Q56))*IF($V56&lt;=AX$2,(DATEDIF(AW$2,$V56,"D")/365),IF($G56&gt;AW$2,(DATEDIF($G56,AX$2,"D")/365),1)))))))</f>
        <v>0</v>
      </c>
      <c r="AY56" s="53">
        <f>IF($V56&lt;=AX$2,0,IF($O56&lt;=AX$2,0,IF($G56&gt;=AY$2,0,IF($K56&gt;=$J56,0,IF($O56&lt;=AY$2,($J56-(SUM($K56,SUM($Z56:AX56)))),IF($L56=$D$139,(($J56-$K56)/$P56),(($J56-SUM($Z56:AX56))*$Q56))*IF($V56&lt;=AY$2,(DATEDIF(AX$2,$V56,"D")/365),IF($G56&gt;AX$2,(DATEDIF($G56,AY$2,"D")/365),1)))))))</f>
        <v>0</v>
      </c>
      <c r="AZ56" s="52"/>
      <c r="BA56" s="52"/>
      <c r="BB56" s="126">
        <f>IF($V56&lt;=BB$2,0,IF($G56&gt;=BB$2,0,IF($G56&gt;$W$3,(J56-Z56),IF($G56&lt;=$W$3,J56-SUM(W56,$Z56:Z56),0))))</f>
        <v>0</v>
      </c>
      <c r="BC56" s="53">
        <f t="shared" si="25"/>
        <v>0</v>
      </c>
      <c r="BD56" s="52">
        <f t="shared" si="25"/>
        <v>0</v>
      </c>
      <c r="BE56" s="53">
        <f t="shared" si="25"/>
        <v>0</v>
      </c>
      <c r="BF56" s="52">
        <f t="shared" si="25"/>
        <v>0</v>
      </c>
      <c r="BG56" s="53">
        <f t="shared" si="25"/>
        <v>0</v>
      </c>
      <c r="BH56" s="52">
        <f t="shared" si="25"/>
        <v>0</v>
      </c>
      <c r="BI56" s="53">
        <f t="shared" si="25"/>
        <v>0</v>
      </c>
      <c r="BJ56" s="52">
        <f t="shared" si="25"/>
        <v>0</v>
      </c>
      <c r="BK56" s="53">
        <f t="shared" si="25"/>
        <v>0</v>
      </c>
      <c r="BL56" s="52">
        <f t="shared" si="25"/>
        <v>0</v>
      </c>
      <c r="BM56" s="53">
        <f t="shared" si="25"/>
        <v>0</v>
      </c>
      <c r="BN56" s="52">
        <f t="shared" si="25"/>
        <v>0</v>
      </c>
      <c r="BO56" s="53">
        <f t="shared" si="25"/>
        <v>0</v>
      </c>
      <c r="BP56" s="52">
        <f t="shared" si="25"/>
        <v>0</v>
      </c>
      <c r="BQ56" s="53">
        <f t="shared" si="25"/>
        <v>0</v>
      </c>
      <c r="BR56" s="52">
        <f t="shared" si="24"/>
        <v>0</v>
      </c>
      <c r="BS56" s="53">
        <f t="shared" si="24"/>
        <v>0</v>
      </c>
      <c r="BT56" s="52">
        <f t="shared" si="24"/>
        <v>0</v>
      </c>
      <c r="BU56" s="53">
        <f t="shared" si="24"/>
        <v>0</v>
      </c>
      <c r="BV56" s="52">
        <f t="shared" si="24"/>
        <v>0</v>
      </c>
      <c r="BW56" s="53">
        <f t="shared" si="24"/>
        <v>0</v>
      </c>
      <c r="BX56" s="52">
        <f t="shared" si="24"/>
        <v>0</v>
      </c>
      <c r="BY56" s="53">
        <f t="shared" si="24"/>
        <v>0</v>
      </c>
      <c r="BZ56" s="52">
        <f t="shared" si="24"/>
        <v>0</v>
      </c>
      <c r="CA56" s="53">
        <f t="shared" si="24"/>
        <v>0</v>
      </c>
    </row>
    <row r="57" spans="1:79">
      <c r="A57" s="20">
        <v>56</v>
      </c>
      <c r="B57" s="20" t="s">
        <v>97</v>
      </c>
      <c r="C57" s="20" t="s">
        <v>126</v>
      </c>
      <c r="D57" s="2">
        <v>1985</v>
      </c>
      <c r="E57" s="3">
        <v>4</v>
      </c>
      <c r="F57" s="2">
        <v>1</v>
      </c>
      <c r="G57" s="55">
        <f t="shared" si="21"/>
        <v>31137</v>
      </c>
      <c r="H57" s="4">
        <v>0</v>
      </c>
      <c r="I57" s="1">
        <v>0</v>
      </c>
      <c r="J57" s="51">
        <f t="shared" si="22"/>
        <v>0</v>
      </c>
      <c r="K57" s="54">
        <f t="shared" si="23"/>
        <v>0</v>
      </c>
      <c r="L57" s="4" t="s">
        <v>96</v>
      </c>
      <c r="M57" s="54">
        <f t="shared" si="15"/>
        <v>30</v>
      </c>
      <c r="N57" s="53">
        <f t="shared" si="3"/>
        <v>29.019178082191782</v>
      </c>
      <c r="O57" s="55">
        <f t="shared" si="4"/>
        <v>42094</v>
      </c>
      <c r="P57" s="53">
        <f t="shared" si="5"/>
        <v>0.98082191780821759</v>
      </c>
      <c r="Q57" s="111">
        <f t="shared" si="6"/>
        <v>0</v>
      </c>
      <c r="R57" s="150" t="s">
        <v>130</v>
      </c>
      <c r="S57" s="151">
        <v>17</v>
      </c>
      <c r="T57" s="152">
        <v>4</v>
      </c>
      <c r="U57" s="151">
        <v>2035</v>
      </c>
      <c r="V57" s="116">
        <f t="shared" si="19"/>
        <v>54878</v>
      </c>
      <c r="W57" s="53">
        <f t="shared" si="8"/>
        <v>0</v>
      </c>
      <c r="X57" s="53">
        <f t="shared" si="9"/>
        <v>0</v>
      </c>
      <c r="Y57" s="53">
        <f t="shared" si="10"/>
        <v>0</v>
      </c>
      <c r="Z57" s="53">
        <f t="shared" si="20"/>
        <v>0</v>
      </c>
      <c r="AA57" s="53">
        <f>IF($V57&lt;=Z$2,0,IF($O57&lt;=Z$2,0,IF($G57&gt;=AA$2,0,IF($K57&gt;=$J57,0,IF($O57&lt;=AA$2,($J57-(SUM($K57,SUM($Z57:Z57)))),IF($L57=$D$139,(($J57-$K57)/$P57),(($J57-SUM($Z57:Z57))*$Q57))*IF($V57&lt;=AA$2,(DATEDIF(Z$2,$V57,"D")/365),IF($G57&gt;Z$2,(DATEDIF($G57,AA$2,"D")/365),1)))))))</f>
        <v>0</v>
      </c>
      <c r="AB57" s="53">
        <f>IF($V57&lt;=AA$2,0,IF($O57&lt;=AA$2,0,IF($G57&gt;=AB$2,0,IF($K57&gt;=$J57,0,IF($O57&lt;=AB$2,($J57-(SUM($K57,SUM($Z57:AA57)))),IF($L57=$D$139,(($J57-$K57)/$P57),(($J57-SUM($Z57:AA57))*$Q57))*IF($V57&lt;=AB$2,(DATEDIF(AA$2,$V57,"D")/365),IF($G57&gt;AA$2,(DATEDIF($G57,AB$2,"D")/365),1)))))))</f>
        <v>0</v>
      </c>
      <c r="AC57" s="53">
        <f>IF($V57&lt;=AB$2,0,IF($O57&lt;=AB$2,0,IF($G57&gt;=AC$2,0,IF($K57&gt;=$J57,0,IF($O57&lt;=AC$2,($J57-(SUM($K57,SUM($Z57:AB57)))),IF($L57=$D$139,(($J57-$K57)/$P57),(($J57-SUM($Z57:AB57))*$Q57))*IF($V57&lt;=AC$2,(DATEDIF(AB$2,$V57,"D")/365),IF($G57&gt;AB$2,(DATEDIF($G57,AC$2,"D")/365),1)))))))</f>
        <v>0</v>
      </c>
      <c r="AD57" s="53">
        <f>IF($V57&lt;=AC$2,0,IF($O57&lt;=AC$2,0,IF($G57&gt;=AD$2,0,IF($K57&gt;=$J57,0,IF($O57&lt;=AD$2,($J57-(SUM($K57,SUM($Z57:AC57)))),IF($L57=$D$139,(($J57-$K57)/$P57),(($J57-SUM($Z57:AC57))*$Q57))*IF($V57&lt;=AD$2,(DATEDIF(AC$2,$V57,"D")/365),IF($G57&gt;AC$2,(DATEDIF($G57,AD$2,"D")/365),1)))))))</f>
        <v>0</v>
      </c>
      <c r="AE57" s="53">
        <f>IF($V57&lt;=AD$2,0,IF($O57&lt;=AD$2,0,IF($G57&gt;=AE$2,0,IF($K57&gt;=$J57,0,IF($O57&lt;=AE$2,($J57-(SUM($K57,SUM($Z57:AD57)))),IF($L57=$D$139,(($J57-$K57)/$P57),(($J57-SUM($Z57:AD57))*$Q57))*IF($V57&lt;=AE$2,(DATEDIF(AD$2,$V57,"D")/365),IF($G57&gt;AD$2,(DATEDIF($G57,AE$2,"D")/365),1)))))))</f>
        <v>0</v>
      </c>
      <c r="AF57" s="53">
        <f>IF($V57&lt;=AE$2,0,IF($O57&lt;=AE$2,0,IF($G57&gt;=AF$2,0,IF($K57&gt;=$J57,0,IF($O57&lt;=AF$2,($J57-(SUM($K57,SUM($Z57:AE57)))),IF($L57=$D$139,(($J57-$K57)/$P57),(($J57-SUM($Z57:AE57))*$Q57))*IF($V57&lt;=AF$2,(DATEDIF(AE$2,$V57,"D")/365),IF($G57&gt;AE$2,(DATEDIF($G57,AF$2,"D")/365),1)))))))</f>
        <v>0</v>
      </c>
      <c r="AG57" s="53">
        <f>IF($V57&lt;=AF$2,0,IF($O57&lt;=AF$2,0,IF($G57&gt;=AG$2,0,IF($K57&gt;=$J57,0,IF($O57&lt;=AG$2,($J57-(SUM($K57,SUM($Z57:AF57)))),IF($L57=$D$139,(($J57-$K57)/$P57),(($J57-SUM($Z57:AF57))*$Q57))*IF($V57&lt;=AG$2,(DATEDIF(AF$2,$V57,"D")/365),IF($G57&gt;AF$2,(DATEDIF($G57,AG$2,"D")/365),1)))))))</f>
        <v>0</v>
      </c>
      <c r="AH57" s="53">
        <f>IF($V57&lt;=AG$2,0,IF($O57&lt;=AG$2,0,IF($G57&gt;=AH$2,0,IF($K57&gt;=$J57,0,IF($O57&lt;=AH$2,($J57-(SUM($K57,SUM($Z57:AG57)))),IF($L57=$D$139,(($J57-$K57)/$P57),(($J57-SUM($Z57:AG57))*$Q57))*IF($V57&lt;=AH$2,(DATEDIF(AG$2,$V57,"D")/365),IF($G57&gt;AG$2,(DATEDIF($G57,AH$2,"D")/365),1)))))))</f>
        <v>0</v>
      </c>
      <c r="AI57" s="53">
        <f>IF($V57&lt;=AH$2,0,IF($O57&lt;=AH$2,0,IF($G57&gt;=AI$2,0,IF($K57&gt;=$J57,0,IF($O57&lt;=AI$2,($J57-(SUM($K57,SUM($Z57:AH57)))),IF($L57=$D$139,(($J57-$K57)/$P57),(($J57-SUM($Z57:AH57))*$Q57))*IF($V57&lt;=AI$2,(DATEDIF(AH$2,$V57,"D")/365),IF($G57&gt;AH$2,(DATEDIF($G57,AI$2,"D")/365),1)))))))</f>
        <v>0</v>
      </c>
      <c r="AJ57" s="53">
        <f>IF($V57&lt;=AI$2,0,IF($O57&lt;=AI$2,0,IF($G57&gt;=AJ$2,0,IF($K57&gt;=$J57,0,IF($O57&lt;=AJ$2,($J57-(SUM($K57,SUM($Z57:AI57)))),IF($L57=$D$139,(($J57-$K57)/$P57),(($J57-SUM($Z57:AI57))*$Q57))*IF($V57&lt;=AJ$2,(DATEDIF(AI$2,$V57,"D")/365),IF($G57&gt;AI$2,(DATEDIF($G57,AJ$2,"D")/365),1)))))))</f>
        <v>0</v>
      </c>
      <c r="AK57" s="53">
        <f>IF($V57&lt;=AJ$2,0,IF($O57&lt;=AJ$2,0,IF($G57&gt;=AK$2,0,IF($K57&gt;=$J57,0,IF($O57&lt;=AK$2,($J57-(SUM($K57,SUM($Z57:AJ57)))),IF($L57=$D$139,(($J57-$K57)/$P57),(($J57-SUM($Z57:AJ57))*$Q57))*IF($V57&lt;=AK$2,(DATEDIF(AJ$2,$V57,"D")/365),IF($G57&gt;AJ$2,(DATEDIF($G57,AK$2,"D")/365),1)))))))</f>
        <v>0</v>
      </c>
      <c r="AL57" s="53">
        <f>IF($V57&lt;=AK$2,0,IF($O57&lt;=AK$2,0,IF($G57&gt;=AL$2,0,IF($K57&gt;=$J57,0,IF($O57&lt;=AL$2,($J57-(SUM($K57,SUM($Z57:AK57)))),IF($L57=$D$139,(($J57-$K57)/$P57),(($J57-SUM($Z57:AK57))*$Q57))*IF($V57&lt;=AL$2,(DATEDIF(AK$2,$V57,"D")/365),IF($G57&gt;AK$2,(DATEDIF($G57,AL$2,"D")/365),1)))))))</f>
        <v>0</v>
      </c>
      <c r="AM57" s="53">
        <f>IF($V57&lt;=AL$2,0,IF($O57&lt;=AL$2,0,IF($G57&gt;=AM$2,0,IF($K57&gt;=$J57,0,IF($O57&lt;=AM$2,($J57-(SUM($K57,SUM($Z57:AL57)))),IF($L57=$D$139,(($J57-$K57)/$P57),(($J57-SUM($Z57:AL57))*$Q57))*IF($V57&lt;=AM$2,(DATEDIF(AL$2,$V57,"D")/365),IF($G57&gt;AL$2,(DATEDIF($G57,AM$2,"D")/365),1)))))))</f>
        <v>0</v>
      </c>
      <c r="AN57" s="53">
        <f>IF($V57&lt;=AM$2,0,IF($O57&lt;=AM$2,0,IF($G57&gt;=AN$2,0,IF($K57&gt;=$J57,0,IF($O57&lt;=AN$2,($J57-(SUM($K57,SUM($Z57:AM57)))),IF($L57=$D$139,(($J57-$K57)/$P57),(($J57-SUM($Z57:AM57))*$Q57))*IF($V57&lt;=AN$2,(DATEDIF(AM$2,$V57,"D")/365),IF($G57&gt;AM$2,(DATEDIF($G57,AN$2,"D")/365),1)))))))</f>
        <v>0</v>
      </c>
      <c r="AO57" s="53">
        <f>IF($V57&lt;=AN$2,0,IF($O57&lt;=AN$2,0,IF($G57&gt;=AO$2,0,IF($K57&gt;=$J57,0,IF($O57&lt;=AO$2,($J57-(SUM($K57,SUM($Z57:AN57)))),IF($L57=$D$139,(($J57-$K57)/$P57),(($J57-SUM($Z57:AN57))*$Q57))*IF($V57&lt;=AO$2,(DATEDIF(AN$2,$V57,"D")/365),IF($G57&gt;AN$2,(DATEDIF($G57,AO$2,"D")/365),1)))))))</f>
        <v>0</v>
      </c>
      <c r="AP57" s="53">
        <f>IF($V57&lt;=AO$2,0,IF($O57&lt;=AO$2,0,IF($G57&gt;=AP$2,0,IF($K57&gt;=$J57,0,IF($O57&lt;=AP$2,($J57-(SUM($K57,SUM($Z57:AO57)))),IF($L57=$D$139,(($J57-$K57)/$P57),(($J57-SUM($Z57:AO57))*$Q57))*IF($V57&lt;=AP$2,(DATEDIF(AO$2,$V57,"D")/365),IF($G57&gt;AO$2,(DATEDIF($G57,AP$2,"D")/365),1)))))))</f>
        <v>0</v>
      </c>
      <c r="AQ57" s="53">
        <f>IF($V57&lt;=AP$2,0,IF($O57&lt;=AP$2,0,IF($G57&gt;=AQ$2,0,IF($K57&gt;=$J57,0,IF($O57&lt;=AQ$2,($J57-(SUM($K57,SUM($Z57:AP57)))),IF($L57=$D$139,(($J57-$K57)/$P57),(($J57-SUM($Z57:AP57))*$Q57))*IF($V57&lt;=AQ$2,(DATEDIF(AP$2,$V57,"D")/365),IF($G57&gt;AP$2,(DATEDIF($G57,AQ$2,"D")/365),1)))))))</f>
        <v>0</v>
      </c>
      <c r="AR57" s="53">
        <f>IF($V57&lt;=AQ$2,0,IF($O57&lt;=AQ$2,0,IF($G57&gt;=AR$2,0,IF($K57&gt;=$J57,0,IF($O57&lt;=AR$2,($J57-(SUM($K57,SUM($Z57:AQ57)))),IF($L57=$D$139,(($J57-$K57)/$P57),(($J57-SUM($Z57:AQ57))*$Q57))*IF($V57&lt;=AR$2,(DATEDIF(AQ$2,$V57,"D")/365),IF($G57&gt;AQ$2,(DATEDIF($G57,AR$2,"D")/365),1)))))))</f>
        <v>0</v>
      </c>
      <c r="AS57" s="53">
        <f>IF($V57&lt;=AR$2,0,IF($O57&lt;=AR$2,0,IF($G57&gt;=AS$2,0,IF($K57&gt;=$J57,0,IF($O57&lt;=AS$2,($J57-(SUM($K57,SUM($Z57:AR57)))),IF($L57=$D$139,(($J57-$K57)/$P57),(($J57-SUM($Z57:AR57))*$Q57))*IF($V57&lt;=AS$2,(DATEDIF(AR$2,$V57,"D")/365),IF($G57&gt;AR$2,(DATEDIF($G57,AS$2,"D")/365),1)))))))</f>
        <v>0</v>
      </c>
      <c r="AT57" s="53">
        <f>IF($V57&lt;=AS$2,0,IF($O57&lt;=AS$2,0,IF($G57&gt;=AT$2,0,IF($K57&gt;=$J57,0,IF($O57&lt;=AT$2,($J57-(SUM($K57,SUM($Z57:AS57)))),IF($L57=$D$139,(($J57-$K57)/$P57),(($J57-SUM($Z57:AS57))*$Q57))*IF($V57&lt;=AT$2,(DATEDIF(AS$2,$V57,"D")/365),IF($G57&gt;AS$2,(DATEDIF($G57,AT$2,"D")/365),1)))))))</f>
        <v>0</v>
      </c>
      <c r="AU57" s="53">
        <f>IF($V57&lt;=AT$2,0,IF($O57&lt;=AT$2,0,IF($G57&gt;=AU$2,0,IF($K57&gt;=$J57,0,IF($O57&lt;=AU$2,($J57-(SUM($K57,SUM($Z57:AT57)))),IF($L57=$D$139,(($J57-$K57)/$P57),(($J57-SUM($Z57:AT57))*$Q57))*IF($V57&lt;=AU$2,(DATEDIF(AT$2,$V57,"D")/365),IF($G57&gt;AT$2,(DATEDIF($G57,AU$2,"D")/365),1)))))))</f>
        <v>0</v>
      </c>
      <c r="AV57" s="53">
        <f>IF($V57&lt;=AU$2,0,IF($O57&lt;=AU$2,0,IF($G57&gt;=AV$2,0,IF($K57&gt;=$J57,0,IF($O57&lt;=AV$2,($J57-(SUM($K57,SUM($Z57:AU57)))),IF($L57=$D$139,(($J57-$K57)/$P57),(($J57-SUM($Z57:AU57))*$Q57))*IF($V57&lt;=AV$2,(DATEDIF(AU$2,$V57,"D")/365),IF($G57&gt;AU$2,(DATEDIF($G57,AV$2,"D")/365),1)))))))</f>
        <v>0</v>
      </c>
      <c r="AW57" s="53">
        <f>IF($V57&lt;=AV$2,0,IF($O57&lt;=AV$2,0,IF($G57&gt;=AW$2,0,IF($K57&gt;=$J57,0,IF($O57&lt;=AW$2,($J57-(SUM($K57,SUM($Z57:AV57)))),IF($L57=$D$139,(($J57-$K57)/$P57),(($J57-SUM($Z57:AV57))*$Q57))*IF($V57&lt;=AW$2,(DATEDIF(AV$2,$V57,"D")/365),IF($G57&gt;AV$2,(DATEDIF($G57,AW$2,"D")/365),1)))))))</f>
        <v>0</v>
      </c>
      <c r="AX57" s="53">
        <f>IF($V57&lt;=AW$2,0,IF($O57&lt;=AW$2,0,IF($G57&gt;=AX$2,0,IF($K57&gt;=$J57,0,IF($O57&lt;=AX$2,($J57-(SUM($K57,SUM($Z57:AW57)))),IF($L57=$D$139,(($J57-$K57)/$P57),(($J57-SUM($Z57:AW57))*$Q57))*IF($V57&lt;=AX$2,(DATEDIF(AW$2,$V57,"D")/365),IF($G57&gt;AW$2,(DATEDIF($G57,AX$2,"D")/365),1)))))))</f>
        <v>0</v>
      </c>
      <c r="AY57" s="53">
        <f>IF($V57&lt;=AX$2,0,IF($O57&lt;=AX$2,0,IF($G57&gt;=AY$2,0,IF($K57&gt;=$J57,0,IF($O57&lt;=AY$2,($J57-(SUM($K57,SUM($Z57:AX57)))),IF($L57=$D$139,(($J57-$K57)/$P57),(($J57-SUM($Z57:AX57))*$Q57))*IF($V57&lt;=AY$2,(DATEDIF(AX$2,$V57,"D")/365),IF($G57&gt;AX$2,(DATEDIF($G57,AY$2,"D")/365),1)))))))</f>
        <v>0</v>
      </c>
      <c r="AZ57" s="52"/>
      <c r="BA57" s="52"/>
      <c r="BB57" s="126">
        <f>IF($V57&lt;=BB$2,0,IF($G57&gt;=BB$2,0,IF($G57&gt;$W$3,(J57-Z57),IF($G57&lt;=$W$3,J57-SUM(W57,$Z57:Z57),0))))</f>
        <v>0</v>
      </c>
      <c r="BC57" s="53">
        <f t="shared" si="25"/>
        <v>0</v>
      </c>
      <c r="BD57" s="52">
        <f t="shared" si="25"/>
        <v>0</v>
      </c>
      <c r="BE57" s="53">
        <f t="shared" si="25"/>
        <v>0</v>
      </c>
      <c r="BF57" s="52">
        <f t="shared" si="25"/>
        <v>0</v>
      </c>
      <c r="BG57" s="53">
        <f t="shared" si="25"/>
        <v>0</v>
      </c>
      <c r="BH57" s="52">
        <f t="shared" si="25"/>
        <v>0</v>
      </c>
      <c r="BI57" s="53">
        <f t="shared" si="25"/>
        <v>0</v>
      </c>
      <c r="BJ57" s="52">
        <f t="shared" si="25"/>
        <v>0</v>
      </c>
      <c r="BK57" s="53">
        <f t="shared" si="25"/>
        <v>0</v>
      </c>
      <c r="BL57" s="52">
        <f t="shared" si="25"/>
        <v>0</v>
      </c>
      <c r="BM57" s="53">
        <f t="shared" si="25"/>
        <v>0</v>
      </c>
      <c r="BN57" s="52">
        <f t="shared" si="25"/>
        <v>0</v>
      </c>
      <c r="BO57" s="53">
        <f t="shared" si="25"/>
        <v>0</v>
      </c>
      <c r="BP57" s="52">
        <f t="shared" si="25"/>
        <v>0</v>
      </c>
      <c r="BQ57" s="53">
        <f t="shared" si="25"/>
        <v>0</v>
      </c>
      <c r="BR57" s="52">
        <f t="shared" si="24"/>
        <v>0</v>
      </c>
      <c r="BS57" s="53">
        <f t="shared" si="24"/>
        <v>0</v>
      </c>
      <c r="BT57" s="52">
        <f t="shared" si="24"/>
        <v>0</v>
      </c>
      <c r="BU57" s="53">
        <f t="shared" si="24"/>
        <v>0</v>
      </c>
      <c r="BV57" s="52">
        <f t="shared" si="24"/>
        <v>0</v>
      </c>
      <c r="BW57" s="53">
        <f t="shared" si="24"/>
        <v>0</v>
      </c>
      <c r="BX57" s="52">
        <f t="shared" si="24"/>
        <v>0</v>
      </c>
      <c r="BY57" s="53">
        <f t="shared" si="24"/>
        <v>0</v>
      </c>
      <c r="BZ57" s="52">
        <f t="shared" si="24"/>
        <v>0</v>
      </c>
      <c r="CA57" s="53">
        <f t="shared" si="24"/>
        <v>0</v>
      </c>
    </row>
    <row r="58" spans="1:79">
      <c r="A58" s="20">
        <v>57</v>
      </c>
      <c r="B58" s="20" t="s">
        <v>97</v>
      </c>
      <c r="C58" s="20" t="s">
        <v>126</v>
      </c>
      <c r="D58" s="2">
        <v>1985</v>
      </c>
      <c r="E58" s="3">
        <v>4</v>
      </c>
      <c r="F58" s="2">
        <v>1</v>
      </c>
      <c r="G58" s="55">
        <f t="shared" si="21"/>
        <v>31137</v>
      </c>
      <c r="H58" s="4">
        <v>0</v>
      </c>
      <c r="I58" s="1">
        <v>0</v>
      </c>
      <c r="J58" s="51">
        <f t="shared" si="22"/>
        <v>0</v>
      </c>
      <c r="K58" s="54">
        <f t="shared" si="23"/>
        <v>0</v>
      </c>
      <c r="L58" s="4" t="s">
        <v>96</v>
      </c>
      <c r="M58" s="54">
        <f t="shared" si="15"/>
        <v>30</v>
      </c>
      <c r="N58" s="53">
        <f t="shared" si="3"/>
        <v>29.019178082191782</v>
      </c>
      <c r="O58" s="55">
        <f t="shared" si="4"/>
        <v>42094</v>
      </c>
      <c r="P58" s="53">
        <f t="shared" si="5"/>
        <v>0.98082191780821759</v>
      </c>
      <c r="Q58" s="111">
        <f t="shared" si="6"/>
        <v>0</v>
      </c>
      <c r="R58" s="150" t="s">
        <v>130</v>
      </c>
      <c r="S58" s="151">
        <v>17</v>
      </c>
      <c r="T58" s="152">
        <v>4</v>
      </c>
      <c r="U58" s="151">
        <v>2035</v>
      </c>
      <c r="V58" s="116">
        <f t="shared" si="19"/>
        <v>54878</v>
      </c>
      <c r="W58" s="53">
        <f t="shared" si="8"/>
        <v>0</v>
      </c>
      <c r="X58" s="53">
        <f t="shared" si="9"/>
        <v>0</v>
      </c>
      <c r="Y58" s="53">
        <f t="shared" si="10"/>
        <v>0</v>
      </c>
      <c r="Z58" s="53">
        <f t="shared" si="20"/>
        <v>0</v>
      </c>
      <c r="AA58" s="53">
        <f>IF($V58&lt;=Z$2,0,IF($O58&lt;=Z$2,0,IF($G58&gt;=AA$2,0,IF($K58&gt;=$J58,0,IF($O58&lt;=AA$2,($J58-(SUM($K58,SUM($Z58:Z58)))),IF($L58=$D$139,(($J58-$K58)/$P58),(($J58-SUM($Z58:Z58))*$Q58))*IF($V58&lt;=AA$2,(DATEDIF(Z$2,$V58,"D")/365),IF($G58&gt;Z$2,(DATEDIF($G58,AA$2,"D")/365),1)))))))</f>
        <v>0</v>
      </c>
      <c r="AB58" s="53">
        <f>IF($V58&lt;=AA$2,0,IF($O58&lt;=AA$2,0,IF($G58&gt;=AB$2,0,IF($K58&gt;=$J58,0,IF($O58&lt;=AB$2,($J58-(SUM($K58,SUM($Z58:AA58)))),IF($L58=$D$139,(($J58-$K58)/$P58),(($J58-SUM($Z58:AA58))*$Q58))*IF($V58&lt;=AB$2,(DATEDIF(AA$2,$V58,"D")/365),IF($G58&gt;AA$2,(DATEDIF($G58,AB$2,"D")/365),1)))))))</f>
        <v>0</v>
      </c>
      <c r="AC58" s="53">
        <f>IF($V58&lt;=AB$2,0,IF($O58&lt;=AB$2,0,IF($G58&gt;=AC$2,0,IF($K58&gt;=$J58,0,IF($O58&lt;=AC$2,($J58-(SUM($K58,SUM($Z58:AB58)))),IF($L58=$D$139,(($J58-$K58)/$P58),(($J58-SUM($Z58:AB58))*$Q58))*IF($V58&lt;=AC$2,(DATEDIF(AB$2,$V58,"D")/365),IF($G58&gt;AB$2,(DATEDIF($G58,AC$2,"D")/365),1)))))))</f>
        <v>0</v>
      </c>
      <c r="AD58" s="53">
        <f>IF($V58&lt;=AC$2,0,IF($O58&lt;=AC$2,0,IF($G58&gt;=AD$2,0,IF($K58&gt;=$J58,0,IF($O58&lt;=AD$2,($J58-(SUM($K58,SUM($Z58:AC58)))),IF($L58=$D$139,(($J58-$K58)/$P58),(($J58-SUM($Z58:AC58))*$Q58))*IF($V58&lt;=AD$2,(DATEDIF(AC$2,$V58,"D")/365),IF($G58&gt;AC$2,(DATEDIF($G58,AD$2,"D")/365),1)))))))</f>
        <v>0</v>
      </c>
      <c r="AE58" s="53">
        <f>IF($V58&lt;=AD$2,0,IF($O58&lt;=AD$2,0,IF($G58&gt;=AE$2,0,IF($K58&gt;=$J58,0,IF($O58&lt;=AE$2,($J58-(SUM($K58,SUM($Z58:AD58)))),IF($L58=$D$139,(($J58-$K58)/$P58),(($J58-SUM($Z58:AD58))*$Q58))*IF($V58&lt;=AE$2,(DATEDIF(AD$2,$V58,"D")/365),IF($G58&gt;AD$2,(DATEDIF($G58,AE$2,"D")/365),1)))))))</f>
        <v>0</v>
      </c>
      <c r="AF58" s="53">
        <f>IF($V58&lt;=AE$2,0,IF($O58&lt;=AE$2,0,IF($G58&gt;=AF$2,0,IF($K58&gt;=$J58,0,IF($O58&lt;=AF$2,($J58-(SUM($K58,SUM($Z58:AE58)))),IF($L58=$D$139,(($J58-$K58)/$P58),(($J58-SUM($Z58:AE58))*$Q58))*IF($V58&lt;=AF$2,(DATEDIF(AE$2,$V58,"D")/365),IF($G58&gt;AE$2,(DATEDIF($G58,AF$2,"D")/365),1)))))))</f>
        <v>0</v>
      </c>
      <c r="AG58" s="53">
        <f>IF($V58&lt;=AF$2,0,IF($O58&lt;=AF$2,0,IF($G58&gt;=AG$2,0,IF($K58&gt;=$J58,0,IF($O58&lt;=AG$2,($J58-(SUM($K58,SUM($Z58:AF58)))),IF($L58=$D$139,(($J58-$K58)/$P58),(($J58-SUM($Z58:AF58))*$Q58))*IF($V58&lt;=AG$2,(DATEDIF(AF$2,$V58,"D")/365),IF($G58&gt;AF$2,(DATEDIF($G58,AG$2,"D")/365),1)))))))</f>
        <v>0</v>
      </c>
      <c r="AH58" s="53">
        <f>IF($V58&lt;=AG$2,0,IF($O58&lt;=AG$2,0,IF($G58&gt;=AH$2,0,IF($K58&gt;=$J58,0,IF($O58&lt;=AH$2,($J58-(SUM($K58,SUM($Z58:AG58)))),IF($L58=$D$139,(($J58-$K58)/$P58),(($J58-SUM($Z58:AG58))*$Q58))*IF($V58&lt;=AH$2,(DATEDIF(AG$2,$V58,"D")/365),IF($G58&gt;AG$2,(DATEDIF($G58,AH$2,"D")/365),1)))))))</f>
        <v>0</v>
      </c>
      <c r="AI58" s="53">
        <f>IF($V58&lt;=AH$2,0,IF($O58&lt;=AH$2,0,IF($G58&gt;=AI$2,0,IF($K58&gt;=$J58,0,IF($O58&lt;=AI$2,($J58-(SUM($K58,SUM($Z58:AH58)))),IF($L58=$D$139,(($J58-$K58)/$P58),(($J58-SUM($Z58:AH58))*$Q58))*IF($V58&lt;=AI$2,(DATEDIF(AH$2,$V58,"D")/365),IF($G58&gt;AH$2,(DATEDIF($G58,AI$2,"D")/365),1)))))))</f>
        <v>0</v>
      </c>
      <c r="AJ58" s="53">
        <f>IF($V58&lt;=AI$2,0,IF($O58&lt;=AI$2,0,IF($G58&gt;=AJ$2,0,IF($K58&gt;=$J58,0,IF($O58&lt;=AJ$2,($J58-(SUM($K58,SUM($Z58:AI58)))),IF($L58=$D$139,(($J58-$K58)/$P58),(($J58-SUM($Z58:AI58))*$Q58))*IF($V58&lt;=AJ$2,(DATEDIF(AI$2,$V58,"D")/365),IF($G58&gt;AI$2,(DATEDIF($G58,AJ$2,"D")/365),1)))))))</f>
        <v>0</v>
      </c>
      <c r="AK58" s="53">
        <f>IF($V58&lt;=AJ$2,0,IF($O58&lt;=AJ$2,0,IF($G58&gt;=AK$2,0,IF($K58&gt;=$J58,0,IF($O58&lt;=AK$2,($J58-(SUM($K58,SUM($Z58:AJ58)))),IF($L58=$D$139,(($J58-$K58)/$P58),(($J58-SUM($Z58:AJ58))*$Q58))*IF($V58&lt;=AK$2,(DATEDIF(AJ$2,$V58,"D")/365),IF($G58&gt;AJ$2,(DATEDIF($G58,AK$2,"D")/365),1)))))))</f>
        <v>0</v>
      </c>
      <c r="AL58" s="53">
        <f>IF($V58&lt;=AK$2,0,IF($O58&lt;=AK$2,0,IF($G58&gt;=AL$2,0,IF($K58&gt;=$J58,0,IF($O58&lt;=AL$2,($J58-(SUM($K58,SUM($Z58:AK58)))),IF($L58=$D$139,(($J58-$K58)/$P58),(($J58-SUM($Z58:AK58))*$Q58))*IF($V58&lt;=AL$2,(DATEDIF(AK$2,$V58,"D")/365),IF($G58&gt;AK$2,(DATEDIF($G58,AL$2,"D")/365),1)))))))</f>
        <v>0</v>
      </c>
      <c r="AM58" s="53">
        <f>IF($V58&lt;=AL$2,0,IF($O58&lt;=AL$2,0,IF($G58&gt;=AM$2,0,IF($K58&gt;=$J58,0,IF($O58&lt;=AM$2,($J58-(SUM($K58,SUM($Z58:AL58)))),IF($L58=$D$139,(($J58-$K58)/$P58),(($J58-SUM($Z58:AL58))*$Q58))*IF($V58&lt;=AM$2,(DATEDIF(AL$2,$V58,"D")/365),IF($G58&gt;AL$2,(DATEDIF($G58,AM$2,"D")/365),1)))))))</f>
        <v>0</v>
      </c>
      <c r="AN58" s="53">
        <f>IF($V58&lt;=AM$2,0,IF($O58&lt;=AM$2,0,IF($G58&gt;=AN$2,0,IF($K58&gt;=$J58,0,IF($O58&lt;=AN$2,($J58-(SUM($K58,SUM($Z58:AM58)))),IF($L58=$D$139,(($J58-$K58)/$P58),(($J58-SUM($Z58:AM58))*$Q58))*IF($V58&lt;=AN$2,(DATEDIF(AM$2,$V58,"D")/365),IF($G58&gt;AM$2,(DATEDIF($G58,AN$2,"D")/365),1)))))))</f>
        <v>0</v>
      </c>
      <c r="AO58" s="53">
        <f>IF($V58&lt;=AN$2,0,IF($O58&lt;=AN$2,0,IF($G58&gt;=AO$2,0,IF($K58&gt;=$J58,0,IF($O58&lt;=AO$2,($J58-(SUM($K58,SUM($Z58:AN58)))),IF($L58=$D$139,(($J58-$K58)/$P58),(($J58-SUM($Z58:AN58))*$Q58))*IF($V58&lt;=AO$2,(DATEDIF(AN$2,$V58,"D")/365),IF($G58&gt;AN$2,(DATEDIF($G58,AO$2,"D")/365),1)))))))</f>
        <v>0</v>
      </c>
      <c r="AP58" s="53">
        <f>IF($V58&lt;=AO$2,0,IF($O58&lt;=AO$2,0,IF($G58&gt;=AP$2,0,IF($K58&gt;=$J58,0,IF($O58&lt;=AP$2,($J58-(SUM($K58,SUM($Z58:AO58)))),IF($L58=$D$139,(($J58-$K58)/$P58),(($J58-SUM($Z58:AO58))*$Q58))*IF($V58&lt;=AP$2,(DATEDIF(AO$2,$V58,"D")/365),IF($G58&gt;AO$2,(DATEDIF($G58,AP$2,"D")/365),1)))))))</f>
        <v>0</v>
      </c>
      <c r="AQ58" s="53">
        <f>IF($V58&lt;=AP$2,0,IF($O58&lt;=AP$2,0,IF($G58&gt;=AQ$2,0,IF($K58&gt;=$J58,0,IF($O58&lt;=AQ$2,($J58-(SUM($K58,SUM($Z58:AP58)))),IF($L58=$D$139,(($J58-$K58)/$P58),(($J58-SUM($Z58:AP58))*$Q58))*IF($V58&lt;=AQ$2,(DATEDIF(AP$2,$V58,"D")/365),IF($G58&gt;AP$2,(DATEDIF($G58,AQ$2,"D")/365),1)))))))</f>
        <v>0</v>
      </c>
      <c r="AR58" s="53">
        <f>IF($V58&lt;=AQ$2,0,IF($O58&lt;=AQ$2,0,IF($G58&gt;=AR$2,0,IF($K58&gt;=$J58,0,IF($O58&lt;=AR$2,($J58-(SUM($K58,SUM($Z58:AQ58)))),IF($L58=$D$139,(($J58-$K58)/$P58),(($J58-SUM($Z58:AQ58))*$Q58))*IF($V58&lt;=AR$2,(DATEDIF(AQ$2,$V58,"D")/365),IF($G58&gt;AQ$2,(DATEDIF($G58,AR$2,"D")/365),1)))))))</f>
        <v>0</v>
      </c>
      <c r="AS58" s="53">
        <f>IF($V58&lt;=AR$2,0,IF($O58&lt;=AR$2,0,IF($G58&gt;=AS$2,0,IF($K58&gt;=$J58,0,IF($O58&lt;=AS$2,($J58-(SUM($K58,SUM($Z58:AR58)))),IF($L58=$D$139,(($J58-$K58)/$P58),(($J58-SUM($Z58:AR58))*$Q58))*IF($V58&lt;=AS$2,(DATEDIF(AR$2,$V58,"D")/365),IF($G58&gt;AR$2,(DATEDIF($G58,AS$2,"D")/365),1)))))))</f>
        <v>0</v>
      </c>
      <c r="AT58" s="53">
        <f>IF($V58&lt;=AS$2,0,IF($O58&lt;=AS$2,0,IF($G58&gt;=AT$2,0,IF($K58&gt;=$J58,0,IF($O58&lt;=AT$2,($J58-(SUM($K58,SUM($Z58:AS58)))),IF($L58=$D$139,(($J58-$K58)/$P58),(($J58-SUM($Z58:AS58))*$Q58))*IF($V58&lt;=AT$2,(DATEDIF(AS$2,$V58,"D")/365),IF($G58&gt;AS$2,(DATEDIF($G58,AT$2,"D")/365),1)))))))</f>
        <v>0</v>
      </c>
      <c r="AU58" s="53">
        <f>IF($V58&lt;=AT$2,0,IF($O58&lt;=AT$2,0,IF($G58&gt;=AU$2,0,IF($K58&gt;=$J58,0,IF($O58&lt;=AU$2,($J58-(SUM($K58,SUM($Z58:AT58)))),IF($L58=$D$139,(($J58-$K58)/$P58),(($J58-SUM($Z58:AT58))*$Q58))*IF($V58&lt;=AU$2,(DATEDIF(AT$2,$V58,"D")/365),IF($G58&gt;AT$2,(DATEDIF($G58,AU$2,"D")/365),1)))))))</f>
        <v>0</v>
      </c>
      <c r="AV58" s="53">
        <f>IF($V58&lt;=AU$2,0,IF($O58&lt;=AU$2,0,IF($G58&gt;=AV$2,0,IF($K58&gt;=$J58,0,IF($O58&lt;=AV$2,($J58-(SUM($K58,SUM($Z58:AU58)))),IF($L58=$D$139,(($J58-$K58)/$P58),(($J58-SUM($Z58:AU58))*$Q58))*IF($V58&lt;=AV$2,(DATEDIF(AU$2,$V58,"D")/365),IF($G58&gt;AU$2,(DATEDIF($G58,AV$2,"D")/365),1)))))))</f>
        <v>0</v>
      </c>
      <c r="AW58" s="53">
        <f>IF($V58&lt;=AV$2,0,IF($O58&lt;=AV$2,0,IF($G58&gt;=AW$2,0,IF($K58&gt;=$J58,0,IF($O58&lt;=AW$2,($J58-(SUM($K58,SUM($Z58:AV58)))),IF($L58=$D$139,(($J58-$K58)/$P58),(($J58-SUM($Z58:AV58))*$Q58))*IF($V58&lt;=AW$2,(DATEDIF(AV$2,$V58,"D")/365),IF($G58&gt;AV$2,(DATEDIF($G58,AW$2,"D")/365),1)))))))</f>
        <v>0</v>
      </c>
      <c r="AX58" s="53">
        <f>IF($V58&lt;=AW$2,0,IF($O58&lt;=AW$2,0,IF($G58&gt;=AX$2,0,IF($K58&gt;=$J58,0,IF($O58&lt;=AX$2,($J58-(SUM($K58,SUM($Z58:AW58)))),IF($L58=$D$139,(($J58-$K58)/$P58),(($J58-SUM($Z58:AW58))*$Q58))*IF($V58&lt;=AX$2,(DATEDIF(AW$2,$V58,"D")/365),IF($G58&gt;AW$2,(DATEDIF($G58,AX$2,"D")/365),1)))))))</f>
        <v>0</v>
      </c>
      <c r="AY58" s="53">
        <f>IF($V58&lt;=AX$2,0,IF($O58&lt;=AX$2,0,IF($G58&gt;=AY$2,0,IF($K58&gt;=$J58,0,IF($O58&lt;=AY$2,($J58-(SUM($K58,SUM($Z58:AX58)))),IF($L58=$D$139,(($J58-$K58)/$P58),(($J58-SUM($Z58:AX58))*$Q58))*IF($V58&lt;=AY$2,(DATEDIF(AX$2,$V58,"D")/365),IF($G58&gt;AX$2,(DATEDIF($G58,AY$2,"D")/365),1)))))))</f>
        <v>0</v>
      </c>
      <c r="AZ58" s="52"/>
      <c r="BA58" s="52"/>
      <c r="BB58" s="126">
        <f>IF($V58&lt;=BB$2,0,IF($G58&gt;=BB$2,0,IF($G58&gt;$W$3,(J58-Z58),IF($G58&lt;=$W$3,J58-SUM(W58,$Z58:Z58),0))))</f>
        <v>0</v>
      </c>
      <c r="BC58" s="53">
        <f t="shared" si="25"/>
        <v>0</v>
      </c>
      <c r="BD58" s="52">
        <f t="shared" si="25"/>
        <v>0</v>
      </c>
      <c r="BE58" s="53">
        <f t="shared" si="25"/>
        <v>0</v>
      </c>
      <c r="BF58" s="52">
        <f t="shared" si="25"/>
        <v>0</v>
      </c>
      <c r="BG58" s="53">
        <f t="shared" si="25"/>
        <v>0</v>
      </c>
      <c r="BH58" s="52">
        <f t="shared" si="25"/>
        <v>0</v>
      </c>
      <c r="BI58" s="53">
        <f t="shared" si="25"/>
        <v>0</v>
      </c>
      <c r="BJ58" s="52">
        <f t="shared" si="25"/>
        <v>0</v>
      </c>
      <c r="BK58" s="53">
        <f t="shared" si="25"/>
        <v>0</v>
      </c>
      <c r="BL58" s="52">
        <f t="shared" si="25"/>
        <v>0</v>
      </c>
      <c r="BM58" s="53">
        <f t="shared" si="25"/>
        <v>0</v>
      </c>
      <c r="BN58" s="52">
        <f t="shared" si="25"/>
        <v>0</v>
      </c>
      <c r="BO58" s="53">
        <f t="shared" si="25"/>
        <v>0</v>
      </c>
      <c r="BP58" s="52">
        <f t="shared" si="25"/>
        <v>0</v>
      </c>
      <c r="BQ58" s="53">
        <f t="shared" si="25"/>
        <v>0</v>
      </c>
      <c r="BR58" s="52">
        <f t="shared" si="24"/>
        <v>0</v>
      </c>
      <c r="BS58" s="53">
        <f t="shared" si="24"/>
        <v>0</v>
      </c>
      <c r="BT58" s="52">
        <f t="shared" si="24"/>
        <v>0</v>
      </c>
      <c r="BU58" s="53">
        <f t="shared" si="24"/>
        <v>0</v>
      </c>
      <c r="BV58" s="52">
        <f t="shared" si="24"/>
        <v>0</v>
      </c>
      <c r="BW58" s="53">
        <f t="shared" si="24"/>
        <v>0</v>
      </c>
      <c r="BX58" s="52">
        <f t="shared" si="24"/>
        <v>0</v>
      </c>
      <c r="BY58" s="53">
        <f t="shared" si="24"/>
        <v>0</v>
      </c>
      <c r="BZ58" s="52">
        <f t="shared" si="24"/>
        <v>0</v>
      </c>
      <c r="CA58" s="53">
        <f t="shared" si="24"/>
        <v>0</v>
      </c>
    </row>
    <row r="59" spans="1:79">
      <c r="A59" s="20">
        <v>58</v>
      </c>
      <c r="B59" s="20" t="s">
        <v>97</v>
      </c>
      <c r="C59" s="20" t="s">
        <v>126</v>
      </c>
      <c r="D59" s="2">
        <v>1985</v>
      </c>
      <c r="E59" s="3">
        <v>4</v>
      </c>
      <c r="F59" s="2">
        <v>1</v>
      </c>
      <c r="G59" s="55">
        <f t="shared" si="21"/>
        <v>31137</v>
      </c>
      <c r="H59" s="4">
        <v>0</v>
      </c>
      <c r="I59" s="1">
        <v>0</v>
      </c>
      <c r="J59" s="51">
        <f t="shared" si="22"/>
        <v>0</v>
      </c>
      <c r="K59" s="54">
        <f t="shared" si="23"/>
        <v>0</v>
      </c>
      <c r="L59" s="4" t="s">
        <v>96</v>
      </c>
      <c r="M59" s="54">
        <f t="shared" si="15"/>
        <v>30</v>
      </c>
      <c r="N59" s="53">
        <f t="shared" si="3"/>
        <v>29.019178082191782</v>
      </c>
      <c r="O59" s="55">
        <f t="shared" si="4"/>
        <v>42094</v>
      </c>
      <c r="P59" s="53">
        <f t="shared" si="5"/>
        <v>0.98082191780821759</v>
      </c>
      <c r="Q59" s="111">
        <f t="shared" si="6"/>
        <v>0</v>
      </c>
      <c r="R59" s="150" t="s">
        <v>130</v>
      </c>
      <c r="S59" s="151">
        <v>17</v>
      </c>
      <c r="T59" s="152">
        <v>4</v>
      </c>
      <c r="U59" s="151">
        <v>2035</v>
      </c>
      <c r="V59" s="116">
        <f t="shared" si="19"/>
        <v>54878</v>
      </c>
      <c r="W59" s="53">
        <f t="shared" si="8"/>
        <v>0</v>
      </c>
      <c r="X59" s="53">
        <f t="shared" si="9"/>
        <v>0</v>
      </c>
      <c r="Y59" s="53">
        <f t="shared" si="10"/>
        <v>0</v>
      </c>
      <c r="Z59" s="53">
        <f t="shared" si="20"/>
        <v>0</v>
      </c>
      <c r="AA59" s="53">
        <f>IF($V59&lt;=Z$2,0,IF($O59&lt;=Z$2,0,IF($G59&gt;=AA$2,0,IF($K59&gt;=$J59,0,IF($O59&lt;=AA$2,($J59-(SUM($K59,SUM($Z59:Z59)))),IF($L59=$D$139,(($J59-$K59)/$P59),(($J59-SUM($Z59:Z59))*$Q59))*IF($V59&lt;=AA$2,(DATEDIF(Z$2,$V59,"D")/365),IF($G59&gt;Z$2,(DATEDIF($G59,AA$2,"D")/365),1)))))))</f>
        <v>0</v>
      </c>
      <c r="AB59" s="53">
        <f>IF($V59&lt;=AA$2,0,IF($O59&lt;=AA$2,0,IF($G59&gt;=AB$2,0,IF($K59&gt;=$J59,0,IF($O59&lt;=AB$2,($J59-(SUM($K59,SUM($Z59:AA59)))),IF($L59=$D$139,(($J59-$K59)/$P59),(($J59-SUM($Z59:AA59))*$Q59))*IF($V59&lt;=AB$2,(DATEDIF(AA$2,$V59,"D")/365),IF($G59&gt;AA$2,(DATEDIF($G59,AB$2,"D")/365),1)))))))</f>
        <v>0</v>
      </c>
      <c r="AC59" s="53">
        <f>IF($V59&lt;=AB$2,0,IF($O59&lt;=AB$2,0,IF($G59&gt;=AC$2,0,IF($K59&gt;=$J59,0,IF($O59&lt;=AC$2,($J59-(SUM($K59,SUM($Z59:AB59)))),IF($L59=$D$139,(($J59-$K59)/$P59),(($J59-SUM($Z59:AB59))*$Q59))*IF($V59&lt;=AC$2,(DATEDIF(AB$2,$V59,"D")/365),IF($G59&gt;AB$2,(DATEDIF($G59,AC$2,"D")/365),1)))))))</f>
        <v>0</v>
      </c>
      <c r="AD59" s="53">
        <f>IF($V59&lt;=AC$2,0,IF($O59&lt;=AC$2,0,IF($G59&gt;=AD$2,0,IF($K59&gt;=$J59,0,IF($O59&lt;=AD$2,($J59-(SUM($K59,SUM($Z59:AC59)))),IF($L59=$D$139,(($J59-$K59)/$P59),(($J59-SUM($Z59:AC59))*$Q59))*IF($V59&lt;=AD$2,(DATEDIF(AC$2,$V59,"D")/365),IF($G59&gt;AC$2,(DATEDIF($G59,AD$2,"D")/365),1)))))))</f>
        <v>0</v>
      </c>
      <c r="AE59" s="53">
        <f>IF($V59&lt;=AD$2,0,IF($O59&lt;=AD$2,0,IF($G59&gt;=AE$2,0,IF($K59&gt;=$J59,0,IF($O59&lt;=AE$2,($J59-(SUM($K59,SUM($Z59:AD59)))),IF($L59=$D$139,(($J59-$K59)/$P59),(($J59-SUM($Z59:AD59))*$Q59))*IF($V59&lt;=AE$2,(DATEDIF(AD$2,$V59,"D")/365),IF($G59&gt;AD$2,(DATEDIF($G59,AE$2,"D")/365),1)))))))</f>
        <v>0</v>
      </c>
      <c r="AF59" s="53">
        <f>IF($V59&lt;=AE$2,0,IF($O59&lt;=AE$2,0,IF($G59&gt;=AF$2,0,IF($K59&gt;=$J59,0,IF($O59&lt;=AF$2,($J59-(SUM($K59,SUM($Z59:AE59)))),IF($L59=$D$139,(($J59-$K59)/$P59),(($J59-SUM($Z59:AE59))*$Q59))*IF($V59&lt;=AF$2,(DATEDIF(AE$2,$V59,"D")/365),IF($G59&gt;AE$2,(DATEDIF($G59,AF$2,"D")/365),1)))))))</f>
        <v>0</v>
      </c>
      <c r="AG59" s="53">
        <f>IF($V59&lt;=AF$2,0,IF($O59&lt;=AF$2,0,IF($G59&gt;=AG$2,0,IF($K59&gt;=$J59,0,IF($O59&lt;=AG$2,($J59-(SUM($K59,SUM($Z59:AF59)))),IF($L59=$D$139,(($J59-$K59)/$P59),(($J59-SUM($Z59:AF59))*$Q59))*IF($V59&lt;=AG$2,(DATEDIF(AF$2,$V59,"D")/365),IF($G59&gt;AF$2,(DATEDIF($G59,AG$2,"D")/365),1)))))))</f>
        <v>0</v>
      </c>
      <c r="AH59" s="53">
        <f>IF($V59&lt;=AG$2,0,IF($O59&lt;=AG$2,0,IF($G59&gt;=AH$2,0,IF($K59&gt;=$J59,0,IF($O59&lt;=AH$2,($J59-(SUM($K59,SUM($Z59:AG59)))),IF($L59=$D$139,(($J59-$K59)/$P59),(($J59-SUM($Z59:AG59))*$Q59))*IF($V59&lt;=AH$2,(DATEDIF(AG$2,$V59,"D")/365),IF($G59&gt;AG$2,(DATEDIF($G59,AH$2,"D")/365),1)))))))</f>
        <v>0</v>
      </c>
      <c r="AI59" s="53">
        <f>IF($V59&lt;=AH$2,0,IF($O59&lt;=AH$2,0,IF($G59&gt;=AI$2,0,IF($K59&gt;=$J59,0,IF($O59&lt;=AI$2,($J59-(SUM($K59,SUM($Z59:AH59)))),IF($L59=$D$139,(($J59-$K59)/$P59),(($J59-SUM($Z59:AH59))*$Q59))*IF($V59&lt;=AI$2,(DATEDIF(AH$2,$V59,"D")/365),IF($G59&gt;AH$2,(DATEDIF($G59,AI$2,"D")/365),1)))))))</f>
        <v>0</v>
      </c>
      <c r="AJ59" s="53">
        <f>IF($V59&lt;=AI$2,0,IF($O59&lt;=AI$2,0,IF($G59&gt;=AJ$2,0,IF($K59&gt;=$J59,0,IF($O59&lt;=AJ$2,($J59-(SUM($K59,SUM($Z59:AI59)))),IF($L59=$D$139,(($J59-$K59)/$P59),(($J59-SUM($Z59:AI59))*$Q59))*IF($V59&lt;=AJ$2,(DATEDIF(AI$2,$V59,"D")/365),IF($G59&gt;AI$2,(DATEDIF($G59,AJ$2,"D")/365),1)))))))</f>
        <v>0</v>
      </c>
      <c r="AK59" s="53">
        <f>IF($V59&lt;=AJ$2,0,IF($O59&lt;=AJ$2,0,IF($G59&gt;=AK$2,0,IF($K59&gt;=$J59,0,IF($O59&lt;=AK$2,($J59-(SUM($K59,SUM($Z59:AJ59)))),IF($L59=$D$139,(($J59-$K59)/$P59),(($J59-SUM($Z59:AJ59))*$Q59))*IF($V59&lt;=AK$2,(DATEDIF(AJ$2,$V59,"D")/365),IF($G59&gt;AJ$2,(DATEDIF($G59,AK$2,"D")/365),1)))))))</f>
        <v>0</v>
      </c>
      <c r="AL59" s="53">
        <f>IF($V59&lt;=AK$2,0,IF($O59&lt;=AK$2,0,IF($G59&gt;=AL$2,0,IF($K59&gt;=$J59,0,IF($O59&lt;=AL$2,($J59-(SUM($K59,SUM($Z59:AK59)))),IF($L59=$D$139,(($J59-$K59)/$P59),(($J59-SUM($Z59:AK59))*$Q59))*IF($V59&lt;=AL$2,(DATEDIF(AK$2,$V59,"D")/365),IF($G59&gt;AK$2,(DATEDIF($G59,AL$2,"D")/365),1)))))))</f>
        <v>0</v>
      </c>
      <c r="AM59" s="53">
        <f>IF($V59&lt;=AL$2,0,IF($O59&lt;=AL$2,0,IF($G59&gt;=AM$2,0,IF($K59&gt;=$J59,0,IF($O59&lt;=AM$2,($J59-(SUM($K59,SUM($Z59:AL59)))),IF($L59=$D$139,(($J59-$K59)/$P59),(($J59-SUM($Z59:AL59))*$Q59))*IF($V59&lt;=AM$2,(DATEDIF(AL$2,$V59,"D")/365),IF($G59&gt;AL$2,(DATEDIF($G59,AM$2,"D")/365),1)))))))</f>
        <v>0</v>
      </c>
      <c r="AN59" s="53">
        <f>IF($V59&lt;=AM$2,0,IF($O59&lt;=AM$2,0,IF($G59&gt;=AN$2,0,IF($K59&gt;=$J59,0,IF($O59&lt;=AN$2,($J59-(SUM($K59,SUM($Z59:AM59)))),IF($L59=$D$139,(($J59-$K59)/$P59),(($J59-SUM($Z59:AM59))*$Q59))*IF($V59&lt;=AN$2,(DATEDIF(AM$2,$V59,"D")/365),IF($G59&gt;AM$2,(DATEDIF($G59,AN$2,"D")/365),1)))))))</f>
        <v>0</v>
      </c>
      <c r="AO59" s="53">
        <f>IF($V59&lt;=AN$2,0,IF($O59&lt;=AN$2,0,IF($G59&gt;=AO$2,0,IF($K59&gt;=$J59,0,IF($O59&lt;=AO$2,($J59-(SUM($K59,SUM($Z59:AN59)))),IF($L59=$D$139,(($J59-$K59)/$P59),(($J59-SUM($Z59:AN59))*$Q59))*IF($V59&lt;=AO$2,(DATEDIF(AN$2,$V59,"D")/365),IF($G59&gt;AN$2,(DATEDIF($G59,AO$2,"D")/365),1)))))))</f>
        <v>0</v>
      </c>
      <c r="AP59" s="53">
        <f>IF($V59&lt;=AO$2,0,IF($O59&lt;=AO$2,0,IF($G59&gt;=AP$2,0,IF($K59&gt;=$J59,0,IF($O59&lt;=AP$2,($J59-(SUM($K59,SUM($Z59:AO59)))),IF($L59=$D$139,(($J59-$K59)/$P59),(($J59-SUM($Z59:AO59))*$Q59))*IF($V59&lt;=AP$2,(DATEDIF(AO$2,$V59,"D")/365),IF($G59&gt;AO$2,(DATEDIF($G59,AP$2,"D")/365),1)))))))</f>
        <v>0</v>
      </c>
      <c r="AQ59" s="53">
        <f>IF($V59&lt;=AP$2,0,IF($O59&lt;=AP$2,0,IF($G59&gt;=AQ$2,0,IF($K59&gt;=$J59,0,IF($O59&lt;=AQ$2,($J59-(SUM($K59,SUM($Z59:AP59)))),IF($L59=$D$139,(($J59-$K59)/$P59),(($J59-SUM($Z59:AP59))*$Q59))*IF($V59&lt;=AQ$2,(DATEDIF(AP$2,$V59,"D")/365),IF($G59&gt;AP$2,(DATEDIF($G59,AQ$2,"D")/365),1)))))))</f>
        <v>0</v>
      </c>
      <c r="AR59" s="53">
        <f>IF($V59&lt;=AQ$2,0,IF($O59&lt;=AQ$2,0,IF($G59&gt;=AR$2,0,IF($K59&gt;=$J59,0,IF($O59&lt;=AR$2,($J59-(SUM($K59,SUM($Z59:AQ59)))),IF($L59=$D$139,(($J59-$K59)/$P59),(($J59-SUM($Z59:AQ59))*$Q59))*IF($V59&lt;=AR$2,(DATEDIF(AQ$2,$V59,"D")/365),IF($G59&gt;AQ$2,(DATEDIF($G59,AR$2,"D")/365),1)))))))</f>
        <v>0</v>
      </c>
      <c r="AS59" s="53">
        <f>IF($V59&lt;=AR$2,0,IF($O59&lt;=AR$2,0,IF($G59&gt;=AS$2,0,IF($K59&gt;=$J59,0,IF($O59&lt;=AS$2,($J59-(SUM($K59,SUM($Z59:AR59)))),IF($L59=$D$139,(($J59-$K59)/$P59),(($J59-SUM($Z59:AR59))*$Q59))*IF($V59&lt;=AS$2,(DATEDIF(AR$2,$V59,"D")/365),IF($G59&gt;AR$2,(DATEDIF($G59,AS$2,"D")/365),1)))))))</f>
        <v>0</v>
      </c>
      <c r="AT59" s="53">
        <f>IF($V59&lt;=AS$2,0,IF($O59&lt;=AS$2,0,IF($G59&gt;=AT$2,0,IF($K59&gt;=$J59,0,IF($O59&lt;=AT$2,($J59-(SUM($K59,SUM($Z59:AS59)))),IF($L59=$D$139,(($J59-$K59)/$P59),(($J59-SUM($Z59:AS59))*$Q59))*IF($V59&lt;=AT$2,(DATEDIF(AS$2,$V59,"D")/365),IF($G59&gt;AS$2,(DATEDIF($G59,AT$2,"D")/365),1)))))))</f>
        <v>0</v>
      </c>
      <c r="AU59" s="53">
        <f>IF($V59&lt;=AT$2,0,IF($O59&lt;=AT$2,0,IF($G59&gt;=AU$2,0,IF($K59&gt;=$J59,0,IF($O59&lt;=AU$2,($J59-(SUM($K59,SUM($Z59:AT59)))),IF($L59=$D$139,(($J59-$K59)/$P59),(($J59-SUM($Z59:AT59))*$Q59))*IF($V59&lt;=AU$2,(DATEDIF(AT$2,$V59,"D")/365),IF($G59&gt;AT$2,(DATEDIF($G59,AU$2,"D")/365),1)))))))</f>
        <v>0</v>
      </c>
      <c r="AV59" s="53">
        <f>IF($V59&lt;=AU$2,0,IF($O59&lt;=AU$2,0,IF($G59&gt;=AV$2,0,IF($K59&gt;=$J59,0,IF($O59&lt;=AV$2,($J59-(SUM($K59,SUM($Z59:AU59)))),IF($L59=$D$139,(($J59-$K59)/$P59),(($J59-SUM($Z59:AU59))*$Q59))*IF($V59&lt;=AV$2,(DATEDIF(AU$2,$V59,"D")/365),IF($G59&gt;AU$2,(DATEDIF($G59,AV$2,"D")/365),1)))))))</f>
        <v>0</v>
      </c>
      <c r="AW59" s="53">
        <f>IF($V59&lt;=AV$2,0,IF($O59&lt;=AV$2,0,IF($G59&gt;=AW$2,0,IF($K59&gt;=$J59,0,IF($O59&lt;=AW$2,($J59-(SUM($K59,SUM($Z59:AV59)))),IF($L59=$D$139,(($J59-$K59)/$P59),(($J59-SUM($Z59:AV59))*$Q59))*IF($V59&lt;=AW$2,(DATEDIF(AV$2,$V59,"D")/365),IF($G59&gt;AV$2,(DATEDIF($G59,AW$2,"D")/365),1)))))))</f>
        <v>0</v>
      </c>
      <c r="AX59" s="53">
        <f>IF($V59&lt;=AW$2,0,IF($O59&lt;=AW$2,0,IF($G59&gt;=AX$2,0,IF($K59&gt;=$J59,0,IF($O59&lt;=AX$2,($J59-(SUM($K59,SUM($Z59:AW59)))),IF($L59=$D$139,(($J59-$K59)/$P59),(($J59-SUM($Z59:AW59))*$Q59))*IF($V59&lt;=AX$2,(DATEDIF(AW$2,$V59,"D")/365),IF($G59&gt;AW$2,(DATEDIF($G59,AX$2,"D")/365),1)))))))</f>
        <v>0</v>
      </c>
      <c r="AY59" s="53">
        <f>IF($V59&lt;=AX$2,0,IF($O59&lt;=AX$2,0,IF($G59&gt;=AY$2,0,IF($K59&gt;=$J59,0,IF($O59&lt;=AY$2,($J59-(SUM($K59,SUM($Z59:AX59)))),IF($L59=$D$139,(($J59-$K59)/$P59),(($J59-SUM($Z59:AX59))*$Q59))*IF($V59&lt;=AY$2,(DATEDIF(AX$2,$V59,"D")/365),IF($G59&gt;AX$2,(DATEDIF($G59,AY$2,"D")/365),1)))))))</f>
        <v>0</v>
      </c>
      <c r="AZ59" s="52"/>
      <c r="BA59" s="52"/>
      <c r="BB59" s="126">
        <f>IF($V59&lt;=BB$2,0,IF($G59&gt;=BB$2,0,IF($G59&gt;$W$3,(J59-Z59),IF($G59&lt;=$W$3,J59-SUM(W59,$Z59:Z59),0))))</f>
        <v>0</v>
      </c>
      <c r="BC59" s="53">
        <f t="shared" si="25"/>
        <v>0</v>
      </c>
      <c r="BD59" s="52">
        <f t="shared" si="25"/>
        <v>0</v>
      </c>
      <c r="BE59" s="53">
        <f t="shared" si="25"/>
        <v>0</v>
      </c>
      <c r="BF59" s="52">
        <f t="shared" si="25"/>
        <v>0</v>
      </c>
      <c r="BG59" s="53">
        <f t="shared" si="25"/>
        <v>0</v>
      </c>
      <c r="BH59" s="52">
        <f t="shared" si="25"/>
        <v>0</v>
      </c>
      <c r="BI59" s="53">
        <f t="shared" si="25"/>
        <v>0</v>
      </c>
      <c r="BJ59" s="52">
        <f t="shared" si="25"/>
        <v>0</v>
      </c>
      <c r="BK59" s="53">
        <f t="shared" si="25"/>
        <v>0</v>
      </c>
      <c r="BL59" s="52">
        <f t="shared" si="25"/>
        <v>0</v>
      </c>
      <c r="BM59" s="53">
        <f t="shared" si="25"/>
        <v>0</v>
      </c>
      <c r="BN59" s="52">
        <f t="shared" si="25"/>
        <v>0</v>
      </c>
      <c r="BO59" s="53">
        <f t="shared" si="25"/>
        <v>0</v>
      </c>
      <c r="BP59" s="52">
        <f t="shared" si="25"/>
        <v>0</v>
      </c>
      <c r="BQ59" s="53">
        <f t="shared" si="25"/>
        <v>0</v>
      </c>
      <c r="BR59" s="52">
        <f t="shared" si="24"/>
        <v>0</v>
      </c>
      <c r="BS59" s="53">
        <f t="shared" si="24"/>
        <v>0</v>
      </c>
      <c r="BT59" s="52">
        <f t="shared" si="24"/>
        <v>0</v>
      </c>
      <c r="BU59" s="53">
        <f t="shared" si="24"/>
        <v>0</v>
      </c>
      <c r="BV59" s="52">
        <f t="shared" si="24"/>
        <v>0</v>
      </c>
      <c r="BW59" s="53">
        <f t="shared" si="24"/>
        <v>0</v>
      </c>
      <c r="BX59" s="52">
        <f t="shared" si="24"/>
        <v>0</v>
      </c>
      <c r="BY59" s="53">
        <f t="shared" si="24"/>
        <v>0</v>
      </c>
      <c r="BZ59" s="52">
        <f t="shared" si="24"/>
        <v>0</v>
      </c>
      <c r="CA59" s="53">
        <f t="shared" si="24"/>
        <v>0</v>
      </c>
    </row>
    <row r="60" spans="1:79">
      <c r="A60" s="20">
        <v>59</v>
      </c>
      <c r="B60" s="20" t="s">
        <v>97</v>
      </c>
      <c r="C60" s="20" t="s">
        <v>126</v>
      </c>
      <c r="D60" s="2">
        <v>1985</v>
      </c>
      <c r="E60" s="3">
        <v>4</v>
      </c>
      <c r="F60" s="2">
        <v>1</v>
      </c>
      <c r="G60" s="55">
        <f t="shared" si="21"/>
        <v>31137</v>
      </c>
      <c r="H60" s="4">
        <v>0</v>
      </c>
      <c r="I60" s="1">
        <v>0</v>
      </c>
      <c r="J60" s="51">
        <f t="shared" si="22"/>
        <v>0</v>
      </c>
      <c r="K60" s="54">
        <f t="shared" si="23"/>
        <v>0</v>
      </c>
      <c r="L60" s="4" t="s">
        <v>96</v>
      </c>
      <c r="M60" s="54">
        <f t="shared" si="15"/>
        <v>30</v>
      </c>
      <c r="N60" s="53">
        <f t="shared" si="3"/>
        <v>29.019178082191782</v>
      </c>
      <c r="O60" s="55">
        <f t="shared" si="4"/>
        <v>42094</v>
      </c>
      <c r="P60" s="53">
        <f t="shared" si="5"/>
        <v>0.98082191780821759</v>
      </c>
      <c r="Q60" s="111">
        <f t="shared" si="6"/>
        <v>0</v>
      </c>
      <c r="R60" s="150" t="s">
        <v>130</v>
      </c>
      <c r="S60" s="151">
        <v>17</v>
      </c>
      <c r="T60" s="152">
        <v>4</v>
      </c>
      <c r="U60" s="151">
        <v>2035</v>
      </c>
      <c r="V60" s="116">
        <f t="shared" si="19"/>
        <v>54878</v>
      </c>
      <c r="W60" s="53">
        <f t="shared" si="8"/>
        <v>0</v>
      </c>
      <c r="X60" s="53">
        <f t="shared" si="9"/>
        <v>0</v>
      </c>
      <c r="Y60" s="53">
        <f t="shared" si="10"/>
        <v>0</v>
      </c>
      <c r="Z60" s="53">
        <f t="shared" si="20"/>
        <v>0</v>
      </c>
      <c r="AA60" s="53">
        <f>IF($V60&lt;=Z$2,0,IF($O60&lt;=Z$2,0,IF($G60&gt;=AA$2,0,IF($K60&gt;=$J60,0,IF($O60&lt;=AA$2,($J60-(SUM($K60,SUM($Z60:Z60)))),IF($L60=$D$139,(($J60-$K60)/$P60),(($J60-SUM($Z60:Z60))*$Q60))*IF($V60&lt;=AA$2,(DATEDIF(Z$2,$V60,"D")/365),IF($G60&gt;Z$2,(DATEDIF($G60,AA$2,"D")/365),1)))))))</f>
        <v>0</v>
      </c>
      <c r="AB60" s="53">
        <f>IF($V60&lt;=AA$2,0,IF($O60&lt;=AA$2,0,IF($G60&gt;=AB$2,0,IF($K60&gt;=$J60,0,IF($O60&lt;=AB$2,($J60-(SUM($K60,SUM($Z60:AA60)))),IF($L60=$D$139,(($J60-$K60)/$P60),(($J60-SUM($Z60:AA60))*$Q60))*IF($V60&lt;=AB$2,(DATEDIF(AA$2,$V60,"D")/365),IF($G60&gt;AA$2,(DATEDIF($G60,AB$2,"D")/365),1)))))))</f>
        <v>0</v>
      </c>
      <c r="AC60" s="53">
        <f>IF($V60&lt;=AB$2,0,IF($O60&lt;=AB$2,0,IF($G60&gt;=AC$2,0,IF($K60&gt;=$J60,0,IF($O60&lt;=AC$2,($J60-(SUM($K60,SUM($Z60:AB60)))),IF($L60=$D$139,(($J60-$K60)/$P60),(($J60-SUM($Z60:AB60))*$Q60))*IF($V60&lt;=AC$2,(DATEDIF(AB$2,$V60,"D")/365),IF($G60&gt;AB$2,(DATEDIF($G60,AC$2,"D")/365),1)))))))</f>
        <v>0</v>
      </c>
      <c r="AD60" s="53">
        <f>IF($V60&lt;=AC$2,0,IF($O60&lt;=AC$2,0,IF($G60&gt;=AD$2,0,IF($K60&gt;=$J60,0,IF($O60&lt;=AD$2,($J60-(SUM($K60,SUM($Z60:AC60)))),IF($L60=$D$139,(($J60-$K60)/$P60),(($J60-SUM($Z60:AC60))*$Q60))*IF($V60&lt;=AD$2,(DATEDIF(AC$2,$V60,"D")/365),IF($G60&gt;AC$2,(DATEDIF($G60,AD$2,"D")/365),1)))))))</f>
        <v>0</v>
      </c>
      <c r="AE60" s="53">
        <f>IF($V60&lt;=AD$2,0,IF($O60&lt;=AD$2,0,IF($G60&gt;=AE$2,0,IF($K60&gt;=$J60,0,IF($O60&lt;=AE$2,($J60-(SUM($K60,SUM($Z60:AD60)))),IF($L60=$D$139,(($J60-$K60)/$P60),(($J60-SUM($Z60:AD60))*$Q60))*IF($V60&lt;=AE$2,(DATEDIF(AD$2,$V60,"D")/365),IF($G60&gt;AD$2,(DATEDIF($G60,AE$2,"D")/365),1)))))))</f>
        <v>0</v>
      </c>
      <c r="AF60" s="53">
        <f>IF($V60&lt;=AE$2,0,IF($O60&lt;=AE$2,0,IF($G60&gt;=AF$2,0,IF($K60&gt;=$J60,0,IF($O60&lt;=AF$2,($J60-(SUM($K60,SUM($Z60:AE60)))),IF($L60=$D$139,(($J60-$K60)/$P60),(($J60-SUM($Z60:AE60))*$Q60))*IF($V60&lt;=AF$2,(DATEDIF(AE$2,$V60,"D")/365),IF($G60&gt;AE$2,(DATEDIF($G60,AF$2,"D")/365),1)))))))</f>
        <v>0</v>
      </c>
      <c r="AG60" s="53">
        <f>IF($V60&lt;=AF$2,0,IF($O60&lt;=AF$2,0,IF($G60&gt;=AG$2,0,IF($K60&gt;=$J60,0,IF($O60&lt;=AG$2,($J60-(SUM($K60,SUM($Z60:AF60)))),IF($L60=$D$139,(($J60-$K60)/$P60),(($J60-SUM($Z60:AF60))*$Q60))*IF($V60&lt;=AG$2,(DATEDIF(AF$2,$V60,"D")/365),IF($G60&gt;AF$2,(DATEDIF($G60,AG$2,"D")/365),1)))))))</f>
        <v>0</v>
      </c>
      <c r="AH60" s="53">
        <f>IF($V60&lt;=AG$2,0,IF($O60&lt;=AG$2,0,IF($G60&gt;=AH$2,0,IF($K60&gt;=$J60,0,IF($O60&lt;=AH$2,($J60-(SUM($K60,SUM($Z60:AG60)))),IF($L60=$D$139,(($J60-$K60)/$P60),(($J60-SUM($Z60:AG60))*$Q60))*IF($V60&lt;=AH$2,(DATEDIF(AG$2,$V60,"D")/365),IF($G60&gt;AG$2,(DATEDIF($G60,AH$2,"D")/365),1)))))))</f>
        <v>0</v>
      </c>
      <c r="AI60" s="53">
        <f>IF($V60&lt;=AH$2,0,IF($O60&lt;=AH$2,0,IF($G60&gt;=AI$2,0,IF($K60&gt;=$J60,0,IF($O60&lt;=AI$2,($J60-(SUM($K60,SUM($Z60:AH60)))),IF($L60=$D$139,(($J60-$K60)/$P60),(($J60-SUM($Z60:AH60))*$Q60))*IF($V60&lt;=AI$2,(DATEDIF(AH$2,$V60,"D")/365),IF($G60&gt;AH$2,(DATEDIF($G60,AI$2,"D")/365),1)))))))</f>
        <v>0</v>
      </c>
      <c r="AJ60" s="53">
        <f>IF($V60&lt;=AI$2,0,IF($O60&lt;=AI$2,0,IF($G60&gt;=AJ$2,0,IF($K60&gt;=$J60,0,IF($O60&lt;=AJ$2,($J60-(SUM($K60,SUM($Z60:AI60)))),IF($L60=$D$139,(($J60-$K60)/$P60),(($J60-SUM($Z60:AI60))*$Q60))*IF($V60&lt;=AJ$2,(DATEDIF(AI$2,$V60,"D")/365),IF($G60&gt;AI$2,(DATEDIF($G60,AJ$2,"D")/365),1)))))))</f>
        <v>0</v>
      </c>
      <c r="AK60" s="53">
        <f>IF($V60&lt;=AJ$2,0,IF($O60&lt;=AJ$2,0,IF($G60&gt;=AK$2,0,IF($K60&gt;=$J60,0,IF($O60&lt;=AK$2,($J60-(SUM($K60,SUM($Z60:AJ60)))),IF($L60=$D$139,(($J60-$K60)/$P60),(($J60-SUM($Z60:AJ60))*$Q60))*IF($V60&lt;=AK$2,(DATEDIF(AJ$2,$V60,"D")/365),IF($G60&gt;AJ$2,(DATEDIF($G60,AK$2,"D")/365),1)))))))</f>
        <v>0</v>
      </c>
      <c r="AL60" s="53">
        <f>IF($V60&lt;=AK$2,0,IF($O60&lt;=AK$2,0,IF($G60&gt;=AL$2,0,IF($K60&gt;=$J60,0,IF($O60&lt;=AL$2,($J60-(SUM($K60,SUM($Z60:AK60)))),IF($L60=$D$139,(($J60-$K60)/$P60),(($J60-SUM($Z60:AK60))*$Q60))*IF($V60&lt;=AL$2,(DATEDIF(AK$2,$V60,"D")/365),IF($G60&gt;AK$2,(DATEDIF($G60,AL$2,"D")/365),1)))))))</f>
        <v>0</v>
      </c>
      <c r="AM60" s="53">
        <f>IF($V60&lt;=AL$2,0,IF($O60&lt;=AL$2,0,IF($G60&gt;=AM$2,0,IF($K60&gt;=$J60,0,IF($O60&lt;=AM$2,($J60-(SUM($K60,SUM($Z60:AL60)))),IF($L60=$D$139,(($J60-$K60)/$P60),(($J60-SUM($Z60:AL60))*$Q60))*IF($V60&lt;=AM$2,(DATEDIF(AL$2,$V60,"D")/365),IF($G60&gt;AL$2,(DATEDIF($G60,AM$2,"D")/365),1)))))))</f>
        <v>0</v>
      </c>
      <c r="AN60" s="53">
        <f>IF($V60&lt;=AM$2,0,IF($O60&lt;=AM$2,0,IF($G60&gt;=AN$2,0,IF($K60&gt;=$J60,0,IF($O60&lt;=AN$2,($J60-(SUM($K60,SUM($Z60:AM60)))),IF($L60=$D$139,(($J60-$K60)/$P60),(($J60-SUM($Z60:AM60))*$Q60))*IF($V60&lt;=AN$2,(DATEDIF(AM$2,$V60,"D")/365),IF($G60&gt;AM$2,(DATEDIF($G60,AN$2,"D")/365),1)))))))</f>
        <v>0</v>
      </c>
      <c r="AO60" s="53">
        <f>IF($V60&lt;=AN$2,0,IF($O60&lt;=AN$2,0,IF($G60&gt;=AO$2,0,IF($K60&gt;=$J60,0,IF($O60&lt;=AO$2,($J60-(SUM($K60,SUM($Z60:AN60)))),IF($L60=$D$139,(($J60-$K60)/$P60),(($J60-SUM($Z60:AN60))*$Q60))*IF($V60&lt;=AO$2,(DATEDIF(AN$2,$V60,"D")/365),IF($G60&gt;AN$2,(DATEDIF($G60,AO$2,"D")/365),1)))))))</f>
        <v>0</v>
      </c>
      <c r="AP60" s="53">
        <f>IF($V60&lt;=AO$2,0,IF($O60&lt;=AO$2,0,IF($G60&gt;=AP$2,0,IF($K60&gt;=$J60,0,IF($O60&lt;=AP$2,($J60-(SUM($K60,SUM($Z60:AO60)))),IF($L60=$D$139,(($J60-$K60)/$P60),(($J60-SUM($Z60:AO60))*$Q60))*IF($V60&lt;=AP$2,(DATEDIF(AO$2,$V60,"D")/365),IF($G60&gt;AO$2,(DATEDIF($G60,AP$2,"D")/365),1)))))))</f>
        <v>0</v>
      </c>
      <c r="AQ60" s="53">
        <f>IF($V60&lt;=AP$2,0,IF($O60&lt;=AP$2,0,IF($G60&gt;=AQ$2,0,IF($K60&gt;=$J60,0,IF($O60&lt;=AQ$2,($J60-(SUM($K60,SUM($Z60:AP60)))),IF($L60=$D$139,(($J60-$K60)/$P60),(($J60-SUM($Z60:AP60))*$Q60))*IF($V60&lt;=AQ$2,(DATEDIF(AP$2,$V60,"D")/365),IF($G60&gt;AP$2,(DATEDIF($G60,AQ$2,"D")/365),1)))))))</f>
        <v>0</v>
      </c>
      <c r="AR60" s="53">
        <f>IF($V60&lt;=AQ$2,0,IF($O60&lt;=AQ$2,0,IF($G60&gt;=AR$2,0,IF($K60&gt;=$J60,0,IF($O60&lt;=AR$2,($J60-(SUM($K60,SUM($Z60:AQ60)))),IF($L60=$D$139,(($J60-$K60)/$P60),(($J60-SUM($Z60:AQ60))*$Q60))*IF($V60&lt;=AR$2,(DATEDIF(AQ$2,$V60,"D")/365),IF($G60&gt;AQ$2,(DATEDIF($G60,AR$2,"D")/365),1)))))))</f>
        <v>0</v>
      </c>
      <c r="AS60" s="53">
        <f>IF($V60&lt;=AR$2,0,IF($O60&lt;=AR$2,0,IF($G60&gt;=AS$2,0,IF($K60&gt;=$J60,0,IF($O60&lt;=AS$2,($J60-(SUM($K60,SUM($Z60:AR60)))),IF($L60=$D$139,(($J60-$K60)/$P60),(($J60-SUM($Z60:AR60))*$Q60))*IF($V60&lt;=AS$2,(DATEDIF(AR$2,$V60,"D")/365),IF($G60&gt;AR$2,(DATEDIF($G60,AS$2,"D")/365),1)))))))</f>
        <v>0</v>
      </c>
      <c r="AT60" s="53">
        <f>IF($V60&lt;=AS$2,0,IF($O60&lt;=AS$2,0,IF($G60&gt;=AT$2,0,IF($K60&gt;=$J60,0,IF($O60&lt;=AT$2,($J60-(SUM($K60,SUM($Z60:AS60)))),IF($L60=$D$139,(($J60-$K60)/$P60),(($J60-SUM($Z60:AS60))*$Q60))*IF($V60&lt;=AT$2,(DATEDIF(AS$2,$V60,"D")/365),IF($G60&gt;AS$2,(DATEDIF($G60,AT$2,"D")/365),1)))))))</f>
        <v>0</v>
      </c>
      <c r="AU60" s="53">
        <f>IF($V60&lt;=AT$2,0,IF($O60&lt;=AT$2,0,IF($G60&gt;=AU$2,0,IF($K60&gt;=$J60,0,IF($O60&lt;=AU$2,($J60-(SUM($K60,SUM($Z60:AT60)))),IF($L60=$D$139,(($J60-$K60)/$P60),(($J60-SUM($Z60:AT60))*$Q60))*IF($V60&lt;=AU$2,(DATEDIF(AT$2,$V60,"D")/365),IF($G60&gt;AT$2,(DATEDIF($G60,AU$2,"D")/365),1)))))))</f>
        <v>0</v>
      </c>
      <c r="AV60" s="53">
        <f>IF($V60&lt;=AU$2,0,IF($O60&lt;=AU$2,0,IF($G60&gt;=AV$2,0,IF($K60&gt;=$J60,0,IF($O60&lt;=AV$2,($J60-(SUM($K60,SUM($Z60:AU60)))),IF($L60=$D$139,(($J60-$K60)/$P60),(($J60-SUM($Z60:AU60))*$Q60))*IF($V60&lt;=AV$2,(DATEDIF(AU$2,$V60,"D")/365),IF($G60&gt;AU$2,(DATEDIF($G60,AV$2,"D")/365),1)))))))</f>
        <v>0</v>
      </c>
      <c r="AW60" s="53">
        <f>IF($V60&lt;=AV$2,0,IF($O60&lt;=AV$2,0,IF($G60&gt;=AW$2,0,IF($K60&gt;=$J60,0,IF($O60&lt;=AW$2,($J60-(SUM($K60,SUM($Z60:AV60)))),IF($L60=$D$139,(($J60-$K60)/$P60),(($J60-SUM($Z60:AV60))*$Q60))*IF($V60&lt;=AW$2,(DATEDIF(AV$2,$V60,"D")/365),IF($G60&gt;AV$2,(DATEDIF($G60,AW$2,"D")/365),1)))))))</f>
        <v>0</v>
      </c>
      <c r="AX60" s="53">
        <f>IF($V60&lt;=AW$2,0,IF($O60&lt;=AW$2,0,IF($G60&gt;=AX$2,0,IF($K60&gt;=$J60,0,IF($O60&lt;=AX$2,($J60-(SUM($K60,SUM($Z60:AW60)))),IF($L60=$D$139,(($J60-$K60)/$P60),(($J60-SUM($Z60:AW60))*$Q60))*IF($V60&lt;=AX$2,(DATEDIF(AW$2,$V60,"D")/365),IF($G60&gt;AW$2,(DATEDIF($G60,AX$2,"D")/365),1)))))))</f>
        <v>0</v>
      </c>
      <c r="AY60" s="53">
        <f>IF($V60&lt;=AX$2,0,IF($O60&lt;=AX$2,0,IF($G60&gt;=AY$2,0,IF($K60&gt;=$J60,0,IF($O60&lt;=AY$2,($J60-(SUM($K60,SUM($Z60:AX60)))),IF($L60=$D$139,(($J60-$K60)/$P60),(($J60-SUM($Z60:AX60))*$Q60))*IF($V60&lt;=AY$2,(DATEDIF(AX$2,$V60,"D")/365),IF($G60&gt;AX$2,(DATEDIF($G60,AY$2,"D")/365),1)))))))</f>
        <v>0</v>
      </c>
      <c r="AZ60" s="52"/>
      <c r="BA60" s="52"/>
      <c r="BB60" s="126">
        <f>IF($V60&lt;=BB$2,0,IF($G60&gt;=BB$2,0,IF($G60&gt;$W$3,(J60-Z60),IF($G60&lt;=$W$3,J60-SUM(W60,$Z60:Z60),0))))</f>
        <v>0</v>
      </c>
      <c r="BC60" s="53">
        <f t="shared" ref="BC60:BQ76" si="26">IF($V60&lt;=BC$2,0,IF($G60&gt;=BC$2,0,IF($G60&gt;=BB$2,$J60-AA60,BB60-AA60)))</f>
        <v>0</v>
      </c>
      <c r="BD60" s="52">
        <f t="shared" si="26"/>
        <v>0</v>
      </c>
      <c r="BE60" s="53">
        <f t="shared" si="26"/>
        <v>0</v>
      </c>
      <c r="BF60" s="52">
        <f t="shared" si="26"/>
        <v>0</v>
      </c>
      <c r="BG60" s="53">
        <f t="shared" si="26"/>
        <v>0</v>
      </c>
      <c r="BH60" s="52">
        <f t="shared" si="26"/>
        <v>0</v>
      </c>
      <c r="BI60" s="53">
        <f t="shared" si="26"/>
        <v>0</v>
      </c>
      <c r="BJ60" s="52">
        <f t="shared" si="26"/>
        <v>0</v>
      </c>
      <c r="BK60" s="53">
        <f t="shared" si="26"/>
        <v>0</v>
      </c>
      <c r="BL60" s="52">
        <f t="shared" si="26"/>
        <v>0</v>
      </c>
      <c r="BM60" s="53">
        <f t="shared" si="26"/>
        <v>0</v>
      </c>
      <c r="BN60" s="52">
        <f t="shared" si="26"/>
        <v>0</v>
      </c>
      <c r="BO60" s="53">
        <f t="shared" si="26"/>
        <v>0</v>
      </c>
      <c r="BP60" s="52">
        <f t="shared" si="26"/>
        <v>0</v>
      </c>
      <c r="BQ60" s="53">
        <f t="shared" si="26"/>
        <v>0</v>
      </c>
      <c r="BR60" s="52">
        <f t="shared" si="24"/>
        <v>0</v>
      </c>
      <c r="BS60" s="53">
        <f t="shared" si="24"/>
        <v>0</v>
      </c>
      <c r="BT60" s="52">
        <f t="shared" si="24"/>
        <v>0</v>
      </c>
      <c r="BU60" s="53">
        <f t="shared" si="24"/>
        <v>0</v>
      </c>
      <c r="BV60" s="52">
        <f t="shared" si="24"/>
        <v>0</v>
      </c>
      <c r="BW60" s="53">
        <f t="shared" si="24"/>
        <v>0</v>
      </c>
      <c r="BX60" s="52">
        <f t="shared" si="24"/>
        <v>0</v>
      </c>
      <c r="BY60" s="53">
        <f t="shared" si="24"/>
        <v>0</v>
      </c>
      <c r="BZ60" s="52">
        <f t="shared" si="24"/>
        <v>0</v>
      </c>
      <c r="CA60" s="53">
        <f t="shared" si="24"/>
        <v>0</v>
      </c>
    </row>
    <row r="61" spans="1:79">
      <c r="A61" s="20">
        <v>60</v>
      </c>
      <c r="B61" s="20" t="s">
        <v>97</v>
      </c>
      <c r="C61" s="20" t="s">
        <v>126</v>
      </c>
      <c r="D61" s="2">
        <v>1985</v>
      </c>
      <c r="E61" s="3">
        <v>4</v>
      </c>
      <c r="F61" s="2">
        <v>1</v>
      </c>
      <c r="G61" s="55">
        <f t="shared" si="21"/>
        <v>31137</v>
      </c>
      <c r="H61" s="4">
        <v>0</v>
      </c>
      <c r="I61" s="1">
        <v>0</v>
      </c>
      <c r="J61" s="51">
        <f t="shared" si="22"/>
        <v>0</v>
      </c>
      <c r="K61" s="54">
        <f t="shared" si="23"/>
        <v>0</v>
      </c>
      <c r="L61" s="4" t="s">
        <v>96</v>
      </c>
      <c r="M61" s="54">
        <f t="shared" si="15"/>
        <v>30</v>
      </c>
      <c r="N61" s="53">
        <f t="shared" si="3"/>
        <v>29.019178082191782</v>
      </c>
      <c r="O61" s="55">
        <f t="shared" si="4"/>
        <v>42094</v>
      </c>
      <c r="P61" s="53">
        <f t="shared" si="5"/>
        <v>0.98082191780821759</v>
      </c>
      <c r="Q61" s="111">
        <f t="shared" si="6"/>
        <v>0</v>
      </c>
      <c r="R61" s="150" t="s">
        <v>130</v>
      </c>
      <c r="S61" s="151">
        <v>17</v>
      </c>
      <c r="T61" s="152">
        <v>4</v>
      </c>
      <c r="U61" s="151">
        <v>2035</v>
      </c>
      <c r="V61" s="116">
        <f t="shared" si="19"/>
        <v>54878</v>
      </c>
      <c r="W61" s="53">
        <f t="shared" si="8"/>
        <v>0</v>
      </c>
      <c r="X61" s="53">
        <f t="shared" si="9"/>
        <v>0</v>
      </c>
      <c r="Y61" s="53">
        <f t="shared" si="10"/>
        <v>0</v>
      </c>
      <c r="Z61" s="53">
        <f t="shared" si="20"/>
        <v>0</v>
      </c>
      <c r="AA61" s="53">
        <f>IF($V61&lt;=Z$2,0,IF($O61&lt;=Z$2,0,IF($G61&gt;=AA$2,0,IF($K61&gt;=$J61,0,IF($O61&lt;=AA$2,($J61-(SUM($K61,SUM($Z61:Z61)))),IF($L61=$D$139,(($J61-$K61)/$P61),(($J61-SUM($Z61:Z61))*$Q61))*IF($V61&lt;=AA$2,(DATEDIF(Z$2,$V61,"D")/365),IF($G61&gt;Z$2,(DATEDIF($G61,AA$2,"D")/365),1)))))))</f>
        <v>0</v>
      </c>
      <c r="AB61" s="53">
        <f>IF($V61&lt;=AA$2,0,IF($O61&lt;=AA$2,0,IF($G61&gt;=AB$2,0,IF($K61&gt;=$J61,0,IF($O61&lt;=AB$2,($J61-(SUM($K61,SUM($Z61:AA61)))),IF($L61=$D$139,(($J61-$K61)/$P61),(($J61-SUM($Z61:AA61))*$Q61))*IF($V61&lt;=AB$2,(DATEDIF(AA$2,$V61,"D")/365),IF($G61&gt;AA$2,(DATEDIF($G61,AB$2,"D")/365),1)))))))</f>
        <v>0</v>
      </c>
      <c r="AC61" s="53">
        <f>IF($V61&lt;=AB$2,0,IF($O61&lt;=AB$2,0,IF($G61&gt;=AC$2,0,IF($K61&gt;=$J61,0,IF($O61&lt;=AC$2,($J61-(SUM($K61,SUM($Z61:AB61)))),IF($L61=$D$139,(($J61-$K61)/$P61),(($J61-SUM($Z61:AB61))*$Q61))*IF($V61&lt;=AC$2,(DATEDIF(AB$2,$V61,"D")/365),IF($G61&gt;AB$2,(DATEDIF($G61,AC$2,"D")/365),1)))))))</f>
        <v>0</v>
      </c>
      <c r="AD61" s="53">
        <f>IF($V61&lt;=AC$2,0,IF($O61&lt;=AC$2,0,IF($G61&gt;=AD$2,0,IF($K61&gt;=$J61,0,IF($O61&lt;=AD$2,($J61-(SUM($K61,SUM($Z61:AC61)))),IF($L61=$D$139,(($J61-$K61)/$P61),(($J61-SUM($Z61:AC61))*$Q61))*IF($V61&lt;=AD$2,(DATEDIF(AC$2,$V61,"D")/365),IF($G61&gt;AC$2,(DATEDIF($G61,AD$2,"D")/365),1)))))))</f>
        <v>0</v>
      </c>
      <c r="AE61" s="53">
        <f>IF($V61&lt;=AD$2,0,IF($O61&lt;=AD$2,0,IF($G61&gt;=AE$2,0,IF($K61&gt;=$J61,0,IF($O61&lt;=AE$2,($J61-(SUM($K61,SUM($Z61:AD61)))),IF($L61=$D$139,(($J61-$K61)/$P61),(($J61-SUM($Z61:AD61))*$Q61))*IF($V61&lt;=AE$2,(DATEDIF(AD$2,$V61,"D")/365),IF($G61&gt;AD$2,(DATEDIF($G61,AE$2,"D")/365),1)))))))</f>
        <v>0</v>
      </c>
      <c r="AF61" s="53">
        <f>IF($V61&lt;=AE$2,0,IF($O61&lt;=AE$2,0,IF($G61&gt;=AF$2,0,IF($K61&gt;=$J61,0,IF($O61&lt;=AF$2,($J61-(SUM($K61,SUM($Z61:AE61)))),IF($L61=$D$139,(($J61-$K61)/$P61),(($J61-SUM($Z61:AE61))*$Q61))*IF($V61&lt;=AF$2,(DATEDIF(AE$2,$V61,"D")/365),IF($G61&gt;AE$2,(DATEDIF($G61,AF$2,"D")/365),1)))))))</f>
        <v>0</v>
      </c>
      <c r="AG61" s="53">
        <f>IF($V61&lt;=AF$2,0,IF($O61&lt;=AF$2,0,IF($G61&gt;=AG$2,0,IF($K61&gt;=$J61,0,IF($O61&lt;=AG$2,($J61-(SUM($K61,SUM($Z61:AF61)))),IF($L61=$D$139,(($J61-$K61)/$P61),(($J61-SUM($Z61:AF61))*$Q61))*IF($V61&lt;=AG$2,(DATEDIF(AF$2,$V61,"D")/365),IF($G61&gt;AF$2,(DATEDIF($G61,AG$2,"D")/365),1)))))))</f>
        <v>0</v>
      </c>
      <c r="AH61" s="53">
        <f>IF($V61&lt;=AG$2,0,IF($O61&lt;=AG$2,0,IF($G61&gt;=AH$2,0,IF($K61&gt;=$J61,0,IF($O61&lt;=AH$2,($J61-(SUM($K61,SUM($Z61:AG61)))),IF($L61=$D$139,(($J61-$K61)/$P61),(($J61-SUM($Z61:AG61))*$Q61))*IF($V61&lt;=AH$2,(DATEDIF(AG$2,$V61,"D")/365),IF($G61&gt;AG$2,(DATEDIF($G61,AH$2,"D")/365),1)))))))</f>
        <v>0</v>
      </c>
      <c r="AI61" s="53">
        <f>IF($V61&lt;=AH$2,0,IF($O61&lt;=AH$2,0,IF($G61&gt;=AI$2,0,IF($K61&gt;=$J61,0,IF($O61&lt;=AI$2,($J61-(SUM($K61,SUM($Z61:AH61)))),IF($L61=$D$139,(($J61-$K61)/$P61),(($J61-SUM($Z61:AH61))*$Q61))*IF($V61&lt;=AI$2,(DATEDIF(AH$2,$V61,"D")/365),IF($G61&gt;AH$2,(DATEDIF($G61,AI$2,"D")/365),1)))))))</f>
        <v>0</v>
      </c>
      <c r="AJ61" s="53">
        <f>IF($V61&lt;=AI$2,0,IF($O61&lt;=AI$2,0,IF($G61&gt;=AJ$2,0,IF($K61&gt;=$J61,0,IF($O61&lt;=AJ$2,($J61-(SUM($K61,SUM($Z61:AI61)))),IF($L61=$D$139,(($J61-$K61)/$P61),(($J61-SUM($Z61:AI61))*$Q61))*IF($V61&lt;=AJ$2,(DATEDIF(AI$2,$V61,"D")/365),IF($G61&gt;AI$2,(DATEDIF($G61,AJ$2,"D")/365),1)))))))</f>
        <v>0</v>
      </c>
      <c r="AK61" s="53">
        <f>IF($V61&lt;=AJ$2,0,IF($O61&lt;=AJ$2,0,IF($G61&gt;=AK$2,0,IF($K61&gt;=$J61,0,IF($O61&lt;=AK$2,($J61-(SUM($K61,SUM($Z61:AJ61)))),IF($L61=$D$139,(($J61-$K61)/$P61),(($J61-SUM($Z61:AJ61))*$Q61))*IF($V61&lt;=AK$2,(DATEDIF(AJ$2,$V61,"D")/365),IF($G61&gt;AJ$2,(DATEDIF($G61,AK$2,"D")/365),1)))))))</f>
        <v>0</v>
      </c>
      <c r="AL61" s="53">
        <f>IF($V61&lt;=AK$2,0,IF($O61&lt;=AK$2,0,IF($G61&gt;=AL$2,0,IF($K61&gt;=$J61,0,IF($O61&lt;=AL$2,($J61-(SUM($K61,SUM($Z61:AK61)))),IF($L61=$D$139,(($J61-$K61)/$P61),(($J61-SUM($Z61:AK61))*$Q61))*IF($V61&lt;=AL$2,(DATEDIF(AK$2,$V61,"D")/365),IF($G61&gt;AK$2,(DATEDIF($G61,AL$2,"D")/365),1)))))))</f>
        <v>0</v>
      </c>
      <c r="AM61" s="53">
        <f>IF($V61&lt;=AL$2,0,IF($O61&lt;=AL$2,0,IF($G61&gt;=AM$2,0,IF($K61&gt;=$J61,0,IF($O61&lt;=AM$2,($J61-(SUM($K61,SUM($Z61:AL61)))),IF($L61=$D$139,(($J61-$K61)/$P61),(($J61-SUM($Z61:AL61))*$Q61))*IF($V61&lt;=AM$2,(DATEDIF(AL$2,$V61,"D")/365),IF($G61&gt;AL$2,(DATEDIF($G61,AM$2,"D")/365),1)))))))</f>
        <v>0</v>
      </c>
      <c r="AN61" s="53">
        <f>IF($V61&lt;=AM$2,0,IF($O61&lt;=AM$2,0,IF($G61&gt;=AN$2,0,IF($K61&gt;=$J61,0,IF($O61&lt;=AN$2,($J61-(SUM($K61,SUM($Z61:AM61)))),IF($L61=$D$139,(($J61-$K61)/$P61),(($J61-SUM($Z61:AM61))*$Q61))*IF($V61&lt;=AN$2,(DATEDIF(AM$2,$V61,"D")/365),IF($G61&gt;AM$2,(DATEDIF($G61,AN$2,"D")/365),1)))))))</f>
        <v>0</v>
      </c>
      <c r="AO61" s="53">
        <f>IF($V61&lt;=AN$2,0,IF($O61&lt;=AN$2,0,IF($G61&gt;=AO$2,0,IF($K61&gt;=$J61,0,IF($O61&lt;=AO$2,($J61-(SUM($K61,SUM($Z61:AN61)))),IF($L61=$D$139,(($J61-$K61)/$P61),(($J61-SUM($Z61:AN61))*$Q61))*IF($V61&lt;=AO$2,(DATEDIF(AN$2,$V61,"D")/365),IF($G61&gt;AN$2,(DATEDIF($G61,AO$2,"D")/365),1)))))))</f>
        <v>0</v>
      </c>
      <c r="AP61" s="53">
        <f>IF($V61&lt;=AO$2,0,IF($O61&lt;=AO$2,0,IF($G61&gt;=AP$2,0,IF($K61&gt;=$J61,0,IF($O61&lt;=AP$2,($J61-(SUM($K61,SUM($Z61:AO61)))),IF($L61=$D$139,(($J61-$K61)/$P61),(($J61-SUM($Z61:AO61))*$Q61))*IF($V61&lt;=AP$2,(DATEDIF(AO$2,$V61,"D")/365),IF($G61&gt;AO$2,(DATEDIF($G61,AP$2,"D")/365),1)))))))</f>
        <v>0</v>
      </c>
      <c r="AQ61" s="53">
        <f>IF($V61&lt;=AP$2,0,IF($O61&lt;=AP$2,0,IF($G61&gt;=AQ$2,0,IF($K61&gt;=$J61,0,IF($O61&lt;=AQ$2,($J61-(SUM($K61,SUM($Z61:AP61)))),IF($L61=$D$139,(($J61-$K61)/$P61),(($J61-SUM($Z61:AP61))*$Q61))*IF($V61&lt;=AQ$2,(DATEDIF(AP$2,$V61,"D")/365),IF($G61&gt;AP$2,(DATEDIF($G61,AQ$2,"D")/365),1)))))))</f>
        <v>0</v>
      </c>
      <c r="AR61" s="53">
        <f>IF($V61&lt;=AQ$2,0,IF($O61&lt;=AQ$2,0,IF($G61&gt;=AR$2,0,IF($K61&gt;=$J61,0,IF($O61&lt;=AR$2,($J61-(SUM($K61,SUM($Z61:AQ61)))),IF($L61=$D$139,(($J61-$K61)/$P61),(($J61-SUM($Z61:AQ61))*$Q61))*IF($V61&lt;=AR$2,(DATEDIF(AQ$2,$V61,"D")/365),IF($G61&gt;AQ$2,(DATEDIF($G61,AR$2,"D")/365),1)))))))</f>
        <v>0</v>
      </c>
      <c r="AS61" s="53">
        <f>IF($V61&lt;=AR$2,0,IF($O61&lt;=AR$2,0,IF($G61&gt;=AS$2,0,IF($K61&gt;=$J61,0,IF($O61&lt;=AS$2,($J61-(SUM($K61,SUM($Z61:AR61)))),IF($L61=$D$139,(($J61-$K61)/$P61),(($J61-SUM($Z61:AR61))*$Q61))*IF($V61&lt;=AS$2,(DATEDIF(AR$2,$V61,"D")/365),IF($G61&gt;AR$2,(DATEDIF($G61,AS$2,"D")/365),1)))))))</f>
        <v>0</v>
      </c>
      <c r="AT61" s="53">
        <f>IF($V61&lt;=AS$2,0,IF($O61&lt;=AS$2,0,IF($G61&gt;=AT$2,0,IF($K61&gt;=$J61,0,IF($O61&lt;=AT$2,($J61-(SUM($K61,SUM($Z61:AS61)))),IF($L61=$D$139,(($J61-$K61)/$P61),(($J61-SUM($Z61:AS61))*$Q61))*IF($V61&lt;=AT$2,(DATEDIF(AS$2,$V61,"D")/365),IF($G61&gt;AS$2,(DATEDIF($G61,AT$2,"D")/365),1)))))))</f>
        <v>0</v>
      </c>
      <c r="AU61" s="53">
        <f>IF($V61&lt;=AT$2,0,IF($O61&lt;=AT$2,0,IF($G61&gt;=AU$2,0,IF($K61&gt;=$J61,0,IF($O61&lt;=AU$2,($J61-(SUM($K61,SUM($Z61:AT61)))),IF($L61=$D$139,(($J61-$K61)/$P61),(($J61-SUM($Z61:AT61))*$Q61))*IF($V61&lt;=AU$2,(DATEDIF(AT$2,$V61,"D")/365),IF($G61&gt;AT$2,(DATEDIF($G61,AU$2,"D")/365),1)))))))</f>
        <v>0</v>
      </c>
      <c r="AV61" s="53">
        <f>IF($V61&lt;=AU$2,0,IF($O61&lt;=AU$2,0,IF($G61&gt;=AV$2,0,IF($K61&gt;=$J61,0,IF($O61&lt;=AV$2,($J61-(SUM($K61,SUM($Z61:AU61)))),IF($L61=$D$139,(($J61-$K61)/$P61),(($J61-SUM($Z61:AU61))*$Q61))*IF($V61&lt;=AV$2,(DATEDIF(AU$2,$V61,"D")/365),IF($G61&gt;AU$2,(DATEDIF($G61,AV$2,"D")/365),1)))))))</f>
        <v>0</v>
      </c>
      <c r="AW61" s="53">
        <f>IF($V61&lt;=AV$2,0,IF($O61&lt;=AV$2,0,IF($G61&gt;=AW$2,0,IF($K61&gt;=$J61,0,IF($O61&lt;=AW$2,($J61-(SUM($K61,SUM($Z61:AV61)))),IF($L61=$D$139,(($J61-$K61)/$P61),(($J61-SUM($Z61:AV61))*$Q61))*IF($V61&lt;=AW$2,(DATEDIF(AV$2,$V61,"D")/365),IF($G61&gt;AV$2,(DATEDIF($G61,AW$2,"D")/365),1)))))))</f>
        <v>0</v>
      </c>
      <c r="AX61" s="53">
        <f>IF($V61&lt;=AW$2,0,IF($O61&lt;=AW$2,0,IF($G61&gt;=AX$2,0,IF($K61&gt;=$J61,0,IF($O61&lt;=AX$2,($J61-(SUM($K61,SUM($Z61:AW61)))),IF($L61=$D$139,(($J61-$K61)/$P61),(($J61-SUM($Z61:AW61))*$Q61))*IF($V61&lt;=AX$2,(DATEDIF(AW$2,$V61,"D")/365),IF($G61&gt;AW$2,(DATEDIF($G61,AX$2,"D")/365),1)))))))</f>
        <v>0</v>
      </c>
      <c r="AY61" s="53">
        <f>IF($V61&lt;=AX$2,0,IF($O61&lt;=AX$2,0,IF($G61&gt;=AY$2,0,IF($K61&gt;=$J61,0,IF($O61&lt;=AY$2,($J61-(SUM($K61,SUM($Z61:AX61)))),IF($L61=$D$139,(($J61-$K61)/$P61),(($J61-SUM($Z61:AX61))*$Q61))*IF($V61&lt;=AY$2,(DATEDIF(AX$2,$V61,"D")/365),IF($G61&gt;AX$2,(DATEDIF($G61,AY$2,"D")/365),1)))))))</f>
        <v>0</v>
      </c>
      <c r="AZ61" s="52"/>
      <c r="BA61" s="52"/>
      <c r="BB61" s="126">
        <f>IF($V61&lt;=BB$2,0,IF($G61&gt;=BB$2,0,IF($G61&gt;$W$3,(J61-Z61),IF($G61&lt;=$W$3,J61-SUM(W61,$Z61:Z61),0))))</f>
        <v>0</v>
      </c>
      <c r="BC61" s="53">
        <f t="shared" si="26"/>
        <v>0</v>
      </c>
      <c r="BD61" s="52">
        <f t="shared" si="26"/>
        <v>0</v>
      </c>
      <c r="BE61" s="53">
        <f t="shared" si="26"/>
        <v>0</v>
      </c>
      <c r="BF61" s="52">
        <f t="shared" si="26"/>
        <v>0</v>
      </c>
      <c r="BG61" s="53">
        <f t="shared" si="26"/>
        <v>0</v>
      </c>
      <c r="BH61" s="52">
        <f t="shared" si="26"/>
        <v>0</v>
      </c>
      <c r="BI61" s="53">
        <f t="shared" si="26"/>
        <v>0</v>
      </c>
      <c r="BJ61" s="52">
        <f t="shared" si="26"/>
        <v>0</v>
      </c>
      <c r="BK61" s="53">
        <f t="shared" si="26"/>
        <v>0</v>
      </c>
      <c r="BL61" s="52">
        <f t="shared" si="26"/>
        <v>0</v>
      </c>
      <c r="BM61" s="53">
        <f t="shared" si="26"/>
        <v>0</v>
      </c>
      <c r="BN61" s="52">
        <f t="shared" si="26"/>
        <v>0</v>
      </c>
      <c r="BO61" s="53">
        <f t="shared" si="26"/>
        <v>0</v>
      </c>
      <c r="BP61" s="52">
        <f t="shared" si="26"/>
        <v>0</v>
      </c>
      <c r="BQ61" s="53">
        <f t="shared" si="26"/>
        <v>0</v>
      </c>
      <c r="BR61" s="52">
        <f t="shared" si="24"/>
        <v>0</v>
      </c>
      <c r="BS61" s="53">
        <f t="shared" si="24"/>
        <v>0</v>
      </c>
      <c r="BT61" s="52">
        <f t="shared" si="24"/>
        <v>0</v>
      </c>
      <c r="BU61" s="53">
        <f t="shared" si="24"/>
        <v>0</v>
      </c>
      <c r="BV61" s="52">
        <f t="shared" si="24"/>
        <v>0</v>
      </c>
      <c r="BW61" s="53">
        <f t="shared" si="24"/>
        <v>0</v>
      </c>
      <c r="BX61" s="52">
        <f t="shared" si="24"/>
        <v>0</v>
      </c>
      <c r="BY61" s="53">
        <f t="shared" si="24"/>
        <v>0</v>
      </c>
      <c r="BZ61" s="52">
        <f t="shared" si="24"/>
        <v>0</v>
      </c>
      <c r="CA61" s="53">
        <f t="shared" si="24"/>
        <v>0</v>
      </c>
    </row>
    <row r="62" spans="1:79">
      <c r="A62" s="20">
        <v>61</v>
      </c>
      <c r="B62" s="20" t="s">
        <v>97</v>
      </c>
      <c r="C62" s="20" t="s">
        <v>126</v>
      </c>
      <c r="D62" s="2">
        <v>1985</v>
      </c>
      <c r="E62" s="3">
        <v>4</v>
      </c>
      <c r="F62" s="2">
        <v>1</v>
      </c>
      <c r="G62" s="55">
        <f t="shared" si="21"/>
        <v>31137</v>
      </c>
      <c r="H62" s="4">
        <v>0</v>
      </c>
      <c r="I62" s="1">
        <v>0</v>
      </c>
      <c r="J62" s="51">
        <f t="shared" si="22"/>
        <v>0</v>
      </c>
      <c r="K62" s="54">
        <f t="shared" si="23"/>
        <v>0</v>
      </c>
      <c r="L62" s="4" t="s">
        <v>96</v>
      </c>
      <c r="M62" s="54">
        <f t="shared" si="15"/>
        <v>30</v>
      </c>
      <c r="N62" s="53">
        <f t="shared" si="3"/>
        <v>29.019178082191782</v>
      </c>
      <c r="O62" s="55">
        <f t="shared" si="4"/>
        <v>42094</v>
      </c>
      <c r="P62" s="53">
        <f t="shared" si="5"/>
        <v>0.98082191780821759</v>
      </c>
      <c r="Q62" s="111">
        <f t="shared" si="6"/>
        <v>0</v>
      </c>
      <c r="R62" s="150" t="s">
        <v>130</v>
      </c>
      <c r="S62" s="151">
        <v>17</v>
      </c>
      <c r="T62" s="152">
        <v>4</v>
      </c>
      <c r="U62" s="151">
        <v>2035</v>
      </c>
      <c r="V62" s="116">
        <f t="shared" si="19"/>
        <v>54878</v>
      </c>
      <c r="W62" s="53">
        <f t="shared" si="8"/>
        <v>0</v>
      </c>
      <c r="X62" s="53">
        <f t="shared" si="9"/>
        <v>0</v>
      </c>
      <c r="Y62" s="53">
        <f t="shared" si="10"/>
        <v>0</v>
      </c>
      <c r="Z62" s="53">
        <f t="shared" si="20"/>
        <v>0</v>
      </c>
      <c r="AA62" s="53">
        <f>IF($V62&lt;=Z$2,0,IF($O62&lt;=Z$2,0,IF($G62&gt;=AA$2,0,IF($K62&gt;=$J62,0,IF($O62&lt;=AA$2,($J62-(SUM($K62,SUM($Z62:Z62)))),IF($L62=$D$139,(($J62-$K62)/$P62),(($J62-SUM($Z62:Z62))*$Q62))*IF($V62&lt;=AA$2,(DATEDIF(Z$2,$V62,"D")/365),IF($G62&gt;Z$2,(DATEDIF($G62,AA$2,"D")/365),1)))))))</f>
        <v>0</v>
      </c>
      <c r="AB62" s="53">
        <f>IF($V62&lt;=AA$2,0,IF($O62&lt;=AA$2,0,IF($G62&gt;=AB$2,0,IF($K62&gt;=$J62,0,IF($O62&lt;=AB$2,($J62-(SUM($K62,SUM($Z62:AA62)))),IF($L62=$D$139,(($J62-$K62)/$P62),(($J62-SUM($Z62:AA62))*$Q62))*IF($V62&lt;=AB$2,(DATEDIF(AA$2,$V62,"D")/365),IF($G62&gt;AA$2,(DATEDIF($G62,AB$2,"D")/365),1)))))))</f>
        <v>0</v>
      </c>
      <c r="AC62" s="53">
        <f>IF($V62&lt;=AB$2,0,IF($O62&lt;=AB$2,0,IF($G62&gt;=AC$2,0,IF($K62&gt;=$J62,0,IF($O62&lt;=AC$2,($J62-(SUM($K62,SUM($Z62:AB62)))),IF($L62=$D$139,(($J62-$K62)/$P62),(($J62-SUM($Z62:AB62))*$Q62))*IF($V62&lt;=AC$2,(DATEDIF(AB$2,$V62,"D")/365),IF($G62&gt;AB$2,(DATEDIF($G62,AC$2,"D")/365),1)))))))</f>
        <v>0</v>
      </c>
      <c r="AD62" s="53">
        <f>IF($V62&lt;=AC$2,0,IF($O62&lt;=AC$2,0,IF($G62&gt;=AD$2,0,IF($K62&gt;=$J62,0,IF($O62&lt;=AD$2,($J62-(SUM($K62,SUM($Z62:AC62)))),IF($L62=$D$139,(($J62-$K62)/$P62),(($J62-SUM($Z62:AC62))*$Q62))*IF($V62&lt;=AD$2,(DATEDIF(AC$2,$V62,"D")/365),IF($G62&gt;AC$2,(DATEDIF($G62,AD$2,"D")/365),1)))))))</f>
        <v>0</v>
      </c>
      <c r="AE62" s="53">
        <f>IF($V62&lt;=AD$2,0,IF($O62&lt;=AD$2,0,IF($G62&gt;=AE$2,0,IF($K62&gt;=$J62,0,IF($O62&lt;=AE$2,($J62-(SUM($K62,SUM($Z62:AD62)))),IF($L62=$D$139,(($J62-$K62)/$P62),(($J62-SUM($Z62:AD62))*$Q62))*IF($V62&lt;=AE$2,(DATEDIF(AD$2,$V62,"D")/365),IF($G62&gt;AD$2,(DATEDIF($G62,AE$2,"D")/365),1)))))))</f>
        <v>0</v>
      </c>
      <c r="AF62" s="53">
        <f>IF($V62&lt;=AE$2,0,IF($O62&lt;=AE$2,0,IF($G62&gt;=AF$2,0,IF($K62&gt;=$J62,0,IF($O62&lt;=AF$2,($J62-(SUM($K62,SUM($Z62:AE62)))),IF($L62=$D$139,(($J62-$K62)/$P62),(($J62-SUM($Z62:AE62))*$Q62))*IF($V62&lt;=AF$2,(DATEDIF(AE$2,$V62,"D")/365),IF($G62&gt;AE$2,(DATEDIF($G62,AF$2,"D")/365),1)))))))</f>
        <v>0</v>
      </c>
      <c r="AG62" s="53">
        <f>IF($V62&lt;=AF$2,0,IF($O62&lt;=AF$2,0,IF($G62&gt;=AG$2,0,IF($K62&gt;=$J62,0,IF($O62&lt;=AG$2,($J62-(SUM($K62,SUM($Z62:AF62)))),IF($L62=$D$139,(($J62-$K62)/$P62),(($J62-SUM($Z62:AF62))*$Q62))*IF($V62&lt;=AG$2,(DATEDIF(AF$2,$V62,"D")/365),IF($G62&gt;AF$2,(DATEDIF($G62,AG$2,"D")/365),1)))))))</f>
        <v>0</v>
      </c>
      <c r="AH62" s="53">
        <f>IF($V62&lt;=AG$2,0,IF($O62&lt;=AG$2,0,IF($G62&gt;=AH$2,0,IF($K62&gt;=$J62,0,IF($O62&lt;=AH$2,($J62-(SUM($K62,SUM($Z62:AG62)))),IF($L62=$D$139,(($J62-$K62)/$P62),(($J62-SUM($Z62:AG62))*$Q62))*IF($V62&lt;=AH$2,(DATEDIF(AG$2,$V62,"D")/365),IF($G62&gt;AG$2,(DATEDIF($G62,AH$2,"D")/365),1)))))))</f>
        <v>0</v>
      </c>
      <c r="AI62" s="53">
        <f>IF($V62&lt;=AH$2,0,IF($O62&lt;=AH$2,0,IF($G62&gt;=AI$2,0,IF($K62&gt;=$J62,0,IF($O62&lt;=AI$2,($J62-(SUM($K62,SUM($Z62:AH62)))),IF($L62=$D$139,(($J62-$K62)/$P62),(($J62-SUM($Z62:AH62))*$Q62))*IF($V62&lt;=AI$2,(DATEDIF(AH$2,$V62,"D")/365),IF($G62&gt;AH$2,(DATEDIF($G62,AI$2,"D")/365),1)))))))</f>
        <v>0</v>
      </c>
      <c r="AJ62" s="53">
        <f>IF($V62&lt;=AI$2,0,IF($O62&lt;=AI$2,0,IF($G62&gt;=AJ$2,0,IF($K62&gt;=$J62,0,IF($O62&lt;=AJ$2,($J62-(SUM($K62,SUM($Z62:AI62)))),IF($L62=$D$139,(($J62-$K62)/$P62),(($J62-SUM($Z62:AI62))*$Q62))*IF($V62&lt;=AJ$2,(DATEDIF(AI$2,$V62,"D")/365),IF($G62&gt;AI$2,(DATEDIF($G62,AJ$2,"D")/365),1)))))))</f>
        <v>0</v>
      </c>
      <c r="AK62" s="53">
        <f>IF($V62&lt;=AJ$2,0,IF($O62&lt;=AJ$2,0,IF($G62&gt;=AK$2,0,IF($K62&gt;=$J62,0,IF($O62&lt;=AK$2,($J62-(SUM($K62,SUM($Z62:AJ62)))),IF($L62=$D$139,(($J62-$K62)/$P62),(($J62-SUM($Z62:AJ62))*$Q62))*IF($V62&lt;=AK$2,(DATEDIF(AJ$2,$V62,"D")/365),IF($G62&gt;AJ$2,(DATEDIF($G62,AK$2,"D")/365),1)))))))</f>
        <v>0</v>
      </c>
      <c r="AL62" s="53">
        <f>IF($V62&lt;=AK$2,0,IF($O62&lt;=AK$2,0,IF($G62&gt;=AL$2,0,IF($K62&gt;=$J62,0,IF($O62&lt;=AL$2,($J62-(SUM($K62,SUM($Z62:AK62)))),IF($L62=$D$139,(($J62-$K62)/$P62),(($J62-SUM($Z62:AK62))*$Q62))*IF($V62&lt;=AL$2,(DATEDIF(AK$2,$V62,"D")/365),IF($G62&gt;AK$2,(DATEDIF($G62,AL$2,"D")/365),1)))))))</f>
        <v>0</v>
      </c>
      <c r="AM62" s="53">
        <f>IF($V62&lt;=AL$2,0,IF($O62&lt;=AL$2,0,IF($G62&gt;=AM$2,0,IF($K62&gt;=$J62,0,IF($O62&lt;=AM$2,($J62-(SUM($K62,SUM($Z62:AL62)))),IF($L62=$D$139,(($J62-$K62)/$P62),(($J62-SUM($Z62:AL62))*$Q62))*IF($V62&lt;=AM$2,(DATEDIF(AL$2,$V62,"D")/365),IF($G62&gt;AL$2,(DATEDIF($G62,AM$2,"D")/365),1)))))))</f>
        <v>0</v>
      </c>
      <c r="AN62" s="53">
        <f>IF($V62&lt;=AM$2,0,IF($O62&lt;=AM$2,0,IF($G62&gt;=AN$2,0,IF($K62&gt;=$J62,0,IF($O62&lt;=AN$2,($J62-(SUM($K62,SUM($Z62:AM62)))),IF($L62=$D$139,(($J62-$K62)/$P62),(($J62-SUM($Z62:AM62))*$Q62))*IF($V62&lt;=AN$2,(DATEDIF(AM$2,$V62,"D")/365),IF($G62&gt;AM$2,(DATEDIF($G62,AN$2,"D")/365),1)))))))</f>
        <v>0</v>
      </c>
      <c r="AO62" s="53">
        <f>IF($V62&lt;=AN$2,0,IF($O62&lt;=AN$2,0,IF($G62&gt;=AO$2,0,IF($K62&gt;=$J62,0,IF($O62&lt;=AO$2,($J62-(SUM($K62,SUM($Z62:AN62)))),IF($L62=$D$139,(($J62-$K62)/$P62),(($J62-SUM($Z62:AN62))*$Q62))*IF($V62&lt;=AO$2,(DATEDIF(AN$2,$V62,"D")/365),IF($G62&gt;AN$2,(DATEDIF($G62,AO$2,"D")/365),1)))))))</f>
        <v>0</v>
      </c>
      <c r="AP62" s="53">
        <f>IF($V62&lt;=AO$2,0,IF($O62&lt;=AO$2,0,IF($G62&gt;=AP$2,0,IF($K62&gt;=$J62,0,IF($O62&lt;=AP$2,($J62-(SUM($K62,SUM($Z62:AO62)))),IF($L62=$D$139,(($J62-$K62)/$P62),(($J62-SUM($Z62:AO62))*$Q62))*IF($V62&lt;=AP$2,(DATEDIF(AO$2,$V62,"D")/365),IF($G62&gt;AO$2,(DATEDIF($G62,AP$2,"D")/365),1)))))))</f>
        <v>0</v>
      </c>
      <c r="AQ62" s="53">
        <f>IF($V62&lt;=AP$2,0,IF($O62&lt;=AP$2,0,IF($G62&gt;=AQ$2,0,IF($K62&gt;=$J62,0,IF($O62&lt;=AQ$2,($J62-(SUM($K62,SUM($Z62:AP62)))),IF($L62=$D$139,(($J62-$K62)/$P62),(($J62-SUM($Z62:AP62))*$Q62))*IF($V62&lt;=AQ$2,(DATEDIF(AP$2,$V62,"D")/365),IF($G62&gt;AP$2,(DATEDIF($G62,AQ$2,"D")/365),1)))))))</f>
        <v>0</v>
      </c>
      <c r="AR62" s="53">
        <f>IF($V62&lt;=AQ$2,0,IF($O62&lt;=AQ$2,0,IF($G62&gt;=AR$2,0,IF($K62&gt;=$J62,0,IF($O62&lt;=AR$2,($J62-(SUM($K62,SUM($Z62:AQ62)))),IF($L62=$D$139,(($J62-$K62)/$P62),(($J62-SUM($Z62:AQ62))*$Q62))*IF($V62&lt;=AR$2,(DATEDIF(AQ$2,$V62,"D")/365),IF($G62&gt;AQ$2,(DATEDIF($G62,AR$2,"D")/365),1)))))))</f>
        <v>0</v>
      </c>
      <c r="AS62" s="53">
        <f>IF($V62&lt;=AR$2,0,IF($O62&lt;=AR$2,0,IF($G62&gt;=AS$2,0,IF($K62&gt;=$J62,0,IF($O62&lt;=AS$2,($J62-(SUM($K62,SUM($Z62:AR62)))),IF($L62=$D$139,(($J62-$K62)/$P62),(($J62-SUM($Z62:AR62))*$Q62))*IF($V62&lt;=AS$2,(DATEDIF(AR$2,$V62,"D")/365),IF($G62&gt;AR$2,(DATEDIF($G62,AS$2,"D")/365),1)))))))</f>
        <v>0</v>
      </c>
      <c r="AT62" s="53">
        <f>IF($V62&lt;=AS$2,0,IF($O62&lt;=AS$2,0,IF($G62&gt;=AT$2,0,IF($K62&gt;=$J62,0,IF($O62&lt;=AT$2,($J62-(SUM($K62,SUM($Z62:AS62)))),IF($L62=$D$139,(($J62-$K62)/$P62),(($J62-SUM($Z62:AS62))*$Q62))*IF($V62&lt;=AT$2,(DATEDIF(AS$2,$V62,"D")/365),IF($G62&gt;AS$2,(DATEDIF($G62,AT$2,"D")/365),1)))))))</f>
        <v>0</v>
      </c>
      <c r="AU62" s="53">
        <f>IF($V62&lt;=AT$2,0,IF($O62&lt;=AT$2,0,IF($G62&gt;=AU$2,0,IF($K62&gt;=$J62,0,IF($O62&lt;=AU$2,($J62-(SUM($K62,SUM($Z62:AT62)))),IF($L62=$D$139,(($J62-$K62)/$P62),(($J62-SUM($Z62:AT62))*$Q62))*IF($V62&lt;=AU$2,(DATEDIF(AT$2,$V62,"D")/365),IF($G62&gt;AT$2,(DATEDIF($G62,AU$2,"D")/365),1)))))))</f>
        <v>0</v>
      </c>
      <c r="AV62" s="53">
        <f>IF($V62&lt;=AU$2,0,IF($O62&lt;=AU$2,0,IF($G62&gt;=AV$2,0,IF($K62&gt;=$J62,0,IF($O62&lt;=AV$2,($J62-(SUM($K62,SUM($Z62:AU62)))),IF($L62=$D$139,(($J62-$K62)/$P62),(($J62-SUM($Z62:AU62))*$Q62))*IF($V62&lt;=AV$2,(DATEDIF(AU$2,$V62,"D")/365),IF($G62&gt;AU$2,(DATEDIF($G62,AV$2,"D")/365),1)))))))</f>
        <v>0</v>
      </c>
      <c r="AW62" s="53">
        <f>IF($V62&lt;=AV$2,0,IF($O62&lt;=AV$2,0,IF($G62&gt;=AW$2,0,IF($K62&gt;=$J62,0,IF($O62&lt;=AW$2,($J62-(SUM($K62,SUM($Z62:AV62)))),IF($L62=$D$139,(($J62-$K62)/$P62),(($J62-SUM($Z62:AV62))*$Q62))*IF($V62&lt;=AW$2,(DATEDIF(AV$2,$V62,"D")/365),IF($G62&gt;AV$2,(DATEDIF($G62,AW$2,"D")/365),1)))))))</f>
        <v>0</v>
      </c>
      <c r="AX62" s="53">
        <f>IF($V62&lt;=AW$2,0,IF($O62&lt;=AW$2,0,IF($G62&gt;=AX$2,0,IF($K62&gt;=$J62,0,IF($O62&lt;=AX$2,($J62-(SUM($K62,SUM($Z62:AW62)))),IF($L62=$D$139,(($J62-$K62)/$P62),(($J62-SUM($Z62:AW62))*$Q62))*IF($V62&lt;=AX$2,(DATEDIF(AW$2,$V62,"D")/365),IF($G62&gt;AW$2,(DATEDIF($G62,AX$2,"D")/365),1)))))))</f>
        <v>0</v>
      </c>
      <c r="AY62" s="53">
        <f>IF($V62&lt;=AX$2,0,IF($O62&lt;=AX$2,0,IF($G62&gt;=AY$2,0,IF($K62&gt;=$J62,0,IF($O62&lt;=AY$2,($J62-(SUM($K62,SUM($Z62:AX62)))),IF($L62=$D$139,(($J62-$K62)/$P62),(($J62-SUM($Z62:AX62))*$Q62))*IF($V62&lt;=AY$2,(DATEDIF(AX$2,$V62,"D")/365),IF($G62&gt;AX$2,(DATEDIF($G62,AY$2,"D")/365),1)))))))</f>
        <v>0</v>
      </c>
      <c r="AZ62" s="52"/>
      <c r="BA62" s="52"/>
      <c r="BB62" s="126">
        <f>IF($V62&lt;=BB$2,0,IF($G62&gt;=BB$2,0,IF($G62&gt;$W$3,(J62-Z62),IF($G62&lt;=$W$3,J62-SUM(W62,$Z62:Z62),0))))</f>
        <v>0</v>
      </c>
      <c r="BC62" s="53">
        <f t="shared" si="26"/>
        <v>0</v>
      </c>
      <c r="BD62" s="52">
        <f t="shared" si="26"/>
        <v>0</v>
      </c>
      <c r="BE62" s="53">
        <f t="shared" si="26"/>
        <v>0</v>
      </c>
      <c r="BF62" s="52">
        <f t="shared" si="26"/>
        <v>0</v>
      </c>
      <c r="BG62" s="53">
        <f t="shared" si="26"/>
        <v>0</v>
      </c>
      <c r="BH62" s="52">
        <f t="shared" si="26"/>
        <v>0</v>
      </c>
      <c r="BI62" s="53">
        <f t="shared" si="26"/>
        <v>0</v>
      </c>
      <c r="BJ62" s="52">
        <f t="shared" si="26"/>
        <v>0</v>
      </c>
      <c r="BK62" s="53">
        <f t="shared" si="26"/>
        <v>0</v>
      </c>
      <c r="BL62" s="52">
        <f t="shared" si="26"/>
        <v>0</v>
      </c>
      <c r="BM62" s="53">
        <f t="shared" si="26"/>
        <v>0</v>
      </c>
      <c r="BN62" s="52">
        <f t="shared" si="26"/>
        <v>0</v>
      </c>
      <c r="BO62" s="53">
        <f t="shared" si="26"/>
        <v>0</v>
      </c>
      <c r="BP62" s="52">
        <f t="shared" si="26"/>
        <v>0</v>
      </c>
      <c r="BQ62" s="53">
        <f t="shared" si="26"/>
        <v>0</v>
      </c>
      <c r="BR62" s="52">
        <f t="shared" si="24"/>
        <v>0</v>
      </c>
      <c r="BS62" s="53">
        <f t="shared" si="24"/>
        <v>0</v>
      </c>
      <c r="BT62" s="52">
        <f t="shared" si="24"/>
        <v>0</v>
      </c>
      <c r="BU62" s="53">
        <f t="shared" si="24"/>
        <v>0</v>
      </c>
      <c r="BV62" s="52">
        <f t="shared" si="24"/>
        <v>0</v>
      </c>
      <c r="BW62" s="53">
        <f t="shared" si="24"/>
        <v>0</v>
      </c>
      <c r="BX62" s="52">
        <f t="shared" si="24"/>
        <v>0</v>
      </c>
      <c r="BY62" s="53">
        <f t="shared" si="24"/>
        <v>0</v>
      </c>
      <c r="BZ62" s="52">
        <f t="shared" si="24"/>
        <v>0</v>
      </c>
      <c r="CA62" s="53">
        <f t="shared" si="24"/>
        <v>0</v>
      </c>
    </row>
    <row r="63" spans="1:79">
      <c r="A63" s="20">
        <v>62</v>
      </c>
      <c r="B63" s="20" t="s">
        <v>97</v>
      </c>
      <c r="C63" s="20" t="s">
        <v>126</v>
      </c>
      <c r="D63" s="2">
        <v>1985</v>
      </c>
      <c r="E63" s="3">
        <v>4</v>
      </c>
      <c r="F63" s="2">
        <v>1</v>
      </c>
      <c r="G63" s="55">
        <f t="shared" si="21"/>
        <v>31137</v>
      </c>
      <c r="H63" s="4">
        <v>0</v>
      </c>
      <c r="I63" s="1">
        <v>0</v>
      </c>
      <c r="J63" s="51">
        <f t="shared" si="22"/>
        <v>0</v>
      </c>
      <c r="K63" s="54">
        <f t="shared" si="23"/>
        <v>0</v>
      </c>
      <c r="L63" s="4" t="s">
        <v>96</v>
      </c>
      <c r="M63" s="54">
        <f t="shared" si="15"/>
        <v>30</v>
      </c>
      <c r="N63" s="53">
        <f t="shared" si="3"/>
        <v>29.019178082191782</v>
      </c>
      <c r="O63" s="55">
        <f t="shared" si="4"/>
        <v>42094</v>
      </c>
      <c r="P63" s="53">
        <f t="shared" si="5"/>
        <v>0.98082191780821759</v>
      </c>
      <c r="Q63" s="111">
        <f t="shared" si="6"/>
        <v>0</v>
      </c>
      <c r="R63" s="150" t="s">
        <v>130</v>
      </c>
      <c r="S63" s="151">
        <v>17</v>
      </c>
      <c r="T63" s="152">
        <v>4</v>
      </c>
      <c r="U63" s="151">
        <v>2035</v>
      </c>
      <c r="V63" s="116">
        <f t="shared" si="19"/>
        <v>54878</v>
      </c>
      <c r="W63" s="53">
        <f t="shared" si="8"/>
        <v>0</v>
      </c>
      <c r="X63" s="53">
        <f t="shared" si="9"/>
        <v>0</v>
      </c>
      <c r="Y63" s="53">
        <f t="shared" si="10"/>
        <v>0</v>
      </c>
      <c r="Z63" s="53">
        <f t="shared" si="20"/>
        <v>0</v>
      </c>
      <c r="AA63" s="53">
        <f>IF($V63&lt;=Z$2,0,IF($O63&lt;=Z$2,0,IF($G63&gt;=AA$2,0,IF($K63&gt;=$J63,0,IF($O63&lt;=AA$2,($J63-(SUM($K63,SUM($Z63:Z63)))),IF($L63=$D$139,(($J63-$K63)/$P63),(($J63-SUM($Z63:Z63))*$Q63))*IF($V63&lt;=AA$2,(DATEDIF(Z$2,$V63,"D")/365),IF($G63&gt;Z$2,(DATEDIF($G63,AA$2,"D")/365),1)))))))</f>
        <v>0</v>
      </c>
      <c r="AB63" s="53">
        <f>IF($V63&lt;=AA$2,0,IF($O63&lt;=AA$2,0,IF($G63&gt;=AB$2,0,IF($K63&gt;=$J63,0,IF($O63&lt;=AB$2,($J63-(SUM($K63,SUM($Z63:AA63)))),IF($L63=$D$139,(($J63-$K63)/$P63),(($J63-SUM($Z63:AA63))*$Q63))*IF($V63&lt;=AB$2,(DATEDIF(AA$2,$V63,"D")/365),IF($G63&gt;AA$2,(DATEDIF($G63,AB$2,"D")/365),1)))))))</f>
        <v>0</v>
      </c>
      <c r="AC63" s="53">
        <f>IF($V63&lt;=AB$2,0,IF($O63&lt;=AB$2,0,IF($G63&gt;=AC$2,0,IF($K63&gt;=$J63,0,IF($O63&lt;=AC$2,($J63-(SUM($K63,SUM($Z63:AB63)))),IF($L63=$D$139,(($J63-$K63)/$P63),(($J63-SUM($Z63:AB63))*$Q63))*IF($V63&lt;=AC$2,(DATEDIF(AB$2,$V63,"D")/365),IF($G63&gt;AB$2,(DATEDIF($G63,AC$2,"D")/365),1)))))))</f>
        <v>0</v>
      </c>
      <c r="AD63" s="53">
        <f>IF($V63&lt;=AC$2,0,IF($O63&lt;=AC$2,0,IF($G63&gt;=AD$2,0,IF($K63&gt;=$J63,0,IF($O63&lt;=AD$2,($J63-(SUM($K63,SUM($Z63:AC63)))),IF($L63=$D$139,(($J63-$K63)/$P63),(($J63-SUM($Z63:AC63))*$Q63))*IF($V63&lt;=AD$2,(DATEDIF(AC$2,$V63,"D")/365),IF($G63&gt;AC$2,(DATEDIF($G63,AD$2,"D")/365),1)))))))</f>
        <v>0</v>
      </c>
      <c r="AE63" s="53">
        <f>IF($V63&lt;=AD$2,0,IF($O63&lt;=AD$2,0,IF($G63&gt;=AE$2,0,IF($K63&gt;=$J63,0,IF($O63&lt;=AE$2,($J63-(SUM($K63,SUM($Z63:AD63)))),IF($L63=$D$139,(($J63-$K63)/$P63),(($J63-SUM($Z63:AD63))*$Q63))*IF($V63&lt;=AE$2,(DATEDIF(AD$2,$V63,"D")/365),IF($G63&gt;AD$2,(DATEDIF($G63,AE$2,"D")/365),1)))))))</f>
        <v>0</v>
      </c>
      <c r="AF63" s="53">
        <f>IF($V63&lt;=AE$2,0,IF($O63&lt;=AE$2,0,IF($G63&gt;=AF$2,0,IF($K63&gt;=$J63,0,IF($O63&lt;=AF$2,($J63-(SUM($K63,SUM($Z63:AE63)))),IF($L63=$D$139,(($J63-$K63)/$P63),(($J63-SUM($Z63:AE63))*$Q63))*IF($V63&lt;=AF$2,(DATEDIF(AE$2,$V63,"D")/365),IF($G63&gt;AE$2,(DATEDIF($G63,AF$2,"D")/365),1)))))))</f>
        <v>0</v>
      </c>
      <c r="AG63" s="53">
        <f>IF($V63&lt;=AF$2,0,IF($O63&lt;=AF$2,0,IF($G63&gt;=AG$2,0,IF($K63&gt;=$J63,0,IF($O63&lt;=AG$2,($J63-(SUM($K63,SUM($Z63:AF63)))),IF($L63=$D$139,(($J63-$K63)/$P63),(($J63-SUM($Z63:AF63))*$Q63))*IF($V63&lt;=AG$2,(DATEDIF(AF$2,$V63,"D")/365),IF($G63&gt;AF$2,(DATEDIF($G63,AG$2,"D")/365),1)))))))</f>
        <v>0</v>
      </c>
      <c r="AH63" s="53">
        <f>IF($V63&lt;=AG$2,0,IF($O63&lt;=AG$2,0,IF($G63&gt;=AH$2,0,IF($K63&gt;=$J63,0,IF($O63&lt;=AH$2,($J63-(SUM($K63,SUM($Z63:AG63)))),IF($L63=$D$139,(($J63-$K63)/$P63),(($J63-SUM($Z63:AG63))*$Q63))*IF($V63&lt;=AH$2,(DATEDIF(AG$2,$V63,"D")/365),IF($G63&gt;AG$2,(DATEDIF($G63,AH$2,"D")/365),1)))))))</f>
        <v>0</v>
      </c>
      <c r="AI63" s="53">
        <f>IF($V63&lt;=AH$2,0,IF($O63&lt;=AH$2,0,IF($G63&gt;=AI$2,0,IF($K63&gt;=$J63,0,IF($O63&lt;=AI$2,($J63-(SUM($K63,SUM($Z63:AH63)))),IF($L63=$D$139,(($J63-$K63)/$P63),(($J63-SUM($Z63:AH63))*$Q63))*IF($V63&lt;=AI$2,(DATEDIF(AH$2,$V63,"D")/365),IF($G63&gt;AH$2,(DATEDIF($G63,AI$2,"D")/365),1)))))))</f>
        <v>0</v>
      </c>
      <c r="AJ63" s="53">
        <f>IF($V63&lt;=AI$2,0,IF($O63&lt;=AI$2,0,IF($G63&gt;=AJ$2,0,IF($K63&gt;=$J63,0,IF($O63&lt;=AJ$2,($J63-(SUM($K63,SUM($Z63:AI63)))),IF($L63=$D$139,(($J63-$K63)/$P63),(($J63-SUM($Z63:AI63))*$Q63))*IF($V63&lt;=AJ$2,(DATEDIF(AI$2,$V63,"D")/365),IF($G63&gt;AI$2,(DATEDIF($G63,AJ$2,"D")/365),1)))))))</f>
        <v>0</v>
      </c>
      <c r="AK63" s="53">
        <f>IF($V63&lt;=AJ$2,0,IF($O63&lt;=AJ$2,0,IF($G63&gt;=AK$2,0,IF($K63&gt;=$J63,0,IF($O63&lt;=AK$2,($J63-(SUM($K63,SUM($Z63:AJ63)))),IF($L63=$D$139,(($J63-$K63)/$P63),(($J63-SUM($Z63:AJ63))*$Q63))*IF($V63&lt;=AK$2,(DATEDIF(AJ$2,$V63,"D")/365),IF($G63&gt;AJ$2,(DATEDIF($G63,AK$2,"D")/365),1)))))))</f>
        <v>0</v>
      </c>
      <c r="AL63" s="53">
        <f>IF($V63&lt;=AK$2,0,IF($O63&lt;=AK$2,0,IF($G63&gt;=AL$2,0,IF($K63&gt;=$J63,0,IF($O63&lt;=AL$2,($J63-(SUM($K63,SUM($Z63:AK63)))),IF($L63=$D$139,(($J63-$K63)/$P63),(($J63-SUM($Z63:AK63))*$Q63))*IF($V63&lt;=AL$2,(DATEDIF(AK$2,$V63,"D")/365),IF($G63&gt;AK$2,(DATEDIF($G63,AL$2,"D")/365),1)))))))</f>
        <v>0</v>
      </c>
      <c r="AM63" s="53">
        <f>IF($V63&lt;=AL$2,0,IF($O63&lt;=AL$2,0,IF($G63&gt;=AM$2,0,IF($K63&gt;=$J63,0,IF($O63&lt;=AM$2,($J63-(SUM($K63,SUM($Z63:AL63)))),IF($L63=$D$139,(($J63-$K63)/$P63),(($J63-SUM($Z63:AL63))*$Q63))*IF($V63&lt;=AM$2,(DATEDIF(AL$2,$V63,"D")/365),IF($G63&gt;AL$2,(DATEDIF($G63,AM$2,"D")/365),1)))))))</f>
        <v>0</v>
      </c>
      <c r="AN63" s="53">
        <f>IF($V63&lt;=AM$2,0,IF($O63&lt;=AM$2,0,IF($G63&gt;=AN$2,0,IF($K63&gt;=$J63,0,IF($O63&lt;=AN$2,($J63-(SUM($K63,SUM($Z63:AM63)))),IF($L63=$D$139,(($J63-$K63)/$P63),(($J63-SUM($Z63:AM63))*$Q63))*IF($V63&lt;=AN$2,(DATEDIF(AM$2,$V63,"D")/365),IF($G63&gt;AM$2,(DATEDIF($G63,AN$2,"D")/365),1)))))))</f>
        <v>0</v>
      </c>
      <c r="AO63" s="53">
        <f>IF($V63&lt;=AN$2,0,IF($O63&lt;=AN$2,0,IF($G63&gt;=AO$2,0,IF($K63&gt;=$J63,0,IF($O63&lt;=AO$2,($J63-(SUM($K63,SUM($Z63:AN63)))),IF($L63=$D$139,(($J63-$K63)/$P63),(($J63-SUM($Z63:AN63))*$Q63))*IF($V63&lt;=AO$2,(DATEDIF(AN$2,$V63,"D")/365),IF($G63&gt;AN$2,(DATEDIF($G63,AO$2,"D")/365),1)))))))</f>
        <v>0</v>
      </c>
      <c r="AP63" s="53">
        <f>IF($V63&lt;=AO$2,0,IF($O63&lt;=AO$2,0,IF($G63&gt;=AP$2,0,IF($K63&gt;=$J63,0,IF($O63&lt;=AP$2,($J63-(SUM($K63,SUM($Z63:AO63)))),IF($L63=$D$139,(($J63-$K63)/$P63),(($J63-SUM($Z63:AO63))*$Q63))*IF($V63&lt;=AP$2,(DATEDIF(AO$2,$V63,"D")/365),IF($G63&gt;AO$2,(DATEDIF($G63,AP$2,"D")/365),1)))))))</f>
        <v>0</v>
      </c>
      <c r="AQ63" s="53">
        <f>IF($V63&lt;=AP$2,0,IF($O63&lt;=AP$2,0,IF($G63&gt;=AQ$2,0,IF($K63&gt;=$J63,0,IF($O63&lt;=AQ$2,($J63-(SUM($K63,SUM($Z63:AP63)))),IF($L63=$D$139,(($J63-$K63)/$P63),(($J63-SUM($Z63:AP63))*$Q63))*IF($V63&lt;=AQ$2,(DATEDIF(AP$2,$V63,"D")/365),IF($G63&gt;AP$2,(DATEDIF($G63,AQ$2,"D")/365),1)))))))</f>
        <v>0</v>
      </c>
      <c r="AR63" s="53">
        <f>IF($V63&lt;=AQ$2,0,IF($O63&lt;=AQ$2,0,IF($G63&gt;=AR$2,0,IF($K63&gt;=$J63,0,IF($O63&lt;=AR$2,($J63-(SUM($K63,SUM($Z63:AQ63)))),IF($L63=$D$139,(($J63-$K63)/$P63),(($J63-SUM($Z63:AQ63))*$Q63))*IF($V63&lt;=AR$2,(DATEDIF(AQ$2,$V63,"D")/365),IF($G63&gt;AQ$2,(DATEDIF($G63,AR$2,"D")/365),1)))))))</f>
        <v>0</v>
      </c>
      <c r="AS63" s="53">
        <f>IF($V63&lt;=AR$2,0,IF($O63&lt;=AR$2,0,IF($G63&gt;=AS$2,0,IF($K63&gt;=$J63,0,IF($O63&lt;=AS$2,($J63-(SUM($K63,SUM($Z63:AR63)))),IF($L63=$D$139,(($J63-$K63)/$P63),(($J63-SUM($Z63:AR63))*$Q63))*IF($V63&lt;=AS$2,(DATEDIF(AR$2,$V63,"D")/365),IF($G63&gt;AR$2,(DATEDIF($G63,AS$2,"D")/365),1)))))))</f>
        <v>0</v>
      </c>
      <c r="AT63" s="53">
        <f>IF($V63&lt;=AS$2,0,IF($O63&lt;=AS$2,0,IF($G63&gt;=AT$2,0,IF($K63&gt;=$J63,0,IF($O63&lt;=AT$2,($J63-(SUM($K63,SUM($Z63:AS63)))),IF($L63=$D$139,(($J63-$K63)/$P63),(($J63-SUM($Z63:AS63))*$Q63))*IF($V63&lt;=AT$2,(DATEDIF(AS$2,$V63,"D")/365),IF($G63&gt;AS$2,(DATEDIF($G63,AT$2,"D")/365),1)))))))</f>
        <v>0</v>
      </c>
      <c r="AU63" s="53">
        <f>IF($V63&lt;=AT$2,0,IF($O63&lt;=AT$2,0,IF($G63&gt;=AU$2,0,IF($K63&gt;=$J63,0,IF($O63&lt;=AU$2,($J63-(SUM($K63,SUM($Z63:AT63)))),IF($L63=$D$139,(($J63-$K63)/$P63),(($J63-SUM($Z63:AT63))*$Q63))*IF($V63&lt;=AU$2,(DATEDIF(AT$2,$V63,"D")/365),IF($G63&gt;AT$2,(DATEDIF($G63,AU$2,"D")/365),1)))))))</f>
        <v>0</v>
      </c>
      <c r="AV63" s="53">
        <f>IF($V63&lt;=AU$2,0,IF($O63&lt;=AU$2,0,IF($G63&gt;=AV$2,0,IF($K63&gt;=$J63,0,IF($O63&lt;=AV$2,($J63-(SUM($K63,SUM($Z63:AU63)))),IF($L63=$D$139,(($J63-$K63)/$P63),(($J63-SUM($Z63:AU63))*$Q63))*IF($V63&lt;=AV$2,(DATEDIF(AU$2,$V63,"D")/365),IF($G63&gt;AU$2,(DATEDIF($G63,AV$2,"D")/365),1)))))))</f>
        <v>0</v>
      </c>
      <c r="AW63" s="53">
        <f>IF($V63&lt;=AV$2,0,IF($O63&lt;=AV$2,0,IF($G63&gt;=AW$2,0,IF($K63&gt;=$J63,0,IF($O63&lt;=AW$2,($J63-(SUM($K63,SUM($Z63:AV63)))),IF($L63=$D$139,(($J63-$K63)/$P63),(($J63-SUM($Z63:AV63))*$Q63))*IF($V63&lt;=AW$2,(DATEDIF(AV$2,$V63,"D")/365),IF($G63&gt;AV$2,(DATEDIF($G63,AW$2,"D")/365),1)))))))</f>
        <v>0</v>
      </c>
      <c r="AX63" s="53">
        <f>IF($V63&lt;=AW$2,0,IF($O63&lt;=AW$2,0,IF($G63&gt;=AX$2,0,IF($K63&gt;=$J63,0,IF($O63&lt;=AX$2,($J63-(SUM($K63,SUM($Z63:AW63)))),IF($L63=$D$139,(($J63-$K63)/$P63),(($J63-SUM($Z63:AW63))*$Q63))*IF($V63&lt;=AX$2,(DATEDIF(AW$2,$V63,"D")/365),IF($G63&gt;AW$2,(DATEDIF($G63,AX$2,"D")/365),1)))))))</f>
        <v>0</v>
      </c>
      <c r="AY63" s="53">
        <f>IF($V63&lt;=AX$2,0,IF($O63&lt;=AX$2,0,IF($G63&gt;=AY$2,0,IF($K63&gt;=$J63,0,IF($O63&lt;=AY$2,($J63-(SUM($K63,SUM($Z63:AX63)))),IF($L63=$D$139,(($J63-$K63)/$P63),(($J63-SUM($Z63:AX63))*$Q63))*IF($V63&lt;=AY$2,(DATEDIF(AX$2,$V63,"D")/365),IF($G63&gt;AX$2,(DATEDIF($G63,AY$2,"D")/365),1)))))))</f>
        <v>0</v>
      </c>
      <c r="AZ63" s="52"/>
      <c r="BA63" s="52"/>
      <c r="BB63" s="126">
        <f>IF($V63&lt;=BB$2,0,IF($G63&gt;=BB$2,0,IF($G63&gt;$W$3,(J63-Z63),IF($G63&lt;=$W$3,J63-SUM(W63,$Z63:Z63),0))))</f>
        <v>0</v>
      </c>
      <c r="BC63" s="53">
        <f t="shared" si="26"/>
        <v>0</v>
      </c>
      <c r="BD63" s="52">
        <f t="shared" si="26"/>
        <v>0</v>
      </c>
      <c r="BE63" s="53">
        <f t="shared" si="26"/>
        <v>0</v>
      </c>
      <c r="BF63" s="52">
        <f t="shared" si="26"/>
        <v>0</v>
      </c>
      <c r="BG63" s="53">
        <f t="shared" si="26"/>
        <v>0</v>
      </c>
      <c r="BH63" s="52">
        <f t="shared" si="26"/>
        <v>0</v>
      </c>
      <c r="BI63" s="53">
        <f t="shared" si="26"/>
        <v>0</v>
      </c>
      <c r="BJ63" s="52">
        <f t="shared" si="26"/>
        <v>0</v>
      </c>
      <c r="BK63" s="53">
        <f t="shared" si="26"/>
        <v>0</v>
      </c>
      <c r="BL63" s="52">
        <f t="shared" si="26"/>
        <v>0</v>
      </c>
      <c r="BM63" s="53">
        <f t="shared" si="26"/>
        <v>0</v>
      </c>
      <c r="BN63" s="52">
        <f t="shared" si="26"/>
        <v>0</v>
      </c>
      <c r="BO63" s="53">
        <f t="shared" si="26"/>
        <v>0</v>
      </c>
      <c r="BP63" s="52">
        <f t="shared" si="26"/>
        <v>0</v>
      </c>
      <c r="BQ63" s="53">
        <f t="shared" si="26"/>
        <v>0</v>
      </c>
      <c r="BR63" s="52">
        <f t="shared" si="24"/>
        <v>0</v>
      </c>
      <c r="BS63" s="53">
        <f t="shared" si="24"/>
        <v>0</v>
      </c>
      <c r="BT63" s="52">
        <f t="shared" si="24"/>
        <v>0</v>
      </c>
      <c r="BU63" s="53">
        <f t="shared" si="24"/>
        <v>0</v>
      </c>
      <c r="BV63" s="52">
        <f t="shared" si="24"/>
        <v>0</v>
      </c>
      <c r="BW63" s="53">
        <f t="shared" si="24"/>
        <v>0</v>
      </c>
      <c r="BX63" s="52">
        <f t="shared" si="24"/>
        <v>0</v>
      </c>
      <c r="BY63" s="53">
        <f t="shared" si="24"/>
        <v>0</v>
      </c>
      <c r="BZ63" s="52">
        <f t="shared" si="24"/>
        <v>0</v>
      </c>
      <c r="CA63" s="53">
        <f t="shared" si="24"/>
        <v>0</v>
      </c>
    </row>
    <row r="64" spans="1:79">
      <c r="A64" s="20">
        <v>63</v>
      </c>
      <c r="B64" s="20" t="s">
        <v>97</v>
      </c>
      <c r="C64" s="20" t="s">
        <v>126</v>
      </c>
      <c r="D64" s="2">
        <v>1985</v>
      </c>
      <c r="E64" s="3">
        <v>4</v>
      </c>
      <c r="F64" s="2">
        <v>1</v>
      </c>
      <c r="G64" s="55">
        <f t="shared" si="21"/>
        <v>31137</v>
      </c>
      <c r="H64" s="4">
        <v>0</v>
      </c>
      <c r="I64" s="1">
        <v>0</v>
      </c>
      <c r="J64" s="51">
        <f t="shared" si="22"/>
        <v>0</v>
      </c>
      <c r="K64" s="54">
        <f t="shared" si="23"/>
        <v>0</v>
      </c>
      <c r="L64" s="4" t="s">
        <v>96</v>
      </c>
      <c r="M64" s="54">
        <f t="shared" si="15"/>
        <v>30</v>
      </c>
      <c r="N64" s="53">
        <f t="shared" si="3"/>
        <v>29.019178082191782</v>
      </c>
      <c r="O64" s="55">
        <f t="shared" si="4"/>
        <v>42094</v>
      </c>
      <c r="P64" s="53">
        <f t="shared" si="5"/>
        <v>0.98082191780821759</v>
      </c>
      <c r="Q64" s="111">
        <f t="shared" si="6"/>
        <v>0</v>
      </c>
      <c r="R64" s="150" t="s">
        <v>130</v>
      </c>
      <c r="S64" s="151">
        <v>17</v>
      </c>
      <c r="T64" s="152">
        <v>4</v>
      </c>
      <c r="U64" s="151">
        <v>2035</v>
      </c>
      <c r="V64" s="116">
        <f t="shared" si="19"/>
        <v>54878</v>
      </c>
      <c r="W64" s="53">
        <f t="shared" si="8"/>
        <v>0</v>
      </c>
      <c r="X64" s="53">
        <f t="shared" si="9"/>
        <v>0</v>
      </c>
      <c r="Y64" s="53">
        <f t="shared" si="10"/>
        <v>0</v>
      </c>
      <c r="Z64" s="53">
        <f t="shared" si="20"/>
        <v>0</v>
      </c>
      <c r="AA64" s="53">
        <f>IF($V64&lt;=Z$2,0,IF($O64&lt;=Z$2,0,IF($G64&gt;=AA$2,0,IF($K64&gt;=$J64,0,IF($O64&lt;=AA$2,($J64-(SUM($K64,SUM($Z64:Z64)))),IF($L64=$D$139,(($J64-$K64)/$P64),(($J64-SUM($Z64:Z64))*$Q64))*IF($V64&lt;=AA$2,(DATEDIF(Z$2,$V64,"D")/365),IF($G64&gt;Z$2,(DATEDIF($G64,AA$2,"D")/365),1)))))))</f>
        <v>0</v>
      </c>
      <c r="AB64" s="53">
        <f>IF($V64&lt;=AA$2,0,IF($O64&lt;=AA$2,0,IF($G64&gt;=AB$2,0,IF($K64&gt;=$J64,0,IF($O64&lt;=AB$2,($J64-(SUM($K64,SUM($Z64:AA64)))),IF($L64=$D$139,(($J64-$K64)/$P64),(($J64-SUM($Z64:AA64))*$Q64))*IF($V64&lt;=AB$2,(DATEDIF(AA$2,$V64,"D")/365),IF($G64&gt;AA$2,(DATEDIF($G64,AB$2,"D")/365),1)))))))</f>
        <v>0</v>
      </c>
      <c r="AC64" s="53">
        <f>IF($V64&lt;=AB$2,0,IF($O64&lt;=AB$2,0,IF($G64&gt;=AC$2,0,IF($K64&gt;=$J64,0,IF($O64&lt;=AC$2,($J64-(SUM($K64,SUM($Z64:AB64)))),IF($L64=$D$139,(($J64-$K64)/$P64),(($J64-SUM($Z64:AB64))*$Q64))*IF($V64&lt;=AC$2,(DATEDIF(AB$2,$V64,"D")/365),IF($G64&gt;AB$2,(DATEDIF($G64,AC$2,"D")/365),1)))))))</f>
        <v>0</v>
      </c>
      <c r="AD64" s="53">
        <f>IF($V64&lt;=AC$2,0,IF($O64&lt;=AC$2,0,IF($G64&gt;=AD$2,0,IF($K64&gt;=$J64,0,IF($O64&lt;=AD$2,($J64-(SUM($K64,SUM($Z64:AC64)))),IF($L64=$D$139,(($J64-$K64)/$P64),(($J64-SUM($Z64:AC64))*$Q64))*IF($V64&lt;=AD$2,(DATEDIF(AC$2,$V64,"D")/365),IF($G64&gt;AC$2,(DATEDIF($G64,AD$2,"D")/365),1)))))))</f>
        <v>0</v>
      </c>
      <c r="AE64" s="53">
        <f>IF($V64&lt;=AD$2,0,IF($O64&lt;=AD$2,0,IF($G64&gt;=AE$2,0,IF($K64&gt;=$J64,0,IF($O64&lt;=AE$2,($J64-(SUM($K64,SUM($Z64:AD64)))),IF($L64=$D$139,(($J64-$K64)/$P64),(($J64-SUM($Z64:AD64))*$Q64))*IF($V64&lt;=AE$2,(DATEDIF(AD$2,$V64,"D")/365),IF($G64&gt;AD$2,(DATEDIF($G64,AE$2,"D")/365),1)))))))</f>
        <v>0</v>
      </c>
      <c r="AF64" s="53">
        <f>IF($V64&lt;=AE$2,0,IF($O64&lt;=AE$2,0,IF($G64&gt;=AF$2,0,IF($K64&gt;=$J64,0,IF($O64&lt;=AF$2,($J64-(SUM($K64,SUM($Z64:AE64)))),IF($L64=$D$139,(($J64-$K64)/$P64),(($J64-SUM($Z64:AE64))*$Q64))*IF($V64&lt;=AF$2,(DATEDIF(AE$2,$V64,"D")/365),IF($G64&gt;AE$2,(DATEDIF($G64,AF$2,"D")/365),1)))))))</f>
        <v>0</v>
      </c>
      <c r="AG64" s="53">
        <f>IF($V64&lt;=AF$2,0,IF($O64&lt;=AF$2,0,IF($G64&gt;=AG$2,0,IF($K64&gt;=$J64,0,IF($O64&lt;=AG$2,($J64-(SUM($K64,SUM($Z64:AF64)))),IF($L64=$D$139,(($J64-$K64)/$P64),(($J64-SUM($Z64:AF64))*$Q64))*IF($V64&lt;=AG$2,(DATEDIF(AF$2,$V64,"D")/365),IF($G64&gt;AF$2,(DATEDIF($G64,AG$2,"D")/365),1)))))))</f>
        <v>0</v>
      </c>
      <c r="AH64" s="53">
        <f>IF($V64&lt;=AG$2,0,IF($O64&lt;=AG$2,0,IF($G64&gt;=AH$2,0,IF($K64&gt;=$J64,0,IF($O64&lt;=AH$2,($J64-(SUM($K64,SUM($Z64:AG64)))),IF($L64=$D$139,(($J64-$K64)/$P64),(($J64-SUM($Z64:AG64))*$Q64))*IF($V64&lt;=AH$2,(DATEDIF(AG$2,$V64,"D")/365),IF($G64&gt;AG$2,(DATEDIF($G64,AH$2,"D")/365),1)))))))</f>
        <v>0</v>
      </c>
      <c r="AI64" s="53">
        <f>IF($V64&lt;=AH$2,0,IF($O64&lt;=AH$2,0,IF($G64&gt;=AI$2,0,IF($K64&gt;=$J64,0,IF($O64&lt;=AI$2,($J64-(SUM($K64,SUM($Z64:AH64)))),IF($L64=$D$139,(($J64-$K64)/$P64),(($J64-SUM($Z64:AH64))*$Q64))*IF($V64&lt;=AI$2,(DATEDIF(AH$2,$V64,"D")/365),IF($G64&gt;AH$2,(DATEDIF($G64,AI$2,"D")/365),1)))))))</f>
        <v>0</v>
      </c>
      <c r="AJ64" s="53">
        <f>IF($V64&lt;=AI$2,0,IF($O64&lt;=AI$2,0,IF($G64&gt;=AJ$2,0,IF($K64&gt;=$J64,0,IF($O64&lt;=AJ$2,($J64-(SUM($K64,SUM($Z64:AI64)))),IF($L64=$D$139,(($J64-$K64)/$P64),(($J64-SUM($Z64:AI64))*$Q64))*IF($V64&lt;=AJ$2,(DATEDIF(AI$2,$V64,"D")/365),IF($G64&gt;AI$2,(DATEDIF($G64,AJ$2,"D")/365),1)))))))</f>
        <v>0</v>
      </c>
      <c r="AK64" s="53">
        <f>IF($V64&lt;=AJ$2,0,IF($O64&lt;=AJ$2,0,IF($G64&gt;=AK$2,0,IF($K64&gt;=$J64,0,IF($O64&lt;=AK$2,($J64-(SUM($K64,SUM($Z64:AJ64)))),IF($L64=$D$139,(($J64-$K64)/$P64),(($J64-SUM($Z64:AJ64))*$Q64))*IF($V64&lt;=AK$2,(DATEDIF(AJ$2,$V64,"D")/365),IF($G64&gt;AJ$2,(DATEDIF($G64,AK$2,"D")/365),1)))))))</f>
        <v>0</v>
      </c>
      <c r="AL64" s="53">
        <f>IF($V64&lt;=AK$2,0,IF($O64&lt;=AK$2,0,IF($G64&gt;=AL$2,0,IF($K64&gt;=$J64,0,IF($O64&lt;=AL$2,($J64-(SUM($K64,SUM($Z64:AK64)))),IF($L64=$D$139,(($J64-$K64)/$P64),(($J64-SUM($Z64:AK64))*$Q64))*IF($V64&lt;=AL$2,(DATEDIF(AK$2,$V64,"D")/365),IF($G64&gt;AK$2,(DATEDIF($G64,AL$2,"D")/365),1)))))))</f>
        <v>0</v>
      </c>
      <c r="AM64" s="53">
        <f>IF($V64&lt;=AL$2,0,IF($O64&lt;=AL$2,0,IF($G64&gt;=AM$2,0,IF($K64&gt;=$J64,0,IF($O64&lt;=AM$2,($J64-(SUM($K64,SUM($Z64:AL64)))),IF($L64=$D$139,(($J64-$K64)/$P64),(($J64-SUM($Z64:AL64))*$Q64))*IF($V64&lt;=AM$2,(DATEDIF(AL$2,$V64,"D")/365),IF($G64&gt;AL$2,(DATEDIF($G64,AM$2,"D")/365),1)))))))</f>
        <v>0</v>
      </c>
      <c r="AN64" s="53">
        <f>IF($V64&lt;=AM$2,0,IF($O64&lt;=AM$2,0,IF($G64&gt;=AN$2,0,IF($K64&gt;=$J64,0,IF($O64&lt;=AN$2,($J64-(SUM($K64,SUM($Z64:AM64)))),IF($L64=$D$139,(($J64-$K64)/$P64),(($J64-SUM($Z64:AM64))*$Q64))*IF($V64&lt;=AN$2,(DATEDIF(AM$2,$V64,"D")/365),IF($G64&gt;AM$2,(DATEDIF($G64,AN$2,"D")/365),1)))))))</f>
        <v>0</v>
      </c>
      <c r="AO64" s="53">
        <f>IF($V64&lt;=AN$2,0,IF($O64&lt;=AN$2,0,IF($G64&gt;=AO$2,0,IF($K64&gt;=$J64,0,IF($O64&lt;=AO$2,($J64-(SUM($K64,SUM($Z64:AN64)))),IF($L64=$D$139,(($J64-$K64)/$P64),(($J64-SUM($Z64:AN64))*$Q64))*IF($V64&lt;=AO$2,(DATEDIF(AN$2,$V64,"D")/365),IF($G64&gt;AN$2,(DATEDIF($G64,AO$2,"D")/365),1)))))))</f>
        <v>0</v>
      </c>
      <c r="AP64" s="53">
        <f>IF($V64&lt;=AO$2,0,IF($O64&lt;=AO$2,0,IF($G64&gt;=AP$2,0,IF($K64&gt;=$J64,0,IF($O64&lt;=AP$2,($J64-(SUM($K64,SUM($Z64:AO64)))),IF($L64=$D$139,(($J64-$K64)/$P64),(($J64-SUM($Z64:AO64))*$Q64))*IF($V64&lt;=AP$2,(DATEDIF(AO$2,$V64,"D")/365),IF($G64&gt;AO$2,(DATEDIF($G64,AP$2,"D")/365),1)))))))</f>
        <v>0</v>
      </c>
      <c r="AQ64" s="53">
        <f>IF($V64&lt;=AP$2,0,IF($O64&lt;=AP$2,0,IF($G64&gt;=AQ$2,0,IF($K64&gt;=$J64,0,IF($O64&lt;=AQ$2,($J64-(SUM($K64,SUM($Z64:AP64)))),IF($L64=$D$139,(($J64-$K64)/$P64),(($J64-SUM($Z64:AP64))*$Q64))*IF($V64&lt;=AQ$2,(DATEDIF(AP$2,$V64,"D")/365),IF($G64&gt;AP$2,(DATEDIF($G64,AQ$2,"D")/365),1)))))))</f>
        <v>0</v>
      </c>
      <c r="AR64" s="53">
        <f>IF($V64&lt;=AQ$2,0,IF($O64&lt;=AQ$2,0,IF($G64&gt;=AR$2,0,IF($K64&gt;=$J64,0,IF($O64&lt;=AR$2,($J64-(SUM($K64,SUM($Z64:AQ64)))),IF($L64=$D$139,(($J64-$K64)/$P64),(($J64-SUM($Z64:AQ64))*$Q64))*IF($V64&lt;=AR$2,(DATEDIF(AQ$2,$V64,"D")/365),IF($G64&gt;AQ$2,(DATEDIF($G64,AR$2,"D")/365),1)))))))</f>
        <v>0</v>
      </c>
      <c r="AS64" s="53">
        <f>IF($V64&lt;=AR$2,0,IF($O64&lt;=AR$2,0,IF($G64&gt;=AS$2,0,IF($K64&gt;=$J64,0,IF($O64&lt;=AS$2,($J64-(SUM($K64,SUM($Z64:AR64)))),IF($L64=$D$139,(($J64-$K64)/$P64),(($J64-SUM($Z64:AR64))*$Q64))*IF($V64&lt;=AS$2,(DATEDIF(AR$2,$V64,"D")/365),IF($G64&gt;AR$2,(DATEDIF($G64,AS$2,"D")/365),1)))))))</f>
        <v>0</v>
      </c>
      <c r="AT64" s="53">
        <f>IF($V64&lt;=AS$2,0,IF($O64&lt;=AS$2,0,IF($G64&gt;=AT$2,0,IF($K64&gt;=$J64,0,IF($O64&lt;=AT$2,($J64-(SUM($K64,SUM($Z64:AS64)))),IF($L64=$D$139,(($J64-$K64)/$P64),(($J64-SUM($Z64:AS64))*$Q64))*IF($V64&lt;=AT$2,(DATEDIF(AS$2,$V64,"D")/365),IF($G64&gt;AS$2,(DATEDIF($G64,AT$2,"D")/365),1)))))))</f>
        <v>0</v>
      </c>
      <c r="AU64" s="53">
        <f>IF($V64&lt;=AT$2,0,IF($O64&lt;=AT$2,0,IF($G64&gt;=AU$2,0,IF($K64&gt;=$J64,0,IF($O64&lt;=AU$2,($J64-(SUM($K64,SUM($Z64:AT64)))),IF($L64=$D$139,(($J64-$K64)/$P64),(($J64-SUM($Z64:AT64))*$Q64))*IF($V64&lt;=AU$2,(DATEDIF(AT$2,$V64,"D")/365),IF($G64&gt;AT$2,(DATEDIF($G64,AU$2,"D")/365),1)))))))</f>
        <v>0</v>
      </c>
      <c r="AV64" s="53">
        <f>IF($V64&lt;=AU$2,0,IF($O64&lt;=AU$2,0,IF($G64&gt;=AV$2,0,IF($K64&gt;=$J64,0,IF($O64&lt;=AV$2,($J64-(SUM($K64,SUM($Z64:AU64)))),IF($L64=$D$139,(($J64-$K64)/$P64),(($J64-SUM($Z64:AU64))*$Q64))*IF($V64&lt;=AV$2,(DATEDIF(AU$2,$V64,"D")/365),IF($G64&gt;AU$2,(DATEDIF($G64,AV$2,"D")/365),1)))))))</f>
        <v>0</v>
      </c>
      <c r="AW64" s="53">
        <f>IF($V64&lt;=AV$2,0,IF($O64&lt;=AV$2,0,IF($G64&gt;=AW$2,0,IF($K64&gt;=$J64,0,IF($O64&lt;=AW$2,($J64-(SUM($K64,SUM($Z64:AV64)))),IF($L64=$D$139,(($J64-$K64)/$P64),(($J64-SUM($Z64:AV64))*$Q64))*IF($V64&lt;=AW$2,(DATEDIF(AV$2,$V64,"D")/365),IF($G64&gt;AV$2,(DATEDIF($G64,AW$2,"D")/365),1)))))))</f>
        <v>0</v>
      </c>
      <c r="AX64" s="53">
        <f>IF($V64&lt;=AW$2,0,IF($O64&lt;=AW$2,0,IF($G64&gt;=AX$2,0,IF($K64&gt;=$J64,0,IF($O64&lt;=AX$2,($J64-(SUM($K64,SUM($Z64:AW64)))),IF($L64=$D$139,(($J64-$K64)/$P64),(($J64-SUM($Z64:AW64))*$Q64))*IF($V64&lt;=AX$2,(DATEDIF(AW$2,$V64,"D")/365),IF($G64&gt;AW$2,(DATEDIF($G64,AX$2,"D")/365),1)))))))</f>
        <v>0</v>
      </c>
      <c r="AY64" s="53">
        <f>IF($V64&lt;=AX$2,0,IF($O64&lt;=AX$2,0,IF($G64&gt;=AY$2,0,IF($K64&gt;=$J64,0,IF($O64&lt;=AY$2,($J64-(SUM($K64,SUM($Z64:AX64)))),IF($L64=$D$139,(($J64-$K64)/$P64),(($J64-SUM($Z64:AX64))*$Q64))*IF($V64&lt;=AY$2,(DATEDIF(AX$2,$V64,"D")/365),IF($G64&gt;AX$2,(DATEDIF($G64,AY$2,"D")/365),1)))))))</f>
        <v>0</v>
      </c>
      <c r="AZ64" s="52"/>
      <c r="BA64" s="52"/>
      <c r="BB64" s="126">
        <f>IF($V64&lt;=BB$2,0,IF($G64&gt;=BB$2,0,IF($G64&gt;$W$3,(J64-Z64),IF($G64&lt;=$W$3,J64-SUM(W64,$Z64:Z64),0))))</f>
        <v>0</v>
      </c>
      <c r="BC64" s="53">
        <f t="shared" si="26"/>
        <v>0</v>
      </c>
      <c r="BD64" s="52">
        <f t="shared" si="26"/>
        <v>0</v>
      </c>
      <c r="BE64" s="53">
        <f t="shared" si="26"/>
        <v>0</v>
      </c>
      <c r="BF64" s="52">
        <f t="shared" si="26"/>
        <v>0</v>
      </c>
      <c r="BG64" s="53">
        <f t="shared" si="26"/>
        <v>0</v>
      </c>
      <c r="BH64" s="52">
        <f t="shared" si="26"/>
        <v>0</v>
      </c>
      <c r="BI64" s="53">
        <f t="shared" si="26"/>
        <v>0</v>
      </c>
      <c r="BJ64" s="52">
        <f t="shared" si="26"/>
        <v>0</v>
      </c>
      <c r="BK64" s="53">
        <f t="shared" si="26"/>
        <v>0</v>
      </c>
      <c r="BL64" s="52">
        <f t="shared" si="26"/>
        <v>0</v>
      </c>
      <c r="BM64" s="53">
        <f t="shared" si="26"/>
        <v>0</v>
      </c>
      <c r="BN64" s="52">
        <f t="shared" si="26"/>
        <v>0</v>
      </c>
      <c r="BO64" s="53">
        <f t="shared" si="26"/>
        <v>0</v>
      </c>
      <c r="BP64" s="52">
        <f t="shared" si="26"/>
        <v>0</v>
      </c>
      <c r="BQ64" s="53">
        <f t="shared" si="26"/>
        <v>0</v>
      </c>
      <c r="BR64" s="52">
        <f t="shared" si="24"/>
        <v>0</v>
      </c>
      <c r="BS64" s="53">
        <f t="shared" si="24"/>
        <v>0</v>
      </c>
      <c r="BT64" s="52">
        <f t="shared" si="24"/>
        <v>0</v>
      </c>
      <c r="BU64" s="53">
        <f t="shared" si="24"/>
        <v>0</v>
      </c>
      <c r="BV64" s="52">
        <f t="shared" si="24"/>
        <v>0</v>
      </c>
      <c r="BW64" s="53">
        <f t="shared" si="24"/>
        <v>0</v>
      </c>
      <c r="BX64" s="52">
        <f t="shared" si="24"/>
        <v>0</v>
      </c>
      <c r="BY64" s="53">
        <f t="shared" si="24"/>
        <v>0</v>
      </c>
      <c r="BZ64" s="52">
        <f t="shared" si="24"/>
        <v>0</v>
      </c>
      <c r="CA64" s="53">
        <f t="shared" si="24"/>
        <v>0</v>
      </c>
    </row>
    <row r="65" spans="1:79">
      <c r="A65" s="20">
        <v>64</v>
      </c>
      <c r="B65" s="20" t="s">
        <v>97</v>
      </c>
      <c r="C65" s="20" t="s">
        <v>126</v>
      </c>
      <c r="D65" s="2">
        <v>1985</v>
      </c>
      <c r="E65" s="3">
        <v>4</v>
      </c>
      <c r="F65" s="2">
        <v>1</v>
      </c>
      <c r="G65" s="55">
        <f t="shared" si="21"/>
        <v>31137</v>
      </c>
      <c r="H65" s="4">
        <v>0</v>
      </c>
      <c r="I65" s="1">
        <v>0</v>
      </c>
      <c r="J65" s="51">
        <f t="shared" si="22"/>
        <v>0</v>
      </c>
      <c r="K65" s="54">
        <f t="shared" si="23"/>
        <v>0</v>
      </c>
      <c r="L65" s="4" t="s">
        <v>96</v>
      </c>
      <c r="M65" s="54">
        <f t="shared" si="15"/>
        <v>30</v>
      </c>
      <c r="N65" s="53">
        <f t="shared" si="3"/>
        <v>29.019178082191782</v>
      </c>
      <c r="O65" s="55">
        <f t="shared" si="4"/>
        <v>42094</v>
      </c>
      <c r="P65" s="53">
        <f t="shared" si="5"/>
        <v>0.98082191780821759</v>
      </c>
      <c r="Q65" s="111">
        <f t="shared" si="6"/>
        <v>0</v>
      </c>
      <c r="R65" s="150" t="s">
        <v>130</v>
      </c>
      <c r="S65" s="151">
        <v>17</v>
      </c>
      <c r="T65" s="152">
        <v>4</v>
      </c>
      <c r="U65" s="151">
        <v>2035</v>
      </c>
      <c r="V65" s="116">
        <f t="shared" si="19"/>
        <v>54878</v>
      </c>
      <c r="W65" s="53">
        <f t="shared" si="8"/>
        <v>0</v>
      </c>
      <c r="X65" s="53">
        <f t="shared" si="9"/>
        <v>0</v>
      </c>
      <c r="Y65" s="53">
        <f t="shared" si="10"/>
        <v>0</v>
      </c>
      <c r="Z65" s="53">
        <f t="shared" si="20"/>
        <v>0</v>
      </c>
      <c r="AA65" s="53">
        <f>IF($V65&lt;=Z$2,0,IF($O65&lt;=Z$2,0,IF($G65&gt;=AA$2,0,IF($K65&gt;=$J65,0,IF($O65&lt;=AA$2,($J65-(SUM($K65,SUM($Z65:Z65)))),IF($L65=$D$139,(($J65-$K65)/$P65),(($J65-SUM($Z65:Z65))*$Q65))*IF($V65&lt;=AA$2,(DATEDIF(Z$2,$V65,"D")/365),IF($G65&gt;Z$2,(DATEDIF($G65,AA$2,"D")/365),1)))))))</f>
        <v>0</v>
      </c>
      <c r="AB65" s="53">
        <f>IF($V65&lt;=AA$2,0,IF($O65&lt;=AA$2,0,IF($G65&gt;=AB$2,0,IF($K65&gt;=$J65,0,IF($O65&lt;=AB$2,($J65-(SUM($K65,SUM($Z65:AA65)))),IF($L65=$D$139,(($J65-$K65)/$P65),(($J65-SUM($Z65:AA65))*$Q65))*IF($V65&lt;=AB$2,(DATEDIF(AA$2,$V65,"D")/365),IF($G65&gt;AA$2,(DATEDIF($G65,AB$2,"D")/365),1)))))))</f>
        <v>0</v>
      </c>
      <c r="AC65" s="53">
        <f>IF($V65&lt;=AB$2,0,IF($O65&lt;=AB$2,0,IF($G65&gt;=AC$2,0,IF($K65&gt;=$J65,0,IF($O65&lt;=AC$2,($J65-(SUM($K65,SUM($Z65:AB65)))),IF($L65=$D$139,(($J65-$K65)/$P65),(($J65-SUM($Z65:AB65))*$Q65))*IF($V65&lt;=AC$2,(DATEDIF(AB$2,$V65,"D")/365),IF($G65&gt;AB$2,(DATEDIF($G65,AC$2,"D")/365),1)))))))</f>
        <v>0</v>
      </c>
      <c r="AD65" s="53">
        <f>IF($V65&lt;=AC$2,0,IF($O65&lt;=AC$2,0,IF($G65&gt;=AD$2,0,IF($K65&gt;=$J65,0,IF($O65&lt;=AD$2,($J65-(SUM($K65,SUM($Z65:AC65)))),IF($L65=$D$139,(($J65-$K65)/$P65),(($J65-SUM($Z65:AC65))*$Q65))*IF($V65&lt;=AD$2,(DATEDIF(AC$2,$V65,"D")/365),IF($G65&gt;AC$2,(DATEDIF($G65,AD$2,"D")/365),1)))))))</f>
        <v>0</v>
      </c>
      <c r="AE65" s="53">
        <f>IF($V65&lt;=AD$2,0,IF($O65&lt;=AD$2,0,IF($G65&gt;=AE$2,0,IF($K65&gt;=$J65,0,IF($O65&lt;=AE$2,($J65-(SUM($K65,SUM($Z65:AD65)))),IF($L65=$D$139,(($J65-$K65)/$P65),(($J65-SUM($Z65:AD65))*$Q65))*IF($V65&lt;=AE$2,(DATEDIF(AD$2,$V65,"D")/365),IF($G65&gt;AD$2,(DATEDIF($G65,AE$2,"D")/365),1)))))))</f>
        <v>0</v>
      </c>
      <c r="AF65" s="53">
        <f>IF($V65&lt;=AE$2,0,IF($O65&lt;=AE$2,0,IF($G65&gt;=AF$2,0,IF($K65&gt;=$J65,0,IF($O65&lt;=AF$2,($J65-(SUM($K65,SUM($Z65:AE65)))),IF($L65=$D$139,(($J65-$K65)/$P65),(($J65-SUM($Z65:AE65))*$Q65))*IF($V65&lt;=AF$2,(DATEDIF(AE$2,$V65,"D")/365),IF($G65&gt;AE$2,(DATEDIF($G65,AF$2,"D")/365),1)))))))</f>
        <v>0</v>
      </c>
      <c r="AG65" s="53">
        <f>IF($V65&lt;=AF$2,0,IF($O65&lt;=AF$2,0,IF($G65&gt;=AG$2,0,IF($K65&gt;=$J65,0,IF($O65&lt;=AG$2,($J65-(SUM($K65,SUM($Z65:AF65)))),IF($L65=$D$139,(($J65-$K65)/$P65),(($J65-SUM($Z65:AF65))*$Q65))*IF($V65&lt;=AG$2,(DATEDIF(AF$2,$V65,"D")/365),IF($G65&gt;AF$2,(DATEDIF($G65,AG$2,"D")/365),1)))))))</f>
        <v>0</v>
      </c>
      <c r="AH65" s="53">
        <f>IF($V65&lt;=AG$2,0,IF($O65&lt;=AG$2,0,IF($G65&gt;=AH$2,0,IF($K65&gt;=$J65,0,IF($O65&lt;=AH$2,($J65-(SUM($K65,SUM($Z65:AG65)))),IF($L65=$D$139,(($J65-$K65)/$P65),(($J65-SUM($Z65:AG65))*$Q65))*IF($V65&lt;=AH$2,(DATEDIF(AG$2,$V65,"D")/365),IF($G65&gt;AG$2,(DATEDIF($G65,AH$2,"D")/365),1)))))))</f>
        <v>0</v>
      </c>
      <c r="AI65" s="53">
        <f>IF($V65&lt;=AH$2,0,IF($O65&lt;=AH$2,0,IF($G65&gt;=AI$2,0,IF($K65&gt;=$J65,0,IF($O65&lt;=AI$2,($J65-(SUM($K65,SUM($Z65:AH65)))),IF($L65=$D$139,(($J65-$K65)/$P65),(($J65-SUM($Z65:AH65))*$Q65))*IF($V65&lt;=AI$2,(DATEDIF(AH$2,$V65,"D")/365),IF($G65&gt;AH$2,(DATEDIF($G65,AI$2,"D")/365),1)))))))</f>
        <v>0</v>
      </c>
      <c r="AJ65" s="53">
        <f>IF($V65&lt;=AI$2,0,IF($O65&lt;=AI$2,0,IF($G65&gt;=AJ$2,0,IF($K65&gt;=$J65,0,IF($O65&lt;=AJ$2,($J65-(SUM($K65,SUM($Z65:AI65)))),IF($L65=$D$139,(($J65-$K65)/$P65),(($J65-SUM($Z65:AI65))*$Q65))*IF($V65&lt;=AJ$2,(DATEDIF(AI$2,$V65,"D")/365),IF($G65&gt;AI$2,(DATEDIF($G65,AJ$2,"D")/365),1)))))))</f>
        <v>0</v>
      </c>
      <c r="AK65" s="53">
        <f>IF($V65&lt;=AJ$2,0,IF($O65&lt;=AJ$2,0,IF($G65&gt;=AK$2,0,IF($K65&gt;=$J65,0,IF($O65&lt;=AK$2,($J65-(SUM($K65,SUM($Z65:AJ65)))),IF($L65=$D$139,(($J65-$K65)/$P65),(($J65-SUM($Z65:AJ65))*$Q65))*IF($V65&lt;=AK$2,(DATEDIF(AJ$2,$V65,"D")/365),IF($G65&gt;AJ$2,(DATEDIF($G65,AK$2,"D")/365),1)))))))</f>
        <v>0</v>
      </c>
      <c r="AL65" s="53">
        <f>IF($V65&lt;=AK$2,0,IF($O65&lt;=AK$2,0,IF($G65&gt;=AL$2,0,IF($K65&gt;=$J65,0,IF($O65&lt;=AL$2,($J65-(SUM($K65,SUM($Z65:AK65)))),IF($L65=$D$139,(($J65-$K65)/$P65),(($J65-SUM($Z65:AK65))*$Q65))*IF($V65&lt;=AL$2,(DATEDIF(AK$2,$V65,"D")/365),IF($G65&gt;AK$2,(DATEDIF($G65,AL$2,"D")/365),1)))))))</f>
        <v>0</v>
      </c>
      <c r="AM65" s="53">
        <f>IF($V65&lt;=AL$2,0,IF($O65&lt;=AL$2,0,IF($G65&gt;=AM$2,0,IF($K65&gt;=$J65,0,IF($O65&lt;=AM$2,($J65-(SUM($K65,SUM($Z65:AL65)))),IF($L65=$D$139,(($J65-$K65)/$P65),(($J65-SUM($Z65:AL65))*$Q65))*IF($V65&lt;=AM$2,(DATEDIF(AL$2,$V65,"D")/365),IF($G65&gt;AL$2,(DATEDIF($G65,AM$2,"D")/365),1)))))))</f>
        <v>0</v>
      </c>
      <c r="AN65" s="53">
        <f>IF($V65&lt;=AM$2,0,IF($O65&lt;=AM$2,0,IF($G65&gt;=AN$2,0,IF($K65&gt;=$J65,0,IF($O65&lt;=AN$2,($J65-(SUM($K65,SUM($Z65:AM65)))),IF($L65=$D$139,(($J65-$K65)/$P65),(($J65-SUM($Z65:AM65))*$Q65))*IF($V65&lt;=AN$2,(DATEDIF(AM$2,$V65,"D")/365),IF($G65&gt;AM$2,(DATEDIF($G65,AN$2,"D")/365),1)))))))</f>
        <v>0</v>
      </c>
      <c r="AO65" s="53">
        <f>IF($V65&lt;=AN$2,0,IF($O65&lt;=AN$2,0,IF($G65&gt;=AO$2,0,IF($K65&gt;=$J65,0,IF($O65&lt;=AO$2,($J65-(SUM($K65,SUM($Z65:AN65)))),IF($L65=$D$139,(($J65-$K65)/$P65),(($J65-SUM($Z65:AN65))*$Q65))*IF($V65&lt;=AO$2,(DATEDIF(AN$2,$V65,"D")/365),IF($G65&gt;AN$2,(DATEDIF($G65,AO$2,"D")/365),1)))))))</f>
        <v>0</v>
      </c>
      <c r="AP65" s="53">
        <f>IF($V65&lt;=AO$2,0,IF($O65&lt;=AO$2,0,IF($G65&gt;=AP$2,0,IF($K65&gt;=$J65,0,IF($O65&lt;=AP$2,($J65-(SUM($K65,SUM($Z65:AO65)))),IF($L65=$D$139,(($J65-$K65)/$P65),(($J65-SUM($Z65:AO65))*$Q65))*IF($V65&lt;=AP$2,(DATEDIF(AO$2,$V65,"D")/365),IF($G65&gt;AO$2,(DATEDIF($G65,AP$2,"D")/365),1)))))))</f>
        <v>0</v>
      </c>
      <c r="AQ65" s="53">
        <f>IF($V65&lt;=AP$2,0,IF($O65&lt;=AP$2,0,IF($G65&gt;=AQ$2,0,IF($K65&gt;=$J65,0,IF($O65&lt;=AQ$2,($J65-(SUM($K65,SUM($Z65:AP65)))),IF($L65=$D$139,(($J65-$K65)/$P65),(($J65-SUM($Z65:AP65))*$Q65))*IF($V65&lt;=AQ$2,(DATEDIF(AP$2,$V65,"D")/365),IF($G65&gt;AP$2,(DATEDIF($G65,AQ$2,"D")/365),1)))))))</f>
        <v>0</v>
      </c>
      <c r="AR65" s="53">
        <f>IF($V65&lt;=AQ$2,0,IF($O65&lt;=AQ$2,0,IF($G65&gt;=AR$2,0,IF($K65&gt;=$J65,0,IF($O65&lt;=AR$2,($J65-(SUM($K65,SUM($Z65:AQ65)))),IF($L65=$D$139,(($J65-$K65)/$P65),(($J65-SUM($Z65:AQ65))*$Q65))*IF($V65&lt;=AR$2,(DATEDIF(AQ$2,$V65,"D")/365),IF($G65&gt;AQ$2,(DATEDIF($G65,AR$2,"D")/365),1)))))))</f>
        <v>0</v>
      </c>
      <c r="AS65" s="53">
        <f>IF($V65&lt;=AR$2,0,IF($O65&lt;=AR$2,0,IF($G65&gt;=AS$2,0,IF($K65&gt;=$J65,0,IF($O65&lt;=AS$2,($J65-(SUM($K65,SUM($Z65:AR65)))),IF($L65=$D$139,(($J65-$K65)/$P65),(($J65-SUM($Z65:AR65))*$Q65))*IF($V65&lt;=AS$2,(DATEDIF(AR$2,$V65,"D")/365),IF($G65&gt;AR$2,(DATEDIF($G65,AS$2,"D")/365),1)))))))</f>
        <v>0</v>
      </c>
      <c r="AT65" s="53">
        <f>IF($V65&lt;=AS$2,0,IF($O65&lt;=AS$2,0,IF($G65&gt;=AT$2,0,IF($K65&gt;=$J65,0,IF($O65&lt;=AT$2,($J65-(SUM($K65,SUM($Z65:AS65)))),IF($L65=$D$139,(($J65-$K65)/$P65),(($J65-SUM($Z65:AS65))*$Q65))*IF($V65&lt;=AT$2,(DATEDIF(AS$2,$V65,"D")/365),IF($G65&gt;AS$2,(DATEDIF($G65,AT$2,"D")/365),1)))))))</f>
        <v>0</v>
      </c>
      <c r="AU65" s="53">
        <f>IF($V65&lt;=AT$2,0,IF($O65&lt;=AT$2,0,IF($G65&gt;=AU$2,0,IF($K65&gt;=$J65,0,IF($O65&lt;=AU$2,($J65-(SUM($K65,SUM($Z65:AT65)))),IF($L65=$D$139,(($J65-$K65)/$P65),(($J65-SUM($Z65:AT65))*$Q65))*IF($V65&lt;=AU$2,(DATEDIF(AT$2,$V65,"D")/365),IF($G65&gt;AT$2,(DATEDIF($G65,AU$2,"D")/365),1)))))))</f>
        <v>0</v>
      </c>
      <c r="AV65" s="53">
        <f>IF($V65&lt;=AU$2,0,IF($O65&lt;=AU$2,0,IF($G65&gt;=AV$2,0,IF($K65&gt;=$J65,0,IF($O65&lt;=AV$2,($J65-(SUM($K65,SUM($Z65:AU65)))),IF($L65=$D$139,(($J65-$K65)/$P65),(($J65-SUM($Z65:AU65))*$Q65))*IF($V65&lt;=AV$2,(DATEDIF(AU$2,$V65,"D")/365),IF($G65&gt;AU$2,(DATEDIF($G65,AV$2,"D")/365),1)))))))</f>
        <v>0</v>
      </c>
      <c r="AW65" s="53">
        <f>IF($V65&lt;=AV$2,0,IF($O65&lt;=AV$2,0,IF($G65&gt;=AW$2,0,IF($K65&gt;=$J65,0,IF($O65&lt;=AW$2,($J65-(SUM($K65,SUM($Z65:AV65)))),IF($L65=$D$139,(($J65-$K65)/$P65),(($J65-SUM($Z65:AV65))*$Q65))*IF($V65&lt;=AW$2,(DATEDIF(AV$2,$V65,"D")/365),IF($G65&gt;AV$2,(DATEDIF($G65,AW$2,"D")/365),1)))))))</f>
        <v>0</v>
      </c>
      <c r="AX65" s="53">
        <f>IF($V65&lt;=AW$2,0,IF($O65&lt;=AW$2,0,IF($G65&gt;=AX$2,0,IF($K65&gt;=$J65,0,IF($O65&lt;=AX$2,($J65-(SUM($K65,SUM($Z65:AW65)))),IF($L65=$D$139,(($J65-$K65)/$P65),(($J65-SUM($Z65:AW65))*$Q65))*IF($V65&lt;=AX$2,(DATEDIF(AW$2,$V65,"D")/365),IF($G65&gt;AW$2,(DATEDIF($G65,AX$2,"D")/365),1)))))))</f>
        <v>0</v>
      </c>
      <c r="AY65" s="53">
        <f>IF($V65&lt;=AX$2,0,IF($O65&lt;=AX$2,0,IF($G65&gt;=AY$2,0,IF($K65&gt;=$J65,0,IF($O65&lt;=AY$2,($J65-(SUM($K65,SUM($Z65:AX65)))),IF($L65=$D$139,(($J65-$K65)/$P65),(($J65-SUM($Z65:AX65))*$Q65))*IF($V65&lt;=AY$2,(DATEDIF(AX$2,$V65,"D")/365),IF($G65&gt;AX$2,(DATEDIF($G65,AY$2,"D")/365),1)))))))</f>
        <v>0</v>
      </c>
      <c r="AZ65" s="52"/>
      <c r="BA65" s="52"/>
      <c r="BB65" s="126">
        <f>IF($V65&lt;=BB$2,0,IF($G65&gt;=BB$2,0,IF($G65&gt;$W$3,(J65-Z65),IF($G65&lt;=$W$3,J65-SUM(W65,$Z65:Z65),0))))</f>
        <v>0</v>
      </c>
      <c r="BC65" s="53">
        <f t="shared" si="26"/>
        <v>0</v>
      </c>
      <c r="BD65" s="52">
        <f t="shared" si="26"/>
        <v>0</v>
      </c>
      <c r="BE65" s="53">
        <f t="shared" si="26"/>
        <v>0</v>
      </c>
      <c r="BF65" s="52">
        <f t="shared" si="26"/>
        <v>0</v>
      </c>
      <c r="BG65" s="53">
        <f t="shared" si="26"/>
        <v>0</v>
      </c>
      <c r="BH65" s="52">
        <f t="shared" si="26"/>
        <v>0</v>
      </c>
      <c r="BI65" s="53">
        <f t="shared" si="26"/>
        <v>0</v>
      </c>
      <c r="BJ65" s="52">
        <f t="shared" si="26"/>
        <v>0</v>
      </c>
      <c r="BK65" s="53">
        <f t="shared" si="26"/>
        <v>0</v>
      </c>
      <c r="BL65" s="52">
        <f t="shared" si="26"/>
        <v>0</v>
      </c>
      <c r="BM65" s="53">
        <f t="shared" si="26"/>
        <v>0</v>
      </c>
      <c r="BN65" s="52">
        <f t="shared" si="26"/>
        <v>0</v>
      </c>
      <c r="BO65" s="53">
        <f t="shared" si="26"/>
        <v>0</v>
      </c>
      <c r="BP65" s="52">
        <f t="shared" si="26"/>
        <v>0</v>
      </c>
      <c r="BQ65" s="53">
        <f t="shared" si="26"/>
        <v>0</v>
      </c>
      <c r="BR65" s="52">
        <f t="shared" si="24"/>
        <v>0</v>
      </c>
      <c r="BS65" s="53">
        <f t="shared" si="24"/>
        <v>0</v>
      </c>
      <c r="BT65" s="52">
        <f t="shared" si="24"/>
        <v>0</v>
      </c>
      <c r="BU65" s="53">
        <f t="shared" si="24"/>
        <v>0</v>
      </c>
      <c r="BV65" s="52">
        <f t="shared" si="24"/>
        <v>0</v>
      </c>
      <c r="BW65" s="53">
        <f t="shared" si="24"/>
        <v>0</v>
      </c>
      <c r="BX65" s="52">
        <f t="shared" si="24"/>
        <v>0</v>
      </c>
      <c r="BY65" s="53">
        <f t="shared" si="24"/>
        <v>0</v>
      </c>
      <c r="BZ65" s="52">
        <f t="shared" si="24"/>
        <v>0</v>
      </c>
      <c r="CA65" s="53">
        <f t="shared" si="24"/>
        <v>0</v>
      </c>
    </row>
    <row r="66" spans="1:79">
      <c r="A66" s="20">
        <v>65</v>
      </c>
      <c r="B66" s="20" t="s">
        <v>97</v>
      </c>
      <c r="C66" s="20" t="s">
        <v>126</v>
      </c>
      <c r="D66" s="2">
        <v>1985</v>
      </c>
      <c r="E66" s="3">
        <v>4</v>
      </c>
      <c r="F66" s="2">
        <v>1</v>
      </c>
      <c r="G66" s="55">
        <f t="shared" si="21"/>
        <v>31137</v>
      </c>
      <c r="H66" s="4">
        <v>0</v>
      </c>
      <c r="I66" s="1">
        <v>0</v>
      </c>
      <c r="J66" s="51">
        <f t="shared" si="22"/>
        <v>0</v>
      </c>
      <c r="K66" s="54">
        <f t="shared" si="23"/>
        <v>0</v>
      </c>
      <c r="L66" s="4" t="s">
        <v>96</v>
      </c>
      <c r="M66" s="54">
        <f t="shared" si="15"/>
        <v>30</v>
      </c>
      <c r="N66" s="53">
        <f t="shared" si="3"/>
        <v>29.019178082191782</v>
      </c>
      <c r="O66" s="55">
        <f t="shared" si="4"/>
        <v>42094</v>
      </c>
      <c r="P66" s="53">
        <f t="shared" si="5"/>
        <v>0.98082191780821759</v>
      </c>
      <c r="Q66" s="111">
        <f t="shared" si="6"/>
        <v>0</v>
      </c>
      <c r="R66" s="150" t="s">
        <v>130</v>
      </c>
      <c r="S66" s="151">
        <v>17</v>
      </c>
      <c r="T66" s="152">
        <v>4</v>
      </c>
      <c r="U66" s="151">
        <v>2035</v>
      </c>
      <c r="V66" s="116">
        <f t="shared" si="19"/>
        <v>54878</v>
      </c>
      <c r="W66" s="53">
        <f t="shared" si="8"/>
        <v>0</v>
      </c>
      <c r="X66" s="53">
        <f t="shared" si="9"/>
        <v>0</v>
      </c>
      <c r="Y66" s="53">
        <f t="shared" si="10"/>
        <v>0</v>
      </c>
      <c r="Z66" s="53">
        <f t="shared" si="20"/>
        <v>0</v>
      </c>
      <c r="AA66" s="53">
        <f>IF($V66&lt;=Z$2,0,IF($O66&lt;=Z$2,0,IF($G66&gt;=AA$2,0,IF($K66&gt;=$J66,0,IF($O66&lt;=AA$2,($J66-(SUM($K66,SUM($Z66:Z66)))),IF($L66=$D$139,(($J66-$K66)/$P66),(($J66-SUM($Z66:Z66))*$Q66))*IF($V66&lt;=AA$2,(DATEDIF(Z$2,$V66,"D")/365),IF($G66&gt;Z$2,(DATEDIF($G66,AA$2,"D")/365),1)))))))</f>
        <v>0</v>
      </c>
      <c r="AB66" s="53">
        <f>IF($V66&lt;=AA$2,0,IF($O66&lt;=AA$2,0,IF($G66&gt;=AB$2,0,IF($K66&gt;=$J66,0,IF($O66&lt;=AB$2,($J66-(SUM($K66,SUM($Z66:AA66)))),IF($L66=$D$139,(($J66-$K66)/$P66),(($J66-SUM($Z66:AA66))*$Q66))*IF($V66&lt;=AB$2,(DATEDIF(AA$2,$V66,"D")/365),IF($G66&gt;AA$2,(DATEDIF($G66,AB$2,"D")/365),1)))))))</f>
        <v>0</v>
      </c>
      <c r="AC66" s="53">
        <f>IF($V66&lt;=AB$2,0,IF($O66&lt;=AB$2,0,IF($G66&gt;=AC$2,0,IF($K66&gt;=$J66,0,IF($O66&lt;=AC$2,($J66-(SUM($K66,SUM($Z66:AB66)))),IF($L66=$D$139,(($J66-$K66)/$P66),(($J66-SUM($Z66:AB66))*$Q66))*IF($V66&lt;=AC$2,(DATEDIF(AB$2,$V66,"D")/365),IF($G66&gt;AB$2,(DATEDIF($G66,AC$2,"D")/365),1)))))))</f>
        <v>0</v>
      </c>
      <c r="AD66" s="53">
        <f>IF($V66&lt;=AC$2,0,IF($O66&lt;=AC$2,0,IF($G66&gt;=AD$2,0,IF($K66&gt;=$J66,0,IF($O66&lt;=AD$2,($J66-(SUM($K66,SUM($Z66:AC66)))),IF($L66=$D$139,(($J66-$K66)/$P66),(($J66-SUM($Z66:AC66))*$Q66))*IF($V66&lt;=AD$2,(DATEDIF(AC$2,$V66,"D")/365),IF($G66&gt;AC$2,(DATEDIF($G66,AD$2,"D")/365),1)))))))</f>
        <v>0</v>
      </c>
      <c r="AE66" s="53">
        <f>IF($V66&lt;=AD$2,0,IF($O66&lt;=AD$2,0,IF($G66&gt;=AE$2,0,IF($K66&gt;=$J66,0,IF($O66&lt;=AE$2,($J66-(SUM($K66,SUM($Z66:AD66)))),IF($L66=$D$139,(($J66-$K66)/$P66),(($J66-SUM($Z66:AD66))*$Q66))*IF($V66&lt;=AE$2,(DATEDIF(AD$2,$V66,"D")/365),IF($G66&gt;AD$2,(DATEDIF($G66,AE$2,"D")/365),1)))))))</f>
        <v>0</v>
      </c>
      <c r="AF66" s="53">
        <f>IF($V66&lt;=AE$2,0,IF($O66&lt;=AE$2,0,IF($G66&gt;=AF$2,0,IF($K66&gt;=$J66,0,IF($O66&lt;=AF$2,($J66-(SUM($K66,SUM($Z66:AE66)))),IF($L66=$D$139,(($J66-$K66)/$P66),(($J66-SUM($Z66:AE66))*$Q66))*IF($V66&lt;=AF$2,(DATEDIF(AE$2,$V66,"D")/365),IF($G66&gt;AE$2,(DATEDIF($G66,AF$2,"D")/365),1)))))))</f>
        <v>0</v>
      </c>
      <c r="AG66" s="53">
        <f>IF($V66&lt;=AF$2,0,IF($O66&lt;=AF$2,0,IF($G66&gt;=AG$2,0,IF($K66&gt;=$J66,0,IF($O66&lt;=AG$2,($J66-(SUM($K66,SUM($Z66:AF66)))),IF($L66=$D$139,(($J66-$K66)/$P66),(($J66-SUM($Z66:AF66))*$Q66))*IF($V66&lt;=AG$2,(DATEDIF(AF$2,$V66,"D")/365),IF($G66&gt;AF$2,(DATEDIF($G66,AG$2,"D")/365),1)))))))</f>
        <v>0</v>
      </c>
      <c r="AH66" s="53">
        <f>IF($V66&lt;=AG$2,0,IF($O66&lt;=AG$2,0,IF($G66&gt;=AH$2,0,IF($K66&gt;=$J66,0,IF($O66&lt;=AH$2,($J66-(SUM($K66,SUM($Z66:AG66)))),IF($L66=$D$139,(($J66-$K66)/$P66),(($J66-SUM($Z66:AG66))*$Q66))*IF($V66&lt;=AH$2,(DATEDIF(AG$2,$V66,"D")/365),IF($G66&gt;AG$2,(DATEDIF($G66,AH$2,"D")/365),1)))))))</f>
        <v>0</v>
      </c>
      <c r="AI66" s="53">
        <f>IF($V66&lt;=AH$2,0,IF($O66&lt;=AH$2,0,IF($G66&gt;=AI$2,0,IF($K66&gt;=$J66,0,IF($O66&lt;=AI$2,($J66-(SUM($K66,SUM($Z66:AH66)))),IF($L66=$D$139,(($J66-$K66)/$P66),(($J66-SUM($Z66:AH66))*$Q66))*IF($V66&lt;=AI$2,(DATEDIF(AH$2,$V66,"D")/365),IF($G66&gt;AH$2,(DATEDIF($G66,AI$2,"D")/365),1)))))))</f>
        <v>0</v>
      </c>
      <c r="AJ66" s="53">
        <f>IF($V66&lt;=AI$2,0,IF($O66&lt;=AI$2,0,IF($G66&gt;=AJ$2,0,IF($K66&gt;=$J66,0,IF($O66&lt;=AJ$2,($J66-(SUM($K66,SUM($Z66:AI66)))),IF($L66=$D$139,(($J66-$K66)/$P66),(($J66-SUM($Z66:AI66))*$Q66))*IF($V66&lt;=AJ$2,(DATEDIF(AI$2,$V66,"D")/365),IF($G66&gt;AI$2,(DATEDIF($G66,AJ$2,"D")/365),1)))))))</f>
        <v>0</v>
      </c>
      <c r="AK66" s="53">
        <f>IF($V66&lt;=AJ$2,0,IF($O66&lt;=AJ$2,0,IF($G66&gt;=AK$2,0,IF($K66&gt;=$J66,0,IF($O66&lt;=AK$2,($J66-(SUM($K66,SUM($Z66:AJ66)))),IF($L66=$D$139,(($J66-$K66)/$P66),(($J66-SUM($Z66:AJ66))*$Q66))*IF($V66&lt;=AK$2,(DATEDIF(AJ$2,$V66,"D")/365),IF($G66&gt;AJ$2,(DATEDIF($G66,AK$2,"D")/365),1)))))))</f>
        <v>0</v>
      </c>
      <c r="AL66" s="53">
        <f>IF($V66&lt;=AK$2,0,IF($O66&lt;=AK$2,0,IF($G66&gt;=AL$2,0,IF($K66&gt;=$J66,0,IF($O66&lt;=AL$2,($J66-(SUM($K66,SUM($Z66:AK66)))),IF($L66=$D$139,(($J66-$K66)/$P66),(($J66-SUM($Z66:AK66))*$Q66))*IF($V66&lt;=AL$2,(DATEDIF(AK$2,$V66,"D")/365),IF($G66&gt;AK$2,(DATEDIF($G66,AL$2,"D")/365),1)))))))</f>
        <v>0</v>
      </c>
      <c r="AM66" s="53">
        <f>IF($V66&lt;=AL$2,0,IF($O66&lt;=AL$2,0,IF($G66&gt;=AM$2,0,IF($K66&gt;=$J66,0,IF($O66&lt;=AM$2,($J66-(SUM($K66,SUM($Z66:AL66)))),IF($L66=$D$139,(($J66-$K66)/$P66),(($J66-SUM($Z66:AL66))*$Q66))*IF($V66&lt;=AM$2,(DATEDIF(AL$2,$V66,"D")/365),IF($G66&gt;AL$2,(DATEDIF($G66,AM$2,"D")/365),1)))))))</f>
        <v>0</v>
      </c>
      <c r="AN66" s="53">
        <f>IF($V66&lt;=AM$2,0,IF($O66&lt;=AM$2,0,IF($G66&gt;=AN$2,0,IF($K66&gt;=$J66,0,IF($O66&lt;=AN$2,($J66-(SUM($K66,SUM($Z66:AM66)))),IF($L66=$D$139,(($J66-$K66)/$P66),(($J66-SUM($Z66:AM66))*$Q66))*IF($V66&lt;=AN$2,(DATEDIF(AM$2,$V66,"D")/365),IF($G66&gt;AM$2,(DATEDIF($G66,AN$2,"D")/365),1)))))))</f>
        <v>0</v>
      </c>
      <c r="AO66" s="53">
        <f>IF($V66&lt;=AN$2,0,IF($O66&lt;=AN$2,0,IF($G66&gt;=AO$2,0,IF($K66&gt;=$J66,0,IF($O66&lt;=AO$2,($J66-(SUM($K66,SUM($Z66:AN66)))),IF($L66=$D$139,(($J66-$K66)/$P66),(($J66-SUM($Z66:AN66))*$Q66))*IF($V66&lt;=AO$2,(DATEDIF(AN$2,$V66,"D")/365),IF($G66&gt;AN$2,(DATEDIF($G66,AO$2,"D")/365),1)))))))</f>
        <v>0</v>
      </c>
      <c r="AP66" s="53">
        <f>IF($V66&lt;=AO$2,0,IF($O66&lt;=AO$2,0,IF($G66&gt;=AP$2,0,IF($K66&gt;=$J66,0,IF($O66&lt;=AP$2,($J66-(SUM($K66,SUM($Z66:AO66)))),IF($L66=$D$139,(($J66-$K66)/$P66),(($J66-SUM($Z66:AO66))*$Q66))*IF($V66&lt;=AP$2,(DATEDIF(AO$2,$V66,"D")/365),IF($G66&gt;AO$2,(DATEDIF($G66,AP$2,"D")/365),1)))))))</f>
        <v>0</v>
      </c>
      <c r="AQ66" s="53">
        <f>IF($V66&lt;=AP$2,0,IF($O66&lt;=AP$2,0,IF($G66&gt;=AQ$2,0,IF($K66&gt;=$J66,0,IF($O66&lt;=AQ$2,($J66-(SUM($K66,SUM($Z66:AP66)))),IF($L66=$D$139,(($J66-$K66)/$P66),(($J66-SUM($Z66:AP66))*$Q66))*IF($V66&lt;=AQ$2,(DATEDIF(AP$2,$V66,"D")/365),IF($G66&gt;AP$2,(DATEDIF($G66,AQ$2,"D")/365),1)))))))</f>
        <v>0</v>
      </c>
      <c r="AR66" s="53">
        <f>IF($V66&lt;=AQ$2,0,IF($O66&lt;=AQ$2,0,IF($G66&gt;=AR$2,0,IF($K66&gt;=$J66,0,IF($O66&lt;=AR$2,($J66-(SUM($K66,SUM($Z66:AQ66)))),IF($L66=$D$139,(($J66-$K66)/$P66),(($J66-SUM($Z66:AQ66))*$Q66))*IF($V66&lt;=AR$2,(DATEDIF(AQ$2,$V66,"D")/365),IF($G66&gt;AQ$2,(DATEDIF($G66,AR$2,"D")/365),1)))))))</f>
        <v>0</v>
      </c>
      <c r="AS66" s="53">
        <f>IF($V66&lt;=AR$2,0,IF($O66&lt;=AR$2,0,IF($G66&gt;=AS$2,0,IF($K66&gt;=$J66,0,IF($O66&lt;=AS$2,($J66-(SUM($K66,SUM($Z66:AR66)))),IF($L66=$D$139,(($J66-$K66)/$P66),(($J66-SUM($Z66:AR66))*$Q66))*IF($V66&lt;=AS$2,(DATEDIF(AR$2,$V66,"D")/365),IF($G66&gt;AR$2,(DATEDIF($G66,AS$2,"D")/365),1)))))))</f>
        <v>0</v>
      </c>
      <c r="AT66" s="53">
        <f>IF($V66&lt;=AS$2,0,IF($O66&lt;=AS$2,0,IF($G66&gt;=AT$2,0,IF($K66&gt;=$J66,0,IF($O66&lt;=AT$2,($J66-(SUM($K66,SUM($Z66:AS66)))),IF($L66=$D$139,(($J66-$K66)/$P66),(($J66-SUM($Z66:AS66))*$Q66))*IF($V66&lt;=AT$2,(DATEDIF(AS$2,$V66,"D")/365),IF($G66&gt;AS$2,(DATEDIF($G66,AT$2,"D")/365),1)))))))</f>
        <v>0</v>
      </c>
      <c r="AU66" s="53">
        <f>IF($V66&lt;=AT$2,0,IF($O66&lt;=AT$2,0,IF($G66&gt;=AU$2,0,IF($K66&gt;=$J66,0,IF($O66&lt;=AU$2,($J66-(SUM($K66,SUM($Z66:AT66)))),IF($L66=$D$139,(($J66-$K66)/$P66),(($J66-SUM($Z66:AT66))*$Q66))*IF($V66&lt;=AU$2,(DATEDIF(AT$2,$V66,"D")/365),IF($G66&gt;AT$2,(DATEDIF($G66,AU$2,"D")/365),1)))))))</f>
        <v>0</v>
      </c>
      <c r="AV66" s="53">
        <f>IF($V66&lt;=AU$2,0,IF($O66&lt;=AU$2,0,IF($G66&gt;=AV$2,0,IF($K66&gt;=$J66,0,IF($O66&lt;=AV$2,($J66-(SUM($K66,SUM($Z66:AU66)))),IF($L66=$D$139,(($J66-$K66)/$P66),(($J66-SUM($Z66:AU66))*$Q66))*IF($V66&lt;=AV$2,(DATEDIF(AU$2,$V66,"D")/365),IF($G66&gt;AU$2,(DATEDIF($G66,AV$2,"D")/365),1)))))))</f>
        <v>0</v>
      </c>
      <c r="AW66" s="53">
        <f>IF($V66&lt;=AV$2,0,IF($O66&lt;=AV$2,0,IF($G66&gt;=AW$2,0,IF($K66&gt;=$J66,0,IF($O66&lt;=AW$2,($J66-(SUM($K66,SUM($Z66:AV66)))),IF($L66=$D$139,(($J66-$K66)/$P66),(($J66-SUM($Z66:AV66))*$Q66))*IF($V66&lt;=AW$2,(DATEDIF(AV$2,$V66,"D")/365),IF($G66&gt;AV$2,(DATEDIF($G66,AW$2,"D")/365),1)))))))</f>
        <v>0</v>
      </c>
      <c r="AX66" s="53">
        <f>IF($V66&lt;=AW$2,0,IF($O66&lt;=AW$2,0,IF($G66&gt;=AX$2,0,IF($K66&gt;=$J66,0,IF($O66&lt;=AX$2,($J66-(SUM($K66,SUM($Z66:AW66)))),IF($L66=$D$139,(($J66-$K66)/$P66),(($J66-SUM($Z66:AW66))*$Q66))*IF($V66&lt;=AX$2,(DATEDIF(AW$2,$V66,"D")/365),IF($G66&gt;AW$2,(DATEDIF($G66,AX$2,"D")/365),1)))))))</f>
        <v>0</v>
      </c>
      <c r="AY66" s="53">
        <f>IF($V66&lt;=AX$2,0,IF($O66&lt;=AX$2,0,IF($G66&gt;=AY$2,0,IF($K66&gt;=$J66,0,IF($O66&lt;=AY$2,($J66-(SUM($K66,SUM($Z66:AX66)))),IF($L66=$D$139,(($J66-$K66)/$P66),(($J66-SUM($Z66:AX66))*$Q66))*IF($V66&lt;=AY$2,(DATEDIF(AX$2,$V66,"D")/365),IF($G66&gt;AX$2,(DATEDIF($G66,AY$2,"D")/365),1)))))))</f>
        <v>0</v>
      </c>
      <c r="AZ66" s="52"/>
      <c r="BA66" s="52"/>
      <c r="BB66" s="126">
        <f>IF($V66&lt;=BB$2,0,IF($G66&gt;=BB$2,0,IF($G66&gt;$W$3,(J66-Z66),IF($G66&lt;=$W$3,J66-SUM(W66,$Z66:Z66),0))))</f>
        <v>0</v>
      </c>
      <c r="BC66" s="53">
        <f t="shared" si="26"/>
        <v>0</v>
      </c>
      <c r="BD66" s="52">
        <f t="shared" si="26"/>
        <v>0</v>
      </c>
      <c r="BE66" s="53">
        <f t="shared" si="26"/>
        <v>0</v>
      </c>
      <c r="BF66" s="52">
        <f t="shared" si="26"/>
        <v>0</v>
      </c>
      <c r="BG66" s="53">
        <f t="shared" si="26"/>
        <v>0</v>
      </c>
      <c r="BH66" s="52">
        <f t="shared" si="26"/>
        <v>0</v>
      </c>
      <c r="BI66" s="53">
        <f t="shared" si="26"/>
        <v>0</v>
      </c>
      <c r="BJ66" s="52">
        <f t="shared" si="26"/>
        <v>0</v>
      </c>
      <c r="BK66" s="53">
        <f t="shared" si="26"/>
        <v>0</v>
      </c>
      <c r="BL66" s="52">
        <f t="shared" si="26"/>
        <v>0</v>
      </c>
      <c r="BM66" s="53">
        <f t="shared" si="26"/>
        <v>0</v>
      </c>
      <c r="BN66" s="52">
        <f t="shared" si="26"/>
        <v>0</v>
      </c>
      <c r="BO66" s="53">
        <f t="shared" si="26"/>
        <v>0</v>
      </c>
      <c r="BP66" s="52">
        <f t="shared" si="26"/>
        <v>0</v>
      </c>
      <c r="BQ66" s="53">
        <f t="shared" si="26"/>
        <v>0</v>
      </c>
      <c r="BR66" s="52">
        <f t="shared" si="24"/>
        <v>0</v>
      </c>
      <c r="BS66" s="53">
        <f t="shared" si="24"/>
        <v>0</v>
      </c>
      <c r="BT66" s="52">
        <f t="shared" si="24"/>
        <v>0</v>
      </c>
      <c r="BU66" s="53">
        <f t="shared" si="24"/>
        <v>0</v>
      </c>
      <c r="BV66" s="52">
        <f t="shared" si="24"/>
        <v>0</v>
      </c>
      <c r="BW66" s="53">
        <f t="shared" si="24"/>
        <v>0</v>
      </c>
      <c r="BX66" s="52">
        <f t="shared" si="24"/>
        <v>0</v>
      </c>
      <c r="BY66" s="53">
        <f t="shared" si="24"/>
        <v>0</v>
      </c>
      <c r="BZ66" s="52">
        <f t="shared" si="24"/>
        <v>0</v>
      </c>
      <c r="CA66" s="53">
        <f t="shared" si="24"/>
        <v>0</v>
      </c>
    </row>
    <row r="67" spans="1:79">
      <c r="A67" s="20">
        <v>66</v>
      </c>
      <c r="B67" s="20" t="s">
        <v>97</v>
      </c>
      <c r="C67" s="20" t="s">
        <v>126</v>
      </c>
      <c r="D67" s="2">
        <v>1985</v>
      </c>
      <c r="E67" s="3">
        <v>4</v>
      </c>
      <c r="F67" s="2">
        <v>1</v>
      </c>
      <c r="G67" s="55">
        <f t="shared" si="21"/>
        <v>31137</v>
      </c>
      <c r="H67" s="4">
        <v>0</v>
      </c>
      <c r="I67" s="1">
        <v>0</v>
      </c>
      <c r="J67" s="51">
        <f t="shared" si="22"/>
        <v>0</v>
      </c>
      <c r="K67" s="54">
        <f t="shared" si="23"/>
        <v>0</v>
      </c>
      <c r="L67" s="4" t="s">
        <v>96</v>
      </c>
      <c r="M67" s="54">
        <f t="shared" si="15"/>
        <v>30</v>
      </c>
      <c r="N67" s="53">
        <f t="shared" si="3"/>
        <v>29.019178082191782</v>
      </c>
      <c r="O67" s="55">
        <f t="shared" si="4"/>
        <v>42094</v>
      </c>
      <c r="P67" s="53">
        <f t="shared" si="5"/>
        <v>0.98082191780821759</v>
      </c>
      <c r="Q67" s="111">
        <f t="shared" si="6"/>
        <v>0</v>
      </c>
      <c r="R67" s="150" t="s">
        <v>130</v>
      </c>
      <c r="S67" s="151">
        <v>17</v>
      </c>
      <c r="T67" s="152">
        <v>4</v>
      </c>
      <c r="U67" s="151">
        <v>2035</v>
      </c>
      <c r="V67" s="116">
        <f t="shared" si="19"/>
        <v>54878</v>
      </c>
      <c r="W67" s="53">
        <f t="shared" si="8"/>
        <v>0</v>
      </c>
      <c r="X67" s="53">
        <f t="shared" si="9"/>
        <v>0</v>
      </c>
      <c r="Y67" s="53">
        <f t="shared" si="10"/>
        <v>0</v>
      </c>
      <c r="Z67" s="53">
        <f t="shared" si="20"/>
        <v>0</v>
      </c>
      <c r="AA67" s="53">
        <f>IF($V67&lt;=Z$2,0,IF($O67&lt;=Z$2,0,IF($G67&gt;=AA$2,0,IF($K67&gt;=$J67,0,IF($O67&lt;=AA$2,($J67-(SUM($K67,SUM($Z67:Z67)))),IF($L67=$D$139,(($J67-$K67)/$P67),(($J67-SUM($Z67:Z67))*$Q67))*IF($V67&lt;=AA$2,(DATEDIF(Z$2,$V67,"D")/365),IF($G67&gt;Z$2,(DATEDIF($G67,AA$2,"D")/365),1)))))))</f>
        <v>0</v>
      </c>
      <c r="AB67" s="53">
        <f>IF($V67&lt;=AA$2,0,IF($O67&lt;=AA$2,0,IF($G67&gt;=AB$2,0,IF($K67&gt;=$J67,0,IF($O67&lt;=AB$2,($J67-(SUM($K67,SUM($Z67:AA67)))),IF($L67=$D$139,(($J67-$K67)/$P67),(($J67-SUM($Z67:AA67))*$Q67))*IF($V67&lt;=AB$2,(DATEDIF(AA$2,$V67,"D")/365),IF($G67&gt;AA$2,(DATEDIF($G67,AB$2,"D")/365),1)))))))</f>
        <v>0</v>
      </c>
      <c r="AC67" s="53">
        <f>IF($V67&lt;=AB$2,0,IF($O67&lt;=AB$2,0,IF($G67&gt;=AC$2,0,IF($K67&gt;=$J67,0,IF($O67&lt;=AC$2,($J67-(SUM($K67,SUM($Z67:AB67)))),IF($L67=$D$139,(($J67-$K67)/$P67),(($J67-SUM($Z67:AB67))*$Q67))*IF($V67&lt;=AC$2,(DATEDIF(AB$2,$V67,"D")/365),IF($G67&gt;AB$2,(DATEDIF($G67,AC$2,"D")/365),1)))))))</f>
        <v>0</v>
      </c>
      <c r="AD67" s="53">
        <f>IF($V67&lt;=AC$2,0,IF($O67&lt;=AC$2,0,IF($G67&gt;=AD$2,0,IF($K67&gt;=$J67,0,IF($O67&lt;=AD$2,($J67-(SUM($K67,SUM($Z67:AC67)))),IF($L67=$D$139,(($J67-$K67)/$P67),(($J67-SUM($Z67:AC67))*$Q67))*IF($V67&lt;=AD$2,(DATEDIF(AC$2,$V67,"D")/365),IF($G67&gt;AC$2,(DATEDIF($G67,AD$2,"D")/365),1)))))))</f>
        <v>0</v>
      </c>
      <c r="AE67" s="53">
        <f>IF($V67&lt;=AD$2,0,IF($O67&lt;=AD$2,0,IF($G67&gt;=AE$2,0,IF($K67&gt;=$J67,0,IF($O67&lt;=AE$2,($J67-(SUM($K67,SUM($Z67:AD67)))),IF($L67=$D$139,(($J67-$K67)/$P67),(($J67-SUM($Z67:AD67))*$Q67))*IF($V67&lt;=AE$2,(DATEDIF(AD$2,$V67,"D")/365),IF($G67&gt;AD$2,(DATEDIF($G67,AE$2,"D")/365),1)))))))</f>
        <v>0</v>
      </c>
      <c r="AF67" s="53">
        <f>IF($V67&lt;=AE$2,0,IF($O67&lt;=AE$2,0,IF($G67&gt;=AF$2,0,IF($K67&gt;=$J67,0,IF($O67&lt;=AF$2,($J67-(SUM($K67,SUM($Z67:AE67)))),IF($L67=$D$139,(($J67-$K67)/$P67),(($J67-SUM($Z67:AE67))*$Q67))*IF($V67&lt;=AF$2,(DATEDIF(AE$2,$V67,"D")/365),IF($G67&gt;AE$2,(DATEDIF($G67,AF$2,"D")/365),1)))))))</f>
        <v>0</v>
      </c>
      <c r="AG67" s="53">
        <f>IF($V67&lt;=AF$2,0,IF($O67&lt;=AF$2,0,IF($G67&gt;=AG$2,0,IF($K67&gt;=$J67,0,IF($O67&lt;=AG$2,($J67-(SUM($K67,SUM($Z67:AF67)))),IF($L67=$D$139,(($J67-$K67)/$P67),(($J67-SUM($Z67:AF67))*$Q67))*IF($V67&lt;=AG$2,(DATEDIF(AF$2,$V67,"D")/365),IF($G67&gt;AF$2,(DATEDIF($G67,AG$2,"D")/365),1)))))))</f>
        <v>0</v>
      </c>
      <c r="AH67" s="53">
        <f>IF($V67&lt;=AG$2,0,IF($O67&lt;=AG$2,0,IF($G67&gt;=AH$2,0,IF($K67&gt;=$J67,0,IF($O67&lt;=AH$2,($J67-(SUM($K67,SUM($Z67:AG67)))),IF($L67=$D$139,(($J67-$K67)/$P67),(($J67-SUM($Z67:AG67))*$Q67))*IF($V67&lt;=AH$2,(DATEDIF(AG$2,$V67,"D")/365),IF($G67&gt;AG$2,(DATEDIF($G67,AH$2,"D")/365),1)))))))</f>
        <v>0</v>
      </c>
      <c r="AI67" s="53">
        <f>IF($V67&lt;=AH$2,0,IF($O67&lt;=AH$2,0,IF($G67&gt;=AI$2,0,IF($K67&gt;=$J67,0,IF($O67&lt;=AI$2,($J67-(SUM($K67,SUM($Z67:AH67)))),IF($L67=$D$139,(($J67-$K67)/$P67),(($J67-SUM($Z67:AH67))*$Q67))*IF($V67&lt;=AI$2,(DATEDIF(AH$2,$V67,"D")/365),IF($G67&gt;AH$2,(DATEDIF($G67,AI$2,"D")/365),1)))))))</f>
        <v>0</v>
      </c>
      <c r="AJ67" s="53">
        <f>IF($V67&lt;=AI$2,0,IF($O67&lt;=AI$2,0,IF($G67&gt;=AJ$2,0,IF($K67&gt;=$J67,0,IF($O67&lt;=AJ$2,($J67-(SUM($K67,SUM($Z67:AI67)))),IF($L67=$D$139,(($J67-$K67)/$P67),(($J67-SUM($Z67:AI67))*$Q67))*IF($V67&lt;=AJ$2,(DATEDIF(AI$2,$V67,"D")/365),IF($G67&gt;AI$2,(DATEDIF($G67,AJ$2,"D")/365),1)))))))</f>
        <v>0</v>
      </c>
      <c r="AK67" s="53">
        <f>IF($V67&lt;=AJ$2,0,IF($O67&lt;=AJ$2,0,IF($G67&gt;=AK$2,0,IF($K67&gt;=$J67,0,IF($O67&lt;=AK$2,($J67-(SUM($K67,SUM($Z67:AJ67)))),IF($L67=$D$139,(($J67-$K67)/$P67),(($J67-SUM($Z67:AJ67))*$Q67))*IF($V67&lt;=AK$2,(DATEDIF(AJ$2,$V67,"D")/365),IF($G67&gt;AJ$2,(DATEDIF($G67,AK$2,"D")/365),1)))))))</f>
        <v>0</v>
      </c>
      <c r="AL67" s="53">
        <f>IF($V67&lt;=AK$2,0,IF($O67&lt;=AK$2,0,IF($G67&gt;=AL$2,0,IF($K67&gt;=$J67,0,IF($O67&lt;=AL$2,($J67-(SUM($K67,SUM($Z67:AK67)))),IF($L67=$D$139,(($J67-$K67)/$P67),(($J67-SUM($Z67:AK67))*$Q67))*IF($V67&lt;=AL$2,(DATEDIF(AK$2,$V67,"D")/365),IF($G67&gt;AK$2,(DATEDIF($G67,AL$2,"D")/365),1)))))))</f>
        <v>0</v>
      </c>
      <c r="AM67" s="53">
        <f>IF($V67&lt;=AL$2,0,IF($O67&lt;=AL$2,0,IF($G67&gt;=AM$2,0,IF($K67&gt;=$J67,0,IF($O67&lt;=AM$2,($J67-(SUM($K67,SUM($Z67:AL67)))),IF($L67=$D$139,(($J67-$K67)/$P67),(($J67-SUM($Z67:AL67))*$Q67))*IF($V67&lt;=AM$2,(DATEDIF(AL$2,$V67,"D")/365),IF($G67&gt;AL$2,(DATEDIF($G67,AM$2,"D")/365),1)))))))</f>
        <v>0</v>
      </c>
      <c r="AN67" s="53">
        <f>IF($V67&lt;=AM$2,0,IF($O67&lt;=AM$2,0,IF($G67&gt;=AN$2,0,IF($K67&gt;=$J67,0,IF($O67&lt;=AN$2,($J67-(SUM($K67,SUM($Z67:AM67)))),IF($L67=$D$139,(($J67-$K67)/$P67),(($J67-SUM($Z67:AM67))*$Q67))*IF($V67&lt;=AN$2,(DATEDIF(AM$2,$V67,"D")/365),IF($G67&gt;AM$2,(DATEDIF($G67,AN$2,"D")/365),1)))))))</f>
        <v>0</v>
      </c>
      <c r="AO67" s="53">
        <f>IF($V67&lt;=AN$2,0,IF($O67&lt;=AN$2,0,IF($G67&gt;=AO$2,0,IF($K67&gt;=$J67,0,IF($O67&lt;=AO$2,($J67-(SUM($K67,SUM($Z67:AN67)))),IF($L67=$D$139,(($J67-$K67)/$P67),(($J67-SUM($Z67:AN67))*$Q67))*IF($V67&lt;=AO$2,(DATEDIF(AN$2,$V67,"D")/365),IF($G67&gt;AN$2,(DATEDIF($G67,AO$2,"D")/365),1)))))))</f>
        <v>0</v>
      </c>
      <c r="AP67" s="53">
        <f>IF($V67&lt;=AO$2,0,IF($O67&lt;=AO$2,0,IF($G67&gt;=AP$2,0,IF($K67&gt;=$J67,0,IF($O67&lt;=AP$2,($J67-(SUM($K67,SUM($Z67:AO67)))),IF($L67=$D$139,(($J67-$K67)/$P67),(($J67-SUM($Z67:AO67))*$Q67))*IF($V67&lt;=AP$2,(DATEDIF(AO$2,$V67,"D")/365),IF($G67&gt;AO$2,(DATEDIF($G67,AP$2,"D")/365),1)))))))</f>
        <v>0</v>
      </c>
      <c r="AQ67" s="53">
        <f>IF($V67&lt;=AP$2,0,IF($O67&lt;=AP$2,0,IF($G67&gt;=AQ$2,0,IF($K67&gt;=$J67,0,IF($O67&lt;=AQ$2,($J67-(SUM($K67,SUM($Z67:AP67)))),IF($L67=$D$139,(($J67-$K67)/$P67),(($J67-SUM($Z67:AP67))*$Q67))*IF($V67&lt;=AQ$2,(DATEDIF(AP$2,$V67,"D")/365),IF($G67&gt;AP$2,(DATEDIF($G67,AQ$2,"D")/365),1)))))))</f>
        <v>0</v>
      </c>
      <c r="AR67" s="53">
        <f>IF($V67&lt;=AQ$2,0,IF($O67&lt;=AQ$2,0,IF($G67&gt;=AR$2,0,IF($K67&gt;=$J67,0,IF($O67&lt;=AR$2,($J67-(SUM($K67,SUM($Z67:AQ67)))),IF($L67=$D$139,(($J67-$K67)/$P67),(($J67-SUM($Z67:AQ67))*$Q67))*IF($V67&lt;=AR$2,(DATEDIF(AQ$2,$V67,"D")/365),IF($G67&gt;AQ$2,(DATEDIF($G67,AR$2,"D")/365),1)))))))</f>
        <v>0</v>
      </c>
      <c r="AS67" s="53">
        <f>IF($V67&lt;=AR$2,0,IF($O67&lt;=AR$2,0,IF($G67&gt;=AS$2,0,IF($K67&gt;=$J67,0,IF($O67&lt;=AS$2,($J67-(SUM($K67,SUM($Z67:AR67)))),IF($L67=$D$139,(($J67-$K67)/$P67),(($J67-SUM($Z67:AR67))*$Q67))*IF($V67&lt;=AS$2,(DATEDIF(AR$2,$V67,"D")/365),IF($G67&gt;AR$2,(DATEDIF($G67,AS$2,"D")/365),1)))))))</f>
        <v>0</v>
      </c>
      <c r="AT67" s="53">
        <f>IF($V67&lt;=AS$2,0,IF($O67&lt;=AS$2,0,IF($G67&gt;=AT$2,0,IF($K67&gt;=$J67,0,IF($O67&lt;=AT$2,($J67-(SUM($K67,SUM($Z67:AS67)))),IF($L67=$D$139,(($J67-$K67)/$P67),(($J67-SUM($Z67:AS67))*$Q67))*IF($V67&lt;=AT$2,(DATEDIF(AS$2,$V67,"D")/365),IF($G67&gt;AS$2,(DATEDIF($G67,AT$2,"D")/365),1)))))))</f>
        <v>0</v>
      </c>
      <c r="AU67" s="53">
        <f>IF($V67&lt;=AT$2,0,IF($O67&lt;=AT$2,0,IF($G67&gt;=AU$2,0,IF($K67&gt;=$J67,0,IF($O67&lt;=AU$2,($J67-(SUM($K67,SUM($Z67:AT67)))),IF($L67=$D$139,(($J67-$K67)/$P67),(($J67-SUM($Z67:AT67))*$Q67))*IF($V67&lt;=AU$2,(DATEDIF(AT$2,$V67,"D")/365),IF($G67&gt;AT$2,(DATEDIF($G67,AU$2,"D")/365),1)))))))</f>
        <v>0</v>
      </c>
      <c r="AV67" s="53">
        <f>IF($V67&lt;=AU$2,0,IF($O67&lt;=AU$2,0,IF($G67&gt;=AV$2,0,IF($K67&gt;=$J67,0,IF($O67&lt;=AV$2,($J67-(SUM($K67,SUM($Z67:AU67)))),IF($L67=$D$139,(($J67-$K67)/$P67),(($J67-SUM($Z67:AU67))*$Q67))*IF($V67&lt;=AV$2,(DATEDIF(AU$2,$V67,"D")/365),IF($G67&gt;AU$2,(DATEDIF($G67,AV$2,"D")/365),1)))))))</f>
        <v>0</v>
      </c>
      <c r="AW67" s="53">
        <f>IF($V67&lt;=AV$2,0,IF($O67&lt;=AV$2,0,IF($G67&gt;=AW$2,0,IF($K67&gt;=$J67,0,IF($O67&lt;=AW$2,($J67-(SUM($K67,SUM($Z67:AV67)))),IF($L67=$D$139,(($J67-$K67)/$P67),(($J67-SUM($Z67:AV67))*$Q67))*IF($V67&lt;=AW$2,(DATEDIF(AV$2,$V67,"D")/365),IF($G67&gt;AV$2,(DATEDIF($G67,AW$2,"D")/365),1)))))))</f>
        <v>0</v>
      </c>
      <c r="AX67" s="53">
        <f>IF($V67&lt;=AW$2,0,IF($O67&lt;=AW$2,0,IF($G67&gt;=AX$2,0,IF($K67&gt;=$J67,0,IF($O67&lt;=AX$2,($J67-(SUM($K67,SUM($Z67:AW67)))),IF($L67=$D$139,(($J67-$K67)/$P67),(($J67-SUM($Z67:AW67))*$Q67))*IF($V67&lt;=AX$2,(DATEDIF(AW$2,$V67,"D")/365),IF($G67&gt;AW$2,(DATEDIF($G67,AX$2,"D")/365),1)))))))</f>
        <v>0</v>
      </c>
      <c r="AY67" s="53">
        <f>IF($V67&lt;=AX$2,0,IF($O67&lt;=AX$2,0,IF($G67&gt;=AY$2,0,IF($K67&gt;=$J67,0,IF($O67&lt;=AY$2,($J67-(SUM($K67,SUM($Z67:AX67)))),IF($L67=$D$139,(($J67-$K67)/$P67),(($J67-SUM($Z67:AX67))*$Q67))*IF($V67&lt;=AY$2,(DATEDIF(AX$2,$V67,"D")/365),IF($G67&gt;AX$2,(DATEDIF($G67,AY$2,"D")/365),1)))))))</f>
        <v>0</v>
      </c>
      <c r="AZ67" s="52"/>
      <c r="BA67" s="52"/>
      <c r="BB67" s="126">
        <f>IF($V67&lt;=BB$2,0,IF($G67&gt;=BB$2,0,IF($G67&gt;$W$3,(J67-Z67),IF($G67&lt;=$W$3,J67-SUM(W67,$Z67:Z67),0))))</f>
        <v>0</v>
      </c>
      <c r="BC67" s="53">
        <f t="shared" si="26"/>
        <v>0</v>
      </c>
      <c r="BD67" s="52">
        <f t="shared" si="26"/>
        <v>0</v>
      </c>
      <c r="BE67" s="53">
        <f t="shared" si="26"/>
        <v>0</v>
      </c>
      <c r="BF67" s="52">
        <f t="shared" si="26"/>
        <v>0</v>
      </c>
      <c r="BG67" s="53">
        <f t="shared" si="26"/>
        <v>0</v>
      </c>
      <c r="BH67" s="52">
        <f t="shared" si="26"/>
        <v>0</v>
      </c>
      <c r="BI67" s="53">
        <f t="shared" si="26"/>
        <v>0</v>
      </c>
      <c r="BJ67" s="52">
        <f t="shared" si="26"/>
        <v>0</v>
      </c>
      <c r="BK67" s="53">
        <f t="shared" si="26"/>
        <v>0</v>
      </c>
      <c r="BL67" s="52">
        <f t="shared" si="26"/>
        <v>0</v>
      </c>
      <c r="BM67" s="53">
        <f t="shared" si="26"/>
        <v>0</v>
      </c>
      <c r="BN67" s="52">
        <f t="shared" si="26"/>
        <v>0</v>
      </c>
      <c r="BO67" s="53">
        <f t="shared" si="26"/>
        <v>0</v>
      </c>
      <c r="BP67" s="52">
        <f t="shared" si="26"/>
        <v>0</v>
      </c>
      <c r="BQ67" s="53">
        <f t="shared" si="26"/>
        <v>0</v>
      </c>
      <c r="BR67" s="52">
        <f t="shared" si="24"/>
        <v>0</v>
      </c>
      <c r="BS67" s="53">
        <f t="shared" si="24"/>
        <v>0</v>
      </c>
      <c r="BT67" s="52">
        <f t="shared" si="24"/>
        <v>0</v>
      </c>
      <c r="BU67" s="53">
        <f t="shared" si="24"/>
        <v>0</v>
      </c>
      <c r="BV67" s="52">
        <f t="shared" si="24"/>
        <v>0</v>
      </c>
      <c r="BW67" s="53">
        <f t="shared" si="24"/>
        <v>0</v>
      </c>
      <c r="BX67" s="52">
        <f t="shared" si="24"/>
        <v>0</v>
      </c>
      <c r="BY67" s="53">
        <f t="shared" si="24"/>
        <v>0</v>
      </c>
      <c r="BZ67" s="52">
        <f t="shared" si="24"/>
        <v>0</v>
      </c>
      <c r="CA67" s="53">
        <f t="shared" si="24"/>
        <v>0</v>
      </c>
    </row>
    <row r="68" spans="1:79">
      <c r="A68" s="20">
        <v>67</v>
      </c>
      <c r="B68" s="20" t="s">
        <v>97</v>
      </c>
      <c r="C68" s="20" t="s">
        <v>126</v>
      </c>
      <c r="D68" s="2">
        <v>1985</v>
      </c>
      <c r="E68" s="3">
        <v>4</v>
      </c>
      <c r="F68" s="2">
        <v>1</v>
      </c>
      <c r="G68" s="55">
        <f t="shared" si="21"/>
        <v>31137</v>
      </c>
      <c r="H68" s="4">
        <v>0</v>
      </c>
      <c r="I68" s="1">
        <v>0</v>
      </c>
      <c r="J68" s="51">
        <f t="shared" si="22"/>
        <v>0</v>
      </c>
      <c r="K68" s="54">
        <f t="shared" si="23"/>
        <v>0</v>
      </c>
      <c r="L68" s="4" t="s">
        <v>96</v>
      </c>
      <c r="M68" s="54">
        <f t="shared" si="15"/>
        <v>30</v>
      </c>
      <c r="N68" s="53">
        <f t="shared" si="3"/>
        <v>29.019178082191782</v>
      </c>
      <c r="O68" s="55">
        <f t="shared" si="4"/>
        <v>42094</v>
      </c>
      <c r="P68" s="53">
        <f t="shared" si="5"/>
        <v>0.98082191780821759</v>
      </c>
      <c r="Q68" s="111">
        <f t="shared" si="6"/>
        <v>0</v>
      </c>
      <c r="R68" s="150" t="s">
        <v>130</v>
      </c>
      <c r="S68" s="151">
        <v>17</v>
      </c>
      <c r="T68" s="152">
        <v>4</v>
      </c>
      <c r="U68" s="151">
        <v>2035</v>
      </c>
      <c r="V68" s="116">
        <f t="shared" si="19"/>
        <v>54878</v>
      </c>
      <c r="W68" s="53">
        <f t="shared" si="8"/>
        <v>0</v>
      </c>
      <c r="X68" s="53">
        <f t="shared" si="9"/>
        <v>0</v>
      </c>
      <c r="Y68" s="53">
        <f t="shared" si="10"/>
        <v>0</v>
      </c>
      <c r="Z68" s="53">
        <f t="shared" si="20"/>
        <v>0</v>
      </c>
      <c r="AA68" s="53">
        <f>IF($V68&lt;=Z$2,0,IF($O68&lt;=Z$2,0,IF($G68&gt;=AA$2,0,IF($K68&gt;=$J68,0,IF($O68&lt;=AA$2,($J68-(SUM($K68,SUM($Z68:Z68)))),IF($L68=$D$139,(($J68-$K68)/$P68),(($J68-SUM($Z68:Z68))*$Q68))*IF($V68&lt;=AA$2,(DATEDIF(Z$2,$V68,"D")/365),IF($G68&gt;Z$2,(DATEDIF($G68,AA$2,"D")/365),1)))))))</f>
        <v>0</v>
      </c>
      <c r="AB68" s="53">
        <f>IF($V68&lt;=AA$2,0,IF($O68&lt;=AA$2,0,IF($G68&gt;=AB$2,0,IF($K68&gt;=$J68,0,IF($O68&lt;=AB$2,($J68-(SUM($K68,SUM($Z68:AA68)))),IF($L68=$D$139,(($J68-$K68)/$P68),(($J68-SUM($Z68:AA68))*$Q68))*IF($V68&lt;=AB$2,(DATEDIF(AA$2,$V68,"D")/365),IF($G68&gt;AA$2,(DATEDIF($G68,AB$2,"D")/365),1)))))))</f>
        <v>0</v>
      </c>
      <c r="AC68" s="53">
        <f>IF($V68&lt;=AB$2,0,IF($O68&lt;=AB$2,0,IF($G68&gt;=AC$2,0,IF($K68&gt;=$J68,0,IF($O68&lt;=AC$2,($J68-(SUM($K68,SUM($Z68:AB68)))),IF($L68=$D$139,(($J68-$K68)/$P68),(($J68-SUM($Z68:AB68))*$Q68))*IF($V68&lt;=AC$2,(DATEDIF(AB$2,$V68,"D")/365),IF($G68&gt;AB$2,(DATEDIF($G68,AC$2,"D")/365),1)))))))</f>
        <v>0</v>
      </c>
      <c r="AD68" s="53">
        <f>IF($V68&lt;=AC$2,0,IF($O68&lt;=AC$2,0,IF($G68&gt;=AD$2,0,IF($K68&gt;=$J68,0,IF($O68&lt;=AD$2,($J68-(SUM($K68,SUM($Z68:AC68)))),IF($L68=$D$139,(($J68-$K68)/$P68),(($J68-SUM($Z68:AC68))*$Q68))*IF($V68&lt;=AD$2,(DATEDIF(AC$2,$V68,"D")/365),IF($G68&gt;AC$2,(DATEDIF($G68,AD$2,"D")/365),1)))))))</f>
        <v>0</v>
      </c>
      <c r="AE68" s="53">
        <f>IF($V68&lt;=AD$2,0,IF($O68&lt;=AD$2,0,IF($G68&gt;=AE$2,0,IF($K68&gt;=$J68,0,IF($O68&lt;=AE$2,($J68-(SUM($K68,SUM($Z68:AD68)))),IF($L68=$D$139,(($J68-$K68)/$P68),(($J68-SUM($Z68:AD68))*$Q68))*IF($V68&lt;=AE$2,(DATEDIF(AD$2,$V68,"D")/365),IF($G68&gt;AD$2,(DATEDIF($G68,AE$2,"D")/365),1)))))))</f>
        <v>0</v>
      </c>
      <c r="AF68" s="53">
        <f>IF($V68&lt;=AE$2,0,IF($O68&lt;=AE$2,0,IF($G68&gt;=AF$2,0,IF($K68&gt;=$J68,0,IF($O68&lt;=AF$2,($J68-(SUM($K68,SUM($Z68:AE68)))),IF($L68=$D$139,(($J68-$K68)/$P68),(($J68-SUM($Z68:AE68))*$Q68))*IF($V68&lt;=AF$2,(DATEDIF(AE$2,$V68,"D")/365),IF($G68&gt;AE$2,(DATEDIF($G68,AF$2,"D")/365),1)))))))</f>
        <v>0</v>
      </c>
      <c r="AG68" s="53">
        <f>IF($V68&lt;=AF$2,0,IF($O68&lt;=AF$2,0,IF($G68&gt;=AG$2,0,IF($K68&gt;=$J68,0,IF($O68&lt;=AG$2,($J68-(SUM($K68,SUM($Z68:AF68)))),IF($L68=$D$139,(($J68-$K68)/$P68),(($J68-SUM($Z68:AF68))*$Q68))*IF($V68&lt;=AG$2,(DATEDIF(AF$2,$V68,"D")/365),IF($G68&gt;AF$2,(DATEDIF($G68,AG$2,"D")/365),1)))))))</f>
        <v>0</v>
      </c>
      <c r="AH68" s="53">
        <f>IF($V68&lt;=AG$2,0,IF($O68&lt;=AG$2,0,IF($G68&gt;=AH$2,0,IF($K68&gt;=$J68,0,IF($O68&lt;=AH$2,($J68-(SUM($K68,SUM($Z68:AG68)))),IF($L68=$D$139,(($J68-$K68)/$P68),(($J68-SUM($Z68:AG68))*$Q68))*IF($V68&lt;=AH$2,(DATEDIF(AG$2,$V68,"D")/365),IF($G68&gt;AG$2,(DATEDIF($G68,AH$2,"D")/365),1)))))))</f>
        <v>0</v>
      </c>
      <c r="AI68" s="53">
        <f>IF($V68&lt;=AH$2,0,IF($O68&lt;=AH$2,0,IF($G68&gt;=AI$2,0,IF($K68&gt;=$J68,0,IF($O68&lt;=AI$2,($J68-(SUM($K68,SUM($Z68:AH68)))),IF($L68=$D$139,(($J68-$K68)/$P68),(($J68-SUM($Z68:AH68))*$Q68))*IF($V68&lt;=AI$2,(DATEDIF(AH$2,$V68,"D")/365),IF($G68&gt;AH$2,(DATEDIF($G68,AI$2,"D")/365),1)))))))</f>
        <v>0</v>
      </c>
      <c r="AJ68" s="53">
        <f>IF($V68&lt;=AI$2,0,IF($O68&lt;=AI$2,0,IF($G68&gt;=AJ$2,0,IF($K68&gt;=$J68,0,IF($O68&lt;=AJ$2,($J68-(SUM($K68,SUM($Z68:AI68)))),IF($L68=$D$139,(($J68-$K68)/$P68),(($J68-SUM($Z68:AI68))*$Q68))*IF($V68&lt;=AJ$2,(DATEDIF(AI$2,$V68,"D")/365),IF($G68&gt;AI$2,(DATEDIF($G68,AJ$2,"D")/365),1)))))))</f>
        <v>0</v>
      </c>
      <c r="AK68" s="53">
        <f>IF($V68&lt;=AJ$2,0,IF($O68&lt;=AJ$2,0,IF($G68&gt;=AK$2,0,IF($K68&gt;=$J68,0,IF($O68&lt;=AK$2,($J68-(SUM($K68,SUM($Z68:AJ68)))),IF($L68=$D$139,(($J68-$K68)/$P68),(($J68-SUM($Z68:AJ68))*$Q68))*IF($V68&lt;=AK$2,(DATEDIF(AJ$2,$V68,"D")/365),IF($G68&gt;AJ$2,(DATEDIF($G68,AK$2,"D")/365),1)))))))</f>
        <v>0</v>
      </c>
      <c r="AL68" s="53">
        <f>IF($V68&lt;=AK$2,0,IF($O68&lt;=AK$2,0,IF($G68&gt;=AL$2,0,IF($K68&gt;=$J68,0,IF($O68&lt;=AL$2,($J68-(SUM($K68,SUM($Z68:AK68)))),IF($L68=$D$139,(($J68-$K68)/$P68),(($J68-SUM($Z68:AK68))*$Q68))*IF($V68&lt;=AL$2,(DATEDIF(AK$2,$V68,"D")/365),IF($G68&gt;AK$2,(DATEDIF($G68,AL$2,"D")/365),1)))))))</f>
        <v>0</v>
      </c>
      <c r="AM68" s="53">
        <f>IF($V68&lt;=AL$2,0,IF($O68&lt;=AL$2,0,IF($G68&gt;=AM$2,0,IF($K68&gt;=$J68,0,IF($O68&lt;=AM$2,($J68-(SUM($K68,SUM($Z68:AL68)))),IF($L68=$D$139,(($J68-$K68)/$P68),(($J68-SUM($Z68:AL68))*$Q68))*IF($V68&lt;=AM$2,(DATEDIF(AL$2,$V68,"D")/365),IF($G68&gt;AL$2,(DATEDIF($G68,AM$2,"D")/365),1)))))))</f>
        <v>0</v>
      </c>
      <c r="AN68" s="53">
        <f>IF($V68&lt;=AM$2,0,IF($O68&lt;=AM$2,0,IF($G68&gt;=AN$2,0,IF($K68&gt;=$J68,0,IF($O68&lt;=AN$2,($J68-(SUM($K68,SUM($Z68:AM68)))),IF($L68=$D$139,(($J68-$K68)/$P68),(($J68-SUM($Z68:AM68))*$Q68))*IF($V68&lt;=AN$2,(DATEDIF(AM$2,$V68,"D")/365),IF($G68&gt;AM$2,(DATEDIF($G68,AN$2,"D")/365),1)))))))</f>
        <v>0</v>
      </c>
      <c r="AO68" s="53">
        <f>IF($V68&lt;=AN$2,0,IF($O68&lt;=AN$2,0,IF($G68&gt;=AO$2,0,IF($K68&gt;=$J68,0,IF($O68&lt;=AO$2,($J68-(SUM($K68,SUM($Z68:AN68)))),IF($L68=$D$139,(($J68-$K68)/$P68),(($J68-SUM($Z68:AN68))*$Q68))*IF($V68&lt;=AO$2,(DATEDIF(AN$2,$V68,"D")/365),IF($G68&gt;AN$2,(DATEDIF($G68,AO$2,"D")/365),1)))))))</f>
        <v>0</v>
      </c>
      <c r="AP68" s="53">
        <f>IF($V68&lt;=AO$2,0,IF($O68&lt;=AO$2,0,IF($G68&gt;=AP$2,0,IF($K68&gt;=$J68,0,IF($O68&lt;=AP$2,($J68-(SUM($K68,SUM($Z68:AO68)))),IF($L68=$D$139,(($J68-$K68)/$P68),(($J68-SUM($Z68:AO68))*$Q68))*IF($V68&lt;=AP$2,(DATEDIF(AO$2,$V68,"D")/365),IF($G68&gt;AO$2,(DATEDIF($G68,AP$2,"D")/365),1)))))))</f>
        <v>0</v>
      </c>
      <c r="AQ68" s="53">
        <f>IF($V68&lt;=AP$2,0,IF($O68&lt;=AP$2,0,IF($G68&gt;=AQ$2,0,IF($K68&gt;=$J68,0,IF($O68&lt;=AQ$2,($J68-(SUM($K68,SUM($Z68:AP68)))),IF($L68=$D$139,(($J68-$K68)/$P68),(($J68-SUM($Z68:AP68))*$Q68))*IF($V68&lt;=AQ$2,(DATEDIF(AP$2,$V68,"D")/365),IF($G68&gt;AP$2,(DATEDIF($G68,AQ$2,"D")/365),1)))))))</f>
        <v>0</v>
      </c>
      <c r="AR68" s="53">
        <f>IF($V68&lt;=AQ$2,0,IF($O68&lt;=AQ$2,0,IF($G68&gt;=AR$2,0,IF($K68&gt;=$J68,0,IF($O68&lt;=AR$2,($J68-(SUM($K68,SUM($Z68:AQ68)))),IF($L68=$D$139,(($J68-$K68)/$P68),(($J68-SUM($Z68:AQ68))*$Q68))*IF($V68&lt;=AR$2,(DATEDIF(AQ$2,$V68,"D")/365),IF($G68&gt;AQ$2,(DATEDIF($G68,AR$2,"D")/365),1)))))))</f>
        <v>0</v>
      </c>
      <c r="AS68" s="53">
        <f>IF($V68&lt;=AR$2,0,IF($O68&lt;=AR$2,0,IF($G68&gt;=AS$2,0,IF($K68&gt;=$J68,0,IF($O68&lt;=AS$2,($J68-(SUM($K68,SUM($Z68:AR68)))),IF($L68=$D$139,(($J68-$K68)/$P68),(($J68-SUM($Z68:AR68))*$Q68))*IF($V68&lt;=AS$2,(DATEDIF(AR$2,$V68,"D")/365),IF($G68&gt;AR$2,(DATEDIF($G68,AS$2,"D")/365),1)))))))</f>
        <v>0</v>
      </c>
      <c r="AT68" s="53">
        <f>IF($V68&lt;=AS$2,0,IF($O68&lt;=AS$2,0,IF($G68&gt;=AT$2,0,IF($K68&gt;=$J68,0,IF($O68&lt;=AT$2,($J68-(SUM($K68,SUM($Z68:AS68)))),IF($L68=$D$139,(($J68-$K68)/$P68),(($J68-SUM($Z68:AS68))*$Q68))*IF($V68&lt;=AT$2,(DATEDIF(AS$2,$V68,"D")/365),IF($G68&gt;AS$2,(DATEDIF($G68,AT$2,"D")/365),1)))))))</f>
        <v>0</v>
      </c>
      <c r="AU68" s="53">
        <f>IF($V68&lt;=AT$2,0,IF($O68&lt;=AT$2,0,IF($G68&gt;=AU$2,0,IF($K68&gt;=$J68,0,IF($O68&lt;=AU$2,($J68-(SUM($K68,SUM($Z68:AT68)))),IF($L68=$D$139,(($J68-$K68)/$P68),(($J68-SUM($Z68:AT68))*$Q68))*IF($V68&lt;=AU$2,(DATEDIF(AT$2,$V68,"D")/365),IF($G68&gt;AT$2,(DATEDIF($G68,AU$2,"D")/365),1)))))))</f>
        <v>0</v>
      </c>
      <c r="AV68" s="53">
        <f>IF($V68&lt;=AU$2,0,IF($O68&lt;=AU$2,0,IF($G68&gt;=AV$2,0,IF($K68&gt;=$J68,0,IF($O68&lt;=AV$2,($J68-(SUM($K68,SUM($Z68:AU68)))),IF($L68=$D$139,(($J68-$K68)/$P68),(($J68-SUM($Z68:AU68))*$Q68))*IF($V68&lt;=AV$2,(DATEDIF(AU$2,$V68,"D")/365),IF($G68&gt;AU$2,(DATEDIF($G68,AV$2,"D")/365),1)))))))</f>
        <v>0</v>
      </c>
      <c r="AW68" s="53">
        <f>IF($V68&lt;=AV$2,0,IF($O68&lt;=AV$2,0,IF($G68&gt;=AW$2,0,IF($K68&gt;=$J68,0,IF($O68&lt;=AW$2,($J68-(SUM($K68,SUM($Z68:AV68)))),IF($L68=$D$139,(($J68-$K68)/$P68),(($J68-SUM($Z68:AV68))*$Q68))*IF($V68&lt;=AW$2,(DATEDIF(AV$2,$V68,"D")/365),IF($G68&gt;AV$2,(DATEDIF($G68,AW$2,"D")/365),1)))))))</f>
        <v>0</v>
      </c>
      <c r="AX68" s="53">
        <f>IF($V68&lt;=AW$2,0,IF($O68&lt;=AW$2,0,IF($G68&gt;=AX$2,0,IF($K68&gt;=$J68,0,IF($O68&lt;=AX$2,($J68-(SUM($K68,SUM($Z68:AW68)))),IF($L68=$D$139,(($J68-$K68)/$P68),(($J68-SUM($Z68:AW68))*$Q68))*IF($V68&lt;=AX$2,(DATEDIF(AW$2,$V68,"D")/365),IF($G68&gt;AW$2,(DATEDIF($G68,AX$2,"D")/365),1)))))))</f>
        <v>0</v>
      </c>
      <c r="AY68" s="53">
        <f>IF($V68&lt;=AX$2,0,IF($O68&lt;=AX$2,0,IF($G68&gt;=AY$2,0,IF($K68&gt;=$J68,0,IF($O68&lt;=AY$2,($J68-(SUM($K68,SUM($Z68:AX68)))),IF($L68=$D$139,(($J68-$K68)/$P68),(($J68-SUM($Z68:AX68))*$Q68))*IF($V68&lt;=AY$2,(DATEDIF(AX$2,$V68,"D")/365),IF($G68&gt;AX$2,(DATEDIF($G68,AY$2,"D")/365),1)))))))</f>
        <v>0</v>
      </c>
      <c r="AZ68" s="52"/>
      <c r="BA68" s="52"/>
      <c r="BB68" s="126">
        <f>IF($V68&lt;=BB$2,0,IF($G68&gt;=BB$2,0,IF($G68&gt;$W$3,(J68-Z68),IF($G68&lt;=$W$3,J68-SUM(W68,$Z68:Z68),0))))</f>
        <v>0</v>
      </c>
      <c r="BC68" s="53">
        <f t="shared" si="26"/>
        <v>0</v>
      </c>
      <c r="BD68" s="52">
        <f t="shared" si="26"/>
        <v>0</v>
      </c>
      <c r="BE68" s="53">
        <f t="shared" si="26"/>
        <v>0</v>
      </c>
      <c r="BF68" s="52">
        <f t="shared" si="26"/>
        <v>0</v>
      </c>
      <c r="BG68" s="53">
        <f t="shared" si="26"/>
        <v>0</v>
      </c>
      <c r="BH68" s="52">
        <f t="shared" si="26"/>
        <v>0</v>
      </c>
      <c r="BI68" s="53">
        <f t="shared" si="26"/>
        <v>0</v>
      </c>
      <c r="BJ68" s="52">
        <f t="shared" si="26"/>
        <v>0</v>
      </c>
      <c r="BK68" s="53">
        <f t="shared" si="26"/>
        <v>0</v>
      </c>
      <c r="BL68" s="52">
        <f t="shared" si="26"/>
        <v>0</v>
      </c>
      <c r="BM68" s="53">
        <f t="shared" si="26"/>
        <v>0</v>
      </c>
      <c r="BN68" s="52">
        <f t="shared" si="26"/>
        <v>0</v>
      </c>
      <c r="BO68" s="53">
        <f t="shared" si="26"/>
        <v>0</v>
      </c>
      <c r="BP68" s="52">
        <f t="shared" si="26"/>
        <v>0</v>
      </c>
      <c r="BQ68" s="53">
        <f t="shared" si="26"/>
        <v>0</v>
      </c>
      <c r="BR68" s="52">
        <f t="shared" si="24"/>
        <v>0</v>
      </c>
      <c r="BS68" s="53">
        <f t="shared" si="24"/>
        <v>0</v>
      </c>
      <c r="BT68" s="52">
        <f t="shared" si="24"/>
        <v>0</v>
      </c>
      <c r="BU68" s="53">
        <f t="shared" si="24"/>
        <v>0</v>
      </c>
      <c r="BV68" s="52">
        <f t="shared" si="24"/>
        <v>0</v>
      </c>
      <c r="BW68" s="53">
        <f t="shared" si="24"/>
        <v>0</v>
      </c>
      <c r="BX68" s="52">
        <f t="shared" si="24"/>
        <v>0</v>
      </c>
      <c r="BY68" s="53">
        <f t="shared" si="24"/>
        <v>0</v>
      </c>
      <c r="BZ68" s="52">
        <f t="shared" si="24"/>
        <v>0</v>
      </c>
      <c r="CA68" s="53">
        <f t="shared" si="24"/>
        <v>0</v>
      </c>
    </row>
    <row r="69" spans="1:79">
      <c r="A69" s="20">
        <v>68</v>
      </c>
      <c r="B69" s="20" t="s">
        <v>97</v>
      </c>
      <c r="C69" s="20" t="s">
        <v>126</v>
      </c>
      <c r="D69" s="2">
        <v>1985</v>
      </c>
      <c r="E69" s="3">
        <v>4</v>
      </c>
      <c r="F69" s="2">
        <v>1</v>
      </c>
      <c r="G69" s="55">
        <f t="shared" si="21"/>
        <v>31137</v>
      </c>
      <c r="H69" s="4">
        <v>0</v>
      </c>
      <c r="I69" s="1">
        <v>0</v>
      </c>
      <c r="J69" s="51">
        <f t="shared" si="22"/>
        <v>0</v>
      </c>
      <c r="K69" s="54">
        <f t="shared" si="23"/>
        <v>0</v>
      </c>
      <c r="L69" s="4" t="s">
        <v>96</v>
      </c>
      <c r="M69" s="54">
        <f t="shared" si="15"/>
        <v>30</v>
      </c>
      <c r="N69" s="53">
        <f t="shared" si="3"/>
        <v>29.019178082191782</v>
      </c>
      <c r="O69" s="55">
        <f t="shared" si="4"/>
        <v>42094</v>
      </c>
      <c r="P69" s="53">
        <f t="shared" si="5"/>
        <v>0.98082191780821759</v>
      </c>
      <c r="Q69" s="111">
        <f t="shared" si="6"/>
        <v>0</v>
      </c>
      <c r="R69" s="150" t="s">
        <v>130</v>
      </c>
      <c r="S69" s="151">
        <v>17</v>
      </c>
      <c r="T69" s="152">
        <v>4</v>
      </c>
      <c r="U69" s="151">
        <v>2035</v>
      </c>
      <c r="V69" s="116">
        <f t="shared" si="19"/>
        <v>54878</v>
      </c>
      <c r="W69" s="53">
        <f t="shared" si="8"/>
        <v>0</v>
      </c>
      <c r="X69" s="53">
        <f t="shared" si="9"/>
        <v>0</v>
      </c>
      <c r="Y69" s="53">
        <f t="shared" si="10"/>
        <v>0</v>
      </c>
      <c r="Z69" s="53">
        <f t="shared" si="20"/>
        <v>0</v>
      </c>
      <c r="AA69" s="53">
        <f>IF($V69&lt;=Z$2,0,IF($O69&lt;=Z$2,0,IF($G69&gt;=AA$2,0,IF($K69&gt;=$J69,0,IF($O69&lt;=AA$2,($J69-(SUM($K69,SUM($Z69:Z69)))),IF($L69=$D$139,(($J69-$K69)/$P69),(($J69-SUM($Z69:Z69))*$Q69))*IF($V69&lt;=AA$2,(DATEDIF(Z$2,$V69,"D")/365),IF($G69&gt;Z$2,(DATEDIF($G69,AA$2,"D")/365),1)))))))</f>
        <v>0</v>
      </c>
      <c r="AB69" s="53">
        <f>IF($V69&lt;=AA$2,0,IF($O69&lt;=AA$2,0,IF($G69&gt;=AB$2,0,IF($K69&gt;=$J69,0,IF($O69&lt;=AB$2,($J69-(SUM($K69,SUM($Z69:AA69)))),IF($L69=$D$139,(($J69-$K69)/$P69),(($J69-SUM($Z69:AA69))*$Q69))*IF($V69&lt;=AB$2,(DATEDIF(AA$2,$V69,"D")/365),IF($G69&gt;AA$2,(DATEDIF($G69,AB$2,"D")/365),1)))))))</f>
        <v>0</v>
      </c>
      <c r="AC69" s="53">
        <f>IF($V69&lt;=AB$2,0,IF($O69&lt;=AB$2,0,IF($G69&gt;=AC$2,0,IF($K69&gt;=$J69,0,IF($O69&lt;=AC$2,($J69-(SUM($K69,SUM($Z69:AB69)))),IF($L69=$D$139,(($J69-$K69)/$P69),(($J69-SUM($Z69:AB69))*$Q69))*IF($V69&lt;=AC$2,(DATEDIF(AB$2,$V69,"D")/365),IF($G69&gt;AB$2,(DATEDIF($G69,AC$2,"D")/365),1)))))))</f>
        <v>0</v>
      </c>
      <c r="AD69" s="53">
        <f>IF($V69&lt;=AC$2,0,IF($O69&lt;=AC$2,0,IF($G69&gt;=AD$2,0,IF($K69&gt;=$J69,0,IF($O69&lt;=AD$2,($J69-(SUM($K69,SUM($Z69:AC69)))),IF($L69=$D$139,(($J69-$K69)/$P69),(($J69-SUM($Z69:AC69))*$Q69))*IF($V69&lt;=AD$2,(DATEDIF(AC$2,$V69,"D")/365),IF($G69&gt;AC$2,(DATEDIF($G69,AD$2,"D")/365),1)))))))</f>
        <v>0</v>
      </c>
      <c r="AE69" s="53">
        <f>IF($V69&lt;=AD$2,0,IF($O69&lt;=AD$2,0,IF($G69&gt;=AE$2,0,IF($K69&gt;=$J69,0,IF($O69&lt;=AE$2,($J69-(SUM($K69,SUM($Z69:AD69)))),IF($L69=$D$139,(($J69-$K69)/$P69),(($J69-SUM($Z69:AD69))*$Q69))*IF($V69&lt;=AE$2,(DATEDIF(AD$2,$V69,"D")/365),IF($G69&gt;AD$2,(DATEDIF($G69,AE$2,"D")/365),1)))))))</f>
        <v>0</v>
      </c>
      <c r="AF69" s="53">
        <f>IF($V69&lt;=AE$2,0,IF($O69&lt;=AE$2,0,IF($G69&gt;=AF$2,0,IF($K69&gt;=$J69,0,IF($O69&lt;=AF$2,($J69-(SUM($K69,SUM($Z69:AE69)))),IF($L69=$D$139,(($J69-$K69)/$P69),(($J69-SUM($Z69:AE69))*$Q69))*IF($V69&lt;=AF$2,(DATEDIF(AE$2,$V69,"D")/365),IF($G69&gt;AE$2,(DATEDIF($G69,AF$2,"D")/365),1)))))))</f>
        <v>0</v>
      </c>
      <c r="AG69" s="53">
        <f>IF($V69&lt;=AF$2,0,IF($O69&lt;=AF$2,0,IF($G69&gt;=AG$2,0,IF($K69&gt;=$J69,0,IF($O69&lt;=AG$2,($J69-(SUM($K69,SUM($Z69:AF69)))),IF($L69=$D$139,(($J69-$K69)/$P69),(($J69-SUM($Z69:AF69))*$Q69))*IF($V69&lt;=AG$2,(DATEDIF(AF$2,$V69,"D")/365),IF($G69&gt;AF$2,(DATEDIF($G69,AG$2,"D")/365),1)))))))</f>
        <v>0</v>
      </c>
      <c r="AH69" s="53">
        <f>IF($V69&lt;=AG$2,0,IF($O69&lt;=AG$2,0,IF($G69&gt;=AH$2,0,IF($K69&gt;=$J69,0,IF($O69&lt;=AH$2,($J69-(SUM($K69,SUM($Z69:AG69)))),IF($L69=$D$139,(($J69-$K69)/$P69),(($J69-SUM($Z69:AG69))*$Q69))*IF($V69&lt;=AH$2,(DATEDIF(AG$2,$V69,"D")/365),IF($G69&gt;AG$2,(DATEDIF($G69,AH$2,"D")/365),1)))))))</f>
        <v>0</v>
      </c>
      <c r="AI69" s="53">
        <f>IF($V69&lt;=AH$2,0,IF($O69&lt;=AH$2,0,IF($G69&gt;=AI$2,0,IF($K69&gt;=$J69,0,IF($O69&lt;=AI$2,($J69-(SUM($K69,SUM($Z69:AH69)))),IF($L69=$D$139,(($J69-$K69)/$P69),(($J69-SUM($Z69:AH69))*$Q69))*IF($V69&lt;=AI$2,(DATEDIF(AH$2,$V69,"D")/365),IF($G69&gt;AH$2,(DATEDIF($G69,AI$2,"D")/365),1)))))))</f>
        <v>0</v>
      </c>
      <c r="AJ69" s="53">
        <f>IF($V69&lt;=AI$2,0,IF($O69&lt;=AI$2,0,IF($G69&gt;=AJ$2,0,IF($K69&gt;=$J69,0,IF($O69&lt;=AJ$2,($J69-(SUM($K69,SUM($Z69:AI69)))),IF($L69=$D$139,(($J69-$K69)/$P69),(($J69-SUM($Z69:AI69))*$Q69))*IF($V69&lt;=AJ$2,(DATEDIF(AI$2,$V69,"D")/365),IF($G69&gt;AI$2,(DATEDIF($G69,AJ$2,"D")/365),1)))))))</f>
        <v>0</v>
      </c>
      <c r="AK69" s="53">
        <f>IF($V69&lt;=AJ$2,0,IF($O69&lt;=AJ$2,0,IF($G69&gt;=AK$2,0,IF($K69&gt;=$J69,0,IF($O69&lt;=AK$2,($J69-(SUM($K69,SUM($Z69:AJ69)))),IF($L69=$D$139,(($J69-$K69)/$P69),(($J69-SUM($Z69:AJ69))*$Q69))*IF($V69&lt;=AK$2,(DATEDIF(AJ$2,$V69,"D")/365),IF($G69&gt;AJ$2,(DATEDIF($G69,AK$2,"D")/365),1)))))))</f>
        <v>0</v>
      </c>
      <c r="AL69" s="53">
        <f>IF($V69&lt;=AK$2,0,IF($O69&lt;=AK$2,0,IF($G69&gt;=AL$2,0,IF($K69&gt;=$J69,0,IF($O69&lt;=AL$2,($J69-(SUM($K69,SUM($Z69:AK69)))),IF($L69=$D$139,(($J69-$K69)/$P69),(($J69-SUM($Z69:AK69))*$Q69))*IF($V69&lt;=AL$2,(DATEDIF(AK$2,$V69,"D")/365),IF($G69&gt;AK$2,(DATEDIF($G69,AL$2,"D")/365),1)))))))</f>
        <v>0</v>
      </c>
      <c r="AM69" s="53">
        <f>IF($V69&lt;=AL$2,0,IF($O69&lt;=AL$2,0,IF($G69&gt;=AM$2,0,IF($K69&gt;=$J69,0,IF($O69&lt;=AM$2,($J69-(SUM($K69,SUM($Z69:AL69)))),IF($L69=$D$139,(($J69-$K69)/$P69),(($J69-SUM($Z69:AL69))*$Q69))*IF($V69&lt;=AM$2,(DATEDIF(AL$2,$V69,"D")/365),IF($G69&gt;AL$2,(DATEDIF($G69,AM$2,"D")/365),1)))))))</f>
        <v>0</v>
      </c>
      <c r="AN69" s="53">
        <f>IF($V69&lt;=AM$2,0,IF($O69&lt;=AM$2,0,IF($G69&gt;=AN$2,0,IF($K69&gt;=$J69,0,IF($O69&lt;=AN$2,($J69-(SUM($K69,SUM($Z69:AM69)))),IF($L69=$D$139,(($J69-$K69)/$P69),(($J69-SUM($Z69:AM69))*$Q69))*IF($V69&lt;=AN$2,(DATEDIF(AM$2,$V69,"D")/365),IF($G69&gt;AM$2,(DATEDIF($G69,AN$2,"D")/365),1)))))))</f>
        <v>0</v>
      </c>
      <c r="AO69" s="53">
        <f>IF($V69&lt;=AN$2,0,IF($O69&lt;=AN$2,0,IF($G69&gt;=AO$2,0,IF($K69&gt;=$J69,0,IF($O69&lt;=AO$2,($J69-(SUM($K69,SUM($Z69:AN69)))),IF($L69=$D$139,(($J69-$K69)/$P69),(($J69-SUM($Z69:AN69))*$Q69))*IF($V69&lt;=AO$2,(DATEDIF(AN$2,$V69,"D")/365),IF($G69&gt;AN$2,(DATEDIF($G69,AO$2,"D")/365),1)))))))</f>
        <v>0</v>
      </c>
      <c r="AP69" s="53">
        <f>IF($V69&lt;=AO$2,0,IF($O69&lt;=AO$2,0,IF($G69&gt;=AP$2,0,IF($K69&gt;=$J69,0,IF($O69&lt;=AP$2,($J69-(SUM($K69,SUM($Z69:AO69)))),IF($L69=$D$139,(($J69-$K69)/$P69),(($J69-SUM($Z69:AO69))*$Q69))*IF($V69&lt;=AP$2,(DATEDIF(AO$2,$V69,"D")/365),IF($G69&gt;AO$2,(DATEDIF($G69,AP$2,"D")/365),1)))))))</f>
        <v>0</v>
      </c>
      <c r="AQ69" s="53">
        <f>IF($V69&lt;=AP$2,0,IF($O69&lt;=AP$2,0,IF($G69&gt;=AQ$2,0,IF($K69&gt;=$J69,0,IF($O69&lt;=AQ$2,($J69-(SUM($K69,SUM($Z69:AP69)))),IF($L69=$D$139,(($J69-$K69)/$P69),(($J69-SUM($Z69:AP69))*$Q69))*IF($V69&lt;=AQ$2,(DATEDIF(AP$2,$V69,"D")/365),IF($G69&gt;AP$2,(DATEDIF($G69,AQ$2,"D")/365),1)))))))</f>
        <v>0</v>
      </c>
      <c r="AR69" s="53">
        <f>IF($V69&lt;=AQ$2,0,IF($O69&lt;=AQ$2,0,IF($G69&gt;=AR$2,0,IF($K69&gt;=$J69,0,IF($O69&lt;=AR$2,($J69-(SUM($K69,SUM($Z69:AQ69)))),IF($L69=$D$139,(($J69-$K69)/$P69),(($J69-SUM($Z69:AQ69))*$Q69))*IF($V69&lt;=AR$2,(DATEDIF(AQ$2,$V69,"D")/365),IF($G69&gt;AQ$2,(DATEDIF($G69,AR$2,"D")/365),1)))))))</f>
        <v>0</v>
      </c>
      <c r="AS69" s="53">
        <f>IF($V69&lt;=AR$2,0,IF($O69&lt;=AR$2,0,IF($G69&gt;=AS$2,0,IF($K69&gt;=$J69,0,IF($O69&lt;=AS$2,($J69-(SUM($K69,SUM($Z69:AR69)))),IF($L69=$D$139,(($J69-$K69)/$P69),(($J69-SUM($Z69:AR69))*$Q69))*IF($V69&lt;=AS$2,(DATEDIF(AR$2,$V69,"D")/365),IF($G69&gt;AR$2,(DATEDIF($G69,AS$2,"D")/365),1)))))))</f>
        <v>0</v>
      </c>
      <c r="AT69" s="53">
        <f>IF($V69&lt;=AS$2,0,IF($O69&lt;=AS$2,0,IF($G69&gt;=AT$2,0,IF($K69&gt;=$J69,0,IF($O69&lt;=AT$2,($J69-(SUM($K69,SUM($Z69:AS69)))),IF($L69=$D$139,(($J69-$K69)/$P69),(($J69-SUM($Z69:AS69))*$Q69))*IF($V69&lt;=AT$2,(DATEDIF(AS$2,$V69,"D")/365),IF($G69&gt;AS$2,(DATEDIF($G69,AT$2,"D")/365),1)))))))</f>
        <v>0</v>
      </c>
      <c r="AU69" s="53">
        <f>IF($V69&lt;=AT$2,0,IF($O69&lt;=AT$2,0,IF($G69&gt;=AU$2,0,IF($K69&gt;=$J69,0,IF($O69&lt;=AU$2,($J69-(SUM($K69,SUM($Z69:AT69)))),IF($L69=$D$139,(($J69-$K69)/$P69),(($J69-SUM($Z69:AT69))*$Q69))*IF($V69&lt;=AU$2,(DATEDIF(AT$2,$V69,"D")/365),IF($G69&gt;AT$2,(DATEDIF($G69,AU$2,"D")/365),1)))))))</f>
        <v>0</v>
      </c>
      <c r="AV69" s="53">
        <f>IF($V69&lt;=AU$2,0,IF($O69&lt;=AU$2,0,IF($G69&gt;=AV$2,0,IF($K69&gt;=$J69,0,IF($O69&lt;=AV$2,($J69-(SUM($K69,SUM($Z69:AU69)))),IF($L69=$D$139,(($J69-$K69)/$P69),(($J69-SUM($Z69:AU69))*$Q69))*IF($V69&lt;=AV$2,(DATEDIF(AU$2,$V69,"D")/365),IF($G69&gt;AU$2,(DATEDIF($G69,AV$2,"D")/365),1)))))))</f>
        <v>0</v>
      </c>
      <c r="AW69" s="53">
        <f>IF($V69&lt;=AV$2,0,IF($O69&lt;=AV$2,0,IF($G69&gt;=AW$2,0,IF($K69&gt;=$J69,0,IF($O69&lt;=AW$2,($J69-(SUM($K69,SUM($Z69:AV69)))),IF($L69=$D$139,(($J69-$K69)/$P69),(($J69-SUM($Z69:AV69))*$Q69))*IF($V69&lt;=AW$2,(DATEDIF(AV$2,$V69,"D")/365),IF($G69&gt;AV$2,(DATEDIF($G69,AW$2,"D")/365),1)))))))</f>
        <v>0</v>
      </c>
      <c r="AX69" s="53">
        <f>IF($V69&lt;=AW$2,0,IF($O69&lt;=AW$2,0,IF($G69&gt;=AX$2,0,IF($K69&gt;=$J69,0,IF($O69&lt;=AX$2,($J69-(SUM($K69,SUM($Z69:AW69)))),IF($L69=$D$139,(($J69-$K69)/$P69),(($J69-SUM($Z69:AW69))*$Q69))*IF($V69&lt;=AX$2,(DATEDIF(AW$2,$V69,"D")/365),IF($G69&gt;AW$2,(DATEDIF($G69,AX$2,"D")/365),1)))))))</f>
        <v>0</v>
      </c>
      <c r="AY69" s="53">
        <f>IF($V69&lt;=AX$2,0,IF($O69&lt;=AX$2,0,IF($G69&gt;=AY$2,0,IF($K69&gt;=$J69,0,IF($O69&lt;=AY$2,($J69-(SUM($K69,SUM($Z69:AX69)))),IF($L69=$D$139,(($J69-$K69)/$P69),(($J69-SUM($Z69:AX69))*$Q69))*IF($V69&lt;=AY$2,(DATEDIF(AX$2,$V69,"D")/365),IF($G69&gt;AX$2,(DATEDIF($G69,AY$2,"D")/365),1)))))))</f>
        <v>0</v>
      </c>
      <c r="AZ69" s="52"/>
      <c r="BA69" s="52"/>
      <c r="BB69" s="126">
        <f>IF($V69&lt;=BB$2,0,IF($G69&gt;=BB$2,0,IF($G69&gt;$W$3,(J69-Z69),IF($G69&lt;=$W$3,J69-SUM(W69,$Z69:Z69),0))))</f>
        <v>0</v>
      </c>
      <c r="BC69" s="53">
        <f t="shared" si="26"/>
        <v>0</v>
      </c>
      <c r="BD69" s="52">
        <f t="shared" si="26"/>
        <v>0</v>
      </c>
      <c r="BE69" s="53">
        <f t="shared" si="26"/>
        <v>0</v>
      </c>
      <c r="BF69" s="52">
        <f t="shared" si="26"/>
        <v>0</v>
      </c>
      <c r="BG69" s="53">
        <f t="shared" si="26"/>
        <v>0</v>
      </c>
      <c r="BH69" s="52">
        <f t="shared" si="26"/>
        <v>0</v>
      </c>
      <c r="BI69" s="53">
        <f t="shared" si="26"/>
        <v>0</v>
      </c>
      <c r="BJ69" s="52">
        <f t="shared" si="26"/>
        <v>0</v>
      </c>
      <c r="BK69" s="53">
        <f t="shared" si="26"/>
        <v>0</v>
      </c>
      <c r="BL69" s="52">
        <f t="shared" si="26"/>
        <v>0</v>
      </c>
      <c r="BM69" s="53">
        <f t="shared" si="26"/>
        <v>0</v>
      </c>
      <c r="BN69" s="52">
        <f t="shared" si="26"/>
        <v>0</v>
      </c>
      <c r="BO69" s="53">
        <f t="shared" si="26"/>
        <v>0</v>
      </c>
      <c r="BP69" s="52">
        <f t="shared" si="26"/>
        <v>0</v>
      </c>
      <c r="BQ69" s="53">
        <f t="shared" si="26"/>
        <v>0</v>
      </c>
      <c r="BR69" s="52">
        <f t="shared" si="24"/>
        <v>0</v>
      </c>
      <c r="BS69" s="53">
        <f t="shared" si="24"/>
        <v>0</v>
      </c>
      <c r="BT69" s="52">
        <f t="shared" si="24"/>
        <v>0</v>
      </c>
      <c r="BU69" s="53">
        <f t="shared" si="24"/>
        <v>0</v>
      </c>
      <c r="BV69" s="52">
        <f t="shared" si="24"/>
        <v>0</v>
      </c>
      <c r="BW69" s="53">
        <f t="shared" si="24"/>
        <v>0</v>
      </c>
      <c r="BX69" s="52">
        <f t="shared" si="24"/>
        <v>0</v>
      </c>
      <c r="BY69" s="53">
        <f t="shared" si="24"/>
        <v>0</v>
      </c>
      <c r="BZ69" s="52">
        <f t="shared" si="24"/>
        <v>0</v>
      </c>
      <c r="CA69" s="53">
        <f t="shared" si="24"/>
        <v>0</v>
      </c>
    </row>
    <row r="70" spans="1:79">
      <c r="A70" s="20">
        <v>69</v>
      </c>
      <c r="B70" s="20" t="s">
        <v>97</v>
      </c>
      <c r="C70" s="20" t="s">
        <v>126</v>
      </c>
      <c r="D70" s="2">
        <v>1985</v>
      </c>
      <c r="E70" s="3">
        <v>4</v>
      </c>
      <c r="F70" s="2">
        <v>1</v>
      </c>
      <c r="G70" s="55">
        <f t="shared" si="21"/>
        <v>31137</v>
      </c>
      <c r="H70" s="4">
        <v>0</v>
      </c>
      <c r="I70" s="1">
        <v>0</v>
      </c>
      <c r="J70" s="51">
        <f t="shared" si="22"/>
        <v>0</v>
      </c>
      <c r="K70" s="54">
        <f t="shared" si="23"/>
        <v>0</v>
      </c>
      <c r="L70" s="4" t="s">
        <v>96</v>
      </c>
      <c r="M70" s="54">
        <f t="shared" si="15"/>
        <v>30</v>
      </c>
      <c r="N70" s="53">
        <f t="shared" ref="N70:N105" si="27">IF(O70&gt;$W$3,IF(G70&lt;$W$3,DATEDIF(G70,$W$3,"D")/365,0),M70)</f>
        <v>29.019178082191782</v>
      </c>
      <c r="O70" s="55">
        <f t="shared" ref="O70:O105" si="28">DATE(D70+M70,E70,F70-1)</f>
        <v>42094</v>
      </c>
      <c r="P70" s="53">
        <f t="shared" ref="P70:P105" si="29">IF($O70&gt;$W$5,M70-N70,0)</f>
        <v>0.98082191780821759</v>
      </c>
      <c r="Q70" s="111">
        <f t="shared" ref="Q70:Q105" si="30">ROUND(IF(J70&gt;K70,IF(P70&gt;0,(1-((K70/J70)^(1/P70))),0),0),4)</f>
        <v>0</v>
      </c>
      <c r="R70" s="150" t="s">
        <v>130</v>
      </c>
      <c r="S70" s="151">
        <v>17</v>
      </c>
      <c r="T70" s="152">
        <v>4</v>
      </c>
      <c r="U70" s="151">
        <v>2035</v>
      </c>
      <c r="V70" s="116">
        <f t="shared" ref="V70:V105" si="31">IF($R70=$Q$113,DATE($U70,$T70,$S70),DATE(2050,3,31))</f>
        <v>54878</v>
      </c>
      <c r="W70" s="53">
        <f t="shared" ref="W70:W105" si="32">IF($W$3&gt;=$O70,(J70-K70),0)</f>
        <v>0</v>
      </c>
      <c r="X70" s="53">
        <f t="shared" ref="X70:X105" si="33">HLOOKUP(X$2,$Z$2:$AY$105,A70,FALSE)</f>
        <v>0</v>
      </c>
      <c r="Y70" s="53">
        <f t="shared" ref="Y70:Y105" si="34">HLOOKUP($Y$2,$BB$2:$CA$105,A70,FALSE)</f>
        <v>0</v>
      </c>
      <c r="Z70" s="53">
        <f t="shared" ref="Z70:Z105" si="35">IF($O70&lt;=$W$3,0,IF($G70&gt;=Z$2,0,IF($K70&gt;=$J70,0,IF($P70&lt;=1,$J70-$K70,IF($L70=$D$139,(($J70-$K70)/$P70),($J70*Q70))*IF($V70&lt;=Z$2,(DATEDIF($W$3,$V70,"D")/365),IF($G70&gt;$W$3,(DATEDIF($G70,$Z$2,"D")/365),1))))))</f>
        <v>0</v>
      </c>
      <c r="AA70" s="53">
        <f>IF($V70&lt;=Z$2,0,IF($O70&lt;=Z$2,0,IF($G70&gt;=AA$2,0,IF($K70&gt;=$J70,0,IF($O70&lt;=AA$2,($J70-(SUM($K70,SUM($Z70:Z70)))),IF($L70=$D$139,(($J70-$K70)/$P70),(($J70-SUM($Z70:Z70))*$Q70))*IF($V70&lt;=AA$2,(DATEDIF(Z$2,$V70,"D")/365),IF($G70&gt;Z$2,(DATEDIF($G70,AA$2,"D")/365),1)))))))</f>
        <v>0</v>
      </c>
      <c r="AB70" s="53">
        <f>IF($V70&lt;=AA$2,0,IF($O70&lt;=AA$2,0,IF($G70&gt;=AB$2,0,IF($K70&gt;=$J70,0,IF($O70&lt;=AB$2,($J70-(SUM($K70,SUM($Z70:AA70)))),IF($L70=$D$139,(($J70-$K70)/$P70),(($J70-SUM($Z70:AA70))*$Q70))*IF($V70&lt;=AB$2,(DATEDIF(AA$2,$V70,"D")/365),IF($G70&gt;AA$2,(DATEDIF($G70,AB$2,"D")/365),1)))))))</f>
        <v>0</v>
      </c>
      <c r="AC70" s="53">
        <f>IF($V70&lt;=AB$2,0,IF($O70&lt;=AB$2,0,IF($G70&gt;=AC$2,0,IF($K70&gt;=$J70,0,IF($O70&lt;=AC$2,($J70-(SUM($K70,SUM($Z70:AB70)))),IF($L70=$D$139,(($J70-$K70)/$P70),(($J70-SUM($Z70:AB70))*$Q70))*IF($V70&lt;=AC$2,(DATEDIF(AB$2,$V70,"D")/365),IF($G70&gt;AB$2,(DATEDIF($G70,AC$2,"D")/365),1)))))))</f>
        <v>0</v>
      </c>
      <c r="AD70" s="53">
        <f>IF($V70&lt;=AC$2,0,IF($O70&lt;=AC$2,0,IF($G70&gt;=AD$2,0,IF($K70&gt;=$J70,0,IF($O70&lt;=AD$2,($J70-(SUM($K70,SUM($Z70:AC70)))),IF($L70=$D$139,(($J70-$K70)/$P70),(($J70-SUM($Z70:AC70))*$Q70))*IF($V70&lt;=AD$2,(DATEDIF(AC$2,$V70,"D")/365),IF($G70&gt;AC$2,(DATEDIF($G70,AD$2,"D")/365),1)))))))</f>
        <v>0</v>
      </c>
      <c r="AE70" s="53">
        <f>IF($V70&lt;=AD$2,0,IF($O70&lt;=AD$2,0,IF($G70&gt;=AE$2,0,IF($K70&gt;=$J70,0,IF($O70&lt;=AE$2,($J70-(SUM($K70,SUM($Z70:AD70)))),IF($L70=$D$139,(($J70-$K70)/$P70),(($J70-SUM($Z70:AD70))*$Q70))*IF($V70&lt;=AE$2,(DATEDIF(AD$2,$V70,"D")/365),IF($G70&gt;AD$2,(DATEDIF($G70,AE$2,"D")/365),1)))))))</f>
        <v>0</v>
      </c>
      <c r="AF70" s="53">
        <f>IF($V70&lt;=AE$2,0,IF($O70&lt;=AE$2,0,IF($G70&gt;=AF$2,0,IF($K70&gt;=$J70,0,IF($O70&lt;=AF$2,($J70-(SUM($K70,SUM($Z70:AE70)))),IF($L70=$D$139,(($J70-$K70)/$P70),(($J70-SUM($Z70:AE70))*$Q70))*IF($V70&lt;=AF$2,(DATEDIF(AE$2,$V70,"D")/365),IF($G70&gt;AE$2,(DATEDIF($G70,AF$2,"D")/365),1)))))))</f>
        <v>0</v>
      </c>
      <c r="AG70" s="53">
        <f>IF($V70&lt;=AF$2,0,IF($O70&lt;=AF$2,0,IF($G70&gt;=AG$2,0,IF($K70&gt;=$J70,0,IF($O70&lt;=AG$2,($J70-(SUM($K70,SUM($Z70:AF70)))),IF($L70=$D$139,(($J70-$K70)/$P70),(($J70-SUM($Z70:AF70))*$Q70))*IF($V70&lt;=AG$2,(DATEDIF(AF$2,$V70,"D")/365),IF($G70&gt;AF$2,(DATEDIF($G70,AG$2,"D")/365),1)))))))</f>
        <v>0</v>
      </c>
      <c r="AH70" s="53">
        <f>IF($V70&lt;=AG$2,0,IF($O70&lt;=AG$2,0,IF($G70&gt;=AH$2,0,IF($K70&gt;=$J70,0,IF($O70&lt;=AH$2,($J70-(SUM($K70,SUM($Z70:AG70)))),IF($L70=$D$139,(($J70-$K70)/$P70),(($J70-SUM($Z70:AG70))*$Q70))*IF($V70&lt;=AH$2,(DATEDIF(AG$2,$V70,"D")/365),IF($G70&gt;AG$2,(DATEDIF($G70,AH$2,"D")/365),1)))))))</f>
        <v>0</v>
      </c>
      <c r="AI70" s="53">
        <f>IF($V70&lt;=AH$2,0,IF($O70&lt;=AH$2,0,IF($G70&gt;=AI$2,0,IF($K70&gt;=$J70,0,IF($O70&lt;=AI$2,($J70-(SUM($K70,SUM($Z70:AH70)))),IF($L70=$D$139,(($J70-$K70)/$P70),(($J70-SUM($Z70:AH70))*$Q70))*IF($V70&lt;=AI$2,(DATEDIF(AH$2,$V70,"D")/365),IF($G70&gt;AH$2,(DATEDIF($G70,AI$2,"D")/365),1)))))))</f>
        <v>0</v>
      </c>
      <c r="AJ70" s="53">
        <f>IF($V70&lt;=AI$2,0,IF($O70&lt;=AI$2,0,IF($G70&gt;=AJ$2,0,IF($K70&gt;=$J70,0,IF($O70&lt;=AJ$2,($J70-(SUM($K70,SUM($Z70:AI70)))),IF($L70=$D$139,(($J70-$K70)/$P70),(($J70-SUM($Z70:AI70))*$Q70))*IF($V70&lt;=AJ$2,(DATEDIF(AI$2,$V70,"D")/365),IF($G70&gt;AI$2,(DATEDIF($G70,AJ$2,"D")/365),1)))))))</f>
        <v>0</v>
      </c>
      <c r="AK70" s="53">
        <f>IF($V70&lt;=AJ$2,0,IF($O70&lt;=AJ$2,0,IF($G70&gt;=AK$2,0,IF($K70&gt;=$J70,0,IF($O70&lt;=AK$2,($J70-(SUM($K70,SUM($Z70:AJ70)))),IF($L70=$D$139,(($J70-$K70)/$P70),(($J70-SUM($Z70:AJ70))*$Q70))*IF($V70&lt;=AK$2,(DATEDIF(AJ$2,$V70,"D")/365),IF($G70&gt;AJ$2,(DATEDIF($G70,AK$2,"D")/365),1)))))))</f>
        <v>0</v>
      </c>
      <c r="AL70" s="53">
        <f>IF($V70&lt;=AK$2,0,IF($O70&lt;=AK$2,0,IF($G70&gt;=AL$2,0,IF($K70&gt;=$J70,0,IF($O70&lt;=AL$2,($J70-(SUM($K70,SUM($Z70:AK70)))),IF($L70=$D$139,(($J70-$K70)/$P70),(($J70-SUM($Z70:AK70))*$Q70))*IF($V70&lt;=AL$2,(DATEDIF(AK$2,$V70,"D")/365),IF($G70&gt;AK$2,(DATEDIF($G70,AL$2,"D")/365),1)))))))</f>
        <v>0</v>
      </c>
      <c r="AM70" s="53">
        <f>IF($V70&lt;=AL$2,0,IF($O70&lt;=AL$2,0,IF($G70&gt;=AM$2,0,IF($K70&gt;=$J70,0,IF($O70&lt;=AM$2,($J70-(SUM($K70,SUM($Z70:AL70)))),IF($L70=$D$139,(($J70-$K70)/$P70),(($J70-SUM($Z70:AL70))*$Q70))*IF($V70&lt;=AM$2,(DATEDIF(AL$2,$V70,"D")/365),IF($G70&gt;AL$2,(DATEDIF($G70,AM$2,"D")/365),1)))))))</f>
        <v>0</v>
      </c>
      <c r="AN70" s="53">
        <f>IF($V70&lt;=AM$2,0,IF($O70&lt;=AM$2,0,IF($G70&gt;=AN$2,0,IF($K70&gt;=$J70,0,IF($O70&lt;=AN$2,($J70-(SUM($K70,SUM($Z70:AM70)))),IF($L70=$D$139,(($J70-$K70)/$P70),(($J70-SUM($Z70:AM70))*$Q70))*IF($V70&lt;=AN$2,(DATEDIF(AM$2,$V70,"D")/365),IF($G70&gt;AM$2,(DATEDIF($G70,AN$2,"D")/365),1)))))))</f>
        <v>0</v>
      </c>
      <c r="AO70" s="53">
        <f>IF($V70&lt;=AN$2,0,IF($O70&lt;=AN$2,0,IF($G70&gt;=AO$2,0,IF($K70&gt;=$J70,0,IF($O70&lt;=AO$2,($J70-(SUM($K70,SUM($Z70:AN70)))),IF($L70=$D$139,(($J70-$K70)/$P70),(($J70-SUM($Z70:AN70))*$Q70))*IF($V70&lt;=AO$2,(DATEDIF(AN$2,$V70,"D")/365),IF($G70&gt;AN$2,(DATEDIF($G70,AO$2,"D")/365),1)))))))</f>
        <v>0</v>
      </c>
      <c r="AP70" s="53">
        <f>IF($V70&lt;=AO$2,0,IF($O70&lt;=AO$2,0,IF($G70&gt;=AP$2,0,IF($K70&gt;=$J70,0,IF($O70&lt;=AP$2,($J70-(SUM($K70,SUM($Z70:AO70)))),IF($L70=$D$139,(($J70-$K70)/$P70),(($J70-SUM($Z70:AO70))*$Q70))*IF($V70&lt;=AP$2,(DATEDIF(AO$2,$V70,"D")/365),IF($G70&gt;AO$2,(DATEDIF($G70,AP$2,"D")/365),1)))))))</f>
        <v>0</v>
      </c>
      <c r="AQ70" s="53">
        <f>IF($V70&lt;=AP$2,0,IF($O70&lt;=AP$2,0,IF($G70&gt;=AQ$2,0,IF($K70&gt;=$J70,0,IF($O70&lt;=AQ$2,($J70-(SUM($K70,SUM($Z70:AP70)))),IF($L70=$D$139,(($J70-$K70)/$P70),(($J70-SUM($Z70:AP70))*$Q70))*IF($V70&lt;=AQ$2,(DATEDIF(AP$2,$V70,"D")/365),IF($G70&gt;AP$2,(DATEDIF($G70,AQ$2,"D")/365),1)))))))</f>
        <v>0</v>
      </c>
      <c r="AR70" s="53">
        <f>IF($V70&lt;=AQ$2,0,IF($O70&lt;=AQ$2,0,IF($G70&gt;=AR$2,0,IF($K70&gt;=$J70,0,IF($O70&lt;=AR$2,($J70-(SUM($K70,SUM($Z70:AQ70)))),IF($L70=$D$139,(($J70-$K70)/$P70),(($J70-SUM($Z70:AQ70))*$Q70))*IF($V70&lt;=AR$2,(DATEDIF(AQ$2,$V70,"D")/365),IF($G70&gt;AQ$2,(DATEDIF($G70,AR$2,"D")/365),1)))))))</f>
        <v>0</v>
      </c>
      <c r="AS70" s="53">
        <f>IF($V70&lt;=AR$2,0,IF($O70&lt;=AR$2,0,IF($G70&gt;=AS$2,0,IF($K70&gt;=$J70,0,IF($O70&lt;=AS$2,($J70-(SUM($K70,SUM($Z70:AR70)))),IF($L70=$D$139,(($J70-$K70)/$P70),(($J70-SUM($Z70:AR70))*$Q70))*IF($V70&lt;=AS$2,(DATEDIF(AR$2,$V70,"D")/365),IF($G70&gt;AR$2,(DATEDIF($G70,AS$2,"D")/365),1)))))))</f>
        <v>0</v>
      </c>
      <c r="AT70" s="53">
        <f>IF($V70&lt;=AS$2,0,IF($O70&lt;=AS$2,0,IF($G70&gt;=AT$2,0,IF($K70&gt;=$J70,0,IF($O70&lt;=AT$2,($J70-(SUM($K70,SUM($Z70:AS70)))),IF($L70=$D$139,(($J70-$K70)/$P70),(($J70-SUM($Z70:AS70))*$Q70))*IF($V70&lt;=AT$2,(DATEDIF(AS$2,$V70,"D")/365),IF($G70&gt;AS$2,(DATEDIF($G70,AT$2,"D")/365),1)))))))</f>
        <v>0</v>
      </c>
      <c r="AU70" s="53">
        <f>IF($V70&lt;=AT$2,0,IF($O70&lt;=AT$2,0,IF($G70&gt;=AU$2,0,IF($K70&gt;=$J70,0,IF($O70&lt;=AU$2,($J70-(SUM($K70,SUM($Z70:AT70)))),IF($L70=$D$139,(($J70-$K70)/$P70),(($J70-SUM($Z70:AT70))*$Q70))*IF($V70&lt;=AU$2,(DATEDIF(AT$2,$V70,"D")/365),IF($G70&gt;AT$2,(DATEDIF($G70,AU$2,"D")/365),1)))))))</f>
        <v>0</v>
      </c>
      <c r="AV70" s="53">
        <f>IF($V70&lt;=AU$2,0,IF($O70&lt;=AU$2,0,IF($G70&gt;=AV$2,0,IF($K70&gt;=$J70,0,IF($O70&lt;=AV$2,($J70-(SUM($K70,SUM($Z70:AU70)))),IF($L70=$D$139,(($J70-$K70)/$P70),(($J70-SUM($Z70:AU70))*$Q70))*IF($V70&lt;=AV$2,(DATEDIF(AU$2,$V70,"D")/365),IF($G70&gt;AU$2,(DATEDIF($G70,AV$2,"D")/365),1)))))))</f>
        <v>0</v>
      </c>
      <c r="AW70" s="53">
        <f>IF($V70&lt;=AV$2,0,IF($O70&lt;=AV$2,0,IF($G70&gt;=AW$2,0,IF($K70&gt;=$J70,0,IF($O70&lt;=AW$2,($J70-(SUM($K70,SUM($Z70:AV70)))),IF($L70=$D$139,(($J70-$K70)/$P70),(($J70-SUM($Z70:AV70))*$Q70))*IF($V70&lt;=AW$2,(DATEDIF(AV$2,$V70,"D")/365),IF($G70&gt;AV$2,(DATEDIF($G70,AW$2,"D")/365),1)))))))</f>
        <v>0</v>
      </c>
      <c r="AX70" s="53">
        <f>IF($V70&lt;=AW$2,0,IF($O70&lt;=AW$2,0,IF($G70&gt;=AX$2,0,IF($K70&gt;=$J70,0,IF($O70&lt;=AX$2,($J70-(SUM($K70,SUM($Z70:AW70)))),IF($L70=$D$139,(($J70-$K70)/$P70),(($J70-SUM($Z70:AW70))*$Q70))*IF($V70&lt;=AX$2,(DATEDIF(AW$2,$V70,"D")/365),IF($G70&gt;AW$2,(DATEDIF($G70,AX$2,"D")/365),1)))))))</f>
        <v>0</v>
      </c>
      <c r="AY70" s="53">
        <f>IF($V70&lt;=AX$2,0,IF($O70&lt;=AX$2,0,IF($G70&gt;=AY$2,0,IF($K70&gt;=$J70,0,IF($O70&lt;=AY$2,($J70-(SUM($K70,SUM($Z70:AX70)))),IF($L70=$D$139,(($J70-$K70)/$P70),(($J70-SUM($Z70:AX70))*$Q70))*IF($V70&lt;=AY$2,(DATEDIF(AX$2,$V70,"D")/365),IF($G70&gt;AX$2,(DATEDIF($G70,AY$2,"D")/365),1)))))))</f>
        <v>0</v>
      </c>
      <c r="AZ70" s="52"/>
      <c r="BA70" s="52"/>
      <c r="BB70" s="126">
        <f>IF($V70&lt;=BB$2,0,IF($G70&gt;=BB$2,0,IF($G70&gt;$W$3,(J70-Z70),IF($G70&lt;=$W$3,J70-SUM(W70,$Z70:Z70),0))))</f>
        <v>0</v>
      </c>
      <c r="BC70" s="53">
        <f t="shared" si="26"/>
        <v>0</v>
      </c>
      <c r="BD70" s="52">
        <f t="shared" si="26"/>
        <v>0</v>
      </c>
      <c r="BE70" s="53">
        <f t="shared" si="26"/>
        <v>0</v>
      </c>
      <c r="BF70" s="52">
        <f t="shared" si="26"/>
        <v>0</v>
      </c>
      <c r="BG70" s="53">
        <f t="shared" si="26"/>
        <v>0</v>
      </c>
      <c r="BH70" s="52">
        <f t="shared" si="26"/>
        <v>0</v>
      </c>
      <c r="BI70" s="53">
        <f t="shared" si="26"/>
        <v>0</v>
      </c>
      <c r="BJ70" s="52">
        <f t="shared" si="26"/>
        <v>0</v>
      </c>
      <c r="BK70" s="53">
        <f t="shared" si="26"/>
        <v>0</v>
      </c>
      <c r="BL70" s="52">
        <f t="shared" si="26"/>
        <v>0</v>
      </c>
      <c r="BM70" s="53">
        <f t="shared" si="26"/>
        <v>0</v>
      </c>
      <c r="BN70" s="52">
        <f t="shared" si="26"/>
        <v>0</v>
      </c>
      <c r="BO70" s="53">
        <f t="shared" si="26"/>
        <v>0</v>
      </c>
      <c r="BP70" s="52">
        <f t="shared" si="26"/>
        <v>0</v>
      </c>
      <c r="BQ70" s="53">
        <f t="shared" si="26"/>
        <v>0</v>
      </c>
      <c r="BR70" s="52">
        <f t="shared" si="24"/>
        <v>0</v>
      </c>
      <c r="BS70" s="53">
        <f t="shared" si="24"/>
        <v>0</v>
      </c>
      <c r="BT70" s="52">
        <f t="shared" si="24"/>
        <v>0</v>
      </c>
      <c r="BU70" s="53">
        <f t="shared" si="24"/>
        <v>0</v>
      </c>
      <c r="BV70" s="52">
        <f t="shared" si="24"/>
        <v>0</v>
      </c>
      <c r="BW70" s="53">
        <f t="shared" si="24"/>
        <v>0</v>
      </c>
      <c r="BX70" s="52">
        <f t="shared" si="24"/>
        <v>0</v>
      </c>
      <c r="BY70" s="53">
        <f t="shared" si="24"/>
        <v>0</v>
      </c>
      <c r="BZ70" s="52">
        <f t="shared" si="24"/>
        <v>0</v>
      </c>
      <c r="CA70" s="53">
        <f t="shared" si="24"/>
        <v>0</v>
      </c>
    </row>
    <row r="71" spans="1:79">
      <c r="A71" s="20">
        <v>70</v>
      </c>
      <c r="B71" s="20" t="s">
        <v>97</v>
      </c>
      <c r="C71" s="20" t="s">
        <v>126</v>
      </c>
      <c r="D71" s="2">
        <v>1985</v>
      </c>
      <c r="E71" s="3">
        <v>4</v>
      </c>
      <c r="F71" s="2">
        <v>1</v>
      </c>
      <c r="G71" s="55">
        <f t="shared" si="21"/>
        <v>31137</v>
      </c>
      <c r="H71" s="4">
        <v>0</v>
      </c>
      <c r="I71" s="1">
        <v>0</v>
      </c>
      <c r="J71" s="51">
        <f t="shared" si="22"/>
        <v>0</v>
      </c>
      <c r="K71" s="54">
        <f t="shared" si="23"/>
        <v>0</v>
      </c>
      <c r="L71" s="4" t="s">
        <v>96</v>
      </c>
      <c r="M71" s="54">
        <f t="shared" si="15"/>
        <v>30</v>
      </c>
      <c r="N71" s="53">
        <f t="shared" si="27"/>
        <v>29.019178082191782</v>
      </c>
      <c r="O71" s="55">
        <f t="shared" si="28"/>
        <v>42094</v>
      </c>
      <c r="P71" s="53">
        <f t="shared" si="29"/>
        <v>0.98082191780821759</v>
      </c>
      <c r="Q71" s="111">
        <f t="shared" si="30"/>
        <v>0</v>
      </c>
      <c r="R71" s="150" t="s">
        <v>130</v>
      </c>
      <c r="S71" s="151">
        <v>17</v>
      </c>
      <c r="T71" s="152">
        <v>4</v>
      </c>
      <c r="U71" s="151">
        <v>2035</v>
      </c>
      <c r="V71" s="116">
        <f t="shared" si="31"/>
        <v>54878</v>
      </c>
      <c r="W71" s="53">
        <f t="shared" si="32"/>
        <v>0</v>
      </c>
      <c r="X71" s="53">
        <f t="shared" si="33"/>
        <v>0</v>
      </c>
      <c r="Y71" s="53">
        <f t="shared" si="34"/>
        <v>0</v>
      </c>
      <c r="Z71" s="53">
        <f t="shared" si="35"/>
        <v>0</v>
      </c>
      <c r="AA71" s="53">
        <f>IF($V71&lt;=Z$2,0,IF($O71&lt;=Z$2,0,IF($G71&gt;=AA$2,0,IF($K71&gt;=$J71,0,IF($O71&lt;=AA$2,($J71-(SUM($K71,SUM($Z71:Z71)))),IF($L71=$D$139,(($J71-$K71)/$P71),(($J71-SUM($Z71:Z71))*$Q71))*IF($V71&lt;=AA$2,(DATEDIF(Z$2,$V71,"D")/365),IF($G71&gt;Z$2,(DATEDIF($G71,AA$2,"D")/365),1)))))))</f>
        <v>0</v>
      </c>
      <c r="AB71" s="53">
        <f>IF($V71&lt;=AA$2,0,IF($O71&lt;=AA$2,0,IF($G71&gt;=AB$2,0,IF($K71&gt;=$J71,0,IF($O71&lt;=AB$2,($J71-(SUM($K71,SUM($Z71:AA71)))),IF($L71=$D$139,(($J71-$K71)/$P71),(($J71-SUM($Z71:AA71))*$Q71))*IF($V71&lt;=AB$2,(DATEDIF(AA$2,$V71,"D")/365),IF($G71&gt;AA$2,(DATEDIF($G71,AB$2,"D")/365),1)))))))</f>
        <v>0</v>
      </c>
      <c r="AC71" s="53">
        <f>IF($V71&lt;=AB$2,0,IF($O71&lt;=AB$2,0,IF($G71&gt;=AC$2,0,IF($K71&gt;=$J71,0,IF($O71&lt;=AC$2,($J71-(SUM($K71,SUM($Z71:AB71)))),IF($L71=$D$139,(($J71-$K71)/$P71),(($J71-SUM($Z71:AB71))*$Q71))*IF($V71&lt;=AC$2,(DATEDIF(AB$2,$V71,"D")/365),IF($G71&gt;AB$2,(DATEDIF($G71,AC$2,"D")/365),1)))))))</f>
        <v>0</v>
      </c>
      <c r="AD71" s="53">
        <f>IF($V71&lt;=AC$2,0,IF($O71&lt;=AC$2,0,IF($G71&gt;=AD$2,0,IF($K71&gt;=$J71,0,IF($O71&lt;=AD$2,($J71-(SUM($K71,SUM($Z71:AC71)))),IF($L71=$D$139,(($J71-$K71)/$P71),(($J71-SUM($Z71:AC71))*$Q71))*IF($V71&lt;=AD$2,(DATEDIF(AC$2,$V71,"D")/365),IF($G71&gt;AC$2,(DATEDIF($G71,AD$2,"D")/365),1)))))))</f>
        <v>0</v>
      </c>
      <c r="AE71" s="53">
        <f>IF($V71&lt;=AD$2,0,IF($O71&lt;=AD$2,0,IF($G71&gt;=AE$2,0,IF($K71&gt;=$J71,0,IF($O71&lt;=AE$2,($J71-(SUM($K71,SUM($Z71:AD71)))),IF($L71=$D$139,(($J71-$K71)/$P71),(($J71-SUM($Z71:AD71))*$Q71))*IF($V71&lt;=AE$2,(DATEDIF(AD$2,$V71,"D")/365),IF($G71&gt;AD$2,(DATEDIF($G71,AE$2,"D")/365),1)))))))</f>
        <v>0</v>
      </c>
      <c r="AF71" s="53">
        <f>IF($V71&lt;=AE$2,0,IF($O71&lt;=AE$2,0,IF($G71&gt;=AF$2,0,IF($K71&gt;=$J71,0,IF($O71&lt;=AF$2,($J71-(SUM($K71,SUM($Z71:AE71)))),IF($L71=$D$139,(($J71-$K71)/$P71),(($J71-SUM($Z71:AE71))*$Q71))*IF($V71&lt;=AF$2,(DATEDIF(AE$2,$V71,"D")/365),IF($G71&gt;AE$2,(DATEDIF($G71,AF$2,"D")/365),1)))))))</f>
        <v>0</v>
      </c>
      <c r="AG71" s="53">
        <f>IF($V71&lt;=AF$2,0,IF($O71&lt;=AF$2,0,IF($G71&gt;=AG$2,0,IF($K71&gt;=$J71,0,IF($O71&lt;=AG$2,($J71-(SUM($K71,SUM($Z71:AF71)))),IF($L71=$D$139,(($J71-$K71)/$P71),(($J71-SUM($Z71:AF71))*$Q71))*IF($V71&lt;=AG$2,(DATEDIF(AF$2,$V71,"D")/365),IF($G71&gt;AF$2,(DATEDIF($G71,AG$2,"D")/365),1)))))))</f>
        <v>0</v>
      </c>
      <c r="AH71" s="53">
        <f>IF($V71&lt;=AG$2,0,IF($O71&lt;=AG$2,0,IF($G71&gt;=AH$2,0,IF($K71&gt;=$J71,0,IF($O71&lt;=AH$2,($J71-(SUM($K71,SUM($Z71:AG71)))),IF($L71=$D$139,(($J71-$K71)/$P71),(($J71-SUM($Z71:AG71))*$Q71))*IF($V71&lt;=AH$2,(DATEDIF(AG$2,$V71,"D")/365),IF($G71&gt;AG$2,(DATEDIF($G71,AH$2,"D")/365),1)))))))</f>
        <v>0</v>
      </c>
      <c r="AI71" s="53">
        <f>IF($V71&lt;=AH$2,0,IF($O71&lt;=AH$2,0,IF($G71&gt;=AI$2,0,IF($K71&gt;=$J71,0,IF($O71&lt;=AI$2,($J71-(SUM($K71,SUM($Z71:AH71)))),IF($L71=$D$139,(($J71-$K71)/$P71),(($J71-SUM($Z71:AH71))*$Q71))*IF($V71&lt;=AI$2,(DATEDIF(AH$2,$V71,"D")/365),IF($G71&gt;AH$2,(DATEDIF($G71,AI$2,"D")/365),1)))))))</f>
        <v>0</v>
      </c>
      <c r="AJ71" s="53">
        <f>IF($V71&lt;=AI$2,0,IF($O71&lt;=AI$2,0,IF($G71&gt;=AJ$2,0,IF($K71&gt;=$J71,0,IF($O71&lt;=AJ$2,($J71-(SUM($K71,SUM($Z71:AI71)))),IF($L71=$D$139,(($J71-$K71)/$P71),(($J71-SUM($Z71:AI71))*$Q71))*IF($V71&lt;=AJ$2,(DATEDIF(AI$2,$V71,"D")/365),IF($G71&gt;AI$2,(DATEDIF($G71,AJ$2,"D")/365),1)))))))</f>
        <v>0</v>
      </c>
      <c r="AK71" s="53">
        <f>IF($V71&lt;=AJ$2,0,IF($O71&lt;=AJ$2,0,IF($G71&gt;=AK$2,0,IF($K71&gt;=$J71,0,IF($O71&lt;=AK$2,($J71-(SUM($K71,SUM($Z71:AJ71)))),IF($L71=$D$139,(($J71-$K71)/$P71),(($J71-SUM($Z71:AJ71))*$Q71))*IF($V71&lt;=AK$2,(DATEDIF(AJ$2,$V71,"D")/365),IF($G71&gt;AJ$2,(DATEDIF($G71,AK$2,"D")/365),1)))))))</f>
        <v>0</v>
      </c>
      <c r="AL71" s="53">
        <f>IF($V71&lt;=AK$2,0,IF($O71&lt;=AK$2,0,IF($G71&gt;=AL$2,0,IF($K71&gt;=$J71,0,IF($O71&lt;=AL$2,($J71-(SUM($K71,SUM($Z71:AK71)))),IF($L71=$D$139,(($J71-$K71)/$P71),(($J71-SUM($Z71:AK71))*$Q71))*IF($V71&lt;=AL$2,(DATEDIF(AK$2,$V71,"D")/365),IF($G71&gt;AK$2,(DATEDIF($G71,AL$2,"D")/365),1)))))))</f>
        <v>0</v>
      </c>
      <c r="AM71" s="53">
        <f>IF($V71&lt;=AL$2,0,IF($O71&lt;=AL$2,0,IF($G71&gt;=AM$2,0,IF($K71&gt;=$J71,0,IF($O71&lt;=AM$2,($J71-(SUM($K71,SUM($Z71:AL71)))),IF($L71=$D$139,(($J71-$K71)/$P71),(($J71-SUM($Z71:AL71))*$Q71))*IF($V71&lt;=AM$2,(DATEDIF(AL$2,$V71,"D")/365),IF($G71&gt;AL$2,(DATEDIF($G71,AM$2,"D")/365),1)))))))</f>
        <v>0</v>
      </c>
      <c r="AN71" s="53">
        <f>IF($V71&lt;=AM$2,0,IF($O71&lt;=AM$2,0,IF($G71&gt;=AN$2,0,IF($K71&gt;=$J71,0,IF($O71&lt;=AN$2,($J71-(SUM($K71,SUM($Z71:AM71)))),IF($L71=$D$139,(($J71-$K71)/$P71),(($J71-SUM($Z71:AM71))*$Q71))*IF($V71&lt;=AN$2,(DATEDIF(AM$2,$V71,"D")/365),IF($G71&gt;AM$2,(DATEDIF($G71,AN$2,"D")/365),1)))))))</f>
        <v>0</v>
      </c>
      <c r="AO71" s="53">
        <f>IF($V71&lt;=AN$2,0,IF($O71&lt;=AN$2,0,IF($G71&gt;=AO$2,0,IF($K71&gt;=$J71,0,IF($O71&lt;=AO$2,($J71-(SUM($K71,SUM($Z71:AN71)))),IF($L71=$D$139,(($J71-$K71)/$P71),(($J71-SUM($Z71:AN71))*$Q71))*IF($V71&lt;=AO$2,(DATEDIF(AN$2,$V71,"D")/365),IF($G71&gt;AN$2,(DATEDIF($G71,AO$2,"D")/365),1)))))))</f>
        <v>0</v>
      </c>
      <c r="AP71" s="53">
        <f>IF($V71&lt;=AO$2,0,IF($O71&lt;=AO$2,0,IF($G71&gt;=AP$2,0,IF($K71&gt;=$J71,0,IF($O71&lt;=AP$2,($J71-(SUM($K71,SUM($Z71:AO71)))),IF($L71=$D$139,(($J71-$K71)/$P71),(($J71-SUM($Z71:AO71))*$Q71))*IF($V71&lt;=AP$2,(DATEDIF(AO$2,$V71,"D")/365),IF($G71&gt;AO$2,(DATEDIF($G71,AP$2,"D")/365),1)))))))</f>
        <v>0</v>
      </c>
      <c r="AQ71" s="53">
        <f>IF($V71&lt;=AP$2,0,IF($O71&lt;=AP$2,0,IF($G71&gt;=AQ$2,0,IF($K71&gt;=$J71,0,IF($O71&lt;=AQ$2,($J71-(SUM($K71,SUM($Z71:AP71)))),IF($L71=$D$139,(($J71-$K71)/$P71),(($J71-SUM($Z71:AP71))*$Q71))*IF($V71&lt;=AQ$2,(DATEDIF(AP$2,$V71,"D")/365),IF($G71&gt;AP$2,(DATEDIF($G71,AQ$2,"D")/365),1)))))))</f>
        <v>0</v>
      </c>
      <c r="AR71" s="53">
        <f>IF($V71&lt;=AQ$2,0,IF($O71&lt;=AQ$2,0,IF($G71&gt;=AR$2,0,IF($K71&gt;=$J71,0,IF($O71&lt;=AR$2,($J71-(SUM($K71,SUM($Z71:AQ71)))),IF($L71=$D$139,(($J71-$K71)/$P71),(($J71-SUM($Z71:AQ71))*$Q71))*IF($V71&lt;=AR$2,(DATEDIF(AQ$2,$V71,"D")/365),IF($G71&gt;AQ$2,(DATEDIF($G71,AR$2,"D")/365),1)))))))</f>
        <v>0</v>
      </c>
      <c r="AS71" s="53">
        <f>IF($V71&lt;=AR$2,0,IF($O71&lt;=AR$2,0,IF($G71&gt;=AS$2,0,IF($K71&gt;=$J71,0,IF($O71&lt;=AS$2,($J71-(SUM($K71,SUM($Z71:AR71)))),IF($L71=$D$139,(($J71-$K71)/$P71),(($J71-SUM($Z71:AR71))*$Q71))*IF($V71&lt;=AS$2,(DATEDIF(AR$2,$V71,"D")/365),IF($G71&gt;AR$2,(DATEDIF($G71,AS$2,"D")/365),1)))))))</f>
        <v>0</v>
      </c>
      <c r="AT71" s="53">
        <f>IF($V71&lt;=AS$2,0,IF($O71&lt;=AS$2,0,IF($G71&gt;=AT$2,0,IF($K71&gt;=$J71,0,IF($O71&lt;=AT$2,($J71-(SUM($K71,SUM($Z71:AS71)))),IF($L71=$D$139,(($J71-$K71)/$P71),(($J71-SUM($Z71:AS71))*$Q71))*IF($V71&lt;=AT$2,(DATEDIF(AS$2,$V71,"D")/365),IF($G71&gt;AS$2,(DATEDIF($G71,AT$2,"D")/365),1)))))))</f>
        <v>0</v>
      </c>
      <c r="AU71" s="53">
        <f>IF($V71&lt;=AT$2,0,IF($O71&lt;=AT$2,0,IF($G71&gt;=AU$2,0,IF($K71&gt;=$J71,0,IF($O71&lt;=AU$2,($J71-(SUM($K71,SUM($Z71:AT71)))),IF($L71=$D$139,(($J71-$K71)/$P71),(($J71-SUM($Z71:AT71))*$Q71))*IF($V71&lt;=AU$2,(DATEDIF(AT$2,$V71,"D")/365),IF($G71&gt;AT$2,(DATEDIF($G71,AU$2,"D")/365),1)))))))</f>
        <v>0</v>
      </c>
      <c r="AV71" s="53">
        <f>IF($V71&lt;=AU$2,0,IF($O71&lt;=AU$2,0,IF($G71&gt;=AV$2,0,IF($K71&gt;=$J71,0,IF($O71&lt;=AV$2,($J71-(SUM($K71,SUM($Z71:AU71)))),IF($L71=$D$139,(($J71-$K71)/$P71),(($J71-SUM($Z71:AU71))*$Q71))*IF($V71&lt;=AV$2,(DATEDIF(AU$2,$V71,"D")/365),IF($G71&gt;AU$2,(DATEDIF($G71,AV$2,"D")/365),1)))))))</f>
        <v>0</v>
      </c>
      <c r="AW71" s="53">
        <f>IF($V71&lt;=AV$2,0,IF($O71&lt;=AV$2,0,IF($G71&gt;=AW$2,0,IF($K71&gt;=$J71,0,IF($O71&lt;=AW$2,($J71-(SUM($K71,SUM($Z71:AV71)))),IF($L71=$D$139,(($J71-$K71)/$P71),(($J71-SUM($Z71:AV71))*$Q71))*IF($V71&lt;=AW$2,(DATEDIF(AV$2,$V71,"D")/365),IF($G71&gt;AV$2,(DATEDIF($G71,AW$2,"D")/365),1)))))))</f>
        <v>0</v>
      </c>
      <c r="AX71" s="53">
        <f>IF($V71&lt;=AW$2,0,IF($O71&lt;=AW$2,0,IF($G71&gt;=AX$2,0,IF($K71&gt;=$J71,0,IF($O71&lt;=AX$2,($J71-(SUM($K71,SUM($Z71:AW71)))),IF($L71=$D$139,(($J71-$K71)/$P71),(($J71-SUM($Z71:AW71))*$Q71))*IF($V71&lt;=AX$2,(DATEDIF(AW$2,$V71,"D")/365),IF($G71&gt;AW$2,(DATEDIF($G71,AX$2,"D")/365),1)))))))</f>
        <v>0</v>
      </c>
      <c r="AY71" s="53">
        <f>IF($V71&lt;=AX$2,0,IF($O71&lt;=AX$2,0,IF($G71&gt;=AY$2,0,IF($K71&gt;=$J71,0,IF($O71&lt;=AY$2,($J71-(SUM($K71,SUM($Z71:AX71)))),IF($L71=$D$139,(($J71-$K71)/$P71),(($J71-SUM($Z71:AX71))*$Q71))*IF($V71&lt;=AY$2,(DATEDIF(AX$2,$V71,"D")/365),IF($G71&gt;AX$2,(DATEDIF($G71,AY$2,"D")/365),1)))))))</f>
        <v>0</v>
      </c>
      <c r="AZ71" s="52"/>
      <c r="BA71" s="52"/>
      <c r="BB71" s="126">
        <f>IF($V71&lt;=BB$2,0,IF($G71&gt;=BB$2,0,IF($G71&gt;$W$3,(J71-Z71),IF($G71&lt;=$W$3,J71-SUM(W71,$Z71:Z71),0))))</f>
        <v>0</v>
      </c>
      <c r="BC71" s="53">
        <f t="shared" si="26"/>
        <v>0</v>
      </c>
      <c r="BD71" s="52">
        <f t="shared" si="26"/>
        <v>0</v>
      </c>
      <c r="BE71" s="53">
        <f t="shared" si="26"/>
        <v>0</v>
      </c>
      <c r="BF71" s="52">
        <f t="shared" si="26"/>
        <v>0</v>
      </c>
      <c r="BG71" s="53">
        <f t="shared" si="26"/>
        <v>0</v>
      </c>
      <c r="BH71" s="52">
        <f t="shared" si="26"/>
        <v>0</v>
      </c>
      <c r="BI71" s="53">
        <f t="shared" si="26"/>
        <v>0</v>
      </c>
      <c r="BJ71" s="52">
        <f t="shared" si="26"/>
        <v>0</v>
      </c>
      <c r="BK71" s="53">
        <f t="shared" si="26"/>
        <v>0</v>
      </c>
      <c r="BL71" s="52">
        <f t="shared" si="26"/>
        <v>0</v>
      </c>
      <c r="BM71" s="53">
        <f t="shared" si="26"/>
        <v>0</v>
      </c>
      <c r="BN71" s="52">
        <f t="shared" si="26"/>
        <v>0</v>
      </c>
      <c r="BO71" s="53">
        <f t="shared" si="26"/>
        <v>0</v>
      </c>
      <c r="BP71" s="52">
        <f t="shared" si="26"/>
        <v>0</v>
      </c>
      <c r="BQ71" s="53">
        <f t="shared" si="26"/>
        <v>0</v>
      </c>
      <c r="BR71" s="52">
        <f t="shared" si="24"/>
        <v>0</v>
      </c>
      <c r="BS71" s="53">
        <f t="shared" si="24"/>
        <v>0</v>
      </c>
      <c r="BT71" s="52">
        <f t="shared" si="24"/>
        <v>0</v>
      </c>
      <c r="BU71" s="53">
        <f t="shared" si="24"/>
        <v>0</v>
      </c>
      <c r="BV71" s="52">
        <f t="shared" si="24"/>
        <v>0</v>
      </c>
      <c r="BW71" s="53">
        <f t="shared" si="24"/>
        <v>0</v>
      </c>
      <c r="BX71" s="52">
        <f t="shared" si="24"/>
        <v>0</v>
      </c>
      <c r="BY71" s="53">
        <f t="shared" si="24"/>
        <v>0</v>
      </c>
      <c r="BZ71" s="52">
        <f t="shared" si="24"/>
        <v>0</v>
      </c>
      <c r="CA71" s="53">
        <f t="shared" si="24"/>
        <v>0</v>
      </c>
    </row>
    <row r="72" spans="1:79">
      <c r="A72" s="20">
        <v>71</v>
      </c>
      <c r="B72" s="20" t="s">
        <v>97</v>
      </c>
      <c r="C72" s="20" t="s">
        <v>126</v>
      </c>
      <c r="D72" s="2">
        <v>1985</v>
      </c>
      <c r="E72" s="3">
        <v>4</v>
      </c>
      <c r="F72" s="2">
        <v>1</v>
      </c>
      <c r="G72" s="55">
        <f t="shared" si="21"/>
        <v>31137</v>
      </c>
      <c r="H72" s="4">
        <v>0</v>
      </c>
      <c r="I72" s="1">
        <v>0</v>
      </c>
      <c r="J72" s="51">
        <f t="shared" si="22"/>
        <v>0</v>
      </c>
      <c r="K72" s="54">
        <f t="shared" si="23"/>
        <v>0</v>
      </c>
      <c r="L72" s="4" t="s">
        <v>96</v>
      </c>
      <c r="M72" s="54">
        <f t="shared" si="15"/>
        <v>30</v>
      </c>
      <c r="N72" s="53">
        <f t="shared" si="27"/>
        <v>29.019178082191782</v>
      </c>
      <c r="O72" s="55">
        <f t="shared" si="28"/>
        <v>42094</v>
      </c>
      <c r="P72" s="53">
        <f t="shared" si="29"/>
        <v>0.98082191780821759</v>
      </c>
      <c r="Q72" s="111">
        <f t="shared" si="30"/>
        <v>0</v>
      </c>
      <c r="R72" s="150" t="s">
        <v>130</v>
      </c>
      <c r="S72" s="151">
        <v>17</v>
      </c>
      <c r="T72" s="152">
        <v>4</v>
      </c>
      <c r="U72" s="151">
        <v>2035</v>
      </c>
      <c r="V72" s="116">
        <f t="shared" si="31"/>
        <v>54878</v>
      </c>
      <c r="W72" s="53">
        <f t="shared" si="32"/>
        <v>0</v>
      </c>
      <c r="X72" s="53">
        <f t="shared" si="33"/>
        <v>0</v>
      </c>
      <c r="Y72" s="53">
        <f t="shared" si="34"/>
        <v>0</v>
      </c>
      <c r="Z72" s="53">
        <f t="shared" si="35"/>
        <v>0</v>
      </c>
      <c r="AA72" s="53">
        <f>IF($V72&lt;=Z$2,0,IF($O72&lt;=Z$2,0,IF($G72&gt;=AA$2,0,IF($K72&gt;=$J72,0,IF($O72&lt;=AA$2,($J72-(SUM($K72,SUM($Z72:Z72)))),IF($L72=$D$139,(($J72-$K72)/$P72),(($J72-SUM($Z72:Z72))*$Q72))*IF($V72&lt;=AA$2,(DATEDIF(Z$2,$V72,"D")/365),IF($G72&gt;Z$2,(DATEDIF($G72,AA$2,"D")/365),1)))))))</f>
        <v>0</v>
      </c>
      <c r="AB72" s="53">
        <f>IF($V72&lt;=AA$2,0,IF($O72&lt;=AA$2,0,IF($G72&gt;=AB$2,0,IF($K72&gt;=$J72,0,IF($O72&lt;=AB$2,($J72-(SUM($K72,SUM($Z72:AA72)))),IF($L72=$D$139,(($J72-$K72)/$P72),(($J72-SUM($Z72:AA72))*$Q72))*IF($V72&lt;=AB$2,(DATEDIF(AA$2,$V72,"D")/365),IF($G72&gt;AA$2,(DATEDIF($G72,AB$2,"D")/365),1)))))))</f>
        <v>0</v>
      </c>
      <c r="AC72" s="53">
        <f>IF($V72&lt;=AB$2,0,IF($O72&lt;=AB$2,0,IF($G72&gt;=AC$2,0,IF($K72&gt;=$J72,0,IF($O72&lt;=AC$2,($J72-(SUM($K72,SUM($Z72:AB72)))),IF($L72=$D$139,(($J72-$K72)/$P72),(($J72-SUM($Z72:AB72))*$Q72))*IF($V72&lt;=AC$2,(DATEDIF(AB$2,$V72,"D")/365),IF($G72&gt;AB$2,(DATEDIF($G72,AC$2,"D")/365),1)))))))</f>
        <v>0</v>
      </c>
      <c r="AD72" s="53">
        <f>IF($V72&lt;=AC$2,0,IF($O72&lt;=AC$2,0,IF($G72&gt;=AD$2,0,IF($K72&gt;=$J72,0,IF($O72&lt;=AD$2,($J72-(SUM($K72,SUM($Z72:AC72)))),IF($L72=$D$139,(($J72-$K72)/$P72),(($J72-SUM($Z72:AC72))*$Q72))*IF($V72&lt;=AD$2,(DATEDIF(AC$2,$V72,"D")/365),IF($G72&gt;AC$2,(DATEDIF($G72,AD$2,"D")/365),1)))))))</f>
        <v>0</v>
      </c>
      <c r="AE72" s="53">
        <f>IF($V72&lt;=AD$2,0,IF($O72&lt;=AD$2,0,IF($G72&gt;=AE$2,0,IF($K72&gt;=$J72,0,IF($O72&lt;=AE$2,($J72-(SUM($K72,SUM($Z72:AD72)))),IF($L72=$D$139,(($J72-$K72)/$P72),(($J72-SUM($Z72:AD72))*$Q72))*IF($V72&lt;=AE$2,(DATEDIF(AD$2,$V72,"D")/365),IF($G72&gt;AD$2,(DATEDIF($G72,AE$2,"D")/365),1)))))))</f>
        <v>0</v>
      </c>
      <c r="AF72" s="53">
        <f>IF($V72&lt;=AE$2,0,IF($O72&lt;=AE$2,0,IF($G72&gt;=AF$2,0,IF($K72&gt;=$J72,0,IF($O72&lt;=AF$2,($J72-(SUM($K72,SUM($Z72:AE72)))),IF($L72=$D$139,(($J72-$K72)/$P72),(($J72-SUM($Z72:AE72))*$Q72))*IF($V72&lt;=AF$2,(DATEDIF(AE$2,$V72,"D")/365),IF($G72&gt;AE$2,(DATEDIF($G72,AF$2,"D")/365),1)))))))</f>
        <v>0</v>
      </c>
      <c r="AG72" s="53">
        <f>IF($V72&lt;=AF$2,0,IF($O72&lt;=AF$2,0,IF($G72&gt;=AG$2,0,IF($K72&gt;=$J72,0,IF($O72&lt;=AG$2,($J72-(SUM($K72,SUM($Z72:AF72)))),IF($L72=$D$139,(($J72-$K72)/$P72),(($J72-SUM($Z72:AF72))*$Q72))*IF($V72&lt;=AG$2,(DATEDIF(AF$2,$V72,"D")/365),IF($G72&gt;AF$2,(DATEDIF($G72,AG$2,"D")/365),1)))))))</f>
        <v>0</v>
      </c>
      <c r="AH72" s="53">
        <f>IF($V72&lt;=AG$2,0,IF($O72&lt;=AG$2,0,IF($G72&gt;=AH$2,0,IF($K72&gt;=$J72,0,IF($O72&lt;=AH$2,($J72-(SUM($K72,SUM($Z72:AG72)))),IF($L72=$D$139,(($J72-$K72)/$P72),(($J72-SUM($Z72:AG72))*$Q72))*IF($V72&lt;=AH$2,(DATEDIF(AG$2,$V72,"D")/365),IF($G72&gt;AG$2,(DATEDIF($G72,AH$2,"D")/365),1)))))))</f>
        <v>0</v>
      </c>
      <c r="AI72" s="53">
        <f>IF($V72&lt;=AH$2,0,IF($O72&lt;=AH$2,0,IF($G72&gt;=AI$2,0,IF($K72&gt;=$J72,0,IF($O72&lt;=AI$2,($J72-(SUM($K72,SUM($Z72:AH72)))),IF($L72=$D$139,(($J72-$K72)/$P72),(($J72-SUM($Z72:AH72))*$Q72))*IF($V72&lt;=AI$2,(DATEDIF(AH$2,$V72,"D")/365),IF($G72&gt;AH$2,(DATEDIF($G72,AI$2,"D")/365),1)))))))</f>
        <v>0</v>
      </c>
      <c r="AJ72" s="53">
        <f>IF($V72&lt;=AI$2,0,IF($O72&lt;=AI$2,0,IF($G72&gt;=AJ$2,0,IF($K72&gt;=$J72,0,IF($O72&lt;=AJ$2,($J72-(SUM($K72,SUM($Z72:AI72)))),IF($L72=$D$139,(($J72-$K72)/$P72),(($J72-SUM($Z72:AI72))*$Q72))*IF($V72&lt;=AJ$2,(DATEDIF(AI$2,$V72,"D")/365),IF($G72&gt;AI$2,(DATEDIF($G72,AJ$2,"D")/365),1)))))))</f>
        <v>0</v>
      </c>
      <c r="AK72" s="53">
        <f>IF($V72&lt;=AJ$2,0,IF($O72&lt;=AJ$2,0,IF($G72&gt;=AK$2,0,IF($K72&gt;=$J72,0,IF($O72&lt;=AK$2,($J72-(SUM($K72,SUM($Z72:AJ72)))),IF($L72=$D$139,(($J72-$K72)/$P72),(($J72-SUM($Z72:AJ72))*$Q72))*IF($V72&lt;=AK$2,(DATEDIF(AJ$2,$V72,"D")/365),IF($G72&gt;AJ$2,(DATEDIF($G72,AK$2,"D")/365),1)))))))</f>
        <v>0</v>
      </c>
      <c r="AL72" s="53">
        <f>IF($V72&lt;=AK$2,0,IF($O72&lt;=AK$2,0,IF($G72&gt;=AL$2,0,IF($K72&gt;=$J72,0,IF($O72&lt;=AL$2,($J72-(SUM($K72,SUM($Z72:AK72)))),IF($L72=$D$139,(($J72-$K72)/$P72),(($J72-SUM($Z72:AK72))*$Q72))*IF($V72&lt;=AL$2,(DATEDIF(AK$2,$V72,"D")/365),IF($G72&gt;AK$2,(DATEDIF($G72,AL$2,"D")/365),1)))))))</f>
        <v>0</v>
      </c>
      <c r="AM72" s="53">
        <f>IF($V72&lt;=AL$2,0,IF($O72&lt;=AL$2,0,IF($G72&gt;=AM$2,0,IF($K72&gt;=$J72,0,IF($O72&lt;=AM$2,($J72-(SUM($K72,SUM($Z72:AL72)))),IF($L72=$D$139,(($J72-$K72)/$P72),(($J72-SUM($Z72:AL72))*$Q72))*IF($V72&lt;=AM$2,(DATEDIF(AL$2,$V72,"D")/365),IF($G72&gt;AL$2,(DATEDIF($G72,AM$2,"D")/365),1)))))))</f>
        <v>0</v>
      </c>
      <c r="AN72" s="53">
        <f>IF($V72&lt;=AM$2,0,IF($O72&lt;=AM$2,0,IF($G72&gt;=AN$2,0,IF($K72&gt;=$J72,0,IF($O72&lt;=AN$2,($J72-(SUM($K72,SUM($Z72:AM72)))),IF($L72=$D$139,(($J72-$K72)/$P72),(($J72-SUM($Z72:AM72))*$Q72))*IF($V72&lt;=AN$2,(DATEDIF(AM$2,$V72,"D")/365),IF($G72&gt;AM$2,(DATEDIF($G72,AN$2,"D")/365),1)))))))</f>
        <v>0</v>
      </c>
      <c r="AO72" s="53">
        <f>IF($V72&lt;=AN$2,0,IF($O72&lt;=AN$2,0,IF($G72&gt;=AO$2,0,IF($K72&gt;=$J72,0,IF($O72&lt;=AO$2,($J72-(SUM($K72,SUM($Z72:AN72)))),IF($L72=$D$139,(($J72-$K72)/$P72),(($J72-SUM($Z72:AN72))*$Q72))*IF($V72&lt;=AO$2,(DATEDIF(AN$2,$V72,"D")/365),IF($G72&gt;AN$2,(DATEDIF($G72,AO$2,"D")/365),1)))))))</f>
        <v>0</v>
      </c>
      <c r="AP72" s="53">
        <f>IF($V72&lt;=AO$2,0,IF($O72&lt;=AO$2,0,IF($G72&gt;=AP$2,0,IF($K72&gt;=$J72,0,IF($O72&lt;=AP$2,($J72-(SUM($K72,SUM($Z72:AO72)))),IF($L72=$D$139,(($J72-$K72)/$P72),(($J72-SUM($Z72:AO72))*$Q72))*IF($V72&lt;=AP$2,(DATEDIF(AO$2,$V72,"D")/365),IF($G72&gt;AO$2,(DATEDIF($G72,AP$2,"D")/365),1)))))))</f>
        <v>0</v>
      </c>
      <c r="AQ72" s="53">
        <f>IF($V72&lt;=AP$2,0,IF($O72&lt;=AP$2,0,IF($G72&gt;=AQ$2,0,IF($K72&gt;=$J72,0,IF($O72&lt;=AQ$2,($J72-(SUM($K72,SUM($Z72:AP72)))),IF($L72=$D$139,(($J72-$K72)/$P72),(($J72-SUM($Z72:AP72))*$Q72))*IF($V72&lt;=AQ$2,(DATEDIF(AP$2,$V72,"D")/365),IF($G72&gt;AP$2,(DATEDIF($G72,AQ$2,"D")/365),1)))))))</f>
        <v>0</v>
      </c>
      <c r="AR72" s="53">
        <f>IF($V72&lt;=AQ$2,0,IF($O72&lt;=AQ$2,0,IF($G72&gt;=AR$2,0,IF($K72&gt;=$J72,0,IF($O72&lt;=AR$2,($J72-(SUM($K72,SUM($Z72:AQ72)))),IF($L72=$D$139,(($J72-$K72)/$P72),(($J72-SUM($Z72:AQ72))*$Q72))*IF($V72&lt;=AR$2,(DATEDIF(AQ$2,$V72,"D")/365),IF($G72&gt;AQ$2,(DATEDIF($G72,AR$2,"D")/365),1)))))))</f>
        <v>0</v>
      </c>
      <c r="AS72" s="53">
        <f>IF($V72&lt;=AR$2,0,IF($O72&lt;=AR$2,0,IF($G72&gt;=AS$2,0,IF($K72&gt;=$J72,0,IF($O72&lt;=AS$2,($J72-(SUM($K72,SUM($Z72:AR72)))),IF($L72=$D$139,(($J72-$K72)/$P72),(($J72-SUM($Z72:AR72))*$Q72))*IF($V72&lt;=AS$2,(DATEDIF(AR$2,$V72,"D")/365),IF($G72&gt;AR$2,(DATEDIF($G72,AS$2,"D")/365),1)))))))</f>
        <v>0</v>
      </c>
      <c r="AT72" s="53">
        <f>IF($V72&lt;=AS$2,0,IF($O72&lt;=AS$2,0,IF($G72&gt;=AT$2,0,IF($K72&gt;=$J72,0,IF($O72&lt;=AT$2,($J72-(SUM($K72,SUM($Z72:AS72)))),IF($L72=$D$139,(($J72-$K72)/$P72),(($J72-SUM($Z72:AS72))*$Q72))*IF($V72&lt;=AT$2,(DATEDIF(AS$2,$V72,"D")/365),IF($G72&gt;AS$2,(DATEDIF($G72,AT$2,"D")/365),1)))))))</f>
        <v>0</v>
      </c>
      <c r="AU72" s="53">
        <f>IF($V72&lt;=AT$2,0,IF($O72&lt;=AT$2,0,IF($G72&gt;=AU$2,0,IF($K72&gt;=$J72,0,IF($O72&lt;=AU$2,($J72-(SUM($K72,SUM($Z72:AT72)))),IF($L72=$D$139,(($J72-$K72)/$P72),(($J72-SUM($Z72:AT72))*$Q72))*IF($V72&lt;=AU$2,(DATEDIF(AT$2,$V72,"D")/365),IF($G72&gt;AT$2,(DATEDIF($G72,AU$2,"D")/365),1)))))))</f>
        <v>0</v>
      </c>
      <c r="AV72" s="53">
        <f>IF($V72&lt;=AU$2,0,IF($O72&lt;=AU$2,0,IF($G72&gt;=AV$2,0,IF($K72&gt;=$J72,0,IF($O72&lt;=AV$2,($J72-(SUM($K72,SUM($Z72:AU72)))),IF($L72=$D$139,(($J72-$K72)/$P72),(($J72-SUM($Z72:AU72))*$Q72))*IF($V72&lt;=AV$2,(DATEDIF(AU$2,$V72,"D")/365),IF($G72&gt;AU$2,(DATEDIF($G72,AV$2,"D")/365),1)))))))</f>
        <v>0</v>
      </c>
      <c r="AW72" s="53">
        <f>IF($V72&lt;=AV$2,0,IF($O72&lt;=AV$2,0,IF($G72&gt;=AW$2,0,IF($K72&gt;=$J72,0,IF($O72&lt;=AW$2,($J72-(SUM($K72,SUM($Z72:AV72)))),IF($L72=$D$139,(($J72-$K72)/$P72),(($J72-SUM($Z72:AV72))*$Q72))*IF($V72&lt;=AW$2,(DATEDIF(AV$2,$V72,"D")/365),IF($G72&gt;AV$2,(DATEDIF($G72,AW$2,"D")/365),1)))))))</f>
        <v>0</v>
      </c>
      <c r="AX72" s="53">
        <f>IF($V72&lt;=AW$2,0,IF($O72&lt;=AW$2,0,IF($G72&gt;=AX$2,0,IF($K72&gt;=$J72,0,IF($O72&lt;=AX$2,($J72-(SUM($K72,SUM($Z72:AW72)))),IF($L72=$D$139,(($J72-$K72)/$P72),(($J72-SUM($Z72:AW72))*$Q72))*IF($V72&lt;=AX$2,(DATEDIF(AW$2,$V72,"D")/365),IF($G72&gt;AW$2,(DATEDIF($G72,AX$2,"D")/365),1)))))))</f>
        <v>0</v>
      </c>
      <c r="AY72" s="53">
        <f>IF($V72&lt;=AX$2,0,IF($O72&lt;=AX$2,0,IF($G72&gt;=AY$2,0,IF($K72&gt;=$J72,0,IF($O72&lt;=AY$2,($J72-(SUM($K72,SUM($Z72:AX72)))),IF($L72=$D$139,(($J72-$K72)/$P72),(($J72-SUM($Z72:AX72))*$Q72))*IF($V72&lt;=AY$2,(DATEDIF(AX$2,$V72,"D")/365),IF($G72&gt;AX$2,(DATEDIF($G72,AY$2,"D")/365),1)))))))</f>
        <v>0</v>
      </c>
      <c r="AZ72" s="52"/>
      <c r="BA72" s="52"/>
      <c r="BB72" s="126">
        <f>IF($V72&lt;=BB$2,0,IF($G72&gt;=BB$2,0,IF($G72&gt;$W$3,(J72-Z72),IF($G72&lt;=$W$3,J72-SUM(W72,$Z72:Z72),0))))</f>
        <v>0</v>
      </c>
      <c r="BC72" s="53">
        <f t="shared" si="26"/>
        <v>0</v>
      </c>
      <c r="BD72" s="52">
        <f t="shared" si="26"/>
        <v>0</v>
      </c>
      <c r="BE72" s="53">
        <f t="shared" si="26"/>
        <v>0</v>
      </c>
      <c r="BF72" s="52">
        <f t="shared" si="26"/>
        <v>0</v>
      </c>
      <c r="BG72" s="53">
        <f t="shared" si="26"/>
        <v>0</v>
      </c>
      <c r="BH72" s="52">
        <f t="shared" si="26"/>
        <v>0</v>
      </c>
      <c r="BI72" s="53">
        <f t="shared" si="26"/>
        <v>0</v>
      </c>
      <c r="BJ72" s="52">
        <f t="shared" si="26"/>
        <v>0</v>
      </c>
      <c r="BK72" s="53">
        <f t="shared" si="26"/>
        <v>0</v>
      </c>
      <c r="BL72" s="52">
        <f t="shared" si="26"/>
        <v>0</v>
      </c>
      <c r="BM72" s="53">
        <f t="shared" si="26"/>
        <v>0</v>
      </c>
      <c r="BN72" s="52">
        <f t="shared" si="26"/>
        <v>0</v>
      </c>
      <c r="BO72" s="53">
        <f t="shared" si="26"/>
        <v>0</v>
      </c>
      <c r="BP72" s="52">
        <f t="shared" si="26"/>
        <v>0</v>
      </c>
      <c r="BQ72" s="53">
        <f t="shared" si="26"/>
        <v>0</v>
      </c>
      <c r="BR72" s="52">
        <f t="shared" si="24"/>
        <v>0</v>
      </c>
      <c r="BS72" s="53">
        <f t="shared" si="24"/>
        <v>0</v>
      </c>
      <c r="BT72" s="52">
        <f t="shared" si="24"/>
        <v>0</v>
      </c>
      <c r="BU72" s="53">
        <f t="shared" si="24"/>
        <v>0</v>
      </c>
      <c r="BV72" s="52">
        <f t="shared" si="24"/>
        <v>0</v>
      </c>
      <c r="BW72" s="53">
        <f t="shared" si="24"/>
        <v>0</v>
      </c>
      <c r="BX72" s="52">
        <f t="shared" si="24"/>
        <v>0</v>
      </c>
      <c r="BY72" s="53">
        <f t="shared" si="24"/>
        <v>0</v>
      </c>
      <c r="BZ72" s="52">
        <f t="shared" si="24"/>
        <v>0</v>
      </c>
      <c r="CA72" s="53">
        <f t="shared" si="24"/>
        <v>0</v>
      </c>
    </row>
    <row r="73" spans="1:79">
      <c r="A73" s="20">
        <v>72</v>
      </c>
      <c r="B73" s="20" t="s">
        <v>97</v>
      </c>
      <c r="C73" s="20" t="s">
        <v>126</v>
      </c>
      <c r="D73" s="2">
        <v>1985</v>
      </c>
      <c r="E73" s="3">
        <v>4</v>
      </c>
      <c r="F73" s="2">
        <v>1</v>
      </c>
      <c r="G73" s="55">
        <f t="shared" si="21"/>
        <v>31137</v>
      </c>
      <c r="H73" s="4">
        <v>0</v>
      </c>
      <c r="I73" s="1">
        <v>0</v>
      </c>
      <c r="J73" s="51">
        <f t="shared" si="22"/>
        <v>0</v>
      </c>
      <c r="K73" s="54">
        <f t="shared" si="23"/>
        <v>0</v>
      </c>
      <c r="L73" s="4" t="s">
        <v>96</v>
      </c>
      <c r="M73" s="54">
        <f t="shared" ref="M73:M105" si="36">VLOOKUP(B73,$B$139:$C$238,2,FALSE)</f>
        <v>30</v>
      </c>
      <c r="N73" s="53">
        <f t="shared" si="27"/>
        <v>29.019178082191782</v>
      </c>
      <c r="O73" s="55">
        <f t="shared" si="28"/>
        <v>42094</v>
      </c>
      <c r="P73" s="53">
        <f t="shared" si="29"/>
        <v>0.98082191780821759</v>
      </c>
      <c r="Q73" s="111">
        <f t="shared" si="30"/>
        <v>0</v>
      </c>
      <c r="R73" s="150" t="s">
        <v>130</v>
      </c>
      <c r="S73" s="151">
        <v>17</v>
      </c>
      <c r="T73" s="152">
        <v>4</v>
      </c>
      <c r="U73" s="151">
        <v>2035</v>
      </c>
      <c r="V73" s="116">
        <f t="shared" si="31"/>
        <v>54878</v>
      </c>
      <c r="W73" s="53">
        <f t="shared" si="32"/>
        <v>0</v>
      </c>
      <c r="X73" s="53">
        <f t="shared" si="33"/>
        <v>0</v>
      </c>
      <c r="Y73" s="53">
        <f t="shared" si="34"/>
        <v>0</v>
      </c>
      <c r="Z73" s="53">
        <f t="shared" si="35"/>
        <v>0</v>
      </c>
      <c r="AA73" s="53">
        <f>IF($V73&lt;=Z$2,0,IF($O73&lt;=Z$2,0,IF($G73&gt;=AA$2,0,IF($K73&gt;=$J73,0,IF($O73&lt;=AA$2,($J73-(SUM($K73,SUM($Z73:Z73)))),IF($L73=$D$139,(($J73-$K73)/$P73),(($J73-SUM($Z73:Z73))*$Q73))*IF($V73&lt;=AA$2,(DATEDIF(Z$2,$V73,"D")/365),IF($G73&gt;Z$2,(DATEDIF($G73,AA$2,"D")/365),1)))))))</f>
        <v>0</v>
      </c>
      <c r="AB73" s="53">
        <f>IF($V73&lt;=AA$2,0,IF($O73&lt;=AA$2,0,IF($G73&gt;=AB$2,0,IF($K73&gt;=$J73,0,IF($O73&lt;=AB$2,($J73-(SUM($K73,SUM($Z73:AA73)))),IF($L73=$D$139,(($J73-$K73)/$P73),(($J73-SUM($Z73:AA73))*$Q73))*IF($V73&lt;=AB$2,(DATEDIF(AA$2,$V73,"D")/365),IF($G73&gt;AA$2,(DATEDIF($G73,AB$2,"D")/365),1)))))))</f>
        <v>0</v>
      </c>
      <c r="AC73" s="53">
        <f>IF($V73&lt;=AB$2,0,IF($O73&lt;=AB$2,0,IF($G73&gt;=AC$2,0,IF($K73&gt;=$J73,0,IF($O73&lt;=AC$2,($J73-(SUM($K73,SUM($Z73:AB73)))),IF($L73=$D$139,(($J73-$K73)/$P73),(($J73-SUM($Z73:AB73))*$Q73))*IF($V73&lt;=AC$2,(DATEDIF(AB$2,$V73,"D")/365),IF($G73&gt;AB$2,(DATEDIF($G73,AC$2,"D")/365),1)))))))</f>
        <v>0</v>
      </c>
      <c r="AD73" s="53">
        <f>IF($V73&lt;=AC$2,0,IF($O73&lt;=AC$2,0,IF($G73&gt;=AD$2,0,IF($K73&gt;=$J73,0,IF($O73&lt;=AD$2,($J73-(SUM($K73,SUM($Z73:AC73)))),IF($L73=$D$139,(($J73-$K73)/$P73),(($J73-SUM($Z73:AC73))*$Q73))*IF($V73&lt;=AD$2,(DATEDIF(AC$2,$V73,"D")/365),IF($G73&gt;AC$2,(DATEDIF($G73,AD$2,"D")/365),1)))))))</f>
        <v>0</v>
      </c>
      <c r="AE73" s="53">
        <f>IF($V73&lt;=AD$2,0,IF($O73&lt;=AD$2,0,IF($G73&gt;=AE$2,0,IF($K73&gt;=$J73,0,IF($O73&lt;=AE$2,($J73-(SUM($K73,SUM($Z73:AD73)))),IF($L73=$D$139,(($J73-$K73)/$P73),(($J73-SUM($Z73:AD73))*$Q73))*IF($V73&lt;=AE$2,(DATEDIF(AD$2,$V73,"D")/365),IF($G73&gt;AD$2,(DATEDIF($G73,AE$2,"D")/365),1)))))))</f>
        <v>0</v>
      </c>
      <c r="AF73" s="53">
        <f>IF($V73&lt;=AE$2,0,IF($O73&lt;=AE$2,0,IF($G73&gt;=AF$2,0,IF($K73&gt;=$J73,0,IF($O73&lt;=AF$2,($J73-(SUM($K73,SUM($Z73:AE73)))),IF($L73=$D$139,(($J73-$K73)/$P73),(($J73-SUM($Z73:AE73))*$Q73))*IF($V73&lt;=AF$2,(DATEDIF(AE$2,$V73,"D")/365),IF($G73&gt;AE$2,(DATEDIF($G73,AF$2,"D")/365),1)))))))</f>
        <v>0</v>
      </c>
      <c r="AG73" s="53">
        <f>IF($V73&lt;=AF$2,0,IF($O73&lt;=AF$2,0,IF($G73&gt;=AG$2,0,IF($K73&gt;=$J73,0,IF($O73&lt;=AG$2,($J73-(SUM($K73,SUM($Z73:AF73)))),IF($L73=$D$139,(($J73-$K73)/$P73),(($J73-SUM($Z73:AF73))*$Q73))*IF($V73&lt;=AG$2,(DATEDIF(AF$2,$V73,"D")/365),IF($G73&gt;AF$2,(DATEDIF($G73,AG$2,"D")/365),1)))))))</f>
        <v>0</v>
      </c>
      <c r="AH73" s="53">
        <f>IF($V73&lt;=AG$2,0,IF($O73&lt;=AG$2,0,IF($G73&gt;=AH$2,0,IF($K73&gt;=$J73,0,IF($O73&lt;=AH$2,($J73-(SUM($K73,SUM($Z73:AG73)))),IF($L73=$D$139,(($J73-$K73)/$P73),(($J73-SUM($Z73:AG73))*$Q73))*IF($V73&lt;=AH$2,(DATEDIF(AG$2,$V73,"D")/365),IF($G73&gt;AG$2,(DATEDIF($G73,AH$2,"D")/365),1)))))))</f>
        <v>0</v>
      </c>
      <c r="AI73" s="53">
        <f>IF($V73&lt;=AH$2,0,IF($O73&lt;=AH$2,0,IF($G73&gt;=AI$2,0,IF($K73&gt;=$J73,0,IF($O73&lt;=AI$2,($J73-(SUM($K73,SUM($Z73:AH73)))),IF($L73=$D$139,(($J73-$K73)/$P73),(($J73-SUM($Z73:AH73))*$Q73))*IF($V73&lt;=AI$2,(DATEDIF(AH$2,$V73,"D")/365),IF($G73&gt;AH$2,(DATEDIF($G73,AI$2,"D")/365),1)))))))</f>
        <v>0</v>
      </c>
      <c r="AJ73" s="53">
        <f>IF($V73&lt;=AI$2,0,IF($O73&lt;=AI$2,0,IF($G73&gt;=AJ$2,0,IF($K73&gt;=$J73,0,IF($O73&lt;=AJ$2,($J73-(SUM($K73,SUM($Z73:AI73)))),IF($L73=$D$139,(($J73-$K73)/$P73),(($J73-SUM($Z73:AI73))*$Q73))*IF($V73&lt;=AJ$2,(DATEDIF(AI$2,$V73,"D")/365),IF($G73&gt;AI$2,(DATEDIF($G73,AJ$2,"D")/365),1)))))))</f>
        <v>0</v>
      </c>
      <c r="AK73" s="53">
        <f>IF($V73&lt;=AJ$2,0,IF($O73&lt;=AJ$2,0,IF($G73&gt;=AK$2,0,IF($K73&gt;=$J73,0,IF($O73&lt;=AK$2,($J73-(SUM($K73,SUM($Z73:AJ73)))),IF($L73=$D$139,(($J73-$K73)/$P73),(($J73-SUM($Z73:AJ73))*$Q73))*IF($V73&lt;=AK$2,(DATEDIF(AJ$2,$V73,"D")/365),IF($G73&gt;AJ$2,(DATEDIF($G73,AK$2,"D")/365),1)))))))</f>
        <v>0</v>
      </c>
      <c r="AL73" s="53">
        <f>IF($V73&lt;=AK$2,0,IF($O73&lt;=AK$2,0,IF($G73&gt;=AL$2,0,IF($K73&gt;=$J73,0,IF($O73&lt;=AL$2,($J73-(SUM($K73,SUM($Z73:AK73)))),IF($L73=$D$139,(($J73-$K73)/$P73),(($J73-SUM($Z73:AK73))*$Q73))*IF($V73&lt;=AL$2,(DATEDIF(AK$2,$V73,"D")/365),IF($G73&gt;AK$2,(DATEDIF($G73,AL$2,"D")/365),1)))))))</f>
        <v>0</v>
      </c>
      <c r="AM73" s="53">
        <f>IF($V73&lt;=AL$2,0,IF($O73&lt;=AL$2,0,IF($G73&gt;=AM$2,0,IF($K73&gt;=$J73,0,IF($O73&lt;=AM$2,($J73-(SUM($K73,SUM($Z73:AL73)))),IF($L73=$D$139,(($J73-$K73)/$P73),(($J73-SUM($Z73:AL73))*$Q73))*IF($V73&lt;=AM$2,(DATEDIF(AL$2,$V73,"D")/365),IF($G73&gt;AL$2,(DATEDIF($G73,AM$2,"D")/365),1)))))))</f>
        <v>0</v>
      </c>
      <c r="AN73" s="53">
        <f>IF($V73&lt;=AM$2,0,IF($O73&lt;=AM$2,0,IF($G73&gt;=AN$2,0,IF($K73&gt;=$J73,0,IF($O73&lt;=AN$2,($J73-(SUM($K73,SUM($Z73:AM73)))),IF($L73=$D$139,(($J73-$K73)/$P73),(($J73-SUM($Z73:AM73))*$Q73))*IF($V73&lt;=AN$2,(DATEDIF(AM$2,$V73,"D")/365),IF($G73&gt;AM$2,(DATEDIF($G73,AN$2,"D")/365),1)))))))</f>
        <v>0</v>
      </c>
      <c r="AO73" s="53">
        <f>IF($V73&lt;=AN$2,0,IF($O73&lt;=AN$2,0,IF($G73&gt;=AO$2,0,IF($K73&gt;=$J73,0,IF($O73&lt;=AO$2,($J73-(SUM($K73,SUM($Z73:AN73)))),IF($L73=$D$139,(($J73-$K73)/$P73),(($J73-SUM($Z73:AN73))*$Q73))*IF($V73&lt;=AO$2,(DATEDIF(AN$2,$V73,"D")/365),IF($G73&gt;AN$2,(DATEDIF($G73,AO$2,"D")/365),1)))))))</f>
        <v>0</v>
      </c>
      <c r="AP73" s="53">
        <f>IF($V73&lt;=AO$2,0,IF($O73&lt;=AO$2,0,IF($G73&gt;=AP$2,0,IF($K73&gt;=$J73,0,IF($O73&lt;=AP$2,($J73-(SUM($K73,SUM($Z73:AO73)))),IF($L73=$D$139,(($J73-$K73)/$P73),(($J73-SUM($Z73:AO73))*$Q73))*IF($V73&lt;=AP$2,(DATEDIF(AO$2,$V73,"D")/365),IF($G73&gt;AO$2,(DATEDIF($G73,AP$2,"D")/365),1)))))))</f>
        <v>0</v>
      </c>
      <c r="AQ73" s="53">
        <f>IF($V73&lt;=AP$2,0,IF($O73&lt;=AP$2,0,IF($G73&gt;=AQ$2,0,IF($K73&gt;=$J73,0,IF($O73&lt;=AQ$2,($J73-(SUM($K73,SUM($Z73:AP73)))),IF($L73=$D$139,(($J73-$K73)/$P73),(($J73-SUM($Z73:AP73))*$Q73))*IF($V73&lt;=AQ$2,(DATEDIF(AP$2,$V73,"D")/365),IF($G73&gt;AP$2,(DATEDIF($G73,AQ$2,"D")/365),1)))))))</f>
        <v>0</v>
      </c>
      <c r="AR73" s="53">
        <f>IF($V73&lt;=AQ$2,0,IF($O73&lt;=AQ$2,0,IF($G73&gt;=AR$2,0,IF($K73&gt;=$J73,0,IF($O73&lt;=AR$2,($J73-(SUM($K73,SUM($Z73:AQ73)))),IF($L73=$D$139,(($J73-$K73)/$P73),(($J73-SUM($Z73:AQ73))*$Q73))*IF($V73&lt;=AR$2,(DATEDIF(AQ$2,$V73,"D")/365),IF($G73&gt;AQ$2,(DATEDIF($G73,AR$2,"D")/365),1)))))))</f>
        <v>0</v>
      </c>
      <c r="AS73" s="53">
        <f>IF($V73&lt;=AR$2,0,IF($O73&lt;=AR$2,0,IF($G73&gt;=AS$2,0,IF($K73&gt;=$J73,0,IF($O73&lt;=AS$2,($J73-(SUM($K73,SUM($Z73:AR73)))),IF($L73=$D$139,(($J73-$K73)/$P73),(($J73-SUM($Z73:AR73))*$Q73))*IF($V73&lt;=AS$2,(DATEDIF(AR$2,$V73,"D")/365),IF($G73&gt;AR$2,(DATEDIF($G73,AS$2,"D")/365),1)))))))</f>
        <v>0</v>
      </c>
      <c r="AT73" s="53">
        <f>IF($V73&lt;=AS$2,0,IF($O73&lt;=AS$2,0,IF($G73&gt;=AT$2,0,IF($K73&gt;=$J73,0,IF($O73&lt;=AT$2,($J73-(SUM($K73,SUM($Z73:AS73)))),IF($L73=$D$139,(($J73-$K73)/$P73),(($J73-SUM($Z73:AS73))*$Q73))*IF($V73&lt;=AT$2,(DATEDIF(AS$2,$V73,"D")/365),IF($G73&gt;AS$2,(DATEDIF($G73,AT$2,"D")/365),1)))))))</f>
        <v>0</v>
      </c>
      <c r="AU73" s="53">
        <f>IF($V73&lt;=AT$2,0,IF($O73&lt;=AT$2,0,IF($G73&gt;=AU$2,0,IF($K73&gt;=$J73,0,IF($O73&lt;=AU$2,($J73-(SUM($K73,SUM($Z73:AT73)))),IF($L73=$D$139,(($J73-$K73)/$P73),(($J73-SUM($Z73:AT73))*$Q73))*IF($V73&lt;=AU$2,(DATEDIF(AT$2,$V73,"D")/365),IF($G73&gt;AT$2,(DATEDIF($G73,AU$2,"D")/365),1)))))))</f>
        <v>0</v>
      </c>
      <c r="AV73" s="53">
        <f>IF($V73&lt;=AU$2,0,IF($O73&lt;=AU$2,0,IF($G73&gt;=AV$2,0,IF($K73&gt;=$J73,0,IF($O73&lt;=AV$2,($J73-(SUM($K73,SUM($Z73:AU73)))),IF($L73=$D$139,(($J73-$K73)/$P73),(($J73-SUM($Z73:AU73))*$Q73))*IF($V73&lt;=AV$2,(DATEDIF(AU$2,$V73,"D")/365),IF($G73&gt;AU$2,(DATEDIF($G73,AV$2,"D")/365),1)))))))</f>
        <v>0</v>
      </c>
      <c r="AW73" s="53">
        <f>IF($V73&lt;=AV$2,0,IF($O73&lt;=AV$2,0,IF($G73&gt;=AW$2,0,IF($K73&gt;=$J73,0,IF($O73&lt;=AW$2,($J73-(SUM($K73,SUM($Z73:AV73)))),IF($L73=$D$139,(($J73-$K73)/$P73),(($J73-SUM($Z73:AV73))*$Q73))*IF($V73&lt;=AW$2,(DATEDIF(AV$2,$V73,"D")/365),IF($G73&gt;AV$2,(DATEDIF($G73,AW$2,"D")/365),1)))))))</f>
        <v>0</v>
      </c>
      <c r="AX73" s="53">
        <f>IF($V73&lt;=AW$2,0,IF($O73&lt;=AW$2,0,IF($G73&gt;=AX$2,0,IF($K73&gt;=$J73,0,IF($O73&lt;=AX$2,($J73-(SUM($K73,SUM($Z73:AW73)))),IF($L73=$D$139,(($J73-$K73)/$P73),(($J73-SUM($Z73:AW73))*$Q73))*IF($V73&lt;=AX$2,(DATEDIF(AW$2,$V73,"D")/365),IF($G73&gt;AW$2,(DATEDIF($G73,AX$2,"D")/365),1)))))))</f>
        <v>0</v>
      </c>
      <c r="AY73" s="53">
        <f>IF($V73&lt;=AX$2,0,IF($O73&lt;=AX$2,0,IF($G73&gt;=AY$2,0,IF($K73&gt;=$J73,0,IF($O73&lt;=AY$2,($J73-(SUM($K73,SUM($Z73:AX73)))),IF($L73=$D$139,(($J73-$K73)/$P73),(($J73-SUM($Z73:AX73))*$Q73))*IF($V73&lt;=AY$2,(DATEDIF(AX$2,$V73,"D")/365),IF($G73&gt;AX$2,(DATEDIF($G73,AY$2,"D")/365),1)))))))</f>
        <v>0</v>
      </c>
      <c r="AZ73" s="52"/>
      <c r="BA73" s="52"/>
      <c r="BB73" s="126">
        <f>IF($V73&lt;=BB$2,0,IF($G73&gt;=BB$2,0,IF($G73&gt;$W$3,(J73-Z73),IF($G73&lt;=$W$3,J73-SUM(W73,$Z73:Z73),0))))</f>
        <v>0</v>
      </c>
      <c r="BC73" s="53">
        <f t="shared" si="26"/>
        <v>0</v>
      </c>
      <c r="BD73" s="52">
        <f t="shared" si="26"/>
        <v>0</v>
      </c>
      <c r="BE73" s="53">
        <f t="shared" si="26"/>
        <v>0</v>
      </c>
      <c r="BF73" s="52">
        <f t="shared" si="26"/>
        <v>0</v>
      </c>
      <c r="BG73" s="53">
        <f t="shared" si="26"/>
        <v>0</v>
      </c>
      <c r="BH73" s="52">
        <f t="shared" si="26"/>
        <v>0</v>
      </c>
      <c r="BI73" s="53">
        <f t="shared" si="26"/>
        <v>0</v>
      </c>
      <c r="BJ73" s="52">
        <f t="shared" si="26"/>
        <v>0</v>
      </c>
      <c r="BK73" s="53">
        <f t="shared" si="26"/>
        <v>0</v>
      </c>
      <c r="BL73" s="52">
        <f t="shared" si="26"/>
        <v>0</v>
      </c>
      <c r="BM73" s="53">
        <f t="shared" si="26"/>
        <v>0</v>
      </c>
      <c r="BN73" s="52">
        <f t="shared" si="26"/>
        <v>0</v>
      </c>
      <c r="BO73" s="53">
        <f t="shared" si="26"/>
        <v>0</v>
      </c>
      <c r="BP73" s="52">
        <f t="shared" si="26"/>
        <v>0</v>
      </c>
      <c r="BQ73" s="53">
        <f t="shared" si="26"/>
        <v>0</v>
      </c>
      <c r="BR73" s="52">
        <f t="shared" si="24"/>
        <v>0</v>
      </c>
      <c r="BS73" s="53">
        <f t="shared" si="24"/>
        <v>0</v>
      </c>
      <c r="BT73" s="52">
        <f t="shared" si="24"/>
        <v>0</v>
      </c>
      <c r="BU73" s="53">
        <f t="shared" si="24"/>
        <v>0</v>
      </c>
      <c r="BV73" s="52">
        <f t="shared" si="24"/>
        <v>0</v>
      </c>
      <c r="BW73" s="53">
        <f t="shared" si="24"/>
        <v>0</v>
      </c>
      <c r="BX73" s="52">
        <f t="shared" si="24"/>
        <v>0</v>
      </c>
      <c r="BY73" s="53">
        <f t="shared" si="24"/>
        <v>0</v>
      </c>
      <c r="BZ73" s="52">
        <f t="shared" si="24"/>
        <v>0</v>
      </c>
      <c r="CA73" s="53">
        <f t="shared" si="24"/>
        <v>0</v>
      </c>
    </row>
    <row r="74" spans="1:79">
      <c r="A74" s="20">
        <v>73</v>
      </c>
      <c r="B74" s="20" t="s">
        <v>97</v>
      </c>
      <c r="C74" s="20" t="s">
        <v>126</v>
      </c>
      <c r="D74" s="2">
        <v>1985</v>
      </c>
      <c r="E74" s="3">
        <v>4</v>
      </c>
      <c r="F74" s="2">
        <v>1</v>
      </c>
      <c r="G74" s="55">
        <f t="shared" si="21"/>
        <v>31137</v>
      </c>
      <c r="H74" s="4">
        <v>0</v>
      </c>
      <c r="I74" s="1">
        <v>0</v>
      </c>
      <c r="J74" s="51">
        <f t="shared" si="22"/>
        <v>0</v>
      </c>
      <c r="K74" s="54">
        <f t="shared" si="23"/>
        <v>0</v>
      </c>
      <c r="L74" s="4" t="s">
        <v>96</v>
      </c>
      <c r="M74" s="54">
        <f t="shared" si="36"/>
        <v>30</v>
      </c>
      <c r="N74" s="53">
        <f t="shared" si="27"/>
        <v>29.019178082191782</v>
      </c>
      <c r="O74" s="55">
        <f t="shared" si="28"/>
        <v>42094</v>
      </c>
      <c r="P74" s="53">
        <f t="shared" si="29"/>
        <v>0.98082191780821759</v>
      </c>
      <c r="Q74" s="111">
        <f t="shared" si="30"/>
        <v>0</v>
      </c>
      <c r="R74" s="150" t="s">
        <v>130</v>
      </c>
      <c r="S74" s="151">
        <v>17</v>
      </c>
      <c r="T74" s="152">
        <v>4</v>
      </c>
      <c r="U74" s="151">
        <v>2035</v>
      </c>
      <c r="V74" s="116">
        <f t="shared" si="31"/>
        <v>54878</v>
      </c>
      <c r="W74" s="53">
        <f t="shared" si="32"/>
        <v>0</v>
      </c>
      <c r="X74" s="53">
        <f t="shared" si="33"/>
        <v>0</v>
      </c>
      <c r="Y74" s="53">
        <f t="shared" si="34"/>
        <v>0</v>
      </c>
      <c r="Z74" s="53">
        <f t="shared" si="35"/>
        <v>0</v>
      </c>
      <c r="AA74" s="53">
        <f>IF($V74&lt;=Z$2,0,IF($O74&lt;=Z$2,0,IF($G74&gt;=AA$2,0,IF($K74&gt;=$J74,0,IF($O74&lt;=AA$2,($J74-(SUM($K74,SUM($Z74:Z74)))),IF($L74=$D$139,(($J74-$K74)/$P74),(($J74-SUM($Z74:Z74))*$Q74))*IF($V74&lt;=AA$2,(DATEDIF(Z$2,$V74,"D")/365),IF($G74&gt;Z$2,(DATEDIF($G74,AA$2,"D")/365),1)))))))</f>
        <v>0</v>
      </c>
      <c r="AB74" s="53">
        <f>IF($V74&lt;=AA$2,0,IF($O74&lt;=AA$2,0,IF($G74&gt;=AB$2,0,IF($K74&gt;=$J74,0,IF($O74&lt;=AB$2,($J74-(SUM($K74,SUM($Z74:AA74)))),IF($L74=$D$139,(($J74-$K74)/$P74),(($J74-SUM($Z74:AA74))*$Q74))*IF($V74&lt;=AB$2,(DATEDIF(AA$2,$V74,"D")/365),IF($G74&gt;AA$2,(DATEDIF($G74,AB$2,"D")/365),1)))))))</f>
        <v>0</v>
      </c>
      <c r="AC74" s="53">
        <f>IF($V74&lt;=AB$2,0,IF($O74&lt;=AB$2,0,IF($G74&gt;=AC$2,0,IF($K74&gt;=$J74,0,IF($O74&lt;=AC$2,($J74-(SUM($K74,SUM($Z74:AB74)))),IF($L74=$D$139,(($J74-$K74)/$P74),(($J74-SUM($Z74:AB74))*$Q74))*IF($V74&lt;=AC$2,(DATEDIF(AB$2,$V74,"D")/365),IF($G74&gt;AB$2,(DATEDIF($G74,AC$2,"D")/365),1)))))))</f>
        <v>0</v>
      </c>
      <c r="AD74" s="53">
        <f>IF($V74&lt;=AC$2,0,IF($O74&lt;=AC$2,0,IF($G74&gt;=AD$2,0,IF($K74&gt;=$J74,0,IF($O74&lt;=AD$2,($J74-(SUM($K74,SUM($Z74:AC74)))),IF($L74=$D$139,(($J74-$K74)/$P74),(($J74-SUM($Z74:AC74))*$Q74))*IF($V74&lt;=AD$2,(DATEDIF(AC$2,$V74,"D")/365),IF($G74&gt;AC$2,(DATEDIF($G74,AD$2,"D")/365),1)))))))</f>
        <v>0</v>
      </c>
      <c r="AE74" s="53">
        <f>IF($V74&lt;=AD$2,0,IF($O74&lt;=AD$2,0,IF($G74&gt;=AE$2,0,IF($K74&gt;=$J74,0,IF($O74&lt;=AE$2,($J74-(SUM($K74,SUM($Z74:AD74)))),IF($L74=$D$139,(($J74-$K74)/$P74),(($J74-SUM($Z74:AD74))*$Q74))*IF($V74&lt;=AE$2,(DATEDIF(AD$2,$V74,"D")/365),IF($G74&gt;AD$2,(DATEDIF($G74,AE$2,"D")/365),1)))))))</f>
        <v>0</v>
      </c>
      <c r="AF74" s="53">
        <f>IF($V74&lt;=AE$2,0,IF($O74&lt;=AE$2,0,IF($G74&gt;=AF$2,0,IF($K74&gt;=$J74,0,IF($O74&lt;=AF$2,($J74-(SUM($K74,SUM($Z74:AE74)))),IF($L74=$D$139,(($J74-$K74)/$P74),(($J74-SUM($Z74:AE74))*$Q74))*IF($V74&lt;=AF$2,(DATEDIF(AE$2,$V74,"D")/365),IF($G74&gt;AE$2,(DATEDIF($G74,AF$2,"D")/365),1)))))))</f>
        <v>0</v>
      </c>
      <c r="AG74" s="53">
        <f>IF($V74&lt;=AF$2,0,IF($O74&lt;=AF$2,0,IF($G74&gt;=AG$2,0,IF($K74&gt;=$J74,0,IF($O74&lt;=AG$2,($J74-(SUM($K74,SUM($Z74:AF74)))),IF($L74=$D$139,(($J74-$K74)/$P74),(($J74-SUM($Z74:AF74))*$Q74))*IF($V74&lt;=AG$2,(DATEDIF(AF$2,$V74,"D")/365),IF($G74&gt;AF$2,(DATEDIF($G74,AG$2,"D")/365),1)))))))</f>
        <v>0</v>
      </c>
      <c r="AH74" s="53">
        <f>IF($V74&lt;=AG$2,0,IF($O74&lt;=AG$2,0,IF($G74&gt;=AH$2,0,IF($K74&gt;=$J74,0,IF($O74&lt;=AH$2,($J74-(SUM($K74,SUM($Z74:AG74)))),IF($L74=$D$139,(($J74-$K74)/$P74),(($J74-SUM($Z74:AG74))*$Q74))*IF($V74&lt;=AH$2,(DATEDIF(AG$2,$V74,"D")/365),IF($G74&gt;AG$2,(DATEDIF($G74,AH$2,"D")/365),1)))))))</f>
        <v>0</v>
      </c>
      <c r="AI74" s="53">
        <f>IF($V74&lt;=AH$2,0,IF($O74&lt;=AH$2,0,IF($G74&gt;=AI$2,0,IF($K74&gt;=$J74,0,IF($O74&lt;=AI$2,($J74-(SUM($K74,SUM($Z74:AH74)))),IF($L74=$D$139,(($J74-$K74)/$P74),(($J74-SUM($Z74:AH74))*$Q74))*IF($V74&lt;=AI$2,(DATEDIF(AH$2,$V74,"D")/365),IF($G74&gt;AH$2,(DATEDIF($G74,AI$2,"D")/365),1)))))))</f>
        <v>0</v>
      </c>
      <c r="AJ74" s="53">
        <f>IF($V74&lt;=AI$2,0,IF($O74&lt;=AI$2,0,IF($G74&gt;=AJ$2,0,IF($K74&gt;=$J74,0,IF($O74&lt;=AJ$2,($J74-(SUM($K74,SUM($Z74:AI74)))),IF($L74=$D$139,(($J74-$K74)/$P74),(($J74-SUM($Z74:AI74))*$Q74))*IF($V74&lt;=AJ$2,(DATEDIF(AI$2,$V74,"D")/365),IF($G74&gt;AI$2,(DATEDIF($G74,AJ$2,"D")/365),1)))))))</f>
        <v>0</v>
      </c>
      <c r="AK74" s="53">
        <f>IF($V74&lt;=AJ$2,0,IF($O74&lt;=AJ$2,0,IF($G74&gt;=AK$2,0,IF($K74&gt;=$J74,0,IF($O74&lt;=AK$2,($J74-(SUM($K74,SUM($Z74:AJ74)))),IF($L74=$D$139,(($J74-$K74)/$P74),(($J74-SUM($Z74:AJ74))*$Q74))*IF($V74&lt;=AK$2,(DATEDIF(AJ$2,$V74,"D")/365),IF($G74&gt;AJ$2,(DATEDIF($G74,AK$2,"D")/365),1)))))))</f>
        <v>0</v>
      </c>
      <c r="AL74" s="53">
        <f>IF($V74&lt;=AK$2,0,IF($O74&lt;=AK$2,0,IF($G74&gt;=AL$2,0,IF($K74&gt;=$J74,0,IF($O74&lt;=AL$2,($J74-(SUM($K74,SUM($Z74:AK74)))),IF($L74=$D$139,(($J74-$K74)/$P74),(($J74-SUM($Z74:AK74))*$Q74))*IF($V74&lt;=AL$2,(DATEDIF(AK$2,$V74,"D")/365),IF($G74&gt;AK$2,(DATEDIF($G74,AL$2,"D")/365),1)))))))</f>
        <v>0</v>
      </c>
      <c r="AM74" s="53">
        <f>IF($V74&lt;=AL$2,0,IF($O74&lt;=AL$2,0,IF($G74&gt;=AM$2,0,IF($K74&gt;=$J74,0,IF($O74&lt;=AM$2,($J74-(SUM($K74,SUM($Z74:AL74)))),IF($L74=$D$139,(($J74-$K74)/$P74),(($J74-SUM($Z74:AL74))*$Q74))*IF($V74&lt;=AM$2,(DATEDIF(AL$2,$V74,"D")/365),IF($G74&gt;AL$2,(DATEDIF($G74,AM$2,"D")/365),1)))))))</f>
        <v>0</v>
      </c>
      <c r="AN74" s="53">
        <f>IF($V74&lt;=AM$2,0,IF($O74&lt;=AM$2,0,IF($G74&gt;=AN$2,0,IF($K74&gt;=$J74,0,IF($O74&lt;=AN$2,($J74-(SUM($K74,SUM($Z74:AM74)))),IF($L74=$D$139,(($J74-$K74)/$P74),(($J74-SUM($Z74:AM74))*$Q74))*IF($V74&lt;=AN$2,(DATEDIF(AM$2,$V74,"D")/365),IF($G74&gt;AM$2,(DATEDIF($G74,AN$2,"D")/365),1)))))))</f>
        <v>0</v>
      </c>
      <c r="AO74" s="53">
        <f>IF($V74&lt;=AN$2,0,IF($O74&lt;=AN$2,0,IF($G74&gt;=AO$2,0,IF($K74&gt;=$J74,0,IF($O74&lt;=AO$2,($J74-(SUM($K74,SUM($Z74:AN74)))),IF($L74=$D$139,(($J74-$K74)/$P74),(($J74-SUM($Z74:AN74))*$Q74))*IF($V74&lt;=AO$2,(DATEDIF(AN$2,$V74,"D")/365),IF($G74&gt;AN$2,(DATEDIF($G74,AO$2,"D")/365),1)))))))</f>
        <v>0</v>
      </c>
      <c r="AP74" s="53">
        <f>IF($V74&lt;=AO$2,0,IF($O74&lt;=AO$2,0,IF($G74&gt;=AP$2,0,IF($K74&gt;=$J74,0,IF($O74&lt;=AP$2,($J74-(SUM($K74,SUM($Z74:AO74)))),IF($L74=$D$139,(($J74-$K74)/$P74),(($J74-SUM($Z74:AO74))*$Q74))*IF($V74&lt;=AP$2,(DATEDIF(AO$2,$V74,"D")/365),IF($G74&gt;AO$2,(DATEDIF($G74,AP$2,"D")/365),1)))))))</f>
        <v>0</v>
      </c>
      <c r="AQ74" s="53">
        <f>IF($V74&lt;=AP$2,0,IF($O74&lt;=AP$2,0,IF($G74&gt;=AQ$2,0,IF($K74&gt;=$J74,0,IF($O74&lt;=AQ$2,($J74-(SUM($K74,SUM($Z74:AP74)))),IF($L74=$D$139,(($J74-$K74)/$P74),(($J74-SUM($Z74:AP74))*$Q74))*IF($V74&lt;=AQ$2,(DATEDIF(AP$2,$V74,"D")/365),IF($G74&gt;AP$2,(DATEDIF($G74,AQ$2,"D")/365),1)))))))</f>
        <v>0</v>
      </c>
      <c r="AR74" s="53">
        <f>IF($V74&lt;=AQ$2,0,IF($O74&lt;=AQ$2,0,IF($G74&gt;=AR$2,0,IF($K74&gt;=$J74,0,IF($O74&lt;=AR$2,($J74-(SUM($K74,SUM($Z74:AQ74)))),IF($L74=$D$139,(($J74-$K74)/$P74),(($J74-SUM($Z74:AQ74))*$Q74))*IF($V74&lt;=AR$2,(DATEDIF(AQ$2,$V74,"D")/365),IF($G74&gt;AQ$2,(DATEDIF($G74,AR$2,"D")/365),1)))))))</f>
        <v>0</v>
      </c>
      <c r="AS74" s="53">
        <f>IF($V74&lt;=AR$2,0,IF($O74&lt;=AR$2,0,IF($G74&gt;=AS$2,0,IF($K74&gt;=$J74,0,IF($O74&lt;=AS$2,($J74-(SUM($K74,SUM($Z74:AR74)))),IF($L74=$D$139,(($J74-$K74)/$P74),(($J74-SUM($Z74:AR74))*$Q74))*IF($V74&lt;=AS$2,(DATEDIF(AR$2,$V74,"D")/365),IF($G74&gt;AR$2,(DATEDIF($G74,AS$2,"D")/365),1)))))))</f>
        <v>0</v>
      </c>
      <c r="AT74" s="53">
        <f>IF($V74&lt;=AS$2,0,IF($O74&lt;=AS$2,0,IF($G74&gt;=AT$2,0,IF($K74&gt;=$J74,0,IF($O74&lt;=AT$2,($J74-(SUM($K74,SUM($Z74:AS74)))),IF($L74=$D$139,(($J74-$K74)/$P74),(($J74-SUM($Z74:AS74))*$Q74))*IF($V74&lt;=AT$2,(DATEDIF(AS$2,$V74,"D")/365),IF($G74&gt;AS$2,(DATEDIF($G74,AT$2,"D")/365),1)))))))</f>
        <v>0</v>
      </c>
      <c r="AU74" s="53">
        <f>IF($V74&lt;=AT$2,0,IF($O74&lt;=AT$2,0,IF($G74&gt;=AU$2,0,IF($K74&gt;=$J74,0,IF($O74&lt;=AU$2,($J74-(SUM($K74,SUM($Z74:AT74)))),IF($L74=$D$139,(($J74-$K74)/$P74),(($J74-SUM($Z74:AT74))*$Q74))*IF($V74&lt;=AU$2,(DATEDIF(AT$2,$V74,"D")/365),IF($G74&gt;AT$2,(DATEDIF($G74,AU$2,"D")/365),1)))))))</f>
        <v>0</v>
      </c>
      <c r="AV74" s="53">
        <f>IF($V74&lt;=AU$2,0,IF($O74&lt;=AU$2,0,IF($G74&gt;=AV$2,0,IF($K74&gt;=$J74,0,IF($O74&lt;=AV$2,($J74-(SUM($K74,SUM($Z74:AU74)))),IF($L74=$D$139,(($J74-$K74)/$P74),(($J74-SUM($Z74:AU74))*$Q74))*IF($V74&lt;=AV$2,(DATEDIF(AU$2,$V74,"D")/365),IF($G74&gt;AU$2,(DATEDIF($G74,AV$2,"D")/365),1)))))))</f>
        <v>0</v>
      </c>
      <c r="AW74" s="53">
        <f>IF($V74&lt;=AV$2,0,IF($O74&lt;=AV$2,0,IF($G74&gt;=AW$2,0,IF($K74&gt;=$J74,0,IF($O74&lt;=AW$2,($J74-(SUM($K74,SUM($Z74:AV74)))),IF($L74=$D$139,(($J74-$K74)/$P74),(($J74-SUM($Z74:AV74))*$Q74))*IF($V74&lt;=AW$2,(DATEDIF(AV$2,$V74,"D")/365),IF($G74&gt;AV$2,(DATEDIF($G74,AW$2,"D")/365),1)))))))</f>
        <v>0</v>
      </c>
      <c r="AX74" s="53">
        <f>IF($V74&lt;=AW$2,0,IF($O74&lt;=AW$2,0,IF($G74&gt;=AX$2,0,IF($K74&gt;=$J74,0,IF($O74&lt;=AX$2,($J74-(SUM($K74,SUM($Z74:AW74)))),IF($L74=$D$139,(($J74-$K74)/$P74),(($J74-SUM($Z74:AW74))*$Q74))*IF($V74&lt;=AX$2,(DATEDIF(AW$2,$V74,"D")/365),IF($G74&gt;AW$2,(DATEDIF($G74,AX$2,"D")/365),1)))))))</f>
        <v>0</v>
      </c>
      <c r="AY74" s="53">
        <f>IF($V74&lt;=AX$2,0,IF($O74&lt;=AX$2,0,IF($G74&gt;=AY$2,0,IF($K74&gt;=$J74,0,IF($O74&lt;=AY$2,($J74-(SUM($K74,SUM($Z74:AX74)))),IF($L74=$D$139,(($J74-$K74)/$P74),(($J74-SUM($Z74:AX74))*$Q74))*IF($V74&lt;=AY$2,(DATEDIF(AX$2,$V74,"D")/365),IF($G74&gt;AX$2,(DATEDIF($G74,AY$2,"D")/365),1)))))))</f>
        <v>0</v>
      </c>
      <c r="AZ74" s="52"/>
      <c r="BA74" s="52"/>
      <c r="BB74" s="126">
        <f>IF($V74&lt;=BB$2,0,IF($G74&gt;=BB$2,0,IF($G74&gt;$W$3,(J74-Z74),IF($G74&lt;=$W$3,J74-SUM(W74,$Z74:Z74),0))))</f>
        <v>0</v>
      </c>
      <c r="BC74" s="53">
        <f t="shared" si="26"/>
        <v>0</v>
      </c>
      <c r="BD74" s="52">
        <f t="shared" si="26"/>
        <v>0</v>
      </c>
      <c r="BE74" s="53">
        <f t="shared" si="26"/>
        <v>0</v>
      </c>
      <c r="BF74" s="52">
        <f t="shared" si="26"/>
        <v>0</v>
      </c>
      <c r="BG74" s="53">
        <f t="shared" si="26"/>
        <v>0</v>
      </c>
      <c r="BH74" s="52">
        <f t="shared" si="26"/>
        <v>0</v>
      </c>
      <c r="BI74" s="53">
        <f t="shared" si="26"/>
        <v>0</v>
      </c>
      <c r="BJ74" s="52">
        <f t="shared" si="26"/>
        <v>0</v>
      </c>
      <c r="BK74" s="53">
        <f t="shared" si="26"/>
        <v>0</v>
      </c>
      <c r="BL74" s="52">
        <f t="shared" si="26"/>
        <v>0</v>
      </c>
      <c r="BM74" s="53">
        <f t="shared" si="26"/>
        <v>0</v>
      </c>
      <c r="BN74" s="52">
        <f t="shared" si="26"/>
        <v>0</v>
      </c>
      <c r="BO74" s="53">
        <f t="shared" si="26"/>
        <v>0</v>
      </c>
      <c r="BP74" s="52">
        <f t="shared" si="26"/>
        <v>0</v>
      </c>
      <c r="BQ74" s="53">
        <f t="shared" si="26"/>
        <v>0</v>
      </c>
      <c r="BR74" s="52">
        <f t="shared" si="24"/>
        <v>0</v>
      </c>
      <c r="BS74" s="53">
        <f t="shared" si="24"/>
        <v>0</v>
      </c>
      <c r="BT74" s="52">
        <f t="shared" si="24"/>
        <v>0</v>
      </c>
      <c r="BU74" s="53">
        <f t="shared" si="24"/>
        <v>0</v>
      </c>
      <c r="BV74" s="52">
        <f t="shared" si="24"/>
        <v>0</v>
      </c>
      <c r="BW74" s="53">
        <f t="shared" si="24"/>
        <v>0</v>
      </c>
      <c r="BX74" s="52">
        <f t="shared" si="24"/>
        <v>0</v>
      </c>
      <c r="BY74" s="53">
        <f t="shared" si="24"/>
        <v>0</v>
      </c>
      <c r="BZ74" s="52">
        <f t="shared" si="24"/>
        <v>0</v>
      </c>
      <c r="CA74" s="53">
        <f t="shared" si="24"/>
        <v>0</v>
      </c>
    </row>
    <row r="75" spans="1:79">
      <c r="A75" s="20">
        <v>74</v>
      </c>
      <c r="B75" s="20" t="s">
        <v>97</v>
      </c>
      <c r="C75" s="20" t="s">
        <v>126</v>
      </c>
      <c r="D75" s="2">
        <v>1985</v>
      </c>
      <c r="E75" s="3">
        <v>4</v>
      </c>
      <c r="F75" s="2">
        <v>1</v>
      </c>
      <c r="G75" s="55">
        <f t="shared" si="21"/>
        <v>31137</v>
      </c>
      <c r="H75" s="4">
        <v>0</v>
      </c>
      <c r="I75" s="1">
        <v>0</v>
      </c>
      <c r="J75" s="51">
        <f t="shared" si="22"/>
        <v>0</v>
      </c>
      <c r="K75" s="54">
        <f t="shared" si="23"/>
        <v>0</v>
      </c>
      <c r="L75" s="4" t="s">
        <v>96</v>
      </c>
      <c r="M75" s="54">
        <f t="shared" si="36"/>
        <v>30</v>
      </c>
      <c r="N75" s="53">
        <f t="shared" si="27"/>
        <v>29.019178082191782</v>
      </c>
      <c r="O75" s="55">
        <f t="shared" si="28"/>
        <v>42094</v>
      </c>
      <c r="P75" s="53">
        <f t="shared" si="29"/>
        <v>0.98082191780821759</v>
      </c>
      <c r="Q75" s="111">
        <f t="shared" si="30"/>
        <v>0</v>
      </c>
      <c r="R75" s="150" t="s">
        <v>130</v>
      </c>
      <c r="S75" s="151">
        <v>17</v>
      </c>
      <c r="T75" s="152">
        <v>4</v>
      </c>
      <c r="U75" s="151">
        <v>2035</v>
      </c>
      <c r="V75" s="116">
        <f t="shared" si="31"/>
        <v>54878</v>
      </c>
      <c r="W75" s="53">
        <f t="shared" si="32"/>
        <v>0</v>
      </c>
      <c r="X75" s="53">
        <f t="shared" si="33"/>
        <v>0</v>
      </c>
      <c r="Y75" s="53">
        <f t="shared" si="34"/>
        <v>0</v>
      </c>
      <c r="Z75" s="53">
        <f t="shared" si="35"/>
        <v>0</v>
      </c>
      <c r="AA75" s="53">
        <f>IF($V75&lt;=Z$2,0,IF($O75&lt;=Z$2,0,IF($G75&gt;=AA$2,0,IF($K75&gt;=$J75,0,IF($O75&lt;=AA$2,($J75-(SUM($K75,SUM($Z75:Z75)))),IF($L75=$D$139,(($J75-$K75)/$P75),(($J75-SUM($Z75:Z75))*$Q75))*IF($V75&lt;=AA$2,(DATEDIF(Z$2,$V75,"D")/365),IF($G75&gt;Z$2,(DATEDIF($G75,AA$2,"D")/365),1)))))))</f>
        <v>0</v>
      </c>
      <c r="AB75" s="53">
        <f>IF($V75&lt;=AA$2,0,IF($O75&lt;=AA$2,0,IF($G75&gt;=AB$2,0,IF($K75&gt;=$J75,0,IF($O75&lt;=AB$2,($J75-(SUM($K75,SUM($Z75:AA75)))),IF($L75=$D$139,(($J75-$K75)/$P75),(($J75-SUM($Z75:AA75))*$Q75))*IF($V75&lt;=AB$2,(DATEDIF(AA$2,$V75,"D")/365),IF($G75&gt;AA$2,(DATEDIF($G75,AB$2,"D")/365),1)))))))</f>
        <v>0</v>
      </c>
      <c r="AC75" s="53">
        <f>IF($V75&lt;=AB$2,0,IF($O75&lt;=AB$2,0,IF($G75&gt;=AC$2,0,IF($K75&gt;=$J75,0,IF($O75&lt;=AC$2,($J75-(SUM($K75,SUM($Z75:AB75)))),IF($L75=$D$139,(($J75-$K75)/$P75),(($J75-SUM($Z75:AB75))*$Q75))*IF($V75&lt;=AC$2,(DATEDIF(AB$2,$V75,"D")/365),IF($G75&gt;AB$2,(DATEDIF($G75,AC$2,"D")/365),1)))))))</f>
        <v>0</v>
      </c>
      <c r="AD75" s="53">
        <f>IF($V75&lt;=AC$2,0,IF($O75&lt;=AC$2,0,IF($G75&gt;=AD$2,0,IF($K75&gt;=$J75,0,IF($O75&lt;=AD$2,($J75-(SUM($K75,SUM($Z75:AC75)))),IF($L75=$D$139,(($J75-$K75)/$P75),(($J75-SUM($Z75:AC75))*$Q75))*IF($V75&lt;=AD$2,(DATEDIF(AC$2,$V75,"D")/365),IF($G75&gt;AC$2,(DATEDIF($G75,AD$2,"D")/365),1)))))))</f>
        <v>0</v>
      </c>
      <c r="AE75" s="53">
        <f>IF($V75&lt;=AD$2,0,IF($O75&lt;=AD$2,0,IF($G75&gt;=AE$2,0,IF($K75&gt;=$J75,0,IF($O75&lt;=AE$2,($J75-(SUM($K75,SUM($Z75:AD75)))),IF($L75=$D$139,(($J75-$K75)/$P75),(($J75-SUM($Z75:AD75))*$Q75))*IF($V75&lt;=AE$2,(DATEDIF(AD$2,$V75,"D")/365),IF($G75&gt;AD$2,(DATEDIF($G75,AE$2,"D")/365),1)))))))</f>
        <v>0</v>
      </c>
      <c r="AF75" s="53">
        <f>IF($V75&lt;=AE$2,0,IF($O75&lt;=AE$2,0,IF($G75&gt;=AF$2,0,IF($K75&gt;=$J75,0,IF($O75&lt;=AF$2,($J75-(SUM($K75,SUM($Z75:AE75)))),IF($L75=$D$139,(($J75-$K75)/$P75),(($J75-SUM($Z75:AE75))*$Q75))*IF($V75&lt;=AF$2,(DATEDIF(AE$2,$V75,"D")/365),IF($G75&gt;AE$2,(DATEDIF($G75,AF$2,"D")/365),1)))))))</f>
        <v>0</v>
      </c>
      <c r="AG75" s="53">
        <f>IF($V75&lt;=AF$2,0,IF($O75&lt;=AF$2,0,IF($G75&gt;=AG$2,0,IF($K75&gt;=$J75,0,IF($O75&lt;=AG$2,($J75-(SUM($K75,SUM($Z75:AF75)))),IF($L75=$D$139,(($J75-$K75)/$P75),(($J75-SUM($Z75:AF75))*$Q75))*IF($V75&lt;=AG$2,(DATEDIF(AF$2,$V75,"D")/365),IF($G75&gt;AF$2,(DATEDIF($G75,AG$2,"D")/365),1)))))))</f>
        <v>0</v>
      </c>
      <c r="AH75" s="53">
        <f>IF($V75&lt;=AG$2,0,IF($O75&lt;=AG$2,0,IF($G75&gt;=AH$2,0,IF($K75&gt;=$J75,0,IF($O75&lt;=AH$2,($J75-(SUM($K75,SUM($Z75:AG75)))),IF($L75=$D$139,(($J75-$K75)/$P75),(($J75-SUM($Z75:AG75))*$Q75))*IF($V75&lt;=AH$2,(DATEDIF(AG$2,$V75,"D")/365),IF($G75&gt;AG$2,(DATEDIF($G75,AH$2,"D")/365),1)))))))</f>
        <v>0</v>
      </c>
      <c r="AI75" s="53">
        <f>IF($V75&lt;=AH$2,0,IF($O75&lt;=AH$2,0,IF($G75&gt;=AI$2,0,IF($K75&gt;=$J75,0,IF($O75&lt;=AI$2,($J75-(SUM($K75,SUM($Z75:AH75)))),IF($L75=$D$139,(($J75-$K75)/$P75),(($J75-SUM($Z75:AH75))*$Q75))*IF($V75&lt;=AI$2,(DATEDIF(AH$2,$V75,"D")/365),IF($G75&gt;AH$2,(DATEDIF($G75,AI$2,"D")/365),1)))))))</f>
        <v>0</v>
      </c>
      <c r="AJ75" s="53">
        <f>IF($V75&lt;=AI$2,0,IF($O75&lt;=AI$2,0,IF($G75&gt;=AJ$2,0,IF($K75&gt;=$J75,0,IF($O75&lt;=AJ$2,($J75-(SUM($K75,SUM($Z75:AI75)))),IF($L75=$D$139,(($J75-$K75)/$P75),(($J75-SUM($Z75:AI75))*$Q75))*IF($V75&lt;=AJ$2,(DATEDIF(AI$2,$V75,"D")/365),IF($G75&gt;AI$2,(DATEDIF($G75,AJ$2,"D")/365),1)))))))</f>
        <v>0</v>
      </c>
      <c r="AK75" s="53">
        <f>IF($V75&lt;=AJ$2,0,IF($O75&lt;=AJ$2,0,IF($G75&gt;=AK$2,0,IF($K75&gt;=$J75,0,IF($O75&lt;=AK$2,($J75-(SUM($K75,SUM($Z75:AJ75)))),IF($L75=$D$139,(($J75-$K75)/$P75),(($J75-SUM($Z75:AJ75))*$Q75))*IF($V75&lt;=AK$2,(DATEDIF(AJ$2,$V75,"D")/365),IF($G75&gt;AJ$2,(DATEDIF($G75,AK$2,"D")/365),1)))))))</f>
        <v>0</v>
      </c>
      <c r="AL75" s="53">
        <f>IF($V75&lt;=AK$2,0,IF($O75&lt;=AK$2,0,IF($G75&gt;=AL$2,0,IF($K75&gt;=$J75,0,IF($O75&lt;=AL$2,($J75-(SUM($K75,SUM($Z75:AK75)))),IF($L75=$D$139,(($J75-$K75)/$P75),(($J75-SUM($Z75:AK75))*$Q75))*IF($V75&lt;=AL$2,(DATEDIF(AK$2,$V75,"D")/365),IF($G75&gt;AK$2,(DATEDIF($G75,AL$2,"D")/365),1)))))))</f>
        <v>0</v>
      </c>
      <c r="AM75" s="53">
        <f>IF($V75&lt;=AL$2,0,IF($O75&lt;=AL$2,0,IF($G75&gt;=AM$2,0,IF($K75&gt;=$J75,0,IF($O75&lt;=AM$2,($J75-(SUM($K75,SUM($Z75:AL75)))),IF($L75=$D$139,(($J75-$K75)/$P75),(($J75-SUM($Z75:AL75))*$Q75))*IF($V75&lt;=AM$2,(DATEDIF(AL$2,$V75,"D")/365),IF($G75&gt;AL$2,(DATEDIF($G75,AM$2,"D")/365),1)))))))</f>
        <v>0</v>
      </c>
      <c r="AN75" s="53">
        <f>IF($V75&lt;=AM$2,0,IF($O75&lt;=AM$2,0,IF($G75&gt;=AN$2,0,IF($K75&gt;=$J75,0,IF($O75&lt;=AN$2,($J75-(SUM($K75,SUM($Z75:AM75)))),IF($L75=$D$139,(($J75-$K75)/$P75),(($J75-SUM($Z75:AM75))*$Q75))*IF($V75&lt;=AN$2,(DATEDIF(AM$2,$V75,"D")/365),IF($G75&gt;AM$2,(DATEDIF($G75,AN$2,"D")/365),1)))))))</f>
        <v>0</v>
      </c>
      <c r="AO75" s="53">
        <f>IF($V75&lt;=AN$2,0,IF($O75&lt;=AN$2,0,IF($G75&gt;=AO$2,0,IF($K75&gt;=$J75,0,IF($O75&lt;=AO$2,($J75-(SUM($K75,SUM($Z75:AN75)))),IF($L75=$D$139,(($J75-$K75)/$P75),(($J75-SUM($Z75:AN75))*$Q75))*IF($V75&lt;=AO$2,(DATEDIF(AN$2,$V75,"D")/365),IF($G75&gt;AN$2,(DATEDIF($G75,AO$2,"D")/365),1)))))))</f>
        <v>0</v>
      </c>
      <c r="AP75" s="53">
        <f>IF($V75&lt;=AO$2,0,IF($O75&lt;=AO$2,0,IF($G75&gt;=AP$2,0,IF($K75&gt;=$J75,0,IF($O75&lt;=AP$2,($J75-(SUM($K75,SUM($Z75:AO75)))),IF($L75=$D$139,(($J75-$K75)/$P75),(($J75-SUM($Z75:AO75))*$Q75))*IF($V75&lt;=AP$2,(DATEDIF(AO$2,$V75,"D")/365),IF($G75&gt;AO$2,(DATEDIF($G75,AP$2,"D")/365),1)))))))</f>
        <v>0</v>
      </c>
      <c r="AQ75" s="53">
        <f>IF($V75&lt;=AP$2,0,IF($O75&lt;=AP$2,0,IF($G75&gt;=AQ$2,0,IF($K75&gt;=$J75,0,IF($O75&lt;=AQ$2,($J75-(SUM($K75,SUM($Z75:AP75)))),IF($L75=$D$139,(($J75-$K75)/$P75),(($J75-SUM($Z75:AP75))*$Q75))*IF($V75&lt;=AQ$2,(DATEDIF(AP$2,$V75,"D")/365),IF($G75&gt;AP$2,(DATEDIF($G75,AQ$2,"D")/365),1)))))))</f>
        <v>0</v>
      </c>
      <c r="AR75" s="53">
        <f>IF($V75&lt;=AQ$2,0,IF($O75&lt;=AQ$2,0,IF($G75&gt;=AR$2,0,IF($K75&gt;=$J75,0,IF($O75&lt;=AR$2,($J75-(SUM($K75,SUM($Z75:AQ75)))),IF($L75=$D$139,(($J75-$K75)/$P75),(($J75-SUM($Z75:AQ75))*$Q75))*IF($V75&lt;=AR$2,(DATEDIF(AQ$2,$V75,"D")/365),IF($G75&gt;AQ$2,(DATEDIF($G75,AR$2,"D")/365),1)))))))</f>
        <v>0</v>
      </c>
      <c r="AS75" s="53">
        <f>IF($V75&lt;=AR$2,0,IF($O75&lt;=AR$2,0,IF($G75&gt;=AS$2,0,IF($K75&gt;=$J75,0,IF($O75&lt;=AS$2,($J75-(SUM($K75,SUM($Z75:AR75)))),IF($L75=$D$139,(($J75-$K75)/$P75),(($J75-SUM($Z75:AR75))*$Q75))*IF($V75&lt;=AS$2,(DATEDIF(AR$2,$V75,"D")/365),IF($G75&gt;AR$2,(DATEDIF($G75,AS$2,"D")/365),1)))))))</f>
        <v>0</v>
      </c>
      <c r="AT75" s="53">
        <f>IF($V75&lt;=AS$2,0,IF($O75&lt;=AS$2,0,IF($G75&gt;=AT$2,0,IF($K75&gt;=$J75,0,IF($O75&lt;=AT$2,($J75-(SUM($K75,SUM($Z75:AS75)))),IF($L75=$D$139,(($J75-$K75)/$P75),(($J75-SUM($Z75:AS75))*$Q75))*IF($V75&lt;=AT$2,(DATEDIF(AS$2,$V75,"D")/365),IF($G75&gt;AS$2,(DATEDIF($G75,AT$2,"D")/365),1)))))))</f>
        <v>0</v>
      </c>
      <c r="AU75" s="53">
        <f>IF($V75&lt;=AT$2,0,IF($O75&lt;=AT$2,0,IF($G75&gt;=AU$2,0,IF($K75&gt;=$J75,0,IF($O75&lt;=AU$2,($J75-(SUM($K75,SUM($Z75:AT75)))),IF($L75=$D$139,(($J75-$K75)/$P75),(($J75-SUM($Z75:AT75))*$Q75))*IF($V75&lt;=AU$2,(DATEDIF(AT$2,$V75,"D")/365),IF($G75&gt;AT$2,(DATEDIF($G75,AU$2,"D")/365),1)))))))</f>
        <v>0</v>
      </c>
      <c r="AV75" s="53">
        <f>IF($V75&lt;=AU$2,0,IF($O75&lt;=AU$2,0,IF($G75&gt;=AV$2,0,IF($K75&gt;=$J75,0,IF($O75&lt;=AV$2,($J75-(SUM($K75,SUM($Z75:AU75)))),IF($L75=$D$139,(($J75-$K75)/$P75),(($J75-SUM($Z75:AU75))*$Q75))*IF($V75&lt;=AV$2,(DATEDIF(AU$2,$V75,"D")/365),IF($G75&gt;AU$2,(DATEDIF($G75,AV$2,"D")/365),1)))))))</f>
        <v>0</v>
      </c>
      <c r="AW75" s="53">
        <f>IF($V75&lt;=AV$2,0,IF($O75&lt;=AV$2,0,IF($G75&gt;=AW$2,0,IF($K75&gt;=$J75,0,IF($O75&lt;=AW$2,($J75-(SUM($K75,SUM($Z75:AV75)))),IF($L75=$D$139,(($J75-$K75)/$P75),(($J75-SUM($Z75:AV75))*$Q75))*IF($V75&lt;=AW$2,(DATEDIF(AV$2,$V75,"D")/365),IF($G75&gt;AV$2,(DATEDIF($G75,AW$2,"D")/365),1)))))))</f>
        <v>0</v>
      </c>
      <c r="AX75" s="53">
        <f>IF($V75&lt;=AW$2,0,IF($O75&lt;=AW$2,0,IF($G75&gt;=AX$2,0,IF($K75&gt;=$J75,0,IF($O75&lt;=AX$2,($J75-(SUM($K75,SUM($Z75:AW75)))),IF($L75=$D$139,(($J75-$K75)/$P75),(($J75-SUM($Z75:AW75))*$Q75))*IF($V75&lt;=AX$2,(DATEDIF(AW$2,$V75,"D")/365),IF($G75&gt;AW$2,(DATEDIF($G75,AX$2,"D")/365),1)))))))</f>
        <v>0</v>
      </c>
      <c r="AY75" s="53">
        <f>IF($V75&lt;=AX$2,0,IF($O75&lt;=AX$2,0,IF($G75&gt;=AY$2,0,IF($K75&gt;=$J75,0,IF($O75&lt;=AY$2,($J75-(SUM($K75,SUM($Z75:AX75)))),IF($L75=$D$139,(($J75-$K75)/$P75),(($J75-SUM($Z75:AX75))*$Q75))*IF($V75&lt;=AY$2,(DATEDIF(AX$2,$V75,"D")/365),IF($G75&gt;AX$2,(DATEDIF($G75,AY$2,"D")/365),1)))))))</f>
        <v>0</v>
      </c>
      <c r="AZ75" s="52"/>
      <c r="BA75" s="52"/>
      <c r="BB75" s="126">
        <f>IF($V75&lt;=BB$2,0,IF($G75&gt;=BB$2,0,IF($G75&gt;$W$3,(J75-Z75),IF($G75&lt;=$W$3,J75-SUM(W75,$Z75:Z75),0))))</f>
        <v>0</v>
      </c>
      <c r="BC75" s="53">
        <f t="shared" si="26"/>
        <v>0</v>
      </c>
      <c r="BD75" s="52">
        <f t="shared" si="26"/>
        <v>0</v>
      </c>
      <c r="BE75" s="53">
        <f t="shared" si="26"/>
        <v>0</v>
      </c>
      <c r="BF75" s="52">
        <f t="shared" si="26"/>
        <v>0</v>
      </c>
      <c r="BG75" s="53">
        <f t="shared" si="26"/>
        <v>0</v>
      </c>
      <c r="BH75" s="52">
        <f t="shared" si="26"/>
        <v>0</v>
      </c>
      <c r="BI75" s="53">
        <f t="shared" si="26"/>
        <v>0</v>
      </c>
      <c r="BJ75" s="52">
        <f t="shared" si="26"/>
        <v>0</v>
      </c>
      <c r="BK75" s="53">
        <f t="shared" si="26"/>
        <v>0</v>
      </c>
      <c r="BL75" s="52">
        <f t="shared" si="26"/>
        <v>0</v>
      </c>
      <c r="BM75" s="53">
        <f t="shared" si="26"/>
        <v>0</v>
      </c>
      <c r="BN75" s="52">
        <f t="shared" si="26"/>
        <v>0</v>
      </c>
      <c r="BO75" s="53">
        <f t="shared" si="26"/>
        <v>0</v>
      </c>
      <c r="BP75" s="52">
        <f t="shared" si="26"/>
        <v>0</v>
      </c>
      <c r="BQ75" s="53">
        <f t="shared" si="26"/>
        <v>0</v>
      </c>
      <c r="BR75" s="52">
        <f t="shared" si="24"/>
        <v>0</v>
      </c>
      <c r="BS75" s="53">
        <f t="shared" si="24"/>
        <v>0</v>
      </c>
      <c r="BT75" s="52">
        <f t="shared" si="24"/>
        <v>0</v>
      </c>
      <c r="BU75" s="53">
        <f t="shared" si="24"/>
        <v>0</v>
      </c>
      <c r="BV75" s="52">
        <f t="shared" si="24"/>
        <v>0</v>
      </c>
      <c r="BW75" s="53">
        <f t="shared" si="24"/>
        <v>0</v>
      </c>
      <c r="BX75" s="52">
        <f t="shared" si="24"/>
        <v>0</v>
      </c>
      <c r="BY75" s="53">
        <f t="shared" si="24"/>
        <v>0</v>
      </c>
      <c r="BZ75" s="52">
        <f t="shared" si="24"/>
        <v>0</v>
      </c>
      <c r="CA75" s="53">
        <f t="shared" si="24"/>
        <v>0</v>
      </c>
    </row>
    <row r="76" spans="1:79">
      <c r="A76" s="20">
        <v>75</v>
      </c>
      <c r="B76" s="20" t="s">
        <v>97</v>
      </c>
      <c r="C76" s="20" t="s">
        <v>126</v>
      </c>
      <c r="D76" s="2">
        <v>1985</v>
      </c>
      <c r="E76" s="3">
        <v>4</v>
      </c>
      <c r="F76" s="2">
        <v>1</v>
      </c>
      <c r="G76" s="55">
        <f t="shared" si="21"/>
        <v>31137</v>
      </c>
      <c r="H76" s="4">
        <v>0</v>
      </c>
      <c r="I76" s="1">
        <v>0</v>
      </c>
      <c r="J76" s="51">
        <f t="shared" si="22"/>
        <v>0</v>
      </c>
      <c r="K76" s="54">
        <f t="shared" si="23"/>
        <v>0</v>
      </c>
      <c r="L76" s="4" t="s">
        <v>96</v>
      </c>
      <c r="M76" s="54">
        <f t="shared" si="36"/>
        <v>30</v>
      </c>
      <c r="N76" s="53">
        <f t="shared" si="27"/>
        <v>29.019178082191782</v>
      </c>
      <c r="O76" s="55">
        <f t="shared" si="28"/>
        <v>42094</v>
      </c>
      <c r="P76" s="53">
        <f t="shared" si="29"/>
        <v>0.98082191780821759</v>
      </c>
      <c r="Q76" s="111">
        <f t="shared" si="30"/>
        <v>0</v>
      </c>
      <c r="R76" s="150" t="s">
        <v>130</v>
      </c>
      <c r="S76" s="151">
        <v>17</v>
      </c>
      <c r="T76" s="152">
        <v>4</v>
      </c>
      <c r="U76" s="151">
        <v>2035</v>
      </c>
      <c r="V76" s="116">
        <f t="shared" si="31"/>
        <v>54878</v>
      </c>
      <c r="W76" s="53">
        <f t="shared" si="32"/>
        <v>0</v>
      </c>
      <c r="X76" s="53">
        <f t="shared" si="33"/>
        <v>0</v>
      </c>
      <c r="Y76" s="53">
        <f t="shared" si="34"/>
        <v>0</v>
      </c>
      <c r="Z76" s="53">
        <f t="shared" si="35"/>
        <v>0</v>
      </c>
      <c r="AA76" s="53">
        <f>IF($V76&lt;=Z$2,0,IF($O76&lt;=Z$2,0,IF($G76&gt;=AA$2,0,IF($K76&gt;=$J76,0,IF($O76&lt;=AA$2,($J76-(SUM($K76,SUM($Z76:Z76)))),IF($L76=$D$139,(($J76-$K76)/$P76),(($J76-SUM($Z76:Z76))*$Q76))*IF($V76&lt;=AA$2,(DATEDIF(Z$2,$V76,"D")/365),IF($G76&gt;Z$2,(DATEDIF($G76,AA$2,"D")/365),1)))))))</f>
        <v>0</v>
      </c>
      <c r="AB76" s="53">
        <f>IF($V76&lt;=AA$2,0,IF($O76&lt;=AA$2,0,IF($G76&gt;=AB$2,0,IF($K76&gt;=$J76,0,IF($O76&lt;=AB$2,($J76-(SUM($K76,SUM($Z76:AA76)))),IF($L76=$D$139,(($J76-$K76)/$P76),(($J76-SUM($Z76:AA76))*$Q76))*IF($V76&lt;=AB$2,(DATEDIF(AA$2,$V76,"D")/365),IF($G76&gt;AA$2,(DATEDIF($G76,AB$2,"D")/365),1)))))))</f>
        <v>0</v>
      </c>
      <c r="AC76" s="53">
        <f>IF($V76&lt;=AB$2,0,IF($O76&lt;=AB$2,0,IF($G76&gt;=AC$2,0,IF($K76&gt;=$J76,0,IF($O76&lt;=AC$2,($J76-(SUM($K76,SUM($Z76:AB76)))),IF($L76=$D$139,(($J76-$K76)/$P76),(($J76-SUM($Z76:AB76))*$Q76))*IF($V76&lt;=AC$2,(DATEDIF(AB$2,$V76,"D")/365),IF($G76&gt;AB$2,(DATEDIF($G76,AC$2,"D")/365),1)))))))</f>
        <v>0</v>
      </c>
      <c r="AD76" s="53">
        <f>IF($V76&lt;=AC$2,0,IF($O76&lt;=AC$2,0,IF($G76&gt;=AD$2,0,IF($K76&gt;=$J76,0,IF($O76&lt;=AD$2,($J76-(SUM($K76,SUM($Z76:AC76)))),IF($L76=$D$139,(($J76-$K76)/$P76),(($J76-SUM($Z76:AC76))*$Q76))*IF($V76&lt;=AD$2,(DATEDIF(AC$2,$V76,"D")/365),IF($G76&gt;AC$2,(DATEDIF($G76,AD$2,"D")/365),1)))))))</f>
        <v>0</v>
      </c>
      <c r="AE76" s="53">
        <f>IF($V76&lt;=AD$2,0,IF($O76&lt;=AD$2,0,IF($G76&gt;=AE$2,0,IF($K76&gt;=$J76,0,IF($O76&lt;=AE$2,($J76-(SUM($K76,SUM($Z76:AD76)))),IF($L76=$D$139,(($J76-$K76)/$P76),(($J76-SUM($Z76:AD76))*$Q76))*IF($V76&lt;=AE$2,(DATEDIF(AD$2,$V76,"D")/365),IF($G76&gt;AD$2,(DATEDIF($G76,AE$2,"D")/365),1)))))))</f>
        <v>0</v>
      </c>
      <c r="AF76" s="53">
        <f>IF($V76&lt;=AE$2,0,IF($O76&lt;=AE$2,0,IF($G76&gt;=AF$2,0,IF($K76&gt;=$J76,0,IF($O76&lt;=AF$2,($J76-(SUM($K76,SUM($Z76:AE76)))),IF($L76=$D$139,(($J76-$K76)/$P76),(($J76-SUM($Z76:AE76))*$Q76))*IF($V76&lt;=AF$2,(DATEDIF(AE$2,$V76,"D")/365),IF($G76&gt;AE$2,(DATEDIF($G76,AF$2,"D")/365),1)))))))</f>
        <v>0</v>
      </c>
      <c r="AG76" s="53">
        <f>IF($V76&lt;=AF$2,0,IF($O76&lt;=AF$2,0,IF($G76&gt;=AG$2,0,IF($K76&gt;=$J76,0,IF($O76&lt;=AG$2,($J76-(SUM($K76,SUM($Z76:AF76)))),IF($L76=$D$139,(($J76-$K76)/$P76),(($J76-SUM($Z76:AF76))*$Q76))*IF($V76&lt;=AG$2,(DATEDIF(AF$2,$V76,"D")/365),IF($G76&gt;AF$2,(DATEDIF($G76,AG$2,"D")/365),1)))))))</f>
        <v>0</v>
      </c>
      <c r="AH76" s="53">
        <f>IF($V76&lt;=AG$2,0,IF($O76&lt;=AG$2,0,IF($G76&gt;=AH$2,0,IF($K76&gt;=$J76,0,IF($O76&lt;=AH$2,($J76-(SUM($K76,SUM($Z76:AG76)))),IF($L76=$D$139,(($J76-$K76)/$P76),(($J76-SUM($Z76:AG76))*$Q76))*IF($V76&lt;=AH$2,(DATEDIF(AG$2,$V76,"D")/365),IF($G76&gt;AG$2,(DATEDIF($G76,AH$2,"D")/365),1)))))))</f>
        <v>0</v>
      </c>
      <c r="AI76" s="53">
        <f>IF($V76&lt;=AH$2,0,IF($O76&lt;=AH$2,0,IF($G76&gt;=AI$2,0,IF($K76&gt;=$J76,0,IF($O76&lt;=AI$2,($J76-(SUM($K76,SUM($Z76:AH76)))),IF($L76=$D$139,(($J76-$K76)/$P76),(($J76-SUM($Z76:AH76))*$Q76))*IF($V76&lt;=AI$2,(DATEDIF(AH$2,$V76,"D")/365),IF($G76&gt;AH$2,(DATEDIF($G76,AI$2,"D")/365),1)))))))</f>
        <v>0</v>
      </c>
      <c r="AJ76" s="53">
        <f>IF($V76&lt;=AI$2,0,IF($O76&lt;=AI$2,0,IF($G76&gt;=AJ$2,0,IF($K76&gt;=$J76,0,IF($O76&lt;=AJ$2,($J76-(SUM($K76,SUM($Z76:AI76)))),IF($L76=$D$139,(($J76-$K76)/$P76),(($J76-SUM($Z76:AI76))*$Q76))*IF($V76&lt;=AJ$2,(DATEDIF(AI$2,$V76,"D")/365),IF($G76&gt;AI$2,(DATEDIF($G76,AJ$2,"D")/365),1)))))))</f>
        <v>0</v>
      </c>
      <c r="AK76" s="53">
        <f>IF($V76&lt;=AJ$2,0,IF($O76&lt;=AJ$2,0,IF($G76&gt;=AK$2,0,IF($K76&gt;=$J76,0,IF($O76&lt;=AK$2,($J76-(SUM($K76,SUM($Z76:AJ76)))),IF($L76=$D$139,(($J76-$K76)/$P76),(($J76-SUM($Z76:AJ76))*$Q76))*IF($V76&lt;=AK$2,(DATEDIF(AJ$2,$V76,"D")/365),IF($G76&gt;AJ$2,(DATEDIF($G76,AK$2,"D")/365),1)))))))</f>
        <v>0</v>
      </c>
      <c r="AL76" s="53">
        <f>IF($V76&lt;=AK$2,0,IF($O76&lt;=AK$2,0,IF($G76&gt;=AL$2,0,IF($K76&gt;=$J76,0,IF($O76&lt;=AL$2,($J76-(SUM($K76,SUM($Z76:AK76)))),IF($L76=$D$139,(($J76-$K76)/$P76),(($J76-SUM($Z76:AK76))*$Q76))*IF($V76&lt;=AL$2,(DATEDIF(AK$2,$V76,"D")/365),IF($G76&gt;AK$2,(DATEDIF($G76,AL$2,"D")/365),1)))))))</f>
        <v>0</v>
      </c>
      <c r="AM76" s="53">
        <f>IF($V76&lt;=AL$2,0,IF($O76&lt;=AL$2,0,IF($G76&gt;=AM$2,0,IF($K76&gt;=$J76,0,IF($O76&lt;=AM$2,($J76-(SUM($K76,SUM($Z76:AL76)))),IF($L76=$D$139,(($J76-$K76)/$P76),(($J76-SUM($Z76:AL76))*$Q76))*IF($V76&lt;=AM$2,(DATEDIF(AL$2,$V76,"D")/365),IF($G76&gt;AL$2,(DATEDIF($G76,AM$2,"D")/365),1)))))))</f>
        <v>0</v>
      </c>
      <c r="AN76" s="53">
        <f>IF($V76&lt;=AM$2,0,IF($O76&lt;=AM$2,0,IF($G76&gt;=AN$2,0,IF($K76&gt;=$J76,0,IF($O76&lt;=AN$2,($J76-(SUM($K76,SUM($Z76:AM76)))),IF($L76=$D$139,(($J76-$K76)/$P76),(($J76-SUM($Z76:AM76))*$Q76))*IF($V76&lt;=AN$2,(DATEDIF(AM$2,$V76,"D")/365),IF($G76&gt;AM$2,(DATEDIF($G76,AN$2,"D")/365),1)))))))</f>
        <v>0</v>
      </c>
      <c r="AO76" s="53">
        <f>IF($V76&lt;=AN$2,0,IF($O76&lt;=AN$2,0,IF($G76&gt;=AO$2,0,IF($K76&gt;=$J76,0,IF($O76&lt;=AO$2,($J76-(SUM($K76,SUM($Z76:AN76)))),IF($L76=$D$139,(($J76-$K76)/$P76),(($J76-SUM($Z76:AN76))*$Q76))*IF($V76&lt;=AO$2,(DATEDIF(AN$2,$V76,"D")/365),IF($G76&gt;AN$2,(DATEDIF($G76,AO$2,"D")/365),1)))))))</f>
        <v>0</v>
      </c>
      <c r="AP76" s="53">
        <f>IF($V76&lt;=AO$2,0,IF($O76&lt;=AO$2,0,IF($G76&gt;=AP$2,0,IF($K76&gt;=$J76,0,IF($O76&lt;=AP$2,($J76-(SUM($K76,SUM($Z76:AO76)))),IF($L76=$D$139,(($J76-$K76)/$P76),(($J76-SUM($Z76:AO76))*$Q76))*IF($V76&lt;=AP$2,(DATEDIF(AO$2,$V76,"D")/365),IF($G76&gt;AO$2,(DATEDIF($G76,AP$2,"D")/365),1)))))))</f>
        <v>0</v>
      </c>
      <c r="AQ76" s="53">
        <f>IF($V76&lt;=AP$2,0,IF($O76&lt;=AP$2,0,IF($G76&gt;=AQ$2,0,IF($K76&gt;=$J76,0,IF($O76&lt;=AQ$2,($J76-(SUM($K76,SUM($Z76:AP76)))),IF($L76=$D$139,(($J76-$K76)/$P76),(($J76-SUM($Z76:AP76))*$Q76))*IF($V76&lt;=AQ$2,(DATEDIF(AP$2,$V76,"D")/365),IF($G76&gt;AP$2,(DATEDIF($G76,AQ$2,"D")/365),1)))))))</f>
        <v>0</v>
      </c>
      <c r="AR76" s="53">
        <f>IF($V76&lt;=AQ$2,0,IF($O76&lt;=AQ$2,0,IF($G76&gt;=AR$2,0,IF($K76&gt;=$J76,0,IF($O76&lt;=AR$2,($J76-(SUM($K76,SUM($Z76:AQ76)))),IF($L76=$D$139,(($J76-$K76)/$P76),(($J76-SUM($Z76:AQ76))*$Q76))*IF($V76&lt;=AR$2,(DATEDIF(AQ$2,$V76,"D")/365),IF($G76&gt;AQ$2,(DATEDIF($G76,AR$2,"D")/365),1)))))))</f>
        <v>0</v>
      </c>
      <c r="AS76" s="53">
        <f>IF($V76&lt;=AR$2,0,IF($O76&lt;=AR$2,0,IF($G76&gt;=AS$2,0,IF($K76&gt;=$J76,0,IF($O76&lt;=AS$2,($J76-(SUM($K76,SUM($Z76:AR76)))),IF($L76=$D$139,(($J76-$K76)/$P76),(($J76-SUM($Z76:AR76))*$Q76))*IF($V76&lt;=AS$2,(DATEDIF(AR$2,$V76,"D")/365),IF($G76&gt;AR$2,(DATEDIF($G76,AS$2,"D")/365),1)))))))</f>
        <v>0</v>
      </c>
      <c r="AT76" s="53">
        <f>IF($V76&lt;=AS$2,0,IF($O76&lt;=AS$2,0,IF($G76&gt;=AT$2,0,IF($K76&gt;=$J76,0,IF($O76&lt;=AT$2,($J76-(SUM($K76,SUM($Z76:AS76)))),IF($L76=$D$139,(($J76-$K76)/$P76),(($J76-SUM($Z76:AS76))*$Q76))*IF($V76&lt;=AT$2,(DATEDIF(AS$2,$V76,"D")/365),IF($G76&gt;AS$2,(DATEDIF($G76,AT$2,"D")/365),1)))))))</f>
        <v>0</v>
      </c>
      <c r="AU76" s="53">
        <f>IF($V76&lt;=AT$2,0,IF($O76&lt;=AT$2,0,IF($G76&gt;=AU$2,0,IF($K76&gt;=$J76,0,IF($O76&lt;=AU$2,($J76-(SUM($K76,SUM($Z76:AT76)))),IF($L76=$D$139,(($J76-$K76)/$P76),(($J76-SUM($Z76:AT76))*$Q76))*IF($V76&lt;=AU$2,(DATEDIF(AT$2,$V76,"D")/365),IF($G76&gt;AT$2,(DATEDIF($G76,AU$2,"D")/365),1)))))))</f>
        <v>0</v>
      </c>
      <c r="AV76" s="53">
        <f>IF($V76&lt;=AU$2,0,IF($O76&lt;=AU$2,0,IF($G76&gt;=AV$2,0,IF($K76&gt;=$J76,0,IF($O76&lt;=AV$2,($J76-(SUM($K76,SUM($Z76:AU76)))),IF($L76=$D$139,(($J76-$K76)/$P76),(($J76-SUM($Z76:AU76))*$Q76))*IF($V76&lt;=AV$2,(DATEDIF(AU$2,$V76,"D")/365),IF($G76&gt;AU$2,(DATEDIF($G76,AV$2,"D")/365),1)))))))</f>
        <v>0</v>
      </c>
      <c r="AW76" s="53">
        <f>IF($V76&lt;=AV$2,0,IF($O76&lt;=AV$2,0,IF($G76&gt;=AW$2,0,IF($K76&gt;=$J76,0,IF($O76&lt;=AW$2,($J76-(SUM($K76,SUM($Z76:AV76)))),IF($L76=$D$139,(($J76-$K76)/$P76),(($J76-SUM($Z76:AV76))*$Q76))*IF($V76&lt;=AW$2,(DATEDIF(AV$2,$V76,"D")/365),IF($G76&gt;AV$2,(DATEDIF($G76,AW$2,"D")/365),1)))))))</f>
        <v>0</v>
      </c>
      <c r="AX76" s="53">
        <f>IF($V76&lt;=AW$2,0,IF($O76&lt;=AW$2,0,IF($G76&gt;=AX$2,0,IF($K76&gt;=$J76,0,IF($O76&lt;=AX$2,($J76-(SUM($K76,SUM($Z76:AW76)))),IF($L76=$D$139,(($J76-$K76)/$P76),(($J76-SUM($Z76:AW76))*$Q76))*IF($V76&lt;=AX$2,(DATEDIF(AW$2,$V76,"D")/365),IF($G76&gt;AW$2,(DATEDIF($G76,AX$2,"D")/365),1)))))))</f>
        <v>0</v>
      </c>
      <c r="AY76" s="53">
        <f>IF($V76&lt;=AX$2,0,IF($O76&lt;=AX$2,0,IF($G76&gt;=AY$2,0,IF($K76&gt;=$J76,0,IF($O76&lt;=AY$2,($J76-(SUM($K76,SUM($Z76:AX76)))),IF($L76=$D$139,(($J76-$K76)/$P76),(($J76-SUM($Z76:AX76))*$Q76))*IF($V76&lt;=AY$2,(DATEDIF(AX$2,$V76,"D")/365),IF($G76&gt;AX$2,(DATEDIF($G76,AY$2,"D")/365),1)))))))</f>
        <v>0</v>
      </c>
      <c r="AZ76" s="52"/>
      <c r="BA76" s="52"/>
      <c r="BB76" s="126">
        <f>IF($V76&lt;=BB$2,0,IF($G76&gt;=BB$2,0,IF($G76&gt;$W$3,(J76-Z76),IF($G76&lt;=$W$3,J76-SUM(W76,$Z76:Z76),0))))</f>
        <v>0</v>
      </c>
      <c r="BC76" s="53">
        <f t="shared" si="26"/>
        <v>0</v>
      </c>
      <c r="BD76" s="52">
        <f t="shared" si="26"/>
        <v>0</v>
      </c>
      <c r="BE76" s="53">
        <f t="shared" si="26"/>
        <v>0</v>
      </c>
      <c r="BF76" s="52">
        <f t="shared" si="26"/>
        <v>0</v>
      </c>
      <c r="BG76" s="53">
        <f t="shared" si="26"/>
        <v>0</v>
      </c>
      <c r="BH76" s="52">
        <f t="shared" si="26"/>
        <v>0</v>
      </c>
      <c r="BI76" s="53">
        <f t="shared" si="26"/>
        <v>0</v>
      </c>
      <c r="BJ76" s="52">
        <f t="shared" si="26"/>
        <v>0</v>
      </c>
      <c r="BK76" s="53">
        <f t="shared" si="26"/>
        <v>0</v>
      </c>
      <c r="BL76" s="52">
        <f t="shared" si="26"/>
        <v>0</v>
      </c>
      <c r="BM76" s="53">
        <f t="shared" si="26"/>
        <v>0</v>
      </c>
      <c r="BN76" s="52">
        <f t="shared" si="26"/>
        <v>0</v>
      </c>
      <c r="BO76" s="53">
        <f t="shared" si="26"/>
        <v>0</v>
      </c>
      <c r="BP76" s="52">
        <f t="shared" si="26"/>
        <v>0</v>
      </c>
      <c r="BQ76" s="53">
        <f t="shared" si="26"/>
        <v>0</v>
      </c>
      <c r="BR76" s="52">
        <f t="shared" si="24"/>
        <v>0</v>
      </c>
      <c r="BS76" s="53">
        <f t="shared" si="24"/>
        <v>0</v>
      </c>
      <c r="BT76" s="52">
        <f t="shared" si="24"/>
        <v>0</v>
      </c>
      <c r="BU76" s="53">
        <f t="shared" si="24"/>
        <v>0</v>
      </c>
      <c r="BV76" s="52">
        <f t="shared" si="24"/>
        <v>0</v>
      </c>
      <c r="BW76" s="53">
        <f t="shared" si="24"/>
        <v>0</v>
      </c>
      <c r="BX76" s="52">
        <f t="shared" si="24"/>
        <v>0</v>
      </c>
      <c r="BY76" s="53">
        <f t="shared" si="24"/>
        <v>0</v>
      </c>
      <c r="BZ76" s="52">
        <f t="shared" si="24"/>
        <v>0</v>
      </c>
      <c r="CA76" s="53">
        <f t="shared" si="24"/>
        <v>0</v>
      </c>
    </row>
    <row r="77" spans="1:79">
      <c r="A77" s="20">
        <v>76</v>
      </c>
      <c r="B77" s="20" t="s">
        <v>97</v>
      </c>
      <c r="C77" s="20" t="s">
        <v>126</v>
      </c>
      <c r="D77" s="2">
        <v>1985</v>
      </c>
      <c r="E77" s="3">
        <v>4</v>
      </c>
      <c r="F77" s="2">
        <v>1</v>
      </c>
      <c r="G77" s="55">
        <f t="shared" si="21"/>
        <v>31137</v>
      </c>
      <c r="H77" s="4">
        <v>0</v>
      </c>
      <c r="I77" s="1">
        <v>0</v>
      </c>
      <c r="J77" s="51">
        <f t="shared" si="22"/>
        <v>0</v>
      </c>
      <c r="K77" s="54">
        <f t="shared" si="23"/>
        <v>0</v>
      </c>
      <c r="L77" s="4" t="s">
        <v>96</v>
      </c>
      <c r="M77" s="54">
        <f t="shared" si="36"/>
        <v>30</v>
      </c>
      <c r="N77" s="53">
        <f t="shared" si="27"/>
        <v>29.019178082191782</v>
      </c>
      <c r="O77" s="55">
        <f t="shared" si="28"/>
        <v>42094</v>
      </c>
      <c r="P77" s="53">
        <f t="shared" si="29"/>
        <v>0.98082191780821759</v>
      </c>
      <c r="Q77" s="111">
        <f t="shared" si="30"/>
        <v>0</v>
      </c>
      <c r="R77" s="150" t="s">
        <v>130</v>
      </c>
      <c r="S77" s="151">
        <v>17</v>
      </c>
      <c r="T77" s="152">
        <v>4</v>
      </c>
      <c r="U77" s="151">
        <v>2035</v>
      </c>
      <c r="V77" s="116">
        <f t="shared" si="31"/>
        <v>54878</v>
      </c>
      <c r="W77" s="53">
        <f t="shared" si="32"/>
        <v>0</v>
      </c>
      <c r="X77" s="53">
        <f t="shared" si="33"/>
        <v>0</v>
      </c>
      <c r="Y77" s="53">
        <f t="shared" si="34"/>
        <v>0</v>
      </c>
      <c r="Z77" s="53">
        <f t="shared" si="35"/>
        <v>0</v>
      </c>
      <c r="AA77" s="53">
        <f>IF($V77&lt;=Z$2,0,IF($O77&lt;=Z$2,0,IF($G77&gt;=AA$2,0,IF($K77&gt;=$J77,0,IF($O77&lt;=AA$2,($J77-(SUM($K77,SUM($Z77:Z77)))),IF($L77=$D$139,(($J77-$K77)/$P77),(($J77-SUM($Z77:Z77))*$Q77))*IF($V77&lt;=AA$2,(DATEDIF(Z$2,$V77,"D")/365),IF($G77&gt;Z$2,(DATEDIF($G77,AA$2,"D")/365),1)))))))</f>
        <v>0</v>
      </c>
      <c r="AB77" s="53">
        <f>IF($V77&lt;=AA$2,0,IF($O77&lt;=AA$2,0,IF($G77&gt;=AB$2,0,IF($K77&gt;=$J77,0,IF($O77&lt;=AB$2,($J77-(SUM($K77,SUM($Z77:AA77)))),IF($L77=$D$139,(($J77-$K77)/$P77),(($J77-SUM($Z77:AA77))*$Q77))*IF($V77&lt;=AB$2,(DATEDIF(AA$2,$V77,"D")/365),IF($G77&gt;AA$2,(DATEDIF($G77,AB$2,"D")/365),1)))))))</f>
        <v>0</v>
      </c>
      <c r="AC77" s="53">
        <f>IF($V77&lt;=AB$2,0,IF($O77&lt;=AB$2,0,IF($G77&gt;=AC$2,0,IF($K77&gt;=$J77,0,IF($O77&lt;=AC$2,($J77-(SUM($K77,SUM($Z77:AB77)))),IF($L77=$D$139,(($J77-$K77)/$P77),(($J77-SUM($Z77:AB77))*$Q77))*IF($V77&lt;=AC$2,(DATEDIF(AB$2,$V77,"D")/365),IF($G77&gt;AB$2,(DATEDIF($G77,AC$2,"D")/365),1)))))))</f>
        <v>0</v>
      </c>
      <c r="AD77" s="53">
        <f>IF($V77&lt;=AC$2,0,IF($O77&lt;=AC$2,0,IF($G77&gt;=AD$2,0,IF($K77&gt;=$J77,0,IF($O77&lt;=AD$2,($J77-(SUM($K77,SUM($Z77:AC77)))),IF($L77=$D$139,(($J77-$K77)/$P77),(($J77-SUM($Z77:AC77))*$Q77))*IF($V77&lt;=AD$2,(DATEDIF(AC$2,$V77,"D")/365),IF($G77&gt;AC$2,(DATEDIF($G77,AD$2,"D")/365),1)))))))</f>
        <v>0</v>
      </c>
      <c r="AE77" s="53">
        <f>IF($V77&lt;=AD$2,0,IF($O77&lt;=AD$2,0,IF($G77&gt;=AE$2,0,IF($K77&gt;=$J77,0,IF($O77&lt;=AE$2,($J77-(SUM($K77,SUM($Z77:AD77)))),IF($L77=$D$139,(($J77-$K77)/$P77),(($J77-SUM($Z77:AD77))*$Q77))*IF($V77&lt;=AE$2,(DATEDIF(AD$2,$V77,"D")/365),IF($G77&gt;AD$2,(DATEDIF($G77,AE$2,"D")/365),1)))))))</f>
        <v>0</v>
      </c>
      <c r="AF77" s="53">
        <f>IF($V77&lt;=AE$2,0,IF($O77&lt;=AE$2,0,IF($G77&gt;=AF$2,0,IF($K77&gt;=$J77,0,IF($O77&lt;=AF$2,($J77-(SUM($K77,SUM($Z77:AE77)))),IF($L77=$D$139,(($J77-$K77)/$P77),(($J77-SUM($Z77:AE77))*$Q77))*IF($V77&lt;=AF$2,(DATEDIF(AE$2,$V77,"D")/365),IF($G77&gt;AE$2,(DATEDIF($G77,AF$2,"D")/365),1)))))))</f>
        <v>0</v>
      </c>
      <c r="AG77" s="53">
        <f>IF($V77&lt;=AF$2,0,IF($O77&lt;=AF$2,0,IF($G77&gt;=AG$2,0,IF($K77&gt;=$J77,0,IF($O77&lt;=AG$2,($J77-(SUM($K77,SUM($Z77:AF77)))),IF($L77=$D$139,(($J77-$K77)/$P77),(($J77-SUM($Z77:AF77))*$Q77))*IF($V77&lt;=AG$2,(DATEDIF(AF$2,$V77,"D")/365),IF($G77&gt;AF$2,(DATEDIF($G77,AG$2,"D")/365),1)))))))</f>
        <v>0</v>
      </c>
      <c r="AH77" s="53">
        <f>IF($V77&lt;=AG$2,0,IF($O77&lt;=AG$2,0,IF($G77&gt;=AH$2,0,IF($K77&gt;=$J77,0,IF($O77&lt;=AH$2,($J77-(SUM($K77,SUM($Z77:AG77)))),IF($L77=$D$139,(($J77-$K77)/$P77),(($J77-SUM($Z77:AG77))*$Q77))*IF($V77&lt;=AH$2,(DATEDIF(AG$2,$V77,"D")/365),IF($G77&gt;AG$2,(DATEDIF($G77,AH$2,"D")/365),1)))))))</f>
        <v>0</v>
      </c>
      <c r="AI77" s="53">
        <f>IF($V77&lt;=AH$2,0,IF($O77&lt;=AH$2,0,IF($G77&gt;=AI$2,0,IF($K77&gt;=$J77,0,IF($O77&lt;=AI$2,($J77-(SUM($K77,SUM($Z77:AH77)))),IF($L77=$D$139,(($J77-$K77)/$P77),(($J77-SUM($Z77:AH77))*$Q77))*IF($V77&lt;=AI$2,(DATEDIF(AH$2,$V77,"D")/365),IF($G77&gt;AH$2,(DATEDIF($G77,AI$2,"D")/365),1)))))))</f>
        <v>0</v>
      </c>
      <c r="AJ77" s="53">
        <f>IF($V77&lt;=AI$2,0,IF($O77&lt;=AI$2,0,IF($G77&gt;=AJ$2,0,IF($K77&gt;=$J77,0,IF($O77&lt;=AJ$2,($J77-(SUM($K77,SUM($Z77:AI77)))),IF($L77=$D$139,(($J77-$K77)/$P77),(($J77-SUM($Z77:AI77))*$Q77))*IF($V77&lt;=AJ$2,(DATEDIF(AI$2,$V77,"D")/365),IF($G77&gt;AI$2,(DATEDIF($G77,AJ$2,"D")/365),1)))))))</f>
        <v>0</v>
      </c>
      <c r="AK77" s="53">
        <f>IF($V77&lt;=AJ$2,0,IF($O77&lt;=AJ$2,0,IF($G77&gt;=AK$2,0,IF($K77&gt;=$J77,0,IF($O77&lt;=AK$2,($J77-(SUM($K77,SUM($Z77:AJ77)))),IF($L77=$D$139,(($J77-$K77)/$P77),(($J77-SUM($Z77:AJ77))*$Q77))*IF($V77&lt;=AK$2,(DATEDIF(AJ$2,$V77,"D")/365),IF($G77&gt;AJ$2,(DATEDIF($G77,AK$2,"D")/365),1)))))))</f>
        <v>0</v>
      </c>
      <c r="AL77" s="53">
        <f>IF($V77&lt;=AK$2,0,IF($O77&lt;=AK$2,0,IF($G77&gt;=AL$2,0,IF($K77&gt;=$J77,0,IF($O77&lt;=AL$2,($J77-(SUM($K77,SUM($Z77:AK77)))),IF($L77=$D$139,(($J77-$K77)/$P77),(($J77-SUM($Z77:AK77))*$Q77))*IF($V77&lt;=AL$2,(DATEDIF(AK$2,$V77,"D")/365),IF($G77&gt;AK$2,(DATEDIF($G77,AL$2,"D")/365),1)))))))</f>
        <v>0</v>
      </c>
      <c r="AM77" s="53">
        <f>IF($V77&lt;=AL$2,0,IF($O77&lt;=AL$2,0,IF($G77&gt;=AM$2,0,IF($K77&gt;=$J77,0,IF($O77&lt;=AM$2,($J77-(SUM($K77,SUM($Z77:AL77)))),IF($L77=$D$139,(($J77-$K77)/$P77),(($J77-SUM($Z77:AL77))*$Q77))*IF($V77&lt;=AM$2,(DATEDIF(AL$2,$V77,"D")/365),IF($G77&gt;AL$2,(DATEDIF($G77,AM$2,"D")/365),1)))))))</f>
        <v>0</v>
      </c>
      <c r="AN77" s="53">
        <f>IF($V77&lt;=AM$2,0,IF($O77&lt;=AM$2,0,IF($G77&gt;=AN$2,0,IF($K77&gt;=$J77,0,IF($O77&lt;=AN$2,($J77-(SUM($K77,SUM($Z77:AM77)))),IF($L77=$D$139,(($J77-$K77)/$P77),(($J77-SUM($Z77:AM77))*$Q77))*IF($V77&lt;=AN$2,(DATEDIF(AM$2,$V77,"D")/365),IF($G77&gt;AM$2,(DATEDIF($G77,AN$2,"D")/365),1)))))))</f>
        <v>0</v>
      </c>
      <c r="AO77" s="53">
        <f>IF($V77&lt;=AN$2,0,IF($O77&lt;=AN$2,0,IF($G77&gt;=AO$2,0,IF($K77&gt;=$J77,0,IF($O77&lt;=AO$2,($J77-(SUM($K77,SUM($Z77:AN77)))),IF($L77=$D$139,(($J77-$K77)/$P77),(($J77-SUM($Z77:AN77))*$Q77))*IF($V77&lt;=AO$2,(DATEDIF(AN$2,$V77,"D")/365),IF($G77&gt;AN$2,(DATEDIF($G77,AO$2,"D")/365),1)))))))</f>
        <v>0</v>
      </c>
      <c r="AP77" s="53">
        <f>IF($V77&lt;=AO$2,0,IF($O77&lt;=AO$2,0,IF($G77&gt;=AP$2,0,IF($K77&gt;=$J77,0,IF($O77&lt;=AP$2,($J77-(SUM($K77,SUM($Z77:AO77)))),IF($L77=$D$139,(($J77-$K77)/$P77),(($J77-SUM($Z77:AO77))*$Q77))*IF($V77&lt;=AP$2,(DATEDIF(AO$2,$V77,"D")/365),IF($G77&gt;AO$2,(DATEDIF($G77,AP$2,"D")/365),1)))))))</f>
        <v>0</v>
      </c>
      <c r="AQ77" s="53">
        <f>IF($V77&lt;=AP$2,0,IF($O77&lt;=AP$2,0,IF($G77&gt;=AQ$2,0,IF($K77&gt;=$J77,0,IF($O77&lt;=AQ$2,($J77-(SUM($K77,SUM($Z77:AP77)))),IF($L77=$D$139,(($J77-$K77)/$P77),(($J77-SUM($Z77:AP77))*$Q77))*IF($V77&lt;=AQ$2,(DATEDIF(AP$2,$V77,"D")/365),IF($G77&gt;AP$2,(DATEDIF($G77,AQ$2,"D")/365),1)))))))</f>
        <v>0</v>
      </c>
      <c r="AR77" s="53">
        <f>IF($V77&lt;=AQ$2,0,IF($O77&lt;=AQ$2,0,IF($G77&gt;=AR$2,0,IF($K77&gt;=$J77,0,IF($O77&lt;=AR$2,($J77-(SUM($K77,SUM($Z77:AQ77)))),IF($L77=$D$139,(($J77-$K77)/$P77),(($J77-SUM($Z77:AQ77))*$Q77))*IF($V77&lt;=AR$2,(DATEDIF(AQ$2,$V77,"D")/365),IF($G77&gt;AQ$2,(DATEDIF($G77,AR$2,"D")/365),1)))))))</f>
        <v>0</v>
      </c>
      <c r="AS77" s="53">
        <f>IF($V77&lt;=AR$2,0,IF($O77&lt;=AR$2,0,IF($G77&gt;=AS$2,0,IF($K77&gt;=$J77,0,IF($O77&lt;=AS$2,($J77-(SUM($K77,SUM($Z77:AR77)))),IF($L77=$D$139,(($J77-$K77)/$P77),(($J77-SUM($Z77:AR77))*$Q77))*IF($V77&lt;=AS$2,(DATEDIF(AR$2,$V77,"D")/365),IF($G77&gt;AR$2,(DATEDIF($G77,AS$2,"D")/365),1)))))))</f>
        <v>0</v>
      </c>
      <c r="AT77" s="53">
        <f>IF($V77&lt;=AS$2,0,IF($O77&lt;=AS$2,0,IF($G77&gt;=AT$2,0,IF($K77&gt;=$J77,0,IF($O77&lt;=AT$2,($J77-(SUM($K77,SUM($Z77:AS77)))),IF($L77=$D$139,(($J77-$K77)/$P77),(($J77-SUM($Z77:AS77))*$Q77))*IF($V77&lt;=AT$2,(DATEDIF(AS$2,$V77,"D")/365),IF($G77&gt;AS$2,(DATEDIF($G77,AT$2,"D")/365),1)))))))</f>
        <v>0</v>
      </c>
      <c r="AU77" s="53">
        <f>IF($V77&lt;=AT$2,0,IF($O77&lt;=AT$2,0,IF($G77&gt;=AU$2,0,IF($K77&gt;=$J77,0,IF($O77&lt;=AU$2,($J77-(SUM($K77,SUM($Z77:AT77)))),IF($L77=$D$139,(($J77-$K77)/$P77),(($J77-SUM($Z77:AT77))*$Q77))*IF($V77&lt;=AU$2,(DATEDIF(AT$2,$V77,"D")/365),IF($G77&gt;AT$2,(DATEDIF($G77,AU$2,"D")/365),1)))))))</f>
        <v>0</v>
      </c>
      <c r="AV77" s="53">
        <f>IF($V77&lt;=AU$2,0,IF($O77&lt;=AU$2,0,IF($G77&gt;=AV$2,0,IF($K77&gt;=$J77,0,IF($O77&lt;=AV$2,($J77-(SUM($K77,SUM($Z77:AU77)))),IF($L77=$D$139,(($J77-$K77)/$P77),(($J77-SUM($Z77:AU77))*$Q77))*IF($V77&lt;=AV$2,(DATEDIF(AU$2,$V77,"D")/365),IF($G77&gt;AU$2,(DATEDIF($G77,AV$2,"D")/365),1)))))))</f>
        <v>0</v>
      </c>
      <c r="AW77" s="53">
        <f>IF($V77&lt;=AV$2,0,IF($O77&lt;=AV$2,0,IF($G77&gt;=AW$2,0,IF($K77&gt;=$J77,0,IF($O77&lt;=AW$2,($J77-(SUM($K77,SUM($Z77:AV77)))),IF($L77=$D$139,(($J77-$K77)/$P77),(($J77-SUM($Z77:AV77))*$Q77))*IF($V77&lt;=AW$2,(DATEDIF(AV$2,$V77,"D")/365),IF($G77&gt;AV$2,(DATEDIF($G77,AW$2,"D")/365),1)))))))</f>
        <v>0</v>
      </c>
      <c r="AX77" s="53">
        <f>IF($V77&lt;=AW$2,0,IF($O77&lt;=AW$2,0,IF($G77&gt;=AX$2,0,IF($K77&gt;=$J77,0,IF($O77&lt;=AX$2,($J77-(SUM($K77,SUM($Z77:AW77)))),IF($L77=$D$139,(($J77-$K77)/$P77),(($J77-SUM($Z77:AW77))*$Q77))*IF($V77&lt;=AX$2,(DATEDIF(AW$2,$V77,"D")/365),IF($G77&gt;AW$2,(DATEDIF($G77,AX$2,"D")/365),1)))))))</f>
        <v>0</v>
      </c>
      <c r="AY77" s="53">
        <f>IF($V77&lt;=AX$2,0,IF($O77&lt;=AX$2,0,IF($G77&gt;=AY$2,0,IF($K77&gt;=$J77,0,IF($O77&lt;=AY$2,($J77-(SUM($K77,SUM($Z77:AX77)))),IF($L77=$D$139,(($J77-$K77)/$P77),(($J77-SUM($Z77:AX77))*$Q77))*IF($V77&lt;=AY$2,(DATEDIF(AX$2,$V77,"D")/365),IF($G77&gt;AX$2,(DATEDIF($G77,AY$2,"D")/365),1)))))))</f>
        <v>0</v>
      </c>
      <c r="AZ77" s="52"/>
      <c r="BA77" s="52"/>
      <c r="BB77" s="126">
        <f>IF($V77&lt;=BB$2,0,IF($G77&gt;=BB$2,0,IF($G77&gt;$W$3,(J77-Z77),IF($G77&lt;=$W$3,J77-SUM(W77,$Z77:Z77),0))))</f>
        <v>0</v>
      </c>
      <c r="BC77" s="53">
        <f t="shared" ref="BC77:BR92" si="37">IF($V77&lt;=BC$2,0,IF($G77&gt;=BC$2,0,IF($G77&gt;=BB$2,$J77-AA77,BB77-AA77)))</f>
        <v>0</v>
      </c>
      <c r="BD77" s="52">
        <f t="shared" si="37"/>
        <v>0</v>
      </c>
      <c r="BE77" s="53">
        <f t="shared" si="37"/>
        <v>0</v>
      </c>
      <c r="BF77" s="52">
        <f t="shared" si="37"/>
        <v>0</v>
      </c>
      <c r="BG77" s="53">
        <f t="shared" si="37"/>
        <v>0</v>
      </c>
      <c r="BH77" s="52">
        <f t="shared" si="37"/>
        <v>0</v>
      </c>
      <c r="BI77" s="53">
        <f t="shared" si="37"/>
        <v>0</v>
      </c>
      <c r="BJ77" s="52">
        <f t="shared" si="37"/>
        <v>0</v>
      </c>
      <c r="BK77" s="53">
        <f t="shared" si="37"/>
        <v>0</v>
      </c>
      <c r="BL77" s="52">
        <f t="shared" si="37"/>
        <v>0</v>
      </c>
      <c r="BM77" s="53">
        <f t="shared" si="37"/>
        <v>0</v>
      </c>
      <c r="BN77" s="52">
        <f t="shared" si="37"/>
        <v>0</v>
      </c>
      <c r="BO77" s="53">
        <f t="shared" si="37"/>
        <v>0</v>
      </c>
      <c r="BP77" s="52">
        <f t="shared" si="37"/>
        <v>0</v>
      </c>
      <c r="BQ77" s="53">
        <f t="shared" si="37"/>
        <v>0</v>
      </c>
      <c r="BR77" s="52">
        <f t="shared" si="24"/>
        <v>0</v>
      </c>
      <c r="BS77" s="53">
        <f t="shared" si="24"/>
        <v>0</v>
      </c>
      <c r="BT77" s="52">
        <f t="shared" si="24"/>
        <v>0</v>
      </c>
      <c r="BU77" s="53">
        <f t="shared" si="24"/>
        <v>0</v>
      </c>
      <c r="BV77" s="52">
        <f t="shared" ref="BV77:CA105" si="38">IF($V77&lt;=BV$2,0,IF($G77&gt;=BV$2,0,IF($G77&gt;=BU$2,$J77-AT77,BU77-AT77)))</f>
        <v>0</v>
      </c>
      <c r="BW77" s="53">
        <f t="shared" si="38"/>
        <v>0</v>
      </c>
      <c r="BX77" s="52">
        <f t="shared" si="38"/>
        <v>0</v>
      </c>
      <c r="BY77" s="53">
        <f t="shared" si="38"/>
        <v>0</v>
      </c>
      <c r="BZ77" s="52">
        <f t="shared" si="38"/>
        <v>0</v>
      </c>
      <c r="CA77" s="53">
        <f t="shared" si="38"/>
        <v>0</v>
      </c>
    </row>
    <row r="78" spans="1:79">
      <c r="A78" s="20">
        <v>77</v>
      </c>
      <c r="B78" s="20" t="s">
        <v>97</v>
      </c>
      <c r="C78" s="20" t="s">
        <v>126</v>
      </c>
      <c r="D78" s="2">
        <v>1985</v>
      </c>
      <c r="E78" s="3">
        <v>4</v>
      </c>
      <c r="F78" s="2">
        <v>1</v>
      </c>
      <c r="G78" s="55">
        <f t="shared" si="21"/>
        <v>31137</v>
      </c>
      <c r="H78" s="4">
        <v>0</v>
      </c>
      <c r="I78" s="1">
        <v>0</v>
      </c>
      <c r="J78" s="51">
        <f t="shared" si="22"/>
        <v>0</v>
      </c>
      <c r="K78" s="54">
        <f t="shared" si="23"/>
        <v>0</v>
      </c>
      <c r="L78" s="4" t="s">
        <v>96</v>
      </c>
      <c r="M78" s="54">
        <f t="shared" si="36"/>
        <v>30</v>
      </c>
      <c r="N78" s="53">
        <f t="shared" si="27"/>
        <v>29.019178082191782</v>
      </c>
      <c r="O78" s="55">
        <f t="shared" si="28"/>
        <v>42094</v>
      </c>
      <c r="P78" s="53">
        <f t="shared" si="29"/>
        <v>0.98082191780821759</v>
      </c>
      <c r="Q78" s="111">
        <f t="shared" si="30"/>
        <v>0</v>
      </c>
      <c r="R78" s="150" t="s">
        <v>130</v>
      </c>
      <c r="S78" s="151">
        <v>17</v>
      </c>
      <c r="T78" s="152">
        <v>4</v>
      </c>
      <c r="U78" s="151">
        <v>2035</v>
      </c>
      <c r="V78" s="116">
        <f t="shared" si="31"/>
        <v>54878</v>
      </c>
      <c r="W78" s="53">
        <f t="shared" si="32"/>
        <v>0</v>
      </c>
      <c r="X78" s="53">
        <f t="shared" si="33"/>
        <v>0</v>
      </c>
      <c r="Y78" s="53">
        <f t="shared" si="34"/>
        <v>0</v>
      </c>
      <c r="Z78" s="53">
        <f t="shared" si="35"/>
        <v>0</v>
      </c>
      <c r="AA78" s="53">
        <f>IF($V78&lt;=Z$2,0,IF($O78&lt;=Z$2,0,IF($G78&gt;=AA$2,0,IF($K78&gt;=$J78,0,IF($O78&lt;=AA$2,($J78-(SUM($K78,SUM($Z78:Z78)))),IF($L78=$D$139,(($J78-$K78)/$P78),(($J78-SUM($Z78:Z78))*$Q78))*IF($V78&lt;=AA$2,(DATEDIF(Z$2,$V78,"D")/365),IF($G78&gt;Z$2,(DATEDIF($G78,AA$2,"D")/365),1)))))))</f>
        <v>0</v>
      </c>
      <c r="AB78" s="53">
        <f>IF($V78&lt;=AA$2,0,IF($O78&lt;=AA$2,0,IF($G78&gt;=AB$2,0,IF($K78&gt;=$J78,0,IF($O78&lt;=AB$2,($J78-(SUM($K78,SUM($Z78:AA78)))),IF($L78=$D$139,(($J78-$K78)/$P78),(($J78-SUM($Z78:AA78))*$Q78))*IF($V78&lt;=AB$2,(DATEDIF(AA$2,$V78,"D")/365),IF($G78&gt;AA$2,(DATEDIF($G78,AB$2,"D")/365),1)))))))</f>
        <v>0</v>
      </c>
      <c r="AC78" s="53">
        <f>IF($V78&lt;=AB$2,0,IF($O78&lt;=AB$2,0,IF($G78&gt;=AC$2,0,IF($K78&gt;=$J78,0,IF($O78&lt;=AC$2,($J78-(SUM($K78,SUM($Z78:AB78)))),IF($L78=$D$139,(($J78-$K78)/$P78),(($J78-SUM($Z78:AB78))*$Q78))*IF($V78&lt;=AC$2,(DATEDIF(AB$2,$V78,"D")/365),IF($G78&gt;AB$2,(DATEDIF($G78,AC$2,"D")/365),1)))))))</f>
        <v>0</v>
      </c>
      <c r="AD78" s="53">
        <f>IF($V78&lt;=AC$2,0,IF($O78&lt;=AC$2,0,IF($G78&gt;=AD$2,0,IF($K78&gt;=$J78,0,IF($O78&lt;=AD$2,($J78-(SUM($K78,SUM($Z78:AC78)))),IF($L78=$D$139,(($J78-$K78)/$P78),(($J78-SUM($Z78:AC78))*$Q78))*IF($V78&lt;=AD$2,(DATEDIF(AC$2,$V78,"D")/365),IF($G78&gt;AC$2,(DATEDIF($G78,AD$2,"D")/365),1)))))))</f>
        <v>0</v>
      </c>
      <c r="AE78" s="53">
        <f>IF($V78&lt;=AD$2,0,IF($O78&lt;=AD$2,0,IF($G78&gt;=AE$2,0,IF($K78&gt;=$J78,0,IF($O78&lt;=AE$2,($J78-(SUM($K78,SUM($Z78:AD78)))),IF($L78=$D$139,(($J78-$K78)/$P78),(($J78-SUM($Z78:AD78))*$Q78))*IF($V78&lt;=AE$2,(DATEDIF(AD$2,$V78,"D")/365),IF($G78&gt;AD$2,(DATEDIF($G78,AE$2,"D")/365),1)))))))</f>
        <v>0</v>
      </c>
      <c r="AF78" s="53">
        <f>IF($V78&lt;=AE$2,0,IF($O78&lt;=AE$2,0,IF($G78&gt;=AF$2,0,IF($K78&gt;=$J78,0,IF($O78&lt;=AF$2,($J78-(SUM($K78,SUM($Z78:AE78)))),IF($L78=$D$139,(($J78-$K78)/$P78),(($J78-SUM($Z78:AE78))*$Q78))*IF($V78&lt;=AF$2,(DATEDIF(AE$2,$V78,"D")/365),IF($G78&gt;AE$2,(DATEDIF($G78,AF$2,"D")/365),1)))))))</f>
        <v>0</v>
      </c>
      <c r="AG78" s="53">
        <f>IF($V78&lt;=AF$2,0,IF($O78&lt;=AF$2,0,IF($G78&gt;=AG$2,0,IF($K78&gt;=$J78,0,IF($O78&lt;=AG$2,($J78-(SUM($K78,SUM($Z78:AF78)))),IF($L78=$D$139,(($J78-$K78)/$P78),(($J78-SUM($Z78:AF78))*$Q78))*IF($V78&lt;=AG$2,(DATEDIF(AF$2,$V78,"D")/365),IF($G78&gt;AF$2,(DATEDIF($G78,AG$2,"D")/365),1)))))))</f>
        <v>0</v>
      </c>
      <c r="AH78" s="53">
        <f>IF($V78&lt;=AG$2,0,IF($O78&lt;=AG$2,0,IF($G78&gt;=AH$2,0,IF($K78&gt;=$J78,0,IF($O78&lt;=AH$2,($J78-(SUM($K78,SUM($Z78:AG78)))),IF($L78=$D$139,(($J78-$K78)/$P78),(($J78-SUM($Z78:AG78))*$Q78))*IF($V78&lt;=AH$2,(DATEDIF(AG$2,$V78,"D")/365),IF($G78&gt;AG$2,(DATEDIF($G78,AH$2,"D")/365),1)))))))</f>
        <v>0</v>
      </c>
      <c r="AI78" s="53">
        <f>IF($V78&lt;=AH$2,0,IF($O78&lt;=AH$2,0,IF($G78&gt;=AI$2,0,IF($K78&gt;=$J78,0,IF($O78&lt;=AI$2,($J78-(SUM($K78,SUM($Z78:AH78)))),IF($L78=$D$139,(($J78-$K78)/$P78),(($J78-SUM($Z78:AH78))*$Q78))*IF($V78&lt;=AI$2,(DATEDIF(AH$2,$V78,"D")/365),IF($G78&gt;AH$2,(DATEDIF($G78,AI$2,"D")/365),1)))))))</f>
        <v>0</v>
      </c>
      <c r="AJ78" s="53">
        <f>IF($V78&lt;=AI$2,0,IF($O78&lt;=AI$2,0,IF($G78&gt;=AJ$2,0,IF($K78&gt;=$J78,0,IF($O78&lt;=AJ$2,($J78-(SUM($K78,SUM($Z78:AI78)))),IF($L78=$D$139,(($J78-$K78)/$P78),(($J78-SUM($Z78:AI78))*$Q78))*IF($V78&lt;=AJ$2,(DATEDIF(AI$2,$V78,"D")/365),IF($G78&gt;AI$2,(DATEDIF($G78,AJ$2,"D")/365),1)))))))</f>
        <v>0</v>
      </c>
      <c r="AK78" s="53">
        <f>IF($V78&lt;=AJ$2,0,IF($O78&lt;=AJ$2,0,IF($G78&gt;=AK$2,0,IF($K78&gt;=$J78,0,IF($O78&lt;=AK$2,($J78-(SUM($K78,SUM($Z78:AJ78)))),IF($L78=$D$139,(($J78-$K78)/$P78),(($J78-SUM($Z78:AJ78))*$Q78))*IF($V78&lt;=AK$2,(DATEDIF(AJ$2,$V78,"D")/365),IF($G78&gt;AJ$2,(DATEDIF($G78,AK$2,"D")/365),1)))))))</f>
        <v>0</v>
      </c>
      <c r="AL78" s="53">
        <f>IF($V78&lt;=AK$2,0,IF($O78&lt;=AK$2,0,IF($G78&gt;=AL$2,0,IF($K78&gt;=$J78,0,IF($O78&lt;=AL$2,($J78-(SUM($K78,SUM($Z78:AK78)))),IF($L78=$D$139,(($J78-$K78)/$P78),(($J78-SUM($Z78:AK78))*$Q78))*IF($V78&lt;=AL$2,(DATEDIF(AK$2,$V78,"D")/365),IF($G78&gt;AK$2,(DATEDIF($G78,AL$2,"D")/365),1)))))))</f>
        <v>0</v>
      </c>
      <c r="AM78" s="53">
        <f>IF($V78&lt;=AL$2,0,IF($O78&lt;=AL$2,0,IF($G78&gt;=AM$2,0,IF($K78&gt;=$J78,0,IF($O78&lt;=AM$2,($J78-(SUM($K78,SUM($Z78:AL78)))),IF($L78=$D$139,(($J78-$K78)/$P78),(($J78-SUM($Z78:AL78))*$Q78))*IF($V78&lt;=AM$2,(DATEDIF(AL$2,$V78,"D")/365),IF($G78&gt;AL$2,(DATEDIF($G78,AM$2,"D")/365),1)))))))</f>
        <v>0</v>
      </c>
      <c r="AN78" s="53">
        <f>IF($V78&lt;=AM$2,0,IF($O78&lt;=AM$2,0,IF($G78&gt;=AN$2,0,IF($K78&gt;=$J78,0,IF($O78&lt;=AN$2,($J78-(SUM($K78,SUM($Z78:AM78)))),IF($L78=$D$139,(($J78-$K78)/$P78),(($J78-SUM($Z78:AM78))*$Q78))*IF($V78&lt;=AN$2,(DATEDIF(AM$2,$V78,"D")/365),IF($G78&gt;AM$2,(DATEDIF($G78,AN$2,"D")/365),1)))))))</f>
        <v>0</v>
      </c>
      <c r="AO78" s="53">
        <f>IF($V78&lt;=AN$2,0,IF($O78&lt;=AN$2,0,IF($G78&gt;=AO$2,0,IF($K78&gt;=$J78,0,IF($O78&lt;=AO$2,($J78-(SUM($K78,SUM($Z78:AN78)))),IF($L78=$D$139,(($J78-$K78)/$P78),(($J78-SUM($Z78:AN78))*$Q78))*IF($V78&lt;=AO$2,(DATEDIF(AN$2,$V78,"D")/365),IF($G78&gt;AN$2,(DATEDIF($G78,AO$2,"D")/365),1)))))))</f>
        <v>0</v>
      </c>
      <c r="AP78" s="53">
        <f>IF($V78&lt;=AO$2,0,IF($O78&lt;=AO$2,0,IF($G78&gt;=AP$2,0,IF($K78&gt;=$J78,0,IF($O78&lt;=AP$2,($J78-(SUM($K78,SUM($Z78:AO78)))),IF($L78=$D$139,(($J78-$K78)/$P78),(($J78-SUM($Z78:AO78))*$Q78))*IF($V78&lt;=AP$2,(DATEDIF(AO$2,$V78,"D")/365),IF($G78&gt;AO$2,(DATEDIF($G78,AP$2,"D")/365),1)))))))</f>
        <v>0</v>
      </c>
      <c r="AQ78" s="53">
        <f>IF($V78&lt;=AP$2,0,IF($O78&lt;=AP$2,0,IF($G78&gt;=AQ$2,0,IF($K78&gt;=$J78,0,IF($O78&lt;=AQ$2,($J78-(SUM($K78,SUM($Z78:AP78)))),IF($L78=$D$139,(($J78-$K78)/$P78),(($J78-SUM($Z78:AP78))*$Q78))*IF($V78&lt;=AQ$2,(DATEDIF(AP$2,$V78,"D")/365),IF($G78&gt;AP$2,(DATEDIF($G78,AQ$2,"D")/365),1)))))))</f>
        <v>0</v>
      </c>
      <c r="AR78" s="53">
        <f>IF($V78&lt;=AQ$2,0,IF($O78&lt;=AQ$2,0,IF($G78&gt;=AR$2,0,IF($K78&gt;=$J78,0,IF($O78&lt;=AR$2,($J78-(SUM($K78,SUM($Z78:AQ78)))),IF($L78=$D$139,(($J78-$K78)/$P78),(($J78-SUM($Z78:AQ78))*$Q78))*IF($V78&lt;=AR$2,(DATEDIF(AQ$2,$V78,"D")/365),IF($G78&gt;AQ$2,(DATEDIF($G78,AR$2,"D")/365),1)))))))</f>
        <v>0</v>
      </c>
      <c r="AS78" s="53">
        <f>IF($V78&lt;=AR$2,0,IF($O78&lt;=AR$2,0,IF($G78&gt;=AS$2,0,IF($K78&gt;=$J78,0,IF($O78&lt;=AS$2,($J78-(SUM($K78,SUM($Z78:AR78)))),IF($L78=$D$139,(($J78-$K78)/$P78),(($J78-SUM($Z78:AR78))*$Q78))*IF($V78&lt;=AS$2,(DATEDIF(AR$2,$V78,"D")/365),IF($G78&gt;AR$2,(DATEDIF($G78,AS$2,"D")/365),1)))))))</f>
        <v>0</v>
      </c>
      <c r="AT78" s="53">
        <f>IF($V78&lt;=AS$2,0,IF($O78&lt;=AS$2,0,IF($G78&gt;=AT$2,0,IF($K78&gt;=$J78,0,IF($O78&lt;=AT$2,($J78-(SUM($K78,SUM($Z78:AS78)))),IF($L78=$D$139,(($J78-$K78)/$P78),(($J78-SUM($Z78:AS78))*$Q78))*IF($V78&lt;=AT$2,(DATEDIF(AS$2,$V78,"D")/365),IF($G78&gt;AS$2,(DATEDIF($G78,AT$2,"D")/365),1)))))))</f>
        <v>0</v>
      </c>
      <c r="AU78" s="53">
        <f>IF($V78&lt;=AT$2,0,IF($O78&lt;=AT$2,0,IF($G78&gt;=AU$2,0,IF($K78&gt;=$J78,0,IF($O78&lt;=AU$2,($J78-(SUM($K78,SUM($Z78:AT78)))),IF($L78=$D$139,(($J78-$K78)/$P78),(($J78-SUM($Z78:AT78))*$Q78))*IF($V78&lt;=AU$2,(DATEDIF(AT$2,$V78,"D")/365),IF($G78&gt;AT$2,(DATEDIF($G78,AU$2,"D")/365),1)))))))</f>
        <v>0</v>
      </c>
      <c r="AV78" s="53">
        <f>IF($V78&lt;=AU$2,0,IF($O78&lt;=AU$2,0,IF($G78&gt;=AV$2,0,IF($K78&gt;=$J78,0,IF($O78&lt;=AV$2,($J78-(SUM($K78,SUM($Z78:AU78)))),IF($L78=$D$139,(($J78-$K78)/$P78),(($J78-SUM($Z78:AU78))*$Q78))*IF($V78&lt;=AV$2,(DATEDIF(AU$2,$V78,"D")/365),IF($G78&gt;AU$2,(DATEDIF($G78,AV$2,"D")/365),1)))))))</f>
        <v>0</v>
      </c>
      <c r="AW78" s="53">
        <f>IF($V78&lt;=AV$2,0,IF($O78&lt;=AV$2,0,IF($G78&gt;=AW$2,0,IF($K78&gt;=$J78,0,IF($O78&lt;=AW$2,($J78-(SUM($K78,SUM($Z78:AV78)))),IF($L78=$D$139,(($J78-$K78)/$P78),(($J78-SUM($Z78:AV78))*$Q78))*IF($V78&lt;=AW$2,(DATEDIF(AV$2,$V78,"D")/365),IF($G78&gt;AV$2,(DATEDIF($G78,AW$2,"D")/365),1)))))))</f>
        <v>0</v>
      </c>
      <c r="AX78" s="53">
        <f>IF($V78&lt;=AW$2,0,IF($O78&lt;=AW$2,0,IF($G78&gt;=AX$2,0,IF($K78&gt;=$J78,0,IF($O78&lt;=AX$2,($J78-(SUM($K78,SUM($Z78:AW78)))),IF($L78=$D$139,(($J78-$K78)/$P78),(($J78-SUM($Z78:AW78))*$Q78))*IF($V78&lt;=AX$2,(DATEDIF(AW$2,$V78,"D")/365),IF($G78&gt;AW$2,(DATEDIF($G78,AX$2,"D")/365),1)))))))</f>
        <v>0</v>
      </c>
      <c r="AY78" s="53">
        <f>IF($V78&lt;=AX$2,0,IF($O78&lt;=AX$2,0,IF($G78&gt;=AY$2,0,IF($K78&gt;=$J78,0,IF($O78&lt;=AY$2,($J78-(SUM($K78,SUM($Z78:AX78)))),IF($L78=$D$139,(($J78-$K78)/$P78),(($J78-SUM($Z78:AX78))*$Q78))*IF($V78&lt;=AY$2,(DATEDIF(AX$2,$V78,"D")/365),IF($G78&gt;AX$2,(DATEDIF($G78,AY$2,"D")/365),1)))))))</f>
        <v>0</v>
      </c>
      <c r="AZ78" s="52"/>
      <c r="BA78" s="52"/>
      <c r="BB78" s="126">
        <f>IF($V78&lt;=BB$2,0,IF($G78&gt;=BB$2,0,IF($G78&gt;$W$3,(J78-Z78),IF($G78&lt;=$W$3,J78-SUM(W78,$Z78:Z78),0))))</f>
        <v>0</v>
      </c>
      <c r="BC78" s="53">
        <f t="shared" si="37"/>
        <v>0</v>
      </c>
      <c r="BD78" s="52">
        <f t="shared" si="37"/>
        <v>0</v>
      </c>
      <c r="BE78" s="53">
        <f t="shared" si="37"/>
        <v>0</v>
      </c>
      <c r="BF78" s="52">
        <f t="shared" si="37"/>
        <v>0</v>
      </c>
      <c r="BG78" s="53">
        <f t="shared" si="37"/>
        <v>0</v>
      </c>
      <c r="BH78" s="52">
        <f t="shared" si="37"/>
        <v>0</v>
      </c>
      <c r="BI78" s="53">
        <f t="shared" si="37"/>
        <v>0</v>
      </c>
      <c r="BJ78" s="52">
        <f t="shared" si="37"/>
        <v>0</v>
      </c>
      <c r="BK78" s="53">
        <f t="shared" si="37"/>
        <v>0</v>
      </c>
      <c r="BL78" s="52">
        <f t="shared" si="37"/>
        <v>0</v>
      </c>
      <c r="BM78" s="53">
        <f t="shared" si="37"/>
        <v>0</v>
      </c>
      <c r="BN78" s="52">
        <f t="shared" si="37"/>
        <v>0</v>
      </c>
      <c r="BO78" s="53">
        <f t="shared" si="37"/>
        <v>0</v>
      </c>
      <c r="BP78" s="52">
        <f t="shared" si="37"/>
        <v>0</v>
      </c>
      <c r="BQ78" s="53">
        <f t="shared" si="37"/>
        <v>0</v>
      </c>
      <c r="BR78" s="52">
        <f t="shared" si="37"/>
        <v>0</v>
      </c>
      <c r="BS78" s="53">
        <f t="shared" ref="BS78:BU105" si="39">IF($V78&lt;=BS$2,0,IF($G78&gt;=BS$2,0,IF($G78&gt;=BR$2,$J78-AQ78,BR78-AQ78)))</f>
        <v>0</v>
      </c>
      <c r="BT78" s="52">
        <f t="shared" si="39"/>
        <v>0</v>
      </c>
      <c r="BU78" s="53">
        <f t="shared" si="39"/>
        <v>0</v>
      </c>
      <c r="BV78" s="52">
        <f t="shared" si="38"/>
        <v>0</v>
      </c>
      <c r="BW78" s="53">
        <f t="shared" si="38"/>
        <v>0</v>
      </c>
      <c r="BX78" s="52">
        <f t="shared" si="38"/>
        <v>0</v>
      </c>
      <c r="BY78" s="53">
        <f t="shared" si="38"/>
        <v>0</v>
      </c>
      <c r="BZ78" s="52">
        <f t="shared" si="38"/>
        <v>0</v>
      </c>
      <c r="CA78" s="53">
        <f t="shared" si="38"/>
        <v>0</v>
      </c>
    </row>
    <row r="79" spans="1:79">
      <c r="A79" s="20">
        <v>78</v>
      </c>
      <c r="B79" s="20" t="s">
        <v>97</v>
      </c>
      <c r="C79" s="20" t="s">
        <v>126</v>
      </c>
      <c r="D79" s="2">
        <v>1985</v>
      </c>
      <c r="E79" s="3">
        <v>4</v>
      </c>
      <c r="F79" s="2">
        <v>1</v>
      </c>
      <c r="G79" s="55">
        <f t="shared" si="21"/>
        <v>31137</v>
      </c>
      <c r="H79" s="4">
        <v>0</v>
      </c>
      <c r="I79" s="1">
        <v>0</v>
      </c>
      <c r="J79" s="51">
        <f t="shared" si="22"/>
        <v>0</v>
      </c>
      <c r="K79" s="54">
        <f t="shared" si="23"/>
        <v>0</v>
      </c>
      <c r="L79" s="4" t="s">
        <v>96</v>
      </c>
      <c r="M79" s="54">
        <f t="shared" si="36"/>
        <v>30</v>
      </c>
      <c r="N79" s="53">
        <f t="shared" si="27"/>
        <v>29.019178082191782</v>
      </c>
      <c r="O79" s="55">
        <f t="shared" si="28"/>
        <v>42094</v>
      </c>
      <c r="P79" s="53">
        <f t="shared" si="29"/>
        <v>0.98082191780821759</v>
      </c>
      <c r="Q79" s="111">
        <f t="shared" si="30"/>
        <v>0</v>
      </c>
      <c r="R79" s="150" t="s">
        <v>130</v>
      </c>
      <c r="S79" s="151">
        <v>17</v>
      </c>
      <c r="T79" s="152">
        <v>4</v>
      </c>
      <c r="U79" s="151">
        <v>2035</v>
      </c>
      <c r="V79" s="116">
        <f t="shared" si="31"/>
        <v>54878</v>
      </c>
      <c r="W79" s="53">
        <f t="shared" si="32"/>
        <v>0</v>
      </c>
      <c r="X79" s="53">
        <f t="shared" si="33"/>
        <v>0</v>
      </c>
      <c r="Y79" s="53">
        <f t="shared" si="34"/>
        <v>0</v>
      </c>
      <c r="Z79" s="53">
        <f t="shared" si="35"/>
        <v>0</v>
      </c>
      <c r="AA79" s="53">
        <f>IF($V79&lt;=Z$2,0,IF($O79&lt;=Z$2,0,IF($G79&gt;=AA$2,0,IF($K79&gt;=$J79,0,IF($O79&lt;=AA$2,($J79-(SUM($K79,SUM($Z79:Z79)))),IF($L79=$D$139,(($J79-$K79)/$P79),(($J79-SUM($Z79:Z79))*$Q79))*IF($V79&lt;=AA$2,(DATEDIF(Z$2,$V79,"D")/365),IF($G79&gt;Z$2,(DATEDIF($G79,AA$2,"D")/365),1)))))))</f>
        <v>0</v>
      </c>
      <c r="AB79" s="53">
        <f>IF($V79&lt;=AA$2,0,IF($O79&lt;=AA$2,0,IF($G79&gt;=AB$2,0,IF($K79&gt;=$J79,0,IF($O79&lt;=AB$2,($J79-(SUM($K79,SUM($Z79:AA79)))),IF($L79=$D$139,(($J79-$K79)/$P79),(($J79-SUM($Z79:AA79))*$Q79))*IF($V79&lt;=AB$2,(DATEDIF(AA$2,$V79,"D")/365),IF($G79&gt;AA$2,(DATEDIF($G79,AB$2,"D")/365),1)))))))</f>
        <v>0</v>
      </c>
      <c r="AC79" s="53">
        <f>IF($V79&lt;=AB$2,0,IF($O79&lt;=AB$2,0,IF($G79&gt;=AC$2,0,IF($K79&gt;=$J79,0,IF($O79&lt;=AC$2,($J79-(SUM($K79,SUM($Z79:AB79)))),IF($L79=$D$139,(($J79-$K79)/$P79),(($J79-SUM($Z79:AB79))*$Q79))*IF($V79&lt;=AC$2,(DATEDIF(AB$2,$V79,"D")/365),IF($G79&gt;AB$2,(DATEDIF($G79,AC$2,"D")/365),1)))))))</f>
        <v>0</v>
      </c>
      <c r="AD79" s="53">
        <f>IF($V79&lt;=AC$2,0,IF($O79&lt;=AC$2,0,IF($G79&gt;=AD$2,0,IF($K79&gt;=$J79,0,IF($O79&lt;=AD$2,($J79-(SUM($K79,SUM($Z79:AC79)))),IF($L79=$D$139,(($J79-$K79)/$P79),(($J79-SUM($Z79:AC79))*$Q79))*IF($V79&lt;=AD$2,(DATEDIF(AC$2,$V79,"D")/365),IF($G79&gt;AC$2,(DATEDIF($G79,AD$2,"D")/365),1)))))))</f>
        <v>0</v>
      </c>
      <c r="AE79" s="53">
        <f>IF($V79&lt;=AD$2,0,IF($O79&lt;=AD$2,0,IF($G79&gt;=AE$2,0,IF($K79&gt;=$J79,0,IF($O79&lt;=AE$2,($J79-(SUM($K79,SUM($Z79:AD79)))),IF($L79=$D$139,(($J79-$K79)/$P79),(($J79-SUM($Z79:AD79))*$Q79))*IF($V79&lt;=AE$2,(DATEDIF(AD$2,$V79,"D")/365),IF($G79&gt;AD$2,(DATEDIF($G79,AE$2,"D")/365),1)))))))</f>
        <v>0</v>
      </c>
      <c r="AF79" s="53">
        <f>IF($V79&lt;=AE$2,0,IF($O79&lt;=AE$2,0,IF($G79&gt;=AF$2,0,IF($K79&gt;=$J79,0,IF($O79&lt;=AF$2,($J79-(SUM($K79,SUM($Z79:AE79)))),IF($L79=$D$139,(($J79-$K79)/$P79),(($J79-SUM($Z79:AE79))*$Q79))*IF($V79&lt;=AF$2,(DATEDIF(AE$2,$V79,"D")/365),IF($G79&gt;AE$2,(DATEDIF($G79,AF$2,"D")/365),1)))))))</f>
        <v>0</v>
      </c>
      <c r="AG79" s="53">
        <f>IF($V79&lt;=AF$2,0,IF($O79&lt;=AF$2,0,IF($G79&gt;=AG$2,0,IF($K79&gt;=$J79,0,IF($O79&lt;=AG$2,($J79-(SUM($K79,SUM($Z79:AF79)))),IF($L79=$D$139,(($J79-$K79)/$P79),(($J79-SUM($Z79:AF79))*$Q79))*IF($V79&lt;=AG$2,(DATEDIF(AF$2,$V79,"D")/365),IF($G79&gt;AF$2,(DATEDIF($G79,AG$2,"D")/365),1)))))))</f>
        <v>0</v>
      </c>
      <c r="AH79" s="53">
        <f>IF($V79&lt;=AG$2,0,IF($O79&lt;=AG$2,0,IF($G79&gt;=AH$2,0,IF($K79&gt;=$J79,0,IF($O79&lt;=AH$2,($J79-(SUM($K79,SUM($Z79:AG79)))),IF($L79=$D$139,(($J79-$K79)/$P79),(($J79-SUM($Z79:AG79))*$Q79))*IF($V79&lt;=AH$2,(DATEDIF(AG$2,$V79,"D")/365),IF($G79&gt;AG$2,(DATEDIF($G79,AH$2,"D")/365),1)))))))</f>
        <v>0</v>
      </c>
      <c r="AI79" s="53">
        <f>IF($V79&lt;=AH$2,0,IF($O79&lt;=AH$2,0,IF($G79&gt;=AI$2,0,IF($K79&gt;=$J79,0,IF($O79&lt;=AI$2,($J79-(SUM($K79,SUM($Z79:AH79)))),IF($L79=$D$139,(($J79-$K79)/$P79),(($J79-SUM($Z79:AH79))*$Q79))*IF($V79&lt;=AI$2,(DATEDIF(AH$2,$V79,"D")/365),IF($G79&gt;AH$2,(DATEDIF($G79,AI$2,"D")/365),1)))))))</f>
        <v>0</v>
      </c>
      <c r="AJ79" s="53">
        <f>IF($V79&lt;=AI$2,0,IF($O79&lt;=AI$2,0,IF($G79&gt;=AJ$2,0,IF($K79&gt;=$J79,0,IF($O79&lt;=AJ$2,($J79-(SUM($K79,SUM($Z79:AI79)))),IF($L79=$D$139,(($J79-$K79)/$P79),(($J79-SUM($Z79:AI79))*$Q79))*IF($V79&lt;=AJ$2,(DATEDIF(AI$2,$V79,"D")/365),IF($G79&gt;AI$2,(DATEDIF($G79,AJ$2,"D")/365),1)))))))</f>
        <v>0</v>
      </c>
      <c r="AK79" s="53">
        <f>IF($V79&lt;=AJ$2,0,IF($O79&lt;=AJ$2,0,IF($G79&gt;=AK$2,0,IF($K79&gt;=$J79,0,IF($O79&lt;=AK$2,($J79-(SUM($K79,SUM($Z79:AJ79)))),IF($L79=$D$139,(($J79-$K79)/$P79),(($J79-SUM($Z79:AJ79))*$Q79))*IF($V79&lt;=AK$2,(DATEDIF(AJ$2,$V79,"D")/365),IF($G79&gt;AJ$2,(DATEDIF($G79,AK$2,"D")/365),1)))))))</f>
        <v>0</v>
      </c>
      <c r="AL79" s="53">
        <f>IF($V79&lt;=AK$2,0,IF($O79&lt;=AK$2,0,IF($G79&gt;=AL$2,0,IF($K79&gt;=$J79,0,IF($O79&lt;=AL$2,($J79-(SUM($K79,SUM($Z79:AK79)))),IF($L79=$D$139,(($J79-$K79)/$P79),(($J79-SUM($Z79:AK79))*$Q79))*IF($V79&lt;=AL$2,(DATEDIF(AK$2,$V79,"D")/365),IF($G79&gt;AK$2,(DATEDIF($G79,AL$2,"D")/365),1)))))))</f>
        <v>0</v>
      </c>
      <c r="AM79" s="53">
        <f>IF($V79&lt;=AL$2,0,IF($O79&lt;=AL$2,0,IF($G79&gt;=AM$2,0,IF($K79&gt;=$J79,0,IF($O79&lt;=AM$2,($J79-(SUM($K79,SUM($Z79:AL79)))),IF($L79=$D$139,(($J79-$K79)/$P79),(($J79-SUM($Z79:AL79))*$Q79))*IF($V79&lt;=AM$2,(DATEDIF(AL$2,$V79,"D")/365),IF($G79&gt;AL$2,(DATEDIF($G79,AM$2,"D")/365),1)))))))</f>
        <v>0</v>
      </c>
      <c r="AN79" s="53">
        <f>IF($V79&lt;=AM$2,0,IF($O79&lt;=AM$2,0,IF($G79&gt;=AN$2,0,IF($K79&gt;=$J79,0,IF($O79&lt;=AN$2,($J79-(SUM($K79,SUM($Z79:AM79)))),IF($L79=$D$139,(($J79-$K79)/$P79),(($J79-SUM($Z79:AM79))*$Q79))*IF($V79&lt;=AN$2,(DATEDIF(AM$2,$V79,"D")/365),IF($G79&gt;AM$2,(DATEDIF($G79,AN$2,"D")/365),1)))))))</f>
        <v>0</v>
      </c>
      <c r="AO79" s="53">
        <f>IF($V79&lt;=AN$2,0,IF($O79&lt;=AN$2,0,IF($G79&gt;=AO$2,0,IF($K79&gt;=$J79,0,IF($O79&lt;=AO$2,($J79-(SUM($K79,SUM($Z79:AN79)))),IF($L79=$D$139,(($J79-$K79)/$P79),(($J79-SUM($Z79:AN79))*$Q79))*IF($V79&lt;=AO$2,(DATEDIF(AN$2,$V79,"D")/365),IF($G79&gt;AN$2,(DATEDIF($G79,AO$2,"D")/365),1)))))))</f>
        <v>0</v>
      </c>
      <c r="AP79" s="53">
        <f>IF($V79&lt;=AO$2,0,IF($O79&lt;=AO$2,0,IF($G79&gt;=AP$2,0,IF($K79&gt;=$J79,0,IF($O79&lt;=AP$2,($J79-(SUM($K79,SUM($Z79:AO79)))),IF($L79=$D$139,(($J79-$K79)/$P79),(($J79-SUM($Z79:AO79))*$Q79))*IF($V79&lt;=AP$2,(DATEDIF(AO$2,$V79,"D")/365),IF($G79&gt;AO$2,(DATEDIF($G79,AP$2,"D")/365),1)))))))</f>
        <v>0</v>
      </c>
      <c r="AQ79" s="53">
        <f>IF($V79&lt;=AP$2,0,IF($O79&lt;=AP$2,0,IF($G79&gt;=AQ$2,0,IF($K79&gt;=$J79,0,IF($O79&lt;=AQ$2,($J79-(SUM($K79,SUM($Z79:AP79)))),IF($L79=$D$139,(($J79-$K79)/$P79),(($J79-SUM($Z79:AP79))*$Q79))*IF($V79&lt;=AQ$2,(DATEDIF(AP$2,$V79,"D")/365),IF($G79&gt;AP$2,(DATEDIF($G79,AQ$2,"D")/365),1)))))))</f>
        <v>0</v>
      </c>
      <c r="AR79" s="53">
        <f>IF($V79&lt;=AQ$2,0,IF($O79&lt;=AQ$2,0,IF($G79&gt;=AR$2,0,IF($K79&gt;=$J79,0,IF($O79&lt;=AR$2,($J79-(SUM($K79,SUM($Z79:AQ79)))),IF($L79=$D$139,(($J79-$K79)/$P79),(($J79-SUM($Z79:AQ79))*$Q79))*IF($V79&lt;=AR$2,(DATEDIF(AQ$2,$V79,"D")/365),IF($G79&gt;AQ$2,(DATEDIF($G79,AR$2,"D")/365),1)))))))</f>
        <v>0</v>
      </c>
      <c r="AS79" s="53">
        <f>IF($V79&lt;=AR$2,0,IF($O79&lt;=AR$2,0,IF($G79&gt;=AS$2,0,IF($K79&gt;=$J79,0,IF($O79&lt;=AS$2,($J79-(SUM($K79,SUM($Z79:AR79)))),IF($L79=$D$139,(($J79-$K79)/$P79),(($J79-SUM($Z79:AR79))*$Q79))*IF($V79&lt;=AS$2,(DATEDIF(AR$2,$V79,"D")/365),IF($G79&gt;AR$2,(DATEDIF($G79,AS$2,"D")/365),1)))))))</f>
        <v>0</v>
      </c>
      <c r="AT79" s="53">
        <f>IF($V79&lt;=AS$2,0,IF($O79&lt;=AS$2,0,IF($G79&gt;=AT$2,0,IF($K79&gt;=$J79,0,IF($O79&lt;=AT$2,($J79-(SUM($K79,SUM($Z79:AS79)))),IF($L79=$D$139,(($J79-$K79)/$P79),(($J79-SUM($Z79:AS79))*$Q79))*IF($V79&lt;=AT$2,(DATEDIF(AS$2,$V79,"D")/365),IF($G79&gt;AS$2,(DATEDIF($G79,AT$2,"D")/365),1)))))))</f>
        <v>0</v>
      </c>
      <c r="AU79" s="53">
        <f>IF($V79&lt;=AT$2,0,IF($O79&lt;=AT$2,0,IF($G79&gt;=AU$2,0,IF($K79&gt;=$J79,0,IF($O79&lt;=AU$2,($J79-(SUM($K79,SUM($Z79:AT79)))),IF($L79=$D$139,(($J79-$K79)/$P79),(($J79-SUM($Z79:AT79))*$Q79))*IF($V79&lt;=AU$2,(DATEDIF(AT$2,$V79,"D")/365),IF($G79&gt;AT$2,(DATEDIF($G79,AU$2,"D")/365),1)))))))</f>
        <v>0</v>
      </c>
      <c r="AV79" s="53">
        <f>IF($V79&lt;=AU$2,0,IF($O79&lt;=AU$2,0,IF($G79&gt;=AV$2,0,IF($K79&gt;=$J79,0,IF($O79&lt;=AV$2,($J79-(SUM($K79,SUM($Z79:AU79)))),IF($L79=$D$139,(($J79-$K79)/$P79),(($J79-SUM($Z79:AU79))*$Q79))*IF($V79&lt;=AV$2,(DATEDIF(AU$2,$V79,"D")/365),IF($G79&gt;AU$2,(DATEDIF($G79,AV$2,"D")/365),1)))))))</f>
        <v>0</v>
      </c>
      <c r="AW79" s="53">
        <f>IF($V79&lt;=AV$2,0,IF($O79&lt;=AV$2,0,IF($G79&gt;=AW$2,0,IF($K79&gt;=$J79,0,IF($O79&lt;=AW$2,($J79-(SUM($K79,SUM($Z79:AV79)))),IF($L79=$D$139,(($J79-$K79)/$P79),(($J79-SUM($Z79:AV79))*$Q79))*IF($V79&lt;=AW$2,(DATEDIF(AV$2,$V79,"D")/365),IF($G79&gt;AV$2,(DATEDIF($G79,AW$2,"D")/365),1)))))))</f>
        <v>0</v>
      </c>
      <c r="AX79" s="53">
        <f>IF($V79&lt;=AW$2,0,IF($O79&lt;=AW$2,0,IF($G79&gt;=AX$2,0,IF($K79&gt;=$J79,0,IF($O79&lt;=AX$2,($J79-(SUM($K79,SUM($Z79:AW79)))),IF($L79=$D$139,(($J79-$K79)/$P79),(($J79-SUM($Z79:AW79))*$Q79))*IF($V79&lt;=AX$2,(DATEDIF(AW$2,$V79,"D")/365),IF($G79&gt;AW$2,(DATEDIF($G79,AX$2,"D")/365),1)))))))</f>
        <v>0</v>
      </c>
      <c r="AY79" s="53">
        <f>IF($V79&lt;=AX$2,0,IF($O79&lt;=AX$2,0,IF($G79&gt;=AY$2,0,IF($K79&gt;=$J79,0,IF($O79&lt;=AY$2,($J79-(SUM($K79,SUM($Z79:AX79)))),IF($L79=$D$139,(($J79-$K79)/$P79),(($J79-SUM($Z79:AX79))*$Q79))*IF($V79&lt;=AY$2,(DATEDIF(AX$2,$V79,"D")/365),IF($G79&gt;AX$2,(DATEDIF($G79,AY$2,"D")/365),1)))))))</f>
        <v>0</v>
      </c>
      <c r="AZ79" s="52"/>
      <c r="BA79" s="52"/>
      <c r="BB79" s="126">
        <f>IF($V79&lt;=BB$2,0,IF($G79&gt;=BB$2,0,IF($G79&gt;$W$3,(J79-Z79),IF($G79&lt;=$W$3,J79-SUM(W79,$Z79:Z79),0))))</f>
        <v>0</v>
      </c>
      <c r="BC79" s="53">
        <f t="shared" si="37"/>
        <v>0</v>
      </c>
      <c r="BD79" s="52">
        <f t="shared" si="37"/>
        <v>0</v>
      </c>
      <c r="BE79" s="53">
        <f t="shared" si="37"/>
        <v>0</v>
      </c>
      <c r="BF79" s="52">
        <f t="shared" si="37"/>
        <v>0</v>
      </c>
      <c r="BG79" s="53">
        <f t="shared" si="37"/>
        <v>0</v>
      </c>
      <c r="BH79" s="52">
        <f t="shared" si="37"/>
        <v>0</v>
      </c>
      <c r="BI79" s="53">
        <f t="shared" si="37"/>
        <v>0</v>
      </c>
      <c r="BJ79" s="52">
        <f t="shared" si="37"/>
        <v>0</v>
      </c>
      <c r="BK79" s="53">
        <f t="shared" si="37"/>
        <v>0</v>
      </c>
      <c r="BL79" s="52">
        <f t="shared" si="37"/>
        <v>0</v>
      </c>
      <c r="BM79" s="53">
        <f t="shared" si="37"/>
        <v>0</v>
      </c>
      <c r="BN79" s="52">
        <f t="shared" si="37"/>
        <v>0</v>
      </c>
      <c r="BO79" s="53">
        <f t="shared" si="37"/>
        <v>0</v>
      </c>
      <c r="BP79" s="52">
        <f t="shared" si="37"/>
        <v>0</v>
      </c>
      <c r="BQ79" s="53">
        <f t="shared" si="37"/>
        <v>0</v>
      </c>
      <c r="BR79" s="52">
        <f t="shared" si="37"/>
        <v>0</v>
      </c>
      <c r="BS79" s="53">
        <f t="shared" si="39"/>
        <v>0</v>
      </c>
      <c r="BT79" s="52">
        <f t="shared" si="39"/>
        <v>0</v>
      </c>
      <c r="BU79" s="53">
        <f t="shared" si="39"/>
        <v>0</v>
      </c>
      <c r="BV79" s="52">
        <f t="shared" si="38"/>
        <v>0</v>
      </c>
      <c r="BW79" s="53">
        <f t="shared" si="38"/>
        <v>0</v>
      </c>
      <c r="BX79" s="52">
        <f t="shared" si="38"/>
        <v>0</v>
      </c>
      <c r="BY79" s="53">
        <f t="shared" si="38"/>
        <v>0</v>
      </c>
      <c r="BZ79" s="52">
        <f t="shared" si="38"/>
        <v>0</v>
      </c>
      <c r="CA79" s="53">
        <f t="shared" si="38"/>
        <v>0</v>
      </c>
    </row>
    <row r="80" spans="1:79">
      <c r="A80" s="20">
        <v>79</v>
      </c>
      <c r="B80" s="20" t="s">
        <v>97</v>
      </c>
      <c r="C80" s="20" t="s">
        <v>126</v>
      </c>
      <c r="D80" s="2">
        <v>1985</v>
      </c>
      <c r="E80" s="3">
        <v>4</v>
      </c>
      <c r="F80" s="2">
        <v>1</v>
      </c>
      <c r="G80" s="55">
        <f t="shared" si="21"/>
        <v>31137</v>
      </c>
      <c r="H80" s="4">
        <v>0</v>
      </c>
      <c r="I80" s="1">
        <v>0</v>
      </c>
      <c r="J80" s="51">
        <f t="shared" si="22"/>
        <v>0</v>
      </c>
      <c r="K80" s="54">
        <f t="shared" si="23"/>
        <v>0</v>
      </c>
      <c r="L80" s="4" t="s">
        <v>96</v>
      </c>
      <c r="M80" s="54">
        <f t="shared" si="36"/>
        <v>30</v>
      </c>
      <c r="N80" s="53">
        <f t="shared" si="27"/>
        <v>29.019178082191782</v>
      </c>
      <c r="O80" s="55">
        <f t="shared" si="28"/>
        <v>42094</v>
      </c>
      <c r="P80" s="53">
        <f t="shared" si="29"/>
        <v>0.98082191780821759</v>
      </c>
      <c r="Q80" s="111">
        <f t="shared" si="30"/>
        <v>0</v>
      </c>
      <c r="R80" s="150" t="s">
        <v>130</v>
      </c>
      <c r="S80" s="151">
        <v>17</v>
      </c>
      <c r="T80" s="152">
        <v>4</v>
      </c>
      <c r="U80" s="151">
        <v>2035</v>
      </c>
      <c r="V80" s="116">
        <f t="shared" si="31"/>
        <v>54878</v>
      </c>
      <c r="W80" s="53">
        <f t="shared" si="32"/>
        <v>0</v>
      </c>
      <c r="X80" s="53">
        <f t="shared" si="33"/>
        <v>0</v>
      </c>
      <c r="Y80" s="53">
        <f t="shared" si="34"/>
        <v>0</v>
      </c>
      <c r="Z80" s="53">
        <f t="shared" si="35"/>
        <v>0</v>
      </c>
      <c r="AA80" s="53">
        <f>IF($V80&lt;=Z$2,0,IF($O80&lt;=Z$2,0,IF($G80&gt;=AA$2,0,IF($K80&gt;=$J80,0,IF($O80&lt;=AA$2,($J80-(SUM($K80,SUM($Z80:Z80)))),IF($L80=$D$139,(($J80-$K80)/$P80),(($J80-SUM($Z80:Z80))*$Q80))*IF($V80&lt;=AA$2,(DATEDIF(Z$2,$V80,"D")/365),IF($G80&gt;Z$2,(DATEDIF($G80,AA$2,"D")/365),1)))))))</f>
        <v>0</v>
      </c>
      <c r="AB80" s="53">
        <f>IF($V80&lt;=AA$2,0,IF($O80&lt;=AA$2,0,IF($G80&gt;=AB$2,0,IF($K80&gt;=$J80,0,IF($O80&lt;=AB$2,($J80-(SUM($K80,SUM($Z80:AA80)))),IF($L80=$D$139,(($J80-$K80)/$P80),(($J80-SUM($Z80:AA80))*$Q80))*IF($V80&lt;=AB$2,(DATEDIF(AA$2,$V80,"D")/365),IF($G80&gt;AA$2,(DATEDIF($G80,AB$2,"D")/365),1)))))))</f>
        <v>0</v>
      </c>
      <c r="AC80" s="53">
        <f>IF($V80&lt;=AB$2,0,IF($O80&lt;=AB$2,0,IF($G80&gt;=AC$2,0,IF($K80&gt;=$J80,0,IF($O80&lt;=AC$2,($J80-(SUM($K80,SUM($Z80:AB80)))),IF($L80=$D$139,(($J80-$K80)/$P80),(($J80-SUM($Z80:AB80))*$Q80))*IF($V80&lt;=AC$2,(DATEDIF(AB$2,$V80,"D")/365),IF($G80&gt;AB$2,(DATEDIF($G80,AC$2,"D")/365),1)))))))</f>
        <v>0</v>
      </c>
      <c r="AD80" s="53">
        <f>IF($V80&lt;=AC$2,0,IF($O80&lt;=AC$2,0,IF($G80&gt;=AD$2,0,IF($K80&gt;=$J80,0,IF($O80&lt;=AD$2,($J80-(SUM($K80,SUM($Z80:AC80)))),IF($L80=$D$139,(($J80-$K80)/$P80),(($J80-SUM($Z80:AC80))*$Q80))*IF($V80&lt;=AD$2,(DATEDIF(AC$2,$V80,"D")/365),IF($G80&gt;AC$2,(DATEDIF($G80,AD$2,"D")/365),1)))))))</f>
        <v>0</v>
      </c>
      <c r="AE80" s="53">
        <f>IF($V80&lt;=AD$2,0,IF($O80&lt;=AD$2,0,IF($G80&gt;=AE$2,0,IF($K80&gt;=$J80,0,IF($O80&lt;=AE$2,($J80-(SUM($K80,SUM($Z80:AD80)))),IF($L80=$D$139,(($J80-$K80)/$P80),(($J80-SUM($Z80:AD80))*$Q80))*IF($V80&lt;=AE$2,(DATEDIF(AD$2,$V80,"D")/365),IF($G80&gt;AD$2,(DATEDIF($G80,AE$2,"D")/365),1)))))))</f>
        <v>0</v>
      </c>
      <c r="AF80" s="53">
        <f>IF($V80&lt;=AE$2,0,IF($O80&lt;=AE$2,0,IF($G80&gt;=AF$2,0,IF($K80&gt;=$J80,0,IF($O80&lt;=AF$2,($J80-(SUM($K80,SUM($Z80:AE80)))),IF($L80=$D$139,(($J80-$K80)/$P80),(($J80-SUM($Z80:AE80))*$Q80))*IF($V80&lt;=AF$2,(DATEDIF(AE$2,$V80,"D")/365),IF($G80&gt;AE$2,(DATEDIF($G80,AF$2,"D")/365),1)))))))</f>
        <v>0</v>
      </c>
      <c r="AG80" s="53">
        <f>IF($V80&lt;=AF$2,0,IF($O80&lt;=AF$2,0,IF($G80&gt;=AG$2,0,IF($K80&gt;=$J80,0,IF($O80&lt;=AG$2,($J80-(SUM($K80,SUM($Z80:AF80)))),IF($L80=$D$139,(($J80-$K80)/$P80),(($J80-SUM($Z80:AF80))*$Q80))*IF($V80&lt;=AG$2,(DATEDIF(AF$2,$V80,"D")/365),IF($G80&gt;AF$2,(DATEDIF($G80,AG$2,"D")/365),1)))))))</f>
        <v>0</v>
      </c>
      <c r="AH80" s="53">
        <f>IF($V80&lt;=AG$2,0,IF($O80&lt;=AG$2,0,IF($G80&gt;=AH$2,0,IF($K80&gt;=$J80,0,IF($O80&lt;=AH$2,($J80-(SUM($K80,SUM($Z80:AG80)))),IF($L80=$D$139,(($J80-$K80)/$P80),(($J80-SUM($Z80:AG80))*$Q80))*IF($V80&lt;=AH$2,(DATEDIF(AG$2,$V80,"D")/365),IF($G80&gt;AG$2,(DATEDIF($G80,AH$2,"D")/365),1)))))))</f>
        <v>0</v>
      </c>
      <c r="AI80" s="53">
        <f>IF($V80&lt;=AH$2,0,IF($O80&lt;=AH$2,0,IF($G80&gt;=AI$2,0,IF($K80&gt;=$J80,0,IF($O80&lt;=AI$2,($J80-(SUM($K80,SUM($Z80:AH80)))),IF($L80=$D$139,(($J80-$K80)/$P80),(($J80-SUM($Z80:AH80))*$Q80))*IF($V80&lt;=AI$2,(DATEDIF(AH$2,$V80,"D")/365),IF($G80&gt;AH$2,(DATEDIF($G80,AI$2,"D")/365),1)))))))</f>
        <v>0</v>
      </c>
      <c r="AJ80" s="53">
        <f>IF($V80&lt;=AI$2,0,IF($O80&lt;=AI$2,0,IF($G80&gt;=AJ$2,0,IF($K80&gt;=$J80,0,IF($O80&lt;=AJ$2,($J80-(SUM($K80,SUM($Z80:AI80)))),IF($L80=$D$139,(($J80-$K80)/$P80),(($J80-SUM($Z80:AI80))*$Q80))*IF($V80&lt;=AJ$2,(DATEDIF(AI$2,$V80,"D")/365),IF($G80&gt;AI$2,(DATEDIF($G80,AJ$2,"D")/365),1)))))))</f>
        <v>0</v>
      </c>
      <c r="AK80" s="53">
        <f>IF($V80&lt;=AJ$2,0,IF($O80&lt;=AJ$2,0,IF($G80&gt;=AK$2,0,IF($K80&gt;=$J80,0,IF($O80&lt;=AK$2,($J80-(SUM($K80,SUM($Z80:AJ80)))),IF($L80=$D$139,(($J80-$K80)/$P80),(($J80-SUM($Z80:AJ80))*$Q80))*IF($V80&lt;=AK$2,(DATEDIF(AJ$2,$V80,"D")/365),IF($G80&gt;AJ$2,(DATEDIF($G80,AK$2,"D")/365),1)))))))</f>
        <v>0</v>
      </c>
      <c r="AL80" s="53">
        <f>IF($V80&lt;=AK$2,0,IF($O80&lt;=AK$2,0,IF($G80&gt;=AL$2,0,IF($K80&gt;=$J80,0,IF($O80&lt;=AL$2,($J80-(SUM($K80,SUM($Z80:AK80)))),IF($L80=$D$139,(($J80-$K80)/$P80),(($J80-SUM($Z80:AK80))*$Q80))*IF($V80&lt;=AL$2,(DATEDIF(AK$2,$V80,"D")/365),IF($G80&gt;AK$2,(DATEDIF($G80,AL$2,"D")/365),1)))))))</f>
        <v>0</v>
      </c>
      <c r="AM80" s="53">
        <f>IF($V80&lt;=AL$2,0,IF($O80&lt;=AL$2,0,IF($G80&gt;=AM$2,0,IF($K80&gt;=$J80,0,IF($O80&lt;=AM$2,($J80-(SUM($K80,SUM($Z80:AL80)))),IF($L80=$D$139,(($J80-$K80)/$P80),(($J80-SUM($Z80:AL80))*$Q80))*IF($V80&lt;=AM$2,(DATEDIF(AL$2,$V80,"D")/365),IF($G80&gt;AL$2,(DATEDIF($G80,AM$2,"D")/365),1)))))))</f>
        <v>0</v>
      </c>
      <c r="AN80" s="53">
        <f>IF($V80&lt;=AM$2,0,IF($O80&lt;=AM$2,0,IF($G80&gt;=AN$2,0,IF($K80&gt;=$J80,0,IF($O80&lt;=AN$2,($J80-(SUM($K80,SUM($Z80:AM80)))),IF($L80=$D$139,(($J80-$K80)/$P80),(($J80-SUM($Z80:AM80))*$Q80))*IF($V80&lt;=AN$2,(DATEDIF(AM$2,$V80,"D")/365),IF($G80&gt;AM$2,(DATEDIF($G80,AN$2,"D")/365),1)))))))</f>
        <v>0</v>
      </c>
      <c r="AO80" s="53">
        <f>IF($V80&lt;=AN$2,0,IF($O80&lt;=AN$2,0,IF($G80&gt;=AO$2,0,IF($K80&gt;=$J80,0,IF($O80&lt;=AO$2,($J80-(SUM($K80,SUM($Z80:AN80)))),IF($L80=$D$139,(($J80-$K80)/$P80),(($J80-SUM($Z80:AN80))*$Q80))*IF($V80&lt;=AO$2,(DATEDIF(AN$2,$V80,"D")/365),IF($G80&gt;AN$2,(DATEDIF($G80,AO$2,"D")/365),1)))))))</f>
        <v>0</v>
      </c>
      <c r="AP80" s="53">
        <f>IF($V80&lt;=AO$2,0,IF($O80&lt;=AO$2,0,IF($G80&gt;=AP$2,0,IF($K80&gt;=$J80,0,IF($O80&lt;=AP$2,($J80-(SUM($K80,SUM($Z80:AO80)))),IF($L80=$D$139,(($J80-$K80)/$P80),(($J80-SUM($Z80:AO80))*$Q80))*IF($V80&lt;=AP$2,(DATEDIF(AO$2,$V80,"D")/365),IF($G80&gt;AO$2,(DATEDIF($G80,AP$2,"D")/365),1)))))))</f>
        <v>0</v>
      </c>
      <c r="AQ80" s="53">
        <f>IF($V80&lt;=AP$2,0,IF($O80&lt;=AP$2,0,IF($G80&gt;=AQ$2,0,IF($K80&gt;=$J80,0,IF($O80&lt;=AQ$2,($J80-(SUM($K80,SUM($Z80:AP80)))),IF($L80=$D$139,(($J80-$K80)/$P80),(($J80-SUM($Z80:AP80))*$Q80))*IF($V80&lt;=AQ$2,(DATEDIF(AP$2,$V80,"D")/365),IF($G80&gt;AP$2,(DATEDIF($G80,AQ$2,"D")/365),1)))))))</f>
        <v>0</v>
      </c>
      <c r="AR80" s="53">
        <f>IF($V80&lt;=AQ$2,0,IF($O80&lt;=AQ$2,0,IF($G80&gt;=AR$2,0,IF($K80&gt;=$J80,0,IF($O80&lt;=AR$2,($J80-(SUM($K80,SUM($Z80:AQ80)))),IF($L80=$D$139,(($J80-$K80)/$P80),(($J80-SUM($Z80:AQ80))*$Q80))*IF($V80&lt;=AR$2,(DATEDIF(AQ$2,$V80,"D")/365),IF($G80&gt;AQ$2,(DATEDIF($G80,AR$2,"D")/365),1)))))))</f>
        <v>0</v>
      </c>
      <c r="AS80" s="53">
        <f>IF($V80&lt;=AR$2,0,IF($O80&lt;=AR$2,0,IF($G80&gt;=AS$2,0,IF($K80&gt;=$J80,0,IF($O80&lt;=AS$2,($J80-(SUM($K80,SUM($Z80:AR80)))),IF($L80=$D$139,(($J80-$K80)/$P80),(($J80-SUM($Z80:AR80))*$Q80))*IF($V80&lt;=AS$2,(DATEDIF(AR$2,$V80,"D")/365),IF($G80&gt;AR$2,(DATEDIF($G80,AS$2,"D")/365),1)))))))</f>
        <v>0</v>
      </c>
      <c r="AT80" s="53">
        <f>IF($V80&lt;=AS$2,0,IF($O80&lt;=AS$2,0,IF($G80&gt;=AT$2,0,IF($K80&gt;=$J80,0,IF($O80&lt;=AT$2,($J80-(SUM($K80,SUM($Z80:AS80)))),IF($L80=$D$139,(($J80-$K80)/$P80),(($J80-SUM($Z80:AS80))*$Q80))*IF($V80&lt;=AT$2,(DATEDIF(AS$2,$V80,"D")/365),IF($G80&gt;AS$2,(DATEDIF($G80,AT$2,"D")/365),1)))))))</f>
        <v>0</v>
      </c>
      <c r="AU80" s="53">
        <f>IF($V80&lt;=AT$2,0,IF($O80&lt;=AT$2,0,IF($G80&gt;=AU$2,0,IF($K80&gt;=$J80,0,IF($O80&lt;=AU$2,($J80-(SUM($K80,SUM($Z80:AT80)))),IF($L80=$D$139,(($J80-$K80)/$P80),(($J80-SUM($Z80:AT80))*$Q80))*IF($V80&lt;=AU$2,(DATEDIF(AT$2,$V80,"D")/365),IF($G80&gt;AT$2,(DATEDIF($G80,AU$2,"D")/365),1)))))))</f>
        <v>0</v>
      </c>
      <c r="AV80" s="53">
        <f>IF($V80&lt;=AU$2,0,IF($O80&lt;=AU$2,0,IF($G80&gt;=AV$2,0,IF($K80&gt;=$J80,0,IF($O80&lt;=AV$2,($J80-(SUM($K80,SUM($Z80:AU80)))),IF($L80=$D$139,(($J80-$K80)/$P80),(($J80-SUM($Z80:AU80))*$Q80))*IF($V80&lt;=AV$2,(DATEDIF(AU$2,$V80,"D")/365),IF($G80&gt;AU$2,(DATEDIF($G80,AV$2,"D")/365),1)))))))</f>
        <v>0</v>
      </c>
      <c r="AW80" s="53">
        <f>IF($V80&lt;=AV$2,0,IF($O80&lt;=AV$2,0,IF($G80&gt;=AW$2,0,IF($K80&gt;=$J80,0,IF($O80&lt;=AW$2,($J80-(SUM($K80,SUM($Z80:AV80)))),IF($L80=$D$139,(($J80-$K80)/$P80),(($J80-SUM($Z80:AV80))*$Q80))*IF($V80&lt;=AW$2,(DATEDIF(AV$2,$V80,"D")/365),IF($G80&gt;AV$2,(DATEDIF($G80,AW$2,"D")/365),1)))))))</f>
        <v>0</v>
      </c>
      <c r="AX80" s="53">
        <f>IF($V80&lt;=AW$2,0,IF($O80&lt;=AW$2,0,IF($G80&gt;=AX$2,0,IF($K80&gt;=$J80,0,IF($O80&lt;=AX$2,($J80-(SUM($K80,SUM($Z80:AW80)))),IF($L80=$D$139,(($J80-$K80)/$P80),(($J80-SUM($Z80:AW80))*$Q80))*IF($V80&lt;=AX$2,(DATEDIF(AW$2,$V80,"D")/365),IF($G80&gt;AW$2,(DATEDIF($G80,AX$2,"D")/365),1)))))))</f>
        <v>0</v>
      </c>
      <c r="AY80" s="53">
        <f>IF($V80&lt;=AX$2,0,IF($O80&lt;=AX$2,0,IF($G80&gt;=AY$2,0,IF($K80&gt;=$J80,0,IF($O80&lt;=AY$2,($J80-(SUM($K80,SUM($Z80:AX80)))),IF($L80=$D$139,(($J80-$K80)/$P80),(($J80-SUM($Z80:AX80))*$Q80))*IF($V80&lt;=AY$2,(DATEDIF(AX$2,$V80,"D")/365),IF($G80&gt;AX$2,(DATEDIF($G80,AY$2,"D")/365),1)))))))</f>
        <v>0</v>
      </c>
      <c r="AZ80" s="52"/>
      <c r="BA80" s="52"/>
      <c r="BB80" s="126">
        <f>IF($V80&lt;=BB$2,0,IF($G80&gt;=BB$2,0,IF($G80&gt;$W$3,(J80-Z80),IF($G80&lt;=$W$3,J80-SUM(W80,$Z80:Z80),0))))</f>
        <v>0</v>
      </c>
      <c r="BC80" s="53">
        <f t="shared" si="37"/>
        <v>0</v>
      </c>
      <c r="BD80" s="52">
        <f t="shared" si="37"/>
        <v>0</v>
      </c>
      <c r="BE80" s="53">
        <f t="shared" si="37"/>
        <v>0</v>
      </c>
      <c r="BF80" s="52">
        <f t="shared" si="37"/>
        <v>0</v>
      </c>
      <c r="BG80" s="53">
        <f t="shared" si="37"/>
        <v>0</v>
      </c>
      <c r="BH80" s="52">
        <f t="shared" si="37"/>
        <v>0</v>
      </c>
      <c r="BI80" s="53">
        <f t="shared" si="37"/>
        <v>0</v>
      </c>
      <c r="BJ80" s="52">
        <f t="shared" si="37"/>
        <v>0</v>
      </c>
      <c r="BK80" s="53">
        <f t="shared" si="37"/>
        <v>0</v>
      </c>
      <c r="BL80" s="52">
        <f t="shared" si="37"/>
        <v>0</v>
      </c>
      <c r="BM80" s="53">
        <f t="shared" si="37"/>
        <v>0</v>
      </c>
      <c r="BN80" s="52">
        <f t="shared" si="37"/>
        <v>0</v>
      </c>
      <c r="BO80" s="53">
        <f t="shared" si="37"/>
        <v>0</v>
      </c>
      <c r="BP80" s="52">
        <f t="shared" si="37"/>
        <v>0</v>
      </c>
      <c r="BQ80" s="53">
        <f t="shared" si="37"/>
        <v>0</v>
      </c>
      <c r="BR80" s="52">
        <f t="shared" si="37"/>
        <v>0</v>
      </c>
      <c r="BS80" s="53">
        <f t="shared" si="39"/>
        <v>0</v>
      </c>
      <c r="BT80" s="52">
        <f t="shared" si="39"/>
        <v>0</v>
      </c>
      <c r="BU80" s="53">
        <f t="shared" si="39"/>
        <v>0</v>
      </c>
      <c r="BV80" s="52">
        <f t="shared" si="38"/>
        <v>0</v>
      </c>
      <c r="BW80" s="53">
        <f t="shared" si="38"/>
        <v>0</v>
      </c>
      <c r="BX80" s="52">
        <f t="shared" si="38"/>
        <v>0</v>
      </c>
      <c r="BY80" s="53">
        <f t="shared" si="38"/>
        <v>0</v>
      </c>
      <c r="BZ80" s="52">
        <f t="shared" si="38"/>
        <v>0</v>
      </c>
      <c r="CA80" s="53">
        <f t="shared" si="38"/>
        <v>0</v>
      </c>
    </row>
    <row r="81" spans="1:79">
      <c r="A81" s="20">
        <v>80</v>
      </c>
      <c r="B81" s="20" t="s">
        <v>97</v>
      </c>
      <c r="C81" s="20" t="s">
        <v>126</v>
      </c>
      <c r="D81" s="2">
        <v>1985</v>
      </c>
      <c r="E81" s="3">
        <v>4</v>
      </c>
      <c r="F81" s="2">
        <v>1</v>
      </c>
      <c r="G81" s="55">
        <f t="shared" si="21"/>
        <v>31137</v>
      </c>
      <c r="H81" s="4">
        <v>0</v>
      </c>
      <c r="I81" s="1">
        <v>0</v>
      </c>
      <c r="J81" s="51">
        <f t="shared" si="22"/>
        <v>0</v>
      </c>
      <c r="K81" s="54">
        <f t="shared" si="23"/>
        <v>0</v>
      </c>
      <c r="L81" s="4" t="s">
        <v>96</v>
      </c>
      <c r="M81" s="54">
        <f t="shared" si="36"/>
        <v>30</v>
      </c>
      <c r="N81" s="53">
        <f t="shared" si="27"/>
        <v>29.019178082191782</v>
      </c>
      <c r="O81" s="55">
        <f t="shared" si="28"/>
        <v>42094</v>
      </c>
      <c r="P81" s="53">
        <f t="shared" si="29"/>
        <v>0.98082191780821759</v>
      </c>
      <c r="Q81" s="111">
        <f t="shared" si="30"/>
        <v>0</v>
      </c>
      <c r="R81" s="150" t="s">
        <v>130</v>
      </c>
      <c r="S81" s="151">
        <v>17</v>
      </c>
      <c r="T81" s="152">
        <v>4</v>
      </c>
      <c r="U81" s="151">
        <v>2035</v>
      </c>
      <c r="V81" s="116">
        <f t="shared" si="31"/>
        <v>54878</v>
      </c>
      <c r="W81" s="53">
        <f t="shared" si="32"/>
        <v>0</v>
      </c>
      <c r="X81" s="53">
        <f t="shared" si="33"/>
        <v>0</v>
      </c>
      <c r="Y81" s="53">
        <f t="shared" si="34"/>
        <v>0</v>
      </c>
      <c r="Z81" s="53">
        <f t="shared" si="35"/>
        <v>0</v>
      </c>
      <c r="AA81" s="53">
        <f>IF($V81&lt;=Z$2,0,IF($O81&lt;=Z$2,0,IF($G81&gt;=AA$2,0,IF($K81&gt;=$J81,0,IF($O81&lt;=AA$2,($J81-(SUM($K81,SUM($Z81:Z81)))),IF($L81=$D$139,(($J81-$K81)/$P81),(($J81-SUM($Z81:Z81))*$Q81))*IF($V81&lt;=AA$2,(DATEDIF(Z$2,$V81,"D")/365),IF($G81&gt;Z$2,(DATEDIF($G81,AA$2,"D")/365),1)))))))</f>
        <v>0</v>
      </c>
      <c r="AB81" s="53">
        <f>IF($V81&lt;=AA$2,0,IF($O81&lt;=AA$2,0,IF($G81&gt;=AB$2,0,IF($K81&gt;=$J81,0,IF($O81&lt;=AB$2,($J81-(SUM($K81,SUM($Z81:AA81)))),IF($L81=$D$139,(($J81-$K81)/$P81),(($J81-SUM($Z81:AA81))*$Q81))*IF($V81&lt;=AB$2,(DATEDIF(AA$2,$V81,"D")/365),IF($G81&gt;AA$2,(DATEDIF($G81,AB$2,"D")/365),1)))))))</f>
        <v>0</v>
      </c>
      <c r="AC81" s="53">
        <f>IF($V81&lt;=AB$2,0,IF($O81&lt;=AB$2,0,IF($G81&gt;=AC$2,0,IF($K81&gt;=$J81,0,IF($O81&lt;=AC$2,($J81-(SUM($K81,SUM($Z81:AB81)))),IF($L81=$D$139,(($J81-$K81)/$P81),(($J81-SUM($Z81:AB81))*$Q81))*IF($V81&lt;=AC$2,(DATEDIF(AB$2,$V81,"D")/365),IF($G81&gt;AB$2,(DATEDIF($G81,AC$2,"D")/365),1)))))))</f>
        <v>0</v>
      </c>
      <c r="AD81" s="53">
        <f>IF($V81&lt;=AC$2,0,IF($O81&lt;=AC$2,0,IF($G81&gt;=AD$2,0,IF($K81&gt;=$J81,0,IF($O81&lt;=AD$2,($J81-(SUM($K81,SUM($Z81:AC81)))),IF($L81=$D$139,(($J81-$K81)/$P81),(($J81-SUM($Z81:AC81))*$Q81))*IF($V81&lt;=AD$2,(DATEDIF(AC$2,$V81,"D")/365),IF($G81&gt;AC$2,(DATEDIF($G81,AD$2,"D")/365),1)))))))</f>
        <v>0</v>
      </c>
      <c r="AE81" s="53">
        <f>IF($V81&lt;=AD$2,0,IF($O81&lt;=AD$2,0,IF($G81&gt;=AE$2,0,IF($K81&gt;=$J81,0,IF($O81&lt;=AE$2,($J81-(SUM($K81,SUM($Z81:AD81)))),IF($L81=$D$139,(($J81-$K81)/$P81),(($J81-SUM($Z81:AD81))*$Q81))*IF($V81&lt;=AE$2,(DATEDIF(AD$2,$V81,"D")/365),IF($G81&gt;AD$2,(DATEDIF($G81,AE$2,"D")/365),1)))))))</f>
        <v>0</v>
      </c>
      <c r="AF81" s="53">
        <f>IF($V81&lt;=AE$2,0,IF($O81&lt;=AE$2,0,IF($G81&gt;=AF$2,0,IF($K81&gt;=$J81,0,IF($O81&lt;=AF$2,($J81-(SUM($K81,SUM($Z81:AE81)))),IF($L81=$D$139,(($J81-$K81)/$P81),(($J81-SUM($Z81:AE81))*$Q81))*IF($V81&lt;=AF$2,(DATEDIF(AE$2,$V81,"D")/365),IF($G81&gt;AE$2,(DATEDIF($G81,AF$2,"D")/365),1)))))))</f>
        <v>0</v>
      </c>
      <c r="AG81" s="53">
        <f>IF($V81&lt;=AF$2,0,IF($O81&lt;=AF$2,0,IF($G81&gt;=AG$2,0,IF($K81&gt;=$J81,0,IF($O81&lt;=AG$2,($J81-(SUM($K81,SUM($Z81:AF81)))),IF($L81=$D$139,(($J81-$K81)/$P81),(($J81-SUM($Z81:AF81))*$Q81))*IF($V81&lt;=AG$2,(DATEDIF(AF$2,$V81,"D")/365),IF($G81&gt;AF$2,(DATEDIF($G81,AG$2,"D")/365),1)))))))</f>
        <v>0</v>
      </c>
      <c r="AH81" s="53">
        <f>IF($V81&lt;=AG$2,0,IF($O81&lt;=AG$2,0,IF($G81&gt;=AH$2,0,IF($K81&gt;=$J81,0,IF($O81&lt;=AH$2,($J81-(SUM($K81,SUM($Z81:AG81)))),IF($L81=$D$139,(($J81-$K81)/$P81),(($J81-SUM($Z81:AG81))*$Q81))*IF($V81&lt;=AH$2,(DATEDIF(AG$2,$V81,"D")/365),IF($G81&gt;AG$2,(DATEDIF($G81,AH$2,"D")/365),1)))))))</f>
        <v>0</v>
      </c>
      <c r="AI81" s="53">
        <f>IF($V81&lt;=AH$2,0,IF($O81&lt;=AH$2,0,IF($G81&gt;=AI$2,0,IF($K81&gt;=$J81,0,IF($O81&lt;=AI$2,($J81-(SUM($K81,SUM($Z81:AH81)))),IF($L81=$D$139,(($J81-$K81)/$P81),(($J81-SUM($Z81:AH81))*$Q81))*IF($V81&lt;=AI$2,(DATEDIF(AH$2,$V81,"D")/365),IF($G81&gt;AH$2,(DATEDIF($G81,AI$2,"D")/365),1)))))))</f>
        <v>0</v>
      </c>
      <c r="AJ81" s="53">
        <f>IF($V81&lt;=AI$2,0,IF($O81&lt;=AI$2,0,IF($G81&gt;=AJ$2,0,IF($K81&gt;=$J81,0,IF($O81&lt;=AJ$2,($J81-(SUM($K81,SUM($Z81:AI81)))),IF($L81=$D$139,(($J81-$K81)/$P81),(($J81-SUM($Z81:AI81))*$Q81))*IF($V81&lt;=AJ$2,(DATEDIF(AI$2,$V81,"D")/365),IF($G81&gt;AI$2,(DATEDIF($G81,AJ$2,"D")/365),1)))))))</f>
        <v>0</v>
      </c>
      <c r="AK81" s="53">
        <f>IF($V81&lt;=AJ$2,0,IF($O81&lt;=AJ$2,0,IF($G81&gt;=AK$2,0,IF($K81&gt;=$J81,0,IF($O81&lt;=AK$2,($J81-(SUM($K81,SUM($Z81:AJ81)))),IF($L81=$D$139,(($J81-$K81)/$P81),(($J81-SUM($Z81:AJ81))*$Q81))*IF($V81&lt;=AK$2,(DATEDIF(AJ$2,$V81,"D")/365),IF($G81&gt;AJ$2,(DATEDIF($G81,AK$2,"D")/365),1)))))))</f>
        <v>0</v>
      </c>
      <c r="AL81" s="53">
        <f>IF($V81&lt;=AK$2,0,IF($O81&lt;=AK$2,0,IF($G81&gt;=AL$2,0,IF($K81&gt;=$J81,0,IF($O81&lt;=AL$2,($J81-(SUM($K81,SUM($Z81:AK81)))),IF($L81=$D$139,(($J81-$K81)/$P81),(($J81-SUM($Z81:AK81))*$Q81))*IF($V81&lt;=AL$2,(DATEDIF(AK$2,$V81,"D")/365),IF($G81&gt;AK$2,(DATEDIF($G81,AL$2,"D")/365),1)))))))</f>
        <v>0</v>
      </c>
      <c r="AM81" s="53">
        <f>IF($V81&lt;=AL$2,0,IF($O81&lt;=AL$2,0,IF($G81&gt;=AM$2,0,IF($K81&gt;=$J81,0,IF($O81&lt;=AM$2,($J81-(SUM($K81,SUM($Z81:AL81)))),IF($L81=$D$139,(($J81-$K81)/$P81),(($J81-SUM($Z81:AL81))*$Q81))*IF($V81&lt;=AM$2,(DATEDIF(AL$2,$V81,"D")/365),IF($G81&gt;AL$2,(DATEDIF($G81,AM$2,"D")/365),1)))))))</f>
        <v>0</v>
      </c>
      <c r="AN81" s="53">
        <f>IF($V81&lt;=AM$2,0,IF($O81&lt;=AM$2,0,IF($G81&gt;=AN$2,0,IF($K81&gt;=$J81,0,IF($O81&lt;=AN$2,($J81-(SUM($K81,SUM($Z81:AM81)))),IF($L81=$D$139,(($J81-$K81)/$P81),(($J81-SUM($Z81:AM81))*$Q81))*IF($V81&lt;=AN$2,(DATEDIF(AM$2,$V81,"D")/365),IF($G81&gt;AM$2,(DATEDIF($G81,AN$2,"D")/365),1)))))))</f>
        <v>0</v>
      </c>
      <c r="AO81" s="53">
        <f>IF($V81&lt;=AN$2,0,IF($O81&lt;=AN$2,0,IF($G81&gt;=AO$2,0,IF($K81&gt;=$J81,0,IF($O81&lt;=AO$2,($J81-(SUM($K81,SUM($Z81:AN81)))),IF($L81=$D$139,(($J81-$K81)/$P81),(($J81-SUM($Z81:AN81))*$Q81))*IF($V81&lt;=AO$2,(DATEDIF(AN$2,$V81,"D")/365),IF($G81&gt;AN$2,(DATEDIF($G81,AO$2,"D")/365),1)))))))</f>
        <v>0</v>
      </c>
      <c r="AP81" s="53">
        <f>IF($V81&lt;=AO$2,0,IF($O81&lt;=AO$2,0,IF($G81&gt;=AP$2,0,IF($K81&gt;=$J81,0,IF($O81&lt;=AP$2,($J81-(SUM($K81,SUM($Z81:AO81)))),IF($L81=$D$139,(($J81-$K81)/$P81),(($J81-SUM($Z81:AO81))*$Q81))*IF($V81&lt;=AP$2,(DATEDIF(AO$2,$V81,"D")/365),IF($G81&gt;AO$2,(DATEDIF($G81,AP$2,"D")/365),1)))))))</f>
        <v>0</v>
      </c>
      <c r="AQ81" s="53">
        <f>IF($V81&lt;=AP$2,0,IF($O81&lt;=AP$2,0,IF($G81&gt;=AQ$2,0,IF($K81&gt;=$J81,0,IF($O81&lt;=AQ$2,($J81-(SUM($K81,SUM($Z81:AP81)))),IF($L81=$D$139,(($J81-$K81)/$P81),(($J81-SUM($Z81:AP81))*$Q81))*IF($V81&lt;=AQ$2,(DATEDIF(AP$2,$V81,"D")/365),IF($G81&gt;AP$2,(DATEDIF($G81,AQ$2,"D")/365),1)))))))</f>
        <v>0</v>
      </c>
      <c r="AR81" s="53">
        <f>IF($V81&lt;=AQ$2,0,IF($O81&lt;=AQ$2,0,IF($G81&gt;=AR$2,0,IF($K81&gt;=$J81,0,IF($O81&lt;=AR$2,($J81-(SUM($K81,SUM($Z81:AQ81)))),IF($L81=$D$139,(($J81-$K81)/$P81),(($J81-SUM($Z81:AQ81))*$Q81))*IF($V81&lt;=AR$2,(DATEDIF(AQ$2,$V81,"D")/365),IF($G81&gt;AQ$2,(DATEDIF($G81,AR$2,"D")/365),1)))))))</f>
        <v>0</v>
      </c>
      <c r="AS81" s="53">
        <f>IF($V81&lt;=AR$2,0,IF($O81&lt;=AR$2,0,IF($G81&gt;=AS$2,0,IF($K81&gt;=$J81,0,IF($O81&lt;=AS$2,($J81-(SUM($K81,SUM($Z81:AR81)))),IF($L81=$D$139,(($J81-$K81)/$P81),(($J81-SUM($Z81:AR81))*$Q81))*IF($V81&lt;=AS$2,(DATEDIF(AR$2,$V81,"D")/365),IF($G81&gt;AR$2,(DATEDIF($G81,AS$2,"D")/365),1)))))))</f>
        <v>0</v>
      </c>
      <c r="AT81" s="53">
        <f>IF($V81&lt;=AS$2,0,IF($O81&lt;=AS$2,0,IF($G81&gt;=AT$2,0,IF($K81&gt;=$J81,0,IF($O81&lt;=AT$2,($J81-(SUM($K81,SUM($Z81:AS81)))),IF($L81=$D$139,(($J81-$K81)/$P81),(($J81-SUM($Z81:AS81))*$Q81))*IF($V81&lt;=AT$2,(DATEDIF(AS$2,$V81,"D")/365),IF($G81&gt;AS$2,(DATEDIF($G81,AT$2,"D")/365),1)))))))</f>
        <v>0</v>
      </c>
      <c r="AU81" s="53">
        <f>IF($V81&lt;=AT$2,0,IF($O81&lt;=AT$2,0,IF($G81&gt;=AU$2,0,IF($K81&gt;=$J81,0,IF($O81&lt;=AU$2,($J81-(SUM($K81,SUM($Z81:AT81)))),IF($L81=$D$139,(($J81-$K81)/$P81),(($J81-SUM($Z81:AT81))*$Q81))*IF($V81&lt;=AU$2,(DATEDIF(AT$2,$V81,"D")/365),IF($G81&gt;AT$2,(DATEDIF($G81,AU$2,"D")/365),1)))))))</f>
        <v>0</v>
      </c>
      <c r="AV81" s="53">
        <f>IF($V81&lt;=AU$2,0,IF($O81&lt;=AU$2,0,IF($G81&gt;=AV$2,0,IF($K81&gt;=$J81,0,IF($O81&lt;=AV$2,($J81-(SUM($K81,SUM($Z81:AU81)))),IF($L81=$D$139,(($J81-$K81)/$P81),(($J81-SUM($Z81:AU81))*$Q81))*IF($V81&lt;=AV$2,(DATEDIF(AU$2,$V81,"D")/365),IF($G81&gt;AU$2,(DATEDIF($G81,AV$2,"D")/365),1)))))))</f>
        <v>0</v>
      </c>
      <c r="AW81" s="53">
        <f>IF($V81&lt;=AV$2,0,IF($O81&lt;=AV$2,0,IF($G81&gt;=AW$2,0,IF($K81&gt;=$J81,0,IF($O81&lt;=AW$2,($J81-(SUM($K81,SUM($Z81:AV81)))),IF($L81=$D$139,(($J81-$K81)/$P81),(($J81-SUM($Z81:AV81))*$Q81))*IF($V81&lt;=AW$2,(DATEDIF(AV$2,$V81,"D")/365),IF($G81&gt;AV$2,(DATEDIF($G81,AW$2,"D")/365),1)))))))</f>
        <v>0</v>
      </c>
      <c r="AX81" s="53">
        <f>IF($V81&lt;=AW$2,0,IF($O81&lt;=AW$2,0,IF($G81&gt;=AX$2,0,IF($K81&gt;=$J81,0,IF($O81&lt;=AX$2,($J81-(SUM($K81,SUM($Z81:AW81)))),IF($L81=$D$139,(($J81-$K81)/$P81),(($J81-SUM($Z81:AW81))*$Q81))*IF($V81&lt;=AX$2,(DATEDIF(AW$2,$V81,"D")/365),IF($G81&gt;AW$2,(DATEDIF($G81,AX$2,"D")/365),1)))))))</f>
        <v>0</v>
      </c>
      <c r="AY81" s="53">
        <f>IF($V81&lt;=AX$2,0,IF($O81&lt;=AX$2,0,IF($G81&gt;=AY$2,0,IF($K81&gt;=$J81,0,IF($O81&lt;=AY$2,($J81-(SUM($K81,SUM($Z81:AX81)))),IF($L81=$D$139,(($J81-$K81)/$P81),(($J81-SUM($Z81:AX81))*$Q81))*IF($V81&lt;=AY$2,(DATEDIF(AX$2,$V81,"D")/365),IF($G81&gt;AX$2,(DATEDIF($G81,AY$2,"D")/365),1)))))))</f>
        <v>0</v>
      </c>
      <c r="AZ81" s="52"/>
      <c r="BA81" s="52"/>
      <c r="BB81" s="126">
        <f>IF($V81&lt;=BB$2,0,IF($G81&gt;=BB$2,0,IF($G81&gt;$W$3,(J81-Z81),IF($G81&lt;=$W$3,J81-SUM(W81,$Z81:Z81),0))))</f>
        <v>0</v>
      </c>
      <c r="BC81" s="53">
        <f t="shared" si="37"/>
        <v>0</v>
      </c>
      <c r="BD81" s="52">
        <f t="shared" si="37"/>
        <v>0</v>
      </c>
      <c r="BE81" s="53">
        <f t="shared" si="37"/>
        <v>0</v>
      </c>
      <c r="BF81" s="52">
        <f t="shared" si="37"/>
        <v>0</v>
      </c>
      <c r="BG81" s="53">
        <f t="shared" si="37"/>
        <v>0</v>
      </c>
      <c r="BH81" s="52">
        <f t="shared" si="37"/>
        <v>0</v>
      </c>
      <c r="BI81" s="53">
        <f t="shared" si="37"/>
        <v>0</v>
      </c>
      <c r="BJ81" s="52">
        <f t="shared" si="37"/>
        <v>0</v>
      </c>
      <c r="BK81" s="53">
        <f t="shared" si="37"/>
        <v>0</v>
      </c>
      <c r="BL81" s="52">
        <f t="shared" si="37"/>
        <v>0</v>
      </c>
      <c r="BM81" s="53">
        <f t="shared" si="37"/>
        <v>0</v>
      </c>
      <c r="BN81" s="52">
        <f t="shared" si="37"/>
        <v>0</v>
      </c>
      <c r="BO81" s="53">
        <f t="shared" si="37"/>
        <v>0</v>
      </c>
      <c r="BP81" s="52">
        <f t="shared" si="37"/>
        <v>0</v>
      </c>
      <c r="BQ81" s="53">
        <f t="shared" si="37"/>
        <v>0</v>
      </c>
      <c r="BR81" s="52">
        <f t="shared" si="37"/>
        <v>0</v>
      </c>
      <c r="BS81" s="53">
        <f t="shared" si="39"/>
        <v>0</v>
      </c>
      <c r="BT81" s="52">
        <f t="shared" si="39"/>
        <v>0</v>
      </c>
      <c r="BU81" s="53">
        <f t="shared" si="39"/>
        <v>0</v>
      </c>
      <c r="BV81" s="52">
        <f t="shared" si="38"/>
        <v>0</v>
      </c>
      <c r="BW81" s="53">
        <f t="shared" si="38"/>
        <v>0</v>
      </c>
      <c r="BX81" s="52">
        <f t="shared" si="38"/>
        <v>0</v>
      </c>
      <c r="BY81" s="53">
        <f t="shared" si="38"/>
        <v>0</v>
      </c>
      <c r="BZ81" s="52">
        <f t="shared" si="38"/>
        <v>0</v>
      </c>
      <c r="CA81" s="53">
        <f t="shared" si="38"/>
        <v>0</v>
      </c>
    </row>
    <row r="82" spans="1:79">
      <c r="A82" s="20">
        <v>81</v>
      </c>
      <c r="B82" s="20" t="s">
        <v>97</v>
      </c>
      <c r="C82" s="20" t="s">
        <v>126</v>
      </c>
      <c r="D82" s="2">
        <v>1985</v>
      </c>
      <c r="E82" s="3">
        <v>4</v>
      </c>
      <c r="F82" s="2">
        <v>1</v>
      </c>
      <c r="G82" s="55">
        <f t="shared" si="21"/>
        <v>31137</v>
      </c>
      <c r="H82" s="4">
        <v>0</v>
      </c>
      <c r="I82" s="1">
        <v>0</v>
      </c>
      <c r="J82" s="51">
        <f t="shared" si="22"/>
        <v>0</v>
      </c>
      <c r="K82" s="54">
        <f t="shared" si="23"/>
        <v>0</v>
      </c>
      <c r="L82" s="4" t="s">
        <v>96</v>
      </c>
      <c r="M82" s="54">
        <f t="shared" si="36"/>
        <v>30</v>
      </c>
      <c r="N82" s="53">
        <f t="shared" si="27"/>
        <v>29.019178082191782</v>
      </c>
      <c r="O82" s="55">
        <f t="shared" si="28"/>
        <v>42094</v>
      </c>
      <c r="P82" s="53">
        <f t="shared" si="29"/>
        <v>0.98082191780821759</v>
      </c>
      <c r="Q82" s="111">
        <f t="shared" si="30"/>
        <v>0</v>
      </c>
      <c r="R82" s="150" t="s">
        <v>130</v>
      </c>
      <c r="S82" s="151">
        <v>17</v>
      </c>
      <c r="T82" s="152">
        <v>4</v>
      </c>
      <c r="U82" s="151">
        <v>2035</v>
      </c>
      <c r="V82" s="116">
        <f t="shared" si="31"/>
        <v>54878</v>
      </c>
      <c r="W82" s="53">
        <f t="shared" si="32"/>
        <v>0</v>
      </c>
      <c r="X82" s="53">
        <f t="shared" si="33"/>
        <v>0</v>
      </c>
      <c r="Y82" s="53">
        <f t="shared" si="34"/>
        <v>0</v>
      </c>
      <c r="Z82" s="53">
        <f t="shared" si="35"/>
        <v>0</v>
      </c>
      <c r="AA82" s="53">
        <f>IF($V82&lt;=Z$2,0,IF($O82&lt;=Z$2,0,IF($G82&gt;=AA$2,0,IF($K82&gt;=$J82,0,IF($O82&lt;=AA$2,($J82-(SUM($K82,SUM($Z82:Z82)))),IF($L82=$D$139,(($J82-$K82)/$P82),(($J82-SUM($Z82:Z82))*$Q82))*IF($V82&lt;=AA$2,(DATEDIF(Z$2,$V82,"D")/365),IF($G82&gt;Z$2,(DATEDIF($G82,AA$2,"D")/365),1)))))))</f>
        <v>0</v>
      </c>
      <c r="AB82" s="53">
        <f>IF($V82&lt;=AA$2,0,IF($O82&lt;=AA$2,0,IF($G82&gt;=AB$2,0,IF($K82&gt;=$J82,0,IF($O82&lt;=AB$2,($J82-(SUM($K82,SUM($Z82:AA82)))),IF($L82=$D$139,(($J82-$K82)/$P82),(($J82-SUM($Z82:AA82))*$Q82))*IF($V82&lt;=AB$2,(DATEDIF(AA$2,$V82,"D")/365),IF($G82&gt;AA$2,(DATEDIF($G82,AB$2,"D")/365),1)))))))</f>
        <v>0</v>
      </c>
      <c r="AC82" s="53">
        <f>IF($V82&lt;=AB$2,0,IF($O82&lt;=AB$2,0,IF($G82&gt;=AC$2,0,IF($K82&gt;=$J82,0,IF($O82&lt;=AC$2,($J82-(SUM($K82,SUM($Z82:AB82)))),IF($L82=$D$139,(($J82-$K82)/$P82),(($J82-SUM($Z82:AB82))*$Q82))*IF($V82&lt;=AC$2,(DATEDIF(AB$2,$V82,"D")/365),IF($G82&gt;AB$2,(DATEDIF($G82,AC$2,"D")/365),1)))))))</f>
        <v>0</v>
      </c>
      <c r="AD82" s="53">
        <f>IF($V82&lt;=AC$2,0,IF($O82&lt;=AC$2,0,IF($G82&gt;=AD$2,0,IF($K82&gt;=$J82,0,IF($O82&lt;=AD$2,($J82-(SUM($K82,SUM($Z82:AC82)))),IF($L82=$D$139,(($J82-$K82)/$P82),(($J82-SUM($Z82:AC82))*$Q82))*IF($V82&lt;=AD$2,(DATEDIF(AC$2,$V82,"D")/365),IF($G82&gt;AC$2,(DATEDIF($G82,AD$2,"D")/365),1)))))))</f>
        <v>0</v>
      </c>
      <c r="AE82" s="53">
        <f>IF($V82&lt;=AD$2,0,IF($O82&lt;=AD$2,0,IF($G82&gt;=AE$2,0,IF($K82&gt;=$J82,0,IF($O82&lt;=AE$2,($J82-(SUM($K82,SUM($Z82:AD82)))),IF($L82=$D$139,(($J82-$K82)/$P82),(($J82-SUM($Z82:AD82))*$Q82))*IF($V82&lt;=AE$2,(DATEDIF(AD$2,$V82,"D")/365),IF($G82&gt;AD$2,(DATEDIF($G82,AE$2,"D")/365),1)))))))</f>
        <v>0</v>
      </c>
      <c r="AF82" s="53">
        <f>IF($V82&lt;=AE$2,0,IF($O82&lt;=AE$2,0,IF($G82&gt;=AF$2,0,IF($K82&gt;=$J82,0,IF($O82&lt;=AF$2,($J82-(SUM($K82,SUM($Z82:AE82)))),IF($L82=$D$139,(($J82-$K82)/$P82),(($J82-SUM($Z82:AE82))*$Q82))*IF($V82&lt;=AF$2,(DATEDIF(AE$2,$V82,"D")/365),IF($G82&gt;AE$2,(DATEDIF($G82,AF$2,"D")/365),1)))))))</f>
        <v>0</v>
      </c>
      <c r="AG82" s="53">
        <f>IF($V82&lt;=AF$2,0,IF($O82&lt;=AF$2,0,IF($G82&gt;=AG$2,0,IF($K82&gt;=$J82,0,IF($O82&lt;=AG$2,($J82-(SUM($K82,SUM($Z82:AF82)))),IF($L82=$D$139,(($J82-$K82)/$P82),(($J82-SUM($Z82:AF82))*$Q82))*IF($V82&lt;=AG$2,(DATEDIF(AF$2,$V82,"D")/365),IF($G82&gt;AF$2,(DATEDIF($G82,AG$2,"D")/365),1)))))))</f>
        <v>0</v>
      </c>
      <c r="AH82" s="53">
        <f>IF($V82&lt;=AG$2,0,IF($O82&lt;=AG$2,0,IF($G82&gt;=AH$2,0,IF($K82&gt;=$J82,0,IF($O82&lt;=AH$2,($J82-(SUM($K82,SUM($Z82:AG82)))),IF($L82=$D$139,(($J82-$K82)/$P82),(($J82-SUM($Z82:AG82))*$Q82))*IF($V82&lt;=AH$2,(DATEDIF(AG$2,$V82,"D")/365),IF($G82&gt;AG$2,(DATEDIF($G82,AH$2,"D")/365),1)))))))</f>
        <v>0</v>
      </c>
      <c r="AI82" s="53">
        <f>IF($V82&lt;=AH$2,0,IF($O82&lt;=AH$2,0,IF($G82&gt;=AI$2,0,IF($K82&gt;=$J82,0,IF($O82&lt;=AI$2,($J82-(SUM($K82,SUM($Z82:AH82)))),IF($L82=$D$139,(($J82-$K82)/$P82),(($J82-SUM($Z82:AH82))*$Q82))*IF($V82&lt;=AI$2,(DATEDIF(AH$2,$V82,"D")/365),IF($G82&gt;AH$2,(DATEDIF($G82,AI$2,"D")/365),1)))))))</f>
        <v>0</v>
      </c>
      <c r="AJ82" s="53">
        <f>IF($V82&lt;=AI$2,0,IF($O82&lt;=AI$2,0,IF($G82&gt;=AJ$2,0,IF($K82&gt;=$J82,0,IF($O82&lt;=AJ$2,($J82-(SUM($K82,SUM($Z82:AI82)))),IF($L82=$D$139,(($J82-$K82)/$P82),(($J82-SUM($Z82:AI82))*$Q82))*IF($V82&lt;=AJ$2,(DATEDIF(AI$2,$V82,"D")/365),IF($G82&gt;AI$2,(DATEDIF($G82,AJ$2,"D")/365),1)))))))</f>
        <v>0</v>
      </c>
      <c r="AK82" s="53">
        <f>IF($V82&lt;=AJ$2,0,IF($O82&lt;=AJ$2,0,IF($G82&gt;=AK$2,0,IF($K82&gt;=$J82,0,IF($O82&lt;=AK$2,($J82-(SUM($K82,SUM($Z82:AJ82)))),IF($L82=$D$139,(($J82-$K82)/$P82),(($J82-SUM($Z82:AJ82))*$Q82))*IF($V82&lt;=AK$2,(DATEDIF(AJ$2,$V82,"D")/365),IF($G82&gt;AJ$2,(DATEDIF($G82,AK$2,"D")/365),1)))))))</f>
        <v>0</v>
      </c>
      <c r="AL82" s="53">
        <f>IF($V82&lt;=AK$2,0,IF($O82&lt;=AK$2,0,IF($G82&gt;=AL$2,0,IF($K82&gt;=$J82,0,IF($O82&lt;=AL$2,($J82-(SUM($K82,SUM($Z82:AK82)))),IF($L82=$D$139,(($J82-$K82)/$P82),(($J82-SUM($Z82:AK82))*$Q82))*IF($V82&lt;=AL$2,(DATEDIF(AK$2,$V82,"D")/365),IF($G82&gt;AK$2,(DATEDIF($G82,AL$2,"D")/365),1)))))))</f>
        <v>0</v>
      </c>
      <c r="AM82" s="53">
        <f>IF($V82&lt;=AL$2,0,IF($O82&lt;=AL$2,0,IF($G82&gt;=AM$2,0,IF($K82&gt;=$J82,0,IF($O82&lt;=AM$2,($J82-(SUM($K82,SUM($Z82:AL82)))),IF($L82=$D$139,(($J82-$K82)/$P82),(($J82-SUM($Z82:AL82))*$Q82))*IF($V82&lt;=AM$2,(DATEDIF(AL$2,$V82,"D")/365),IF($G82&gt;AL$2,(DATEDIF($G82,AM$2,"D")/365),1)))))))</f>
        <v>0</v>
      </c>
      <c r="AN82" s="53">
        <f>IF($V82&lt;=AM$2,0,IF($O82&lt;=AM$2,0,IF($G82&gt;=AN$2,0,IF($K82&gt;=$J82,0,IF($O82&lt;=AN$2,($J82-(SUM($K82,SUM($Z82:AM82)))),IF($L82=$D$139,(($J82-$K82)/$P82),(($J82-SUM($Z82:AM82))*$Q82))*IF($V82&lt;=AN$2,(DATEDIF(AM$2,$V82,"D")/365),IF($G82&gt;AM$2,(DATEDIF($G82,AN$2,"D")/365),1)))))))</f>
        <v>0</v>
      </c>
      <c r="AO82" s="53">
        <f>IF($V82&lt;=AN$2,0,IF($O82&lt;=AN$2,0,IF($G82&gt;=AO$2,0,IF($K82&gt;=$J82,0,IF($O82&lt;=AO$2,($J82-(SUM($K82,SUM($Z82:AN82)))),IF($L82=$D$139,(($J82-$K82)/$P82),(($J82-SUM($Z82:AN82))*$Q82))*IF($V82&lt;=AO$2,(DATEDIF(AN$2,$V82,"D")/365),IF($G82&gt;AN$2,(DATEDIF($G82,AO$2,"D")/365),1)))))))</f>
        <v>0</v>
      </c>
      <c r="AP82" s="53">
        <f>IF($V82&lt;=AO$2,0,IF($O82&lt;=AO$2,0,IF($G82&gt;=AP$2,0,IF($K82&gt;=$J82,0,IF($O82&lt;=AP$2,($J82-(SUM($K82,SUM($Z82:AO82)))),IF($L82=$D$139,(($J82-$K82)/$P82),(($J82-SUM($Z82:AO82))*$Q82))*IF($V82&lt;=AP$2,(DATEDIF(AO$2,$V82,"D")/365),IF($G82&gt;AO$2,(DATEDIF($G82,AP$2,"D")/365),1)))))))</f>
        <v>0</v>
      </c>
      <c r="AQ82" s="53">
        <f>IF($V82&lt;=AP$2,0,IF($O82&lt;=AP$2,0,IF($G82&gt;=AQ$2,0,IF($K82&gt;=$J82,0,IF($O82&lt;=AQ$2,($J82-(SUM($K82,SUM($Z82:AP82)))),IF($L82=$D$139,(($J82-$K82)/$P82),(($J82-SUM($Z82:AP82))*$Q82))*IF($V82&lt;=AQ$2,(DATEDIF(AP$2,$V82,"D")/365),IF($G82&gt;AP$2,(DATEDIF($G82,AQ$2,"D")/365),1)))))))</f>
        <v>0</v>
      </c>
      <c r="AR82" s="53">
        <f>IF($V82&lt;=AQ$2,0,IF($O82&lt;=AQ$2,0,IF($G82&gt;=AR$2,0,IF($K82&gt;=$J82,0,IF($O82&lt;=AR$2,($J82-(SUM($K82,SUM($Z82:AQ82)))),IF($L82=$D$139,(($J82-$K82)/$P82),(($J82-SUM($Z82:AQ82))*$Q82))*IF($V82&lt;=AR$2,(DATEDIF(AQ$2,$V82,"D")/365),IF($G82&gt;AQ$2,(DATEDIF($G82,AR$2,"D")/365),1)))))))</f>
        <v>0</v>
      </c>
      <c r="AS82" s="53">
        <f>IF($V82&lt;=AR$2,0,IF($O82&lt;=AR$2,0,IF($G82&gt;=AS$2,0,IF($K82&gt;=$J82,0,IF($O82&lt;=AS$2,($J82-(SUM($K82,SUM($Z82:AR82)))),IF($L82=$D$139,(($J82-$K82)/$P82),(($J82-SUM($Z82:AR82))*$Q82))*IF($V82&lt;=AS$2,(DATEDIF(AR$2,$V82,"D")/365),IF($G82&gt;AR$2,(DATEDIF($G82,AS$2,"D")/365),1)))))))</f>
        <v>0</v>
      </c>
      <c r="AT82" s="53">
        <f>IF($V82&lt;=AS$2,0,IF($O82&lt;=AS$2,0,IF($G82&gt;=AT$2,0,IF($K82&gt;=$J82,0,IF($O82&lt;=AT$2,($J82-(SUM($K82,SUM($Z82:AS82)))),IF($L82=$D$139,(($J82-$K82)/$P82),(($J82-SUM($Z82:AS82))*$Q82))*IF($V82&lt;=AT$2,(DATEDIF(AS$2,$V82,"D")/365),IF($G82&gt;AS$2,(DATEDIF($G82,AT$2,"D")/365),1)))))))</f>
        <v>0</v>
      </c>
      <c r="AU82" s="53">
        <f>IF($V82&lt;=AT$2,0,IF($O82&lt;=AT$2,0,IF($G82&gt;=AU$2,0,IF($K82&gt;=$J82,0,IF($O82&lt;=AU$2,($J82-(SUM($K82,SUM($Z82:AT82)))),IF($L82=$D$139,(($J82-$K82)/$P82),(($J82-SUM($Z82:AT82))*$Q82))*IF($V82&lt;=AU$2,(DATEDIF(AT$2,$V82,"D")/365),IF($G82&gt;AT$2,(DATEDIF($G82,AU$2,"D")/365),1)))))))</f>
        <v>0</v>
      </c>
      <c r="AV82" s="53">
        <f>IF($V82&lt;=AU$2,0,IF($O82&lt;=AU$2,0,IF($G82&gt;=AV$2,0,IF($K82&gt;=$J82,0,IF($O82&lt;=AV$2,($J82-(SUM($K82,SUM($Z82:AU82)))),IF($L82=$D$139,(($J82-$K82)/$P82),(($J82-SUM($Z82:AU82))*$Q82))*IF($V82&lt;=AV$2,(DATEDIF(AU$2,$V82,"D")/365),IF($G82&gt;AU$2,(DATEDIF($G82,AV$2,"D")/365),1)))))))</f>
        <v>0</v>
      </c>
      <c r="AW82" s="53">
        <f>IF($V82&lt;=AV$2,0,IF($O82&lt;=AV$2,0,IF($G82&gt;=AW$2,0,IF($K82&gt;=$J82,0,IF($O82&lt;=AW$2,($J82-(SUM($K82,SUM($Z82:AV82)))),IF($L82=$D$139,(($J82-$K82)/$P82),(($J82-SUM($Z82:AV82))*$Q82))*IF($V82&lt;=AW$2,(DATEDIF(AV$2,$V82,"D")/365),IF($G82&gt;AV$2,(DATEDIF($G82,AW$2,"D")/365),1)))))))</f>
        <v>0</v>
      </c>
      <c r="AX82" s="53">
        <f>IF($V82&lt;=AW$2,0,IF($O82&lt;=AW$2,0,IF($G82&gt;=AX$2,0,IF($K82&gt;=$J82,0,IF($O82&lt;=AX$2,($J82-(SUM($K82,SUM($Z82:AW82)))),IF($L82=$D$139,(($J82-$K82)/$P82),(($J82-SUM($Z82:AW82))*$Q82))*IF($V82&lt;=AX$2,(DATEDIF(AW$2,$V82,"D")/365),IF($G82&gt;AW$2,(DATEDIF($G82,AX$2,"D")/365),1)))))))</f>
        <v>0</v>
      </c>
      <c r="AY82" s="53">
        <f>IF($V82&lt;=AX$2,0,IF($O82&lt;=AX$2,0,IF($G82&gt;=AY$2,0,IF($K82&gt;=$J82,0,IF($O82&lt;=AY$2,($J82-(SUM($K82,SUM($Z82:AX82)))),IF($L82=$D$139,(($J82-$K82)/$P82),(($J82-SUM($Z82:AX82))*$Q82))*IF($V82&lt;=AY$2,(DATEDIF(AX$2,$V82,"D")/365),IF($G82&gt;AX$2,(DATEDIF($G82,AY$2,"D")/365),1)))))))</f>
        <v>0</v>
      </c>
      <c r="AZ82" s="52"/>
      <c r="BA82" s="52"/>
      <c r="BB82" s="126">
        <f>IF($V82&lt;=BB$2,0,IF($G82&gt;=BB$2,0,IF($G82&gt;$W$3,(J82-Z82),IF($G82&lt;=$W$3,J82-SUM(W82,$Z82:Z82),0))))</f>
        <v>0</v>
      </c>
      <c r="BC82" s="53">
        <f t="shared" si="37"/>
        <v>0</v>
      </c>
      <c r="BD82" s="52">
        <f t="shared" si="37"/>
        <v>0</v>
      </c>
      <c r="BE82" s="53">
        <f t="shared" si="37"/>
        <v>0</v>
      </c>
      <c r="BF82" s="52">
        <f t="shared" si="37"/>
        <v>0</v>
      </c>
      <c r="BG82" s="53">
        <f t="shared" si="37"/>
        <v>0</v>
      </c>
      <c r="BH82" s="52">
        <f t="shared" si="37"/>
        <v>0</v>
      </c>
      <c r="BI82" s="53">
        <f t="shared" si="37"/>
        <v>0</v>
      </c>
      <c r="BJ82" s="52">
        <f t="shared" si="37"/>
        <v>0</v>
      </c>
      <c r="BK82" s="53">
        <f t="shared" si="37"/>
        <v>0</v>
      </c>
      <c r="BL82" s="52">
        <f t="shared" si="37"/>
        <v>0</v>
      </c>
      <c r="BM82" s="53">
        <f t="shared" si="37"/>
        <v>0</v>
      </c>
      <c r="BN82" s="52">
        <f t="shared" si="37"/>
        <v>0</v>
      </c>
      <c r="BO82" s="53">
        <f t="shared" si="37"/>
        <v>0</v>
      </c>
      <c r="BP82" s="52">
        <f t="shared" si="37"/>
        <v>0</v>
      </c>
      <c r="BQ82" s="53">
        <f t="shared" si="37"/>
        <v>0</v>
      </c>
      <c r="BR82" s="52">
        <f t="shared" si="37"/>
        <v>0</v>
      </c>
      <c r="BS82" s="53">
        <f t="shared" si="39"/>
        <v>0</v>
      </c>
      <c r="BT82" s="52">
        <f t="shared" si="39"/>
        <v>0</v>
      </c>
      <c r="BU82" s="53">
        <f t="shared" si="39"/>
        <v>0</v>
      </c>
      <c r="BV82" s="52">
        <f t="shared" si="38"/>
        <v>0</v>
      </c>
      <c r="BW82" s="53">
        <f t="shared" si="38"/>
        <v>0</v>
      </c>
      <c r="BX82" s="52">
        <f t="shared" si="38"/>
        <v>0</v>
      </c>
      <c r="BY82" s="53">
        <f t="shared" si="38"/>
        <v>0</v>
      </c>
      <c r="BZ82" s="52">
        <f t="shared" si="38"/>
        <v>0</v>
      </c>
      <c r="CA82" s="53">
        <f t="shared" si="38"/>
        <v>0</v>
      </c>
    </row>
    <row r="83" spans="1:79">
      <c r="A83" s="20">
        <v>82</v>
      </c>
      <c r="B83" s="20" t="s">
        <v>97</v>
      </c>
      <c r="C83" s="20" t="s">
        <v>126</v>
      </c>
      <c r="D83" s="2">
        <v>1985</v>
      </c>
      <c r="E83" s="3">
        <v>4</v>
      </c>
      <c r="F83" s="2">
        <v>1</v>
      </c>
      <c r="G83" s="55">
        <f t="shared" si="21"/>
        <v>31137</v>
      </c>
      <c r="H83" s="4">
        <v>0</v>
      </c>
      <c r="I83" s="1">
        <v>0</v>
      </c>
      <c r="J83" s="51">
        <f t="shared" si="22"/>
        <v>0</v>
      </c>
      <c r="K83" s="54">
        <f t="shared" si="23"/>
        <v>0</v>
      </c>
      <c r="L83" s="4" t="s">
        <v>96</v>
      </c>
      <c r="M83" s="54">
        <f t="shared" si="36"/>
        <v>30</v>
      </c>
      <c r="N83" s="53">
        <f t="shared" si="27"/>
        <v>29.019178082191782</v>
      </c>
      <c r="O83" s="55">
        <f t="shared" si="28"/>
        <v>42094</v>
      </c>
      <c r="P83" s="53">
        <f t="shared" si="29"/>
        <v>0.98082191780821759</v>
      </c>
      <c r="Q83" s="111">
        <f t="shared" si="30"/>
        <v>0</v>
      </c>
      <c r="R83" s="150" t="s">
        <v>130</v>
      </c>
      <c r="S83" s="151">
        <v>17</v>
      </c>
      <c r="T83" s="152">
        <v>4</v>
      </c>
      <c r="U83" s="151">
        <v>2035</v>
      </c>
      <c r="V83" s="116">
        <f t="shared" si="31"/>
        <v>54878</v>
      </c>
      <c r="W83" s="53">
        <f t="shared" si="32"/>
        <v>0</v>
      </c>
      <c r="X83" s="53">
        <f t="shared" si="33"/>
        <v>0</v>
      </c>
      <c r="Y83" s="53">
        <f t="shared" si="34"/>
        <v>0</v>
      </c>
      <c r="Z83" s="53">
        <f t="shared" si="35"/>
        <v>0</v>
      </c>
      <c r="AA83" s="53">
        <f>IF($V83&lt;=Z$2,0,IF($O83&lt;=Z$2,0,IF($G83&gt;=AA$2,0,IF($K83&gt;=$J83,0,IF($O83&lt;=AA$2,($J83-(SUM($K83,SUM($Z83:Z83)))),IF($L83=$D$139,(($J83-$K83)/$P83),(($J83-SUM($Z83:Z83))*$Q83))*IF($V83&lt;=AA$2,(DATEDIF(Z$2,$V83,"D")/365),IF($G83&gt;Z$2,(DATEDIF($G83,AA$2,"D")/365),1)))))))</f>
        <v>0</v>
      </c>
      <c r="AB83" s="53">
        <f>IF($V83&lt;=AA$2,0,IF($O83&lt;=AA$2,0,IF($G83&gt;=AB$2,0,IF($K83&gt;=$J83,0,IF($O83&lt;=AB$2,($J83-(SUM($K83,SUM($Z83:AA83)))),IF($L83=$D$139,(($J83-$K83)/$P83),(($J83-SUM($Z83:AA83))*$Q83))*IF($V83&lt;=AB$2,(DATEDIF(AA$2,$V83,"D")/365),IF($G83&gt;AA$2,(DATEDIF($G83,AB$2,"D")/365),1)))))))</f>
        <v>0</v>
      </c>
      <c r="AC83" s="53">
        <f>IF($V83&lt;=AB$2,0,IF($O83&lt;=AB$2,0,IF($G83&gt;=AC$2,0,IF($K83&gt;=$J83,0,IF($O83&lt;=AC$2,($J83-(SUM($K83,SUM($Z83:AB83)))),IF($L83=$D$139,(($J83-$K83)/$P83),(($J83-SUM($Z83:AB83))*$Q83))*IF($V83&lt;=AC$2,(DATEDIF(AB$2,$V83,"D")/365),IF($G83&gt;AB$2,(DATEDIF($G83,AC$2,"D")/365),1)))))))</f>
        <v>0</v>
      </c>
      <c r="AD83" s="53">
        <f>IF($V83&lt;=AC$2,0,IF($O83&lt;=AC$2,0,IF($G83&gt;=AD$2,0,IF($K83&gt;=$J83,0,IF($O83&lt;=AD$2,($J83-(SUM($K83,SUM($Z83:AC83)))),IF($L83=$D$139,(($J83-$K83)/$P83),(($J83-SUM($Z83:AC83))*$Q83))*IF($V83&lt;=AD$2,(DATEDIF(AC$2,$V83,"D")/365),IF($G83&gt;AC$2,(DATEDIF($G83,AD$2,"D")/365),1)))))))</f>
        <v>0</v>
      </c>
      <c r="AE83" s="53">
        <f>IF($V83&lt;=AD$2,0,IF($O83&lt;=AD$2,0,IF($G83&gt;=AE$2,0,IF($K83&gt;=$J83,0,IF($O83&lt;=AE$2,($J83-(SUM($K83,SUM($Z83:AD83)))),IF($L83=$D$139,(($J83-$K83)/$P83),(($J83-SUM($Z83:AD83))*$Q83))*IF($V83&lt;=AE$2,(DATEDIF(AD$2,$V83,"D")/365),IF($G83&gt;AD$2,(DATEDIF($G83,AE$2,"D")/365),1)))))))</f>
        <v>0</v>
      </c>
      <c r="AF83" s="53">
        <f>IF($V83&lt;=AE$2,0,IF($O83&lt;=AE$2,0,IF($G83&gt;=AF$2,0,IF($K83&gt;=$J83,0,IF($O83&lt;=AF$2,($J83-(SUM($K83,SUM($Z83:AE83)))),IF($L83=$D$139,(($J83-$K83)/$P83),(($J83-SUM($Z83:AE83))*$Q83))*IF($V83&lt;=AF$2,(DATEDIF(AE$2,$V83,"D")/365),IF($G83&gt;AE$2,(DATEDIF($G83,AF$2,"D")/365),1)))))))</f>
        <v>0</v>
      </c>
      <c r="AG83" s="53">
        <f>IF($V83&lt;=AF$2,0,IF($O83&lt;=AF$2,0,IF($G83&gt;=AG$2,0,IF($K83&gt;=$J83,0,IF($O83&lt;=AG$2,($J83-(SUM($K83,SUM($Z83:AF83)))),IF($L83=$D$139,(($J83-$K83)/$P83),(($J83-SUM($Z83:AF83))*$Q83))*IF($V83&lt;=AG$2,(DATEDIF(AF$2,$V83,"D")/365),IF($G83&gt;AF$2,(DATEDIF($G83,AG$2,"D")/365),1)))))))</f>
        <v>0</v>
      </c>
      <c r="AH83" s="53">
        <f>IF($V83&lt;=AG$2,0,IF($O83&lt;=AG$2,0,IF($G83&gt;=AH$2,0,IF($K83&gt;=$J83,0,IF($O83&lt;=AH$2,($J83-(SUM($K83,SUM($Z83:AG83)))),IF($L83=$D$139,(($J83-$K83)/$P83),(($J83-SUM($Z83:AG83))*$Q83))*IF($V83&lt;=AH$2,(DATEDIF(AG$2,$V83,"D")/365),IF($G83&gt;AG$2,(DATEDIF($G83,AH$2,"D")/365),1)))))))</f>
        <v>0</v>
      </c>
      <c r="AI83" s="53">
        <f>IF($V83&lt;=AH$2,0,IF($O83&lt;=AH$2,0,IF($G83&gt;=AI$2,0,IF($K83&gt;=$J83,0,IF($O83&lt;=AI$2,($J83-(SUM($K83,SUM($Z83:AH83)))),IF($L83=$D$139,(($J83-$K83)/$P83),(($J83-SUM($Z83:AH83))*$Q83))*IF($V83&lt;=AI$2,(DATEDIF(AH$2,$V83,"D")/365),IF($G83&gt;AH$2,(DATEDIF($G83,AI$2,"D")/365),1)))))))</f>
        <v>0</v>
      </c>
      <c r="AJ83" s="53">
        <f>IF($V83&lt;=AI$2,0,IF($O83&lt;=AI$2,0,IF($G83&gt;=AJ$2,0,IF($K83&gt;=$J83,0,IF($O83&lt;=AJ$2,($J83-(SUM($K83,SUM($Z83:AI83)))),IF($L83=$D$139,(($J83-$K83)/$P83),(($J83-SUM($Z83:AI83))*$Q83))*IF($V83&lt;=AJ$2,(DATEDIF(AI$2,$V83,"D")/365),IF($G83&gt;AI$2,(DATEDIF($G83,AJ$2,"D")/365),1)))))))</f>
        <v>0</v>
      </c>
      <c r="AK83" s="53">
        <f>IF($V83&lt;=AJ$2,0,IF($O83&lt;=AJ$2,0,IF($G83&gt;=AK$2,0,IF($K83&gt;=$J83,0,IF($O83&lt;=AK$2,($J83-(SUM($K83,SUM($Z83:AJ83)))),IF($L83=$D$139,(($J83-$K83)/$P83),(($J83-SUM($Z83:AJ83))*$Q83))*IF($V83&lt;=AK$2,(DATEDIF(AJ$2,$V83,"D")/365),IF($G83&gt;AJ$2,(DATEDIF($G83,AK$2,"D")/365),1)))))))</f>
        <v>0</v>
      </c>
      <c r="AL83" s="53">
        <f>IF($V83&lt;=AK$2,0,IF($O83&lt;=AK$2,0,IF($G83&gt;=AL$2,0,IF($K83&gt;=$J83,0,IF($O83&lt;=AL$2,($J83-(SUM($K83,SUM($Z83:AK83)))),IF($L83=$D$139,(($J83-$K83)/$P83),(($J83-SUM($Z83:AK83))*$Q83))*IF($V83&lt;=AL$2,(DATEDIF(AK$2,$V83,"D")/365),IF($G83&gt;AK$2,(DATEDIF($G83,AL$2,"D")/365),1)))))))</f>
        <v>0</v>
      </c>
      <c r="AM83" s="53">
        <f>IF($V83&lt;=AL$2,0,IF($O83&lt;=AL$2,0,IF($G83&gt;=AM$2,0,IF($K83&gt;=$J83,0,IF($O83&lt;=AM$2,($J83-(SUM($K83,SUM($Z83:AL83)))),IF($L83=$D$139,(($J83-$K83)/$P83),(($J83-SUM($Z83:AL83))*$Q83))*IF($V83&lt;=AM$2,(DATEDIF(AL$2,$V83,"D")/365),IF($G83&gt;AL$2,(DATEDIF($G83,AM$2,"D")/365),1)))))))</f>
        <v>0</v>
      </c>
      <c r="AN83" s="53">
        <f>IF($V83&lt;=AM$2,0,IF($O83&lt;=AM$2,0,IF($G83&gt;=AN$2,0,IF($K83&gt;=$J83,0,IF($O83&lt;=AN$2,($J83-(SUM($K83,SUM($Z83:AM83)))),IF($L83=$D$139,(($J83-$K83)/$P83),(($J83-SUM($Z83:AM83))*$Q83))*IF($V83&lt;=AN$2,(DATEDIF(AM$2,$V83,"D")/365),IF($G83&gt;AM$2,(DATEDIF($G83,AN$2,"D")/365),1)))))))</f>
        <v>0</v>
      </c>
      <c r="AO83" s="53">
        <f>IF($V83&lt;=AN$2,0,IF($O83&lt;=AN$2,0,IF($G83&gt;=AO$2,0,IF($K83&gt;=$J83,0,IF($O83&lt;=AO$2,($J83-(SUM($K83,SUM($Z83:AN83)))),IF($L83=$D$139,(($J83-$K83)/$P83),(($J83-SUM($Z83:AN83))*$Q83))*IF($V83&lt;=AO$2,(DATEDIF(AN$2,$V83,"D")/365),IF($G83&gt;AN$2,(DATEDIF($G83,AO$2,"D")/365),1)))))))</f>
        <v>0</v>
      </c>
      <c r="AP83" s="53">
        <f>IF($V83&lt;=AO$2,0,IF($O83&lt;=AO$2,0,IF($G83&gt;=AP$2,0,IF($K83&gt;=$J83,0,IF($O83&lt;=AP$2,($J83-(SUM($K83,SUM($Z83:AO83)))),IF($L83=$D$139,(($J83-$K83)/$P83),(($J83-SUM($Z83:AO83))*$Q83))*IF($V83&lt;=AP$2,(DATEDIF(AO$2,$V83,"D")/365),IF($G83&gt;AO$2,(DATEDIF($G83,AP$2,"D")/365),1)))))))</f>
        <v>0</v>
      </c>
      <c r="AQ83" s="53">
        <f>IF($V83&lt;=AP$2,0,IF($O83&lt;=AP$2,0,IF($G83&gt;=AQ$2,0,IF($K83&gt;=$J83,0,IF($O83&lt;=AQ$2,($J83-(SUM($K83,SUM($Z83:AP83)))),IF($L83=$D$139,(($J83-$K83)/$P83),(($J83-SUM($Z83:AP83))*$Q83))*IF($V83&lt;=AQ$2,(DATEDIF(AP$2,$V83,"D")/365),IF($G83&gt;AP$2,(DATEDIF($G83,AQ$2,"D")/365),1)))))))</f>
        <v>0</v>
      </c>
      <c r="AR83" s="53">
        <f>IF($V83&lt;=AQ$2,0,IF($O83&lt;=AQ$2,0,IF($G83&gt;=AR$2,0,IF($K83&gt;=$J83,0,IF($O83&lt;=AR$2,($J83-(SUM($K83,SUM($Z83:AQ83)))),IF($L83=$D$139,(($J83-$K83)/$P83),(($J83-SUM($Z83:AQ83))*$Q83))*IF($V83&lt;=AR$2,(DATEDIF(AQ$2,$V83,"D")/365),IF($G83&gt;AQ$2,(DATEDIF($G83,AR$2,"D")/365),1)))))))</f>
        <v>0</v>
      </c>
      <c r="AS83" s="53">
        <f>IF($V83&lt;=AR$2,0,IF($O83&lt;=AR$2,0,IF($G83&gt;=AS$2,0,IF($K83&gt;=$J83,0,IF($O83&lt;=AS$2,($J83-(SUM($K83,SUM($Z83:AR83)))),IF($L83=$D$139,(($J83-$K83)/$P83),(($J83-SUM($Z83:AR83))*$Q83))*IF($V83&lt;=AS$2,(DATEDIF(AR$2,$V83,"D")/365),IF($G83&gt;AR$2,(DATEDIF($G83,AS$2,"D")/365),1)))))))</f>
        <v>0</v>
      </c>
      <c r="AT83" s="53">
        <f>IF($V83&lt;=AS$2,0,IF($O83&lt;=AS$2,0,IF($G83&gt;=AT$2,0,IF($K83&gt;=$J83,0,IF($O83&lt;=AT$2,($J83-(SUM($K83,SUM($Z83:AS83)))),IF($L83=$D$139,(($J83-$K83)/$P83),(($J83-SUM($Z83:AS83))*$Q83))*IF($V83&lt;=AT$2,(DATEDIF(AS$2,$V83,"D")/365),IF($G83&gt;AS$2,(DATEDIF($G83,AT$2,"D")/365),1)))))))</f>
        <v>0</v>
      </c>
      <c r="AU83" s="53">
        <f>IF($V83&lt;=AT$2,0,IF($O83&lt;=AT$2,0,IF($G83&gt;=AU$2,0,IF($K83&gt;=$J83,0,IF($O83&lt;=AU$2,($J83-(SUM($K83,SUM($Z83:AT83)))),IF($L83=$D$139,(($J83-$K83)/$P83),(($J83-SUM($Z83:AT83))*$Q83))*IF($V83&lt;=AU$2,(DATEDIF(AT$2,$V83,"D")/365),IF($G83&gt;AT$2,(DATEDIF($G83,AU$2,"D")/365),1)))))))</f>
        <v>0</v>
      </c>
      <c r="AV83" s="53">
        <f>IF($V83&lt;=AU$2,0,IF($O83&lt;=AU$2,0,IF($G83&gt;=AV$2,0,IF($K83&gt;=$J83,0,IF($O83&lt;=AV$2,($J83-(SUM($K83,SUM($Z83:AU83)))),IF($L83=$D$139,(($J83-$K83)/$P83),(($J83-SUM($Z83:AU83))*$Q83))*IF($V83&lt;=AV$2,(DATEDIF(AU$2,$V83,"D")/365),IF($G83&gt;AU$2,(DATEDIF($G83,AV$2,"D")/365),1)))))))</f>
        <v>0</v>
      </c>
      <c r="AW83" s="53">
        <f>IF($V83&lt;=AV$2,0,IF($O83&lt;=AV$2,0,IF($G83&gt;=AW$2,0,IF($K83&gt;=$J83,0,IF($O83&lt;=AW$2,($J83-(SUM($K83,SUM($Z83:AV83)))),IF($L83=$D$139,(($J83-$K83)/$P83),(($J83-SUM($Z83:AV83))*$Q83))*IF($V83&lt;=AW$2,(DATEDIF(AV$2,$V83,"D")/365),IF($G83&gt;AV$2,(DATEDIF($G83,AW$2,"D")/365),1)))))))</f>
        <v>0</v>
      </c>
      <c r="AX83" s="53">
        <f>IF($V83&lt;=AW$2,0,IF($O83&lt;=AW$2,0,IF($G83&gt;=AX$2,0,IF($K83&gt;=$J83,0,IF($O83&lt;=AX$2,($J83-(SUM($K83,SUM($Z83:AW83)))),IF($L83=$D$139,(($J83-$K83)/$P83),(($J83-SUM($Z83:AW83))*$Q83))*IF($V83&lt;=AX$2,(DATEDIF(AW$2,$V83,"D")/365),IF($G83&gt;AW$2,(DATEDIF($G83,AX$2,"D")/365),1)))))))</f>
        <v>0</v>
      </c>
      <c r="AY83" s="53">
        <f>IF($V83&lt;=AX$2,0,IF($O83&lt;=AX$2,0,IF($G83&gt;=AY$2,0,IF($K83&gt;=$J83,0,IF($O83&lt;=AY$2,($J83-(SUM($K83,SUM($Z83:AX83)))),IF($L83=$D$139,(($J83-$K83)/$P83),(($J83-SUM($Z83:AX83))*$Q83))*IF($V83&lt;=AY$2,(DATEDIF(AX$2,$V83,"D")/365),IF($G83&gt;AX$2,(DATEDIF($G83,AY$2,"D")/365),1)))))))</f>
        <v>0</v>
      </c>
      <c r="AZ83" s="52"/>
      <c r="BA83" s="52"/>
      <c r="BB83" s="126">
        <f>IF($V83&lt;=BB$2,0,IF($G83&gt;=BB$2,0,IF($G83&gt;$W$3,(J83-Z83),IF($G83&lt;=$W$3,J83-SUM(W83,$Z83:Z83),0))))</f>
        <v>0</v>
      </c>
      <c r="BC83" s="53">
        <f t="shared" si="37"/>
        <v>0</v>
      </c>
      <c r="BD83" s="52">
        <f t="shared" si="37"/>
        <v>0</v>
      </c>
      <c r="BE83" s="53">
        <f t="shared" si="37"/>
        <v>0</v>
      </c>
      <c r="BF83" s="52">
        <f t="shared" si="37"/>
        <v>0</v>
      </c>
      <c r="BG83" s="53">
        <f t="shared" si="37"/>
        <v>0</v>
      </c>
      <c r="BH83" s="52">
        <f t="shared" si="37"/>
        <v>0</v>
      </c>
      <c r="BI83" s="53">
        <f t="shared" si="37"/>
        <v>0</v>
      </c>
      <c r="BJ83" s="52">
        <f t="shared" si="37"/>
        <v>0</v>
      </c>
      <c r="BK83" s="53">
        <f t="shared" si="37"/>
        <v>0</v>
      </c>
      <c r="BL83" s="52">
        <f t="shared" si="37"/>
        <v>0</v>
      </c>
      <c r="BM83" s="53">
        <f t="shared" si="37"/>
        <v>0</v>
      </c>
      <c r="BN83" s="52">
        <f t="shared" si="37"/>
        <v>0</v>
      </c>
      <c r="BO83" s="53">
        <f t="shared" si="37"/>
        <v>0</v>
      </c>
      <c r="BP83" s="52">
        <f t="shared" si="37"/>
        <v>0</v>
      </c>
      <c r="BQ83" s="53">
        <f t="shared" si="37"/>
        <v>0</v>
      </c>
      <c r="BR83" s="52">
        <f t="shared" si="37"/>
        <v>0</v>
      </c>
      <c r="BS83" s="53">
        <f t="shared" si="39"/>
        <v>0</v>
      </c>
      <c r="BT83" s="52">
        <f t="shared" si="39"/>
        <v>0</v>
      </c>
      <c r="BU83" s="53">
        <f t="shared" si="39"/>
        <v>0</v>
      </c>
      <c r="BV83" s="52">
        <f t="shared" si="38"/>
        <v>0</v>
      </c>
      <c r="BW83" s="53">
        <f t="shared" si="38"/>
        <v>0</v>
      </c>
      <c r="BX83" s="52">
        <f t="shared" si="38"/>
        <v>0</v>
      </c>
      <c r="BY83" s="53">
        <f t="shared" si="38"/>
        <v>0</v>
      </c>
      <c r="BZ83" s="52">
        <f t="shared" si="38"/>
        <v>0</v>
      </c>
      <c r="CA83" s="53">
        <f t="shared" si="38"/>
        <v>0</v>
      </c>
    </row>
    <row r="84" spans="1:79">
      <c r="A84" s="20">
        <v>83</v>
      </c>
      <c r="B84" s="20" t="s">
        <v>97</v>
      </c>
      <c r="C84" s="20" t="s">
        <v>126</v>
      </c>
      <c r="D84" s="2">
        <v>1985</v>
      </c>
      <c r="E84" s="3">
        <v>4</v>
      </c>
      <c r="F84" s="2">
        <v>1</v>
      </c>
      <c r="G84" s="55">
        <f t="shared" si="21"/>
        <v>31137</v>
      </c>
      <c r="H84" s="4">
        <v>0</v>
      </c>
      <c r="I84" s="1">
        <v>0</v>
      </c>
      <c r="J84" s="51">
        <f t="shared" si="22"/>
        <v>0</v>
      </c>
      <c r="K84" s="54">
        <f t="shared" si="23"/>
        <v>0</v>
      </c>
      <c r="L84" s="4" t="s">
        <v>96</v>
      </c>
      <c r="M84" s="54">
        <f t="shared" si="36"/>
        <v>30</v>
      </c>
      <c r="N84" s="53">
        <f t="shared" si="27"/>
        <v>29.019178082191782</v>
      </c>
      <c r="O84" s="55">
        <f t="shared" si="28"/>
        <v>42094</v>
      </c>
      <c r="P84" s="53">
        <f t="shared" si="29"/>
        <v>0.98082191780821759</v>
      </c>
      <c r="Q84" s="111">
        <f t="shared" si="30"/>
        <v>0</v>
      </c>
      <c r="R84" s="150" t="s">
        <v>130</v>
      </c>
      <c r="S84" s="151">
        <v>17</v>
      </c>
      <c r="T84" s="152">
        <v>4</v>
      </c>
      <c r="U84" s="151">
        <v>2035</v>
      </c>
      <c r="V84" s="116">
        <f t="shared" si="31"/>
        <v>54878</v>
      </c>
      <c r="W84" s="53">
        <f t="shared" si="32"/>
        <v>0</v>
      </c>
      <c r="X84" s="53">
        <f t="shared" si="33"/>
        <v>0</v>
      </c>
      <c r="Y84" s="53">
        <f t="shared" si="34"/>
        <v>0</v>
      </c>
      <c r="Z84" s="53">
        <f t="shared" si="35"/>
        <v>0</v>
      </c>
      <c r="AA84" s="53">
        <f>IF($V84&lt;=Z$2,0,IF($O84&lt;=Z$2,0,IF($G84&gt;=AA$2,0,IF($K84&gt;=$J84,0,IF($O84&lt;=AA$2,($J84-(SUM($K84,SUM($Z84:Z84)))),IF($L84=$D$139,(($J84-$K84)/$P84),(($J84-SUM($Z84:Z84))*$Q84))*IF($V84&lt;=AA$2,(DATEDIF(Z$2,$V84,"D")/365),IF($G84&gt;Z$2,(DATEDIF($G84,AA$2,"D")/365),1)))))))</f>
        <v>0</v>
      </c>
      <c r="AB84" s="53">
        <f>IF($V84&lt;=AA$2,0,IF($O84&lt;=AA$2,0,IF($G84&gt;=AB$2,0,IF($K84&gt;=$J84,0,IF($O84&lt;=AB$2,($J84-(SUM($K84,SUM($Z84:AA84)))),IF($L84=$D$139,(($J84-$K84)/$P84),(($J84-SUM($Z84:AA84))*$Q84))*IF($V84&lt;=AB$2,(DATEDIF(AA$2,$V84,"D")/365),IF($G84&gt;AA$2,(DATEDIF($G84,AB$2,"D")/365),1)))))))</f>
        <v>0</v>
      </c>
      <c r="AC84" s="53">
        <f>IF($V84&lt;=AB$2,0,IF($O84&lt;=AB$2,0,IF($G84&gt;=AC$2,0,IF($K84&gt;=$J84,0,IF($O84&lt;=AC$2,($J84-(SUM($K84,SUM($Z84:AB84)))),IF($L84=$D$139,(($J84-$K84)/$P84),(($J84-SUM($Z84:AB84))*$Q84))*IF($V84&lt;=AC$2,(DATEDIF(AB$2,$V84,"D")/365),IF($G84&gt;AB$2,(DATEDIF($G84,AC$2,"D")/365),1)))))))</f>
        <v>0</v>
      </c>
      <c r="AD84" s="53">
        <f>IF($V84&lt;=AC$2,0,IF($O84&lt;=AC$2,0,IF($G84&gt;=AD$2,0,IF($K84&gt;=$J84,0,IF($O84&lt;=AD$2,($J84-(SUM($K84,SUM($Z84:AC84)))),IF($L84=$D$139,(($J84-$K84)/$P84),(($J84-SUM($Z84:AC84))*$Q84))*IF($V84&lt;=AD$2,(DATEDIF(AC$2,$V84,"D")/365),IF($G84&gt;AC$2,(DATEDIF($G84,AD$2,"D")/365),1)))))))</f>
        <v>0</v>
      </c>
      <c r="AE84" s="53">
        <f>IF($V84&lt;=AD$2,0,IF($O84&lt;=AD$2,0,IF($G84&gt;=AE$2,0,IF($K84&gt;=$J84,0,IF($O84&lt;=AE$2,($J84-(SUM($K84,SUM($Z84:AD84)))),IF($L84=$D$139,(($J84-$K84)/$P84),(($J84-SUM($Z84:AD84))*$Q84))*IF($V84&lt;=AE$2,(DATEDIF(AD$2,$V84,"D")/365),IF($G84&gt;AD$2,(DATEDIF($G84,AE$2,"D")/365),1)))))))</f>
        <v>0</v>
      </c>
      <c r="AF84" s="53">
        <f>IF($V84&lt;=AE$2,0,IF($O84&lt;=AE$2,0,IF($G84&gt;=AF$2,0,IF($K84&gt;=$J84,0,IF($O84&lt;=AF$2,($J84-(SUM($K84,SUM($Z84:AE84)))),IF($L84=$D$139,(($J84-$K84)/$P84),(($J84-SUM($Z84:AE84))*$Q84))*IF($V84&lt;=AF$2,(DATEDIF(AE$2,$V84,"D")/365),IF($G84&gt;AE$2,(DATEDIF($G84,AF$2,"D")/365),1)))))))</f>
        <v>0</v>
      </c>
      <c r="AG84" s="53">
        <f>IF($V84&lt;=AF$2,0,IF($O84&lt;=AF$2,0,IF($G84&gt;=AG$2,0,IF($K84&gt;=$J84,0,IF($O84&lt;=AG$2,($J84-(SUM($K84,SUM($Z84:AF84)))),IF($L84=$D$139,(($J84-$K84)/$P84),(($J84-SUM($Z84:AF84))*$Q84))*IF($V84&lt;=AG$2,(DATEDIF(AF$2,$V84,"D")/365),IF($G84&gt;AF$2,(DATEDIF($G84,AG$2,"D")/365),1)))))))</f>
        <v>0</v>
      </c>
      <c r="AH84" s="53">
        <f>IF($V84&lt;=AG$2,0,IF($O84&lt;=AG$2,0,IF($G84&gt;=AH$2,0,IF($K84&gt;=$J84,0,IF($O84&lt;=AH$2,($J84-(SUM($K84,SUM($Z84:AG84)))),IF($L84=$D$139,(($J84-$K84)/$P84),(($J84-SUM($Z84:AG84))*$Q84))*IF($V84&lt;=AH$2,(DATEDIF(AG$2,$V84,"D")/365),IF($G84&gt;AG$2,(DATEDIF($G84,AH$2,"D")/365),1)))))))</f>
        <v>0</v>
      </c>
      <c r="AI84" s="53">
        <f>IF($V84&lt;=AH$2,0,IF($O84&lt;=AH$2,0,IF($G84&gt;=AI$2,0,IF($K84&gt;=$J84,0,IF($O84&lt;=AI$2,($J84-(SUM($K84,SUM($Z84:AH84)))),IF($L84=$D$139,(($J84-$K84)/$P84),(($J84-SUM($Z84:AH84))*$Q84))*IF($V84&lt;=AI$2,(DATEDIF(AH$2,$V84,"D")/365),IF($G84&gt;AH$2,(DATEDIF($G84,AI$2,"D")/365),1)))))))</f>
        <v>0</v>
      </c>
      <c r="AJ84" s="53">
        <f>IF($V84&lt;=AI$2,0,IF($O84&lt;=AI$2,0,IF($G84&gt;=AJ$2,0,IF($K84&gt;=$J84,0,IF($O84&lt;=AJ$2,($J84-(SUM($K84,SUM($Z84:AI84)))),IF($L84=$D$139,(($J84-$K84)/$P84),(($J84-SUM($Z84:AI84))*$Q84))*IF($V84&lt;=AJ$2,(DATEDIF(AI$2,$V84,"D")/365),IF($G84&gt;AI$2,(DATEDIF($G84,AJ$2,"D")/365),1)))))))</f>
        <v>0</v>
      </c>
      <c r="AK84" s="53">
        <f>IF($V84&lt;=AJ$2,0,IF($O84&lt;=AJ$2,0,IF($G84&gt;=AK$2,0,IF($K84&gt;=$J84,0,IF($O84&lt;=AK$2,($J84-(SUM($K84,SUM($Z84:AJ84)))),IF($L84=$D$139,(($J84-$K84)/$P84),(($J84-SUM($Z84:AJ84))*$Q84))*IF($V84&lt;=AK$2,(DATEDIF(AJ$2,$V84,"D")/365),IF($G84&gt;AJ$2,(DATEDIF($G84,AK$2,"D")/365),1)))))))</f>
        <v>0</v>
      </c>
      <c r="AL84" s="53">
        <f>IF($V84&lt;=AK$2,0,IF($O84&lt;=AK$2,0,IF($G84&gt;=AL$2,0,IF($K84&gt;=$J84,0,IF($O84&lt;=AL$2,($J84-(SUM($K84,SUM($Z84:AK84)))),IF($L84=$D$139,(($J84-$K84)/$P84),(($J84-SUM($Z84:AK84))*$Q84))*IF($V84&lt;=AL$2,(DATEDIF(AK$2,$V84,"D")/365),IF($G84&gt;AK$2,(DATEDIF($G84,AL$2,"D")/365),1)))))))</f>
        <v>0</v>
      </c>
      <c r="AM84" s="53">
        <f>IF($V84&lt;=AL$2,0,IF($O84&lt;=AL$2,0,IF($G84&gt;=AM$2,0,IF($K84&gt;=$J84,0,IF($O84&lt;=AM$2,($J84-(SUM($K84,SUM($Z84:AL84)))),IF($L84=$D$139,(($J84-$K84)/$P84),(($J84-SUM($Z84:AL84))*$Q84))*IF($V84&lt;=AM$2,(DATEDIF(AL$2,$V84,"D")/365),IF($G84&gt;AL$2,(DATEDIF($G84,AM$2,"D")/365),1)))))))</f>
        <v>0</v>
      </c>
      <c r="AN84" s="53">
        <f>IF($V84&lt;=AM$2,0,IF($O84&lt;=AM$2,0,IF($G84&gt;=AN$2,0,IF($K84&gt;=$J84,0,IF($O84&lt;=AN$2,($J84-(SUM($K84,SUM($Z84:AM84)))),IF($L84=$D$139,(($J84-$K84)/$P84),(($J84-SUM($Z84:AM84))*$Q84))*IF($V84&lt;=AN$2,(DATEDIF(AM$2,$V84,"D")/365),IF($G84&gt;AM$2,(DATEDIF($G84,AN$2,"D")/365),1)))))))</f>
        <v>0</v>
      </c>
      <c r="AO84" s="53">
        <f>IF($V84&lt;=AN$2,0,IF($O84&lt;=AN$2,0,IF($G84&gt;=AO$2,0,IF($K84&gt;=$J84,0,IF($O84&lt;=AO$2,($J84-(SUM($K84,SUM($Z84:AN84)))),IF($L84=$D$139,(($J84-$K84)/$P84),(($J84-SUM($Z84:AN84))*$Q84))*IF($V84&lt;=AO$2,(DATEDIF(AN$2,$V84,"D")/365),IF($G84&gt;AN$2,(DATEDIF($G84,AO$2,"D")/365),1)))))))</f>
        <v>0</v>
      </c>
      <c r="AP84" s="53">
        <f>IF($V84&lt;=AO$2,0,IF($O84&lt;=AO$2,0,IF($G84&gt;=AP$2,0,IF($K84&gt;=$J84,0,IF($O84&lt;=AP$2,($J84-(SUM($K84,SUM($Z84:AO84)))),IF($L84=$D$139,(($J84-$K84)/$P84),(($J84-SUM($Z84:AO84))*$Q84))*IF($V84&lt;=AP$2,(DATEDIF(AO$2,$V84,"D")/365),IF($G84&gt;AO$2,(DATEDIF($G84,AP$2,"D")/365),1)))))))</f>
        <v>0</v>
      </c>
      <c r="AQ84" s="53">
        <f>IF($V84&lt;=AP$2,0,IF($O84&lt;=AP$2,0,IF($G84&gt;=AQ$2,0,IF($K84&gt;=$J84,0,IF($O84&lt;=AQ$2,($J84-(SUM($K84,SUM($Z84:AP84)))),IF($L84=$D$139,(($J84-$K84)/$P84),(($J84-SUM($Z84:AP84))*$Q84))*IF($V84&lt;=AQ$2,(DATEDIF(AP$2,$V84,"D")/365),IF($G84&gt;AP$2,(DATEDIF($G84,AQ$2,"D")/365),1)))))))</f>
        <v>0</v>
      </c>
      <c r="AR84" s="53">
        <f>IF($V84&lt;=AQ$2,0,IF($O84&lt;=AQ$2,0,IF($G84&gt;=AR$2,0,IF($K84&gt;=$J84,0,IF($O84&lt;=AR$2,($J84-(SUM($K84,SUM($Z84:AQ84)))),IF($L84=$D$139,(($J84-$K84)/$P84),(($J84-SUM($Z84:AQ84))*$Q84))*IF($V84&lt;=AR$2,(DATEDIF(AQ$2,$V84,"D")/365),IF($G84&gt;AQ$2,(DATEDIF($G84,AR$2,"D")/365),1)))))))</f>
        <v>0</v>
      </c>
      <c r="AS84" s="53">
        <f>IF($V84&lt;=AR$2,0,IF($O84&lt;=AR$2,0,IF($G84&gt;=AS$2,0,IF($K84&gt;=$J84,0,IF($O84&lt;=AS$2,($J84-(SUM($K84,SUM($Z84:AR84)))),IF($L84=$D$139,(($J84-$K84)/$P84),(($J84-SUM($Z84:AR84))*$Q84))*IF($V84&lt;=AS$2,(DATEDIF(AR$2,$V84,"D")/365),IF($G84&gt;AR$2,(DATEDIF($G84,AS$2,"D")/365),1)))))))</f>
        <v>0</v>
      </c>
      <c r="AT84" s="53">
        <f>IF($V84&lt;=AS$2,0,IF($O84&lt;=AS$2,0,IF($G84&gt;=AT$2,0,IF($K84&gt;=$J84,0,IF($O84&lt;=AT$2,($J84-(SUM($K84,SUM($Z84:AS84)))),IF($L84=$D$139,(($J84-$K84)/$P84),(($J84-SUM($Z84:AS84))*$Q84))*IF($V84&lt;=AT$2,(DATEDIF(AS$2,$V84,"D")/365),IF($G84&gt;AS$2,(DATEDIF($G84,AT$2,"D")/365),1)))))))</f>
        <v>0</v>
      </c>
      <c r="AU84" s="53">
        <f>IF($V84&lt;=AT$2,0,IF($O84&lt;=AT$2,0,IF($G84&gt;=AU$2,0,IF($K84&gt;=$J84,0,IF($O84&lt;=AU$2,($J84-(SUM($K84,SUM($Z84:AT84)))),IF($L84=$D$139,(($J84-$K84)/$P84),(($J84-SUM($Z84:AT84))*$Q84))*IF($V84&lt;=AU$2,(DATEDIF(AT$2,$V84,"D")/365),IF($G84&gt;AT$2,(DATEDIF($G84,AU$2,"D")/365),1)))))))</f>
        <v>0</v>
      </c>
      <c r="AV84" s="53">
        <f>IF($V84&lt;=AU$2,0,IF($O84&lt;=AU$2,0,IF($G84&gt;=AV$2,0,IF($K84&gt;=$J84,0,IF($O84&lt;=AV$2,($J84-(SUM($K84,SUM($Z84:AU84)))),IF($L84=$D$139,(($J84-$K84)/$P84),(($J84-SUM($Z84:AU84))*$Q84))*IF($V84&lt;=AV$2,(DATEDIF(AU$2,$V84,"D")/365),IF($G84&gt;AU$2,(DATEDIF($G84,AV$2,"D")/365),1)))))))</f>
        <v>0</v>
      </c>
      <c r="AW84" s="53">
        <f>IF($V84&lt;=AV$2,0,IF($O84&lt;=AV$2,0,IF($G84&gt;=AW$2,0,IF($K84&gt;=$J84,0,IF($O84&lt;=AW$2,($J84-(SUM($K84,SUM($Z84:AV84)))),IF($L84=$D$139,(($J84-$K84)/$P84),(($J84-SUM($Z84:AV84))*$Q84))*IF($V84&lt;=AW$2,(DATEDIF(AV$2,$V84,"D")/365),IF($G84&gt;AV$2,(DATEDIF($G84,AW$2,"D")/365),1)))))))</f>
        <v>0</v>
      </c>
      <c r="AX84" s="53">
        <f>IF($V84&lt;=AW$2,0,IF($O84&lt;=AW$2,0,IF($G84&gt;=AX$2,0,IF($K84&gt;=$J84,0,IF($O84&lt;=AX$2,($J84-(SUM($K84,SUM($Z84:AW84)))),IF($L84=$D$139,(($J84-$K84)/$P84),(($J84-SUM($Z84:AW84))*$Q84))*IF($V84&lt;=AX$2,(DATEDIF(AW$2,$V84,"D")/365),IF($G84&gt;AW$2,(DATEDIF($G84,AX$2,"D")/365),1)))))))</f>
        <v>0</v>
      </c>
      <c r="AY84" s="53">
        <f>IF($V84&lt;=AX$2,0,IF($O84&lt;=AX$2,0,IF($G84&gt;=AY$2,0,IF($K84&gt;=$J84,0,IF($O84&lt;=AY$2,($J84-(SUM($K84,SUM($Z84:AX84)))),IF($L84=$D$139,(($J84-$K84)/$P84),(($J84-SUM($Z84:AX84))*$Q84))*IF($V84&lt;=AY$2,(DATEDIF(AX$2,$V84,"D")/365),IF($G84&gt;AX$2,(DATEDIF($G84,AY$2,"D")/365),1)))))))</f>
        <v>0</v>
      </c>
      <c r="AZ84" s="52"/>
      <c r="BA84" s="52"/>
      <c r="BB84" s="126">
        <f>IF($V84&lt;=BB$2,0,IF($G84&gt;=BB$2,0,IF($G84&gt;$W$3,(J84-Z84),IF($G84&lt;=$W$3,J84-SUM(W84,$Z84:Z84),0))))</f>
        <v>0</v>
      </c>
      <c r="BC84" s="53">
        <f t="shared" si="37"/>
        <v>0</v>
      </c>
      <c r="BD84" s="52">
        <f t="shared" si="37"/>
        <v>0</v>
      </c>
      <c r="BE84" s="53">
        <f t="shared" si="37"/>
        <v>0</v>
      </c>
      <c r="BF84" s="52">
        <f t="shared" si="37"/>
        <v>0</v>
      </c>
      <c r="BG84" s="53">
        <f t="shared" si="37"/>
        <v>0</v>
      </c>
      <c r="BH84" s="52">
        <f t="shared" si="37"/>
        <v>0</v>
      </c>
      <c r="BI84" s="53">
        <f t="shared" si="37"/>
        <v>0</v>
      </c>
      <c r="BJ84" s="52">
        <f t="shared" si="37"/>
        <v>0</v>
      </c>
      <c r="BK84" s="53">
        <f t="shared" si="37"/>
        <v>0</v>
      </c>
      <c r="BL84" s="52">
        <f t="shared" si="37"/>
        <v>0</v>
      </c>
      <c r="BM84" s="53">
        <f t="shared" si="37"/>
        <v>0</v>
      </c>
      <c r="BN84" s="52">
        <f t="shared" si="37"/>
        <v>0</v>
      </c>
      <c r="BO84" s="53">
        <f t="shared" si="37"/>
        <v>0</v>
      </c>
      <c r="BP84" s="52">
        <f t="shared" si="37"/>
        <v>0</v>
      </c>
      <c r="BQ84" s="53">
        <f t="shared" si="37"/>
        <v>0</v>
      </c>
      <c r="BR84" s="52">
        <f t="shared" si="37"/>
        <v>0</v>
      </c>
      <c r="BS84" s="53">
        <f t="shared" si="39"/>
        <v>0</v>
      </c>
      <c r="BT84" s="52">
        <f t="shared" si="39"/>
        <v>0</v>
      </c>
      <c r="BU84" s="53">
        <f t="shared" si="39"/>
        <v>0</v>
      </c>
      <c r="BV84" s="52">
        <f t="shared" si="38"/>
        <v>0</v>
      </c>
      <c r="BW84" s="53">
        <f t="shared" si="38"/>
        <v>0</v>
      </c>
      <c r="BX84" s="52">
        <f t="shared" si="38"/>
        <v>0</v>
      </c>
      <c r="BY84" s="53">
        <f t="shared" si="38"/>
        <v>0</v>
      </c>
      <c r="BZ84" s="52">
        <f t="shared" si="38"/>
        <v>0</v>
      </c>
      <c r="CA84" s="53">
        <f t="shared" si="38"/>
        <v>0</v>
      </c>
    </row>
    <row r="85" spans="1:79">
      <c r="A85" s="20">
        <v>84</v>
      </c>
      <c r="B85" s="20" t="s">
        <v>97</v>
      </c>
      <c r="C85" s="20" t="s">
        <v>126</v>
      </c>
      <c r="D85" s="2">
        <v>1985</v>
      </c>
      <c r="E85" s="3">
        <v>4</v>
      </c>
      <c r="F85" s="2">
        <v>1</v>
      </c>
      <c r="G85" s="55">
        <f t="shared" si="21"/>
        <v>31137</v>
      </c>
      <c r="H85" s="4">
        <v>0</v>
      </c>
      <c r="I85" s="1">
        <v>0</v>
      </c>
      <c r="J85" s="51">
        <f t="shared" si="22"/>
        <v>0</v>
      </c>
      <c r="K85" s="54">
        <f t="shared" si="23"/>
        <v>0</v>
      </c>
      <c r="L85" s="4" t="s">
        <v>96</v>
      </c>
      <c r="M85" s="54">
        <f t="shared" si="36"/>
        <v>30</v>
      </c>
      <c r="N85" s="53">
        <f t="shared" si="27"/>
        <v>29.019178082191782</v>
      </c>
      <c r="O85" s="55">
        <f t="shared" si="28"/>
        <v>42094</v>
      </c>
      <c r="P85" s="53">
        <f t="shared" si="29"/>
        <v>0.98082191780821759</v>
      </c>
      <c r="Q85" s="111">
        <f t="shared" si="30"/>
        <v>0</v>
      </c>
      <c r="R85" s="150" t="s">
        <v>130</v>
      </c>
      <c r="S85" s="151">
        <v>17</v>
      </c>
      <c r="T85" s="152">
        <v>4</v>
      </c>
      <c r="U85" s="151">
        <v>2035</v>
      </c>
      <c r="V85" s="116">
        <f t="shared" si="31"/>
        <v>54878</v>
      </c>
      <c r="W85" s="53">
        <f t="shared" si="32"/>
        <v>0</v>
      </c>
      <c r="X85" s="53">
        <f t="shared" si="33"/>
        <v>0</v>
      </c>
      <c r="Y85" s="53">
        <f t="shared" si="34"/>
        <v>0</v>
      </c>
      <c r="Z85" s="53">
        <f t="shared" si="35"/>
        <v>0</v>
      </c>
      <c r="AA85" s="53">
        <f>IF($V85&lt;=Z$2,0,IF($O85&lt;=Z$2,0,IF($G85&gt;=AA$2,0,IF($K85&gt;=$J85,0,IF($O85&lt;=AA$2,($J85-(SUM($K85,SUM($Z85:Z85)))),IF($L85=$D$139,(($J85-$K85)/$P85),(($J85-SUM($Z85:Z85))*$Q85))*IF($V85&lt;=AA$2,(DATEDIF(Z$2,$V85,"D")/365),IF($G85&gt;Z$2,(DATEDIF($G85,AA$2,"D")/365),1)))))))</f>
        <v>0</v>
      </c>
      <c r="AB85" s="53">
        <f>IF($V85&lt;=AA$2,0,IF($O85&lt;=AA$2,0,IF($G85&gt;=AB$2,0,IF($K85&gt;=$J85,0,IF($O85&lt;=AB$2,($J85-(SUM($K85,SUM($Z85:AA85)))),IF($L85=$D$139,(($J85-$K85)/$P85),(($J85-SUM($Z85:AA85))*$Q85))*IF($V85&lt;=AB$2,(DATEDIF(AA$2,$V85,"D")/365),IF($G85&gt;AA$2,(DATEDIF($G85,AB$2,"D")/365),1)))))))</f>
        <v>0</v>
      </c>
      <c r="AC85" s="53">
        <f>IF($V85&lt;=AB$2,0,IF($O85&lt;=AB$2,0,IF($G85&gt;=AC$2,0,IF($K85&gt;=$J85,0,IF($O85&lt;=AC$2,($J85-(SUM($K85,SUM($Z85:AB85)))),IF($L85=$D$139,(($J85-$K85)/$P85),(($J85-SUM($Z85:AB85))*$Q85))*IF($V85&lt;=AC$2,(DATEDIF(AB$2,$V85,"D")/365),IF($G85&gt;AB$2,(DATEDIF($G85,AC$2,"D")/365),1)))))))</f>
        <v>0</v>
      </c>
      <c r="AD85" s="53">
        <f>IF($V85&lt;=AC$2,0,IF($O85&lt;=AC$2,0,IF($G85&gt;=AD$2,0,IF($K85&gt;=$J85,0,IF($O85&lt;=AD$2,($J85-(SUM($K85,SUM($Z85:AC85)))),IF($L85=$D$139,(($J85-$K85)/$P85),(($J85-SUM($Z85:AC85))*$Q85))*IF($V85&lt;=AD$2,(DATEDIF(AC$2,$V85,"D")/365),IF($G85&gt;AC$2,(DATEDIF($G85,AD$2,"D")/365),1)))))))</f>
        <v>0</v>
      </c>
      <c r="AE85" s="53">
        <f>IF($V85&lt;=AD$2,0,IF($O85&lt;=AD$2,0,IF($G85&gt;=AE$2,0,IF($K85&gt;=$J85,0,IF($O85&lt;=AE$2,($J85-(SUM($K85,SUM($Z85:AD85)))),IF($L85=$D$139,(($J85-$K85)/$P85),(($J85-SUM($Z85:AD85))*$Q85))*IF($V85&lt;=AE$2,(DATEDIF(AD$2,$V85,"D")/365),IF($G85&gt;AD$2,(DATEDIF($G85,AE$2,"D")/365),1)))))))</f>
        <v>0</v>
      </c>
      <c r="AF85" s="53">
        <f>IF($V85&lt;=AE$2,0,IF($O85&lt;=AE$2,0,IF($G85&gt;=AF$2,0,IF($K85&gt;=$J85,0,IF($O85&lt;=AF$2,($J85-(SUM($K85,SUM($Z85:AE85)))),IF($L85=$D$139,(($J85-$K85)/$P85),(($J85-SUM($Z85:AE85))*$Q85))*IF($V85&lt;=AF$2,(DATEDIF(AE$2,$V85,"D")/365),IF($G85&gt;AE$2,(DATEDIF($G85,AF$2,"D")/365),1)))))))</f>
        <v>0</v>
      </c>
      <c r="AG85" s="53">
        <f>IF($V85&lt;=AF$2,0,IF($O85&lt;=AF$2,0,IF($G85&gt;=AG$2,0,IF($K85&gt;=$J85,0,IF($O85&lt;=AG$2,($J85-(SUM($K85,SUM($Z85:AF85)))),IF($L85=$D$139,(($J85-$K85)/$P85),(($J85-SUM($Z85:AF85))*$Q85))*IF($V85&lt;=AG$2,(DATEDIF(AF$2,$V85,"D")/365),IF($G85&gt;AF$2,(DATEDIF($G85,AG$2,"D")/365),1)))))))</f>
        <v>0</v>
      </c>
      <c r="AH85" s="53">
        <f>IF($V85&lt;=AG$2,0,IF($O85&lt;=AG$2,0,IF($G85&gt;=AH$2,0,IF($K85&gt;=$J85,0,IF($O85&lt;=AH$2,($J85-(SUM($K85,SUM($Z85:AG85)))),IF($L85=$D$139,(($J85-$K85)/$P85),(($J85-SUM($Z85:AG85))*$Q85))*IF($V85&lt;=AH$2,(DATEDIF(AG$2,$V85,"D")/365),IF($G85&gt;AG$2,(DATEDIF($G85,AH$2,"D")/365),1)))))))</f>
        <v>0</v>
      </c>
      <c r="AI85" s="53">
        <f>IF($V85&lt;=AH$2,0,IF($O85&lt;=AH$2,0,IF($G85&gt;=AI$2,0,IF($K85&gt;=$J85,0,IF($O85&lt;=AI$2,($J85-(SUM($K85,SUM($Z85:AH85)))),IF($L85=$D$139,(($J85-$K85)/$P85),(($J85-SUM($Z85:AH85))*$Q85))*IF($V85&lt;=AI$2,(DATEDIF(AH$2,$V85,"D")/365),IF($G85&gt;AH$2,(DATEDIF($G85,AI$2,"D")/365),1)))))))</f>
        <v>0</v>
      </c>
      <c r="AJ85" s="53">
        <f>IF($V85&lt;=AI$2,0,IF($O85&lt;=AI$2,0,IF($G85&gt;=AJ$2,0,IF($K85&gt;=$J85,0,IF($O85&lt;=AJ$2,($J85-(SUM($K85,SUM($Z85:AI85)))),IF($L85=$D$139,(($J85-$K85)/$P85),(($J85-SUM($Z85:AI85))*$Q85))*IF($V85&lt;=AJ$2,(DATEDIF(AI$2,$V85,"D")/365),IF($G85&gt;AI$2,(DATEDIF($G85,AJ$2,"D")/365),1)))))))</f>
        <v>0</v>
      </c>
      <c r="AK85" s="53">
        <f>IF($V85&lt;=AJ$2,0,IF($O85&lt;=AJ$2,0,IF($G85&gt;=AK$2,0,IF($K85&gt;=$J85,0,IF($O85&lt;=AK$2,($J85-(SUM($K85,SUM($Z85:AJ85)))),IF($L85=$D$139,(($J85-$K85)/$P85),(($J85-SUM($Z85:AJ85))*$Q85))*IF($V85&lt;=AK$2,(DATEDIF(AJ$2,$V85,"D")/365),IF($G85&gt;AJ$2,(DATEDIF($G85,AK$2,"D")/365),1)))))))</f>
        <v>0</v>
      </c>
      <c r="AL85" s="53">
        <f>IF($V85&lt;=AK$2,0,IF($O85&lt;=AK$2,0,IF($G85&gt;=AL$2,0,IF($K85&gt;=$J85,0,IF($O85&lt;=AL$2,($J85-(SUM($K85,SUM($Z85:AK85)))),IF($L85=$D$139,(($J85-$K85)/$P85),(($J85-SUM($Z85:AK85))*$Q85))*IF($V85&lt;=AL$2,(DATEDIF(AK$2,$V85,"D")/365),IF($G85&gt;AK$2,(DATEDIF($G85,AL$2,"D")/365),1)))))))</f>
        <v>0</v>
      </c>
      <c r="AM85" s="53">
        <f>IF($V85&lt;=AL$2,0,IF($O85&lt;=AL$2,0,IF($G85&gt;=AM$2,0,IF($K85&gt;=$J85,0,IF($O85&lt;=AM$2,($J85-(SUM($K85,SUM($Z85:AL85)))),IF($L85=$D$139,(($J85-$K85)/$P85),(($J85-SUM($Z85:AL85))*$Q85))*IF($V85&lt;=AM$2,(DATEDIF(AL$2,$V85,"D")/365),IF($G85&gt;AL$2,(DATEDIF($G85,AM$2,"D")/365),1)))))))</f>
        <v>0</v>
      </c>
      <c r="AN85" s="53">
        <f>IF($V85&lt;=AM$2,0,IF($O85&lt;=AM$2,0,IF($G85&gt;=AN$2,0,IF($K85&gt;=$J85,0,IF($O85&lt;=AN$2,($J85-(SUM($K85,SUM($Z85:AM85)))),IF($L85=$D$139,(($J85-$K85)/$P85),(($J85-SUM($Z85:AM85))*$Q85))*IF($V85&lt;=AN$2,(DATEDIF(AM$2,$V85,"D")/365),IF($G85&gt;AM$2,(DATEDIF($G85,AN$2,"D")/365),1)))))))</f>
        <v>0</v>
      </c>
      <c r="AO85" s="53">
        <f>IF($V85&lt;=AN$2,0,IF($O85&lt;=AN$2,0,IF($G85&gt;=AO$2,0,IF($K85&gt;=$J85,0,IF($O85&lt;=AO$2,($J85-(SUM($K85,SUM($Z85:AN85)))),IF($L85=$D$139,(($J85-$K85)/$P85),(($J85-SUM($Z85:AN85))*$Q85))*IF($V85&lt;=AO$2,(DATEDIF(AN$2,$V85,"D")/365),IF($G85&gt;AN$2,(DATEDIF($G85,AO$2,"D")/365),1)))))))</f>
        <v>0</v>
      </c>
      <c r="AP85" s="53">
        <f>IF($V85&lt;=AO$2,0,IF($O85&lt;=AO$2,0,IF($G85&gt;=AP$2,0,IF($K85&gt;=$J85,0,IF($O85&lt;=AP$2,($J85-(SUM($K85,SUM($Z85:AO85)))),IF($L85=$D$139,(($J85-$K85)/$P85),(($J85-SUM($Z85:AO85))*$Q85))*IF($V85&lt;=AP$2,(DATEDIF(AO$2,$V85,"D")/365),IF($G85&gt;AO$2,(DATEDIF($G85,AP$2,"D")/365),1)))))))</f>
        <v>0</v>
      </c>
      <c r="AQ85" s="53">
        <f>IF($V85&lt;=AP$2,0,IF($O85&lt;=AP$2,0,IF($G85&gt;=AQ$2,0,IF($K85&gt;=$J85,0,IF($O85&lt;=AQ$2,($J85-(SUM($K85,SUM($Z85:AP85)))),IF($L85=$D$139,(($J85-$K85)/$P85),(($J85-SUM($Z85:AP85))*$Q85))*IF($V85&lt;=AQ$2,(DATEDIF(AP$2,$V85,"D")/365),IF($G85&gt;AP$2,(DATEDIF($G85,AQ$2,"D")/365),1)))))))</f>
        <v>0</v>
      </c>
      <c r="AR85" s="53">
        <f>IF($V85&lt;=AQ$2,0,IF($O85&lt;=AQ$2,0,IF($G85&gt;=AR$2,0,IF($K85&gt;=$J85,0,IF($O85&lt;=AR$2,($J85-(SUM($K85,SUM($Z85:AQ85)))),IF($L85=$D$139,(($J85-$K85)/$P85),(($J85-SUM($Z85:AQ85))*$Q85))*IF($V85&lt;=AR$2,(DATEDIF(AQ$2,$V85,"D")/365),IF($G85&gt;AQ$2,(DATEDIF($G85,AR$2,"D")/365),1)))))))</f>
        <v>0</v>
      </c>
      <c r="AS85" s="53">
        <f>IF($V85&lt;=AR$2,0,IF($O85&lt;=AR$2,0,IF($G85&gt;=AS$2,0,IF($K85&gt;=$J85,0,IF($O85&lt;=AS$2,($J85-(SUM($K85,SUM($Z85:AR85)))),IF($L85=$D$139,(($J85-$K85)/$P85),(($J85-SUM($Z85:AR85))*$Q85))*IF($V85&lt;=AS$2,(DATEDIF(AR$2,$V85,"D")/365),IF($G85&gt;AR$2,(DATEDIF($G85,AS$2,"D")/365),1)))))))</f>
        <v>0</v>
      </c>
      <c r="AT85" s="53">
        <f>IF($V85&lt;=AS$2,0,IF($O85&lt;=AS$2,0,IF($G85&gt;=AT$2,0,IF($K85&gt;=$J85,0,IF($O85&lt;=AT$2,($J85-(SUM($K85,SUM($Z85:AS85)))),IF($L85=$D$139,(($J85-$K85)/$P85),(($J85-SUM($Z85:AS85))*$Q85))*IF($V85&lt;=AT$2,(DATEDIF(AS$2,$V85,"D")/365),IF($G85&gt;AS$2,(DATEDIF($G85,AT$2,"D")/365),1)))))))</f>
        <v>0</v>
      </c>
      <c r="AU85" s="53">
        <f>IF($V85&lt;=AT$2,0,IF($O85&lt;=AT$2,0,IF($G85&gt;=AU$2,0,IF($K85&gt;=$J85,0,IF($O85&lt;=AU$2,($J85-(SUM($K85,SUM($Z85:AT85)))),IF($L85=$D$139,(($J85-$K85)/$P85),(($J85-SUM($Z85:AT85))*$Q85))*IF($V85&lt;=AU$2,(DATEDIF(AT$2,$V85,"D")/365),IF($G85&gt;AT$2,(DATEDIF($G85,AU$2,"D")/365),1)))))))</f>
        <v>0</v>
      </c>
      <c r="AV85" s="53">
        <f>IF($V85&lt;=AU$2,0,IF($O85&lt;=AU$2,0,IF($G85&gt;=AV$2,0,IF($K85&gt;=$J85,0,IF($O85&lt;=AV$2,($J85-(SUM($K85,SUM($Z85:AU85)))),IF($L85=$D$139,(($J85-$K85)/$P85),(($J85-SUM($Z85:AU85))*$Q85))*IF($V85&lt;=AV$2,(DATEDIF(AU$2,$V85,"D")/365),IF($G85&gt;AU$2,(DATEDIF($G85,AV$2,"D")/365),1)))))))</f>
        <v>0</v>
      </c>
      <c r="AW85" s="53">
        <f>IF($V85&lt;=AV$2,0,IF($O85&lt;=AV$2,0,IF($G85&gt;=AW$2,0,IF($K85&gt;=$J85,0,IF($O85&lt;=AW$2,($J85-(SUM($K85,SUM($Z85:AV85)))),IF($L85=$D$139,(($J85-$K85)/$P85),(($J85-SUM($Z85:AV85))*$Q85))*IF($V85&lt;=AW$2,(DATEDIF(AV$2,$V85,"D")/365),IF($G85&gt;AV$2,(DATEDIF($G85,AW$2,"D")/365),1)))))))</f>
        <v>0</v>
      </c>
      <c r="AX85" s="53">
        <f>IF($V85&lt;=AW$2,0,IF($O85&lt;=AW$2,0,IF($G85&gt;=AX$2,0,IF($K85&gt;=$J85,0,IF($O85&lt;=AX$2,($J85-(SUM($K85,SUM($Z85:AW85)))),IF($L85=$D$139,(($J85-$K85)/$P85),(($J85-SUM($Z85:AW85))*$Q85))*IF($V85&lt;=AX$2,(DATEDIF(AW$2,$V85,"D")/365),IF($G85&gt;AW$2,(DATEDIF($G85,AX$2,"D")/365),1)))))))</f>
        <v>0</v>
      </c>
      <c r="AY85" s="53">
        <f>IF($V85&lt;=AX$2,0,IF($O85&lt;=AX$2,0,IF($G85&gt;=AY$2,0,IF($K85&gt;=$J85,0,IF($O85&lt;=AY$2,($J85-(SUM($K85,SUM($Z85:AX85)))),IF($L85=$D$139,(($J85-$K85)/$P85),(($J85-SUM($Z85:AX85))*$Q85))*IF($V85&lt;=AY$2,(DATEDIF(AX$2,$V85,"D")/365),IF($G85&gt;AX$2,(DATEDIF($G85,AY$2,"D")/365),1)))))))</f>
        <v>0</v>
      </c>
      <c r="AZ85" s="52"/>
      <c r="BA85" s="52"/>
      <c r="BB85" s="126">
        <f>IF($V85&lt;=BB$2,0,IF($G85&gt;=BB$2,0,IF($G85&gt;$W$3,(J85-Z85),IF($G85&lt;=$W$3,J85-SUM(W85,$Z85:Z85),0))))</f>
        <v>0</v>
      </c>
      <c r="BC85" s="53">
        <f t="shared" si="37"/>
        <v>0</v>
      </c>
      <c r="BD85" s="52">
        <f t="shared" si="37"/>
        <v>0</v>
      </c>
      <c r="BE85" s="53">
        <f t="shared" si="37"/>
        <v>0</v>
      </c>
      <c r="BF85" s="52">
        <f t="shared" si="37"/>
        <v>0</v>
      </c>
      <c r="BG85" s="53">
        <f t="shared" si="37"/>
        <v>0</v>
      </c>
      <c r="BH85" s="52">
        <f t="shared" si="37"/>
        <v>0</v>
      </c>
      <c r="BI85" s="53">
        <f t="shared" si="37"/>
        <v>0</v>
      </c>
      <c r="BJ85" s="52">
        <f t="shared" si="37"/>
        <v>0</v>
      </c>
      <c r="BK85" s="53">
        <f t="shared" si="37"/>
        <v>0</v>
      </c>
      <c r="BL85" s="52">
        <f t="shared" si="37"/>
        <v>0</v>
      </c>
      <c r="BM85" s="53">
        <f t="shared" si="37"/>
        <v>0</v>
      </c>
      <c r="BN85" s="52">
        <f t="shared" si="37"/>
        <v>0</v>
      </c>
      <c r="BO85" s="53">
        <f t="shared" si="37"/>
        <v>0</v>
      </c>
      <c r="BP85" s="52">
        <f t="shared" si="37"/>
        <v>0</v>
      </c>
      <c r="BQ85" s="53">
        <f t="shared" si="37"/>
        <v>0</v>
      </c>
      <c r="BR85" s="52">
        <f t="shared" si="37"/>
        <v>0</v>
      </c>
      <c r="BS85" s="53">
        <f t="shared" si="39"/>
        <v>0</v>
      </c>
      <c r="BT85" s="52">
        <f t="shared" si="39"/>
        <v>0</v>
      </c>
      <c r="BU85" s="53">
        <f t="shared" si="39"/>
        <v>0</v>
      </c>
      <c r="BV85" s="52">
        <f t="shared" si="38"/>
        <v>0</v>
      </c>
      <c r="BW85" s="53">
        <f t="shared" si="38"/>
        <v>0</v>
      </c>
      <c r="BX85" s="52">
        <f t="shared" si="38"/>
        <v>0</v>
      </c>
      <c r="BY85" s="53">
        <f t="shared" si="38"/>
        <v>0</v>
      </c>
      <c r="BZ85" s="52">
        <f t="shared" si="38"/>
        <v>0</v>
      </c>
      <c r="CA85" s="53">
        <f t="shared" si="38"/>
        <v>0</v>
      </c>
    </row>
    <row r="86" spans="1:79">
      <c r="A86" s="20">
        <v>85</v>
      </c>
      <c r="B86" s="20" t="s">
        <v>97</v>
      </c>
      <c r="C86" s="20" t="s">
        <v>126</v>
      </c>
      <c r="D86" s="2">
        <v>1985</v>
      </c>
      <c r="E86" s="3">
        <v>4</v>
      </c>
      <c r="F86" s="2">
        <v>1</v>
      </c>
      <c r="G86" s="55">
        <f t="shared" si="21"/>
        <v>31137</v>
      </c>
      <c r="H86" s="4">
        <v>0</v>
      </c>
      <c r="I86" s="1">
        <v>0</v>
      </c>
      <c r="J86" s="51">
        <f t="shared" si="22"/>
        <v>0</v>
      </c>
      <c r="K86" s="54">
        <f t="shared" si="23"/>
        <v>0</v>
      </c>
      <c r="L86" s="4" t="s">
        <v>96</v>
      </c>
      <c r="M86" s="54">
        <f t="shared" si="36"/>
        <v>30</v>
      </c>
      <c r="N86" s="53">
        <f t="shared" si="27"/>
        <v>29.019178082191782</v>
      </c>
      <c r="O86" s="55">
        <f t="shared" si="28"/>
        <v>42094</v>
      </c>
      <c r="P86" s="53">
        <f t="shared" si="29"/>
        <v>0.98082191780821759</v>
      </c>
      <c r="Q86" s="111">
        <f t="shared" si="30"/>
        <v>0</v>
      </c>
      <c r="R86" s="150" t="s">
        <v>130</v>
      </c>
      <c r="S86" s="151">
        <v>17</v>
      </c>
      <c r="T86" s="152">
        <v>4</v>
      </c>
      <c r="U86" s="151">
        <v>2035</v>
      </c>
      <c r="V86" s="116">
        <f t="shared" si="31"/>
        <v>54878</v>
      </c>
      <c r="W86" s="53">
        <f t="shared" si="32"/>
        <v>0</v>
      </c>
      <c r="X86" s="53">
        <f t="shared" si="33"/>
        <v>0</v>
      </c>
      <c r="Y86" s="53">
        <f t="shared" si="34"/>
        <v>0</v>
      </c>
      <c r="Z86" s="53">
        <f t="shared" si="35"/>
        <v>0</v>
      </c>
      <c r="AA86" s="53">
        <f>IF($V86&lt;=Z$2,0,IF($O86&lt;=Z$2,0,IF($G86&gt;=AA$2,0,IF($K86&gt;=$J86,0,IF($O86&lt;=AA$2,($J86-(SUM($K86,SUM($Z86:Z86)))),IF($L86=$D$139,(($J86-$K86)/$P86),(($J86-SUM($Z86:Z86))*$Q86))*IF($V86&lt;=AA$2,(DATEDIF(Z$2,$V86,"D")/365),IF($G86&gt;Z$2,(DATEDIF($G86,AA$2,"D")/365),1)))))))</f>
        <v>0</v>
      </c>
      <c r="AB86" s="53">
        <f>IF($V86&lt;=AA$2,0,IF($O86&lt;=AA$2,0,IF($G86&gt;=AB$2,0,IF($K86&gt;=$J86,0,IF($O86&lt;=AB$2,($J86-(SUM($K86,SUM($Z86:AA86)))),IF($L86=$D$139,(($J86-$K86)/$P86),(($J86-SUM($Z86:AA86))*$Q86))*IF($V86&lt;=AB$2,(DATEDIF(AA$2,$V86,"D")/365),IF($G86&gt;AA$2,(DATEDIF($G86,AB$2,"D")/365),1)))))))</f>
        <v>0</v>
      </c>
      <c r="AC86" s="53">
        <f>IF($V86&lt;=AB$2,0,IF($O86&lt;=AB$2,0,IF($G86&gt;=AC$2,0,IF($K86&gt;=$J86,0,IF($O86&lt;=AC$2,($J86-(SUM($K86,SUM($Z86:AB86)))),IF($L86=$D$139,(($J86-$K86)/$P86),(($J86-SUM($Z86:AB86))*$Q86))*IF($V86&lt;=AC$2,(DATEDIF(AB$2,$V86,"D")/365),IF($G86&gt;AB$2,(DATEDIF($G86,AC$2,"D")/365),1)))))))</f>
        <v>0</v>
      </c>
      <c r="AD86" s="53">
        <f>IF($V86&lt;=AC$2,0,IF($O86&lt;=AC$2,0,IF($G86&gt;=AD$2,0,IF($K86&gt;=$J86,0,IF($O86&lt;=AD$2,($J86-(SUM($K86,SUM($Z86:AC86)))),IF($L86=$D$139,(($J86-$K86)/$P86),(($J86-SUM($Z86:AC86))*$Q86))*IF($V86&lt;=AD$2,(DATEDIF(AC$2,$V86,"D")/365),IF($G86&gt;AC$2,(DATEDIF($G86,AD$2,"D")/365),1)))))))</f>
        <v>0</v>
      </c>
      <c r="AE86" s="53">
        <f>IF($V86&lt;=AD$2,0,IF($O86&lt;=AD$2,0,IF($G86&gt;=AE$2,0,IF($K86&gt;=$J86,0,IF($O86&lt;=AE$2,($J86-(SUM($K86,SUM($Z86:AD86)))),IF($L86=$D$139,(($J86-$K86)/$P86),(($J86-SUM($Z86:AD86))*$Q86))*IF($V86&lt;=AE$2,(DATEDIF(AD$2,$V86,"D")/365),IF($G86&gt;AD$2,(DATEDIF($G86,AE$2,"D")/365),1)))))))</f>
        <v>0</v>
      </c>
      <c r="AF86" s="53">
        <f>IF($V86&lt;=AE$2,0,IF($O86&lt;=AE$2,0,IF($G86&gt;=AF$2,0,IF($K86&gt;=$J86,0,IF($O86&lt;=AF$2,($J86-(SUM($K86,SUM($Z86:AE86)))),IF($L86=$D$139,(($J86-$K86)/$P86),(($J86-SUM($Z86:AE86))*$Q86))*IF($V86&lt;=AF$2,(DATEDIF(AE$2,$V86,"D")/365),IF($G86&gt;AE$2,(DATEDIF($G86,AF$2,"D")/365),1)))))))</f>
        <v>0</v>
      </c>
      <c r="AG86" s="53">
        <f>IF($V86&lt;=AF$2,0,IF($O86&lt;=AF$2,0,IF($G86&gt;=AG$2,0,IF($K86&gt;=$J86,0,IF($O86&lt;=AG$2,($J86-(SUM($K86,SUM($Z86:AF86)))),IF($L86=$D$139,(($J86-$K86)/$P86),(($J86-SUM($Z86:AF86))*$Q86))*IF($V86&lt;=AG$2,(DATEDIF(AF$2,$V86,"D")/365),IF($G86&gt;AF$2,(DATEDIF($G86,AG$2,"D")/365),1)))))))</f>
        <v>0</v>
      </c>
      <c r="AH86" s="53">
        <f>IF($V86&lt;=AG$2,0,IF($O86&lt;=AG$2,0,IF($G86&gt;=AH$2,0,IF($K86&gt;=$J86,0,IF($O86&lt;=AH$2,($J86-(SUM($K86,SUM($Z86:AG86)))),IF($L86=$D$139,(($J86-$K86)/$P86),(($J86-SUM($Z86:AG86))*$Q86))*IF($V86&lt;=AH$2,(DATEDIF(AG$2,$V86,"D")/365),IF($G86&gt;AG$2,(DATEDIF($G86,AH$2,"D")/365),1)))))))</f>
        <v>0</v>
      </c>
      <c r="AI86" s="53">
        <f>IF($V86&lt;=AH$2,0,IF($O86&lt;=AH$2,0,IF($G86&gt;=AI$2,0,IF($K86&gt;=$J86,0,IF($O86&lt;=AI$2,($J86-(SUM($K86,SUM($Z86:AH86)))),IF($L86=$D$139,(($J86-$K86)/$P86),(($J86-SUM($Z86:AH86))*$Q86))*IF($V86&lt;=AI$2,(DATEDIF(AH$2,$V86,"D")/365),IF($G86&gt;AH$2,(DATEDIF($G86,AI$2,"D")/365),1)))))))</f>
        <v>0</v>
      </c>
      <c r="AJ86" s="53">
        <f>IF($V86&lt;=AI$2,0,IF($O86&lt;=AI$2,0,IF($G86&gt;=AJ$2,0,IF($K86&gt;=$J86,0,IF($O86&lt;=AJ$2,($J86-(SUM($K86,SUM($Z86:AI86)))),IF($L86=$D$139,(($J86-$K86)/$P86),(($J86-SUM($Z86:AI86))*$Q86))*IF($V86&lt;=AJ$2,(DATEDIF(AI$2,$V86,"D")/365),IF($G86&gt;AI$2,(DATEDIF($G86,AJ$2,"D")/365),1)))))))</f>
        <v>0</v>
      </c>
      <c r="AK86" s="53">
        <f>IF($V86&lt;=AJ$2,0,IF($O86&lt;=AJ$2,0,IF($G86&gt;=AK$2,0,IF($K86&gt;=$J86,0,IF($O86&lt;=AK$2,($J86-(SUM($K86,SUM($Z86:AJ86)))),IF($L86=$D$139,(($J86-$K86)/$P86),(($J86-SUM($Z86:AJ86))*$Q86))*IF($V86&lt;=AK$2,(DATEDIF(AJ$2,$V86,"D")/365),IF($G86&gt;AJ$2,(DATEDIF($G86,AK$2,"D")/365),1)))))))</f>
        <v>0</v>
      </c>
      <c r="AL86" s="53">
        <f>IF($V86&lt;=AK$2,0,IF($O86&lt;=AK$2,0,IF($G86&gt;=AL$2,0,IF($K86&gt;=$J86,0,IF($O86&lt;=AL$2,($J86-(SUM($K86,SUM($Z86:AK86)))),IF($L86=$D$139,(($J86-$K86)/$P86),(($J86-SUM($Z86:AK86))*$Q86))*IF($V86&lt;=AL$2,(DATEDIF(AK$2,$V86,"D")/365),IF($G86&gt;AK$2,(DATEDIF($G86,AL$2,"D")/365),1)))))))</f>
        <v>0</v>
      </c>
      <c r="AM86" s="53">
        <f>IF($V86&lt;=AL$2,0,IF($O86&lt;=AL$2,0,IF($G86&gt;=AM$2,0,IF($K86&gt;=$J86,0,IF($O86&lt;=AM$2,($J86-(SUM($K86,SUM($Z86:AL86)))),IF($L86=$D$139,(($J86-$K86)/$P86),(($J86-SUM($Z86:AL86))*$Q86))*IF($V86&lt;=AM$2,(DATEDIF(AL$2,$V86,"D")/365),IF($G86&gt;AL$2,(DATEDIF($G86,AM$2,"D")/365),1)))))))</f>
        <v>0</v>
      </c>
      <c r="AN86" s="53">
        <f>IF($V86&lt;=AM$2,0,IF($O86&lt;=AM$2,0,IF($G86&gt;=AN$2,0,IF($K86&gt;=$J86,0,IF($O86&lt;=AN$2,($J86-(SUM($K86,SUM($Z86:AM86)))),IF($L86=$D$139,(($J86-$K86)/$P86),(($J86-SUM($Z86:AM86))*$Q86))*IF($V86&lt;=AN$2,(DATEDIF(AM$2,$V86,"D")/365),IF($G86&gt;AM$2,(DATEDIF($G86,AN$2,"D")/365),1)))))))</f>
        <v>0</v>
      </c>
      <c r="AO86" s="53">
        <f>IF($V86&lt;=AN$2,0,IF($O86&lt;=AN$2,0,IF($G86&gt;=AO$2,0,IF($K86&gt;=$J86,0,IF($O86&lt;=AO$2,($J86-(SUM($K86,SUM($Z86:AN86)))),IF($L86=$D$139,(($J86-$K86)/$P86),(($J86-SUM($Z86:AN86))*$Q86))*IF($V86&lt;=AO$2,(DATEDIF(AN$2,$V86,"D")/365),IF($G86&gt;AN$2,(DATEDIF($G86,AO$2,"D")/365),1)))))))</f>
        <v>0</v>
      </c>
      <c r="AP86" s="53">
        <f>IF($V86&lt;=AO$2,0,IF($O86&lt;=AO$2,0,IF($G86&gt;=AP$2,0,IF($K86&gt;=$J86,0,IF($O86&lt;=AP$2,($J86-(SUM($K86,SUM($Z86:AO86)))),IF($L86=$D$139,(($J86-$K86)/$P86),(($J86-SUM($Z86:AO86))*$Q86))*IF($V86&lt;=AP$2,(DATEDIF(AO$2,$V86,"D")/365),IF($G86&gt;AO$2,(DATEDIF($G86,AP$2,"D")/365),1)))))))</f>
        <v>0</v>
      </c>
      <c r="AQ86" s="53">
        <f>IF($V86&lt;=AP$2,0,IF($O86&lt;=AP$2,0,IF($G86&gt;=AQ$2,0,IF($K86&gt;=$J86,0,IF($O86&lt;=AQ$2,($J86-(SUM($K86,SUM($Z86:AP86)))),IF($L86=$D$139,(($J86-$K86)/$P86),(($J86-SUM($Z86:AP86))*$Q86))*IF($V86&lt;=AQ$2,(DATEDIF(AP$2,$V86,"D")/365),IF($G86&gt;AP$2,(DATEDIF($G86,AQ$2,"D")/365),1)))))))</f>
        <v>0</v>
      </c>
      <c r="AR86" s="53">
        <f>IF($V86&lt;=AQ$2,0,IF($O86&lt;=AQ$2,0,IF($G86&gt;=AR$2,0,IF($K86&gt;=$J86,0,IF($O86&lt;=AR$2,($J86-(SUM($K86,SUM($Z86:AQ86)))),IF($L86=$D$139,(($J86-$K86)/$P86),(($J86-SUM($Z86:AQ86))*$Q86))*IF($V86&lt;=AR$2,(DATEDIF(AQ$2,$V86,"D")/365),IF($G86&gt;AQ$2,(DATEDIF($G86,AR$2,"D")/365),1)))))))</f>
        <v>0</v>
      </c>
      <c r="AS86" s="53">
        <f>IF($V86&lt;=AR$2,0,IF($O86&lt;=AR$2,0,IF($G86&gt;=AS$2,0,IF($K86&gt;=$J86,0,IF($O86&lt;=AS$2,($J86-(SUM($K86,SUM($Z86:AR86)))),IF($L86=$D$139,(($J86-$K86)/$P86),(($J86-SUM($Z86:AR86))*$Q86))*IF($V86&lt;=AS$2,(DATEDIF(AR$2,$V86,"D")/365),IF($G86&gt;AR$2,(DATEDIF($G86,AS$2,"D")/365),1)))))))</f>
        <v>0</v>
      </c>
      <c r="AT86" s="53">
        <f>IF($V86&lt;=AS$2,0,IF($O86&lt;=AS$2,0,IF($G86&gt;=AT$2,0,IF($K86&gt;=$J86,0,IF($O86&lt;=AT$2,($J86-(SUM($K86,SUM($Z86:AS86)))),IF($L86=$D$139,(($J86-$K86)/$P86),(($J86-SUM($Z86:AS86))*$Q86))*IF($V86&lt;=AT$2,(DATEDIF(AS$2,$V86,"D")/365),IF($G86&gt;AS$2,(DATEDIF($G86,AT$2,"D")/365),1)))))))</f>
        <v>0</v>
      </c>
      <c r="AU86" s="53">
        <f>IF($V86&lt;=AT$2,0,IF($O86&lt;=AT$2,0,IF($G86&gt;=AU$2,0,IF($K86&gt;=$J86,0,IF($O86&lt;=AU$2,($J86-(SUM($K86,SUM($Z86:AT86)))),IF($L86=$D$139,(($J86-$K86)/$P86),(($J86-SUM($Z86:AT86))*$Q86))*IF($V86&lt;=AU$2,(DATEDIF(AT$2,$V86,"D")/365),IF($G86&gt;AT$2,(DATEDIF($G86,AU$2,"D")/365),1)))))))</f>
        <v>0</v>
      </c>
      <c r="AV86" s="53">
        <f>IF($V86&lt;=AU$2,0,IF($O86&lt;=AU$2,0,IF($G86&gt;=AV$2,0,IF($K86&gt;=$J86,0,IF($O86&lt;=AV$2,($J86-(SUM($K86,SUM($Z86:AU86)))),IF($L86=$D$139,(($J86-$K86)/$P86),(($J86-SUM($Z86:AU86))*$Q86))*IF($V86&lt;=AV$2,(DATEDIF(AU$2,$V86,"D")/365),IF($G86&gt;AU$2,(DATEDIF($G86,AV$2,"D")/365),1)))))))</f>
        <v>0</v>
      </c>
      <c r="AW86" s="53">
        <f>IF($V86&lt;=AV$2,0,IF($O86&lt;=AV$2,0,IF($G86&gt;=AW$2,0,IF($K86&gt;=$J86,0,IF($O86&lt;=AW$2,($J86-(SUM($K86,SUM($Z86:AV86)))),IF($L86=$D$139,(($J86-$K86)/$P86),(($J86-SUM($Z86:AV86))*$Q86))*IF($V86&lt;=AW$2,(DATEDIF(AV$2,$V86,"D")/365),IF($G86&gt;AV$2,(DATEDIF($G86,AW$2,"D")/365),1)))))))</f>
        <v>0</v>
      </c>
      <c r="AX86" s="53">
        <f>IF($V86&lt;=AW$2,0,IF($O86&lt;=AW$2,0,IF($G86&gt;=AX$2,0,IF($K86&gt;=$J86,0,IF($O86&lt;=AX$2,($J86-(SUM($K86,SUM($Z86:AW86)))),IF($L86=$D$139,(($J86-$K86)/$P86),(($J86-SUM($Z86:AW86))*$Q86))*IF($V86&lt;=AX$2,(DATEDIF(AW$2,$V86,"D")/365),IF($G86&gt;AW$2,(DATEDIF($G86,AX$2,"D")/365),1)))))))</f>
        <v>0</v>
      </c>
      <c r="AY86" s="53">
        <f>IF($V86&lt;=AX$2,0,IF($O86&lt;=AX$2,0,IF($G86&gt;=AY$2,0,IF($K86&gt;=$J86,0,IF($O86&lt;=AY$2,($J86-(SUM($K86,SUM($Z86:AX86)))),IF($L86=$D$139,(($J86-$K86)/$P86),(($J86-SUM($Z86:AX86))*$Q86))*IF($V86&lt;=AY$2,(DATEDIF(AX$2,$V86,"D")/365),IF($G86&gt;AX$2,(DATEDIF($G86,AY$2,"D")/365),1)))))))</f>
        <v>0</v>
      </c>
      <c r="AZ86" s="52"/>
      <c r="BA86" s="52"/>
      <c r="BB86" s="126">
        <f>IF($V86&lt;=BB$2,0,IF($G86&gt;=BB$2,0,IF($G86&gt;$W$3,(J86-Z86),IF($G86&lt;=$W$3,J86-SUM(W86,$Z86:Z86),0))))</f>
        <v>0</v>
      </c>
      <c r="BC86" s="53">
        <f t="shared" si="37"/>
        <v>0</v>
      </c>
      <c r="BD86" s="52">
        <f t="shared" si="37"/>
        <v>0</v>
      </c>
      <c r="BE86" s="53">
        <f t="shared" si="37"/>
        <v>0</v>
      </c>
      <c r="BF86" s="52">
        <f t="shared" si="37"/>
        <v>0</v>
      </c>
      <c r="BG86" s="53">
        <f t="shared" si="37"/>
        <v>0</v>
      </c>
      <c r="BH86" s="52">
        <f t="shared" si="37"/>
        <v>0</v>
      </c>
      <c r="BI86" s="53">
        <f t="shared" si="37"/>
        <v>0</v>
      </c>
      <c r="BJ86" s="52">
        <f t="shared" si="37"/>
        <v>0</v>
      </c>
      <c r="BK86" s="53">
        <f t="shared" si="37"/>
        <v>0</v>
      </c>
      <c r="BL86" s="52">
        <f t="shared" si="37"/>
        <v>0</v>
      </c>
      <c r="BM86" s="53">
        <f t="shared" si="37"/>
        <v>0</v>
      </c>
      <c r="BN86" s="52">
        <f t="shared" si="37"/>
        <v>0</v>
      </c>
      <c r="BO86" s="53">
        <f t="shared" si="37"/>
        <v>0</v>
      </c>
      <c r="BP86" s="52">
        <f t="shared" si="37"/>
        <v>0</v>
      </c>
      <c r="BQ86" s="53">
        <f t="shared" si="37"/>
        <v>0</v>
      </c>
      <c r="BR86" s="52">
        <f t="shared" si="37"/>
        <v>0</v>
      </c>
      <c r="BS86" s="53">
        <f t="shared" si="39"/>
        <v>0</v>
      </c>
      <c r="BT86" s="52">
        <f t="shared" si="39"/>
        <v>0</v>
      </c>
      <c r="BU86" s="53">
        <f t="shared" si="39"/>
        <v>0</v>
      </c>
      <c r="BV86" s="52">
        <f t="shared" si="38"/>
        <v>0</v>
      </c>
      <c r="BW86" s="53">
        <f t="shared" si="38"/>
        <v>0</v>
      </c>
      <c r="BX86" s="52">
        <f t="shared" si="38"/>
        <v>0</v>
      </c>
      <c r="BY86" s="53">
        <f t="shared" si="38"/>
        <v>0</v>
      </c>
      <c r="BZ86" s="52">
        <f t="shared" si="38"/>
        <v>0</v>
      </c>
      <c r="CA86" s="53">
        <f t="shared" si="38"/>
        <v>0</v>
      </c>
    </row>
    <row r="87" spans="1:79">
      <c r="A87" s="20">
        <v>86</v>
      </c>
      <c r="B87" s="20" t="s">
        <v>97</v>
      </c>
      <c r="C87" s="20" t="s">
        <v>126</v>
      </c>
      <c r="D87" s="2">
        <v>1985</v>
      </c>
      <c r="E87" s="3">
        <v>4</v>
      </c>
      <c r="F87" s="2">
        <v>1</v>
      </c>
      <c r="G87" s="55">
        <f t="shared" si="21"/>
        <v>31137</v>
      </c>
      <c r="H87" s="4">
        <v>0</v>
      </c>
      <c r="I87" s="1">
        <v>0</v>
      </c>
      <c r="J87" s="51">
        <f t="shared" si="22"/>
        <v>0</v>
      </c>
      <c r="K87" s="54">
        <f t="shared" si="23"/>
        <v>0</v>
      </c>
      <c r="L87" s="4" t="s">
        <v>96</v>
      </c>
      <c r="M87" s="54">
        <f t="shared" si="36"/>
        <v>30</v>
      </c>
      <c r="N87" s="53">
        <f t="shared" si="27"/>
        <v>29.019178082191782</v>
      </c>
      <c r="O87" s="55">
        <f t="shared" si="28"/>
        <v>42094</v>
      </c>
      <c r="P87" s="53">
        <f t="shared" si="29"/>
        <v>0.98082191780821759</v>
      </c>
      <c r="Q87" s="111">
        <f t="shared" si="30"/>
        <v>0</v>
      </c>
      <c r="R87" s="150" t="s">
        <v>130</v>
      </c>
      <c r="S87" s="151">
        <v>17</v>
      </c>
      <c r="T87" s="152">
        <v>4</v>
      </c>
      <c r="U87" s="151">
        <v>2035</v>
      </c>
      <c r="V87" s="116">
        <f t="shared" si="31"/>
        <v>54878</v>
      </c>
      <c r="W87" s="53">
        <f t="shared" si="32"/>
        <v>0</v>
      </c>
      <c r="X87" s="53">
        <f t="shared" si="33"/>
        <v>0</v>
      </c>
      <c r="Y87" s="53">
        <f t="shared" si="34"/>
        <v>0</v>
      </c>
      <c r="Z87" s="53">
        <f t="shared" si="35"/>
        <v>0</v>
      </c>
      <c r="AA87" s="53">
        <f>IF($V87&lt;=Z$2,0,IF($O87&lt;=Z$2,0,IF($G87&gt;=AA$2,0,IF($K87&gt;=$J87,0,IF($O87&lt;=AA$2,($J87-(SUM($K87,SUM($Z87:Z87)))),IF($L87=$D$139,(($J87-$K87)/$P87),(($J87-SUM($Z87:Z87))*$Q87))*IF($V87&lt;=AA$2,(DATEDIF(Z$2,$V87,"D")/365),IF($G87&gt;Z$2,(DATEDIF($G87,AA$2,"D")/365),1)))))))</f>
        <v>0</v>
      </c>
      <c r="AB87" s="53">
        <f>IF($V87&lt;=AA$2,0,IF($O87&lt;=AA$2,0,IF($G87&gt;=AB$2,0,IF($K87&gt;=$J87,0,IF($O87&lt;=AB$2,($J87-(SUM($K87,SUM($Z87:AA87)))),IF($L87=$D$139,(($J87-$K87)/$P87),(($J87-SUM($Z87:AA87))*$Q87))*IF($V87&lt;=AB$2,(DATEDIF(AA$2,$V87,"D")/365),IF($G87&gt;AA$2,(DATEDIF($G87,AB$2,"D")/365),1)))))))</f>
        <v>0</v>
      </c>
      <c r="AC87" s="53">
        <f>IF($V87&lt;=AB$2,0,IF($O87&lt;=AB$2,0,IF($G87&gt;=AC$2,0,IF($K87&gt;=$J87,0,IF($O87&lt;=AC$2,($J87-(SUM($K87,SUM($Z87:AB87)))),IF($L87=$D$139,(($J87-$K87)/$P87),(($J87-SUM($Z87:AB87))*$Q87))*IF($V87&lt;=AC$2,(DATEDIF(AB$2,$V87,"D")/365),IF($G87&gt;AB$2,(DATEDIF($G87,AC$2,"D")/365),1)))))))</f>
        <v>0</v>
      </c>
      <c r="AD87" s="53">
        <f>IF($V87&lt;=AC$2,0,IF($O87&lt;=AC$2,0,IF($G87&gt;=AD$2,0,IF($K87&gt;=$J87,0,IF($O87&lt;=AD$2,($J87-(SUM($K87,SUM($Z87:AC87)))),IF($L87=$D$139,(($J87-$K87)/$P87),(($J87-SUM($Z87:AC87))*$Q87))*IF($V87&lt;=AD$2,(DATEDIF(AC$2,$V87,"D")/365),IF($G87&gt;AC$2,(DATEDIF($G87,AD$2,"D")/365),1)))))))</f>
        <v>0</v>
      </c>
      <c r="AE87" s="53">
        <f>IF($V87&lt;=AD$2,0,IF($O87&lt;=AD$2,0,IF($G87&gt;=AE$2,0,IF($K87&gt;=$J87,0,IF($O87&lt;=AE$2,($J87-(SUM($K87,SUM($Z87:AD87)))),IF($L87=$D$139,(($J87-$K87)/$P87),(($J87-SUM($Z87:AD87))*$Q87))*IF($V87&lt;=AE$2,(DATEDIF(AD$2,$V87,"D")/365),IF($G87&gt;AD$2,(DATEDIF($G87,AE$2,"D")/365),1)))))))</f>
        <v>0</v>
      </c>
      <c r="AF87" s="53">
        <f>IF($V87&lt;=AE$2,0,IF($O87&lt;=AE$2,0,IF($G87&gt;=AF$2,0,IF($K87&gt;=$J87,0,IF($O87&lt;=AF$2,($J87-(SUM($K87,SUM($Z87:AE87)))),IF($L87=$D$139,(($J87-$K87)/$P87),(($J87-SUM($Z87:AE87))*$Q87))*IF($V87&lt;=AF$2,(DATEDIF(AE$2,$V87,"D")/365),IF($G87&gt;AE$2,(DATEDIF($G87,AF$2,"D")/365),1)))))))</f>
        <v>0</v>
      </c>
      <c r="AG87" s="53">
        <f>IF($V87&lt;=AF$2,0,IF($O87&lt;=AF$2,0,IF($G87&gt;=AG$2,0,IF($K87&gt;=$J87,0,IF($O87&lt;=AG$2,($J87-(SUM($K87,SUM($Z87:AF87)))),IF($L87=$D$139,(($J87-$K87)/$P87),(($J87-SUM($Z87:AF87))*$Q87))*IF($V87&lt;=AG$2,(DATEDIF(AF$2,$V87,"D")/365),IF($G87&gt;AF$2,(DATEDIF($G87,AG$2,"D")/365),1)))))))</f>
        <v>0</v>
      </c>
      <c r="AH87" s="53">
        <f>IF($V87&lt;=AG$2,0,IF($O87&lt;=AG$2,0,IF($G87&gt;=AH$2,0,IF($K87&gt;=$J87,0,IF($O87&lt;=AH$2,($J87-(SUM($K87,SUM($Z87:AG87)))),IF($L87=$D$139,(($J87-$K87)/$P87),(($J87-SUM($Z87:AG87))*$Q87))*IF($V87&lt;=AH$2,(DATEDIF(AG$2,$V87,"D")/365),IF($G87&gt;AG$2,(DATEDIF($G87,AH$2,"D")/365),1)))))))</f>
        <v>0</v>
      </c>
      <c r="AI87" s="53">
        <f>IF($V87&lt;=AH$2,0,IF($O87&lt;=AH$2,0,IF($G87&gt;=AI$2,0,IF($K87&gt;=$J87,0,IF($O87&lt;=AI$2,($J87-(SUM($K87,SUM($Z87:AH87)))),IF($L87=$D$139,(($J87-$K87)/$P87),(($J87-SUM($Z87:AH87))*$Q87))*IF($V87&lt;=AI$2,(DATEDIF(AH$2,$V87,"D")/365),IF($G87&gt;AH$2,(DATEDIF($G87,AI$2,"D")/365),1)))))))</f>
        <v>0</v>
      </c>
      <c r="AJ87" s="53">
        <f>IF($V87&lt;=AI$2,0,IF($O87&lt;=AI$2,0,IF($G87&gt;=AJ$2,0,IF($K87&gt;=$J87,0,IF($O87&lt;=AJ$2,($J87-(SUM($K87,SUM($Z87:AI87)))),IF($L87=$D$139,(($J87-$K87)/$P87),(($J87-SUM($Z87:AI87))*$Q87))*IF($V87&lt;=AJ$2,(DATEDIF(AI$2,$V87,"D")/365),IF($G87&gt;AI$2,(DATEDIF($G87,AJ$2,"D")/365),1)))))))</f>
        <v>0</v>
      </c>
      <c r="AK87" s="53">
        <f>IF($V87&lt;=AJ$2,0,IF($O87&lt;=AJ$2,0,IF($G87&gt;=AK$2,0,IF($K87&gt;=$J87,0,IF($O87&lt;=AK$2,($J87-(SUM($K87,SUM($Z87:AJ87)))),IF($L87=$D$139,(($J87-$K87)/$P87),(($J87-SUM($Z87:AJ87))*$Q87))*IF($V87&lt;=AK$2,(DATEDIF(AJ$2,$V87,"D")/365),IF($G87&gt;AJ$2,(DATEDIF($G87,AK$2,"D")/365),1)))))))</f>
        <v>0</v>
      </c>
      <c r="AL87" s="53">
        <f>IF($V87&lt;=AK$2,0,IF($O87&lt;=AK$2,0,IF($G87&gt;=AL$2,0,IF($K87&gt;=$J87,0,IF($O87&lt;=AL$2,($J87-(SUM($K87,SUM($Z87:AK87)))),IF($L87=$D$139,(($J87-$K87)/$P87),(($J87-SUM($Z87:AK87))*$Q87))*IF($V87&lt;=AL$2,(DATEDIF(AK$2,$V87,"D")/365),IF($G87&gt;AK$2,(DATEDIF($G87,AL$2,"D")/365),1)))))))</f>
        <v>0</v>
      </c>
      <c r="AM87" s="53">
        <f>IF($V87&lt;=AL$2,0,IF($O87&lt;=AL$2,0,IF($G87&gt;=AM$2,0,IF($K87&gt;=$J87,0,IF($O87&lt;=AM$2,($J87-(SUM($K87,SUM($Z87:AL87)))),IF($L87=$D$139,(($J87-$K87)/$P87),(($J87-SUM($Z87:AL87))*$Q87))*IF($V87&lt;=AM$2,(DATEDIF(AL$2,$V87,"D")/365),IF($G87&gt;AL$2,(DATEDIF($G87,AM$2,"D")/365),1)))))))</f>
        <v>0</v>
      </c>
      <c r="AN87" s="53">
        <f>IF($V87&lt;=AM$2,0,IF($O87&lt;=AM$2,0,IF($G87&gt;=AN$2,0,IF($K87&gt;=$J87,0,IF($O87&lt;=AN$2,($J87-(SUM($K87,SUM($Z87:AM87)))),IF($L87=$D$139,(($J87-$K87)/$P87),(($J87-SUM($Z87:AM87))*$Q87))*IF($V87&lt;=AN$2,(DATEDIF(AM$2,$V87,"D")/365),IF($G87&gt;AM$2,(DATEDIF($G87,AN$2,"D")/365),1)))))))</f>
        <v>0</v>
      </c>
      <c r="AO87" s="53">
        <f>IF($V87&lt;=AN$2,0,IF($O87&lt;=AN$2,0,IF($G87&gt;=AO$2,0,IF($K87&gt;=$J87,0,IF($O87&lt;=AO$2,($J87-(SUM($K87,SUM($Z87:AN87)))),IF($L87=$D$139,(($J87-$K87)/$P87),(($J87-SUM($Z87:AN87))*$Q87))*IF($V87&lt;=AO$2,(DATEDIF(AN$2,$V87,"D")/365),IF($G87&gt;AN$2,(DATEDIF($G87,AO$2,"D")/365),1)))))))</f>
        <v>0</v>
      </c>
      <c r="AP87" s="53">
        <f>IF($V87&lt;=AO$2,0,IF($O87&lt;=AO$2,0,IF($G87&gt;=AP$2,0,IF($K87&gt;=$J87,0,IF($O87&lt;=AP$2,($J87-(SUM($K87,SUM($Z87:AO87)))),IF($L87=$D$139,(($J87-$K87)/$P87),(($J87-SUM($Z87:AO87))*$Q87))*IF($V87&lt;=AP$2,(DATEDIF(AO$2,$V87,"D")/365),IF($G87&gt;AO$2,(DATEDIF($G87,AP$2,"D")/365),1)))))))</f>
        <v>0</v>
      </c>
      <c r="AQ87" s="53">
        <f>IF($V87&lt;=AP$2,0,IF($O87&lt;=AP$2,0,IF($G87&gt;=AQ$2,0,IF($K87&gt;=$J87,0,IF($O87&lt;=AQ$2,($J87-(SUM($K87,SUM($Z87:AP87)))),IF($L87=$D$139,(($J87-$K87)/$P87),(($J87-SUM($Z87:AP87))*$Q87))*IF($V87&lt;=AQ$2,(DATEDIF(AP$2,$V87,"D")/365),IF($G87&gt;AP$2,(DATEDIF($G87,AQ$2,"D")/365),1)))))))</f>
        <v>0</v>
      </c>
      <c r="AR87" s="53">
        <f>IF($V87&lt;=AQ$2,0,IF($O87&lt;=AQ$2,0,IF($G87&gt;=AR$2,0,IF($K87&gt;=$J87,0,IF($O87&lt;=AR$2,($J87-(SUM($K87,SUM($Z87:AQ87)))),IF($L87=$D$139,(($J87-$K87)/$P87),(($J87-SUM($Z87:AQ87))*$Q87))*IF($V87&lt;=AR$2,(DATEDIF(AQ$2,$V87,"D")/365),IF($G87&gt;AQ$2,(DATEDIF($G87,AR$2,"D")/365),1)))))))</f>
        <v>0</v>
      </c>
      <c r="AS87" s="53">
        <f>IF($V87&lt;=AR$2,0,IF($O87&lt;=AR$2,0,IF($G87&gt;=AS$2,0,IF($K87&gt;=$J87,0,IF($O87&lt;=AS$2,($J87-(SUM($K87,SUM($Z87:AR87)))),IF($L87=$D$139,(($J87-$K87)/$P87),(($J87-SUM($Z87:AR87))*$Q87))*IF($V87&lt;=AS$2,(DATEDIF(AR$2,$V87,"D")/365),IF($G87&gt;AR$2,(DATEDIF($G87,AS$2,"D")/365),1)))))))</f>
        <v>0</v>
      </c>
      <c r="AT87" s="53">
        <f>IF($V87&lt;=AS$2,0,IF($O87&lt;=AS$2,0,IF($G87&gt;=AT$2,0,IF($K87&gt;=$J87,0,IF($O87&lt;=AT$2,($J87-(SUM($K87,SUM($Z87:AS87)))),IF($L87=$D$139,(($J87-$K87)/$P87),(($J87-SUM($Z87:AS87))*$Q87))*IF($V87&lt;=AT$2,(DATEDIF(AS$2,$V87,"D")/365),IF($G87&gt;AS$2,(DATEDIF($G87,AT$2,"D")/365),1)))))))</f>
        <v>0</v>
      </c>
      <c r="AU87" s="53">
        <f>IF($V87&lt;=AT$2,0,IF($O87&lt;=AT$2,0,IF($G87&gt;=AU$2,0,IF($K87&gt;=$J87,0,IF($O87&lt;=AU$2,($J87-(SUM($K87,SUM($Z87:AT87)))),IF($L87=$D$139,(($J87-$K87)/$P87),(($J87-SUM($Z87:AT87))*$Q87))*IF($V87&lt;=AU$2,(DATEDIF(AT$2,$V87,"D")/365),IF($G87&gt;AT$2,(DATEDIF($G87,AU$2,"D")/365),1)))))))</f>
        <v>0</v>
      </c>
      <c r="AV87" s="53">
        <f>IF($V87&lt;=AU$2,0,IF($O87&lt;=AU$2,0,IF($G87&gt;=AV$2,0,IF($K87&gt;=$J87,0,IF($O87&lt;=AV$2,($J87-(SUM($K87,SUM($Z87:AU87)))),IF($L87=$D$139,(($J87-$K87)/$P87),(($J87-SUM($Z87:AU87))*$Q87))*IF($V87&lt;=AV$2,(DATEDIF(AU$2,$V87,"D")/365),IF($G87&gt;AU$2,(DATEDIF($G87,AV$2,"D")/365),1)))))))</f>
        <v>0</v>
      </c>
      <c r="AW87" s="53">
        <f>IF($V87&lt;=AV$2,0,IF($O87&lt;=AV$2,0,IF($G87&gt;=AW$2,0,IF($K87&gt;=$J87,0,IF($O87&lt;=AW$2,($J87-(SUM($K87,SUM($Z87:AV87)))),IF($L87=$D$139,(($J87-$K87)/$P87),(($J87-SUM($Z87:AV87))*$Q87))*IF($V87&lt;=AW$2,(DATEDIF(AV$2,$V87,"D")/365),IF($G87&gt;AV$2,(DATEDIF($G87,AW$2,"D")/365),1)))))))</f>
        <v>0</v>
      </c>
      <c r="AX87" s="53">
        <f>IF($V87&lt;=AW$2,0,IF($O87&lt;=AW$2,0,IF($G87&gt;=AX$2,0,IF($K87&gt;=$J87,0,IF($O87&lt;=AX$2,($J87-(SUM($K87,SUM($Z87:AW87)))),IF($L87=$D$139,(($J87-$K87)/$P87),(($J87-SUM($Z87:AW87))*$Q87))*IF($V87&lt;=AX$2,(DATEDIF(AW$2,$V87,"D")/365),IF($G87&gt;AW$2,(DATEDIF($G87,AX$2,"D")/365),1)))))))</f>
        <v>0</v>
      </c>
      <c r="AY87" s="53">
        <f>IF($V87&lt;=AX$2,0,IF($O87&lt;=AX$2,0,IF($G87&gt;=AY$2,0,IF($K87&gt;=$J87,0,IF($O87&lt;=AY$2,($J87-(SUM($K87,SUM($Z87:AX87)))),IF($L87=$D$139,(($J87-$K87)/$P87),(($J87-SUM($Z87:AX87))*$Q87))*IF($V87&lt;=AY$2,(DATEDIF(AX$2,$V87,"D")/365),IF($G87&gt;AX$2,(DATEDIF($G87,AY$2,"D")/365),1)))))))</f>
        <v>0</v>
      </c>
      <c r="AZ87" s="52"/>
      <c r="BA87" s="52"/>
      <c r="BB87" s="126">
        <f>IF($V87&lt;=BB$2,0,IF($G87&gt;=BB$2,0,IF($G87&gt;$W$3,(J87-Z87),IF($G87&lt;=$W$3,J87-SUM(W87,$Z87:Z87),0))))</f>
        <v>0</v>
      </c>
      <c r="BC87" s="53">
        <f t="shared" si="37"/>
        <v>0</v>
      </c>
      <c r="BD87" s="52">
        <f t="shared" si="37"/>
        <v>0</v>
      </c>
      <c r="BE87" s="53">
        <f t="shared" si="37"/>
        <v>0</v>
      </c>
      <c r="BF87" s="52">
        <f t="shared" si="37"/>
        <v>0</v>
      </c>
      <c r="BG87" s="53">
        <f t="shared" si="37"/>
        <v>0</v>
      </c>
      <c r="BH87" s="52">
        <f t="shared" si="37"/>
        <v>0</v>
      </c>
      <c r="BI87" s="53">
        <f t="shared" si="37"/>
        <v>0</v>
      </c>
      <c r="BJ87" s="52">
        <f t="shared" si="37"/>
        <v>0</v>
      </c>
      <c r="BK87" s="53">
        <f t="shared" si="37"/>
        <v>0</v>
      </c>
      <c r="BL87" s="52">
        <f t="shared" si="37"/>
        <v>0</v>
      </c>
      <c r="BM87" s="53">
        <f t="shared" si="37"/>
        <v>0</v>
      </c>
      <c r="BN87" s="52">
        <f t="shared" si="37"/>
        <v>0</v>
      </c>
      <c r="BO87" s="53">
        <f t="shared" si="37"/>
        <v>0</v>
      </c>
      <c r="BP87" s="52">
        <f t="shared" si="37"/>
        <v>0</v>
      </c>
      <c r="BQ87" s="53">
        <f t="shared" si="37"/>
        <v>0</v>
      </c>
      <c r="BR87" s="52">
        <f t="shared" si="37"/>
        <v>0</v>
      </c>
      <c r="BS87" s="53">
        <f t="shared" si="39"/>
        <v>0</v>
      </c>
      <c r="BT87" s="52">
        <f t="shared" si="39"/>
        <v>0</v>
      </c>
      <c r="BU87" s="53">
        <f t="shared" si="39"/>
        <v>0</v>
      </c>
      <c r="BV87" s="52">
        <f t="shared" si="38"/>
        <v>0</v>
      </c>
      <c r="BW87" s="53">
        <f t="shared" si="38"/>
        <v>0</v>
      </c>
      <c r="BX87" s="52">
        <f t="shared" si="38"/>
        <v>0</v>
      </c>
      <c r="BY87" s="53">
        <f t="shared" si="38"/>
        <v>0</v>
      </c>
      <c r="BZ87" s="52">
        <f t="shared" si="38"/>
        <v>0</v>
      </c>
      <c r="CA87" s="53">
        <f t="shared" si="38"/>
        <v>0</v>
      </c>
    </row>
    <row r="88" spans="1:79">
      <c r="A88" s="20">
        <v>87</v>
      </c>
      <c r="B88" s="20" t="s">
        <v>97</v>
      </c>
      <c r="C88" s="20" t="s">
        <v>126</v>
      </c>
      <c r="D88" s="2">
        <v>1985</v>
      </c>
      <c r="E88" s="3">
        <v>4</v>
      </c>
      <c r="F88" s="2">
        <v>1</v>
      </c>
      <c r="G88" s="55">
        <f t="shared" si="21"/>
        <v>31137</v>
      </c>
      <c r="H88" s="4">
        <v>0</v>
      </c>
      <c r="I88" s="1">
        <v>0</v>
      </c>
      <c r="J88" s="51">
        <f t="shared" si="22"/>
        <v>0</v>
      </c>
      <c r="K88" s="54">
        <f t="shared" si="23"/>
        <v>0</v>
      </c>
      <c r="L88" s="4" t="s">
        <v>96</v>
      </c>
      <c r="M88" s="54">
        <f t="shared" si="36"/>
        <v>30</v>
      </c>
      <c r="N88" s="53">
        <f t="shared" si="27"/>
        <v>29.019178082191782</v>
      </c>
      <c r="O88" s="55">
        <f t="shared" si="28"/>
        <v>42094</v>
      </c>
      <c r="P88" s="53">
        <f t="shared" si="29"/>
        <v>0.98082191780821759</v>
      </c>
      <c r="Q88" s="111">
        <f t="shared" si="30"/>
        <v>0</v>
      </c>
      <c r="R88" s="150" t="s">
        <v>130</v>
      </c>
      <c r="S88" s="151">
        <v>17</v>
      </c>
      <c r="T88" s="152">
        <v>4</v>
      </c>
      <c r="U88" s="151">
        <v>2035</v>
      </c>
      <c r="V88" s="116">
        <f t="shared" si="31"/>
        <v>54878</v>
      </c>
      <c r="W88" s="53">
        <f t="shared" si="32"/>
        <v>0</v>
      </c>
      <c r="X88" s="53">
        <f t="shared" si="33"/>
        <v>0</v>
      </c>
      <c r="Y88" s="53">
        <f t="shared" si="34"/>
        <v>0</v>
      </c>
      <c r="Z88" s="53">
        <f t="shared" si="35"/>
        <v>0</v>
      </c>
      <c r="AA88" s="53">
        <f>IF($V88&lt;=Z$2,0,IF($O88&lt;=Z$2,0,IF($G88&gt;=AA$2,0,IF($K88&gt;=$J88,0,IF($O88&lt;=AA$2,($J88-(SUM($K88,SUM($Z88:Z88)))),IF($L88=$D$139,(($J88-$K88)/$P88),(($J88-SUM($Z88:Z88))*$Q88))*IF($V88&lt;=AA$2,(DATEDIF(Z$2,$V88,"D")/365),IF($G88&gt;Z$2,(DATEDIF($G88,AA$2,"D")/365),1)))))))</f>
        <v>0</v>
      </c>
      <c r="AB88" s="53">
        <f>IF($V88&lt;=AA$2,0,IF($O88&lt;=AA$2,0,IF($G88&gt;=AB$2,0,IF($K88&gt;=$J88,0,IF($O88&lt;=AB$2,($J88-(SUM($K88,SUM($Z88:AA88)))),IF($L88=$D$139,(($J88-$K88)/$P88),(($J88-SUM($Z88:AA88))*$Q88))*IF($V88&lt;=AB$2,(DATEDIF(AA$2,$V88,"D")/365),IF($G88&gt;AA$2,(DATEDIF($G88,AB$2,"D")/365),1)))))))</f>
        <v>0</v>
      </c>
      <c r="AC88" s="53">
        <f>IF($V88&lt;=AB$2,0,IF($O88&lt;=AB$2,0,IF($G88&gt;=AC$2,0,IF($K88&gt;=$J88,0,IF($O88&lt;=AC$2,($J88-(SUM($K88,SUM($Z88:AB88)))),IF($L88=$D$139,(($J88-$K88)/$P88),(($J88-SUM($Z88:AB88))*$Q88))*IF($V88&lt;=AC$2,(DATEDIF(AB$2,$V88,"D")/365),IF($G88&gt;AB$2,(DATEDIF($G88,AC$2,"D")/365),1)))))))</f>
        <v>0</v>
      </c>
      <c r="AD88" s="53">
        <f>IF($V88&lt;=AC$2,0,IF($O88&lt;=AC$2,0,IF($G88&gt;=AD$2,0,IF($K88&gt;=$J88,0,IF($O88&lt;=AD$2,($J88-(SUM($K88,SUM($Z88:AC88)))),IF($L88=$D$139,(($J88-$K88)/$P88),(($J88-SUM($Z88:AC88))*$Q88))*IF($V88&lt;=AD$2,(DATEDIF(AC$2,$V88,"D")/365),IF($G88&gt;AC$2,(DATEDIF($G88,AD$2,"D")/365),1)))))))</f>
        <v>0</v>
      </c>
      <c r="AE88" s="53">
        <f>IF($V88&lt;=AD$2,0,IF($O88&lt;=AD$2,0,IF($G88&gt;=AE$2,0,IF($K88&gt;=$J88,0,IF($O88&lt;=AE$2,($J88-(SUM($K88,SUM($Z88:AD88)))),IF($L88=$D$139,(($J88-$K88)/$P88),(($J88-SUM($Z88:AD88))*$Q88))*IF($V88&lt;=AE$2,(DATEDIF(AD$2,$V88,"D")/365),IF($G88&gt;AD$2,(DATEDIF($G88,AE$2,"D")/365),1)))))))</f>
        <v>0</v>
      </c>
      <c r="AF88" s="53">
        <f>IF($V88&lt;=AE$2,0,IF($O88&lt;=AE$2,0,IF($G88&gt;=AF$2,0,IF($K88&gt;=$J88,0,IF($O88&lt;=AF$2,($J88-(SUM($K88,SUM($Z88:AE88)))),IF($L88=$D$139,(($J88-$K88)/$P88),(($J88-SUM($Z88:AE88))*$Q88))*IF($V88&lt;=AF$2,(DATEDIF(AE$2,$V88,"D")/365),IF($G88&gt;AE$2,(DATEDIF($G88,AF$2,"D")/365),1)))))))</f>
        <v>0</v>
      </c>
      <c r="AG88" s="53">
        <f>IF($V88&lt;=AF$2,0,IF($O88&lt;=AF$2,0,IF($G88&gt;=AG$2,0,IF($K88&gt;=$J88,0,IF($O88&lt;=AG$2,($J88-(SUM($K88,SUM($Z88:AF88)))),IF($L88=$D$139,(($J88-$K88)/$P88),(($J88-SUM($Z88:AF88))*$Q88))*IF($V88&lt;=AG$2,(DATEDIF(AF$2,$V88,"D")/365),IF($G88&gt;AF$2,(DATEDIF($G88,AG$2,"D")/365),1)))))))</f>
        <v>0</v>
      </c>
      <c r="AH88" s="53">
        <f>IF($V88&lt;=AG$2,0,IF($O88&lt;=AG$2,0,IF($G88&gt;=AH$2,0,IF($K88&gt;=$J88,0,IF($O88&lt;=AH$2,($J88-(SUM($K88,SUM($Z88:AG88)))),IF($L88=$D$139,(($J88-$K88)/$P88),(($J88-SUM($Z88:AG88))*$Q88))*IF($V88&lt;=AH$2,(DATEDIF(AG$2,$V88,"D")/365),IF($G88&gt;AG$2,(DATEDIF($G88,AH$2,"D")/365),1)))))))</f>
        <v>0</v>
      </c>
      <c r="AI88" s="53">
        <f>IF($V88&lt;=AH$2,0,IF($O88&lt;=AH$2,0,IF($G88&gt;=AI$2,0,IF($K88&gt;=$J88,0,IF($O88&lt;=AI$2,($J88-(SUM($K88,SUM($Z88:AH88)))),IF($L88=$D$139,(($J88-$K88)/$P88),(($J88-SUM($Z88:AH88))*$Q88))*IF($V88&lt;=AI$2,(DATEDIF(AH$2,$V88,"D")/365),IF($G88&gt;AH$2,(DATEDIF($G88,AI$2,"D")/365),1)))))))</f>
        <v>0</v>
      </c>
      <c r="AJ88" s="53">
        <f>IF($V88&lt;=AI$2,0,IF($O88&lt;=AI$2,0,IF($G88&gt;=AJ$2,0,IF($K88&gt;=$J88,0,IF($O88&lt;=AJ$2,($J88-(SUM($K88,SUM($Z88:AI88)))),IF($L88=$D$139,(($J88-$K88)/$P88),(($J88-SUM($Z88:AI88))*$Q88))*IF($V88&lt;=AJ$2,(DATEDIF(AI$2,$V88,"D")/365),IF($G88&gt;AI$2,(DATEDIF($G88,AJ$2,"D")/365),1)))))))</f>
        <v>0</v>
      </c>
      <c r="AK88" s="53">
        <f>IF($V88&lt;=AJ$2,0,IF($O88&lt;=AJ$2,0,IF($G88&gt;=AK$2,0,IF($K88&gt;=$J88,0,IF($O88&lt;=AK$2,($J88-(SUM($K88,SUM($Z88:AJ88)))),IF($L88=$D$139,(($J88-$K88)/$P88),(($J88-SUM($Z88:AJ88))*$Q88))*IF($V88&lt;=AK$2,(DATEDIF(AJ$2,$V88,"D")/365),IF($G88&gt;AJ$2,(DATEDIF($G88,AK$2,"D")/365),1)))))))</f>
        <v>0</v>
      </c>
      <c r="AL88" s="53">
        <f>IF($V88&lt;=AK$2,0,IF($O88&lt;=AK$2,0,IF($G88&gt;=AL$2,0,IF($K88&gt;=$J88,0,IF($O88&lt;=AL$2,($J88-(SUM($K88,SUM($Z88:AK88)))),IF($L88=$D$139,(($J88-$K88)/$P88),(($J88-SUM($Z88:AK88))*$Q88))*IF($V88&lt;=AL$2,(DATEDIF(AK$2,$V88,"D")/365),IF($G88&gt;AK$2,(DATEDIF($G88,AL$2,"D")/365),1)))))))</f>
        <v>0</v>
      </c>
      <c r="AM88" s="53">
        <f>IF($V88&lt;=AL$2,0,IF($O88&lt;=AL$2,0,IF($G88&gt;=AM$2,0,IF($K88&gt;=$J88,0,IF($O88&lt;=AM$2,($J88-(SUM($K88,SUM($Z88:AL88)))),IF($L88=$D$139,(($J88-$K88)/$P88),(($J88-SUM($Z88:AL88))*$Q88))*IF($V88&lt;=AM$2,(DATEDIF(AL$2,$V88,"D")/365),IF($G88&gt;AL$2,(DATEDIF($G88,AM$2,"D")/365),1)))))))</f>
        <v>0</v>
      </c>
      <c r="AN88" s="53">
        <f>IF($V88&lt;=AM$2,0,IF($O88&lt;=AM$2,0,IF($G88&gt;=AN$2,0,IF($K88&gt;=$J88,0,IF($O88&lt;=AN$2,($J88-(SUM($K88,SUM($Z88:AM88)))),IF($L88=$D$139,(($J88-$K88)/$P88),(($J88-SUM($Z88:AM88))*$Q88))*IF($V88&lt;=AN$2,(DATEDIF(AM$2,$V88,"D")/365),IF($G88&gt;AM$2,(DATEDIF($G88,AN$2,"D")/365),1)))))))</f>
        <v>0</v>
      </c>
      <c r="AO88" s="53">
        <f>IF($V88&lt;=AN$2,0,IF($O88&lt;=AN$2,0,IF($G88&gt;=AO$2,0,IF($K88&gt;=$J88,0,IF($O88&lt;=AO$2,($J88-(SUM($K88,SUM($Z88:AN88)))),IF($L88=$D$139,(($J88-$K88)/$P88),(($J88-SUM($Z88:AN88))*$Q88))*IF($V88&lt;=AO$2,(DATEDIF(AN$2,$V88,"D")/365),IF($G88&gt;AN$2,(DATEDIF($G88,AO$2,"D")/365),1)))))))</f>
        <v>0</v>
      </c>
      <c r="AP88" s="53">
        <f>IF($V88&lt;=AO$2,0,IF($O88&lt;=AO$2,0,IF($G88&gt;=AP$2,0,IF($K88&gt;=$J88,0,IF($O88&lt;=AP$2,($J88-(SUM($K88,SUM($Z88:AO88)))),IF($L88=$D$139,(($J88-$K88)/$P88),(($J88-SUM($Z88:AO88))*$Q88))*IF($V88&lt;=AP$2,(DATEDIF(AO$2,$V88,"D")/365),IF($G88&gt;AO$2,(DATEDIF($G88,AP$2,"D")/365),1)))))))</f>
        <v>0</v>
      </c>
      <c r="AQ88" s="53">
        <f>IF($V88&lt;=AP$2,0,IF($O88&lt;=AP$2,0,IF($G88&gt;=AQ$2,0,IF($K88&gt;=$J88,0,IF($O88&lt;=AQ$2,($J88-(SUM($K88,SUM($Z88:AP88)))),IF($L88=$D$139,(($J88-$K88)/$P88),(($J88-SUM($Z88:AP88))*$Q88))*IF($V88&lt;=AQ$2,(DATEDIF(AP$2,$V88,"D")/365),IF($G88&gt;AP$2,(DATEDIF($G88,AQ$2,"D")/365),1)))))))</f>
        <v>0</v>
      </c>
      <c r="AR88" s="53">
        <f>IF($V88&lt;=AQ$2,0,IF($O88&lt;=AQ$2,0,IF($G88&gt;=AR$2,0,IF($K88&gt;=$J88,0,IF($O88&lt;=AR$2,($J88-(SUM($K88,SUM($Z88:AQ88)))),IF($L88=$D$139,(($J88-$K88)/$P88),(($J88-SUM($Z88:AQ88))*$Q88))*IF($V88&lt;=AR$2,(DATEDIF(AQ$2,$V88,"D")/365),IF($G88&gt;AQ$2,(DATEDIF($G88,AR$2,"D")/365),1)))))))</f>
        <v>0</v>
      </c>
      <c r="AS88" s="53">
        <f>IF($V88&lt;=AR$2,0,IF($O88&lt;=AR$2,0,IF($G88&gt;=AS$2,0,IF($K88&gt;=$J88,0,IF($O88&lt;=AS$2,($J88-(SUM($K88,SUM($Z88:AR88)))),IF($L88=$D$139,(($J88-$K88)/$P88),(($J88-SUM($Z88:AR88))*$Q88))*IF($V88&lt;=AS$2,(DATEDIF(AR$2,$V88,"D")/365),IF($G88&gt;AR$2,(DATEDIF($G88,AS$2,"D")/365),1)))))))</f>
        <v>0</v>
      </c>
      <c r="AT88" s="53">
        <f>IF($V88&lt;=AS$2,0,IF($O88&lt;=AS$2,0,IF($G88&gt;=AT$2,0,IF($K88&gt;=$J88,0,IF($O88&lt;=AT$2,($J88-(SUM($K88,SUM($Z88:AS88)))),IF($L88=$D$139,(($J88-$K88)/$P88),(($J88-SUM($Z88:AS88))*$Q88))*IF($V88&lt;=AT$2,(DATEDIF(AS$2,$V88,"D")/365),IF($G88&gt;AS$2,(DATEDIF($G88,AT$2,"D")/365),1)))))))</f>
        <v>0</v>
      </c>
      <c r="AU88" s="53">
        <f>IF($V88&lt;=AT$2,0,IF($O88&lt;=AT$2,0,IF($G88&gt;=AU$2,0,IF($K88&gt;=$J88,0,IF($O88&lt;=AU$2,($J88-(SUM($K88,SUM($Z88:AT88)))),IF($L88=$D$139,(($J88-$K88)/$P88),(($J88-SUM($Z88:AT88))*$Q88))*IF($V88&lt;=AU$2,(DATEDIF(AT$2,$V88,"D")/365),IF($G88&gt;AT$2,(DATEDIF($G88,AU$2,"D")/365),1)))))))</f>
        <v>0</v>
      </c>
      <c r="AV88" s="53">
        <f>IF($V88&lt;=AU$2,0,IF($O88&lt;=AU$2,0,IF($G88&gt;=AV$2,0,IF($K88&gt;=$J88,0,IF($O88&lt;=AV$2,($J88-(SUM($K88,SUM($Z88:AU88)))),IF($L88=$D$139,(($J88-$K88)/$P88),(($J88-SUM($Z88:AU88))*$Q88))*IF($V88&lt;=AV$2,(DATEDIF(AU$2,$V88,"D")/365),IF($G88&gt;AU$2,(DATEDIF($G88,AV$2,"D")/365),1)))))))</f>
        <v>0</v>
      </c>
      <c r="AW88" s="53">
        <f>IF($V88&lt;=AV$2,0,IF($O88&lt;=AV$2,0,IF($G88&gt;=AW$2,0,IF($K88&gt;=$J88,0,IF($O88&lt;=AW$2,($J88-(SUM($K88,SUM($Z88:AV88)))),IF($L88=$D$139,(($J88-$K88)/$P88),(($J88-SUM($Z88:AV88))*$Q88))*IF($V88&lt;=AW$2,(DATEDIF(AV$2,$V88,"D")/365),IF($G88&gt;AV$2,(DATEDIF($G88,AW$2,"D")/365),1)))))))</f>
        <v>0</v>
      </c>
      <c r="AX88" s="53">
        <f>IF($V88&lt;=AW$2,0,IF($O88&lt;=AW$2,0,IF($G88&gt;=AX$2,0,IF($K88&gt;=$J88,0,IF($O88&lt;=AX$2,($J88-(SUM($K88,SUM($Z88:AW88)))),IF($L88=$D$139,(($J88-$K88)/$P88),(($J88-SUM($Z88:AW88))*$Q88))*IF($V88&lt;=AX$2,(DATEDIF(AW$2,$V88,"D")/365),IF($G88&gt;AW$2,(DATEDIF($G88,AX$2,"D")/365),1)))))))</f>
        <v>0</v>
      </c>
      <c r="AY88" s="53">
        <f>IF($V88&lt;=AX$2,0,IF($O88&lt;=AX$2,0,IF($G88&gt;=AY$2,0,IF($K88&gt;=$J88,0,IF($O88&lt;=AY$2,($J88-(SUM($K88,SUM($Z88:AX88)))),IF($L88=$D$139,(($J88-$K88)/$P88),(($J88-SUM($Z88:AX88))*$Q88))*IF($V88&lt;=AY$2,(DATEDIF(AX$2,$V88,"D")/365),IF($G88&gt;AX$2,(DATEDIF($G88,AY$2,"D")/365),1)))))))</f>
        <v>0</v>
      </c>
      <c r="AZ88" s="52"/>
      <c r="BA88" s="52"/>
      <c r="BB88" s="126">
        <f>IF($V88&lt;=BB$2,0,IF($G88&gt;=BB$2,0,IF($G88&gt;$W$3,(J88-Z88),IF($G88&lt;=$W$3,J88-SUM(W88,$Z88:Z88),0))))</f>
        <v>0</v>
      </c>
      <c r="BC88" s="53">
        <f t="shared" si="37"/>
        <v>0</v>
      </c>
      <c r="BD88" s="52">
        <f t="shared" si="37"/>
        <v>0</v>
      </c>
      <c r="BE88" s="53">
        <f t="shared" si="37"/>
        <v>0</v>
      </c>
      <c r="BF88" s="52">
        <f t="shared" si="37"/>
        <v>0</v>
      </c>
      <c r="BG88" s="53">
        <f t="shared" si="37"/>
        <v>0</v>
      </c>
      <c r="BH88" s="52">
        <f t="shared" si="37"/>
        <v>0</v>
      </c>
      <c r="BI88" s="53">
        <f t="shared" si="37"/>
        <v>0</v>
      </c>
      <c r="BJ88" s="52">
        <f t="shared" si="37"/>
        <v>0</v>
      </c>
      <c r="BK88" s="53">
        <f t="shared" si="37"/>
        <v>0</v>
      </c>
      <c r="BL88" s="52">
        <f t="shared" si="37"/>
        <v>0</v>
      </c>
      <c r="BM88" s="53">
        <f t="shared" si="37"/>
        <v>0</v>
      </c>
      <c r="BN88" s="52">
        <f t="shared" si="37"/>
        <v>0</v>
      </c>
      <c r="BO88" s="53">
        <f t="shared" si="37"/>
        <v>0</v>
      </c>
      <c r="BP88" s="52">
        <f t="shared" si="37"/>
        <v>0</v>
      </c>
      <c r="BQ88" s="53">
        <f t="shared" si="37"/>
        <v>0</v>
      </c>
      <c r="BR88" s="52">
        <f t="shared" si="37"/>
        <v>0</v>
      </c>
      <c r="BS88" s="53">
        <f t="shared" si="39"/>
        <v>0</v>
      </c>
      <c r="BT88" s="52">
        <f t="shared" si="39"/>
        <v>0</v>
      </c>
      <c r="BU88" s="53">
        <f t="shared" si="39"/>
        <v>0</v>
      </c>
      <c r="BV88" s="52">
        <f t="shared" si="38"/>
        <v>0</v>
      </c>
      <c r="BW88" s="53">
        <f t="shared" si="38"/>
        <v>0</v>
      </c>
      <c r="BX88" s="52">
        <f t="shared" si="38"/>
        <v>0</v>
      </c>
      <c r="BY88" s="53">
        <f t="shared" si="38"/>
        <v>0</v>
      </c>
      <c r="BZ88" s="52">
        <f t="shared" si="38"/>
        <v>0</v>
      </c>
      <c r="CA88" s="53">
        <f t="shared" si="38"/>
        <v>0</v>
      </c>
    </row>
    <row r="89" spans="1:79">
      <c r="A89" s="20">
        <v>88</v>
      </c>
      <c r="B89" s="20" t="s">
        <v>97</v>
      </c>
      <c r="C89" s="20" t="s">
        <v>126</v>
      </c>
      <c r="D89" s="2">
        <v>1985</v>
      </c>
      <c r="E89" s="3">
        <v>4</v>
      </c>
      <c r="F89" s="2">
        <v>1</v>
      </c>
      <c r="G89" s="55">
        <f t="shared" si="21"/>
        <v>31137</v>
      </c>
      <c r="H89" s="4">
        <v>0</v>
      </c>
      <c r="I89" s="1">
        <v>0</v>
      </c>
      <c r="J89" s="51">
        <f t="shared" si="22"/>
        <v>0</v>
      </c>
      <c r="K89" s="54">
        <f t="shared" si="23"/>
        <v>0</v>
      </c>
      <c r="L89" s="4" t="s">
        <v>96</v>
      </c>
      <c r="M89" s="54">
        <f t="shared" si="36"/>
        <v>30</v>
      </c>
      <c r="N89" s="53">
        <f t="shared" si="27"/>
        <v>29.019178082191782</v>
      </c>
      <c r="O89" s="55">
        <f t="shared" si="28"/>
        <v>42094</v>
      </c>
      <c r="P89" s="53">
        <f t="shared" si="29"/>
        <v>0.98082191780821759</v>
      </c>
      <c r="Q89" s="111">
        <f t="shared" si="30"/>
        <v>0</v>
      </c>
      <c r="R89" s="150" t="s">
        <v>130</v>
      </c>
      <c r="S89" s="151">
        <v>17</v>
      </c>
      <c r="T89" s="152">
        <v>4</v>
      </c>
      <c r="U89" s="151">
        <v>2035</v>
      </c>
      <c r="V89" s="116">
        <f t="shared" si="31"/>
        <v>54878</v>
      </c>
      <c r="W89" s="53">
        <f t="shared" si="32"/>
        <v>0</v>
      </c>
      <c r="X89" s="53">
        <f t="shared" si="33"/>
        <v>0</v>
      </c>
      <c r="Y89" s="53">
        <f t="shared" si="34"/>
        <v>0</v>
      </c>
      <c r="Z89" s="53">
        <f t="shared" si="35"/>
        <v>0</v>
      </c>
      <c r="AA89" s="53">
        <f>IF($V89&lt;=Z$2,0,IF($O89&lt;=Z$2,0,IF($G89&gt;=AA$2,0,IF($K89&gt;=$J89,0,IF($O89&lt;=AA$2,($J89-(SUM($K89,SUM($Z89:Z89)))),IF($L89=$D$139,(($J89-$K89)/$P89),(($J89-SUM($Z89:Z89))*$Q89))*IF($V89&lt;=AA$2,(DATEDIF(Z$2,$V89,"D")/365),IF($G89&gt;Z$2,(DATEDIF($G89,AA$2,"D")/365),1)))))))</f>
        <v>0</v>
      </c>
      <c r="AB89" s="53">
        <f>IF($V89&lt;=AA$2,0,IF($O89&lt;=AA$2,0,IF($G89&gt;=AB$2,0,IF($K89&gt;=$J89,0,IF($O89&lt;=AB$2,($J89-(SUM($K89,SUM($Z89:AA89)))),IF($L89=$D$139,(($J89-$K89)/$P89),(($J89-SUM($Z89:AA89))*$Q89))*IF($V89&lt;=AB$2,(DATEDIF(AA$2,$V89,"D")/365),IF($G89&gt;AA$2,(DATEDIF($G89,AB$2,"D")/365),1)))))))</f>
        <v>0</v>
      </c>
      <c r="AC89" s="53">
        <f>IF($V89&lt;=AB$2,0,IF($O89&lt;=AB$2,0,IF($G89&gt;=AC$2,0,IF($K89&gt;=$J89,0,IF($O89&lt;=AC$2,($J89-(SUM($K89,SUM($Z89:AB89)))),IF($L89=$D$139,(($J89-$K89)/$P89),(($J89-SUM($Z89:AB89))*$Q89))*IF($V89&lt;=AC$2,(DATEDIF(AB$2,$V89,"D")/365),IF($G89&gt;AB$2,(DATEDIF($G89,AC$2,"D")/365),1)))))))</f>
        <v>0</v>
      </c>
      <c r="AD89" s="53">
        <f>IF($V89&lt;=AC$2,0,IF($O89&lt;=AC$2,0,IF($G89&gt;=AD$2,0,IF($K89&gt;=$J89,0,IF($O89&lt;=AD$2,($J89-(SUM($K89,SUM($Z89:AC89)))),IF($L89=$D$139,(($J89-$K89)/$P89),(($J89-SUM($Z89:AC89))*$Q89))*IF($V89&lt;=AD$2,(DATEDIF(AC$2,$V89,"D")/365),IF($G89&gt;AC$2,(DATEDIF($G89,AD$2,"D")/365),1)))))))</f>
        <v>0</v>
      </c>
      <c r="AE89" s="53">
        <f>IF($V89&lt;=AD$2,0,IF($O89&lt;=AD$2,0,IF($G89&gt;=AE$2,0,IF($K89&gt;=$J89,0,IF($O89&lt;=AE$2,($J89-(SUM($K89,SUM($Z89:AD89)))),IF($L89=$D$139,(($J89-$K89)/$P89),(($J89-SUM($Z89:AD89))*$Q89))*IF($V89&lt;=AE$2,(DATEDIF(AD$2,$V89,"D")/365),IF($G89&gt;AD$2,(DATEDIF($G89,AE$2,"D")/365),1)))))))</f>
        <v>0</v>
      </c>
      <c r="AF89" s="53">
        <f>IF($V89&lt;=AE$2,0,IF($O89&lt;=AE$2,0,IF($G89&gt;=AF$2,0,IF($K89&gt;=$J89,0,IF($O89&lt;=AF$2,($J89-(SUM($K89,SUM($Z89:AE89)))),IF($L89=$D$139,(($J89-$K89)/$P89),(($J89-SUM($Z89:AE89))*$Q89))*IF($V89&lt;=AF$2,(DATEDIF(AE$2,$V89,"D")/365),IF($G89&gt;AE$2,(DATEDIF($G89,AF$2,"D")/365),1)))))))</f>
        <v>0</v>
      </c>
      <c r="AG89" s="53">
        <f>IF($V89&lt;=AF$2,0,IF($O89&lt;=AF$2,0,IF($G89&gt;=AG$2,0,IF($K89&gt;=$J89,0,IF($O89&lt;=AG$2,($J89-(SUM($K89,SUM($Z89:AF89)))),IF($L89=$D$139,(($J89-$K89)/$P89),(($J89-SUM($Z89:AF89))*$Q89))*IF($V89&lt;=AG$2,(DATEDIF(AF$2,$V89,"D")/365),IF($G89&gt;AF$2,(DATEDIF($G89,AG$2,"D")/365),1)))))))</f>
        <v>0</v>
      </c>
      <c r="AH89" s="53">
        <f>IF($V89&lt;=AG$2,0,IF($O89&lt;=AG$2,0,IF($G89&gt;=AH$2,0,IF($K89&gt;=$J89,0,IF($O89&lt;=AH$2,($J89-(SUM($K89,SUM($Z89:AG89)))),IF($L89=$D$139,(($J89-$K89)/$P89),(($J89-SUM($Z89:AG89))*$Q89))*IF($V89&lt;=AH$2,(DATEDIF(AG$2,$V89,"D")/365),IF($G89&gt;AG$2,(DATEDIF($G89,AH$2,"D")/365),1)))))))</f>
        <v>0</v>
      </c>
      <c r="AI89" s="53">
        <f>IF($V89&lt;=AH$2,0,IF($O89&lt;=AH$2,0,IF($G89&gt;=AI$2,0,IF($K89&gt;=$J89,0,IF($O89&lt;=AI$2,($J89-(SUM($K89,SUM($Z89:AH89)))),IF($L89=$D$139,(($J89-$K89)/$P89),(($J89-SUM($Z89:AH89))*$Q89))*IF($V89&lt;=AI$2,(DATEDIF(AH$2,$V89,"D")/365),IF($G89&gt;AH$2,(DATEDIF($G89,AI$2,"D")/365),1)))))))</f>
        <v>0</v>
      </c>
      <c r="AJ89" s="53">
        <f>IF($V89&lt;=AI$2,0,IF($O89&lt;=AI$2,0,IF($G89&gt;=AJ$2,0,IF($K89&gt;=$J89,0,IF($O89&lt;=AJ$2,($J89-(SUM($K89,SUM($Z89:AI89)))),IF($L89=$D$139,(($J89-$K89)/$P89),(($J89-SUM($Z89:AI89))*$Q89))*IF($V89&lt;=AJ$2,(DATEDIF(AI$2,$V89,"D")/365),IF($G89&gt;AI$2,(DATEDIF($G89,AJ$2,"D")/365),1)))))))</f>
        <v>0</v>
      </c>
      <c r="AK89" s="53">
        <f>IF($V89&lt;=AJ$2,0,IF($O89&lt;=AJ$2,0,IF($G89&gt;=AK$2,0,IF($K89&gt;=$J89,0,IF($O89&lt;=AK$2,($J89-(SUM($K89,SUM($Z89:AJ89)))),IF($L89=$D$139,(($J89-$K89)/$P89),(($J89-SUM($Z89:AJ89))*$Q89))*IF($V89&lt;=AK$2,(DATEDIF(AJ$2,$V89,"D")/365),IF($G89&gt;AJ$2,(DATEDIF($G89,AK$2,"D")/365),1)))))))</f>
        <v>0</v>
      </c>
      <c r="AL89" s="53">
        <f>IF($V89&lt;=AK$2,0,IF($O89&lt;=AK$2,0,IF($G89&gt;=AL$2,0,IF($K89&gt;=$J89,0,IF($O89&lt;=AL$2,($J89-(SUM($K89,SUM($Z89:AK89)))),IF($L89=$D$139,(($J89-$K89)/$P89),(($J89-SUM($Z89:AK89))*$Q89))*IF($V89&lt;=AL$2,(DATEDIF(AK$2,$V89,"D")/365),IF($G89&gt;AK$2,(DATEDIF($G89,AL$2,"D")/365),1)))))))</f>
        <v>0</v>
      </c>
      <c r="AM89" s="53">
        <f>IF($V89&lt;=AL$2,0,IF($O89&lt;=AL$2,0,IF($G89&gt;=AM$2,0,IF($K89&gt;=$J89,0,IF($O89&lt;=AM$2,($J89-(SUM($K89,SUM($Z89:AL89)))),IF($L89=$D$139,(($J89-$K89)/$P89),(($J89-SUM($Z89:AL89))*$Q89))*IF($V89&lt;=AM$2,(DATEDIF(AL$2,$V89,"D")/365),IF($G89&gt;AL$2,(DATEDIF($G89,AM$2,"D")/365),1)))))))</f>
        <v>0</v>
      </c>
      <c r="AN89" s="53">
        <f>IF($V89&lt;=AM$2,0,IF($O89&lt;=AM$2,0,IF($G89&gt;=AN$2,0,IF($K89&gt;=$J89,0,IF($O89&lt;=AN$2,($J89-(SUM($K89,SUM($Z89:AM89)))),IF($L89=$D$139,(($J89-$K89)/$P89),(($J89-SUM($Z89:AM89))*$Q89))*IF($V89&lt;=AN$2,(DATEDIF(AM$2,$V89,"D")/365),IF($G89&gt;AM$2,(DATEDIF($G89,AN$2,"D")/365),1)))))))</f>
        <v>0</v>
      </c>
      <c r="AO89" s="53">
        <f>IF($V89&lt;=AN$2,0,IF($O89&lt;=AN$2,0,IF($G89&gt;=AO$2,0,IF($K89&gt;=$J89,0,IF($O89&lt;=AO$2,($J89-(SUM($K89,SUM($Z89:AN89)))),IF($L89=$D$139,(($J89-$K89)/$P89),(($J89-SUM($Z89:AN89))*$Q89))*IF($V89&lt;=AO$2,(DATEDIF(AN$2,$V89,"D")/365),IF($G89&gt;AN$2,(DATEDIF($G89,AO$2,"D")/365),1)))))))</f>
        <v>0</v>
      </c>
      <c r="AP89" s="53">
        <f>IF($V89&lt;=AO$2,0,IF($O89&lt;=AO$2,0,IF($G89&gt;=AP$2,0,IF($K89&gt;=$J89,0,IF($O89&lt;=AP$2,($J89-(SUM($K89,SUM($Z89:AO89)))),IF($L89=$D$139,(($J89-$K89)/$P89),(($J89-SUM($Z89:AO89))*$Q89))*IF($V89&lt;=AP$2,(DATEDIF(AO$2,$V89,"D")/365),IF($G89&gt;AO$2,(DATEDIF($G89,AP$2,"D")/365),1)))))))</f>
        <v>0</v>
      </c>
      <c r="AQ89" s="53">
        <f>IF($V89&lt;=AP$2,0,IF($O89&lt;=AP$2,0,IF($G89&gt;=AQ$2,0,IF($K89&gt;=$J89,0,IF($O89&lt;=AQ$2,($J89-(SUM($K89,SUM($Z89:AP89)))),IF($L89=$D$139,(($J89-$K89)/$P89),(($J89-SUM($Z89:AP89))*$Q89))*IF($V89&lt;=AQ$2,(DATEDIF(AP$2,$V89,"D")/365),IF($G89&gt;AP$2,(DATEDIF($G89,AQ$2,"D")/365),1)))))))</f>
        <v>0</v>
      </c>
      <c r="AR89" s="53">
        <f>IF($V89&lt;=AQ$2,0,IF($O89&lt;=AQ$2,0,IF($G89&gt;=AR$2,0,IF($K89&gt;=$J89,0,IF($O89&lt;=AR$2,($J89-(SUM($K89,SUM($Z89:AQ89)))),IF($L89=$D$139,(($J89-$K89)/$P89),(($J89-SUM($Z89:AQ89))*$Q89))*IF($V89&lt;=AR$2,(DATEDIF(AQ$2,$V89,"D")/365),IF($G89&gt;AQ$2,(DATEDIF($G89,AR$2,"D")/365),1)))))))</f>
        <v>0</v>
      </c>
      <c r="AS89" s="53">
        <f>IF($V89&lt;=AR$2,0,IF($O89&lt;=AR$2,0,IF($G89&gt;=AS$2,0,IF($K89&gt;=$J89,0,IF($O89&lt;=AS$2,($J89-(SUM($K89,SUM($Z89:AR89)))),IF($L89=$D$139,(($J89-$K89)/$P89),(($J89-SUM($Z89:AR89))*$Q89))*IF($V89&lt;=AS$2,(DATEDIF(AR$2,$V89,"D")/365),IF($G89&gt;AR$2,(DATEDIF($G89,AS$2,"D")/365),1)))))))</f>
        <v>0</v>
      </c>
      <c r="AT89" s="53">
        <f>IF($V89&lt;=AS$2,0,IF($O89&lt;=AS$2,0,IF($G89&gt;=AT$2,0,IF($K89&gt;=$J89,0,IF($O89&lt;=AT$2,($J89-(SUM($K89,SUM($Z89:AS89)))),IF($L89=$D$139,(($J89-$K89)/$P89),(($J89-SUM($Z89:AS89))*$Q89))*IF($V89&lt;=AT$2,(DATEDIF(AS$2,$V89,"D")/365),IF($G89&gt;AS$2,(DATEDIF($G89,AT$2,"D")/365),1)))))))</f>
        <v>0</v>
      </c>
      <c r="AU89" s="53">
        <f>IF($V89&lt;=AT$2,0,IF($O89&lt;=AT$2,0,IF($G89&gt;=AU$2,0,IF($K89&gt;=$J89,0,IF($O89&lt;=AU$2,($J89-(SUM($K89,SUM($Z89:AT89)))),IF($L89=$D$139,(($J89-$K89)/$P89),(($J89-SUM($Z89:AT89))*$Q89))*IF($V89&lt;=AU$2,(DATEDIF(AT$2,$V89,"D")/365),IF($G89&gt;AT$2,(DATEDIF($G89,AU$2,"D")/365),1)))))))</f>
        <v>0</v>
      </c>
      <c r="AV89" s="53">
        <f>IF($V89&lt;=AU$2,0,IF($O89&lt;=AU$2,0,IF($G89&gt;=AV$2,0,IF($K89&gt;=$J89,0,IF($O89&lt;=AV$2,($J89-(SUM($K89,SUM($Z89:AU89)))),IF($L89=$D$139,(($J89-$K89)/$P89),(($J89-SUM($Z89:AU89))*$Q89))*IF($V89&lt;=AV$2,(DATEDIF(AU$2,$V89,"D")/365),IF($G89&gt;AU$2,(DATEDIF($G89,AV$2,"D")/365),1)))))))</f>
        <v>0</v>
      </c>
      <c r="AW89" s="53">
        <f>IF($V89&lt;=AV$2,0,IF($O89&lt;=AV$2,0,IF($G89&gt;=AW$2,0,IF($K89&gt;=$J89,0,IF($O89&lt;=AW$2,($J89-(SUM($K89,SUM($Z89:AV89)))),IF($L89=$D$139,(($J89-$K89)/$P89),(($J89-SUM($Z89:AV89))*$Q89))*IF($V89&lt;=AW$2,(DATEDIF(AV$2,$V89,"D")/365),IF($G89&gt;AV$2,(DATEDIF($G89,AW$2,"D")/365),1)))))))</f>
        <v>0</v>
      </c>
      <c r="AX89" s="53">
        <f>IF($V89&lt;=AW$2,0,IF($O89&lt;=AW$2,0,IF($G89&gt;=AX$2,0,IF($K89&gt;=$J89,0,IF($O89&lt;=AX$2,($J89-(SUM($K89,SUM($Z89:AW89)))),IF($L89=$D$139,(($J89-$K89)/$P89),(($J89-SUM($Z89:AW89))*$Q89))*IF($V89&lt;=AX$2,(DATEDIF(AW$2,$V89,"D")/365),IF($G89&gt;AW$2,(DATEDIF($G89,AX$2,"D")/365),1)))))))</f>
        <v>0</v>
      </c>
      <c r="AY89" s="53">
        <f>IF($V89&lt;=AX$2,0,IF($O89&lt;=AX$2,0,IF($G89&gt;=AY$2,0,IF($K89&gt;=$J89,0,IF($O89&lt;=AY$2,($J89-(SUM($K89,SUM($Z89:AX89)))),IF($L89=$D$139,(($J89-$K89)/$P89),(($J89-SUM($Z89:AX89))*$Q89))*IF($V89&lt;=AY$2,(DATEDIF(AX$2,$V89,"D")/365),IF($G89&gt;AX$2,(DATEDIF($G89,AY$2,"D")/365),1)))))))</f>
        <v>0</v>
      </c>
      <c r="AZ89" s="52"/>
      <c r="BA89" s="52"/>
      <c r="BB89" s="126">
        <f>IF($V89&lt;=BB$2,0,IF($G89&gt;=BB$2,0,IF($G89&gt;$W$3,(J89-Z89),IF($G89&lt;=$W$3,J89-SUM(W89,$Z89:Z89),0))))</f>
        <v>0</v>
      </c>
      <c r="BC89" s="53">
        <f t="shared" si="37"/>
        <v>0</v>
      </c>
      <c r="BD89" s="52">
        <f t="shared" si="37"/>
        <v>0</v>
      </c>
      <c r="BE89" s="53">
        <f t="shared" si="37"/>
        <v>0</v>
      </c>
      <c r="BF89" s="52">
        <f t="shared" si="37"/>
        <v>0</v>
      </c>
      <c r="BG89" s="53">
        <f t="shared" si="37"/>
        <v>0</v>
      </c>
      <c r="BH89" s="52">
        <f t="shared" si="37"/>
        <v>0</v>
      </c>
      <c r="BI89" s="53">
        <f t="shared" si="37"/>
        <v>0</v>
      </c>
      <c r="BJ89" s="52">
        <f t="shared" si="37"/>
        <v>0</v>
      </c>
      <c r="BK89" s="53">
        <f t="shared" si="37"/>
        <v>0</v>
      </c>
      <c r="BL89" s="52">
        <f t="shared" si="37"/>
        <v>0</v>
      </c>
      <c r="BM89" s="53">
        <f t="shared" si="37"/>
        <v>0</v>
      </c>
      <c r="BN89" s="52">
        <f t="shared" si="37"/>
        <v>0</v>
      </c>
      <c r="BO89" s="53">
        <f t="shared" si="37"/>
        <v>0</v>
      </c>
      <c r="BP89" s="52">
        <f t="shared" si="37"/>
        <v>0</v>
      </c>
      <c r="BQ89" s="53">
        <f t="shared" si="37"/>
        <v>0</v>
      </c>
      <c r="BR89" s="52">
        <f t="shared" si="37"/>
        <v>0</v>
      </c>
      <c r="BS89" s="53">
        <f t="shared" si="39"/>
        <v>0</v>
      </c>
      <c r="BT89" s="52">
        <f t="shared" si="39"/>
        <v>0</v>
      </c>
      <c r="BU89" s="53">
        <f t="shared" si="39"/>
        <v>0</v>
      </c>
      <c r="BV89" s="52">
        <f t="shared" si="38"/>
        <v>0</v>
      </c>
      <c r="BW89" s="53">
        <f t="shared" si="38"/>
        <v>0</v>
      </c>
      <c r="BX89" s="52">
        <f t="shared" si="38"/>
        <v>0</v>
      </c>
      <c r="BY89" s="53">
        <f t="shared" si="38"/>
        <v>0</v>
      </c>
      <c r="BZ89" s="52">
        <f t="shared" si="38"/>
        <v>0</v>
      </c>
      <c r="CA89" s="53">
        <f t="shared" si="38"/>
        <v>0</v>
      </c>
    </row>
    <row r="90" spans="1:79">
      <c r="A90" s="20">
        <v>89</v>
      </c>
      <c r="B90" s="20" t="s">
        <v>97</v>
      </c>
      <c r="C90" s="20" t="s">
        <v>126</v>
      </c>
      <c r="D90" s="2">
        <v>1985</v>
      </c>
      <c r="E90" s="3">
        <v>4</v>
      </c>
      <c r="F90" s="2">
        <v>1</v>
      </c>
      <c r="G90" s="55">
        <f t="shared" si="21"/>
        <v>31137</v>
      </c>
      <c r="H90" s="4">
        <v>0</v>
      </c>
      <c r="I90" s="1">
        <v>0</v>
      </c>
      <c r="J90" s="51">
        <f t="shared" si="22"/>
        <v>0</v>
      </c>
      <c r="K90" s="54">
        <f t="shared" si="23"/>
        <v>0</v>
      </c>
      <c r="L90" s="4" t="s">
        <v>96</v>
      </c>
      <c r="M90" s="54">
        <f t="shared" si="36"/>
        <v>30</v>
      </c>
      <c r="N90" s="53">
        <f t="shared" si="27"/>
        <v>29.019178082191782</v>
      </c>
      <c r="O90" s="55">
        <f t="shared" si="28"/>
        <v>42094</v>
      </c>
      <c r="P90" s="53">
        <f t="shared" si="29"/>
        <v>0.98082191780821759</v>
      </c>
      <c r="Q90" s="111">
        <f t="shared" si="30"/>
        <v>0</v>
      </c>
      <c r="R90" s="150" t="s">
        <v>130</v>
      </c>
      <c r="S90" s="151">
        <v>17</v>
      </c>
      <c r="T90" s="152">
        <v>4</v>
      </c>
      <c r="U90" s="151">
        <v>2035</v>
      </c>
      <c r="V90" s="116">
        <f t="shared" si="31"/>
        <v>54878</v>
      </c>
      <c r="W90" s="53">
        <f t="shared" si="32"/>
        <v>0</v>
      </c>
      <c r="X90" s="53">
        <f t="shared" si="33"/>
        <v>0</v>
      </c>
      <c r="Y90" s="53">
        <f t="shared" si="34"/>
        <v>0</v>
      </c>
      <c r="Z90" s="53">
        <f t="shared" si="35"/>
        <v>0</v>
      </c>
      <c r="AA90" s="53">
        <f>IF($V90&lt;=Z$2,0,IF($O90&lt;=Z$2,0,IF($G90&gt;=AA$2,0,IF($K90&gt;=$J90,0,IF($O90&lt;=AA$2,($J90-(SUM($K90,SUM($Z90:Z90)))),IF($L90=$D$139,(($J90-$K90)/$P90),(($J90-SUM($Z90:Z90))*$Q90))*IF($V90&lt;=AA$2,(DATEDIF(Z$2,$V90,"D")/365),IF($G90&gt;Z$2,(DATEDIF($G90,AA$2,"D")/365),1)))))))</f>
        <v>0</v>
      </c>
      <c r="AB90" s="53">
        <f>IF($V90&lt;=AA$2,0,IF($O90&lt;=AA$2,0,IF($G90&gt;=AB$2,0,IF($K90&gt;=$J90,0,IF($O90&lt;=AB$2,($J90-(SUM($K90,SUM($Z90:AA90)))),IF($L90=$D$139,(($J90-$K90)/$P90),(($J90-SUM($Z90:AA90))*$Q90))*IF($V90&lt;=AB$2,(DATEDIF(AA$2,$V90,"D")/365),IF($G90&gt;AA$2,(DATEDIF($G90,AB$2,"D")/365),1)))))))</f>
        <v>0</v>
      </c>
      <c r="AC90" s="53">
        <f>IF($V90&lt;=AB$2,0,IF($O90&lt;=AB$2,0,IF($G90&gt;=AC$2,0,IF($K90&gt;=$J90,0,IF($O90&lt;=AC$2,($J90-(SUM($K90,SUM($Z90:AB90)))),IF($L90=$D$139,(($J90-$K90)/$P90),(($J90-SUM($Z90:AB90))*$Q90))*IF($V90&lt;=AC$2,(DATEDIF(AB$2,$V90,"D")/365),IF($G90&gt;AB$2,(DATEDIF($G90,AC$2,"D")/365),1)))))))</f>
        <v>0</v>
      </c>
      <c r="AD90" s="53">
        <f>IF($V90&lt;=AC$2,0,IF($O90&lt;=AC$2,0,IF($G90&gt;=AD$2,0,IF($K90&gt;=$J90,0,IF($O90&lt;=AD$2,($J90-(SUM($K90,SUM($Z90:AC90)))),IF($L90=$D$139,(($J90-$K90)/$P90),(($J90-SUM($Z90:AC90))*$Q90))*IF($V90&lt;=AD$2,(DATEDIF(AC$2,$V90,"D")/365),IF($G90&gt;AC$2,(DATEDIF($G90,AD$2,"D")/365),1)))))))</f>
        <v>0</v>
      </c>
      <c r="AE90" s="53">
        <f>IF($V90&lt;=AD$2,0,IF($O90&lt;=AD$2,0,IF($G90&gt;=AE$2,0,IF($K90&gt;=$J90,0,IF($O90&lt;=AE$2,($J90-(SUM($K90,SUM($Z90:AD90)))),IF($L90=$D$139,(($J90-$K90)/$P90),(($J90-SUM($Z90:AD90))*$Q90))*IF($V90&lt;=AE$2,(DATEDIF(AD$2,$V90,"D")/365),IF($G90&gt;AD$2,(DATEDIF($G90,AE$2,"D")/365),1)))))))</f>
        <v>0</v>
      </c>
      <c r="AF90" s="53">
        <f>IF($V90&lt;=AE$2,0,IF($O90&lt;=AE$2,0,IF($G90&gt;=AF$2,0,IF($K90&gt;=$J90,0,IF($O90&lt;=AF$2,($J90-(SUM($K90,SUM($Z90:AE90)))),IF($L90=$D$139,(($J90-$K90)/$P90),(($J90-SUM($Z90:AE90))*$Q90))*IF($V90&lt;=AF$2,(DATEDIF(AE$2,$V90,"D")/365),IF($G90&gt;AE$2,(DATEDIF($G90,AF$2,"D")/365),1)))))))</f>
        <v>0</v>
      </c>
      <c r="AG90" s="53">
        <f>IF($V90&lt;=AF$2,0,IF($O90&lt;=AF$2,0,IF($G90&gt;=AG$2,0,IF($K90&gt;=$J90,0,IF($O90&lt;=AG$2,($J90-(SUM($K90,SUM($Z90:AF90)))),IF($L90=$D$139,(($J90-$K90)/$P90),(($J90-SUM($Z90:AF90))*$Q90))*IF($V90&lt;=AG$2,(DATEDIF(AF$2,$V90,"D")/365),IF($G90&gt;AF$2,(DATEDIF($G90,AG$2,"D")/365),1)))))))</f>
        <v>0</v>
      </c>
      <c r="AH90" s="53">
        <f>IF($V90&lt;=AG$2,0,IF($O90&lt;=AG$2,0,IF($G90&gt;=AH$2,0,IF($K90&gt;=$J90,0,IF($O90&lt;=AH$2,($J90-(SUM($K90,SUM($Z90:AG90)))),IF($L90=$D$139,(($J90-$K90)/$P90),(($J90-SUM($Z90:AG90))*$Q90))*IF($V90&lt;=AH$2,(DATEDIF(AG$2,$V90,"D")/365),IF($G90&gt;AG$2,(DATEDIF($G90,AH$2,"D")/365),1)))))))</f>
        <v>0</v>
      </c>
      <c r="AI90" s="53">
        <f>IF($V90&lt;=AH$2,0,IF($O90&lt;=AH$2,0,IF($G90&gt;=AI$2,0,IF($K90&gt;=$J90,0,IF($O90&lt;=AI$2,($J90-(SUM($K90,SUM($Z90:AH90)))),IF($L90=$D$139,(($J90-$K90)/$P90),(($J90-SUM($Z90:AH90))*$Q90))*IF($V90&lt;=AI$2,(DATEDIF(AH$2,$V90,"D")/365),IF($G90&gt;AH$2,(DATEDIF($G90,AI$2,"D")/365),1)))))))</f>
        <v>0</v>
      </c>
      <c r="AJ90" s="53">
        <f>IF($V90&lt;=AI$2,0,IF($O90&lt;=AI$2,0,IF($G90&gt;=AJ$2,0,IF($K90&gt;=$J90,0,IF($O90&lt;=AJ$2,($J90-(SUM($K90,SUM($Z90:AI90)))),IF($L90=$D$139,(($J90-$K90)/$P90),(($J90-SUM($Z90:AI90))*$Q90))*IF($V90&lt;=AJ$2,(DATEDIF(AI$2,$V90,"D")/365),IF($G90&gt;AI$2,(DATEDIF($G90,AJ$2,"D")/365),1)))))))</f>
        <v>0</v>
      </c>
      <c r="AK90" s="53">
        <f>IF($V90&lt;=AJ$2,0,IF($O90&lt;=AJ$2,0,IF($G90&gt;=AK$2,0,IF($K90&gt;=$J90,0,IF($O90&lt;=AK$2,($J90-(SUM($K90,SUM($Z90:AJ90)))),IF($L90=$D$139,(($J90-$K90)/$P90),(($J90-SUM($Z90:AJ90))*$Q90))*IF($V90&lt;=AK$2,(DATEDIF(AJ$2,$V90,"D")/365),IF($G90&gt;AJ$2,(DATEDIF($G90,AK$2,"D")/365),1)))))))</f>
        <v>0</v>
      </c>
      <c r="AL90" s="53">
        <f>IF($V90&lt;=AK$2,0,IF($O90&lt;=AK$2,0,IF($G90&gt;=AL$2,0,IF($K90&gt;=$J90,0,IF($O90&lt;=AL$2,($J90-(SUM($K90,SUM($Z90:AK90)))),IF($L90=$D$139,(($J90-$K90)/$P90),(($J90-SUM($Z90:AK90))*$Q90))*IF($V90&lt;=AL$2,(DATEDIF(AK$2,$V90,"D")/365),IF($G90&gt;AK$2,(DATEDIF($G90,AL$2,"D")/365),1)))))))</f>
        <v>0</v>
      </c>
      <c r="AM90" s="53">
        <f>IF($V90&lt;=AL$2,0,IF($O90&lt;=AL$2,0,IF($G90&gt;=AM$2,0,IF($K90&gt;=$J90,0,IF($O90&lt;=AM$2,($J90-(SUM($K90,SUM($Z90:AL90)))),IF($L90=$D$139,(($J90-$K90)/$P90),(($J90-SUM($Z90:AL90))*$Q90))*IF($V90&lt;=AM$2,(DATEDIF(AL$2,$V90,"D")/365),IF($G90&gt;AL$2,(DATEDIF($G90,AM$2,"D")/365),1)))))))</f>
        <v>0</v>
      </c>
      <c r="AN90" s="53">
        <f>IF($V90&lt;=AM$2,0,IF($O90&lt;=AM$2,0,IF($G90&gt;=AN$2,0,IF($K90&gt;=$J90,0,IF($O90&lt;=AN$2,($J90-(SUM($K90,SUM($Z90:AM90)))),IF($L90=$D$139,(($J90-$K90)/$P90),(($J90-SUM($Z90:AM90))*$Q90))*IF($V90&lt;=AN$2,(DATEDIF(AM$2,$V90,"D")/365),IF($G90&gt;AM$2,(DATEDIF($G90,AN$2,"D")/365),1)))))))</f>
        <v>0</v>
      </c>
      <c r="AO90" s="53">
        <f>IF($V90&lt;=AN$2,0,IF($O90&lt;=AN$2,0,IF($G90&gt;=AO$2,0,IF($K90&gt;=$J90,0,IF($O90&lt;=AO$2,($J90-(SUM($K90,SUM($Z90:AN90)))),IF($L90=$D$139,(($J90-$K90)/$P90),(($J90-SUM($Z90:AN90))*$Q90))*IF($V90&lt;=AO$2,(DATEDIF(AN$2,$V90,"D")/365),IF($G90&gt;AN$2,(DATEDIF($G90,AO$2,"D")/365),1)))))))</f>
        <v>0</v>
      </c>
      <c r="AP90" s="53">
        <f>IF($V90&lt;=AO$2,0,IF($O90&lt;=AO$2,0,IF($G90&gt;=AP$2,0,IF($K90&gt;=$J90,0,IF($O90&lt;=AP$2,($J90-(SUM($K90,SUM($Z90:AO90)))),IF($L90=$D$139,(($J90-$K90)/$P90),(($J90-SUM($Z90:AO90))*$Q90))*IF($V90&lt;=AP$2,(DATEDIF(AO$2,$V90,"D")/365),IF($G90&gt;AO$2,(DATEDIF($G90,AP$2,"D")/365),1)))))))</f>
        <v>0</v>
      </c>
      <c r="AQ90" s="53">
        <f>IF($V90&lt;=AP$2,0,IF($O90&lt;=AP$2,0,IF($G90&gt;=AQ$2,0,IF($K90&gt;=$J90,0,IF($O90&lt;=AQ$2,($J90-(SUM($K90,SUM($Z90:AP90)))),IF($L90=$D$139,(($J90-$K90)/$P90),(($J90-SUM($Z90:AP90))*$Q90))*IF($V90&lt;=AQ$2,(DATEDIF(AP$2,$V90,"D")/365),IF($G90&gt;AP$2,(DATEDIF($G90,AQ$2,"D")/365),1)))))))</f>
        <v>0</v>
      </c>
      <c r="AR90" s="53">
        <f>IF($V90&lt;=AQ$2,0,IF($O90&lt;=AQ$2,0,IF($G90&gt;=AR$2,0,IF($K90&gt;=$J90,0,IF($O90&lt;=AR$2,($J90-(SUM($K90,SUM($Z90:AQ90)))),IF($L90=$D$139,(($J90-$K90)/$P90),(($J90-SUM($Z90:AQ90))*$Q90))*IF($V90&lt;=AR$2,(DATEDIF(AQ$2,$V90,"D")/365),IF($G90&gt;AQ$2,(DATEDIF($G90,AR$2,"D")/365),1)))))))</f>
        <v>0</v>
      </c>
      <c r="AS90" s="53">
        <f>IF($V90&lt;=AR$2,0,IF($O90&lt;=AR$2,0,IF($G90&gt;=AS$2,0,IF($K90&gt;=$J90,0,IF($O90&lt;=AS$2,($J90-(SUM($K90,SUM($Z90:AR90)))),IF($L90=$D$139,(($J90-$K90)/$P90),(($J90-SUM($Z90:AR90))*$Q90))*IF($V90&lt;=AS$2,(DATEDIF(AR$2,$V90,"D")/365),IF($G90&gt;AR$2,(DATEDIF($G90,AS$2,"D")/365),1)))))))</f>
        <v>0</v>
      </c>
      <c r="AT90" s="53">
        <f>IF($V90&lt;=AS$2,0,IF($O90&lt;=AS$2,0,IF($G90&gt;=AT$2,0,IF($K90&gt;=$J90,0,IF($O90&lt;=AT$2,($J90-(SUM($K90,SUM($Z90:AS90)))),IF($L90=$D$139,(($J90-$K90)/$P90),(($J90-SUM($Z90:AS90))*$Q90))*IF($V90&lt;=AT$2,(DATEDIF(AS$2,$V90,"D")/365),IF($G90&gt;AS$2,(DATEDIF($G90,AT$2,"D")/365),1)))))))</f>
        <v>0</v>
      </c>
      <c r="AU90" s="53">
        <f>IF($V90&lt;=AT$2,0,IF($O90&lt;=AT$2,0,IF($G90&gt;=AU$2,0,IF($K90&gt;=$J90,0,IF($O90&lt;=AU$2,($J90-(SUM($K90,SUM($Z90:AT90)))),IF($L90=$D$139,(($J90-$K90)/$P90),(($J90-SUM($Z90:AT90))*$Q90))*IF($V90&lt;=AU$2,(DATEDIF(AT$2,$V90,"D")/365),IF($G90&gt;AT$2,(DATEDIF($G90,AU$2,"D")/365),1)))))))</f>
        <v>0</v>
      </c>
      <c r="AV90" s="53">
        <f>IF($V90&lt;=AU$2,0,IF($O90&lt;=AU$2,0,IF($G90&gt;=AV$2,0,IF($K90&gt;=$J90,0,IF($O90&lt;=AV$2,($J90-(SUM($K90,SUM($Z90:AU90)))),IF($L90=$D$139,(($J90-$K90)/$P90),(($J90-SUM($Z90:AU90))*$Q90))*IF($V90&lt;=AV$2,(DATEDIF(AU$2,$V90,"D")/365),IF($G90&gt;AU$2,(DATEDIF($G90,AV$2,"D")/365),1)))))))</f>
        <v>0</v>
      </c>
      <c r="AW90" s="53">
        <f>IF($V90&lt;=AV$2,0,IF($O90&lt;=AV$2,0,IF($G90&gt;=AW$2,0,IF($K90&gt;=$J90,0,IF($O90&lt;=AW$2,($J90-(SUM($K90,SUM($Z90:AV90)))),IF($L90=$D$139,(($J90-$K90)/$P90),(($J90-SUM($Z90:AV90))*$Q90))*IF($V90&lt;=AW$2,(DATEDIF(AV$2,$V90,"D")/365),IF($G90&gt;AV$2,(DATEDIF($G90,AW$2,"D")/365),1)))))))</f>
        <v>0</v>
      </c>
      <c r="AX90" s="53">
        <f>IF($V90&lt;=AW$2,0,IF($O90&lt;=AW$2,0,IF($G90&gt;=AX$2,0,IF($K90&gt;=$J90,0,IF($O90&lt;=AX$2,($J90-(SUM($K90,SUM($Z90:AW90)))),IF($L90=$D$139,(($J90-$K90)/$P90),(($J90-SUM($Z90:AW90))*$Q90))*IF($V90&lt;=AX$2,(DATEDIF(AW$2,$V90,"D")/365),IF($G90&gt;AW$2,(DATEDIF($G90,AX$2,"D")/365),1)))))))</f>
        <v>0</v>
      </c>
      <c r="AY90" s="53">
        <f>IF($V90&lt;=AX$2,0,IF($O90&lt;=AX$2,0,IF($G90&gt;=AY$2,0,IF($K90&gt;=$J90,0,IF($O90&lt;=AY$2,($J90-(SUM($K90,SUM($Z90:AX90)))),IF($L90=$D$139,(($J90-$K90)/$P90),(($J90-SUM($Z90:AX90))*$Q90))*IF($V90&lt;=AY$2,(DATEDIF(AX$2,$V90,"D")/365),IF($G90&gt;AX$2,(DATEDIF($G90,AY$2,"D")/365),1)))))))</f>
        <v>0</v>
      </c>
      <c r="AZ90" s="52"/>
      <c r="BA90" s="52"/>
      <c r="BB90" s="126">
        <f>IF($V90&lt;=BB$2,0,IF($G90&gt;=BB$2,0,IF($G90&gt;$W$3,(J90-Z90),IF($G90&lt;=$W$3,J90-SUM(W90,$Z90:Z90),0))))</f>
        <v>0</v>
      </c>
      <c r="BC90" s="53">
        <f t="shared" si="37"/>
        <v>0</v>
      </c>
      <c r="BD90" s="52">
        <f t="shared" si="37"/>
        <v>0</v>
      </c>
      <c r="BE90" s="53">
        <f t="shared" si="37"/>
        <v>0</v>
      </c>
      <c r="BF90" s="52">
        <f t="shared" si="37"/>
        <v>0</v>
      </c>
      <c r="BG90" s="53">
        <f t="shared" si="37"/>
        <v>0</v>
      </c>
      <c r="BH90" s="52">
        <f t="shared" si="37"/>
        <v>0</v>
      </c>
      <c r="BI90" s="53">
        <f t="shared" si="37"/>
        <v>0</v>
      </c>
      <c r="BJ90" s="52">
        <f t="shared" si="37"/>
        <v>0</v>
      </c>
      <c r="BK90" s="53">
        <f t="shared" si="37"/>
        <v>0</v>
      </c>
      <c r="BL90" s="52">
        <f t="shared" si="37"/>
        <v>0</v>
      </c>
      <c r="BM90" s="53">
        <f t="shared" si="37"/>
        <v>0</v>
      </c>
      <c r="BN90" s="52">
        <f t="shared" si="37"/>
        <v>0</v>
      </c>
      <c r="BO90" s="53">
        <f t="shared" si="37"/>
        <v>0</v>
      </c>
      <c r="BP90" s="52">
        <f t="shared" si="37"/>
        <v>0</v>
      </c>
      <c r="BQ90" s="53">
        <f t="shared" si="37"/>
        <v>0</v>
      </c>
      <c r="BR90" s="52">
        <f t="shared" si="37"/>
        <v>0</v>
      </c>
      <c r="BS90" s="53">
        <f t="shared" si="39"/>
        <v>0</v>
      </c>
      <c r="BT90" s="52">
        <f t="shared" si="39"/>
        <v>0</v>
      </c>
      <c r="BU90" s="53">
        <f t="shared" si="39"/>
        <v>0</v>
      </c>
      <c r="BV90" s="52">
        <f t="shared" si="38"/>
        <v>0</v>
      </c>
      <c r="BW90" s="53">
        <f t="shared" si="38"/>
        <v>0</v>
      </c>
      <c r="BX90" s="52">
        <f t="shared" si="38"/>
        <v>0</v>
      </c>
      <c r="BY90" s="53">
        <f t="shared" si="38"/>
        <v>0</v>
      </c>
      <c r="BZ90" s="52">
        <f t="shared" si="38"/>
        <v>0</v>
      </c>
      <c r="CA90" s="53">
        <f t="shared" si="38"/>
        <v>0</v>
      </c>
    </row>
    <row r="91" spans="1:79">
      <c r="A91" s="20">
        <v>90</v>
      </c>
      <c r="B91" s="20" t="s">
        <v>97</v>
      </c>
      <c r="C91" s="20" t="s">
        <v>126</v>
      </c>
      <c r="D91" s="2">
        <v>1985</v>
      </c>
      <c r="E91" s="3">
        <v>4</v>
      </c>
      <c r="F91" s="2">
        <v>1</v>
      </c>
      <c r="G91" s="55">
        <f t="shared" si="21"/>
        <v>31137</v>
      </c>
      <c r="H91" s="4">
        <v>0</v>
      </c>
      <c r="I91" s="1">
        <v>0</v>
      </c>
      <c r="J91" s="51">
        <f t="shared" si="22"/>
        <v>0</v>
      </c>
      <c r="K91" s="54">
        <f t="shared" si="23"/>
        <v>0</v>
      </c>
      <c r="L91" s="4" t="s">
        <v>96</v>
      </c>
      <c r="M91" s="54">
        <f t="shared" si="36"/>
        <v>30</v>
      </c>
      <c r="N91" s="53">
        <f t="shared" si="27"/>
        <v>29.019178082191782</v>
      </c>
      <c r="O91" s="55">
        <f t="shared" si="28"/>
        <v>42094</v>
      </c>
      <c r="P91" s="53">
        <f t="shared" si="29"/>
        <v>0.98082191780821759</v>
      </c>
      <c r="Q91" s="111">
        <f t="shared" si="30"/>
        <v>0</v>
      </c>
      <c r="R91" s="150" t="s">
        <v>130</v>
      </c>
      <c r="S91" s="151">
        <v>17</v>
      </c>
      <c r="T91" s="152">
        <v>4</v>
      </c>
      <c r="U91" s="151">
        <v>2035</v>
      </c>
      <c r="V91" s="116">
        <f t="shared" si="31"/>
        <v>54878</v>
      </c>
      <c r="W91" s="53">
        <f t="shared" si="32"/>
        <v>0</v>
      </c>
      <c r="X91" s="53">
        <f t="shared" si="33"/>
        <v>0</v>
      </c>
      <c r="Y91" s="53">
        <f t="shared" si="34"/>
        <v>0</v>
      </c>
      <c r="Z91" s="53">
        <f t="shared" si="35"/>
        <v>0</v>
      </c>
      <c r="AA91" s="53">
        <f>IF($V91&lt;=Z$2,0,IF($O91&lt;=Z$2,0,IF($G91&gt;=AA$2,0,IF($K91&gt;=$J91,0,IF($O91&lt;=AA$2,($J91-(SUM($K91,SUM($Z91:Z91)))),IF($L91=$D$139,(($J91-$K91)/$P91),(($J91-SUM($Z91:Z91))*$Q91))*IF($V91&lt;=AA$2,(DATEDIF(Z$2,$V91,"D")/365),IF($G91&gt;Z$2,(DATEDIF($G91,AA$2,"D")/365),1)))))))</f>
        <v>0</v>
      </c>
      <c r="AB91" s="53">
        <f>IF($V91&lt;=AA$2,0,IF($O91&lt;=AA$2,0,IF($G91&gt;=AB$2,0,IF($K91&gt;=$J91,0,IF($O91&lt;=AB$2,($J91-(SUM($K91,SUM($Z91:AA91)))),IF($L91=$D$139,(($J91-$K91)/$P91),(($J91-SUM($Z91:AA91))*$Q91))*IF($V91&lt;=AB$2,(DATEDIF(AA$2,$V91,"D")/365),IF($G91&gt;AA$2,(DATEDIF($G91,AB$2,"D")/365),1)))))))</f>
        <v>0</v>
      </c>
      <c r="AC91" s="53">
        <f>IF($V91&lt;=AB$2,0,IF($O91&lt;=AB$2,0,IF($G91&gt;=AC$2,0,IF($K91&gt;=$J91,0,IF($O91&lt;=AC$2,($J91-(SUM($K91,SUM($Z91:AB91)))),IF($L91=$D$139,(($J91-$K91)/$P91),(($J91-SUM($Z91:AB91))*$Q91))*IF($V91&lt;=AC$2,(DATEDIF(AB$2,$V91,"D")/365),IF($G91&gt;AB$2,(DATEDIF($G91,AC$2,"D")/365),1)))))))</f>
        <v>0</v>
      </c>
      <c r="AD91" s="53">
        <f>IF($V91&lt;=AC$2,0,IF($O91&lt;=AC$2,0,IF($G91&gt;=AD$2,0,IF($K91&gt;=$J91,0,IF($O91&lt;=AD$2,($J91-(SUM($K91,SUM($Z91:AC91)))),IF($L91=$D$139,(($J91-$K91)/$P91),(($J91-SUM($Z91:AC91))*$Q91))*IF($V91&lt;=AD$2,(DATEDIF(AC$2,$V91,"D")/365),IF($G91&gt;AC$2,(DATEDIF($G91,AD$2,"D")/365),1)))))))</f>
        <v>0</v>
      </c>
      <c r="AE91" s="53">
        <f>IF($V91&lt;=AD$2,0,IF($O91&lt;=AD$2,0,IF($G91&gt;=AE$2,0,IF($K91&gt;=$J91,0,IF($O91&lt;=AE$2,($J91-(SUM($K91,SUM($Z91:AD91)))),IF($L91=$D$139,(($J91-$K91)/$P91),(($J91-SUM($Z91:AD91))*$Q91))*IF($V91&lt;=AE$2,(DATEDIF(AD$2,$V91,"D")/365),IF($G91&gt;AD$2,(DATEDIF($G91,AE$2,"D")/365),1)))))))</f>
        <v>0</v>
      </c>
      <c r="AF91" s="53">
        <f>IF($V91&lt;=AE$2,0,IF($O91&lt;=AE$2,0,IF($G91&gt;=AF$2,0,IF($K91&gt;=$J91,0,IF($O91&lt;=AF$2,($J91-(SUM($K91,SUM($Z91:AE91)))),IF($L91=$D$139,(($J91-$K91)/$P91),(($J91-SUM($Z91:AE91))*$Q91))*IF($V91&lt;=AF$2,(DATEDIF(AE$2,$V91,"D")/365),IF($G91&gt;AE$2,(DATEDIF($G91,AF$2,"D")/365),1)))))))</f>
        <v>0</v>
      </c>
      <c r="AG91" s="53">
        <f>IF($V91&lt;=AF$2,0,IF($O91&lt;=AF$2,0,IF($G91&gt;=AG$2,0,IF($K91&gt;=$J91,0,IF($O91&lt;=AG$2,($J91-(SUM($K91,SUM($Z91:AF91)))),IF($L91=$D$139,(($J91-$K91)/$P91),(($J91-SUM($Z91:AF91))*$Q91))*IF($V91&lt;=AG$2,(DATEDIF(AF$2,$V91,"D")/365),IF($G91&gt;AF$2,(DATEDIF($G91,AG$2,"D")/365),1)))))))</f>
        <v>0</v>
      </c>
      <c r="AH91" s="53">
        <f>IF($V91&lt;=AG$2,0,IF($O91&lt;=AG$2,0,IF($G91&gt;=AH$2,0,IF($K91&gt;=$J91,0,IF($O91&lt;=AH$2,($J91-(SUM($K91,SUM($Z91:AG91)))),IF($L91=$D$139,(($J91-$K91)/$P91),(($J91-SUM($Z91:AG91))*$Q91))*IF($V91&lt;=AH$2,(DATEDIF(AG$2,$V91,"D")/365),IF($G91&gt;AG$2,(DATEDIF($G91,AH$2,"D")/365),1)))))))</f>
        <v>0</v>
      </c>
      <c r="AI91" s="53">
        <f>IF($V91&lt;=AH$2,0,IF($O91&lt;=AH$2,0,IF($G91&gt;=AI$2,0,IF($K91&gt;=$J91,0,IF($O91&lt;=AI$2,($J91-(SUM($K91,SUM($Z91:AH91)))),IF($L91=$D$139,(($J91-$K91)/$P91),(($J91-SUM($Z91:AH91))*$Q91))*IF($V91&lt;=AI$2,(DATEDIF(AH$2,$V91,"D")/365),IF($G91&gt;AH$2,(DATEDIF($G91,AI$2,"D")/365),1)))))))</f>
        <v>0</v>
      </c>
      <c r="AJ91" s="53">
        <f>IF($V91&lt;=AI$2,0,IF($O91&lt;=AI$2,0,IF($G91&gt;=AJ$2,0,IF($K91&gt;=$J91,0,IF($O91&lt;=AJ$2,($J91-(SUM($K91,SUM($Z91:AI91)))),IF($L91=$D$139,(($J91-$K91)/$P91),(($J91-SUM($Z91:AI91))*$Q91))*IF($V91&lt;=AJ$2,(DATEDIF(AI$2,$V91,"D")/365),IF($G91&gt;AI$2,(DATEDIF($G91,AJ$2,"D")/365),1)))))))</f>
        <v>0</v>
      </c>
      <c r="AK91" s="53">
        <f>IF($V91&lt;=AJ$2,0,IF($O91&lt;=AJ$2,0,IF($G91&gt;=AK$2,0,IF($K91&gt;=$J91,0,IF($O91&lt;=AK$2,($J91-(SUM($K91,SUM($Z91:AJ91)))),IF($L91=$D$139,(($J91-$K91)/$P91),(($J91-SUM($Z91:AJ91))*$Q91))*IF($V91&lt;=AK$2,(DATEDIF(AJ$2,$V91,"D")/365),IF($G91&gt;AJ$2,(DATEDIF($G91,AK$2,"D")/365),1)))))))</f>
        <v>0</v>
      </c>
      <c r="AL91" s="53">
        <f>IF($V91&lt;=AK$2,0,IF($O91&lt;=AK$2,0,IF($G91&gt;=AL$2,0,IF($K91&gt;=$J91,0,IF($O91&lt;=AL$2,($J91-(SUM($K91,SUM($Z91:AK91)))),IF($L91=$D$139,(($J91-$K91)/$P91),(($J91-SUM($Z91:AK91))*$Q91))*IF($V91&lt;=AL$2,(DATEDIF(AK$2,$V91,"D")/365),IF($G91&gt;AK$2,(DATEDIF($G91,AL$2,"D")/365),1)))))))</f>
        <v>0</v>
      </c>
      <c r="AM91" s="53">
        <f>IF($V91&lt;=AL$2,0,IF($O91&lt;=AL$2,0,IF($G91&gt;=AM$2,0,IF($K91&gt;=$J91,0,IF($O91&lt;=AM$2,($J91-(SUM($K91,SUM($Z91:AL91)))),IF($L91=$D$139,(($J91-$K91)/$P91),(($J91-SUM($Z91:AL91))*$Q91))*IF($V91&lt;=AM$2,(DATEDIF(AL$2,$V91,"D")/365),IF($G91&gt;AL$2,(DATEDIF($G91,AM$2,"D")/365),1)))))))</f>
        <v>0</v>
      </c>
      <c r="AN91" s="53">
        <f>IF($V91&lt;=AM$2,0,IF($O91&lt;=AM$2,0,IF($G91&gt;=AN$2,0,IF($K91&gt;=$J91,0,IF($O91&lt;=AN$2,($J91-(SUM($K91,SUM($Z91:AM91)))),IF($L91=$D$139,(($J91-$K91)/$P91),(($J91-SUM($Z91:AM91))*$Q91))*IF($V91&lt;=AN$2,(DATEDIF(AM$2,$V91,"D")/365),IF($G91&gt;AM$2,(DATEDIF($G91,AN$2,"D")/365),1)))))))</f>
        <v>0</v>
      </c>
      <c r="AO91" s="53">
        <f>IF($V91&lt;=AN$2,0,IF($O91&lt;=AN$2,0,IF($G91&gt;=AO$2,0,IF($K91&gt;=$J91,0,IF($O91&lt;=AO$2,($J91-(SUM($K91,SUM($Z91:AN91)))),IF($L91=$D$139,(($J91-$K91)/$P91),(($J91-SUM($Z91:AN91))*$Q91))*IF($V91&lt;=AO$2,(DATEDIF(AN$2,$V91,"D")/365),IF($G91&gt;AN$2,(DATEDIF($G91,AO$2,"D")/365),1)))))))</f>
        <v>0</v>
      </c>
      <c r="AP91" s="53">
        <f>IF($V91&lt;=AO$2,0,IF($O91&lt;=AO$2,0,IF($G91&gt;=AP$2,0,IF($K91&gt;=$J91,0,IF($O91&lt;=AP$2,($J91-(SUM($K91,SUM($Z91:AO91)))),IF($L91=$D$139,(($J91-$K91)/$P91),(($J91-SUM($Z91:AO91))*$Q91))*IF($V91&lt;=AP$2,(DATEDIF(AO$2,$V91,"D")/365),IF($G91&gt;AO$2,(DATEDIF($G91,AP$2,"D")/365),1)))))))</f>
        <v>0</v>
      </c>
      <c r="AQ91" s="53">
        <f>IF($V91&lt;=AP$2,0,IF($O91&lt;=AP$2,0,IF($G91&gt;=AQ$2,0,IF($K91&gt;=$J91,0,IF($O91&lt;=AQ$2,($J91-(SUM($K91,SUM($Z91:AP91)))),IF($L91=$D$139,(($J91-$K91)/$P91),(($J91-SUM($Z91:AP91))*$Q91))*IF($V91&lt;=AQ$2,(DATEDIF(AP$2,$V91,"D")/365),IF($G91&gt;AP$2,(DATEDIF($G91,AQ$2,"D")/365),1)))))))</f>
        <v>0</v>
      </c>
      <c r="AR91" s="53">
        <f>IF($V91&lt;=AQ$2,0,IF($O91&lt;=AQ$2,0,IF($G91&gt;=AR$2,0,IF($K91&gt;=$J91,0,IF($O91&lt;=AR$2,($J91-(SUM($K91,SUM($Z91:AQ91)))),IF($L91=$D$139,(($J91-$K91)/$P91),(($J91-SUM($Z91:AQ91))*$Q91))*IF($V91&lt;=AR$2,(DATEDIF(AQ$2,$V91,"D")/365),IF($G91&gt;AQ$2,(DATEDIF($G91,AR$2,"D")/365),1)))))))</f>
        <v>0</v>
      </c>
      <c r="AS91" s="53">
        <f>IF($V91&lt;=AR$2,0,IF($O91&lt;=AR$2,0,IF($G91&gt;=AS$2,0,IF($K91&gt;=$J91,0,IF($O91&lt;=AS$2,($J91-(SUM($K91,SUM($Z91:AR91)))),IF($L91=$D$139,(($J91-$K91)/$P91),(($J91-SUM($Z91:AR91))*$Q91))*IF($V91&lt;=AS$2,(DATEDIF(AR$2,$V91,"D")/365),IF($G91&gt;AR$2,(DATEDIF($G91,AS$2,"D")/365),1)))))))</f>
        <v>0</v>
      </c>
      <c r="AT91" s="53">
        <f>IF($V91&lt;=AS$2,0,IF($O91&lt;=AS$2,0,IF($G91&gt;=AT$2,0,IF($K91&gt;=$J91,0,IF($O91&lt;=AT$2,($J91-(SUM($K91,SUM($Z91:AS91)))),IF($L91=$D$139,(($J91-$K91)/$P91),(($J91-SUM($Z91:AS91))*$Q91))*IF($V91&lt;=AT$2,(DATEDIF(AS$2,$V91,"D")/365),IF($G91&gt;AS$2,(DATEDIF($G91,AT$2,"D")/365),1)))))))</f>
        <v>0</v>
      </c>
      <c r="AU91" s="53">
        <f>IF($V91&lt;=AT$2,0,IF($O91&lt;=AT$2,0,IF($G91&gt;=AU$2,0,IF($K91&gt;=$J91,0,IF($O91&lt;=AU$2,($J91-(SUM($K91,SUM($Z91:AT91)))),IF($L91=$D$139,(($J91-$K91)/$P91),(($J91-SUM($Z91:AT91))*$Q91))*IF($V91&lt;=AU$2,(DATEDIF(AT$2,$V91,"D")/365),IF($G91&gt;AT$2,(DATEDIF($G91,AU$2,"D")/365),1)))))))</f>
        <v>0</v>
      </c>
      <c r="AV91" s="53">
        <f>IF($V91&lt;=AU$2,0,IF($O91&lt;=AU$2,0,IF($G91&gt;=AV$2,0,IF($K91&gt;=$J91,0,IF($O91&lt;=AV$2,($J91-(SUM($K91,SUM($Z91:AU91)))),IF($L91=$D$139,(($J91-$K91)/$P91),(($J91-SUM($Z91:AU91))*$Q91))*IF($V91&lt;=AV$2,(DATEDIF(AU$2,$V91,"D")/365),IF($G91&gt;AU$2,(DATEDIF($G91,AV$2,"D")/365),1)))))))</f>
        <v>0</v>
      </c>
      <c r="AW91" s="53">
        <f>IF($V91&lt;=AV$2,0,IF($O91&lt;=AV$2,0,IF($G91&gt;=AW$2,0,IF($K91&gt;=$J91,0,IF($O91&lt;=AW$2,($J91-(SUM($K91,SUM($Z91:AV91)))),IF($L91=$D$139,(($J91-$K91)/$P91),(($J91-SUM($Z91:AV91))*$Q91))*IF($V91&lt;=AW$2,(DATEDIF(AV$2,$V91,"D")/365),IF($G91&gt;AV$2,(DATEDIF($G91,AW$2,"D")/365),1)))))))</f>
        <v>0</v>
      </c>
      <c r="AX91" s="53">
        <f>IF($V91&lt;=AW$2,0,IF($O91&lt;=AW$2,0,IF($G91&gt;=AX$2,0,IF($K91&gt;=$J91,0,IF($O91&lt;=AX$2,($J91-(SUM($K91,SUM($Z91:AW91)))),IF($L91=$D$139,(($J91-$K91)/$P91),(($J91-SUM($Z91:AW91))*$Q91))*IF($V91&lt;=AX$2,(DATEDIF(AW$2,$V91,"D")/365),IF($G91&gt;AW$2,(DATEDIF($G91,AX$2,"D")/365),1)))))))</f>
        <v>0</v>
      </c>
      <c r="AY91" s="53">
        <f>IF($V91&lt;=AX$2,0,IF($O91&lt;=AX$2,0,IF($G91&gt;=AY$2,0,IF($K91&gt;=$J91,0,IF($O91&lt;=AY$2,($J91-(SUM($K91,SUM($Z91:AX91)))),IF($L91=$D$139,(($J91-$K91)/$P91),(($J91-SUM($Z91:AX91))*$Q91))*IF($V91&lt;=AY$2,(DATEDIF(AX$2,$V91,"D")/365),IF($G91&gt;AX$2,(DATEDIF($G91,AY$2,"D")/365),1)))))))</f>
        <v>0</v>
      </c>
      <c r="AZ91" s="52"/>
      <c r="BA91" s="52"/>
      <c r="BB91" s="126">
        <f>IF($V91&lt;=BB$2,0,IF($G91&gt;=BB$2,0,IF($G91&gt;$W$3,(J91-Z91),IF($G91&lt;=$W$3,J91-SUM(W91,$Z91:Z91),0))))</f>
        <v>0</v>
      </c>
      <c r="BC91" s="53">
        <f t="shared" si="37"/>
        <v>0</v>
      </c>
      <c r="BD91" s="52">
        <f t="shared" si="37"/>
        <v>0</v>
      </c>
      <c r="BE91" s="53">
        <f t="shared" si="37"/>
        <v>0</v>
      </c>
      <c r="BF91" s="52">
        <f t="shared" si="37"/>
        <v>0</v>
      </c>
      <c r="BG91" s="53">
        <f t="shared" si="37"/>
        <v>0</v>
      </c>
      <c r="BH91" s="52">
        <f t="shared" si="37"/>
        <v>0</v>
      </c>
      <c r="BI91" s="53">
        <f t="shared" si="37"/>
        <v>0</v>
      </c>
      <c r="BJ91" s="52">
        <f t="shared" si="37"/>
        <v>0</v>
      </c>
      <c r="BK91" s="53">
        <f t="shared" si="37"/>
        <v>0</v>
      </c>
      <c r="BL91" s="52">
        <f t="shared" si="37"/>
        <v>0</v>
      </c>
      <c r="BM91" s="53">
        <f t="shared" si="37"/>
        <v>0</v>
      </c>
      <c r="BN91" s="52">
        <f t="shared" si="37"/>
        <v>0</v>
      </c>
      <c r="BO91" s="53">
        <f t="shared" si="37"/>
        <v>0</v>
      </c>
      <c r="BP91" s="52">
        <f t="shared" si="37"/>
        <v>0</v>
      </c>
      <c r="BQ91" s="53">
        <f t="shared" si="37"/>
        <v>0</v>
      </c>
      <c r="BR91" s="52">
        <f t="shared" si="37"/>
        <v>0</v>
      </c>
      <c r="BS91" s="53">
        <f t="shared" si="39"/>
        <v>0</v>
      </c>
      <c r="BT91" s="52">
        <f t="shared" si="39"/>
        <v>0</v>
      </c>
      <c r="BU91" s="53">
        <f t="shared" si="39"/>
        <v>0</v>
      </c>
      <c r="BV91" s="52">
        <f t="shared" si="38"/>
        <v>0</v>
      </c>
      <c r="BW91" s="53">
        <f t="shared" si="38"/>
        <v>0</v>
      </c>
      <c r="BX91" s="52">
        <f t="shared" si="38"/>
        <v>0</v>
      </c>
      <c r="BY91" s="53">
        <f t="shared" si="38"/>
        <v>0</v>
      </c>
      <c r="BZ91" s="52">
        <f t="shared" si="38"/>
        <v>0</v>
      </c>
      <c r="CA91" s="53">
        <f t="shared" si="38"/>
        <v>0</v>
      </c>
    </row>
    <row r="92" spans="1:79">
      <c r="A92" s="20">
        <v>91</v>
      </c>
      <c r="B92" s="20" t="s">
        <v>97</v>
      </c>
      <c r="C92" s="20" t="s">
        <v>126</v>
      </c>
      <c r="D92" s="2">
        <v>1985</v>
      </c>
      <c r="E92" s="3">
        <v>4</v>
      </c>
      <c r="F92" s="2">
        <v>1</v>
      </c>
      <c r="G92" s="55">
        <f t="shared" si="21"/>
        <v>31137</v>
      </c>
      <c r="H92" s="4">
        <v>0</v>
      </c>
      <c r="I92" s="1">
        <v>0</v>
      </c>
      <c r="J92" s="51">
        <f t="shared" si="22"/>
        <v>0</v>
      </c>
      <c r="K92" s="54">
        <f t="shared" si="23"/>
        <v>0</v>
      </c>
      <c r="L92" s="4" t="s">
        <v>96</v>
      </c>
      <c r="M92" s="54">
        <f t="shared" si="36"/>
        <v>30</v>
      </c>
      <c r="N92" s="53">
        <f t="shared" si="27"/>
        <v>29.019178082191782</v>
      </c>
      <c r="O92" s="55">
        <f t="shared" si="28"/>
        <v>42094</v>
      </c>
      <c r="P92" s="53">
        <f t="shared" si="29"/>
        <v>0.98082191780821759</v>
      </c>
      <c r="Q92" s="111">
        <f t="shared" si="30"/>
        <v>0</v>
      </c>
      <c r="R92" s="150" t="s">
        <v>130</v>
      </c>
      <c r="S92" s="151">
        <v>17</v>
      </c>
      <c r="T92" s="152">
        <v>4</v>
      </c>
      <c r="U92" s="151">
        <v>2035</v>
      </c>
      <c r="V92" s="116">
        <f t="shared" si="31"/>
        <v>54878</v>
      </c>
      <c r="W92" s="53">
        <f t="shared" si="32"/>
        <v>0</v>
      </c>
      <c r="X92" s="53">
        <f t="shared" si="33"/>
        <v>0</v>
      </c>
      <c r="Y92" s="53">
        <f t="shared" si="34"/>
        <v>0</v>
      </c>
      <c r="Z92" s="53">
        <f t="shared" si="35"/>
        <v>0</v>
      </c>
      <c r="AA92" s="53">
        <f>IF($V92&lt;=Z$2,0,IF($O92&lt;=Z$2,0,IF($G92&gt;=AA$2,0,IF($K92&gt;=$J92,0,IF($O92&lt;=AA$2,($J92-(SUM($K92,SUM($Z92:Z92)))),IF($L92=$D$139,(($J92-$K92)/$P92),(($J92-SUM($Z92:Z92))*$Q92))*IF($V92&lt;=AA$2,(DATEDIF(Z$2,$V92,"D")/365),IF($G92&gt;Z$2,(DATEDIF($G92,AA$2,"D")/365),1)))))))</f>
        <v>0</v>
      </c>
      <c r="AB92" s="53">
        <f>IF($V92&lt;=AA$2,0,IF($O92&lt;=AA$2,0,IF($G92&gt;=AB$2,0,IF($K92&gt;=$J92,0,IF($O92&lt;=AB$2,($J92-(SUM($K92,SUM($Z92:AA92)))),IF($L92=$D$139,(($J92-$K92)/$P92),(($J92-SUM($Z92:AA92))*$Q92))*IF($V92&lt;=AB$2,(DATEDIF(AA$2,$V92,"D")/365),IF($G92&gt;AA$2,(DATEDIF($G92,AB$2,"D")/365),1)))))))</f>
        <v>0</v>
      </c>
      <c r="AC92" s="53">
        <f>IF($V92&lt;=AB$2,0,IF($O92&lt;=AB$2,0,IF($G92&gt;=AC$2,0,IF($K92&gt;=$J92,0,IF($O92&lt;=AC$2,($J92-(SUM($K92,SUM($Z92:AB92)))),IF($L92=$D$139,(($J92-$K92)/$P92),(($J92-SUM($Z92:AB92))*$Q92))*IF($V92&lt;=AC$2,(DATEDIF(AB$2,$V92,"D")/365),IF($G92&gt;AB$2,(DATEDIF($G92,AC$2,"D")/365),1)))))))</f>
        <v>0</v>
      </c>
      <c r="AD92" s="53">
        <f>IF($V92&lt;=AC$2,0,IF($O92&lt;=AC$2,0,IF($G92&gt;=AD$2,0,IF($K92&gt;=$J92,0,IF($O92&lt;=AD$2,($J92-(SUM($K92,SUM($Z92:AC92)))),IF($L92=$D$139,(($J92-$K92)/$P92),(($J92-SUM($Z92:AC92))*$Q92))*IF($V92&lt;=AD$2,(DATEDIF(AC$2,$V92,"D")/365),IF($G92&gt;AC$2,(DATEDIF($G92,AD$2,"D")/365),1)))))))</f>
        <v>0</v>
      </c>
      <c r="AE92" s="53">
        <f>IF($V92&lt;=AD$2,0,IF($O92&lt;=AD$2,0,IF($G92&gt;=AE$2,0,IF($K92&gt;=$J92,0,IF($O92&lt;=AE$2,($J92-(SUM($K92,SUM($Z92:AD92)))),IF($L92=$D$139,(($J92-$K92)/$P92),(($J92-SUM($Z92:AD92))*$Q92))*IF($V92&lt;=AE$2,(DATEDIF(AD$2,$V92,"D")/365),IF($G92&gt;AD$2,(DATEDIF($G92,AE$2,"D")/365),1)))))))</f>
        <v>0</v>
      </c>
      <c r="AF92" s="53">
        <f>IF($V92&lt;=AE$2,0,IF($O92&lt;=AE$2,0,IF($G92&gt;=AF$2,0,IF($K92&gt;=$J92,0,IF($O92&lt;=AF$2,($J92-(SUM($K92,SUM($Z92:AE92)))),IF($L92=$D$139,(($J92-$K92)/$P92),(($J92-SUM($Z92:AE92))*$Q92))*IF($V92&lt;=AF$2,(DATEDIF(AE$2,$V92,"D")/365),IF($G92&gt;AE$2,(DATEDIF($G92,AF$2,"D")/365),1)))))))</f>
        <v>0</v>
      </c>
      <c r="AG92" s="53">
        <f>IF($V92&lt;=AF$2,0,IF($O92&lt;=AF$2,0,IF($G92&gt;=AG$2,0,IF($K92&gt;=$J92,0,IF($O92&lt;=AG$2,($J92-(SUM($K92,SUM($Z92:AF92)))),IF($L92=$D$139,(($J92-$K92)/$P92),(($J92-SUM($Z92:AF92))*$Q92))*IF($V92&lt;=AG$2,(DATEDIF(AF$2,$V92,"D")/365),IF($G92&gt;AF$2,(DATEDIF($G92,AG$2,"D")/365),1)))))))</f>
        <v>0</v>
      </c>
      <c r="AH92" s="53">
        <f>IF($V92&lt;=AG$2,0,IF($O92&lt;=AG$2,0,IF($G92&gt;=AH$2,0,IF($K92&gt;=$J92,0,IF($O92&lt;=AH$2,($J92-(SUM($K92,SUM($Z92:AG92)))),IF($L92=$D$139,(($J92-$K92)/$P92),(($J92-SUM($Z92:AG92))*$Q92))*IF($V92&lt;=AH$2,(DATEDIF(AG$2,$V92,"D")/365),IF($G92&gt;AG$2,(DATEDIF($G92,AH$2,"D")/365),1)))))))</f>
        <v>0</v>
      </c>
      <c r="AI92" s="53">
        <f>IF($V92&lt;=AH$2,0,IF($O92&lt;=AH$2,0,IF($G92&gt;=AI$2,0,IF($K92&gt;=$J92,0,IF($O92&lt;=AI$2,($J92-(SUM($K92,SUM($Z92:AH92)))),IF($L92=$D$139,(($J92-$K92)/$P92),(($J92-SUM($Z92:AH92))*$Q92))*IF($V92&lt;=AI$2,(DATEDIF(AH$2,$V92,"D")/365),IF($G92&gt;AH$2,(DATEDIF($G92,AI$2,"D")/365),1)))))))</f>
        <v>0</v>
      </c>
      <c r="AJ92" s="53">
        <f>IF($V92&lt;=AI$2,0,IF($O92&lt;=AI$2,0,IF($G92&gt;=AJ$2,0,IF($K92&gt;=$J92,0,IF($O92&lt;=AJ$2,($J92-(SUM($K92,SUM($Z92:AI92)))),IF($L92=$D$139,(($J92-$K92)/$P92),(($J92-SUM($Z92:AI92))*$Q92))*IF($V92&lt;=AJ$2,(DATEDIF(AI$2,$V92,"D")/365),IF($G92&gt;AI$2,(DATEDIF($G92,AJ$2,"D")/365),1)))))))</f>
        <v>0</v>
      </c>
      <c r="AK92" s="53">
        <f>IF($V92&lt;=AJ$2,0,IF($O92&lt;=AJ$2,0,IF($G92&gt;=AK$2,0,IF($K92&gt;=$J92,0,IF($O92&lt;=AK$2,($J92-(SUM($K92,SUM($Z92:AJ92)))),IF($L92=$D$139,(($J92-$K92)/$P92),(($J92-SUM($Z92:AJ92))*$Q92))*IF($V92&lt;=AK$2,(DATEDIF(AJ$2,$V92,"D")/365),IF($G92&gt;AJ$2,(DATEDIF($G92,AK$2,"D")/365),1)))))))</f>
        <v>0</v>
      </c>
      <c r="AL92" s="53">
        <f>IF($V92&lt;=AK$2,0,IF($O92&lt;=AK$2,0,IF($G92&gt;=AL$2,0,IF($K92&gt;=$J92,0,IF($O92&lt;=AL$2,($J92-(SUM($K92,SUM($Z92:AK92)))),IF($L92=$D$139,(($J92-$K92)/$P92),(($J92-SUM($Z92:AK92))*$Q92))*IF($V92&lt;=AL$2,(DATEDIF(AK$2,$V92,"D")/365),IF($G92&gt;AK$2,(DATEDIF($G92,AL$2,"D")/365),1)))))))</f>
        <v>0</v>
      </c>
      <c r="AM92" s="53">
        <f>IF($V92&lt;=AL$2,0,IF($O92&lt;=AL$2,0,IF($G92&gt;=AM$2,0,IF($K92&gt;=$J92,0,IF($O92&lt;=AM$2,($J92-(SUM($K92,SUM($Z92:AL92)))),IF($L92=$D$139,(($J92-$K92)/$P92),(($J92-SUM($Z92:AL92))*$Q92))*IF($V92&lt;=AM$2,(DATEDIF(AL$2,$V92,"D")/365),IF($G92&gt;AL$2,(DATEDIF($G92,AM$2,"D")/365),1)))))))</f>
        <v>0</v>
      </c>
      <c r="AN92" s="53">
        <f>IF($V92&lt;=AM$2,0,IF($O92&lt;=AM$2,0,IF($G92&gt;=AN$2,0,IF($K92&gt;=$J92,0,IF($O92&lt;=AN$2,($J92-(SUM($K92,SUM($Z92:AM92)))),IF($L92=$D$139,(($J92-$K92)/$P92),(($J92-SUM($Z92:AM92))*$Q92))*IF($V92&lt;=AN$2,(DATEDIF(AM$2,$V92,"D")/365),IF($G92&gt;AM$2,(DATEDIF($G92,AN$2,"D")/365),1)))))))</f>
        <v>0</v>
      </c>
      <c r="AO92" s="53">
        <f>IF($V92&lt;=AN$2,0,IF($O92&lt;=AN$2,0,IF($G92&gt;=AO$2,0,IF($K92&gt;=$J92,0,IF($O92&lt;=AO$2,($J92-(SUM($K92,SUM($Z92:AN92)))),IF($L92=$D$139,(($J92-$K92)/$P92),(($J92-SUM($Z92:AN92))*$Q92))*IF($V92&lt;=AO$2,(DATEDIF(AN$2,$V92,"D")/365),IF($G92&gt;AN$2,(DATEDIF($G92,AO$2,"D")/365),1)))))))</f>
        <v>0</v>
      </c>
      <c r="AP92" s="53">
        <f>IF($V92&lt;=AO$2,0,IF($O92&lt;=AO$2,0,IF($G92&gt;=AP$2,0,IF($K92&gt;=$J92,0,IF($O92&lt;=AP$2,($J92-(SUM($K92,SUM($Z92:AO92)))),IF($L92=$D$139,(($J92-$K92)/$P92),(($J92-SUM($Z92:AO92))*$Q92))*IF($V92&lt;=AP$2,(DATEDIF(AO$2,$V92,"D")/365),IF($G92&gt;AO$2,(DATEDIF($G92,AP$2,"D")/365),1)))))))</f>
        <v>0</v>
      </c>
      <c r="AQ92" s="53">
        <f>IF($V92&lt;=AP$2,0,IF($O92&lt;=AP$2,0,IF($G92&gt;=AQ$2,0,IF($K92&gt;=$J92,0,IF($O92&lt;=AQ$2,($J92-(SUM($K92,SUM($Z92:AP92)))),IF($L92=$D$139,(($J92-$K92)/$P92),(($J92-SUM($Z92:AP92))*$Q92))*IF($V92&lt;=AQ$2,(DATEDIF(AP$2,$V92,"D")/365),IF($G92&gt;AP$2,(DATEDIF($G92,AQ$2,"D")/365),1)))))))</f>
        <v>0</v>
      </c>
      <c r="AR92" s="53">
        <f>IF($V92&lt;=AQ$2,0,IF($O92&lt;=AQ$2,0,IF($G92&gt;=AR$2,0,IF($K92&gt;=$J92,0,IF($O92&lt;=AR$2,($J92-(SUM($K92,SUM($Z92:AQ92)))),IF($L92=$D$139,(($J92-$K92)/$P92),(($J92-SUM($Z92:AQ92))*$Q92))*IF($V92&lt;=AR$2,(DATEDIF(AQ$2,$V92,"D")/365),IF($G92&gt;AQ$2,(DATEDIF($G92,AR$2,"D")/365),1)))))))</f>
        <v>0</v>
      </c>
      <c r="AS92" s="53">
        <f>IF($V92&lt;=AR$2,0,IF($O92&lt;=AR$2,0,IF($G92&gt;=AS$2,0,IF($K92&gt;=$J92,0,IF($O92&lt;=AS$2,($J92-(SUM($K92,SUM($Z92:AR92)))),IF($L92=$D$139,(($J92-$K92)/$P92),(($J92-SUM($Z92:AR92))*$Q92))*IF($V92&lt;=AS$2,(DATEDIF(AR$2,$V92,"D")/365),IF($G92&gt;AR$2,(DATEDIF($G92,AS$2,"D")/365),1)))))))</f>
        <v>0</v>
      </c>
      <c r="AT92" s="53">
        <f>IF($V92&lt;=AS$2,0,IF($O92&lt;=AS$2,0,IF($G92&gt;=AT$2,0,IF($K92&gt;=$J92,0,IF($O92&lt;=AT$2,($J92-(SUM($K92,SUM($Z92:AS92)))),IF($L92=$D$139,(($J92-$K92)/$P92),(($J92-SUM($Z92:AS92))*$Q92))*IF($V92&lt;=AT$2,(DATEDIF(AS$2,$V92,"D")/365),IF($G92&gt;AS$2,(DATEDIF($G92,AT$2,"D")/365),1)))))))</f>
        <v>0</v>
      </c>
      <c r="AU92" s="53">
        <f>IF($V92&lt;=AT$2,0,IF($O92&lt;=AT$2,0,IF($G92&gt;=AU$2,0,IF($K92&gt;=$J92,0,IF($O92&lt;=AU$2,($J92-(SUM($K92,SUM($Z92:AT92)))),IF($L92=$D$139,(($J92-$K92)/$P92),(($J92-SUM($Z92:AT92))*$Q92))*IF($V92&lt;=AU$2,(DATEDIF(AT$2,$V92,"D")/365),IF($G92&gt;AT$2,(DATEDIF($G92,AU$2,"D")/365),1)))))))</f>
        <v>0</v>
      </c>
      <c r="AV92" s="53">
        <f>IF($V92&lt;=AU$2,0,IF($O92&lt;=AU$2,0,IF($G92&gt;=AV$2,0,IF($K92&gt;=$J92,0,IF($O92&lt;=AV$2,($J92-(SUM($K92,SUM($Z92:AU92)))),IF($L92=$D$139,(($J92-$K92)/$P92),(($J92-SUM($Z92:AU92))*$Q92))*IF($V92&lt;=AV$2,(DATEDIF(AU$2,$V92,"D")/365),IF($G92&gt;AU$2,(DATEDIF($G92,AV$2,"D")/365),1)))))))</f>
        <v>0</v>
      </c>
      <c r="AW92" s="53">
        <f>IF($V92&lt;=AV$2,0,IF($O92&lt;=AV$2,0,IF($G92&gt;=AW$2,0,IF($K92&gt;=$J92,0,IF($O92&lt;=AW$2,($J92-(SUM($K92,SUM($Z92:AV92)))),IF($L92=$D$139,(($J92-$K92)/$P92),(($J92-SUM($Z92:AV92))*$Q92))*IF($V92&lt;=AW$2,(DATEDIF(AV$2,$V92,"D")/365),IF($G92&gt;AV$2,(DATEDIF($G92,AW$2,"D")/365),1)))))))</f>
        <v>0</v>
      </c>
      <c r="AX92" s="53">
        <f>IF($V92&lt;=AW$2,0,IF($O92&lt;=AW$2,0,IF($G92&gt;=AX$2,0,IF($K92&gt;=$J92,0,IF($O92&lt;=AX$2,($J92-(SUM($K92,SUM($Z92:AW92)))),IF($L92=$D$139,(($J92-$K92)/$P92),(($J92-SUM($Z92:AW92))*$Q92))*IF($V92&lt;=AX$2,(DATEDIF(AW$2,$V92,"D")/365),IF($G92&gt;AW$2,(DATEDIF($G92,AX$2,"D")/365),1)))))))</f>
        <v>0</v>
      </c>
      <c r="AY92" s="53">
        <f>IF($V92&lt;=AX$2,0,IF($O92&lt;=AX$2,0,IF($G92&gt;=AY$2,0,IF($K92&gt;=$J92,0,IF($O92&lt;=AY$2,($J92-(SUM($K92,SUM($Z92:AX92)))),IF($L92=$D$139,(($J92-$K92)/$P92),(($J92-SUM($Z92:AX92))*$Q92))*IF($V92&lt;=AY$2,(DATEDIF(AX$2,$V92,"D")/365),IF($G92&gt;AX$2,(DATEDIF($G92,AY$2,"D")/365),1)))))))</f>
        <v>0</v>
      </c>
      <c r="AZ92" s="52"/>
      <c r="BA92" s="52"/>
      <c r="BB92" s="126">
        <f>IF($V92&lt;=BB$2,0,IF($G92&gt;=BB$2,0,IF($G92&gt;$W$3,(J92-Z92),IF($G92&lt;=$W$3,J92-SUM(W92,$Z92:Z92),0))))</f>
        <v>0</v>
      </c>
      <c r="BC92" s="53">
        <f t="shared" si="37"/>
        <v>0</v>
      </c>
      <c r="BD92" s="52">
        <f t="shared" si="37"/>
        <v>0</v>
      </c>
      <c r="BE92" s="53">
        <f t="shared" si="37"/>
        <v>0</v>
      </c>
      <c r="BF92" s="52">
        <f t="shared" si="37"/>
        <v>0</v>
      </c>
      <c r="BG92" s="53">
        <f t="shared" si="37"/>
        <v>0</v>
      </c>
      <c r="BH92" s="52">
        <f t="shared" si="37"/>
        <v>0</v>
      </c>
      <c r="BI92" s="53">
        <f t="shared" si="37"/>
        <v>0</v>
      </c>
      <c r="BJ92" s="52">
        <f t="shared" si="37"/>
        <v>0</v>
      </c>
      <c r="BK92" s="53">
        <f t="shared" si="37"/>
        <v>0</v>
      </c>
      <c r="BL92" s="52">
        <f t="shared" si="37"/>
        <v>0</v>
      </c>
      <c r="BM92" s="53">
        <f t="shared" si="37"/>
        <v>0</v>
      </c>
      <c r="BN92" s="52">
        <f t="shared" si="37"/>
        <v>0</v>
      </c>
      <c r="BO92" s="53">
        <f t="shared" si="37"/>
        <v>0</v>
      </c>
      <c r="BP92" s="52">
        <f t="shared" si="37"/>
        <v>0</v>
      </c>
      <c r="BQ92" s="53">
        <f t="shared" si="37"/>
        <v>0</v>
      </c>
      <c r="BR92" s="52">
        <f t="shared" si="37"/>
        <v>0</v>
      </c>
      <c r="BS92" s="53">
        <f t="shared" si="39"/>
        <v>0</v>
      </c>
      <c r="BT92" s="52">
        <f t="shared" si="39"/>
        <v>0</v>
      </c>
      <c r="BU92" s="53">
        <f t="shared" si="39"/>
        <v>0</v>
      </c>
      <c r="BV92" s="52">
        <f t="shared" si="38"/>
        <v>0</v>
      </c>
      <c r="BW92" s="53">
        <f t="shared" si="38"/>
        <v>0</v>
      </c>
      <c r="BX92" s="52">
        <f t="shared" si="38"/>
        <v>0</v>
      </c>
      <c r="BY92" s="53">
        <f t="shared" si="38"/>
        <v>0</v>
      </c>
      <c r="BZ92" s="52">
        <f t="shared" si="38"/>
        <v>0</v>
      </c>
      <c r="CA92" s="53">
        <f t="shared" si="38"/>
        <v>0</v>
      </c>
    </row>
    <row r="93" spans="1:79">
      <c r="A93" s="20">
        <v>92</v>
      </c>
      <c r="B93" s="20" t="s">
        <v>97</v>
      </c>
      <c r="C93" s="20" t="s">
        <v>126</v>
      </c>
      <c r="D93" s="2">
        <v>1985</v>
      </c>
      <c r="E93" s="3">
        <v>4</v>
      </c>
      <c r="F93" s="2">
        <v>1</v>
      </c>
      <c r="G93" s="55">
        <f t="shared" si="21"/>
        <v>31137</v>
      </c>
      <c r="H93" s="4">
        <v>0</v>
      </c>
      <c r="I93" s="1">
        <v>0</v>
      </c>
      <c r="J93" s="51">
        <f t="shared" si="22"/>
        <v>0</v>
      </c>
      <c r="K93" s="54">
        <f t="shared" si="23"/>
        <v>0</v>
      </c>
      <c r="L93" s="4" t="s">
        <v>96</v>
      </c>
      <c r="M93" s="54">
        <f t="shared" si="36"/>
        <v>30</v>
      </c>
      <c r="N93" s="53">
        <f t="shared" si="27"/>
        <v>29.019178082191782</v>
      </c>
      <c r="O93" s="55">
        <f t="shared" si="28"/>
        <v>42094</v>
      </c>
      <c r="P93" s="53">
        <f t="shared" si="29"/>
        <v>0.98082191780821759</v>
      </c>
      <c r="Q93" s="111">
        <f t="shared" si="30"/>
        <v>0</v>
      </c>
      <c r="R93" s="150" t="s">
        <v>130</v>
      </c>
      <c r="S93" s="151">
        <v>17</v>
      </c>
      <c r="T93" s="152">
        <v>4</v>
      </c>
      <c r="U93" s="151">
        <v>2035</v>
      </c>
      <c r="V93" s="116">
        <f t="shared" si="31"/>
        <v>54878</v>
      </c>
      <c r="W93" s="53">
        <f t="shared" si="32"/>
        <v>0</v>
      </c>
      <c r="X93" s="53">
        <f t="shared" si="33"/>
        <v>0</v>
      </c>
      <c r="Y93" s="53">
        <f t="shared" si="34"/>
        <v>0</v>
      </c>
      <c r="Z93" s="53">
        <f t="shared" si="35"/>
        <v>0</v>
      </c>
      <c r="AA93" s="53">
        <f>IF($V93&lt;=Z$2,0,IF($O93&lt;=Z$2,0,IF($G93&gt;=AA$2,0,IF($K93&gt;=$J93,0,IF($O93&lt;=AA$2,($J93-(SUM($K93,SUM($Z93:Z93)))),IF($L93=$D$139,(($J93-$K93)/$P93),(($J93-SUM($Z93:Z93))*$Q93))*IF($V93&lt;=AA$2,(DATEDIF(Z$2,$V93,"D")/365),IF($G93&gt;Z$2,(DATEDIF($G93,AA$2,"D")/365),1)))))))</f>
        <v>0</v>
      </c>
      <c r="AB93" s="53">
        <f>IF($V93&lt;=AA$2,0,IF($O93&lt;=AA$2,0,IF($G93&gt;=AB$2,0,IF($K93&gt;=$J93,0,IF($O93&lt;=AB$2,($J93-(SUM($K93,SUM($Z93:AA93)))),IF($L93=$D$139,(($J93-$K93)/$P93),(($J93-SUM($Z93:AA93))*$Q93))*IF($V93&lt;=AB$2,(DATEDIF(AA$2,$V93,"D")/365),IF($G93&gt;AA$2,(DATEDIF($G93,AB$2,"D")/365),1)))))))</f>
        <v>0</v>
      </c>
      <c r="AC93" s="53">
        <f>IF($V93&lt;=AB$2,0,IF($O93&lt;=AB$2,0,IF($G93&gt;=AC$2,0,IF($K93&gt;=$J93,0,IF($O93&lt;=AC$2,($J93-(SUM($K93,SUM($Z93:AB93)))),IF($L93=$D$139,(($J93-$K93)/$P93),(($J93-SUM($Z93:AB93))*$Q93))*IF($V93&lt;=AC$2,(DATEDIF(AB$2,$V93,"D")/365),IF($G93&gt;AB$2,(DATEDIF($G93,AC$2,"D")/365),1)))))))</f>
        <v>0</v>
      </c>
      <c r="AD93" s="53">
        <f>IF($V93&lt;=AC$2,0,IF($O93&lt;=AC$2,0,IF($G93&gt;=AD$2,0,IF($K93&gt;=$J93,0,IF($O93&lt;=AD$2,($J93-(SUM($K93,SUM($Z93:AC93)))),IF($L93=$D$139,(($J93-$K93)/$P93),(($J93-SUM($Z93:AC93))*$Q93))*IF($V93&lt;=AD$2,(DATEDIF(AC$2,$V93,"D")/365),IF($G93&gt;AC$2,(DATEDIF($G93,AD$2,"D")/365),1)))))))</f>
        <v>0</v>
      </c>
      <c r="AE93" s="53">
        <f>IF($V93&lt;=AD$2,0,IF($O93&lt;=AD$2,0,IF($G93&gt;=AE$2,0,IF($K93&gt;=$J93,0,IF($O93&lt;=AE$2,($J93-(SUM($K93,SUM($Z93:AD93)))),IF($L93=$D$139,(($J93-$K93)/$P93),(($J93-SUM($Z93:AD93))*$Q93))*IF($V93&lt;=AE$2,(DATEDIF(AD$2,$V93,"D")/365),IF($G93&gt;AD$2,(DATEDIF($G93,AE$2,"D")/365),1)))))))</f>
        <v>0</v>
      </c>
      <c r="AF93" s="53">
        <f>IF($V93&lt;=AE$2,0,IF($O93&lt;=AE$2,0,IF($G93&gt;=AF$2,0,IF($K93&gt;=$J93,0,IF($O93&lt;=AF$2,($J93-(SUM($K93,SUM($Z93:AE93)))),IF($L93=$D$139,(($J93-$K93)/$P93),(($J93-SUM($Z93:AE93))*$Q93))*IF($V93&lt;=AF$2,(DATEDIF(AE$2,$V93,"D")/365),IF($G93&gt;AE$2,(DATEDIF($G93,AF$2,"D")/365),1)))))))</f>
        <v>0</v>
      </c>
      <c r="AG93" s="53">
        <f>IF($V93&lt;=AF$2,0,IF($O93&lt;=AF$2,0,IF($G93&gt;=AG$2,0,IF($K93&gt;=$J93,0,IF($O93&lt;=AG$2,($J93-(SUM($K93,SUM($Z93:AF93)))),IF($L93=$D$139,(($J93-$K93)/$P93),(($J93-SUM($Z93:AF93))*$Q93))*IF($V93&lt;=AG$2,(DATEDIF(AF$2,$V93,"D")/365),IF($G93&gt;AF$2,(DATEDIF($G93,AG$2,"D")/365),1)))))))</f>
        <v>0</v>
      </c>
      <c r="AH93" s="53">
        <f>IF($V93&lt;=AG$2,0,IF($O93&lt;=AG$2,0,IF($G93&gt;=AH$2,0,IF($K93&gt;=$J93,0,IF($O93&lt;=AH$2,($J93-(SUM($K93,SUM($Z93:AG93)))),IF($L93=$D$139,(($J93-$K93)/$P93),(($J93-SUM($Z93:AG93))*$Q93))*IF($V93&lt;=AH$2,(DATEDIF(AG$2,$V93,"D")/365),IF($G93&gt;AG$2,(DATEDIF($G93,AH$2,"D")/365),1)))))))</f>
        <v>0</v>
      </c>
      <c r="AI93" s="53">
        <f>IF($V93&lt;=AH$2,0,IF($O93&lt;=AH$2,0,IF($G93&gt;=AI$2,0,IF($K93&gt;=$J93,0,IF($O93&lt;=AI$2,($J93-(SUM($K93,SUM($Z93:AH93)))),IF($L93=$D$139,(($J93-$K93)/$P93),(($J93-SUM($Z93:AH93))*$Q93))*IF($V93&lt;=AI$2,(DATEDIF(AH$2,$V93,"D")/365),IF($G93&gt;AH$2,(DATEDIF($G93,AI$2,"D")/365),1)))))))</f>
        <v>0</v>
      </c>
      <c r="AJ93" s="53">
        <f>IF($V93&lt;=AI$2,0,IF($O93&lt;=AI$2,0,IF($G93&gt;=AJ$2,0,IF($K93&gt;=$J93,0,IF($O93&lt;=AJ$2,($J93-(SUM($K93,SUM($Z93:AI93)))),IF($L93=$D$139,(($J93-$K93)/$P93),(($J93-SUM($Z93:AI93))*$Q93))*IF($V93&lt;=AJ$2,(DATEDIF(AI$2,$V93,"D")/365),IF($G93&gt;AI$2,(DATEDIF($G93,AJ$2,"D")/365),1)))))))</f>
        <v>0</v>
      </c>
      <c r="AK93" s="53">
        <f>IF($V93&lt;=AJ$2,0,IF($O93&lt;=AJ$2,0,IF($G93&gt;=AK$2,0,IF($K93&gt;=$J93,0,IF($O93&lt;=AK$2,($J93-(SUM($K93,SUM($Z93:AJ93)))),IF($L93=$D$139,(($J93-$K93)/$P93),(($J93-SUM($Z93:AJ93))*$Q93))*IF($V93&lt;=AK$2,(DATEDIF(AJ$2,$V93,"D")/365),IF($G93&gt;AJ$2,(DATEDIF($G93,AK$2,"D")/365),1)))))))</f>
        <v>0</v>
      </c>
      <c r="AL93" s="53">
        <f>IF($V93&lt;=AK$2,0,IF($O93&lt;=AK$2,0,IF($G93&gt;=AL$2,0,IF($K93&gt;=$J93,0,IF($O93&lt;=AL$2,($J93-(SUM($K93,SUM($Z93:AK93)))),IF($L93=$D$139,(($J93-$K93)/$P93),(($J93-SUM($Z93:AK93))*$Q93))*IF($V93&lt;=AL$2,(DATEDIF(AK$2,$V93,"D")/365),IF($G93&gt;AK$2,(DATEDIF($G93,AL$2,"D")/365),1)))))))</f>
        <v>0</v>
      </c>
      <c r="AM93" s="53">
        <f>IF($V93&lt;=AL$2,0,IF($O93&lt;=AL$2,0,IF($G93&gt;=AM$2,0,IF($K93&gt;=$J93,0,IF($O93&lt;=AM$2,($J93-(SUM($K93,SUM($Z93:AL93)))),IF($L93=$D$139,(($J93-$K93)/$P93),(($J93-SUM($Z93:AL93))*$Q93))*IF($V93&lt;=AM$2,(DATEDIF(AL$2,$V93,"D")/365),IF($G93&gt;AL$2,(DATEDIF($G93,AM$2,"D")/365),1)))))))</f>
        <v>0</v>
      </c>
      <c r="AN93" s="53">
        <f>IF($V93&lt;=AM$2,0,IF($O93&lt;=AM$2,0,IF($G93&gt;=AN$2,0,IF($K93&gt;=$J93,0,IF($O93&lt;=AN$2,($J93-(SUM($K93,SUM($Z93:AM93)))),IF($L93=$D$139,(($J93-$K93)/$P93),(($J93-SUM($Z93:AM93))*$Q93))*IF($V93&lt;=AN$2,(DATEDIF(AM$2,$V93,"D")/365),IF($G93&gt;AM$2,(DATEDIF($G93,AN$2,"D")/365),1)))))))</f>
        <v>0</v>
      </c>
      <c r="AO93" s="53">
        <f>IF($V93&lt;=AN$2,0,IF($O93&lt;=AN$2,0,IF($G93&gt;=AO$2,0,IF($K93&gt;=$J93,0,IF($O93&lt;=AO$2,($J93-(SUM($K93,SUM($Z93:AN93)))),IF($L93=$D$139,(($J93-$K93)/$P93),(($J93-SUM($Z93:AN93))*$Q93))*IF($V93&lt;=AO$2,(DATEDIF(AN$2,$V93,"D")/365),IF($G93&gt;AN$2,(DATEDIF($G93,AO$2,"D")/365),1)))))))</f>
        <v>0</v>
      </c>
      <c r="AP93" s="53">
        <f>IF($V93&lt;=AO$2,0,IF($O93&lt;=AO$2,0,IF($G93&gt;=AP$2,0,IF($K93&gt;=$J93,0,IF($O93&lt;=AP$2,($J93-(SUM($K93,SUM($Z93:AO93)))),IF($L93=$D$139,(($J93-$K93)/$P93),(($J93-SUM($Z93:AO93))*$Q93))*IF($V93&lt;=AP$2,(DATEDIF(AO$2,$V93,"D")/365),IF($G93&gt;AO$2,(DATEDIF($G93,AP$2,"D")/365),1)))))))</f>
        <v>0</v>
      </c>
      <c r="AQ93" s="53">
        <f>IF($V93&lt;=AP$2,0,IF($O93&lt;=AP$2,0,IF($G93&gt;=AQ$2,0,IF($K93&gt;=$J93,0,IF($O93&lt;=AQ$2,($J93-(SUM($K93,SUM($Z93:AP93)))),IF($L93=$D$139,(($J93-$K93)/$P93),(($J93-SUM($Z93:AP93))*$Q93))*IF($V93&lt;=AQ$2,(DATEDIF(AP$2,$V93,"D")/365),IF($G93&gt;AP$2,(DATEDIF($G93,AQ$2,"D")/365),1)))))))</f>
        <v>0</v>
      </c>
      <c r="AR93" s="53">
        <f>IF($V93&lt;=AQ$2,0,IF($O93&lt;=AQ$2,0,IF($G93&gt;=AR$2,0,IF($K93&gt;=$J93,0,IF($O93&lt;=AR$2,($J93-(SUM($K93,SUM($Z93:AQ93)))),IF($L93=$D$139,(($J93-$K93)/$P93),(($J93-SUM($Z93:AQ93))*$Q93))*IF($V93&lt;=AR$2,(DATEDIF(AQ$2,$V93,"D")/365),IF($G93&gt;AQ$2,(DATEDIF($G93,AR$2,"D")/365),1)))))))</f>
        <v>0</v>
      </c>
      <c r="AS93" s="53">
        <f>IF($V93&lt;=AR$2,0,IF($O93&lt;=AR$2,0,IF($G93&gt;=AS$2,0,IF($K93&gt;=$J93,0,IF($O93&lt;=AS$2,($J93-(SUM($K93,SUM($Z93:AR93)))),IF($L93=$D$139,(($J93-$K93)/$P93),(($J93-SUM($Z93:AR93))*$Q93))*IF($V93&lt;=AS$2,(DATEDIF(AR$2,$V93,"D")/365),IF($G93&gt;AR$2,(DATEDIF($G93,AS$2,"D")/365),1)))))))</f>
        <v>0</v>
      </c>
      <c r="AT93" s="53">
        <f>IF($V93&lt;=AS$2,0,IF($O93&lt;=AS$2,0,IF($G93&gt;=AT$2,0,IF($K93&gt;=$J93,0,IF($O93&lt;=AT$2,($J93-(SUM($K93,SUM($Z93:AS93)))),IF($L93=$D$139,(($J93-$K93)/$P93),(($J93-SUM($Z93:AS93))*$Q93))*IF($V93&lt;=AT$2,(DATEDIF(AS$2,$V93,"D")/365),IF($G93&gt;AS$2,(DATEDIF($G93,AT$2,"D")/365),1)))))))</f>
        <v>0</v>
      </c>
      <c r="AU93" s="53">
        <f>IF($V93&lt;=AT$2,0,IF($O93&lt;=AT$2,0,IF($G93&gt;=AU$2,0,IF($K93&gt;=$J93,0,IF($O93&lt;=AU$2,($J93-(SUM($K93,SUM($Z93:AT93)))),IF($L93=$D$139,(($J93-$K93)/$P93),(($J93-SUM($Z93:AT93))*$Q93))*IF($V93&lt;=AU$2,(DATEDIF(AT$2,$V93,"D")/365),IF($G93&gt;AT$2,(DATEDIF($G93,AU$2,"D")/365),1)))))))</f>
        <v>0</v>
      </c>
      <c r="AV93" s="53">
        <f>IF($V93&lt;=AU$2,0,IF($O93&lt;=AU$2,0,IF($G93&gt;=AV$2,0,IF($K93&gt;=$J93,0,IF($O93&lt;=AV$2,($J93-(SUM($K93,SUM($Z93:AU93)))),IF($L93=$D$139,(($J93-$K93)/$P93),(($J93-SUM($Z93:AU93))*$Q93))*IF($V93&lt;=AV$2,(DATEDIF(AU$2,$V93,"D")/365),IF($G93&gt;AU$2,(DATEDIF($G93,AV$2,"D")/365),1)))))))</f>
        <v>0</v>
      </c>
      <c r="AW93" s="53">
        <f>IF($V93&lt;=AV$2,0,IF($O93&lt;=AV$2,0,IF($G93&gt;=AW$2,0,IF($K93&gt;=$J93,0,IF($O93&lt;=AW$2,($J93-(SUM($K93,SUM($Z93:AV93)))),IF($L93=$D$139,(($J93-$K93)/$P93),(($J93-SUM($Z93:AV93))*$Q93))*IF($V93&lt;=AW$2,(DATEDIF(AV$2,$V93,"D")/365),IF($G93&gt;AV$2,(DATEDIF($G93,AW$2,"D")/365),1)))))))</f>
        <v>0</v>
      </c>
      <c r="AX93" s="53">
        <f>IF($V93&lt;=AW$2,0,IF($O93&lt;=AW$2,0,IF($G93&gt;=AX$2,0,IF($K93&gt;=$J93,0,IF($O93&lt;=AX$2,($J93-(SUM($K93,SUM($Z93:AW93)))),IF($L93=$D$139,(($J93-$K93)/$P93),(($J93-SUM($Z93:AW93))*$Q93))*IF($V93&lt;=AX$2,(DATEDIF(AW$2,$V93,"D")/365),IF($G93&gt;AW$2,(DATEDIF($G93,AX$2,"D")/365),1)))))))</f>
        <v>0</v>
      </c>
      <c r="AY93" s="53">
        <f>IF($V93&lt;=AX$2,0,IF($O93&lt;=AX$2,0,IF($G93&gt;=AY$2,0,IF($K93&gt;=$J93,0,IF($O93&lt;=AY$2,($J93-(SUM($K93,SUM($Z93:AX93)))),IF($L93=$D$139,(($J93-$K93)/$P93),(($J93-SUM($Z93:AX93))*$Q93))*IF($V93&lt;=AY$2,(DATEDIF(AX$2,$V93,"D")/365),IF($G93&gt;AX$2,(DATEDIF($G93,AY$2,"D")/365),1)))))))</f>
        <v>0</v>
      </c>
      <c r="AZ93" s="52"/>
      <c r="BA93" s="52"/>
      <c r="BB93" s="126">
        <f>IF($V93&lt;=BB$2,0,IF($G93&gt;=BB$2,0,IF($G93&gt;$W$3,(J93-Z93),IF($G93&lt;=$W$3,J93-SUM(W93,$Z93:Z93),0))))</f>
        <v>0</v>
      </c>
      <c r="BC93" s="53">
        <f t="shared" ref="BC93:BR105" si="40">IF($V93&lt;=BC$2,0,IF($G93&gt;=BC$2,0,IF($G93&gt;=BB$2,$J93-AA93,BB93-AA93)))</f>
        <v>0</v>
      </c>
      <c r="BD93" s="52">
        <f t="shared" si="40"/>
        <v>0</v>
      </c>
      <c r="BE93" s="53">
        <f t="shared" si="40"/>
        <v>0</v>
      </c>
      <c r="BF93" s="52">
        <f t="shared" si="40"/>
        <v>0</v>
      </c>
      <c r="BG93" s="53">
        <f t="shared" si="40"/>
        <v>0</v>
      </c>
      <c r="BH93" s="52">
        <f t="shared" si="40"/>
        <v>0</v>
      </c>
      <c r="BI93" s="53">
        <f t="shared" si="40"/>
        <v>0</v>
      </c>
      <c r="BJ93" s="52">
        <f t="shared" si="40"/>
        <v>0</v>
      </c>
      <c r="BK93" s="53">
        <f t="shared" si="40"/>
        <v>0</v>
      </c>
      <c r="BL93" s="52">
        <f t="shared" si="40"/>
        <v>0</v>
      </c>
      <c r="BM93" s="53">
        <f t="shared" si="40"/>
        <v>0</v>
      </c>
      <c r="BN93" s="52">
        <f t="shared" si="40"/>
        <v>0</v>
      </c>
      <c r="BO93" s="53">
        <f t="shared" si="40"/>
        <v>0</v>
      </c>
      <c r="BP93" s="52">
        <f t="shared" si="40"/>
        <v>0</v>
      </c>
      <c r="BQ93" s="53">
        <f t="shared" si="40"/>
        <v>0</v>
      </c>
      <c r="BR93" s="52">
        <f t="shared" si="40"/>
        <v>0</v>
      </c>
      <c r="BS93" s="53">
        <f t="shared" si="39"/>
        <v>0</v>
      </c>
      <c r="BT93" s="52">
        <f t="shared" si="39"/>
        <v>0</v>
      </c>
      <c r="BU93" s="53">
        <f t="shared" si="39"/>
        <v>0</v>
      </c>
      <c r="BV93" s="52">
        <f t="shared" si="38"/>
        <v>0</v>
      </c>
      <c r="BW93" s="53">
        <f t="shared" si="38"/>
        <v>0</v>
      </c>
      <c r="BX93" s="52">
        <f t="shared" si="38"/>
        <v>0</v>
      </c>
      <c r="BY93" s="53">
        <f t="shared" si="38"/>
        <v>0</v>
      </c>
      <c r="BZ93" s="52">
        <f t="shared" si="38"/>
        <v>0</v>
      </c>
      <c r="CA93" s="53">
        <f t="shared" si="38"/>
        <v>0</v>
      </c>
    </row>
    <row r="94" spans="1:79">
      <c r="A94" s="20">
        <v>93</v>
      </c>
      <c r="B94" s="20" t="s">
        <v>97</v>
      </c>
      <c r="C94" s="20" t="s">
        <v>126</v>
      </c>
      <c r="D94" s="2">
        <v>1985</v>
      </c>
      <c r="E94" s="3">
        <v>4</v>
      </c>
      <c r="F94" s="2">
        <v>1</v>
      </c>
      <c r="G94" s="55">
        <f t="shared" si="21"/>
        <v>31137</v>
      </c>
      <c r="H94" s="4">
        <v>0</v>
      </c>
      <c r="I94" s="1">
        <v>0</v>
      </c>
      <c r="J94" s="51">
        <f t="shared" si="22"/>
        <v>0</v>
      </c>
      <c r="K94" s="54">
        <f t="shared" si="23"/>
        <v>0</v>
      </c>
      <c r="L94" s="4" t="s">
        <v>96</v>
      </c>
      <c r="M94" s="54">
        <f t="shared" si="36"/>
        <v>30</v>
      </c>
      <c r="N94" s="53">
        <f t="shared" si="27"/>
        <v>29.019178082191782</v>
      </c>
      <c r="O94" s="55">
        <f t="shared" si="28"/>
        <v>42094</v>
      </c>
      <c r="P94" s="53">
        <f t="shared" si="29"/>
        <v>0.98082191780821759</v>
      </c>
      <c r="Q94" s="111">
        <f t="shared" si="30"/>
        <v>0</v>
      </c>
      <c r="R94" s="150" t="s">
        <v>130</v>
      </c>
      <c r="S94" s="151">
        <v>17</v>
      </c>
      <c r="T94" s="152">
        <v>4</v>
      </c>
      <c r="U94" s="151">
        <v>2035</v>
      </c>
      <c r="V94" s="116">
        <f t="shared" si="31"/>
        <v>54878</v>
      </c>
      <c r="W94" s="53">
        <f t="shared" si="32"/>
        <v>0</v>
      </c>
      <c r="X94" s="53">
        <f t="shared" si="33"/>
        <v>0</v>
      </c>
      <c r="Y94" s="53">
        <f t="shared" si="34"/>
        <v>0</v>
      </c>
      <c r="Z94" s="53">
        <f t="shared" si="35"/>
        <v>0</v>
      </c>
      <c r="AA94" s="53">
        <f>IF($V94&lt;=Z$2,0,IF($O94&lt;=Z$2,0,IF($G94&gt;=AA$2,0,IF($K94&gt;=$J94,0,IF($O94&lt;=AA$2,($J94-(SUM($K94,SUM($Z94:Z94)))),IF($L94=$D$139,(($J94-$K94)/$P94),(($J94-SUM($Z94:Z94))*$Q94))*IF($V94&lt;=AA$2,(DATEDIF(Z$2,$V94,"D")/365),IF($G94&gt;Z$2,(DATEDIF($G94,AA$2,"D")/365),1)))))))</f>
        <v>0</v>
      </c>
      <c r="AB94" s="53">
        <f>IF($V94&lt;=AA$2,0,IF($O94&lt;=AA$2,0,IF($G94&gt;=AB$2,0,IF($K94&gt;=$J94,0,IF($O94&lt;=AB$2,($J94-(SUM($K94,SUM($Z94:AA94)))),IF($L94=$D$139,(($J94-$K94)/$P94),(($J94-SUM($Z94:AA94))*$Q94))*IF($V94&lt;=AB$2,(DATEDIF(AA$2,$V94,"D")/365),IF($G94&gt;AA$2,(DATEDIF($G94,AB$2,"D")/365),1)))))))</f>
        <v>0</v>
      </c>
      <c r="AC94" s="53">
        <f>IF($V94&lt;=AB$2,0,IF($O94&lt;=AB$2,0,IF($G94&gt;=AC$2,0,IF($K94&gt;=$J94,0,IF($O94&lt;=AC$2,($J94-(SUM($K94,SUM($Z94:AB94)))),IF($L94=$D$139,(($J94-$K94)/$P94),(($J94-SUM($Z94:AB94))*$Q94))*IF($V94&lt;=AC$2,(DATEDIF(AB$2,$V94,"D")/365),IF($G94&gt;AB$2,(DATEDIF($G94,AC$2,"D")/365),1)))))))</f>
        <v>0</v>
      </c>
      <c r="AD94" s="53">
        <f>IF($V94&lt;=AC$2,0,IF($O94&lt;=AC$2,0,IF($G94&gt;=AD$2,0,IF($K94&gt;=$J94,0,IF($O94&lt;=AD$2,($J94-(SUM($K94,SUM($Z94:AC94)))),IF($L94=$D$139,(($J94-$K94)/$P94),(($J94-SUM($Z94:AC94))*$Q94))*IF($V94&lt;=AD$2,(DATEDIF(AC$2,$V94,"D")/365),IF($G94&gt;AC$2,(DATEDIF($G94,AD$2,"D")/365),1)))))))</f>
        <v>0</v>
      </c>
      <c r="AE94" s="53">
        <f>IF($V94&lt;=AD$2,0,IF($O94&lt;=AD$2,0,IF($G94&gt;=AE$2,0,IF($K94&gt;=$J94,0,IF($O94&lt;=AE$2,($J94-(SUM($K94,SUM($Z94:AD94)))),IF($L94=$D$139,(($J94-$K94)/$P94),(($J94-SUM($Z94:AD94))*$Q94))*IF($V94&lt;=AE$2,(DATEDIF(AD$2,$V94,"D")/365),IF($G94&gt;AD$2,(DATEDIF($G94,AE$2,"D")/365),1)))))))</f>
        <v>0</v>
      </c>
      <c r="AF94" s="53">
        <f>IF($V94&lt;=AE$2,0,IF($O94&lt;=AE$2,0,IF($G94&gt;=AF$2,0,IF($K94&gt;=$J94,0,IF($O94&lt;=AF$2,($J94-(SUM($K94,SUM($Z94:AE94)))),IF($L94=$D$139,(($J94-$K94)/$P94),(($J94-SUM($Z94:AE94))*$Q94))*IF($V94&lt;=AF$2,(DATEDIF(AE$2,$V94,"D")/365),IF($G94&gt;AE$2,(DATEDIF($G94,AF$2,"D")/365),1)))))))</f>
        <v>0</v>
      </c>
      <c r="AG94" s="53">
        <f>IF($V94&lt;=AF$2,0,IF($O94&lt;=AF$2,0,IF($G94&gt;=AG$2,0,IF($K94&gt;=$J94,0,IF($O94&lt;=AG$2,($J94-(SUM($K94,SUM($Z94:AF94)))),IF($L94=$D$139,(($J94-$K94)/$P94),(($J94-SUM($Z94:AF94))*$Q94))*IF($V94&lt;=AG$2,(DATEDIF(AF$2,$V94,"D")/365),IF($G94&gt;AF$2,(DATEDIF($G94,AG$2,"D")/365),1)))))))</f>
        <v>0</v>
      </c>
      <c r="AH94" s="53">
        <f>IF($V94&lt;=AG$2,0,IF($O94&lt;=AG$2,0,IF($G94&gt;=AH$2,0,IF($K94&gt;=$J94,0,IF($O94&lt;=AH$2,($J94-(SUM($K94,SUM($Z94:AG94)))),IF($L94=$D$139,(($J94-$K94)/$P94),(($J94-SUM($Z94:AG94))*$Q94))*IF($V94&lt;=AH$2,(DATEDIF(AG$2,$V94,"D")/365),IF($G94&gt;AG$2,(DATEDIF($G94,AH$2,"D")/365),1)))))))</f>
        <v>0</v>
      </c>
      <c r="AI94" s="53">
        <f>IF($V94&lt;=AH$2,0,IF($O94&lt;=AH$2,0,IF($G94&gt;=AI$2,0,IF($K94&gt;=$J94,0,IF($O94&lt;=AI$2,($J94-(SUM($K94,SUM($Z94:AH94)))),IF($L94=$D$139,(($J94-$K94)/$P94),(($J94-SUM($Z94:AH94))*$Q94))*IF($V94&lt;=AI$2,(DATEDIF(AH$2,$V94,"D")/365),IF($G94&gt;AH$2,(DATEDIF($G94,AI$2,"D")/365),1)))))))</f>
        <v>0</v>
      </c>
      <c r="AJ94" s="53">
        <f>IF($V94&lt;=AI$2,0,IF($O94&lt;=AI$2,0,IF($G94&gt;=AJ$2,0,IF($K94&gt;=$J94,0,IF($O94&lt;=AJ$2,($J94-(SUM($K94,SUM($Z94:AI94)))),IF($L94=$D$139,(($J94-$K94)/$P94),(($J94-SUM($Z94:AI94))*$Q94))*IF($V94&lt;=AJ$2,(DATEDIF(AI$2,$V94,"D")/365),IF($G94&gt;AI$2,(DATEDIF($G94,AJ$2,"D")/365),1)))))))</f>
        <v>0</v>
      </c>
      <c r="AK94" s="53">
        <f>IF($V94&lt;=AJ$2,0,IF($O94&lt;=AJ$2,0,IF($G94&gt;=AK$2,0,IF($K94&gt;=$J94,0,IF($O94&lt;=AK$2,($J94-(SUM($K94,SUM($Z94:AJ94)))),IF($L94=$D$139,(($J94-$K94)/$P94),(($J94-SUM($Z94:AJ94))*$Q94))*IF($V94&lt;=AK$2,(DATEDIF(AJ$2,$V94,"D")/365),IF($G94&gt;AJ$2,(DATEDIF($G94,AK$2,"D")/365),1)))))))</f>
        <v>0</v>
      </c>
      <c r="AL94" s="53">
        <f>IF($V94&lt;=AK$2,0,IF($O94&lt;=AK$2,0,IF($G94&gt;=AL$2,0,IF($K94&gt;=$J94,0,IF($O94&lt;=AL$2,($J94-(SUM($K94,SUM($Z94:AK94)))),IF($L94=$D$139,(($J94-$K94)/$P94),(($J94-SUM($Z94:AK94))*$Q94))*IF($V94&lt;=AL$2,(DATEDIF(AK$2,$V94,"D")/365),IF($G94&gt;AK$2,(DATEDIF($G94,AL$2,"D")/365),1)))))))</f>
        <v>0</v>
      </c>
      <c r="AM94" s="53">
        <f>IF($V94&lt;=AL$2,0,IF($O94&lt;=AL$2,0,IF($G94&gt;=AM$2,0,IF($K94&gt;=$J94,0,IF($O94&lt;=AM$2,($J94-(SUM($K94,SUM($Z94:AL94)))),IF($L94=$D$139,(($J94-$K94)/$P94),(($J94-SUM($Z94:AL94))*$Q94))*IF($V94&lt;=AM$2,(DATEDIF(AL$2,$V94,"D")/365),IF($G94&gt;AL$2,(DATEDIF($G94,AM$2,"D")/365),1)))))))</f>
        <v>0</v>
      </c>
      <c r="AN94" s="53">
        <f>IF($V94&lt;=AM$2,0,IF($O94&lt;=AM$2,0,IF($G94&gt;=AN$2,0,IF($K94&gt;=$J94,0,IF($O94&lt;=AN$2,($J94-(SUM($K94,SUM($Z94:AM94)))),IF($L94=$D$139,(($J94-$K94)/$P94),(($J94-SUM($Z94:AM94))*$Q94))*IF($V94&lt;=AN$2,(DATEDIF(AM$2,$V94,"D")/365),IF($G94&gt;AM$2,(DATEDIF($G94,AN$2,"D")/365),1)))))))</f>
        <v>0</v>
      </c>
      <c r="AO94" s="53">
        <f>IF($V94&lt;=AN$2,0,IF($O94&lt;=AN$2,0,IF($G94&gt;=AO$2,0,IF($K94&gt;=$J94,0,IF($O94&lt;=AO$2,($J94-(SUM($K94,SUM($Z94:AN94)))),IF($L94=$D$139,(($J94-$K94)/$P94),(($J94-SUM($Z94:AN94))*$Q94))*IF($V94&lt;=AO$2,(DATEDIF(AN$2,$V94,"D")/365),IF($G94&gt;AN$2,(DATEDIF($G94,AO$2,"D")/365),1)))))))</f>
        <v>0</v>
      </c>
      <c r="AP94" s="53">
        <f>IF($V94&lt;=AO$2,0,IF($O94&lt;=AO$2,0,IF($G94&gt;=AP$2,0,IF($K94&gt;=$J94,0,IF($O94&lt;=AP$2,($J94-(SUM($K94,SUM($Z94:AO94)))),IF($L94=$D$139,(($J94-$K94)/$P94),(($J94-SUM($Z94:AO94))*$Q94))*IF($V94&lt;=AP$2,(DATEDIF(AO$2,$V94,"D")/365),IF($G94&gt;AO$2,(DATEDIF($G94,AP$2,"D")/365),1)))))))</f>
        <v>0</v>
      </c>
      <c r="AQ94" s="53">
        <f>IF($V94&lt;=AP$2,0,IF($O94&lt;=AP$2,0,IF($G94&gt;=AQ$2,0,IF($K94&gt;=$J94,0,IF($O94&lt;=AQ$2,($J94-(SUM($K94,SUM($Z94:AP94)))),IF($L94=$D$139,(($J94-$K94)/$P94),(($J94-SUM($Z94:AP94))*$Q94))*IF($V94&lt;=AQ$2,(DATEDIF(AP$2,$V94,"D")/365),IF($G94&gt;AP$2,(DATEDIF($G94,AQ$2,"D")/365),1)))))))</f>
        <v>0</v>
      </c>
      <c r="AR94" s="53">
        <f>IF($V94&lt;=AQ$2,0,IF($O94&lt;=AQ$2,0,IF($G94&gt;=AR$2,0,IF($K94&gt;=$J94,0,IF($O94&lt;=AR$2,($J94-(SUM($K94,SUM($Z94:AQ94)))),IF($L94=$D$139,(($J94-$K94)/$P94),(($J94-SUM($Z94:AQ94))*$Q94))*IF($V94&lt;=AR$2,(DATEDIF(AQ$2,$V94,"D")/365),IF($G94&gt;AQ$2,(DATEDIF($G94,AR$2,"D")/365),1)))))))</f>
        <v>0</v>
      </c>
      <c r="AS94" s="53">
        <f>IF($V94&lt;=AR$2,0,IF($O94&lt;=AR$2,0,IF($G94&gt;=AS$2,0,IF($K94&gt;=$J94,0,IF($O94&lt;=AS$2,($J94-(SUM($K94,SUM($Z94:AR94)))),IF($L94=$D$139,(($J94-$K94)/$P94),(($J94-SUM($Z94:AR94))*$Q94))*IF($V94&lt;=AS$2,(DATEDIF(AR$2,$V94,"D")/365),IF($G94&gt;AR$2,(DATEDIF($G94,AS$2,"D")/365),1)))))))</f>
        <v>0</v>
      </c>
      <c r="AT94" s="53">
        <f>IF($V94&lt;=AS$2,0,IF($O94&lt;=AS$2,0,IF($G94&gt;=AT$2,0,IF($K94&gt;=$J94,0,IF($O94&lt;=AT$2,($J94-(SUM($K94,SUM($Z94:AS94)))),IF($L94=$D$139,(($J94-$K94)/$P94),(($J94-SUM($Z94:AS94))*$Q94))*IF($V94&lt;=AT$2,(DATEDIF(AS$2,$V94,"D")/365),IF($G94&gt;AS$2,(DATEDIF($G94,AT$2,"D")/365),1)))))))</f>
        <v>0</v>
      </c>
      <c r="AU94" s="53">
        <f>IF($V94&lt;=AT$2,0,IF($O94&lt;=AT$2,0,IF($G94&gt;=AU$2,0,IF($K94&gt;=$J94,0,IF($O94&lt;=AU$2,($J94-(SUM($K94,SUM($Z94:AT94)))),IF($L94=$D$139,(($J94-$K94)/$P94),(($J94-SUM($Z94:AT94))*$Q94))*IF($V94&lt;=AU$2,(DATEDIF(AT$2,$V94,"D")/365),IF($G94&gt;AT$2,(DATEDIF($G94,AU$2,"D")/365),1)))))))</f>
        <v>0</v>
      </c>
      <c r="AV94" s="53">
        <f>IF($V94&lt;=AU$2,0,IF($O94&lt;=AU$2,0,IF($G94&gt;=AV$2,0,IF($K94&gt;=$J94,0,IF($O94&lt;=AV$2,($J94-(SUM($K94,SUM($Z94:AU94)))),IF($L94=$D$139,(($J94-$K94)/$P94),(($J94-SUM($Z94:AU94))*$Q94))*IF($V94&lt;=AV$2,(DATEDIF(AU$2,$V94,"D")/365),IF($G94&gt;AU$2,(DATEDIF($G94,AV$2,"D")/365),1)))))))</f>
        <v>0</v>
      </c>
      <c r="AW94" s="53">
        <f>IF($V94&lt;=AV$2,0,IF($O94&lt;=AV$2,0,IF($G94&gt;=AW$2,0,IF($K94&gt;=$J94,0,IF($O94&lt;=AW$2,($J94-(SUM($K94,SUM($Z94:AV94)))),IF($L94=$D$139,(($J94-$K94)/$P94),(($J94-SUM($Z94:AV94))*$Q94))*IF($V94&lt;=AW$2,(DATEDIF(AV$2,$V94,"D")/365),IF($G94&gt;AV$2,(DATEDIF($G94,AW$2,"D")/365),1)))))))</f>
        <v>0</v>
      </c>
      <c r="AX94" s="53">
        <f>IF($V94&lt;=AW$2,0,IF($O94&lt;=AW$2,0,IF($G94&gt;=AX$2,0,IF($K94&gt;=$J94,0,IF($O94&lt;=AX$2,($J94-(SUM($K94,SUM($Z94:AW94)))),IF($L94=$D$139,(($J94-$K94)/$P94),(($J94-SUM($Z94:AW94))*$Q94))*IF($V94&lt;=AX$2,(DATEDIF(AW$2,$V94,"D")/365),IF($G94&gt;AW$2,(DATEDIF($G94,AX$2,"D")/365),1)))))))</f>
        <v>0</v>
      </c>
      <c r="AY94" s="53">
        <f>IF($V94&lt;=AX$2,0,IF($O94&lt;=AX$2,0,IF($G94&gt;=AY$2,0,IF($K94&gt;=$J94,0,IF($O94&lt;=AY$2,($J94-(SUM($K94,SUM($Z94:AX94)))),IF($L94=$D$139,(($J94-$K94)/$P94),(($J94-SUM($Z94:AX94))*$Q94))*IF($V94&lt;=AY$2,(DATEDIF(AX$2,$V94,"D")/365),IF($G94&gt;AX$2,(DATEDIF($G94,AY$2,"D")/365),1)))))))</f>
        <v>0</v>
      </c>
      <c r="AZ94" s="52"/>
      <c r="BA94" s="52"/>
      <c r="BB94" s="126">
        <f>IF($V94&lt;=BB$2,0,IF($G94&gt;=BB$2,0,IF($G94&gt;$W$3,(J94-Z94),IF($G94&lt;=$W$3,J94-SUM(W94,$Z94:Z94),0))))</f>
        <v>0</v>
      </c>
      <c r="BC94" s="53">
        <f t="shared" si="40"/>
        <v>0</v>
      </c>
      <c r="BD94" s="52">
        <f t="shared" si="40"/>
        <v>0</v>
      </c>
      <c r="BE94" s="53">
        <f t="shared" si="40"/>
        <v>0</v>
      </c>
      <c r="BF94" s="52">
        <f t="shared" si="40"/>
        <v>0</v>
      </c>
      <c r="BG94" s="53">
        <f t="shared" si="40"/>
        <v>0</v>
      </c>
      <c r="BH94" s="52">
        <f t="shared" si="40"/>
        <v>0</v>
      </c>
      <c r="BI94" s="53">
        <f t="shared" si="40"/>
        <v>0</v>
      </c>
      <c r="BJ94" s="52">
        <f t="shared" si="40"/>
        <v>0</v>
      </c>
      <c r="BK94" s="53">
        <f t="shared" si="40"/>
        <v>0</v>
      </c>
      <c r="BL94" s="52">
        <f t="shared" si="40"/>
        <v>0</v>
      </c>
      <c r="BM94" s="53">
        <f t="shared" si="40"/>
        <v>0</v>
      </c>
      <c r="BN94" s="52">
        <f t="shared" si="40"/>
        <v>0</v>
      </c>
      <c r="BO94" s="53">
        <f t="shared" si="40"/>
        <v>0</v>
      </c>
      <c r="BP94" s="52">
        <f t="shared" si="40"/>
        <v>0</v>
      </c>
      <c r="BQ94" s="53">
        <f t="shared" si="40"/>
        <v>0</v>
      </c>
      <c r="BR94" s="52">
        <f t="shared" si="40"/>
        <v>0</v>
      </c>
      <c r="BS94" s="53">
        <f t="shared" si="39"/>
        <v>0</v>
      </c>
      <c r="BT94" s="52">
        <f t="shared" si="39"/>
        <v>0</v>
      </c>
      <c r="BU94" s="53">
        <f t="shared" si="39"/>
        <v>0</v>
      </c>
      <c r="BV94" s="52">
        <f t="shared" si="38"/>
        <v>0</v>
      </c>
      <c r="BW94" s="53">
        <f t="shared" si="38"/>
        <v>0</v>
      </c>
      <c r="BX94" s="52">
        <f t="shared" si="38"/>
        <v>0</v>
      </c>
      <c r="BY94" s="53">
        <f t="shared" si="38"/>
        <v>0</v>
      </c>
      <c r="BZ94" s="52">
        <f t="shared" si="38"/>
        <v>0</v>
      </c>
      <c r="CA94" s="53">
        <f t="shared" si="38"/>
        <v>0</v>
      </c>
    </row>
    <row r="95" spans="1:79">
      <c r="A95" s="20">
        <v>94</v>
      </c>
      <c r="B95" s="20" t="s">
        <v>97</v>
      </c>
      <c r="C95" s="20" t="s">
        <v>126</v>
      </c>
      <c r="D95" s="2">
        <v>1985</v>
      </c>
      <c r="E95" s="3">
        <v>4</v>
      </c>
      <c r="F95" s="2">
        <v>1</v>
      </c>
      <c r="G95" s="55">
        <f t="shared" si="21"/>
        <v>31137</v>
      </c>
      <c r="H95" s="4">
        <v>0</v>
      </c>
      <c r="I95" s="1">
        <v>0</v>
      </c>
      <c r="J95" s="51">
        <f t="shared" si="22"/>
        <v>0</v>
      </c>
      <c r="K95" s="54">
        <f t="shared" si="23"/>
        <v>0</v>
      </c>
      <c r="L95" s="4" t="s">
        <v>96</v>
      </c>
      <c r="M95" s="54">
        <f t="shared" si="36"/>
        <v>30</v>
      </c>
      <c r="N95" s="53">
        <f t="shared" si="27"/>
        <v>29.019178082191782</v>
      </c>
      <c r="O95" s="55">
        <f t="shared" si="28"/>
        <v>42094</v>
      </c>
      <c r="P95" s="53">
        <f t="shared" si="29"/>
        <v>0.98082191780821759</v>
      </c>
      <c r="Q95" s="111">
        <f t="shared" si="30"/>
        <v>0</v>
      </c>
      <c r="R95" s="150" t="s">
        <v>130</v>
      </c>
      <c r="S95" s="151">
        <v>17</v>
      </c>
      <c r="T95" s="152">
        <v>4</v>
      </c>
      <c r="U95" s="151">
        <v>2035</v>
      </c>
      <c r="V95" s="116">
        <f t="shared" si="31"/>
        <v>54878</v>
      </c>
      <c r="W95" s="53">
        <f t="shared" si="32"/>
        <v>0</v>
      </c>
      <c r="X95" s="53">
        <f t="shared" si="33"/>
        <v>0</v>
      </c>
      <c r="Y95" s="53">
        <f t="shared" si="34"/>
        <v>0</v>
      </c>
      <c r="Z95" s="53">
        <f t="shared" si="35"/>
        <v>0</v>
      </c>
      <c r="AA95" s="53">
        <f>IF($V95&lt;=Z$2,0,IF($O95&lt;=Z$2,0,IF($G95&gt;=AA$2,0,IF($K95&gt;=$J95,0,IF($O95&lt;=AA$2,($J95-(SUM($K95,SUM($Z95:Z95)))),IF($L95=$D$139,(($J95-$K95)/$P95),(($J95-SUM($Z95:Z95))*$Q95))*IF($V95&lt;=AA$2,(DATEDIF(Z$2,$V95,"D")/365),IF($G95&gt;Z$2,(DATEDIF($G95,AA$2,"D")/365),1)))))))</f>
        <v>0</v>
      </c>
      <c r="AB95" s="53">
        <f>IF($V95&lt;=AA$2,0,IF($O95&lt;=AA$2,0,IF($G95&gt;=AB$2,0,IF($K95&gt;=$J95,0,IF($O95&lt;=AB$2,($J95-(SUM($K95,SUM($Z95:AA95)))),IF($L95=$D$139,(($J95-$K95)/$P95),(($J95-SUM($Z95:AA95))*$Q95))*IF($V95&lt;=AB$2,(DATEDIF(AA$2,$V95,"D")/365),IF($G95&gt;AA$2,(DATEDIF($G95,AB$2,"D")/365),1)))))))</f>
        <v>0</v>
      </c>
      <c r="AC95" s="53">
        <f>IF($V95&lt;=AB$2,0,IF($O95&lt;=AB$2,0,IF($G95&gt;=AC$2,0,IF($K95&gt;=$J95,0,IF($O95&lt;=AC$2,($J95-(SUM($K95,SUM($Z95:AB95)))),IF($L95=$D$139,(($J95-$K95)/$P95),(($J95-SUM($Z95:AB95))*$Q95))*IF($V95&lt;=AC$2,(DATEDIF(AB$2,$V95,"D")/365),IF($G95&gt;AB$2,(DATEDIF($G95,AC$2,"D")/365),1)))))))</f>
        <v>0</v>
      </c>
      <c r="AD95" s="53">
        <f>IF($V95&lt;=AC$2,0,IF($O95&lt;=AC$2,0,IF($G95&gt;=AD$2,0,IF($K95&gt;=$J95,0,IF($O95&lt;=AD$2,($J95-(SUM($K95,SUM($Z95:AC95)))),IF($L95=$D$139,(($J95-$K95)/$P95),(($J95-SUM($Z95:AC95))*$Q95))*IF($V95&lt;=AD$2,(DATEDIF(AC$2,$V95,"D")/365),IF($G95&gt;AC$2,(DATEDIF($G95,AD$2,"D")/365),1)))))))</f>
        <v>0</v>
      </c>
      <c r="AE95" s="53">
        <f>IF($V95&lt;=AD$2,0,IF($O95&lt;=AD$2,0,IF($G95&gt;=AE$2,0,IF($K95&gt;=$J95,0,IF($O95&lt;=AE$2,($J95-(SUM($K95,SUM($Z95:AD95)))),IF($L95=$D$139,(($J95-$K95)/$P95),(($J95-SUM($Z95:AD95))*$Q95))*IF($V95&lt;=AE$2,(DATEDIF(AD$2,$V95,"D")/365),IF($G95&gt;AD$2,(DATEDIF($G95,AE$2,"D")/365),1)))))))</f>
        <v>0</v>
      </c>
      <c r="AF95" s="53">
        <f>IF($V95&lt;=AE$2,0,IF($O95&lt;=AE$2,0,IF($G95&gt;=AF$2,0,IF($K95&gt;=$J95,0,IF($O95&lt;=AF$2,($J95-(SUM($K95,SUM($Z95:AE95)))),IF($L95=$D$139,(($J95-$K95)/$P95),(($J95-SUM($Z95:AE95))*$Q95))*IF($V95&lt;=AF$2,(DATEDIF(AE$2,$V95,"D")/365),IF($G95&gt;AE$2,(DATEDIF($G95,AF$2,"D")/365),1)))))))</f>
        <v>0</v>
      </c>
      <c r="AG95" s="53">
        <f>IF($V95&lt;=AF$2,0,IF($O95&lt;=AF$2,0,IF($G95&gt;=AG$2,0,IF($K95&gt;=$J95,0,IF($O95&lt;=AG$2,($J95-(SUM($K95,SUM($Z95:AF95)))),IF($L95=$D$139,(($J95-$K95)/$P95),(($J95-SUM($Z95:AF95))*$Q95))*IF($V95&lt;=AG$2,(DATEDIF(AF$2,$V95,"D")/365),IF($G95&gt;AF$2,(DATEDIF($G95,AG$2,"D")/365),1)))))))</f>
        <v>0</v>
      </c>
      <c r="AH95" s="53">
        <f>IF($V95&lt;=AG$2,0,IF($O95&lt;=AG$2,0,IF($G95&gt;=AH$2,0,IF($K95&gt;=$J95,0,IF($O95&lt;=AH$2,($J95-(SUM($K95,SUM($Z95:AG95)))),IF($L95=$D$139,(($J95-$K95)/$P95),(($J95-SUM($Z95:AG95))*$Q95))*IF($V95&lt;=AH$2,(DATEDIF(AG$2,$V95,"D")/365),IF($G95&gt;AG$2,(DATEDIF($G95,AH$2,"D")/365),1)))))))</f>
        <v>0</v>
      </c>
      <c r="AI95" s="53">
        <f>IF($V95&lt;=AH$2,0,IF($O95&lt;=AH$2,0,IF($G95&gt;=AI$2,0,IF($K95&gt;=$J95,0,IF($O95&lt;=AI$2,($J95-(SUM($K95,SUM($Z95:AH95)))),IF($L95=$D$139,(($J95-$K95)/$P95),(($J95-SUM($Z95:AH95))*$Q95))*IF($V95&lt;=AI$2,(DATEDIF(AH$2,$V95,"D")/365),IF($G95&gt;AH$2,(DATEDIF($G95,AI$2,"D")/365),1)))))))</f>
        <v>0</v>
      </c>
      <c r="AJ95" s="53">
        <f>IF($V95&lt;=AI$2,0,IF($O95&lt;=AI$2,0,IF($G95&gt;=AJ$2,0,IF($K95&gt;=$J95,0,IF($O95&lt;=AJ$2,($J95-(SUM($K95,SUM($Z95:AI95)))),IF($L95=$D$139,(($J95-$K95)/$P95),(($J95-SUM($Z95:AI95))*$Q95))*IF($V95&lt;=AJ$2,(DATEDIF(AI$2,$V95,"D")/365),IF($G95&gt;AI$2,(DATEDIF($G95,AJ$2,"D")/365),1)))))))</f>
        <v>0</v>
      </c>
      <c r="AK95" s="53">
        <f>IF($V95&lt;=AJ$2,0,IF($O95&lt;=AJ$2,0,IF($G95&gt;=AK$2,0,IF($K95&gt;=$J95,0,IF($O95&lt;=AK$2,($J95-(SUM($K95,SUM($Z95:AJ95)))),IF($L95=$D$139,(($J95-$K95)/$P95),(($J95-SUM($Z95:AJ95))*$Q95))*IF($V95&lt;=AK$2,(DATEDIF(AJ$2,$V95,"D")/365),IF($G95&gt;AJ$2,(DATEDIF($G95,AK$2,"D")/365),1)))))))</f>
        <v>0</v>
      </c>
      <c r="AL95" s="53">
        <f>IF($V95&lt;=AK$2,0,IF($O95&lt;=AK$2,0,IF($G95&gt;=AL$2,0,IF($K95&gt;=$J95,0,IF($O95&lt;=AL$2,($J95-(SUM($K95,SUM($Z95:AK95)))),IF($L95=$D$139,(($J95-$K95)/$P95),(($J95-SUM($Z95:AK95))*$Q95))*IF($V95&lt;=AL$2,(DATEDIF(AK$2,$V95,"D")/365),IF($G95&gt;AK$2,(DATEDIF($G95,AL$2,"D")/365),1)))))))</f>
        <v>0</v>
      </c>
      <c r="AM95" s="53">
        <f>IF($V95&lt;=AL$2,0,IF($O95&lt;=AL$2,0,IF($G95&gt;=AM$2,0,IF($K95&gt;=$J95,0,IF($O95&lt;=AM$2,($J95-(SUM($K95,SUM($Z95:AL95)))),IF($L95=$D$139,(($J95-$K95)/$P95),(($J95-SUM($Z95:AL95))*$Q95))*IF($V95&lt;=AM$2,(DATEDIF(AL$2,$V95,"D")/365),IF($G95&gt;AL$2,(DATEDIF($G95,AM$2,"D")/365),1)))))))</f>
        <v>0</v>
      </c>
      <c r="AN95" s="53">
        <f>IF($V95&lt;=AM$2,0,IF($O95&lt;=AM$2,0,IF($G95&gt;=AN$2,0,IF($K95&gt;=$J95,0,IF($O95&lt;=AN$2,($J95-(SUM($K95,SUM($Z95:AM95)))),IF($L95=$D$139,(($J95-$K95)/$P95),(($J95-SUM($Z95:AM95))*$Q95))*IF($V95&lt;=AN$2,(DATEDIF(AM$2,$V95,"D")/365),IF($G95&gt;AM$2,(DATEDIF($G95,AN$2,"D")/365),1)))))))</f>
        <v>0</v>
      </c>
      <c r="AO95" s="53">
        <f>IF($V95&lt;=AN$2,0,IF($O95&lt;=AN$2,0,IF($G95&gt;=AO$2,0,IF($K95&gt;=$J95,0,IF($O95&lt;=AO$2,($J95-(SUM($K95,SUM($Z95:AN95)))),IF($L95=$D$139,(($J95-$K95)/$P95),(($J95-SUM($Z95:AN95))*$Q95))*IF($V95&lt;=AO$2,(DATEDIF(AN$2,$V95,"D")/365),IF($G95&gt;AN$2,(DATEDIF($G95,AO$2,"D")/365),1)))))))</f>
        <v>0</v>
      </c>
      <c r="AP95" s="53">
        <f>IF($V95&lt;=AO$2,0,IF($O95&lt;=AO$2,0,IF($G95&gt;=AP$2,0,IF($K95&gt;=$J95,0,IF($O95&lt;=AP$2,($J95-(SUM($K95,SUM($Z95:AO95)))),IF($L95=$D$139,(($J95-$K95)/$P95),(($J95-SUM($Z95:AO95))*$Q95))*IF($V95&lt;=AP$2,(DATEDIF(AO$2,$V95,"D")/365),IF($G95&gt;AO$2,(DATEDIF($G95,AP$2,"D")/365),1)))))))</f>
        <v>0</v>
      </c>
      <c r="AQ95" s="53">
        <f>IF($V95&lt;=AP$2,0,IF($O95&lt;=AP$2,0,IF($G95&gt;=AQ$2,0,IF($K95&gt;=$J95,0,IF($O95&lt;=AQ$2,($J95-(SUM($K95,SUM($Z95:AP95)))),IF($L95=$D$139,(($J95-$K95)/$P95),(($J95-SUM($Z95:AP95))*$Q95))*IF($V95&lt;=AQ$2,(DATEDIF(AP$2,$V95,"D")/365),IF($G95&gt;AP$2,(DATEDIF($G95,AQ$2,"D")/365),1)))))))</f>
        <v>0</v>
      </c>
      <c r="AR95" s="53">
        <f>IF($V95&lt;=AQ$2,0,IF($O95&lt;=AQ$2,0,IF($G95&gt;=AR$2,0,IF($K95&gt;=$J95,0,IF($O95&lt;=AR$2,($J95-(SUM($K95,SUM($Z95:AQ95)))),IF($L95=$D$139,(($J95-$K95)/$P95),(($J95-SUM($Z95:AQ95))*$Q95))*IF($V95&lt;=AR$2,(DATEDIF(AQ$2,$V95,"D")/365),IF($G95&gt;AQ$2,(DATEDIF($G95,AR$2,"D")/365),1)))))))</f>
        <v>0</v>
      </c>
      <c r="AS95" s="53">
        <f>IF($V95&lt;=AR$2,0,IF($O95&lt;=AR$2,0,IF($G95&gt;=AS$2,0,IF($K95&gt;=$J95,0,IF($O95&lt;=AS$2,($J95-(SUM($K95,SUM($Z95:AR95)))),IF($L95=$D$139,(($J95-$K95)/$P95),(($J95-SUM($Z95:AR95))*$Q95))*IF($V95&lt;=AS$2,(DATEDIF(AR$2,$V95,"D")/365),IF($G95&gt;AR$2,(DATEDIF($G95,AS$2,"D")/365),1)))))))</f>
        <v>0</v>
      </c>
      <c r="AT95" s="53">
        <f>IF($V95&lt;=AS$2,0,IF($O95&lt;=AS$2,0,IF($G95&gt;=AT$2,0,IF($K95&gt;=$J95,0,IF($O95&lt;=AT$2,($J95-(SUM($K95,SUM($Z95:AS95)))),IF($L95=$D$139,(($J95-$K95)/$P95),(($J95-SUM($Z95:AS95))*$Q95))*IF($V95&lt;=AT$2,(DATEDIF(AS$2,$V95,"D")/365),IF($G95&gt;AS$2,(DATEDIF($G95,AT$2,"D")/365),1)))))))</f>
        <v>0</v>
      </c>
      <c r="AU95" s="53">
        <f>IF($V95&lt;=AT$2,0,IF($O95&lt;=AT$2,0,IF($G95&gt;=AU$2,0,IF($K95&gt;=$J95,0,IF($O95&lt;=AU$2,($J95-(SUM($K95,SUM($Z95:AT95)))),IF($L95=$D$139,(($J95-$K95)/$P95),(($J95-SUM($Z95:AT95))*$Q95))*IF($V95&lt;=AU$2,(DATEDIF(AT$2,$V95,"D")/365),IF($G95&gt;AT$2,(DATEDIF($G95,AU$2,"D")/365),1)))))))</f>
        <v>0</v>
      </c>
      <c r="AV95" s="53">
        <f>IF($V95&lt;=AU$2,0,IF($O95&lt;=AU$2,0,IF($G95&gt;=AV$2,0,IF($K95&gt;=$J95,0,IF($O95&lt;=AV$2,($J95-(SUM($K95,SUM($Z95:AU95)))),IF($L95=$D$139,(($J95-$K95)/$P95),(($J95-SUM($Z95:AU95))*$Q95))*IF($V95&lt;=AV$2,(DATEDIF(AU$2,$V95,"D")/365),IF($G95&gt;AU$2,(DATEDIF($G95,AV$2,"D")/365),1)))))))</f>
        <v>0</v>
      </c>
      <c r="AW95" s="53">
        <f>IF($V95&lt;=AV$2,0,IF($O95&lt;=AV$2,0,IF($G95&gt;=AW$2,0,IF($K95&gt;=$J95,0,IF($O95&lt;=AW$2,($J95-(SUM($K95,SUM($Z95:AV95)))),IF($L95=$D$139,(($J95-$K95)/$P95),(($J95-SUM($Z95:AV95))*$Q95))*IF($V95&lt;=AW$2,(DATEDIF(AV$2,$V95,"D")/365),IF($G95&gt;AV$2,(DATEDIF($G95,AW$2,"D")/365),1)))))))</f>
        <v>0</v>
      </c>
      <c r="AX95" s="53">
        <f>IF($V95&lt;=AW$2,0,IF($O95&lt;=AW$2,0,IF($G95&gt;=AX$2,0,IF($K95&gt;=$J95,0,IF($O95&lt;=AX$2,($J95-(SUM($K95,SUM($Z95:AW95)))),IF($L95=$D$139,(($J95-$K95)/$P95),(($J95-SUM($Z95:AW95))*$Q95))*IF($V95&lt;=AX$2,(DATEDIF(AW$2,$V95,"D")/365),IF($G95&gt;AW$2,(DATEDIF($G95,AX$2,"D")/365),1)))))))</f>
        <v>0</v>
      </c>
      <c r="AY95" s="53">
        <f>IF($V95&lt;=AX$2,0,IF($O95&lt;=AX$2,0,IF($G95&gt;=AY$2,0,IF($K95&gt;=$J95,0,IF($O95&lt;=AY$2,($J95-(SUM($K95,SUM($Z95:AX95)))),IF($L95=$D$139,(($J95-$K95)/$P95),(($J95-SUM($Z95:AX95))*$Q95))*IF($V95&lt;=AY$2,(DATEDIF(AX$2,$V95,"D")/365),IF($G95&gt;AX$2,(DATEDIF($G95,AY$2,"D")/365),1)))))))</f>
        <v>0</v>
      </c>
      <c r="AZ95" s="52"/>
      <c r="BA95" s="52"/>
      <c r="BB95" s="126">
        <f>IF($V95&lt;=BB$2,0,IF($G95&gt;=BB$2,0,IF($G95&gt;$W$3,(J95-Z95),IF($G95&lt;=$W$3,J95-SUM(W95,$Z95:Z95),0))))</f>
        <v>0</v>
      </c>
      <c r="BC95" s="53">
        <f t="shared" si="40"/>
        <v>0</v>
      </c>
      <c r="BD95" s="52">
        <f t="shared" si="40"/>
        <v>0</v>
      </c>
      <c r="BE95" s="53">
        <f t="shared" si="40"/>
        <v>0</v>
      </c>
      <c r="BF95" s="52">
        <f t="shared" si="40"/>
        <v>0</v>
      </c>
      <c r="BG95" s="53">
        <f t="shared" si="40"/>
        <v>0</v>
      </c>
      <c r="BH95" s="52">
        <f t="shared" si="40"/>
        <v>0</v>
      </c>
      <c r="BI95" s="53">
        <f t="shared" si="40"/>
        <v>0</v>
      </c>
      <c r="BJ95" s="52">
        <f t="shared" si="40"/>
        <v>0</v>
      </c>
      <c r="BK95" s="53">
        <f t="shared" si="40"/>
        <v>0</v>
      </c>
      <c r="BL95" s="52">
        <f t="shared" si="40"/>
        <v>0</v>
      </c>
      <c r="BM95" s="53">
        <f t="shared" si="40"/>
        <v>0</v>
      </c>
      <c r="BN95" s="52">
        <f t="shared" si="40"/>
        <v>0</v>
      </c>
      <c r="BO95" s="53">
        <f t="shared" si="40"/>
        <v>0</v>
      </c>
      <c r="BP95" s="52">
        <f t="shared" si="40"/>
        <v>0</v>
      </c>
      <c r="BQ95" s="53">
        <f t="shared" si="40"/>
        <v>0</v>
      </c>
      <c r="BR95" s="52">
        <f t="shared" si="40"/>
        <v>0</v>
      </c>
      <c r="BS95" s="53">
        <f t="shared" si="39"/>
        <v>0</v>
      </c>
      <c r="BT95" s="52">
        <f t="shared" si="39"/>
        <v>0</v>
      </c>
      <c r="BU95" s="53">
        <f t="shared" si="39"/>
        <v>0</v>
      </c>
      <c r="BV95" s="52">
        <f t="shared" si="38"/>
        <v>0</v>
      </c>
      <c r="BW95" s="53">
        <f t="shared" si="38"/>
        <v>0</v>
      </c>
      <c r="BX95" s="52">
        <f t="shared" si="38"/>
        <v>0</v>
      </c>
      <c r="BY95" s="53">
        <f t="shared" si="38"/>
        <v>0</v>
      </c>
      <c r="BZ95" s="52">
        <f t="shared" si="38"/>
        <v>0</v>
      </c>
      <c r="CA95" s="53">
        <f t="shared" si="38"/>
        <v>0</v>
      </c>
    </row>
    <row r="96" spans="1:79">
      <c r="A96" s="20">
        <v>95</v>
      </c>
      <c r="B96" s="20" t="s">
        <v>97</v>
      </c>
      <c r="C96" s="20" t="s">
        <v>126</v>
      </c>
      <c r="D96" s="2">
        <v>1985</v>
      </c>
      <c r="E96" s="3">
        <v>4</v>
      </c>
      <c r="F96" s="2">
        <v>1</v>
      </c>
      <c r="G96" s="55">
        <f t="shared" si="21"/>
        <v>31137</v>
      </c>
      <c r="H96" s="4">
        <v>0</v>
      </c>
      <c r="I96" s="1">
        <v>0</v>
      </c>
      <c r="J96" s="51">
        <f t="shared" si="22"/>
        <v>0</v>
      </c>
      <c r="K96" s="54">
        <f t="shared" si="23"/>
        <v>0</v>
      </c>
      <c r="L96" s="4" t="s">
        <v>96</v>
      </c>
      <c r="M96" s="54">
        <f t="shared" si="36"/>
        <v>30</v>
      </c>
      <c r="N96" s="53">
        <f t="shared" si="27"/>
        <v>29.019178082191782</v>
      </c>
      <c r="O96" s="55">
        <f t="shared" si="28"/>
        <v>42094</v>
      </c>
      <c r="P96" s="53">
        <f t="shared" si="29"/>
        <v>0.98082191780821759</v>
      </c>
      <c r="Q96" s="111">
        <f t="shared" si="30"/>
        <v>0</v>
      </c>
      <c r="R96" s="150" t="s">
        <v>130</v>
      </c>
      <c r="S96" s="151">
        <v>17</v>
      </c>
      <c r="T96" s="152">
        <v>4</v>
      </c>
      <c r="U96" s="151">
        <v>2035</v>
      </c>
      <c r="V96" s="116">
        <f t="shared" si="31"/>
        <v>54878</v>
      </c>
      <c r="W96" s="53">
        <f t="shared" si="32"/>
        <v>0</v>
      </c>
      <c r="X96" s="53">
        <f t="shared" si="33"/>
        <v>0</v>
      </c>
      <c r="Y96" s="53">
        <f t="shared" si="34"/>
        <v>0</v>
      </c>
      <c r="Z96" s="53">
        <f t="shared" si="35"/>
        <v>0</v>
      </c>
      <c r="AA96" s="53">
        <f>IF($V96&lt;=Z$2,0,IF($O96&lt;=Z$2,0,IF($G96&gt;=AA$2,0,IF($K96&gt;=$J96,0,IF($O96&lt;=AA$2,($J96-(SUM($K96,SUM($Z96:Z96)))),IF($L96=$D$139,(($J96-$K96)/$P96),(($J96-SUM($Z96:Z96))*$Q96))*IF($V96&lt;=AA$2,(DATEDIF(Z$2,$V96,"D")/365),IF($G96&gt;Z$2,(DATEDIF($G96,AA$2,"D")/365),1)))))))</f>
        <v>0</v>
      </c>
      <c r="AB96" s="53">
        <f>IF($V96&lt;=AA$2,0,IF($O96&lt;=AA$2,0,IF($G96&gt;=AB$2,0,IF($K96&gt;=$J96,0,IF($O96&lt;=AB$2,($J96-(SUM($K96,SUM($Z96:AA96)))),IF($L96=$D$139,(($J96-$K96)/$P96),(($J96-SUM($Z96:AA96))*$Q96))*IF($V96&lt;=AB$2,(DATEDIF(AA$2,$V96,"D")/365),IF($G96&gt;AA$2,(DATEDIF($G96,AB$2,"D")/365),1)))))))</f>
        <v>0</v>
      </c>
      <c r="AC96" s="53">
        <f>IF($V96&lt;=AB$2,0,IF($O96&lt;=AB$2,0,IF($G96&gt;=AC$2,0,IF($K96&gt;=$J96,0,IF($O96&lt;=AC$2,($J96-(SUM($K96,SUM($Z96:AB96)))),IF($L96=$D$139,(($J96-$K96)/$P96),(($J96-SUM($Z96:AB96))*$Q96))*IF($V96&lt;=AC$2,(DATEDIF(AB$2,$V96,"D")/365),IF($G96&gt;AB$2,(DATEDIF($G96,AC$2,"D")/365),1)))))))</f>
        <v>0</v>
      </c>
      <c r="AD96" s="53">
        <f>IF($V96&lt;=AC$2,0,IF($O96&lt;=AC$2,0,IF($G96&gt;=AD$2,0,IF($K96&gt;=$J96,0,IF($O96&lt;=AD$2,($J96-(SUM($K96,SUM($Z96:AC96)))),IF($L96=$D$139,(($J96-$K96)/$P96),(($J96-SUM($Z96:AC96))*$Q96))*IF($V96&lt;=AD$2,(DATEDIF(AC$2,$V96,"D")/365),IF($G96&gt;AC$2,(DATEDIF($G96,AD$2,"D")/365),1)))))))</f>
        <v>0</v>
      </c>
      <c r="AE96" s="53">
        <f>IF($V96&lt;=AD$2,0,IF($O96&lt;=AD$2,0,IF($G96&gt;=AE$2,0,IF($K96&gt;=$J96,0,IF($O96&lt;=AE$2,($J96-(SUM($K96,SUM($Z96:AD96)))),IF($L96=$D$139,(($J96-$K96)/$P96),(($J96-SUM($Z96:AD96))*$Q96))*IF($V96&lt;=AE$2,(DATEDIF(AD$2,$V96,"D")/365),IF($G96&gt;AD$2,(DATEDIF($G96,AE$2,"D")/365),1)))))))</f>
        <v>0</v>
      </c>
      <c r="AF96" s="53">
        <f>IF($V96&lt;=AE$2,0,IF($O96&lt;=AE$2,0,IF($G96&gt;=AF$2,0,IF($K96&gt;=$J96,0,IF($O96&lt;=AF$2,($J96-(SUM($K96,SUM($Z96:AE96)))),IF($L96=$D$139,(($J96-$K96)/$P96),(($J96-SUM($Z96:AE96))*$Q96))*IF($V96&lt;=AF$2,(DATEDIF(AE$2,$V96,"D")/365),IF($G96&gt;AE$2,(DATEDIF($G96,AF$2,"D")/365),1)))))))</f>
        <v>0</v>
      </c>
      <c r="AG96" s="53">
        <f>IF($V96&lt;=AF$2,0,IF($O96&lt;=AF$2,0,IF($G96&gt;=AG$2,0,IF($K96&gt;=$J96,0,IF($O96&lt;=AG$2,($J96-(SUM($K96,SUM($Z96:AF96)))),IF($L96=$D$139,(($J96-$K96)/$P96),(($J96-SUM($Z96:AF96))*$Q96))*IF($V96&lt;=AG$2,(DATEDIF(AF$2,$V96,"D")/365),IF($G96&gt;AF$2,(DATEDIF($G96,AG$2,"D")/365),1)))))))</f>
        <v>0</v>
      </c>
      <c r="AH96" s="53">
        <f>IF($V96&lt;=AG$2,0,IF($O96&lt;=AG$2,0,IF($G96&gt;=AH$2,0,IF($K96&gt;=$J96,0,IF($O96&lt;=AH$2,($J96-(SUM($K96,SUM($Z96:AG96)))),IF($L96=$D$139,(($J96-$K96)/$P96),(($J96-SUM($Z96:AG96))*$Q96))*IF($V96&lt;=AH$2,(DATEDIF(AG$2,$V96,"D")/365),IF($G96&gt;AG$2,(DATEDIF($G96,AH$2,"D")/365),1)))))))</f>
        <v>0</v>
      </c>
      <c r="AI96" s="53">
        <f>IF($V96&lt;=AH$2,0,IF($O96&lt;=AH$2,0,IF($G96&gt;=AI$2,0,IF($K96&gt;=$J96,0,IF($O96&lt;=AI$2,($J96-(SUM($K96,SUM($Z96:AH96)))),IF($L96=$D$139,(($J96-$K96)/$P96),(($J96-SUM($Z96:AH96))*$Q96))*IF($V96&lt;=AI$2,(DATEDIF(AH$2,$V96,"D")/365),IF($G96&gt;AH$2,(DATEDIF($G96,AI$2,"D")/365),1)))))))</f>
        <v>0</v>
      </c>
      <c r="AJ96" s="53">
        <f>IF($V96&lt;=AI$2,0,IF($O96&lt;=AI$2,0,IF($G96&gt;=AJ$2,0,IF($K96&gt;=$J96,0,IF($O96&lt;=AJ$2,($J96-(SUM($K96,SUM($Z96:AI96)))),IF($L96=$D$139,(($J96-$K96)/$P96),(($J96-SUM($Z96:AI96))*$Q96))*IF($V96&lt;=AJ$2,(DATEDIF(AI$2,$V96,"D")/365),IF($G96&gt;AI$2,(DATEDIF($G96,AJ$2,"D")/365),1)))))))</f>
        <v>0</v>
      </c>
      <c r="AK96" s="53">
        <f>IF($V96&lt;=AJ$2,0,IF($O96&lt;=AJ$2,0,IF($G96&gt;=AK$2,0,IF($K96&gt;=$J96,0,IF($O96&lt;=AK$2,($J96-(SUM($K96,SUM($Z96:AJ96)))),IF($L96=$D$139,(($J96-$K96)/$P96),(($J96-SUM($Z96:AJ96))*$Q96))*IF($V96&lt;=AK$2,(DATEDIF(AJ$2,$V96,"D")/365),IF($G96&gt;AJ$2,(DATEDIF($G96,AK$2,"D")/365),1)))))))</f>
        <v>0</v>
      </c>
      <c r="AL96" s="53">
        <f>IF($V96&lt;=AK$2,0,IF($O96&lt;=AK$2,0,IF($G96&gt;=AL$2,0,IF($K96&gt;=$J96,0,IF($O96&lt;=AL$2,($J96-(SUM($K96,SUM($Z96:AK96)))),IF($L96=$D$139,(($J96-$K96)/$P96),(($J96-SUM($Z96:AK96))*$Q96))*IF($V96&lt;=AL$2,(DATEDIF(AK$2,$V96,"D")/365),IF($G96&gt;AK$2,(DATEDIF($G96,AL$2,"D")/365),1)))))))</f>
        <v>0</v>
      </c>
      <c r="AM96" s="53">
        <f>IF($V96&lt;=AL$2,0,IF($O96&lt;=AL$2,0,IF($G96&gt;=AM$2,0,IF($K96&gt;=$J96,0,IF($O96&lt;=AM$2,($J96-(SUM($K96,SUM($Z96:AL96)))),IF($L96=$D$139,(($J96-$K96)/$P96),(($J96-SUM($Z96:AL96))*$Q96))*IF($V96&lt;=AM$2,(DATEDIF(AL$2,$V96,"D")/365),IF($G96&gt;AL$2,(DATEDIF($G96,AM$2,"D")/365),1)))))))</f>
        <v>0</v>
      </c>
      <c r="AN96" s="53">
        <f>IF($V96&lt;=AM$2,0,IF($O96&lt;=AM$2,0,IF($G96&gt;=AN$2,0,IF($K96&gt;=$J96,0,IF($O96&lt;=AN$2,($J96-(SUM($K96,SUM($Z96:AM96)))),IF($L96=$D$139,(($J96-$K96)/$P96),(($J96-SUM($Z96:AM96))*$Q96))*IF($V96&lt;=AN$2,(DATEDIF(AM$2,$V96,"D")/365),IF($G96&gt;AM$2,(DATEDIF($G96,AN$2,"D")/365),1)))))))</f>
        <v>0</v>
      </c>
      <c r="AO96" s="53">
        <f>IF($V96&lt;=AN$2,0,IF($O96&lt;=AN$2,0,IF($G96&gt;=AO$2,0,IF($K96&gt;=$J96,0,IF($O96&lt;=AO$2,($J96-(SUM($K96,SUM($Z96:AN96)))),IF($L96=$D$139,(($J96-$K96)/$P96),(($J96-SUM($Z96:AN96))*$Q96))*IF($V96&lt;=AO$2,(DATEDIF(AN$2,$V96,"D")/365),IF($G96&gt;AN$2,(DATEDIF($G96,AO$2,"D")/365),1)))))))</f>
        <v>0</v>
      </c>
      <c r="AP96" s="53">
        <f>IF($V96&lt;=AO$2,0,IF($O96&lt;=AO$2,0,IF($G96&gt;=AP$2,0,IF($K96&gt;=$J96,0,IF($O96&lt;=AP$2,($J96-(SUM($K96,SUM($Z96:AO96)))),IF($L96=$D$139,(($J96-$K96)/$P96),(($J96-SUM($Z96:AO96))*$Q96))*IF($V96&lt;=AP$2,(DATEDIF(AO$2,$V96,"D")/365),IF($G96&gt;AO$2,(DATEDIF($G96,AP$2,"D")/365),1)))))))</f>
        <v>0</v>
      </c>
      <c r="AQ96" s="53">
        <f>IF($V96&lt;=AP$2,0,IF($O96&lt;=AP$2,0,IF($G96&gt;=AQ$2,0,IF($K96&gt;=$J96,0,IF($O96&lt;=AQ$2,($J96-(SUM($K96,SUM($Z96:AP96)))),IF($L96=$D$139,(($J96-$K96)/$P96),(($J96-SUM($Z96:AP96))*$Q96))*IF($V96&lt;=AQ$2,(DATEDIF(AP$2,$V96,"D")/365),IF($G96&gt;AP$2,(DATEDIF($G96,AQ$2,"D")/365),1)))))))</f>
        <v>0</v>
      </c>
      <c r="AR96" s="53">
        <f>IF($V96&lt;=AQ$2,0,IF($O96&lt;=AQ$2,0,IF($G96&gt;=AR$2,0,IF($K96&gt;=$J96,0,IF($O96&lt;=AR$2,($J96-(SUM($K96,SUM($Z96:AQ96)))),IF($L96=$D$139,(($J96-$K96)/$P96),(($J96-SUM($Z96:AQ96))*$Q96))*IF($V96&lt;=AR$2,(DATEDIF(AQ$2,$V96,"D")/365),IF($G96&gt;AQ$2,(DATEDIF($G96,AR$2,"D")/365),1)))))))</f>
        <v>0</v>
      </c>
      <c r="AS96" s="53">
        <f>IF($V96&lt;=AR$2,0,IF($O96&lt;=AR$2,0,IF($G96&gt;=AS$2,0,IF($K96&gt;=$J96,0,IF($O96&lt;=AS$2,($J96-(SUM($K96,SUM($Z96:AR96)))),IF($L96=$D$139,(($J96-$K96)/$P96),(($J96-SUM($Z96:AR96))*$Q96))*IF($V96&lt;=AS$2,(DATEDIF(AR$2,$V96,"D")/365),IF($G96&gt;AR$2,(DATEDIF($G96,AS$2,"D")/365),1)))))))</f>
        <v>0</v>
      </c>
      <c r="AT96" s="53">
        <f>IF($V96&lt;=AS$2,0,IF($O96&lt;=AS$2,0,IF($G96&gt;=AT$2,0,IF($K96&gt;=$J96,0,IF($O96&lt;=AT$2,($J96-(SUM($K96,SUM($Z96:AS96)))),IF($L96=$D$139,(($J96-$K96)/$P96),(($J96-SUM($Z96:AS96))*$Q96))*IF($V96&lt;=AT$2,(DATEDIF(AS$2,$V96,"D")/365),IF($G96&gt;AS$2,(DATEDIF($G96,AT$2,"D")/365),1)))))))</f>
        <v>0</v>
      </c>
      <c r="AU96" s="53">
        <f>IF($V96&lt;=AT$2,0,IF($O96&lt;=AT$2,0,IF($G96&gt;=AU$2,0,IF($K96&gt;=$J96,0,IF($O96&lt;=AU$2,($J96-(SUM($K96,SUM($Z96:AT96)))),IF($L96=$D$139,(($J96-$K96)/$P96),(($J96-SUM($Z96:AT96))*$Q96))*IF($V96&lt;=AU$2,(DATEDIF(AT$2,$V96,"D")/365),IF($G96&gt;AT$2,(DATEDIF($G96,AU$2,"D")/365),1)))))))</f>
        <v>0</v>
      </c>
      <c r="AV96" s="53">
        <f>IF($V96&lt;=AU$2,0,IF($O96&lt;=AU$2,0,IF($G96&gt;=AV$2,0,IF($K96&gt;=$J96,0,IF($O96&lt;=AV$2,($J96-(SUM($K96,SUM($Z96:AU96)))),IF($L96=$D$139,(($J96-$K96)/$P96),(($J96-SUM($Z96:AU96))*$Q96))*IF($V96&lt;=AV$2,(DATEDIF(AU$2,$V96,"D")/365),IF($G96&gt;AU$2,(DATEDIF($G96,AV$2,"D")/365),1)))))))</f>
        <v>0</v>
      </c>
      <c r="AW96" s="53">
        <f>IF($V96&lt;=AV$2,0,IF($O96&lt;=AV$2,0,IF($G96&gt;=AW$2,0,IF($K96&gt;=$J96,0,IF($O96&lt;=AW$2,($J96-(SUM($K96,SUM($Z96:AV96)))),IF($L96=$D$139,(($J96-$K96)/$P96),(($J96-SUM($Z96:AV96))*$Q96))*IF($V96&lt;=AW$2,(DATEDIF(AV$2,$V96,"D")/365),IF($G96&gt;AV$2,(DATEDIF($G96,AW$2,"D")/365),1)))))))</f>
        <v>0</v>
      </c>
      <c r="AX96" s="53">
        <f>IF($V96&lt;=AW$2,0,IF($O96&lt;=AW$2,0,IF($G96&gt;=AX$2,0,IF($K96&gt;=$J96,0,IF($O96&lt;=AX$2,($J96-(SUM($K96,SUM($Z96:AW96)))),IF($L96=$D$139,(($J96-$K96)/$P96),(($J96-SUM($Z96:AW96))*$Q96))*IF($V96&lt;=AX$2,(DATEDIF(AW$2,$V96,"D")/365),IF($G96&gt;AW$2,(DATEDIF($G96,AX$2,"D")/365),1)))))))</f>
        <v>0</v>
      </c>
      <c r="AY96" s="53">
        <f>IF($V96&lt;=AX$2,0,IF($O96&lt;=AX$2,0,IF($G96&gt;=AY$2,0,IF($K96&gt;=$J96,0,IF($O96&lt;=AY$2,($J96-(SUM($K96,SUM($Z96:AX96)))),IF($L96=$D$139,(($J96-$K96)/$P96),(($J96-SUM($Z96:AX96))*$Q96))*IF($V96&lt;=AY$2,(DATEDIF(AX$2,$V96,"D")/365),IF($G96&gt;AX$2,(DATEDIF($G96,AY$2,"D")/365),1)))))))</f>
        <v>0</v>
      </c>
      <c r="AZ96" s="52"/>
      <c r="BA96" s="52"/>
      <c r="BB96" s="126">
        <f>IF($V96&lt;=BB$2,0,IF($G96&gt;=BB$2,0,IF($G96&gt;$W$3,(J96-Z96),IF($G96&lt;=$W$3,J96-SUM(W96,$Z96:Z96),0))))</f>
        <v>0</v>
      </c>
      <c r="BC96" s="53">
        <f t="shared" si="40"/>
        <v>0</v>
      </c>
      <c r="BD96" s="52">
        <f t="shared" si="40"/>
        <v>0</v>
      </c>
      <c r="BE96" s="53">
        <f t="shared" si="40"/>
        <v>0</v>
      </c>
      <c r="BF96" s="52">
        <f t="shared" si="40"/>
        <v>0</v>
      </c>
      <c r="BG96" s="53">
        <f t="shared" si="40"/>
        <v>0</v>
      </c>
      <c r="BH96" s="52">
        <f t="shared" si="40"/>
        <v>0</v>
      </c>
      <c r="BI96" s="53">
        <f t="shared" si="40"/>
        <v>0</v>
      </c>
      <c r="BJ96" s="52">
        <f t="shared" si="40"/>
        <v>0</v>
      </c>
      <c r="BK96" s="53">
        <f t="shared" si="40"/>
        <v>0</v>
      </c>
      <c r="BL96" s="52">
        <f t="shared" si="40"/>
        <v>0</v>
      </c>
      <c r="BM96" s="53">
        <f t="shared" si="40"/>
        <v>0</v>
      </c>
      <c r="BN96" s="52">
        <f t="shared" si="40"/>
        <v>0</v>
      </c>
      <c r="BO96" s="53">
        <f t="shared" si="40"/>
        <v>0</v>
      </c>
      <c r="BP96" s="52">
        <f t="shared" si="40"/>
        <v>0</v>
      </c>
      <c r="BQ96" s="53">
        <f t="shared" si="40"/>
        <v>0</v>
      </c>
      <c r="BR96" s="52">
        <f t="shared" si="40"/>
        <v>0</v>
      </c>
      <c r="BS96" s="53">
        <f t="shared" si="39"/>
        <v>0</v>
      </c>
      <c r="BT96" s="52">
        <f t="shared" si="39"/>
        <v>0</v>
      </c>
      <c r="BU96" s="53">
        <f t="shared" si="39"/>
        <v>0</v>
      </c>
      <c r="BV96" s="52">
        <f t="shared" si="38"/>
        <v>0</v>
      </c>
      <c r="BW96" s="53">
        <f t="shared" si="38"/>
        <v>0</v>
      </c>
      <c r="BX96" s="52">
        <f t="shared" si="38"/>
        <v>0</v>
      </c>
      <c r="BY96" s="53">
        <f t="shared" si="38"/>
        <v>0</v>
      </c>
      <c r="BZ96" s="52">
        <f t="shared" si="38"/>
        <v>0</v>
      </c>
      <c r="CA96" s="53">
        <f t="shared" si="38"/>
        <v>0</v>
      </c>
    </row>
    <row r="97" spans="1:79">
      <c r="A97" s="20">
        <v>96</v>
      </c>
      <c r="B97" s="20" t="s">
        <v>97</v>
      </c>
      <c r="C97" s="20" t="s">
        <v>126</v>
      </c>
      <c r="D97" s="2">
        <v>1985</v>
      </c>
      <c r="E97" s="3">
        <v>4</v>
      </c>
      <c r="F97" s="2">
        <v>1</v>
      </c>
      <c r="G97" s="55">
        <f t="shared" si="21"/>
        <v>31137</v>
      </c>
      <c r="H97" s="4">
        <v>0</v>
      </c>
      <c r="I97" s="1">
        <v>0</v>
      </c>
      <c r="J97" s="51">
        <f t="shared" si="22"/>
        <v>0</v>
      </c>
      <c r="K97" s="54">
        <f t="shared" si="23"/>
        <v>0</v>
      </c>
      <c r="L97" s="4" t="s">
        <v>96</v>
      </c>
      <c r="M97" s="54">
        <f t="shared" si="36"/>
        <v>30</v>
      </c>
      <c r="N97" s="53">
        <f t="shared" si="27"/>
        <v>29.019178082191782</v>
      </c>
      <c r="O97" s="55">
        <f t="shared" si="28"/>
        <v>42094</v>
      </c>
      <c r="P97" s="53">
        <f t="shared" si="29"/>
        <v>0.98082191780821759</v>
      </c>
      <c r="Q97" s="111">
        <f t="shared" si="30"/>
        <v>0</v>
      </c>
      <c r="R97" s="150" t="s">
        <v>130</v>
      </c>
      <c r="S97" s="151">
        <v>17</v>
      </c>
      <c r="T97" s="152">
        <v>4</v>
      </c>
      <c r="U97" s="151">
        <v>2035</v>
      </c>
      <c r="V97" s="116">
        <f t="shared" si="31"/>
        <v>54878</v>
      </c>
      <c r="W97" s="53">
        <f t="shared" si="32"/>
        <v>0</v>
      </c>
      <c r="X97" s="53">
        <f t="shared" si="33"/>
        <v>0</v>
      </c>
      <c r="Y97" s="53">
        <f t="shared" si="34"/>
        <v>0</v>
      </c>
      <c r="Z97" s="53">
        <f t="shared" si="35"/>
        <v>0</v>
      </c>
      <c r="AA97" s="53">
        <f>IF($V97&lt;=Z$2,0,IF($O97&lt;=Z$2,0,IF($G97&gt;=AA$2,0,IF($K97&gt;=$J97,0,IF($O97&lt;=AA$2,($J97-(SUM($K97,SUM($Z97:Z97)))),IF($L97=$D$139,(($J97-$K97)/$P97),(($J97-SUM($Z97:Z97))*$Q97))*IF($V97&lt;=AA$2,(DATEDIF(Z$2,$V97,"D")/365),IF($G97&gt;Z$2,(DATEDIF($G97,AA$2,"D")/365),1)))))))</f>
        <v>0</v>
      </c>
      <c r="AB97" s="53">
        <f>IF($V97&lt;=AA$2,0,IF($O97&lt;=AA$2,0,IF($G97&gt;=AB$2,0,IF($K97&gt;=$J97,0,IF($O97&lt;=AB$2,($J97-(SUM($K97,SUM($Z97:AA97)))),IF($L97=$D$139,(($J97-$K97)/$P97),(($J97-SUM($Z97:AA97))*$Q97))*IF($V97&lt;=AB$2,(DATEDIF(AA$2,$V97,"D")/365),IF($G97&gt;AA$2,(DATEDIF($G97,AB$2,"D")/365),1)))))))</f>
        <v>0</v>
      </c>
      <c r="AC97" s="53">
        <f>IF($V97&lt;=AB$2,0,IF($O97&lt;=AB$2,0,IF($G97&gt;=AC$2,0,IF($K97&gt;=$J97,0,IF($O97&lt;=AC$2,($J97-(SUM($K97,SUM($Z97:AB97)))),IF($L97=$D$139,(($J97-$K97)/$P97),(($J97-SUM($Z97:AB97))*$Q97))*IF($V97&lt;=AC$2,(DATEDIF(AB$2,$V97,"D")/365),IF($G97&gt;AB$2,(DATEDIF($G97,AC$2,"D")/365),1)))))))</f>
        <v>0</v>
      </c>
      <c r="AD97" s="53">
        <f>IF($V97&lt;=AC$2,0,IF($O97&lt;=AC$2,0,IF($G97&gt;=AD$2,0,IF($K97&gt;=$J97,0,IF($O97&lt;=AD$2,($J97-(SUM($K97,SUM($Z97:AC97)))),IF($L97=$D$139,(($J97-$K97)/$P97),(($J97-SUM($Z97:AC97))*$Q97))*IF($V97&lt;=AD$2,(DATEDIF(AC$2,$V97,"D")/365),IF($G97&gt;AC$2,(DATEDIF($G97,AD$2,"D")/365),1)))))))</f>
        <v>0</v>
      </c>
      <c r="AE97" s="53">
        <f>IF($V97&lt;=AD$2,0,IF($O97&lt;=AD$2,0,IF($G97&gt;=AE$2,0,IF($K97&gt;=$J97,0,IF($O97&lt;=AE$2,($J97-(SUM($K97,SUM($Z97:AD97)))),IF($L97=$D$139,(($J97-$K97)/$P97),(($J97-SUM($Z97:AD97))*$Q97))*IF($V97&lt;=AE$2,(DATEDIF(AD$2,$V97,"D")/365),IF($G97&gt;AD$2,(DATEDIF($G97,AE$2,"D")/365),1)))))))</f>
        <v>0</v>
      </c>
      <c r="AF97" s="53">
        <f>IF($V97&lt;=AE$2,0,IF($O97&lt;=AE$2,0,IF($G97&gt;=AF$2,0,IF($K97&gt;=$J97,0,IF($O97&lt;=AF$2,($J97-(SUM($K97,SUM($Z97:AE97)))),IF($L97=$D$139,(($J97-$K97)/$P97),(($J97-SUM($Z97:AE97))*$Q97))*IF($V97&lt;=AF$2,(DATEDIF(AE$2,$V97,"D")/365),IF($G97&gt;AE$2,(DATEDIF($G97,AF$2,"D")/365),1)))))))</f>
        <v>0</v>
      </c>
      <c r="AG97" s="53">
        <f>IF($V97&lt;=AF$2,0,IF($O97&lt;=AF$2,0,IF($G97&gt;=AG$2,0,IF($K97&gt;=$J97,0,IF($O97&lt;=AG$2,($J97-(SUM($K97,SUM($Z97:AF97)))),IF($L97=$D$139,(($J97-$K97)/$P97),(($J97-SUM($Z97:AF97))*$Q97))*IF($V97&lt;=AG$2,(DATEDIF(AF$2,$V97,"D")/365),IF($G97&gt;AF$2,(DATEDIF($G97,AG$2,"D")/365),1)))))))</f>
        <v>0</v>
      </c>
      <c r="AH97" s="53">
        <f>IF($V97&lt;=AG$2,0,IF($O97&lt;=AG$2,0,IF($G97&gt;=AH$2,0,IF($K97&gt;=$J97,0,IF($O97&lt;=AH$2,($J97-(SUM($K97,SUM($Z97:AG97)))),IF($L97=$D$139,(($J97-$K97)/$P97),(($J97-SUM($Z97:AG97))*$Q97))*IF($V97&lt;=AH$2,(DATEDIF(AG$2,$V97,"D")/365),IF($G97&gt;AG$2,(DATEDIF($G97,AH$2,"D")/365),1)))))))</f>
        <v>0</v>
      </c>
      <c r="AI97" s="53">
        <f>IF($V97&lt;=AH$2,0,IF($O97&lt;=AH$2,0,IF($G97&gt;=AI$2,0,IF($K97&gt;=$J97,0,IF($O97&lt;=AI$2,($J97-(SUM($K97,SUM($Z97:AH97)))),IF($L97=$D$139,(($J97-$K97)/$P97),(($J97-SUM($Z97:AH97))*$Q97))*IF($V97&lt;=AI$2,(DATEDIF(AH$2,$V97,"D")/365),IF($G97&gt;AH$2,(DATEDIF($G97,AI$2,"D")/365),1)))))))</f>
        <v>0</v>
      </c>
      <c r="AJ97" s="53">
        <f>IF($V97&lt;=AI$2,0,IF($O97&lt;=AI$2,0,IF($G97&gt;=AJ$2,0,IF($K97&gt;=$J97,0,IF($O97&lt;=AJ$2,($J97-(SUM($K97,SUM($Z97:AI97)))),IF($L97=$D$139,(($J97-$K97)/$P97),(($J97-SUM($Z97:AI97))*$Q97))*IF($V97&lt;=AJ$2,(DATEDIF(AI$2,$V97,"D")/365),IF($G97&gt;AI$2,(DATEDIF($G97,AJ$2,"D")/365),1)))))))</f>
        <v>0</v>
      </c>
      <c r="AK97" s="53">
        <f>IF($V97&lt;=AJ$2,0,IF($O97&lt;=AJ$2,0,IF($G97&gt;=AK$2,0,IF($K97&gt;=$J97,0,IF($O97&lt;=AK$2,($J97-(SUM($K97,SUM($Z97:AJ97)))),IF($L97=$D$139,(($J97-$K97)/$P97),(($J97-SUM($Z97:AJ97))*$Q97))*IF($V97&lt;=AK$2,(DATEDIF(AJ$2,$V97,"D")/365),IF($G97&gt;AJ$2,(DATEDIF($G97,AK$2,"D")/365),1)))))))</f>
        <v>0</v>
      </c>
      <c r="AL97" s="53">
        <f>IF($V97&lt;=AK$2,0,IF($O97&lt;=AK$2,0,IF($G97&gt;=AL$2,0,IF($K97&gt;=$J97,0,IF($O97&lt;=AL$2,($J97-(SUM($K97,SUM($Z97:AK97)))),IF($L97=$D$139,(($J97-$K97)/$P97),(($J97-SUM($Z97:AK97))*$Q97))*IF($V97&lt;=AL$2,(DATEDIF(AK$2,$V97,"D")/365),IF($G97&gt;AK$2,(DATEDIF($G97,AL$2,"D")/365),1)))))))</f>
        <v>0</v>
      </c>
      <c r="AM97" s="53">
        <f>IF($V97&lt;=AL$2,0,IF($O97&lt;=AL$2,0,IF($G97&gt;=AM$2,0,IF($K97&gt;=$J97,0,IF($O97&lt;=AM$2,($J97-(SUM($K97,SUM($Z97:AL97)))),IF($L97=$D$139,(($J97-$K97)/$P97),(($J97-SUM($Z97:AL97))*$Q97))*IF($V97&lt;=AM$2,(DATEDIF(AL$2,$V97,"D")/365),IF($G97&gt;AL$2,(DATEDIF($G97,AM$2,"D")/365),1)))))))</f>
        <v>0</v>
      </c>
      <c r="AN97" s="53">
        <f>IF($V97&lt;=AM$2,0,IF($O97&lt;=AM$2,0,IF($G97&gt;=AN$2,0,IF($K97&gt;=$J97,0,IF($O97&lt;=AN$2,($J97-(SUM($K97,SUM($Z97:AM97)))),IF($L97=$D$139,(($J97-$K97)/$P97),(($J97-SUM($Z97:AM97))*$Q97))*IF($V97&lt;=AN$2,(DATEDIF(AM$2,$V97,"D")/365),IF($G97&gt;AM$2,(DATEDIF($G97,AN$2,"D")/365),1)))))))</f>
        <v>0</v>
      </c>
      <c r="AO97" s="53">
        <f>IF($V97&lt;=AN$2,0,IF($O97&lt;=AN$2,0,IF($G97&gt;=AO$2,0,IF($K97&gt;=$J97,0,IF($O97&lt;=AO$2,($J97-(SUM($K97,SUM($Z97:AN97)))),IF($L97=$D$139,(($J97-$K97)/$P97),(($J97-SUM($Z97:AN97))*$Q97))*IF($V97&lt;=AO$2,(DATEDIF(AN$2,$V97,"D")/365),IF($G97&gt;AN$2,(DATEDIF($G97,AO$2,"D")/365),1)))))))</f>
        <v>0</v>
      </c>
      <c r="AP97" s="53">
        <f>IF($V97&lt;=AO$2,0,IF($O97&lt;=AO$2,0,IF($G97&gt;=AP$2,0,IF($K97&gt;=$J97,0,IF($O97&lt;=AP$2,($J97-(SUM($K97,SUM($Z97:AO97)))),IF($L97=$D$139,(($J97-$K97)/$P97),(($J97-SUM($Z97:AO97))*$Q97))*IF($V97&lt;=AP$2,(DATEDIF(AO$2,$V97,"D")/365),IF($G97&gt;AO$2,(DATEDIF($G97,AP$2,"D")/365),1)))))))</f>
        <v>0</v>
      </c>
      <c r="AQ97" s="53">
        <f>IF($V97&lt;=AP$2,0,IF($O97&lt;=AP$2,0,IF($G97&gt;=AQ$2,0,IF($K97&gt;=$J97,0,IF($O97&lt;=AQ$2,($J97-(SUM($K97,SUM($Z97:AP97)))),IF($L97=$D$139,(($J97-$K97)/$P97),(($J97-SUM($Z97:AP97))*$Q97))*IF($V97&lt;=AQ$2,(DATEDIF(AP$2,$V97,"D")/365),IF($G97&gt;AP$2,(DATEDIF($G97,AQ$2,"D")/365),1)))))))</f>
        <v>0</v>
      </c>
      <c r="AR97" s="53">
        <f>IF($V97&lt;=AQ$2,0,IF($O97&lt;=AQ$2,0,IF($G97&gt;=AR$2,0,IF($K97&gt;=$J97,0,IF($O97&lt;=AR$2,($J97-(SUM($K97,SUM($Z97:AQ97)))),IF($L97=$D$139,(($J97-$K97)/$P97),(($J97-SUM($Z97:AQ97))*$Q97))*IF($V97&lt;=AR$2,(DATEDIF(AQ$2,$V97,"D")/365),IF($G97&gt;AQ$2,(DATEDIF($G97,AR$2,"D")/365),1)))))))</f>
        <v>0</v>
      </c>
      <c r="AS97" s="53">
        <f>IF($V97&lt;=AR$2,0,IF($O97&lt;=AR$2,0,IF($G97&gt;=AS$2,0,IF($K97&gt;=$J97,0,IF($O97&lt;=AS$2,($J97-(SUM($K97,SUM($Z97:AR97)))),IF($L97=$D$139,(($J97-$K97)/$P97),(($J97-SUM($Z97:AR97))*$Q97))*IF($V97&lt;=AS$2,(DATEDIF(AR$2,$V97,"D")/365),IF($G97&gt;AR$2,(DATEDIF($G97,AS$2,"D")/365),1)))))))</f>
        <v>0</v>
      </c>
      <c r="AT97" s="53">
        <f>IF($V97&lt;=AS$2,0,IF($O97&lt;=AS$2,0,IF($G97&gt;=AT$2,0,IF($K97&gt;=$J97,0,IF($O97&lt;=AT$2,($J97-(SUM($K97,SUM($Z97:AS97)))),IF($L97=$D$139,(($J97-$K97)/$P97),(($J97-SUM($Z97:AS97))*$Q97))*IF($V97&lt;=AT$2,(DATEDIF(AS$2,$V97,"D")/365),IF($G97&gt;AS$2,(DATEDIF($G97,AT$2,"D")/365),1)))))))</f>
        <v>0</v>
      </c>
      <c r="AU97" s="53">
        <f>IF($V97&lt;=AT$2,0,IF($O97&lt;=AT$2,0,IF($G97&gt;=AU$2,0,IF($K97&gt;=$J97,0,IF($O97&lt;=AU$2,($J97-(SUM($K97,SUM($Z97:AT97)))),IF($L97=$D$139,(($J97-$K97)/$P97),(($J97-SUM($Z97:AT97))*$Q97))*IF($V97&lt;=AU$2,(DATEDIF(AT$2,$V97,"D")/365),IF($G97&gt;AT$2,(DATEDIF($G97,AU$2,"D")/365),1)))))))</f>
        <v>0</v>
      </c>
      <c r="AV97" s="53">
        <f>IF($V97&lt;=AU$2,0,IF($O97&lt;=AU$2,0,IF($G97&gt;=AV$2,0,IF($K97&gt;=$J97,0,IF($O97&lt;=AV$2,($J97-(SUM($K97,SUM($Z97:AU97)))),IF($L97=$D$139,(($J97-$K97)/$P97),(($J97-SUM($Z97:AU97))*$Q97))*IF($V97&lt;=AV$2,(DATEDIF(AU$2,$V97,"D")/365),IF($G97&gt;AU$2,(DATEDIF($G97,AV$2,"D")/365),1)))))))</f>
        <v>0</v>
      </c>
      <c r="AW97" s="53">
        <f>IF($V97&lt;=AV$2,0,IF($O97&lt;=AV$2,0,IF($G97&gt;=AW$2,0,IF($K97&gt;=$J97,0,IF($O97&lt;=AW$2,($J97-(SUM($K97,SUM($Z97:AV97)))),IF($L97=$D$139,(($J97-$K97)/$P97),(($J97-SUM($Z97:AV97))*$Q97))*IF($V97&lt;=AW$2,(DATEDIF(AV$2,$V97,"D")/365),IF($G97&gt;AV$2,(DATEDIF($G97,AW$2,"D")/365),1)))))))</f>
        <v>0</v>
      </c>
      <c r="AX97" s="53">
        <f>IF($V97&lt;=AW$2,0,IF($O97&lt;=AW$2,0,IF($G97&gt;=AX$2,0,IF($K97&gt;=$J97,0,IF($O97&lt;=AX$2,($J97-(SUM($K97,SUM($Z97:AW97)))),IF($L97=$D$139,(($J97-$K97)/$P97),(($J97-SUM($Z97:AW97))*$Q97))*IF($V97&lt;=AX$2,(DATEDIF(AW$2,$V97,"D")/365),IF($G97&gt;AW$2,(DATEDIF($G97,AX$2,"D")/365),1)))))))</f>
        <v>0</v>
      </c>
      <c r="AY97" s="53">
        <f>IF($V97&lt;=AX$2,0,IF($O97&lt;=AX$2,0,IF($G97&gt;=AY$2,0,IF($K97&gt;=$J97,0,IF($O97&lt;=AY$2,($J97-(SUM($K97,SUM($Z97:AX97)))),IF($L97=$D$139,(($J97-$K97)/$P97),(($J97-SUM($Z97:AX97))*$Q97))*IF($V97&lt;=AY$2,(DATEDIF(AX$2,$V97,"D")/365),IF($G97&gt;AX$2,(DATEDIF($G97,AY$2,"D")/365),1)))))))</f>
        <v>0</v>
      </c>
      <c r="AZ97" s="52"/>
      <c r="BA97" s="52"/>
      <c r="BB97" s="126">
        <f>IF($V97&lt;=BB$2,0,IF($G97&gt;=BB$2,0,IF($G97&gt;$W$3,(J97-Z97),IF($G97&lt;=$W$3,J97-SUM(W97,$Z97:Z97),0))))</f>
        <v>0</v>
      </c>
      <c r="BC97" s="53">
        <f t="shared" si="40"/>
        <v>0</v>
      </c>
      <c r="BD97" s="52">
        <f t="shared" si="40"/>
        <v>0</v>
      </c>
      <c r="BE97" s="53">
        <f t="shared" si="40"/>
        <v>0</v>
      </c>
      <c r="BF97" s="52">
        <f t="shared" si="40"/>
        <v>0</v>
      </c>
      <c r="BG97" s="53">
        <f t="shared" si="40"/>
        <v>0</v>
      </c>
      <c r="BH97" s="52">
        <f t="shared" si="40"/>
        <v>0</v>
      </c>
      <c r="BI97" s="53">
        <f t="shared" si="40"/>
        <v>0</v>
      </c>
      <c r="BJ97" s="52">
        <f t="shared" si="40"/>
        <v>0</v>
      </c>
      <c r="BK97" s="53">
        <f t="shared" si="40"/>
        <v>0</v>
      </c>
      <c r="BL97" s="52">
        <f t="shared" si="40"/>
        <v>0</v>
      </c>
      <c r="BM97" s="53">
        <f t="shared" si="40"/>
        <v>0</v>
      </c>
      <c r="BN97" s="52">
        <f t="shared" si="40"/>
        <v>0</v>
      </c>
      <c r="BO97" s="53">
        <f t="shared" si="40"/>
        <v>0</v>
      </c>
      <c r="BP97" s="52">
        <f t="shared" si="40"/>
        <v>0</v>
      </c>
      <c r="BQ97" s="53">
        <f t="shared" si="40"/>
        <v>0</v>
      </c>
      <c r="BR97" s="52">
        <f t="shared" si="40"/>
        <v>0</v>
      </c>
      <c r="BS97" s="53">
        <f t="shared" si="39"/>
        <v>0</v>
      </c>
      <c r="BT97" s="52">
        <f t="shared" si="39"/>
        <v>0</v>
      </c>
      <c r="BU97" s="53">
        <f t="shared" si="39"/>
        <v>0</v>
      </c>
      <c r="BV97" s="52">
        <f t="shared" si="38"/>
        <v>0</v>
      </c>
      <c r="BW97" s="53">
        <f t="shared" si="38"/>
        <v>0</v>
      </c>
      <c r="BX97" s="52">
        <f t="shared" si="38"/>
        <v>0</v>
      </c>
      <c r="BY97" s="53">
        <f t="shared" si="38"/>
        <v>0</v>
      </c>
      <c r="BZ97" s="52">
        <f t="shared" si="38"/>
        <v>0</v>
      </c>
      <c r="CA97" s="53">
        <f t="shared" si="38"/>
        <v>0</v>
      </c>
    </row>
    <row r="98" spans="1:79">
      <c r="A98" s="20">
        <v>97</v>
      </c>
      <c r="B98" s="20" t="s">
        <v>97</v>
      </c>
      <c r="C98" s="20" t="s">
        <v>126</v>
      </c>
      <c r="D98" s="2">
        <v>1985</v>
      </c>
      <c r="E98" s="3">
        <v>4</v>
      </c>
      <c r="F98" s="2">
        <v>1</v>
      </c>
      <c r="G98" s="55">
        <f t="shared" si="21"/>
        <v>31137</v>
      </c>
      <c r="H98" s="4">
        <v>0</v>
      </c>
      <c r="I98" s="1">
        <v>0</v>
      </c>
      <c r="J98" s="51">
        <f t="shared" si="22"/>
        <v>0</v>
      </c>
      <c r="K98" s="54">
        <f t="shared" si="23"/>
        <v>0</v>
      </c>
      <c r="L98" s="4" t="s">
        <v>96</v>
      </c>
      <c r="M98" s="54">
        <f t="shared" si="36"/>
        <v>30</v>
      </c>
      <c r="N98" s="53">
        <f t="shared" si="27"/>
        <v>29.019178082191782</v>
      </c>
      <c r="O98" s="55">
        <f t="shared" si="28"/>
        <v>42094</v>
      </c>
      <c r="P98" s="53">
        <f t="shared" si="29"/>
        <v>0.98082191780821759</v>
      </c>
      <c r="Q98" s="111">
        <f t="shared" si="30"/>
        <v>0</v>
      </c>
      <c r="R98" s="150" t="s">
        <v>130</v>
      </c>
      <c r="S98" s="151">
        <v>17</v>
      </c>
      <c r="T98" s="152">
        <v>4</v>
      </c>
      <c r="U98" s="151">
        <v>2035</v>
      </c>
      <c r="V98" s="116">
        <f t="shared" si="31"/>
        <v>54878</v>
      </c>
      <c r="W98" s="53">
        <f t="shared" si="32"/>
        <v>0</v>
      </c>
      <c r="X98" s="53">
        <f t="shared" si="33"/>
        <v>0</v>
      </c>
      <c r="Y98" s="53">
        <f t="shared" si="34"/>
        <v>0</v>
      </c>
      <c r="Z98" s="53">
        <f t="shared" si="35"/>
        <v>0</v>
      </c>
      <c r="AA98" s="53">
        <f>IF($V98&lt;=Z$2,0,IF($O98&lt;=Z$2,0,IF($G98&gt;=AA$2,0,IF($K98&gt;=$J98,0,IF($O98&lt;=AA$2,($J98-(SUM($K98,SUM($Z98:Z98)))),IF($L98=$D$139,(($J98-$K98)/$P98),(($J98-SUM($Z98:Z98))*$Q98))*IF($V98&lt;=AA$2,(DATEDIF(Z$2,$V98,"D")/365),IF($G98&gt;Z$2,(DATEDIF($G98,AA$2,"D")/365),1)))))))</f>
        <v>0</v>
      </c>
      <c r="AB98" s="53">
        <f>IF($V98&lt;=AA$2,0,IF($O98&lt;=AA$2,0,IF($G98&gt;=AB$2,0,IF($K98&gt;=$J98,0,IF($O98&lt;=AB$2,($J98-(SUM($K98,SUM($Z98:AA98)))),IF($L98=$D$139,(($J98-$K98)/$P98),(($J98-SUM($Z98:AA98))*$Q98))*IF($V98&lt;=AB$2,(DATEDIF(AA$2,$V98,"D")/365),IF($G98&gt;AA$2,(DATEDIF($G98,AB$2,"D")/365),1)))))))</f>
        <v>0</v>
      </c>
      <c r="AC98" s="53">
        <f>IF($V98&lt;=AB$2,0,IF($O98&lt;=AB$2,0,IF($G98&gt;=AC$2,0,IF($K98&gt;=$J98,0,IF($O98&lt;=AC$2,($J98-(SUM($K98,SUM($Z98:AB98)))),IF($L98=$D$139,(($J98-$K98)/$P98),(($J98-SUM($Z98:AB98))*$Q98))*IF($V98&lt;=AC$2,(DATEDIF(AB$2,$V98,"D")/365),IF($G98&gt;AB$2,(DATEDIF($G98,AC$2,"D")/365),1)))))))</f>
        <v>0</v>
      </c>
      <c r="AD98" s="53">
        <f>IF($V98&lt;=AC$2,0,IF($O98&lt;=AC$2,0,IF($G98&gt;=AD$2,0,IF($K98&gt;=$J98,0,IF($O98&lt;=AD$2,($J98-(SUM($K98,SUM($Z98:AC98)))),IF($L98=$D$139,(($J98-$K98)/$P98),(($J98-SUM($Z98:AC98))*$Q98))*IF($V98&lt;=AD$2,(DATEDIF(AC$2,$V98,"D")/365),IF($G98&gt;AC$2,(DATEDIF($G98,AD$2,"D")/365),1)))))))</f>
        <v>0</v>
      </c>
      <c r="AE98" s="53">
        <f>IF($V98&lt;=AD$2,0,IF($O98&lt;=AD$2,0,IF($G98&gt;=AE$2,0,IF($K98&gt;=$J98,0,IF($O98&lt;=AE$2,($J98-(SUM($K98,SUM($Z98:AD98)))),IF($L98=$D$139,(($J98-$K98)/$P98),(($J98-SUM($Z98:AD98))*$Q98))*IF($V98&lt;=AE$2,(DATEDIF(AD$2,$V98,"D")/365),IF($G98&gt;AD$2,(DATEDIF($G98,AE$2,"D")/365),1)))))))</f>
        <v>0</v>
      </c>
      <c r="AF98" s="53">
        <f>IF($V98&lt;=AE$2,0,IF($O98&lt;=AE$2,0,IF($G98&gt;=AF$2,0,IF($K98&gt;=$J98,0,IF($O98&lt;=AF$2,($J98-(SUM($K98,SUM($Z98:AE98)))),IF($L98=$D$139,(($J98-$K98)/$P98),(($J98-SUM($Z98:AE98))*$Q98))*IF($V98&lt;=AF$2,(DATEDIF(AE$2,$V98,"D")/365),IF($G98&gt;AE$2,(DATEDIF($G98,AF$2,"D")/365),1)))))))</f>
        <v>0</v>
      </c>
      <c r="AG98" s="53">
        <f>IF($V98&lt;=AF$2,0,IF($O98&lt;=AF$2,0,IF($G98&gt;=AG$2,0,IF($K98&gt;=$J98,0,IF($O98&lt;=AG$2,($J98-(SUM($K98,SUM($Z98:AF98)))),IF($L98=$D$139,(($J98-$K98)/$P98),(($J98-SUM($Z98:AF98))*$Q98))*IF($V98&lt;=AG$2,(DATEDIF(AF$2,$V98,"D")/365),IF($G98&gt;AF$2,(DATEDIF($G98,AG$2,"D")/365),1)))))))</f>
        <v>0</v>
      </c>
      <c r="AH98" s="53">
        <f>IF($V98&lt;=AG$2,0,IF($O98&lt;=AG$2,0,IF($G98&gt;=AH$2,0,IF($K98&gt;=$J98,0,IF($O98&lt;=AH$2,($J98-(SUM($K98,SUM($Z98:AG98)))),IF($L98=$D$139,(($J98-$K98)/$P98),(($J98-SUM($Z98:AG98))*$Q98))*IF($V98&lt;=AH$2,(DATEDIF(AG$2,$V98,"D")/365),IF($G98&gt;AG$2,(DATEDIF($G98,AH$2,"D")/365),1)))))))</f>
        <v>0</v>
      </c>
      <c r="AI98" s="53">
        <f>IF($V98&lt;=AH$2,0,IF($O98&lt;=AH$2,0,IF($G98&gt;=AI$2,0,IF($K98&gt;=$J98,0,IF($O98&lt;=AI$2,($J98-(SUM($K98,SUM($Z98:AH98)))),IF($L98=$D$139,(($J98-$K98)/$P98),(($J98-SUM($Z98:AH98))*$Q98))*IF($V98&lt;=AI$2,(DATEDIF(AH$2,$V98,"D")/365),IF($G98&gt;AH$2,(DATEDIF($G98,AI$2,"D")/365),1)))))))</f>
        <v>0</v>
      </c>
      <c r="AJ98" s="53">
        <f>IF($V98&lt;=AI$2,0,IF($O98&lt;=AI$2,0,IF($G98&gt;=AJ$2,0,IF($K98&gt;=$J98,0,IF($O98&lt;=AJ$2,($J98-(SUM($K98,SUM($Z98:AI98)))),IF($L98=$D$139,(($J98-$K98)/$P98),(($J98-SUM($Z98:AI98))*$Q98))*IF($V98&lt;=AJ$2,(DATEDIF(AI$2,$V98,"D")/365),IF($G98&gt;AI$2,(DATEDIF($G98,AJ$2,"D")/365),1)))))))</f>
        <v>0</v>
      </c>
      <c r="AK98" s="53">
        <f>IF($V98&lt;=AJ$2,0,IF($O98&lt;=AJ$2,0,IF($G98&gt;=AK$2,0,IF($K98&gt;=$J98,0,IF($O98&lt;=AK$2,($J98-(SUM($K98,SUM($Z98:AJ98)))),IF($L98=$D$139,(($J98-$K98)/$P98),(($J98-SUM($Z98:AJ98))*$Q98))*IF($V98&lt;=AK$2,(DATEDIF(AJ$2,$V98,"D")/365),IF($G98&gt;AJ$2,(DATEDIF($G98,AK$2,"D")/365),1)))))))</f>
        <v>0</v>
      </c>
      <c r="AL98" s="53">
        <f>IF($V98&lt;=AK$2,0,IF($O98&lt;=AK$2,0,IF($G98&gt;=AL$2,0,IF($K98&gt;=$J98,0,IF($O98&lt;=AL$2,($J98-(SUM($K98,SUM($Z98:AK98)))),IF($L98=$D$139,(($J98-$K98)/$P98),(($J98-SUM($Z98:AK98))*$Q98))*IF($V98&lt;=AL$2,(DATEDIF(AK$2,$V98,"D")/365),IF($G98&gt;AK$2,(DATEDIF($G98,AL$2,"D")/365),1)))))))</f>
        <v>0</v>
      </c>
      <c r="AM98" s="53">
        <f>IF($V98&lt;=AL$2,0,IF($O98&lt;=AL$2,0,IF($G98&gt;=AM$2,0,IF($K98&gt;=$J98,0,IF($O98&lt;=AM$2,($J98-(SUM($K98,SUM($Z98:AL98)))),IF($L98=$D$139,(($J98-$K98)/$P98),(($J98-SUM($Z98:AL98))*$Q98))*IF($V98&lt;=AM$2,(DATEDIF(AL$2,$V98,"D")/365),IF($G98&gt;AL$2,(DATEDIF($G98,AM$2,"D")/365),1)))))))</f>
        <v>0</v>
      </c>
      <c r="AN98" s="53">
        <f>IF($V98&lt;=AM$2,0,IF($O98&lt;=AM$2,0,IF($G98&gt;=AN$2,0,IF($K98&gt;=$J98,0,IF($O98&lt;=AN$2,($J98-(SUM($K98,SUM($Z98:AM98)))),IF($L98=$D$139,(($J98-$K98)/$P98),(($J98-SUM($Z98:AM98))*$Q98))*IF($V98&lt;=AN$2,(DATEDIF(AM$2,$V98,"D")/365),IF($G98&gt;AM$2,(DATEDIF($G98,AN$2,"D")/365),1)))))))</f>
        <v>0</v>
      </c>
      <c r="AO98" s="53">
        <f>IF($V98&lt;=AN$2,0,IF($O98&lt;=AN$2,0,IF($G98&gt;=AO$2,0,IF($K98&gt;=$J98,0,IF($O98&lt;=AO$2,($J98-(SUM($K98,SUM($Z98:AN98)))),IF($L98=$D$139,(($J98-$K98)/$P98),(($J98-SUM($Z98:AN98))*$Q98))*IF($V98&lt;=AO$2,(DATEDIF(AN$2,$V98,"D")/365),IF($G98&gt;AN$2,(DATEDIF($G98,AO$2,"D")/365),1)))))))</f>
        <v>0</v>
      </c>
      <c r="AP98" s="53">
        <f>IF($V98&lt;=AO$2,0,IF($O98&lt;=AO$2,0,IF($G98&gt;=AP$2,0,IF($K98&gt;=$J98,0,IF($O98&lt;=AP$2,($J98-(SUM($K98,SUM($Z98:AO98)))),IF($L98=$D$139,(($J98-$K98)/$P98),(($J98-SUM($Z98:AO98))*$Q98))*IF($V98&lt;=AP$2,(DATEDIF(AO$2,$V98,"D")/365),IF($G98&gt;AO$2,(DATEDIF($G98,AP$2,"D")/365),1)))))))</f>
        <v>0</v>
      </c>
      <c r="AQ98" s="53">
        <f>IF($V98&lt;=AP$2,0,IF($O98&lt;=AP$2,0,IF($G98&gt;=AQ$2,0,IF($K98&gt;=$J98,0,IF($O98&lt;=AQ$2,($J98-(SUM($K98,SUM($Z98:AP98)))),IF($L98=$D$139,(($J98-$K98)/$P98),(($J98-SUM($Z98:AP98))*$Q98))*IF($V98&lt;=AQ$2,(DATEDIF(AP$2,$V98,"D")/365),IF($G98&gt;AP$2,(DATEDIF($G98,AQ$2,"D")/365),1)))))))</f>
        <v>0</v>
      </c>
      <c r="AR98" s="53">
        <f>IF($V98&lt;=AQ$2,0,IF($O98&lt;=AQ$2,0,IF($G98&gt;=AR$2,0,IF($K98&gt;=$J98,0,IF($O98&lt;=AR$2,($J98-(SUM($K98,SUM($Z98:AQ98)))),IF($L98=$D$139,(($J98-$K98)/$P98),(($J98-SUM($Z98:AQ98))*$Q98))*IF($V98&lt;=AR$2,(DATEDIF(AQ$2,$V98,"D")/365),IF($G98&gt;AQ$2,(DATEDIF($G98,AR$2,"D")/365),1)))))))</f>
        <v>0</v>
      </c>
      <c r="AS98" s="53">
        <f>IF($V98&lt;=AR$2,0,IF($O98&lt;=AR$2,0,IF($G98&gt;=AS$2,0,IF($K98&gt;=$J98,0,IF($O98&lt;=AS$2,($J98-(SUM($K98,SUM($Z98:AR98)))),IF($L98=$D$139,(($J98-$K98)/$P98),(($J98-SUM($Z98:AR98))*$Q98))*IF($V98&lt;=AS$2,(DATEDIF(AR$2,$V98,"D")/365),IF($G98&gt;AR$2,(DATEDIF($G98,AS$2,"D")/365),1)))))))</f>
        <v>0</v>
      </c>
      <c r="AT98" s="53">
        <f>IF($V98&lt;=AS$2,0,IF($O98&lt;=AS$2,0,IF($G98&gt;=AT$2,0,IF($K98&gt;=$J98,0,IF($O98&lt;=AT$2,($J98-(SUM($K98,SUM($Z98:AS98)))),IF($L98=$D$139,(($J98-$K98)/$P98),(($J98-SUM($Z98:AS98))*$Q98))*IF($V98&lt;=AT$2,(DATEDIF(AS$2,$V98,"D")/365),IF($G98&gt;AS$2,(DATEDIF($G98,AT$2,"D")/365),1)))))))</f>
        <v>0</v>
      </c>
      <c r="AU98" s="53">
        <f>IF($V98&lt;=AT$2,0,IF($O98&lt;=AT$2,0,IF($G98&gt;=AU$2,0,IF($K98&gt;=$J98,0,IF($O98&lt;=AU$2,($J98-(SUM($K98,SUM($Z98:AT98)))),IF($L98=$D$139,(($J98-$K98)/$P98),(($J98-SUM($Z98:AT98))*$Q98))*IF($V98&lt;=AU$2,(DATEDIF(AT$2,$V98,"D")/365),IF($G98&gt;AT$2,(DATEDIF($G98,AU$2,"D")/365),1)))))))</f>
        <v>0</v>
      </c>
      <c r="AV98" s="53">
        <f>IF($V98&lt;=AU$2,0,IF($O98&lt;=AU$2,0,IF($G98&gt;=AV$2,0,IF($K98&gt;=$J98,0,IF($O98&lt;=AV$2,($J98-(SUM($K98,SUM($Z98:AU98)))),IF($L98=$D$139,(($J98-$K98)/$P98),(($J98-SUM($Z98:AU98))*$Q98))*IF($V98&lt;=AV$2,(DATEDIF(AU$2,$V98,"D")/365),IF($G98&gt;AU$2,(DATEDIF($G98,AV$2,"D")/365),1)))))))</f>
        <v>0</v>
      </c>
      <c r="AW98" s="53">
        <f>IF($V98&lt;=AV$2,0,IF($O98&lt;=AV$2,0,IF($G98&gt;=AW$2,0,IF($K98&gt;=$J98,0,IF($O98&lt;=AW$2,($J98-(SUM($K98,SUM($Z98:AV98)))),IF($L98=$D$139,(($J98-$K98)/$P98),(($J98-SUM($Z98:AV98))*$Q98))*IF($V98&lt;=AW$2,(DATEDIF(AV$2,$V98,"D")/365),IF($G98&gt;AV$2,(DATEDIF($G98,AW$2,"D")/365),1)))))))</f>
        <v>0</v>
      </c>
      <c r="AX98" s="53">
        <f>IF($V98&lt;=AW$2,0,IF($O98&lt;=AW$2,0,IF($G98&gt;=AX$2,0,IF($K98&gt;=$J98,0,IF($O98&lt;=AX$2,($J98-(SUM($K98,SUM($Z98:AW98)))),IF($L98=$D$139,(($J98-$K98)/$P98),(($J98-SUM($Z98:AW98))*$Q98))*IF($V98&lt;=AX$2,(DATEDIF(AW$2,$V98,"D")/365),IF($G98&gt;AW$2,(DATEDIF($G98,AX$2,"D")/365),1)))))))</f>
        <v>0</v>
      </c>
      <c r="AY98" s="53">
        <f>IF($V98&lt;=AX$2,0,IF($O98&lt;=AX$2,0,IF($G98&gt;=AY$2,0,IF($K98&gt;=$J98,0,IF($O98&lt;=AY$2,($J98-(SUM($K98,SUM($Z98:AX98)))),IF($L98=$D$139,(($J98-$K98)/$P98),(($J98-SUM($Z98:AX98))*$Q98))*IF($V98&lt;=AY$2,(DATEDIF(AX$2,$V98,"D")/365),IF($G98&gt;AX$2,(DATEDIF($G98,AY$2,"D")/365),1)))))))</f>
        <v>0</v>
      </c>
      <c r="AZ98" s="52"/>
      <c r="BA98" s="52"/>
      <c r="BB98" s="126">
        <f>IF($V98&lt;=BB$2,0,IF($G98&gt;=BB$2,0,IF($G98&gt;$W$3,(J98-Z98),IF($G98&lt;=$W$3,J98-SUM(W98,$Z98:Z98),0))))</f>
        <v>0</v>
      </c>
      <c r="BC98" s="53">
        <f t="shared" si="40"/>
        <v>0</v>
      </c>
      <c r="BD98" s="52">
        <f t="shared" si="40"/>
        <v>0</v>
      </c>
      <c r="BE98" s="53">
        <f t="shared" si="40"/>
        <v>0</v>
      </c>
      <c r="BF98" s="52">
        <f t="shared" si="40"/>
        <v>0</v>
      </c>
      <c r="BG98" s="53">
        <f t="shared" si="40"/>
        <v>0</v>
      </c>
      <c r="BH98" s="52">
        <f t="shared" si="40"/>
        <v>0</v>
      </c>
      <c r="BI98" s="53">
        <f t="shared" si="40"/>
        <v>0</v>
      </c>
      <c r="BJ98" s="52">
        <f t="shared" si="40"/>
        <v>0</v>
      </c>
      <c r="BK98" s="53">
        <f t="shared" si="40"/>
        <v>0</v>
      </c>
      <c r="BL98" s="52">
        <f t="shared" si="40"/>
        <v>0</v>
      </c>
      <c r="BM98" s="53">
        <f t="shared" si="40"/>
        <v>0</v>
      </c>
      <c r="BN98" s="52">
        <f t="shared" si="40"/>
        <v>0</v>
      </c>
      <c r="BO98" s="53">
        <f t="shared" si="40"/>
        <v>0</v>
      </c>
      <c r="BP98" s="52">
        <f t="shared" si="40"/>
        <v>0</v>
      </c>
      <c r="BQ98" s="53">
        <f t="shared" si="40"/>
        <v>0</v>
      </c>
      <c r="BR98" s="52">
        <f t="shared" si="40"/>
        <v>0</v>
      </c>
      <c r="BS98" s="53">
        <f t="shared" si="39"/>
        <v>0</v>
      </c>
      <c r="BT98" s="52">
        <f t="shared" si="39"/>
        <v>0</v>
      </c>
      <c r="BU98" s="53">
        <f t="shared" si="39"/>
        <v>0</v>
      </c>
      <c r="BV98" s="52">
        <f t="shared" si="38"/>
        <v>0</v>
      </c>
      <c r="BW98" s="53">
        <f t="shared" si="38"/>
        <v>0</v>
      </c>
      <c r="BX98" s="52">
        <f t="shared" si="38"/>
        <v>0</v>
      </c>
      <c r="BY98" s="53">
        <f t="shared" si="38"/>
        <v>0</v>
      </c>
      <c r="BZ98" s="52">
        <f t="shared" si="38"/>
        <v>0</v>
      </c>
      <c r="CA98" s="53">
        <f t="shared" si="38"/>
        <v>0</v>
      </c>
    </row>
    <row r="99" spans="1:79">
      <c r="A99" s="20">
        <v>98</v>
      </c>
      <c r="B99" s="20" t="s">
        <v>97</v>
      </c>
      <c r="C99" s="20" t="s">
        <v>126</v>
      </c>
      <c r="D99" s="2">
        <v>1985</v>
      </c>
      <c r="E99" s="3">
        <v>4</v>
      </c>
      <c r="F99" s="2">
        <v>1</v>
      </c>
      <c r="G99" s="55">
        <f t="shared" si="21"/>
        <v>31137</v>
      </c>
      <c r="H99" s="4">
        <v>0</v>
      </c>
      <c r="I99" s="1">
        <v>0</v>
      </c>
      <c r="J99" s="51">
        <f t="shared" si="22"/>
        <v>0</v>
      </c>
      <c r="K99" s="54">
        <f t="shared" si="23"/>
        <v>0</v>
      </c>
      <c r="L99" s="4" t="s">
        <v>96</v>
      </c>
      <c r="M99" s="54">
        <f t="shared" si="36"/>
        <v>30</v>
      </c>
      <c r="N99" s="53">
        <f t="shared" si="27"/>
        <v>29.019178082191782</v>
      </c>
      <c r="O99" s="55">
        <f t="shared" si="28"/>
        <v>42094</v>
      </c>
      <c r="P99" s="53">
        <f t="shared" si="29"/>
        <v>0.98082191780821759</v>
      </c>
      <c r="Q99" s="111">
        <f t="shared" si="30"/>
        <v>0</v>
      </c>
      <c r="R99" s="150" t="s">
        <v>130</v>
      </c>
      <c r="S99" s="151">
        <v>17</v>
      </c>
      <c r="T99" s="152">
        <v>4</v>
      </c>
      <c r="U99" s="151">
        <v>2035</v>
      </c>
      <c r="V99" s="116">
        <f t="shared" si="31"/>
        <v>54878</v>
      </c>
      <c r="W99" s="53">
        <f t="shared" si="32"/>
        <v>0</v>
      </c>
      <c r="X99" s="53">
        <f t="shared" si="33"/>
        <v>0</v>
      </c>
      <c r="Y99" s="53">
        <f t="shared" si="34"/>
        <v>0</v>
      </c>
      <c r="Z99" s="53">
        <f t="shared" si="35"/>
        <v>0</v>
      </c>
      <c r="AA99" s="53">
        <f>IF($V99&lt;=Z$2,0,IF($O99&lt;=Z$2,0,IF($G99&gt;=AA$2,0,IF($K99&gt;=$J99,0,IF($O99&lt;=AA$2,($J99-(SUM($K99,SUM($Z99:Z99)))),IF($L99=$D$139,(($J99-$K99)/$P99),(($J99-SUM($Z99:Z99))*$Q99))*IF($V99&lt;=AA$2,(DATEDIF(Z$2,$V99,"D")/365),IF($G99&gt;Z$2,(DATEDIF($G99,AA$2,"D")/365),1)))))))</f>
        <v>0</v>
      </c>
      <c r="AB99" s="53">
        <f>IF($V99&lt;=AA$2,0,IF($O99&lt;=AA$2,0,IF($G99&gt;=AB$2,0,IF($K99&gt;=$J99,0,IF($O99&lt;=AB$2,($J99-(SUM($K99,SUM($Z99:AA99)))),IF($L99=$D$139,(($J99-$K99)/$P99),(($J99-SUM($Z99:AA99))*$Q99))*IF($V99&lt;=AB$2,(DATEDIF(AA$2,$V99,"D")/365),IF($G99&gt;AA$2,(DATEDIF($G99,AB$2,"D")/365),1)))))))</f>
        <v>0</v>
      </c>
      <c r="AC99" s="53">
        <f>IF($V99&lt;=AB$2,0,IF($O99&lt;=AB$2,0,IF($G99&gt;=AC$2,0,IF($K99&gt;=$J99,0,IF($O99&lt;=AC$2,($J99-(SUM($K99,SUM($Z99:AB99)))),IF($L99=$D$139,(($J99-$K99)/$P99),(($J99-SUM($Z99:AB99))*$Q99))*IF($V99&lt;=AC$2,(DATEDIF(AB$2,$V99,"D")/365),IF($G99&gt;AB$2,(DATEDIF($G99,AC$2,"D")/365),1)))))))</f>
        <v>0</v>
      </c>
      <c r="AD99" s="53">
        <f>IF($V99&lt;=AC$2,0,IF($O99&lt;=AC$2,0,IF($G99&gt;=AD$2,0,IF($K99&gt;=$J99,0,IF($O99&lt;=AD$2,($J99-(SUM($K99,SUM($Z99:AC99)))),IF($L99=$D$139,(($J99-$K99)/$P99),(($J99-SUM($Z99:AC99))*$Q99))*IF($V99&lt;=AD$2,(DATEDIF(AC$2,$V99,"D")/365),IF($G99&gt;AC$2,(DATEDIF($G99,AD$2,"D")/365),1)))))))</f>
        <v>0</v>
      </c>
      <c r="AE99" s="53">
        <f>IF($V99&lt;=AD$2,0,IF($O99&lt;=AD$2,0,IF($G99&gt;=AE$2,0,IF($K99&gt;=$J99,0,IF($O99&lt;=AE$2,($J99-(SUM($K99,SUM($Z99:AD99)))),IF($L99=$D$139,(($J99-$K99)/$P99),(($J99-SUM($Z99:AD99))*$Q99))*IF($V99&lt;=AE$2,(DATEDIF(AD$2,$V99,"D")/365),IF($G99&gt;AD$2,(DATEDIF($G99,AE$2,"D")/365),1)))))))</f>
        <v>0</v>
      </c>
      <c r="AF99" s="53">
        <f>IF($V99&lt;=AE$2,0,IF($O99&lt;=AE$2,0,IF($G99&gt;=AF$2,0,IF($K99&gt;=$J99,0,IF($O99&lt;=AF$2,($J99-(SUM($K99,SUM($Z99:AE99)))),IF($L99=$D$139,(($J99-$K99)/$P99),(($J99-SUM($Z99:AE99))*$Q99))*IF($V99&lt;=AF$2,(DATEDIF(AE$2,$V99,"D")/365),IF($G99&gt;AE$2,(DATEDIF($G99,AF$2,"D")/365),1)))))))</f>
        <v>0</v>
      </c>
      <c r="AG99" s="53">
        <f>IF($V99&lt;=AF$2,0,IF($O99&lt;=AF$2,0,IF($G99&gt;=AG$2,0,IF($K99&gt;=$J99,0,IF($O99&lt;=AG$2,($J99-(SUM($K99,SUM($Z99:AF99)))),IF($L99=$D$139,(($J99-$K99)/$P99),(($J99-SUM($Z99:AF99))*$Q99))*IF($V99&lt;=AG$2,(DATEDIF(AF$2,$V99,"D")/365),IF($G99&gt;AF$2,(DATEDIF($G99,AG$2,"D")/365),1)))))))</f>
        <v>0</v>
      </c>
      <c r="AH99" s="53">
        <f>IF($V99&lt;=AG$2,0,IF($O99&lt;=AG$2,0,IF($G99&gt;=AH$2,0,IF($K99&gt;=$J99,0,IF($O99&lt;=AH$2,($J99-(SUM($K99,SUM($Z99:AG99)))),IF($L99=$D$139,(($J99-$K99)/$P99),(($J99-SUM($Z99:AG99))*$Q99))*IF($V99&lt;=AH$2,(DATEDIF(AG$2,$V99,"D")/365),IF($G99&gt;AG$2,(DATEDIF($G99,AH$2,"D")/365),1)))))))</f>
        <v>0</v>
      </c>
      <c r="AI99" s="53">
        <f>IF($V99&lt;=AH$2,0,IF($O99&lt;=AH$2,0,IF($G99&gt;=AI$2,0,IF($K99&gt;=$J99,0,IF($O99&lt;=AI$2,($J99-(SUM($K99,SUM($Z99:AH99)))),IF($L99=$D$139,(($J99-$K99)/$P99),(($J99-SUM($Z99:AH99))*$Q99))*IF($V99&lt;=AI$2,(DATEDIF(AH$2,$V99,"D")/365),IF($G99&gt;AH$2,(DATEDIF($G99,AI$2,"D")/365),1)))))))</f>
        <v>0</v>
      </c>
      <c r="AJ99" s="53">
        <f>IF($V99&lt;=AI$2,0,IF($O99&lt;=AI$2,0,IF($G99&gt;=AJ$2,0,IF($K99&gt;=$J99,0,IF($O99&lt;=AJ$2,($J99-(SUM($K99,SUM($Z99:AI99)))),IF($L99=$D$139,(($J99-$K99)/$P99),(($J99-SUM($Z99:AI99))*$Q99))*IF($V99&lt;=AJ$2,(DATEDIF(AI$2,$V99,"D")/365),IF($G99&gt;AI$2,(DATEDIF($G99,AJ$2,"D")/365),1)))))))</f>
        <v>0</v>
      </c>
      <c r="AK99" s="53">
        <f>IF($V99&lt;=AJ$2,0,IF($O99&lt;=AJ$2,0,IF($G99&gt;=AK$2,0,IF($K99&gt;=$J99,0,IF($O99&lt;=AK$2,($J99-(SUM($K99,SUM($Z99:AJ99)))),IF($L99=$D$139,(($J99-$K99)/$P99),(($J99-SUM($Z99:AJ99))*$Q99))*IF($V99&lt;=AK$2,(DATEDIF(AJ$2,$V99,"D")/365),IF($G99&gt;AJ$2,(DATEDIF($G99,AK$2,"D")/365),1)))))))</f>
        <v>0</v>
      </c>
      <c r="AL99" s="53">
        <f>IF($V99&lt;=AK$2,0,IF($O99&lt;=AK$2,0,IF($G99&gt;=AL$2,0,IF($K99&gt;=$J99,0,IF($O99&lt;=AL$2,($J99-(SUM($K99,SUM($Z99:AK99)))),IF($L99=$D$139,(($J99-$K99)/$P99),(($J99-SUM($Z99:AK99))*$Q99))*IF($V99&lt;=AL$2,(DATEDIF(AK$2,$V99,"D")/365),IF($G99&gt;AK$2,(DATEDIF($G99,AL$2,"D")/365),1)))))))</f>
        <v>0</v>
      </c>
      <c r="AM99" s="53">
        <f>IF($V99&lt;=AL$2,0,IF($O99&lt;=AL$2,0,IF($G99&gt;=AM$2,0,IF($K99&gt;=$J99,0,IF($O99&lt;=AM$2,($J99-(SUM($K99,SUM($Z99:AL99)))),IF($L99=$D$139,(($J99-$K99)/$P99),(($J99-SUM($Z99:AL99))*$Q99))*IF($V99&lt;=AM$2,(DATEDIF(AL$2,$V99,"D")/365),IF($G99&gt;AL$2,(DATEDIF($G99,AM$2,"D")/365),1)))))))</f>
        <v>0</v>
      </c>
      <c r="AN99" s="53">
        <f>IF($V99&lt;=AM$2,0,IF($O99&lt;=AM$2,0,IF($G99&gt;=AN$2,0,IF($K99&gt;=$J99,0,IF($O99&lt;=AN$2,($J99-(SUM($K99,SUM($Z99:AM99)))),IF($L99=$D$139,(($J99-$K99)/$P99),(($J99-SUM($Z99:AM99))*$Q99))*IF($V99&lt;=AN$2,(DATEDIF(AM$2,$V99,"D")/365),IF($G99&gt;AM$2,(DATEDIF($G99,AN$2,"D")/365),1)))))))</f>
        <v>0</v>
      </c>
      <c r="AO99" s="53">
        <f>IF($V99&lt;=AN$2,0,IF($O99&lt;=AN$2,0,IF($G99&gt;=AO$2,0,IF($K99&gt;=$J99,0,IF($O99&lt;=AO$2,($J99-(SUM($K99,SUM($Z99:AN99)))),IF($L99=$D$139,(($J99-$K99)/$P99),(($J99-SUM($Z99:AN99))*$Q99))*IF($V99&lt;=AO$2,(DATEDIF(AN$2,$V99,"D")/365),IF($G99&gt;AN$2,(DATEDIF($G99,AO$2,"D")/365),1)))))))</f>
        <v>0</v>
      </c>
      <c r="AP99" s="53">
        <f>IF($V99&lt;=AO$2,0,IF($O99&lt;=AO$2,0,IF($G99&gt;=AP$2,0,IF($K99&gt;=$J99,0,IF($O99&lt;=AP$2,($J99-(SUM($K99,SUM($Z99:AO99)))),IF($L99=$D$139,(($J99-$K99)/$P99),(($J99-SUM($Z99:AO99))*$Q99))*IF($V99&lt;=AP$2,(DATEDIF(AO$2,$V99,"D")/365),IF($G99&gt;AO$2,(DATEDIF($G99,AP$2,"D")/365),1)))))))</f>
        <v>0</v>
      </c>
      <c r="AQ99" s="53">
        <f>IF($V99&lt;=AP$2,0,IF($O99&lt;=AP$2,0,IF($G99&gt;=AQ$2,0,IF($K99&gt;=$J99,0,IF($O99&lt;=AQ$2,($J99-(SUM($K99,SUM($Z99:AP99)))),IF($L99=$D$139,(($J99-$K99)/$P99),(($J99-SUM($Z99:AP99))*$Q99))*IF($V99&lt;=AQ$2,(DATEDIF(AP$2,$V99,"D")/365),IF($G99&gt;AP$2,(DATEDIF($G99,AQ$2,"D")/365),1)))))))</f>
        <v>0</v>
      </c>
      <c r="AR99" s="53">
        <f>IF($V99&lt;=AQ$2,0,IF($O99&lt;=AQ$2,0,IF($G99&gt;=AR$2,0,IF($K99&gt;=$J99,0,IF($O99&lt;=AR$2,($J99-(SUM($K99,SUM($Z99:AQ99)))),IF($L99=$D$139,(($J99-$K99)/$P99),(($J99-SUM($Z99:AQ99))*$Q99))*IF($V99&lt;=AR$2,(DATEDIF(AQ$2,$V99,"D")/365),IF($G99&gt;AQ$2,(DATEDIF($G99,AR$2,"D")/365),1)))))))</f>
        <v>0</v>
      </c>
      <c r="AS99" s="53">
        <f>IF($V99&lt;=AR$2,0,IF($O99&lt;=AR$2,0,IF($G99&gt;=AS$2,0,IF($K99&gt;=$J99,0,IF($O99&lt;=AS$2,($J99-(SUM($K99,SUM($Z99:AR99)))),IF($L99=$D$139,(($J99-$K99)/$P99),(($J99-SUM($Z99:AR99))*$Q99))*IF($V99&lt;=AS$2,(DATEDIF(AR$2,$V99,"D")/365),IF($G99&gt;AR$2,(DATEDIF($G99,AS$2,"D")/365),1)))))))</f>
        <v>0</v>
      </c>
      <c r="AT99" s="53">
        <f>IF($V99&lt;=AS$2,0,IF($O99&lt;=AS$2,0,IF($G99&gt;=AT$2,0,IF($K99&gt;=$J99,0,IF($O99&lt;=AT$2,($J99-(SUM($K99,SUM($Z99:AS99)))),IF($L99=$D$139,(($J99-$K99)/$P99),(($J99-SUM($Z99:AS99))*$Q99))*IF($V99&lt;=AT$2,(DATEDIF(AS$2,$V99,"D")/365),IF($G99&gt;AS$2,(DATEDIF($G99,AT$2,"D")/365),1)))))))</f>
        <v>0</v>
      </c>
      <c r="AU99" s="53">
        <f>IF($V99&lt;=AT$2,0,IF($O99&lt;=AT$2,0,IF($G99&gt;=AU$2,0,IF($K99&gt;=$J99,0,IF($O99&lt;=AU$2,($J99-(SUM($K99,SUM($Z99:AT99)))),IF($L99=$D$139,(($J99-$K99)/$P99),(($J99-SUM($Z99:AT99))*$Q99))*IF($V99&lt;=AU$2,(DATEDIF(AT$2,$V99,"D")/365),IF($G99&gt;AT$2,(DATEDIF($G99,AU$2,"D")/365),1)))))))</f>
        <v>0</v>
      </c>
      <c r="AV99" s="53">
        <f>IF($V99&lt;=AU$2,0,IF($O99&lt;=AU$2,0,IF($G99&gt;=AV$2,0,IF($K99&gt;=$J99,0,IF($O99&lt;=AV$2,($J99-(SUM($K99,SUM($Z99:AU99)))),IF($L99=$D$139,(($J99-$K99)/$P99),(($J99-SUM($Z99:AU99))*$Q99))*IF($V99&lt;=AV$2,(DATEDIF(AU$2,$V99,"D")/365),IF($G99&gt;AU$2,(DATEDIF($G99,AV$2,"D")/365),1)))))))</f>
        <v>0</v>
      </c>
      <c r="AW99" s="53">
        <f>IF($V99&lt;=AV$2,0,IF($O99&lt;=AV$2,0,IF($G99&gt;=AW$2,0,IF($K99&gt;=$J99,0,IF($O99&lt;=AW$2,($J99-(SUM($K99,SUM($Z99:AV99)))),IF($L99=$D$139,(($J99-$K99)/$P99),(($J99-SUM($Z99:AV99))*$Q99))*IF($V99&lt;=AW$2,(DATEDIF(AV$2,$V99,"D")/365),IF($G99&gt;AV$2,(DATEDIF($G99,AW$2,"D")/365),1)))))))</f>
        <v>0</v>
      </c>
      <c r="AX99" s="53">
        <f>IF($V99&lt;=AW$2,0,IF($O99&lt;=AW$2,0,IF($G99&gt;=AX$2,0,IF($K99&gt;=$J99,0,IF($O99&lt;=AX$2,($J99-(SUM($K99,SUM($Z99:AW99)))),IF($L99=$D$139,(($J99-$K99)/$P99),(($J99-SUM($Z99:AW99))*$Q99))*IF($V99&lt;=AX$2,(DATEDIF(AW$2,$V99,"D")/365),IF($G99&gt;AW$2,(DATEDIF($G99,AX$2,"D")/365),1)))))))</f>
        <v>0</v>
      </c>
      <c r="AY99" s="53">
        <f>IF($V99&lt;=AX$2,0,IF($O99&lt;=AX$2,0,IF($G99&gt;=AY$2,0,IF($K99&gt;=$J99,0,IF($O99&lt;=AY$2,($J99-(SUM($K99,SUM($Z99:AX99)))),IF($L99=$D$139,(($J99-$K99)/$P99),(($J99-SUM($Z99:AX99))*$Q99))*IF($V99&lt;=AY$2,(DATEDIF(AX$2,$V99,"D")/365),IF($G99&gt;AX$2,(DATEDIF($G99,AY$2,"D")/365),1)))))))</f>
        <v>0</v>
      </c>
      <c r="AZ99" s="52"/>
      <c r="BA99" s="52"/>
      <c r="BB99" s="126">
        <f>IF($V99&lt;=BB$2,0,IF($G99&gt;=BB$2,0,IF($G99&gt;$W$3,(J99-Z99),IF($G99&lt;=$W$3,J99-SUM(W99,$Z99:Z99),0))))</f>
        <v>0</v>
      </c>
      <c r="BC99" s="53">
        <f t="shared" si="40"/>
        <v>0</v>
      </c>
      <c r="BD99" s="52">
        <f t="shared" si="40"/>
        <v>0</v>
      </c>
      <c r="BE99" s="53">
        <f t="shared" si="40"/>
        <v>0</v>
      </c>
      <c r="BF99" s="52">
        <f t="shared" si="40"/>
        <v>0</v>
      </c>
      <c r="BG99" s="53">
        <f t="shared" si="40"/>
        <v>0</v>
      </c>
      <c r="BH99" s="52">
        <f t="shared" si="40"/>
        <v>0</v>
      </c>
      <c r="BI99" s="53">
        <f t="shared" si="40"/>
        <v>0</v>
      </c>
      <c r="BJ99" s="52">
        <f t="shared" si="40"/>
        <v>0</v>
      </c>
      <c r="BK99" s="53">
        <f t="shared" si="40"/>
        <v>0</v>
      </c>
      <c r="BL99" s="52">
        <f t="shared" si="40"/>
        <v>0</v>
      </c>
      <c r="BM99" s="53">
        <f t="shared" si="40"/>
        <v>0</v>
      </c>
      <c r="BN99" s="52">
        <f t="shared" si="40"/>
        <v>0</v>
      </c>
      <c r="BO99" s="53">
        <f t="shared" si="40"/>
        <v>0</v>
      </c>
      <c r="BP99" s="52">
        <f t="shared" si="40"/>
        <v>0</v>
      </c>
      <c r="BQ99" s="53">
        <f t="shared" si="40"/>
        <v>0</v>
      </c>
      <c r="BR99" s="52">
        <f t="shared" si="40"/>
        <v>0</v>
      </c>
      <c r="BS99" s="53">
        <f t="shared" si="39"/>
        <v>0</v>
      </c>
      <c r="BT99" s="52">
        <f t="shared" si="39"/>
        <v>0</v>
      </c>
      <c r="BU99" s="53">
        <f t="shared" si="39"/>
        <v>0</v>
      </c>
      <c r="BV99" s="52">
        <f t="shared" si="38"/>
        <v>0</v>
      </c>
      <c r="BW99" s="53">
        <f t="shared" si="38"/>
        <v>0</v>
      </c>
      <c r="BX99" s="52">
        <f t="shared" si="38"/>
        <v>0</v>
      </c>
      <c r="BY99" s="53">
        <f t="shared" si="38"/>
        <v>0</v>
      </c>
      <c r="BZ99" s="52">
        <f t="shared" si="38"/>
        <v>0</v>
      </c>
      <c r="CA99" s="53">
        <f t="shared" si="38"/>
        <v>0</v>
      </c>
    </row>
    <row r="100" spans="1:79">
      <c r="A100" s="20">
        <v>99</v>
      </c>
      <c r="B100" s="20" t="s">
        <v>97</v>
      </c>
      <c r="C100" s="20" t="s">
        <v>126</v>
      </c>
      <c r="D100" s="2">
        <v>1985</v>
      </c>
      <c r="E100" s="3">
        <v>4</v>
      </c>
      <c r="F100" s="2">
        <v>1</v>
      </c>
      <c r="G100" s="55">
        <f t="shared" si="21"/>
        <v>31137</v>
      </c>
      <c r="H100" s="4">
        <v>0</v>
      </c>
      <c r="I100" s="1">
        <v>0</v>
      </c>
      <c r="J100" s="51">
        <f t="shared" si="22"/>
        <v>0</v>
      </c>
      <c r="K100" s="54">
        <f t="shared" si="23"/>
        <v>0</v>
      </c>
      <c r="L100" s="4" t="s">
        <v>96</v>
      </c>
      <c r="M100" s="54">
        <f t="shared" si="36"/>
        <v>30</v>
      </c>
      <c r="N100" s="53">
        <f t="shared" si="27"/>
        <v>29.019178082191782</v>
      </c>
      <c r="O100" s="55">
        <f t="shared" si="28"/>
        <v>42094</v>
      </c>
      <c r="P100" s="53">
        <f t="shared" si="29"/>
        <v>0.98082191780821759</v>
      </c>
      <c r="Q100" s="111">
        <f t="shared" si="30"/>
        <v>0</v>
      </c>
      <c r="R100" s="150" t="s">
        <v>130</v>
      </c>
      <c r="S100" s="151">
        <v>17</v>
      </c>
      <c r="T100" s="152">
        <v>4</v>
      </c>
      <c r="U100" s="151">
        <v>2035</v>
      </c>
      <c r="V100" s="116">
        <f t="shared" si="31"/>
        <v>54878</v>
      </c>
      <c r="W100" s="53">
        <f t="shared" si="32"/>
        <v>0</v>
      </c>
      <c r="X100" s="53">
        <f t="shared" si="33"/>
        <v>0</v>
      </c>
      <c r="Y100" s="53">
        <f t="shared" si="34"/>
        <v>0</v>
      </c>
      <c r="Z100" s="53">
        <f t="shared" si="35"/>
        <v>0</v>
      </c>
      <c r="AA100" s="53">
        <f>IF($V100&lt;=Z$2,0,IF($O100&lt;=Z$2,0,IF($G100&gt;=AA$2,0,IF($K100&gt;=$J100,0,IF($O100&lt;=AA$2,($J100-(SUM($K100,SUM($Z100:Z100)))),IF($L100=$D$139,(($J100-$K100)/$P100),(($J100-SUM($Z100:Z100))*$Q100))*IF($V100&lt;=AA$2,(DATEDIF(Z$2,$V100,"D")/365),IF($G100&gt;Z$2,(DATEDIF($G100,AA$2,"D")/365),1)))))))</f>
        <v>0</v>
      </c>
      <c r="AB100" s="53">
        <f>IF($V100&lt;=AA$2,0,IF($O100&lt;=AA$2,0,IF($G100&gt;=AB$2,0,IF($K100&gt;=$J100,0,IF($O100&lt;=AB$2,($J100-(SUM($K100,SUM($Z100:AA100)))),IF($L100=$D$139,(($J100-$K100)/$P100),(($J100-SUM($Z100:AA100))*$Q100))*IF($V100&lt;=AB$2,(DATEDIF(AA$2,$V100,"D")/365),IF($G100&gt;AA$2,(DATEDIF($G100,AB$2,"D")/365),1)))))))</f>
        <v>0</v>
      </c>
      <c r="AC100" s="53">
        <f>IF($V100&lt;=AB$2,0,IF($O100&lt;=AB$2,0,IF($G100&gt;=AC$2,0,IF($K100&gt;=$J100,0,IF($O100&lt;=AC$2,($J100-(SUM($K100,SUM($Z100:AB100)))),IF($L100=$D$139,(($J100-$K100)/$P100),(($J100-SUM($Z100:AB100))*$Q100))*IF($V100&lt;=AC$2,(DATEDIF(AB$2,$V100,"D")/365),IF($G100&gt;AB$2,(DATEDIF($G100,AC$2,"D")/365),1)))))))</f>
        <v>0</v>
      </c>
      <c r="AD100" s="53">
        <f>IF($V100&lt;=AC$2,0,IF($O100&lt;=AC$2,0,IF($G100&gt;=AD$2,0,IF($K100&gt;=$J100,0,IF($O100&lt;=AD$2,($J100-(SUM($K100,SUM($Z100:AC100)))),IF($L100=$D$139,(($J100-$K100)/$P100),(($J100-SUM($Z100:AC100))*$Q100))*IF($V100&lt;=AD$2,(DATEDIF(AC$2,$V100,"D")/365),IF($G100&gt;AC$2,(DATEDIF($G100,AD$2,"D")/365),1)))))))</f>
        <v>0</v>
      </c>
      <c r="AE100" s="53">
        <f>IF($V100&lt;=AD$2,0,IF($O100&lt;=AD$2,0,IF($G100&gt;=AE$2,0,IF($K100&gt;=$J100,0,IF($O100&lt;=AE$2,($J100-(SUM($K100,SUM($Z100:AD100)))),IF($L100=$D$139,(($J100-$K100)/$P100),(($J100-SUM($Z100:AD100))*$Q100))*IF($V100&lt;=AE$2,(DATEDIF(AD$2,$V100,"D")/365),IF($G100&gt;AD$2,(DATEDIF($G100,AE$2,"D")/365),1)))))))</f>
        <v>0</v>
      </c>
      <c r="AF100" s="53">
        <f>IF($V100&lt;=AE$2,0,IF($O100&lt;=AE$2,0,IF($G100&gt;=AF$2,0,IF($K100&gt;=$J100,0,IF($O100&lt;=AF$2,($J100-(SUM($K100,SUM($Z100:AE100)))),IF($L100=$D$139,(($J100-$K100)/$P100),(($J100-SUM($Z100:AE100))*$Q100))*IF($V100&lt;=AF$2,(DATEDIF(AE$2,$V100,"D")/365),IF($G100&gt;AE$2,(DATEDIF($G100,AF$2,"D")/365),1)))))))</f>
        <v>0</v>
      </c>
      <c r="AG100" s="53">
        <f>IF($V100&lt;=AF$2,0,IF($O100&lt;=AF$2,0,IF($G100&gt;=AG$2,0,IF($K100&gt;=$J100,0,IF($O100&lt;=AG$2,($J100-(SUM($K100,SUM($Z100:AF100)))),IF($L100=$D$139,(($J100-$K100)/$P100),(($J100-SUM($Z100:AF100))*$Q100))*IF($V100&lt;=AG$2,(DATEDIF(AF$2,$V100,"D")/365),IF($G100&gt;AF$2,(DATEDIF($G100,AG$2,"D")/365),1)))))))</f>
        <v>0</v>
      </c>
      <c r="AH100" s="53">
        <f>IF($V100&lt;=AG$2,0,IF($O100&lt;=AG$2,0,IF($G100&gt;=AH$2,0,IF($K100&gt;=$J100,0,IF($O100&lt;=AH$2,($J100-(SUM($K100,SUM($Z100:AG100)))),IF($L100=$D$139,(($J100-$K100)/$P100),(($J100-SUM($Z100:AG100))*$Q100))*IF($V100&lt;=AH$2,(DATEDIF(AG$2,$V100,"D")/365),IF($G100&gt;AG$2,(DATEDIF($G100,AH$2,"D")/365),1)))))))</f>
        <v>0</v>
      </c>
      <c r="AI100" s="53">
        <f>IF($V100&lt;=AH$2,0,IF($O100&lt;=AH$2,0,IF($G100&gt;=AI$2,0,IF($K100&gt;=$J100,0,IF($O100&lt;=AI$2,($J100-(SUM($K100,SUM($Z100:AH100)))),IF($L100=$D$139,(($J100-$K100)/$P100),(($J100-SUM($Z100:AH100))*$Q100))*IF($V100&lt;=AI$2,(DATEDIF(AH$2,$V100,"D")/365),IF($G100&gt;AH$2,(DATEDIF($G100,AI$2,"D")/365),1)))))))</f>
        <v>0</v>
      </c>
      <c r="AJ100" s="53">
        <f>IF($V100&lt;=AI$2,0,IF($O100&lt;=AI$2,0,IF($G100&gt;=AJ$2,0,IF($K100&gt;=$J100,0,IF($O100&lt;=AJ$2,($J100-(SUM($K100,SUM($Z100:AI100)))),IF($L100=$D$139,(($J100-$K100)/$P100),(($J100-SUM($Z100:AI100))*$Q100))*IF($V100&lt;=AJ$2,(DATEDIF(AI$2,$V100,"D")/365),IF($G100&gt;AI$2,(DATEDIF($G100,AJ$2,"D")/365),1)))))))</f>
        <v>0</v>
      </c>
      <c r="AK100" s="53">
        <f>IF($V100&lt;=AJ$2,0,IF($O100&lt;=AJ$2,0,IF($G100&gt;=AK$2,0,IF($K100&gt;=$J100,0,IF($O100&lt;=AK$2,($J100-(SUM($K100,SUM($Z100:AJ100)))),IF($L100=$D$139,(($J100-$K100)/$P100),(($J100-SUM($Z100:AJ100))*$Q100))*IF($V100&lt;=AK$2,(DATEDIF(AJ$2,$V100,"D")/365),IF($G100&gt;AJ$2,(DATEDIF($G100,AK$2,"D")/365),1)))))))</f>
        <v>0</v>
      </c>
      <c r="AL100" s="53">
        <f>IF($V100&lt;=AK$2,0,IF($O100&lt;=AK$2,0,IF($G100&gt;=AL$2,0,IF($K100&gt;=$J100,0,IF($O100&lt;=AL$2,($J100-(SUM($K100,SUM($Z100:AK100)))),IF($L100=$D$139,(($J100-$K100)/$P100),(($J100-SUM($Z100:AK100))*$Q100))*IF($V100&lt;=AL$2,(DATEDIF(AK$2,$V100,"D")/365),IF($G100&gt;AK$2,(DATEDIF($G100,AL$2,"D")/365),1)))))))</f>
        <v>0</v>
      </c>
      <c r="AM100" s="53">
        <f>IF($V100&lt;=AL$2,0,IF($O100&lt;=AL$2,0,IF($G100&gt;=AM$2,0,IF($K100&gt;=$J100,0,IF($O100&lt;=AM$2,($J100-(SUM($K100,SUM($Z100:AL100)))),IF($L100=$D$139,(($J100-$K100)/$P100),(($J100-SUM($Z100:AL100))*$Q100))*IF($V100&lt;=AM$2,(DATEDIF(AL$2,$V100,"D")/365),IF($G100&gt;AL$2,(DATEDIF($G100,AM$2,"D")/365),1)))))))</f>
        <v>0</v>
      </c>
      <c r="AN100" s="53">
        <f>IF($V100&lt;=AM$2,0,IF($O100&lt;=AM$2,0,IF($G100&gt;=AN$2,0,IF($K100&gt;=$J100,0,IF($O100&lt;=AN$2,($J100-(SUM($K100,SUM($Z100:AM100)))),IF($L100=$D$139,(($J100-$K100)/$P100),(($J100-SUM($Z100:AM100))*$Q100))*IF($V100&lt;=AN$2,(DATEDIF(AM$2,$V100,"D")/365),IF($G100&gt;AM$2,(DATEDIF($G100,AN$2,"D")/365),1)))))))</f>
        <v>0</v>
      </c>
      <c r="AO100" s="53">
        <f>IF($V100&lt;=AN$2,0,IF($O100&lt;=AN$2,0,IF($G100&gt;=AO$2,0,IF($K100&gt;=$J100,0,IF($O100&lt;=AO$2,($J100-(SUM($K100,SUM($Z100:AN100)))),IF($L100=$D$139,(($J100-$K100)/$P100),(($J100-SUM($Z100:AN100))*$Q100))*IF($V100&lt;=AO$2,(DATEDIF(AN$2,$V100,"D")/365),IF($G100&gt;AN$2,(DATEDIF($G100,AO$2,"D")/365),1)))))))</f>
        <v>0</v>
      </c>
      <c r="AP100" s="53">
        <f>IF($V100&lt;=AO$2,0,IF($O100&lt;=AO$2,0,IF($G100&gt;=AP$2,0,IF($K100&gt;=$J100,0,IF($O100&lt;=AP$2,($J100-(SUM($K100,SUM($Z100:AO100)))),IF($L100=$D$139,(($J100-$K100)/$P100),(($J100-SUM($Z100:AO100))*$Q100))*IF($V100&lt;=AP$2,(DATEDIF(AO$2,$V100,"D")/365),IF($G100&gt;AO$2,(DATEDIF($G100,AP$2,"D")/365),1)))))))</f>
        <v>0</v>
      </c>
      <c r="AQ100" s="53">
        <f>IF($V100&lt;=AP$2,0,IF($O100&lt;=AP$2,0,IF($G100&gt;=AQ$2,0,IF($K100&gt;=$J100,0,IF($O100&lt;=AQ$2,($J100-(SUM($K100,SUM($Z100:AP100)))),IF($L100=$D$139,(($J100-$K100)/$P100),(($J100-SUM($Z100:AP100))*$Q100))*IF($V100&lt;=AQ$2,(DATEDIF(AP$2,$V100,"D")/365),IF($G100&gt;AP$2,(DATEDIF($G100,AQ$2,"D")/365),1)))))))</f>
        <v>0</v>
      </c>
      <c r="AR100" s="53">
        <f>IF($V100&lt;=AQ$2,0,IF($O100&lt;=AQ$2,0,IF($G100&gt;=AR$2,0,IF($K100&gt;=$J100,0,IF($O100&lt;=AR$2,($J100-(SUM($K100,SUM($Z100:AQ100)))),IF($L100=$D$139,(($J100-$K100)/$P100),(($J100-SUM($Z100:AQ100))*$Q100))*IF($V100&lt;=AR$2,(DATEDIF(AQ$2,$V100,"D")/365),IF($G100&gt;AQ$2,(DATEDIF($G100,AR$2,"D")/365),1)))))))</f>
        <v>0</v>
      </c>
      <c r="AS100" s="53">
        <f>IF($V100&lt;=AR$2,0,IF($O100&lt;=AR$2,0,IF($G100&gt;=AS$2,0,IF($K100&gt;=$J100,0,IF($O100&lt;=AS$2,($J100-(SUM($K100,SUM($Z100:AR100)))),IF($L100=$D$139,(($J100-$K100)/$P100),(($J100-SUM($Z100:AR100))*$Q100))*IF($V100&lt;=AS$2,(DATEDIF(AR$2,$V100,"D")/365),IF($G100&gt;AR$2,(DATEDIF($G100,AS$2,"D")/365),1)))))))</f>
        <v>0</v>
      </c>
      <c r="AT100" s="53">
        <f>IF($V100&lt;=AS$2,0,IF($O100&lt;=AS$2,0,IF($G100&gt;=AT$2,0,IF($K100&gt;=$J100,0,IF($O100&lt;=AT$2,($J100-(SUM($K100,SUM($Z100:AS100)))),IF($L100=$D$139,(($J100-$K100)/$P100),(($J100-SUM($Z100:AS100))*$Q100))*IF($V100&lt;=AT$2,(DATEDIF(AS$2,$V100,"D")/365),IF($G100&gt;AS$2,(DATEDIF($G100,AT$2,"D")/365),1)))))))</f>
        <v>0</v>
      </c>
      <c r="AU100" s="53">
        <f>IF($V100&lt;=AT$2,0,IF($O100&lt;=AT$2,0,IF($G100&gt;=AU$2,0,IF($K100&gt;=$J100,0,IF($O100&lt;=AU$2,($J100-(SUM($K100,SUM($Z100:AT100)))),IF($L100=$D$139,(($J100-$K100)/$P100),(($J100-SUM($Z100:AT100))*$Q100))*IF($V100&lt;=AU$2,(DATEDIF(AT$2,$V100,"D")/365),IF($G100&gt;AT$2,(DATEDIF($G100,AU$2,"D")/365),1)))))))</f>
        <v>0</v>
      </c>
      <c r="AV100" s="53">
        <f>IF($V100&lt;=AU$2,0,IF($O100&lt;=AU$2,0,IF($G100&gt;=AV$2,0,IF($K100&gt;=$J100,0,IF($O100&lt;=AV$2,($J100-(SUM($K100,SUM($Z100:AU100)))),IF($L100=$D$139,(($J100-$K100)/$P100),(($J100-SUM($Z100:AU100))*$Q100))*IF($V100&lt;=AV$2,(DATEDIF(AU$2,$V100,"D")/365),IF($G100&gt;AU$2,(DATEDIF($G100,AV$2,"D")/365),1)))))))</f>
        <v>0</v>
      </c>
      <c r="AW100" s="53">
        <f>IF($V100&lt;=AV$2,0,IF($O100&lt;=AV$2,0,IF($G100&gt;=AW$2,0,IF($K100&gt;=$J100,0,IF($O100&lt;=AW$2,($J100-(SUM($K100,SUM($Z100:AV100)))),IF($L100=$D$139,(($J100-$K100)/$P100),(($J100-SUM($Z100:AV100))*$Q100))*IF($V100&lt;=AW$2,(DATEDIF(AV$2,$V100,"D")/365),IF($G100&gt;AV$2,(DATEDIF($G100,AW$2,"D")/365),1)))))))</f>
        <v>0</v>
      </c>
      <c r="AX100" s="53">
        <f>IF($V100&lt;=AW$2,0,IF($O100&lt;=AW$2,0,IF($G100&gt;=AX$2,0,IF($K100&gt;=$J100,0,IF($O100&lt;=AX$2,($J100-(SUM($K100,SUM($Z100:AW100)))),IF($L100=$D$139,(($J100-$K100)/$P100),(($J100-SUM($Z100:AW100))*$Q100))*IF($V100&lt;=AX$2,(DATEDIF(AW$2,$V100,"D")/365),IF($G100&gt;AW$2,(DATEDIF($G100,AX$2,"D")/365),1)))))))</f>
        <v>0</v>
      </c>
      <c r="AY100" s="53">
        <f>IF($V100&lt;=AX$2,0,IF($O100&lt;=AX$2,0,IF($G100&gt;=AY$2,0,IF($K100&gt;=$J100,0,IF($O100&lt;=AY$2,($J100-(SUM($K100,SUM($Z100:AX100)))),IF($L100=$D$139,(($J100-$K100)/$P100),(($J100-SUM($Z100:AX100))*$Q100))*IF($V100&lt;=AY$2,(DATEDIF(AX$2,$V100,"D")/365),IF($G100&gt;AX$2,(DATEDIF($G100,AY$2,"D")/365),1)))))))</f>
        <v>0</v>
      </c>
      <c r="AZ100" s="52"/>
      <c r="BA100" s="52"/>
      <c r="BB100" s="126">
        <f>IF($V100&lt;=BB$2,0,IF($G100&gt;=BB$2,0,IF($G100&gt;$W$3,(J100-Z100),IF($G100&lt;=$W$3,J100-SUM(W100,$Z100:Z100),0))))</f>
        <v>0</v>
      </c>
      <c r="BC100" s="53">
        <f t="shared" si="40"/>
        <v>0</v>
      </c>
      <c r="BD100" s="52">
        <f t="shared" si="40"/>
        <v>0</v>
      </c>
      <c r="BE100" s="53">
        <f t="shared" si="40"/>
        <v>0</v>
      </c>
      <c r="BF100" s="52">
        <f t="shared" si="40"/>
        <v>0</v>
      </c>
      <c r="BG100" s="53">
        <f t="shared" si="40"/>
        <v>0</v>
      </c>
      <c r="BH100" s="52">
        <f t="shared" si="40"/>
        <v>0</v>
      </c>
      <c r="BI100" s="53">
        <f t="shared" si="40"/>
        <v>0</v>
      </c>
      <c r="BJ100" s="52">
        <f t="shared" si="40"/>
        <v>0</v>
      </c>
      <c r="BK100" s="53">
        <f t="shared" si="40"/>
        <v>0</v>
      </c>
      <c r="BL100" s="52">
        <f t="shared" si="40"/>
        <v>0</v>
      </c>
      <c r="BM100" s="53">
        <f t="shared" si="40"/>
        <v>0</v>
      </c>
      <c r="BN100" s="52">
        <f t="shared" si="40"/>
        <v>0</v>
      </c>
      <c r="BO100" s="53">
        <f t="shared" si="40"/>
        <v>0</v>
      </c>
      <c r="BP100" s="52">
        <f t="shared" si="40"/>
        <v>0</v>
      </c>
      <c r="BQ100" s="53">
        <f t="shared" si="40"/>
        <v>0</v>
      </c>
      <c r="BR100" s="52">
        <f t="shared" si="40"/>
        <v>0</v>
      </c>
      <c r="BS100" s="53">
        <f t="shared" si="39"/>
        <v>0</v>
      </c>
      <c r="BT100" s="52">
        <f t="shared" si="39"/>
        <v>0</v>
      </c>
      <c r="BU100" s="53">
        <f t="shared" si="39"/>
        <v>0</v>
      </c>
      <c r="BV100" s="52">
        <f t="shared" si="38"/>
        <v>0</v>
      </c>
      <c r="BW100" s="53">
        <f t="shared" si="38"/>
        <v>0</v>
      </c>
      <c r="BX100" s="52">
        <f t="shared" si="38"/>
        <v>0</v>
      </c>
      <c r="BY100" s="53">
        <f t="shared" si="38"/>
        <v>0</v>
      </c>
      <c r="BZ100" s="52">
        <f t="shared" si="38"/>
        <v>0</v>
      </c>
      <c r="CA100" s="53">
        <f t="shared" si="38"/>
        <v>0</v>
      </c>
    </row>
    <row r="101" spans="1:79">
      <c r="A101" s="20">
        <v>100</v>
      </c>
      <c r="B101" s="20" t="s">
        <v>97</v>
      </c>
      <c r="C101" s="20" t="s">
        <v>126</v>
      </c>
      <c r="D101" s="2">
        <v>1985</v>
      </c>
      <c r="E101" s="3">
        <v>4</v>
      </c>
      <c r="F101" s="2">
        <v>1</v>
      </c>
      <c r="G101" s="55">
        <f t="shared" si="21"/>
        <v>31137</v>
      </c>
      <c r="H101" s="4">
        <v>0</v>
      </c>
      <c r="I101" s="1">
        <v>0</v>
      </c>
      <c r="J101" s="51">
        <f t="shared" si="22"/>
        <v>0</v>
      </c>
      <c r="K101" s="54">
        <f t="shared" si="23"/>
        <v>0</v>
      </c>
      <c r="L101" s="4" t="s">
        <v>96</v>
      </c>
      <c r="M101" s="54">
        <f t="shared" si="36"/>
        <v>30</v>
      </c>
      <c r="N101" s="53">
        <f t="shared" si="27"/>
        <v>29.019178082191782</v>
      </c>
      <c r="O101" s="55">
        <f t="shared" si="28"/>
        <v>42094</v>
      </c>
      <c r="P101" s="53">
        <f t="shared" si="29"/>
        <v>0.98082191780821759</v>
      </c>
      <c r="Q101" s="111">
        <f t="shared" si="30"/>
        <v>0</v>
      </c>
      <c r="R101" s="150" t="s">
        <v>130</v>
      </c>
      <c r="S101" s="151">
        <v>17</v>
      </c>
      <c r="T101" s="152">
        <v>4</v>
      </c>
      <c r="U101" s="151">
        <v>2035</v>
      </c>
      <c r="V101" s="116">
        <f t="shared" si="31"/>
        <v>54878</v>
      </c>
      <c r="W101" s="53">
        <f t="shared" si="32"/>
        <v>0</v>
      </c>
      <c r="X101" s="53">
        <f t="shared" si="33"/>
        <v>0</v>
      </c>
      <c r="Y101" s="53">
        <f t="shared" si="34"/>
        <v>0</v>
      </c>
      <c r="Z101" s="53">
        <f t="shared" si="35"/>
        <v>0</v>
      </c>
      <c r="AA101" s="53">
        <f>IF($V101&lt;=Z$2,0,IF($O101&lt;=Z$2,0,IF($G101&gt;=AA$2,0,IF($K101&gt;=$J101,0,IF($O101&lt;=AA$2,($J101-(SUM($K101,SUM($Z101:Z101)))),IF($L101=$D$139,(($J101-$K101)/$P101),(($J101-SUM($Z101:Z101))*$Q101))*IF($V101&lt;=AA$2,(DATEDIF(Z$2,$V101,"D")/365),IF($G101&gt;Z$2,(DATEDIF($G101,AA$2,"D")/365),1)))))))</f>
        <v>0</v>
      </c>
      <c r="AB101" s="53">
        <f>IF($V101&lt;=AA$2,0,IF($O101&lt;=AA$2,0,IF($G101&gt;=AB$2,0,IF($K101&gt;=$J101,0,IF($O101&lt;=AB$2,($J101-(SUM($K101,SUM($Z101:AA101)))),IF($L101=$D$139,(($J101-$K101)/$P101),(($J101-SUM($Z101:AA101))*$Q101))*IF($V101&lt;=AB$2,(DATEDIF(AA$2,$V101,"D")/365),IF($G101&gt;AA$2,(DATEDIF($G101,AB$2,"D")/365),1)))))))</f>
        <v>0</v>
      </c>
      <c r="AC101" s="53">
        <f>IF($V101&lt;=AB$2,0,IF($O101&lt;=AB$2,0,IF($G101&gt;=AC$2,0,IF($K101&gt;=$J101,0,IF($O101&lt;=AC$2,($J101-(SUM($K101,SUM($Z101:AB101)))),IF($L101=$D$139,(($J101-$K101)/$P101),(($J101-SUM($Z101:AB101))*$Q101))*IF($V101&lt;=AC$2,(DATEDIF(AB$2,$V101,"D")/365),IF($G101&gt;AB$2,(DATEDIF($G101,AC$2,"D")/365),1)))))))</f>
        <v>0</v>
      </c>
      <c r="AD101" s="53">
        <f>IF($V101&lt;=AC$2,0,IF($O101&lt;=AC$2,0,IF($G101&gt;=AD$2,0,IF($K101&gt;=$J101,0,IF($O101&lt;=AD$2,($J101-(SUM($K101,SUM($Z101:AC101)))),IF($L101=$D$139,(($J101-$K101)/$P101),(($J101-SUM($Z101:AC101))*$Q101))*IF($V101&lt;=AD$2,(DATEDIF(AC$2,$V101,"D")/365),IF($G101&gt;AC$2,(DATEDIF($G101,AD$2,"D")/365),1)))))))</f>
        <v>0</v>
      </c>
      <c r="AE101" s="53">
        <f>IF($V101&lt;=AD$2,0,IF($O101&lt;=AD$2,0,IF($G101&gt;=AE$2,0,IF($K101&gt;=$J101,0,IF($O101&lt;=AE$2,($J101-(SUM($K101,SUM($Z101:AD101)))),IF($L101=$D$139,(($J101-$K101)/$P101),(($J101-SUM($Z101:AD101))*$Q101))*IF($V101&lt;=AE$2,(DATEDIF(AD$2,$V101,"D")/365),IF($G101&gt;AD$2,(DATEDIF($G101,AE$2,"D")/365),1)))))))</f>
        <v>0</v>
      </c>
      <c r="AF101" s="53">
        <f>IF($V101&lt;=AE$2,0,IF($O101&lt;=AE$2,0,IF($G101&gt;=AF$2,0,IF($K101&gt;=$J101,0,IF($O101&lt;=AF$2,($J101-(SUM($K101,SUM($Z101:AE101)))),IF($L101=$D$139,(($J101-$K101)/$P101),(($J101-SUM($Z101:AE101))*$Q101))*IF($V101&lt;=AF$2,(DATEDIF(AE$2,$V101,"D")/365),IF($G101&gt;AE$2,(DATEDIF($G101,AF$2,"D")/365),1)))))))</f>
        <v>0</v>
      </c>
      <c r="AG101" s="53">
        <f>IF($V101&lt;=AF$2,0,IF($O101&lt;=AF$2,0,IF($G101&gt;=AG$2,0,IF($K101&gt;=$J101,0,IF($O101&lt;=AG$2,($J101-(SUM($K101,SUM($Z101:AF101)))),IF($L101=$D$139,(($J101-$K101)/$P101),(($J101-SUM($Z101:AF101))*$Q101))*IF($V101&lt;=AG$2,(DATEDIF(AF$2,$V101,"D")/365),IF($G101&gt;AF$2,(DATEDIF($G101,AG$2,"D")/365),1)))))))</f>
        <v>0</v>
      </c>
      <c r="AH101" s="53">
        <f>IF($V101&lt;=AG$2,0,IF($O101&lt;=AG$2,0,IF($G101&gt;=AH$2,0,IF($K101&gt;=$J101,0,IF($O101&lt;=AH$2,($J101-(SUM($K101,SUM($Z101:AG101)))),IF($L101=$D$139,(($J101-$K101)/$P101),(($J101-SUM($Z101:AG101))*$Q101))*IF($V101&lt;=AH$2,(DATEDIF(AG$2,$V101,"D")/365),IF($G101&gt;AG$2,(DATEDIF($G101,AH$2,"D")/365),1)))))))</f>
        <v>0</v>
      </c>
      <c r="AI101" s="53">
        <f>IF($V101&lt;=AH$2,0,IF($O101&lt;=AH$2,0,IF($G101&gt;=AI$2,0,IF($K101&gt;=$J101,0,IF($O101&lt;=AI$2,($J101-(SUM($K101,SUM($Z101:AH101)))),IF($L101=$D$139,(($J101-$K101)/$P101),(($J101-SUM($Z101:AH101))*$Q101))*IF($V101&lt;=AI$2,(DATEDIF(AH$2,$V101,"D")/365),IF($G101&gt;AH$2,(DATEDIF($G101,AI$2,"D")/365),1)))))))</f>
        <v>0</v>
      </c>
      <c r="AJ101" s="53">
        <f>IF($V101&lt;=AI$2,0,IF($O101&lt;=AI$2,0,IF($G101&gt;=AJ$2,0,IF($K101&gt;=$J101,0,IF($O101&lt;=AJ$2,($J101-(SUM($K101,SUM($Z101:AI101)))),IF($L101=$D$139,(($J101-$K101)/$P101),(($J101-SUM($Z101:AI101))*$Q101))*IF($V101&lt;=AJ$2,(DATEDIF(AI$2,$V101,"D")/365),IF($G101&gt;AI$2,(DATEDIF($G101,AJ$2,"D")/365),1)))))))</f>
        <v>0</v>
      </c>
      <c r="AK101" s="53">
        <f>IF($V101&lt;=AJ$2,0,IF($O101&lt;=AJ$2,0,IF($G101&gt;=AK$2,0,IF($K101&gt;=$J101,0,IF($O101&lt;=AK$2,($J101-(SUM($K101,SUM($Z101:AJ101)))),IF($L101=$D$139,(($J101-$K101)/$P101),(($J101-SUM($Z101:AJ101))*$Q101))*IF($V101&lt;=AK$2,(DATEDIF(AJ$2,$V101,"D")/365),IF($G101&gt;AJ$2,(DATEDIF($G101,AK$2,"D")/365),1)))))))</f>
        <v>0</v>
      </c>
      <c r="AL101" s="53">
        <f>IF($V101&lt;=AK$2,0,IF($O101&lt;=AK$2,0,IF($G101&gt;=AL$2,0,IF($K101&gt;=$J101,0,IF($O101&lt;=AL$2,($J101-(SUM($K101,SUM($Z101:AK101)))),IF($L101=$D$139,(($J101-$K101)/$P101),(($J101-SUM($Z101:AK101))*$Q101))*IF($V101&lt;=AL$2,(DATEDIF(AK$2,$V101,"D")/365),IF($G101&gt;AK$2,(DATEDIF($G101,AL$2,"D")/365),1)))))))</f>
        <v>0</v>
      </c>
      <c r="AM101" s="53">
        <f>IF($V101&lt;=AL$2,0,IF($O101&lt;=AL$2,0,IF($G101&gt;=AM$2,0,IF($K101&gt;=$J101,0,IF($O101&lt;=AM$2,($J101-(SUM($K101,SUM($Z101:AL101)))),IF($L101=$D$139,(($J101-$K101)/$P101),(($J101-SUM($Z101:AL101))*$Q101))*IF($V101&lt;=AM$2,(DATEDIF(AL$2,$V101,"D")/365),IF($G101&gt;AL$2,(DATEDIF($G101,AM$2,"D")/365),1)))))))</f>
        <v>0</v>
      </c>
      <c r="AN101" s="53">
        <f>IF($V101&lt;=AM$2,0,IF($O101&lt;=AM$2,0,IF($G101&gt;=AN$2,0,IF($K101&gt;=$J101,0,IF($O101&lt;=AN$2,($J101-(SUM($K101,SUM($Z101:AM101)))),IF($L101=$D$139,(($J101-$K101)/$P101),(($J101-SUM($Z101:AM101))*$Q101))*IF($V101&lt;=AN$2,(DATEDIF(AM$2,$V101,"D")/365),IF($G101&gt;AM$2,(DATEDIF($G101,AN$2,"D")/365),1)))))))</f>
        <v>0</v>
      </c>
      <c r="AO101" s="53">
        <f>IF($V101&lt;=AN$2,0,IF($O101&lt;=AN$2,0,IF($G101&gt;=AO$2,0,IF($K101&gt;=$J101,0,IF($O101&lt;=AO$2,($J101-(SUM($K101,SUM($Z101:AN101)))),IF($L101=$D$139,(($J101-$K101)/$P101),(($J101-SUM($Z101:AN101))*$Q101))*IF($V101&lt;=AO$2,(DATEDIF(AN$2,$V101,"D")/365),IF($G101&gt;AN$2,(DATEDIF($G101,AO$2,"D")/365),1)))))))</f>
        <v>0</v>
      </c>
      <c r="AP101" s="53">
        <f>IF($V101&lt;=AO$2,0,IF($O101&lt;=AO$2,0,IF($G101&gt;=AP$2,0,IF($K101&gt;=$J101,0,IF($O101&lt;=AP$2,($J101-(SUM($K101,SUM($Z101:AO101)))),IF($L101=$D$139,(($J101-$K101)/$P101),(($J101-SUM($Z101:AO101))*$Q101))*IF($V101&lt;=AP$2,(DATEDIF(AO$2,$V101,"D")/365),IF($G101&gt;AO$2,(DATEDIF($G101,AP$2,"D")/365),1)))))))</f>
        <v>0</v>
      </c>
      <c r="AQ101" s="53">
        <f>IF($V101&lt;=AP$2,0,IF($O101&lt;=AP$2,0,IF($G101&gt;=AQ$2,0,IF($K101&gt;=$J101,0,IF($O101&lt;=AQ$2,($J101-(SUM($K101,SUM($Z101:AP101)))),IF($L101=$D$139,(($J101-$K101)/$P101),(($J101-SUM($Z101:AP101))*$Q101))*IF($V101&lt;=AQ$2,(DATEDIF(AP$2,$V101,"D")/365),IF($G101&gt;AP$2,(DATEDIF($G101,AQ$2,"D")/365),1)))))))</f>
        <v>0</v>
      </c>
      <c r="AR101" s="53">
        <f>IF($V101&lt;=AQ$2,0,IF($O101&lt;=AQ$2,0,IF($G101&gt;=AR$2,0,IF($K101&gt;=$J101,0,IF($O101&lt;=AR$2,($J101-(SUM($K101,SUM($Z101:AQ101)))),IF($L101=$D$139,(($J101-$K101)/$P101),(($J101-SUM($Z101:AQ101))*$Q101))*IF($V101&lt;=AR$2,(DATEDIF(AQ$2,$V101,"D")/365),IF($G101&gt;AQ$2,(DATEDIF($G101,AR$2,"D")/365),1)))))))</f>
        <v>0</v>
      </c>
      <c r="AS101" s="53">
        <f>IF($V101&lt;=AR$2,0,IF($O101&lt;=AR$2,0,IF($G101&gt;=AS$2,0,IF($K101&gt;=$J101,0,IF($O101&lt;=AS$2,($J101-(SUM($K101,SUM($Z101:AR101)))),IF($L101=$D$139,(($J101-$K101)/$P101),(($J101-SUM($Z101:AR101))*$Q101))*IF($V101&lt;=AS$2,(DATEDIF(AR$2,$V101,"D")/365),IF($G101&gt;AR$2,(DATEDIF($G101,AS$2,"D")/365),1)))))))</f>
        <v>0</v>
      </c>
      <c r="AT101" s="53">
        <f>IF($V101&lt;=AS$2,0,IF($O101&lt;=AS$2,0,IF($G101&gt;=AT$2,0,IF($K101&gt;=$J101,0,IF($O101&lt;=AT$2,($J101-(SUM($K101,SUM($Z101:AS101)))),IF($L101=$D$139,(($J101-$K101)/$P101),(($J101-SUM($Z101:AS101))*$Q101))*IF($V101&lt;=AT$2,(DATEDIF(AS$2,$V101,"D")/365),IF($G101&gt;AS$2,(DATEDIF($G101,AT$2,"D")/365),1)))))))</f>
        <v>0</v>
      </c>
      <c r="AU101" s="53">
        <f>IF($V101&lt;=AT$2,0,IF($O101&lt;=AT$2,0,IF($G101&gt;=AU$2,0,IF($K101&gt;=$J101,0,IF($O101&lt;=AU$2,($J101-(SUM($K101,SUM($Z101:AT101)))),IF($L101=$D$139,(($J101-$K101)/$P101),(($J101-SUM($Z101:AT101))*$Q101))*IF($V101&lt;=AU$2,(DATEDIF(AT$2,$V101,"D")/365),IF($G101&gt;AT$2,(DATEDIF($G101,AU$2,"D")/365),1)))))))</f>
        <v>0</v>
      </c>
      <c r="AV101" s="53">
        <f>IF($V101&lt;=AU$2,0,IF($O101&lt;=AU$2,0,IF($G101&gt;=AV$2,0,IF($K101&gt;=$J101,0,IF($O101&lt;=AV$2,($J101-(SUM($K101,SUM($Z101:AU101)))),IF($L101=$D$139,(($J101-$K101)/$P101),(($J101-SUM($Z101:AU101))*$Q101))*IF($V101&lt;=AV$2,(DATEDIF(AU$2,$V101,"D")/365),IF($G101&gt;AU$2,(DATEDIF($G101,AV$2,"D")/365),1)))))))</f>
        <v>0</v>
      </c>
      <c r="AW101" s="53">
        <f>IF($V101&lt;=AV$2,0,IF($O101&lt;=AV$2,0,IF($G101&gt;=AW$2,0,IF($K101&gt;=$J101,0,IF($O101&lt;=AW$2,($J101-(SUM($K101,SUM($Z101:AV101)))),IF($L101=$D$139,(($J101-$K101)/$P101),(($J101-SUM($Z101:AV101))*$Q101))*IF($V101&lt;=AW$2,(DATEDIF(AV$2,$V101,"D")/365),IF($G101&gt;AV$2,(DATEDIF($G101,AW$2,"D")/365),1)))))))</f>
        <v>0</v>
      </c>
      <c r="AX101" s="53">
        <f>IF($V101&lt;=AW$2,0,IF($O101&lt;=AW$2,0,IF($G101&gt;=AX$2,0,IF($K101&gt;=$J101,0,IF($O101&lt;=AX$2,($J101-(SUM($K101,SUM($Z101:AW101)))),IF($L101=$D$139,(($J101-$K101)/$P101),(($J101-SUM($Z101:AW101))*$Q101))*IF($V101&lt;=AX$2,(DATEDIF(AW$2,$V101,"D")/365),IF($G101&gt;AW$2,(DATEDIF($G101,AX$2,"D")/365),1)))))))</f>
        <v>0</v>
      </c>
      <c r="AY101" s="53">
        <f>IF($V101&lt;=AX$2,0,IF($O101&lt;=AX$2,0,IF($G101&gt;=AY$2,0,IF($K101&gt;=$J101,0,IF($O101&lt;=AY$2,($J101-(SUM($K101,SUM($Z101:AX101)))),IF($L101=$D$139,(($J101-$K101)/$P101),(($J101-SUM($Z101:AX101))*$Q101))*IF($V101&lt;=AY$2,(DATEDIF(AX$2,$V101,"D")/365),IF($G101&gt;AX$2,(DATEDIF($G101,AY$2,"D")/365),1)))))))</f>
        <v>0</v>
      </c>
      <c r="AZ101" s="52"/>
      <c r="BA101" s="52"/>
      <c r="BB101" s="126">
        <f>IF($V101&lt;=BB$2,0,IF($G101&gt;=BB$2,0,IF($G101&gt;$W$3,(J101-Z101),IF($G101&lt;=$W$3,J101-SUM(W101,$Z101:Z101),0))))</f>
        <v>0</v>
      </c>
      <c r="BC101" s="53">
        <f t="shared" si="40"/>
        <v>0</v>
      </c>
      <c r="BD101" s="52">
        <f t="shared" si="40"/>
        <v>0</v>
      </c>
      <c r="BE101" s="53">
        <f t="shared" si="40"/>
        <v>0</v>
      </c>
      <c r="BF101" s="52">
        <f t="shared" si="40"/>
        <v>0</v>
      </c>
      <c r="BG101" s="53">
        <f t="shared" si="40"/>
        <v>0</v>
      </c>
      <c r="BH101" s="52">
        <f t="shared" si="40"/>
        <v>0</v>
      </c>
      <c r="BI101" s="53">
        <f t="shared" si="40"/>
        <v>0</v>
      </c>
      <c r="BJ101" s="52">
        <f t="shared" si="40"/>
        <v>0</v>
      </c>
      <c r="BK101" s="53">
        <f t="shared" si="40"/>
        <v>0</v>
      </c>
      <c r="BL101" s="52">
        <f t="shared" si="40"/>
        <v>0</v>
      </c>
      <c r="BM101" s="53">
        <f t="shared" si="40"/>
        <v>0</v>
      </c>
      <c r="BN101" s="52">
        <f t="shared" si="40"/>
        <v>0</v>
      </c>
      <c r="BO101" s="53">
        <f t="shared" si="40"/>
        <v>0</v>
      </c>
      <c r="BP101" s="52">
        <f t="shared" si="40"/>
        <v>0</v>
      </c>
      <c r="BQ101" s="53">
        <f t="shared" si="40"/>
        <v>0</v>
      </c>
      <c r="BR101" s="52">
        <f t="shared" si="40"/>
        <v>0</v>
      </c>
      <c r="BS101" s="53">
        <f t="shared" si="39"/>
        <v>0</v>
      </c>
      <c r="BT101" s="52">
        <f t="shared" si="39"/>
        <v>0</v>
      </c>
      <c r="BU101" s="53">
        <f t="shared" si="39"/>
        <v>0</v>
      </c>
      <c r="BV101" s="52">
        <f t="shared" si="38"/>
        <v>0</v>
      </c>
      <c r="BW101" s="53">
        <f t="shared" si="38"/>
        <v>0</v>
      </c>
      <c r="BX101" s="52">
        <f t="shared" si="38"/>
        <v>0</v>
      </c>
      <c r="BY101" s="53">
        <f t="shared" si="38"/>
        <v>0</v>
      </c>
      <c r="BZ101" s="52">
        <f t="shared" si="38"/>
        <v>0</v>
      </c>
      <c r="CA101" s="53">
        <f t="shared" si="38"/>
        <v>0</v>
      </c>
    </row>
    <row r="102" spans="1:79">
      <c r="A102" s="20">
        <v>101</v>
      </c>
      <c r="B102" s="20" t="s">
        <v>97</v>
      </c>
      <c r="C102" s="20" t="s">
        <v>126</v>
      </c>
      <c r="D102" s="2">
        <v>1985</v>
      </c>
      <c r="E102" s="3">
        <v>4</v>
      </c>
      <c r="F102" s="2">
        <v>1</v>
      </c>
      <c r="G102" s="55">
        <f t="shared" si="21"/>
        <v>31137</v>
      </c>
      <c r="H102" s="4">
        <v>0</v>
      </c>
      <c r="I102" s="1">
        <v>0</v>
      </c>
      <c r="J102" s="51">
        <f t="shared" si="22"/>
        <v>0</v>
      </c>
      <c r="K102" s="54">
        <f t="shared" si="23"/>
        <v>0</v>
      </c>
      <c r="L102" s="4" t="s">
        <v>96</v>
      </c>
      <c r="M102" s="54">
        <f t="shared" si="36"/>
        <v>30</v>
      </c>
      <c r="N102" s="53">
        <f t="shared" si="27"/>
        <v>29.019178082191782</v>
      </c>
      <c r="O102" s="55">
        <f t="shared" si="28"/>
        <v>42094</v>
      </c>
      <c r="P102" s="53">
        <f t="shared" si="29"/>
        <v>0.98082191780821759</v>
      </c>
      <c r="Q102" s="111">
        <f t="shared" si="30"/>
        <v>0</v>
      </c>
      <c r="R102" s="150" t="s">
        <v>130</v>
      </c>
      <c r="S102" s="151">
        <v>17</v>
      </c>
      <c r="T102" s="152">
        <v>4</v>
      </c>
      <c r="U102" s="151">
        <v>2035</v>
      </c>
      <c r="V102" s="116">
        <f t="shared" si="31"/>
        <v>54878</v>
      </c>
      <c r="W102" s="53">
        <f t="shared" si="32"/>
        <v>0</v>
      </c>
      <c r="X102" s="53">
        <f t="shared" si="33"/>
        <v>0</v>
      </c>
      <c r="Y102" s="53">
        <f t="shared" si="34"/>
        <v>0</v>
      </c>
      <c r="Z102" s="53">
        <f t="shared" si="35"/>
        <v>0</v>
      </c>
      <c r="AA102" s="53">
        <f>IF($V102&lt;=Z$2,0,IF($O102&lt;=Z$2,0,IF($G102&gt;=AA$2,0,IF($K102&gt;=$J102,0,IF($O102&lt;=AA$2,($J102-(SUM($K102,SUM($Z102:Z102)))),IF($L102=$D$139,(($J102-$K102)/$P102),(($J102-SUM($Z102:Z102))*$Q102))*IF($V102&lt;=AA$2,(DATEDIF(Z$2,$V102,"D")/365),IF($G102&gt;Z$2,(DATEDIF($G102,AA$2,"D")/365),1)))))))</f>
        <v>0</v>
      </c>
      <c r="AB102" s="53">
        <f>IF($V102&lt;=AA$2,0,IF($O102&lt;=AA$2,0,IF($G102&gt;=AB$2,0,IF($K102&gt;=$J102,0,IF($O102&lt;=AB$2,($J102-(SUM($K102,SUM($Z102:AA102)))),IF($L102=$D$139,(($J102-$K102)/$P102),(($J102-SUM($Z102:AA102))*$Q102))*IF($V102&lt;=AB$2,(DATEDIF(AA$2,$V102,"D")/365),IF($G102&gt;AA$2,(DATEDIF($G102,AB$2,"D")/365),1)))))))</f>
        <v>0</v>
      </c>
      <c r="AC102" s="53">
        <f>IF($V102&lt;=AB$2,0,IF($O102&lt;=AB$2,0,IF($G102&gt;=AC$2,0,IF($K102&gt;=$J102,0,IF($O102&lt;=AC$2,($J102-(SUM($K102,SUM($Z102:AB102)))),IF($L102=$D$139,(($J102-$K102)/$P102),(($J102-SUM($Z102:AB102))*$Q102))*IF($V102&lt;=AC$2,(DATEDIF(AB$2,$V102,"D")/365),IF($G102&gt;AB$2,(DATEDIF($G102,AC$2,"D")/365),1)))))))</f>
        <v>0</v>
      </c>
      <c r="AD102" s="53">
        <f>IF($V102&lt;=AC$2,0,IF($O102&lt;=AC$2,0,IF($G102&gt;=AD$2,0,IF($K102&gt;=$J102,0,IF($O102&lt;=AD$2,($J102-(SUM($K102,SUM($Z102:AC102)))),IF($L102=$D$139,(($J102-$K102)/$P102),(($J102-SUM($Z102:AC102))*$Q102))*IF($V102&lt;=AD$2,(DATEDIF(AC$2,$V102,"D")/365),IF($G102&gt;AC$2,(DATEDIF($G102,AD$2,"D")/365),1)))))))</f>
        <v>0</v>
      </c>
      <c r="AE102" s="53">
        <f>IF($V102&lt;=AD$2,0,IF($O102&lt;=AD$2,0,IF($G102&gt;=AE$2,0,IF($K102&gt;=$J102,0,IF($O102&lt;=AE$2,($J102-(SUM($K102,SUM($Z102:AD102)))),IF($L102=$D$139,(($J102-$K102)/$P102),(($J102-SUM($Z102:AD102))*$Q102))*IF($V102&lt;=AE$2,(DATEDIF(AD$2,$V102,"D")/365),IF($G102&gt;AD$2,(DATEDIF($G102,AE$2,"D")/365),1)))))))</f>
        <v>0</v>
      </c>
      <c r="AF102" s="53">
        <f>IF($V102&lt;=AE$2,0,IF($O102&lt;=AE$2,0,IF($G102&gt;=AF$2,0,IF($K102&gt;=$J102,0,IF($O102&lt;=AF$2,($J102-(SUM($K102,SUM($Z102:AE102)))),IF($L102=$D$139,(($J102-$K102)/$P102),(($J102-SUM($Z102:AE102))*$Q102))*IF($V102&lt;=AF$2,(DATEDIF(AE$2,$V102,"D")/365),IF($G102&gt;AE$2,(DATEDIF($G102,AF$2,"D")/365),1)))))))</f>
        <v>0</v>
      </c>
      <c r="AG102" s="53">
        <f>IF($V102&lt;=AF$2,0,IF($O102&lt;=AF$2,0,IF($G102&gt;=AG$2,0,IF($K102&gt;=$J102,0,IF($O102&lt;=AG$2,($J102-(SUM($K102,SUM($Z102:AF102)))),IF($L102=$D$139,(($J102-$K102)/$P102),(($J102-SUM($Z102:AF102))*$Q102))*IF($V102&lt;=AG$2,(DATEDIF(AF$2,$V102,"D")/365),IF($G102&gt;AF$2,(DATEDIF($G102,AG$2,"D")/365),1)))))))</f>
        <v>0</v>
      </c>
      <c r="AH102" s="53">
        <f>IF($V102&lt;=AG$2,0,IF($O102&lt;=AG$2,0,IF($G102&gt;=AH$2,0,IF($K102&gt;=$J102,0,IF($O102&lt;=AH$2,($J102-(SUM($K102,SUM($Z102:AG102)))),IF($L102=$D$139,(($J102-$K102)/$P102),(($J102-SUM($Z102:AG102))*$Q102))*IF($V102&lt;=AH$2,(DATEDIF(AG$2,$V102,"D")/365),IF($G102&gt;AG$2,(DATEDIF($G102,AH$2,"D")/365),1)))))))</f>
        <v>0</v>
      </c>
      <c r="AI102" s="53">
        <f>IF($V102&lt;=AH$2,0,IF($O102&lt;=AH$2,0,IF($G102&gt;=AI$2,0,IF($K102&gt;=$J102,0,IF($O102&lt;=AI$2,($J102-(SUM($K102,SUM($Z102:AH102)))),IF($L102=$D$139,(($J102-$K102)/$P102),(($J102-SUM($Z102:AH102))*$Q102))*IF($V102&lt;=AI$2,(DATEDIF(AH$2,$V102,"D")/365),IF($G102&gt;AH$2,(DATEDIF($G102,AI$2,"D")/365),1)))))))</f>
        <v>0</v>
      </c>
      <c r="AJ102" s="53">
        <f>IF($V102&lt;=AI$2,0,IF($O102&lt;=AI$2,0,IF($G102&gt;=AJ$2,0,IF($K102&gt;=$J102,0,IF($O102&lt;=AJ$2,($J102-(SUM($K102,SUM($Z102:AI102)))),IF($L102=$D$139,(($J102-$K102)/$P102),(($J102-SUM($Z102:AI102))*$Q102))*IF($V102&lt;=AJ$2,(DATEDIF(AI$2,$V102,"D")/365),IF($G102&gt;AI$2,(DATEDIF($G102,AJ$2,"D")/365),1)))))))</f>
        <v>0</v>
      </c>
      <c r="AK102" s="53">
        <f>IF($V102&lt;=AJ$2,0,IF($O102&lt;=AJ$2,0,IF($G102&gt;=AK$2,0,IF($K102&gt;=$J102,0,IF($O102&lt;=AK$2,($J102-(SUM($K102,SUM($Z102:AJ102)))),IF($L102=$D$139,(($J102-$K102)/$P102),(($J102-SUM($Z102:AJ102))*$Q102))*IF($V102&lt;=AK$2,(DATEDIF(AJ$2,$V102,"D")/365),IF($G102&gt;AJ$2,(DATEDIF($G102,AK$2,"D")/365),1)))))))</f>
        <v>0</v>
      </c>
      <c r="AL102" s="53">
        <f>IF($V102&lt;=AK$2,0,IF($O102&lt;=AK$2,0,IF($G102&gt;=AL$2,0,IF($K102&gt;=$J102,0,IF($O102&lt;=AL$2,($J102-(SUM($K102,SUM($Z102:AK102)))),IF($L102=$D$139,(($J102-$K102)/$P102),(($J102-SUM($Z102:AK102))*$Q102))*IF($V102&lt;=AL$2,(DATEDIF(AK$2,$V102,"D")/365),IF($G102&gt;AK$2,(DATEDIF($G102,AL$2,"D")/365),1)))))))</f>
        <v>0</v>
      </c>
      <c r="AM102" s="53">
        <f>IF($V102&lt;=AL$2,0,IF($O102&lt;=AL$2,0,IF($G102&gt;=AM$2,0,IF($K102&gt;=$J102,0,IF($O102&lt;=AM$2,($J102-(SUM($K102,SUM($Z102:AL102)))),IF($L102=$D$139,(($J102-$K102)/$P102),(($J102-SUM($Z102:AL102))*$Q102))*IF($V102&lt;=AM$2,(DATEDIF(AL$2,$V102,"D")/365),IF($G102&gt;AL$2,(DATEDIF($G102,AM$2,"D")/365),1)))))))</f>
        <v>0</v>
      </c>
      <c r="AN102" s="53">
        <f>IF($V102&lt;=AM$2,0,IF($O102&lt;=AM$2,0,IF($G102&gt;=AN$2,0,IF($K102&gt;=$J102,0,IF($O102&lt;=AN$2,($J102-(SUM($K102,SUM($Z102:AM102)))),IF($L102=$D$139,(($J102-$K102)/$P102),(($J102-SUM($Z102:AM102))*$Q102))*IF($V102&lt;=AN$2,(DATEDIF(AM$2,$V102,"D")/365),IF($G102&gt;AM$2,(DATEDIF($G102,AN$2,"D")/365),1)))))))</f>
        <v>0</v>
      </c>
      <c r="AO102" s="53">
        <f>IF($V102&lt;=AN$2,0,IF($O102&lt;=AN$2,0,IF($G102&gt;=AO$2,0,IF($K102&gt;=$J102,0,IF($O102&lt;=AO$2,($J102-(SUM($K102,SUM($Z102:AN102)))),IF($L102=$D$139,(($J102-$K102)/$P102),(($J102-SUM($Z102:AN102))*$Q102))*IF($V102&lt;=AO$2,(DATEDIF(AN$2,$V102,"D")/365),IF($G102&gt;AN$2,(DATEDIF($G102,AO$2,"D")/365),1)))))))</f>
        <v>0</v>
      </c>
      <c r="AP102" s="53">
        <f>IF($V102&lt;=AO$2,0,IF($O102&lt;=AO$2,0,IF($G102&gt;=AP$2,0,IF($K102&gt;=$J102,0,IF($O102&lt;=AP$2,($J102-(SUM($K102,SUM($Z102:AO102)))),IF($L102=$D$139,(($J102-$K102)/$P102),(($J102-SUM($Z102:AO102))*$Q102))*IF($V102&lt;=AP$2,(DATEDIF(AO$2,$V102,"D")/365),IF($G102&gt;AO$2,(DATEDIF($G102,AP$2,"D")/365),1)))))))</f>
        <v>0</v>
      </c>
      <c r="AQ102" s="53">
        <f>IF($V102&lt;=AP$2,0,IF($O102&lt;=AP$2,0,IF($G102&gt;=AQ$2,0,IF($K102&gt;=$J102,0,IF($O102&lt;=AQ$2,($J102-(SUM($K102,SUM($Z102:AP102)))),IF($L102=$D$139,(($J102-$K102)/$P102),(($J102-SUM($Z102:AP102))*$Q102))*IF($V102&lt;=AQ$2,(DATEDIF(AP$2,$V102,"D")/365),IF($G102&gt;AP$2,(DATEDIF($G102,AQ$2,"D")/365),1)))))))</f>
        <v>0</v>
      </c>
      <c r="AR102" s="53">
        <f>IF($V102&lt;=AQ$2,0,IF($O102&lt;=AQ$2,0,IF($G102&gt;=AR$2,0,IF($K102&gt;=$J102,0,IF($O102&lt;=AR$2,($J102-(SUM($K102,SUM($Z102:AQ102)))),IF($L102=$D$139,(($J102-$K102)/$P102),(($J102-SUM($Z102:AQ102))*$Q102))*IF($V102&lt;=AR$2,(DATEDIF(AQ$2,$V102,"D")/365),IF($G102&gt;AQ$2,(DATEDIF($G102,AR$2,"D")/365),1)))))))</f>
        <v>0</v>
      </c>
      <c r="AS102" s="53">
        <f>IF($V102&lt;=AR$2,0,IF($O102&lt;=AR$2,0,IF($G102&gt;=AS$2,0,IF($K102&gt;=$J102,0,IF($O102&lt;=AS$2,($J102-(SUM($K102,SUM($Z102:AR102)))),IF($L102=$D$139,(($J102-$K102)/$P102),(($J102-SUM($Z102:AR102))*$Q102))*IF($V102&lt;=AS$2,(DATEDIF(AR$2,$V102,"D")/365),IF($G102&gt;AR$2,(DATEDIF($G102,AS$2,"D")/365),1)))))))</f>
        <v>0</v>
      </c>
      <c r="AT102" s="53">
        <f>IF($V102&lt;=AS$2,0,IF($O102&lt;=AS$2,0,IF($G102&gt;=AT$2,0,IF($K102&gt;=$J102,0,IF($O102&lt;=AT$2,($J102-(SUM($K102,SUM($Z102:AS102)))),IF($L102=$D$139,(($J102-$K102)/$P102),(($J102-SUM($Z102:AS102))*$Q102))*IF($V102&lt;=AT$2,(DATEDIF(AS$2,$V102,"D")/365),IF($G102&gt;AS$2,(DATEDIF($G102,AT$2,"D")/365),1)))))))</f>
        <v>0</v>
      </c>
      <c r="AU102" s="53">
        <f>IF($V102&lt;=AT$2,0,IF($O102&lt;=AT$2,0,IF($G102&gt;=AU$2,0,IF($K102&gt;=$J102,0,IF($O102&lt;=AU$2,($J102-(SUM($K102,SUM($Z102:AT102)))),IF($L102=$D$139,(($J102-$K102)/$P102),(($J102-SUM($Z102:AT102))*$Q102))*IF($V102&lt;=AU$2,(DATEDIF(AT$2,$V102,"D")/365),IF($G102&gt;AT$2,(DATEDIF($G102,AU$2,"D")/365),1)))))))</f>
        <v>0</v>
      </c>
      <c r="AV102" s="53">
        <f>IF($V102&lt;=AU$2,0,IF($O102&lt;=AU$2,0,IF($G102&gt;=AV$2,0,IF($K102&gt;=$J102,0,IF($O102&lt;=AV$2,($J102-(SUM($K102,SUM($Z102:AU102)))),IF($L102=$D$139,(($J102-$K102)/$P102),(($J102-SUM($Z102:AU102))*$Q102))*IF($V102&lt;=AV$2,(DATEDIF(AU$2,$V102,"D")/365),IF($G102&gt;AU$2,(DATEDIF($G102,AV$2,"D")/365),1)))))))</f>
        <v>0</v>
      </c>
      <c r="AW102" s="53">
        <f>IF($V102&lt;=AV$2,0,IF($O102&lt;=AV$2,0,IF($G102&gt;=AW$2,0,IF($K102&gt;=$J102,0,IF($O102&lt;=AW$2,($J102-(SUM($K102,SUM($Z102:AV102)))),IF($L102=$D$139,(($J102-$K102)/$P102),(($J102-SUM($Z102:AV102))*$Q102))*IF($V102&lt;=AW$2,(DATEDIF(AV$2,$V102,"D")/365),IF($G102&gt;AV$2,(DATEDIF($G102,AW$2,"D")/365),1)))))))</f>
        <v>0</v>
      </c>
      <c r="AX102" s="53">
        <f>IF($V102&lt;=AW$2,0,IF($O102&lt;=AW$2,0,IF($G102&gt;=AX$2,0,IF($K102&gt;=$J102,0,IF($O102&lt;=AX$2,($J102-(SUM($K102,SUM($Z102:AW102)))),IF($L102=$D$139,(($J102-$K102)/$P102),(($J102-SUM($Z102:AW102))*$Q102))*IF($V102&lt;=AX$2,(DATEDIF(AW$2,$V102,"D")/365),IF($G102&gt;AW$2,(DATEDIF($G102,AX$2,"D")/365),1)))))))</f>
        <v>0</v>
      </c>
      <c r="AY102" s="53">
        <f>IF($V102&lt;=AX$2,0,IF($O102&lt;=AX$2,0,IF($G102&gt;=AY$2,0,IF($K102&gt;=$J102,0,IF($O102&lt;=AY$2,($J102-(SUM($K102,SUM($Z102:AX102)))),IF($L102=$D$139,(($J102-$K102)/$P102),(($J102-SUM($Z102:AX102))*$Q102))*IF($V102&lt;=AY$2,(DATEDIF(AX$2,$V102,"D")/365),IF($G102&gt;AX$2,(DATEDIF($G102,AY$2,"D")/365),1)))))))</f>
        <v>0</v>
      </c>
      <c r="AZ102" s="52"/>
      <c r="BA102" s="52"/>
      <c r="BB102" s="126">
        <f>IF($V102&lt;=BB$2,0,IF($G102&gt;=BB$2,0,IF($G102&gt;$W$3,(J102-Z102),IF($G102&lt;=$W$3,J102-SUM(W102,$Z102:Z102),0))))</f>
        <v>0</v>
      </c>
      <c r="BC102" s="53">
        <f t="shared" si="40"/>
        <v>0</v>
      </c>
      <c r="BD102" s="52">
        <f t="shared" si="40"/>
        <v>0</v>
      </c>
      <c r="BE102" s="53">
        <f t="shared" si="40"/>
        <v>0</v>
      </c>
      <c r="BF102" s="52">
        <f t="shared" si="40"/>
        <v>0</v>
      </c>
      <c r="BG102" s="53">
        <f t="shared" si="40"/>
        <v>0</v>
      </c>
      <c r="BH102" s="52">
        <f t="shared" si="40"/>
        <v>0</v>
      </c>
      <c r="BI102" s="53">
        <f t="shared" si="40"/>
        <v>0</v>
      </c>
      <c r="BJ102" s="52">
        <f t="shared" si="40"/>
        <v>0</v>
      </c>
      <c r="BK102" s="53">
        <f t="shared" si="40"/>
        <v>0</v>
      </c>
      <c r="BL102" s="52">
        <f t="shared" si="40"/>
        <v>0</v>
      </c>
      <c r="BM102" s="53">
        <f t="shared" si="40"/>
        <v>0</v>
      </c>
      <c r="BN102" s="52">
        <f t="shared" si="40"/>
        <v>0</v>
      </c>
      <c r="BO102" s="53">
        <f t="shared" si="40"/>
        <v>0</v>
      </c>
      <c r="BP102" s="52">
        <f t="shared" si="40"/>
        <v>0</v>
      </c>
      <c r="BQ102" s="53">
        <f t="shared" si="40"/>
        <v>0</v>
      </c>
      <c r="BR102" s="52">
        <f t="shared" si="40"/>
        <v>0</v>
      </c>
      <c r="BS102" s="53">
        <f t="shared" si="39"/>
        <v>0</v>
      </c>
      <c r="BT102" s="52">
        <f t="shared" si="39"/>
        <v>0</v>
      </c>
      <c r="BU102" s="53">
        <f t="shared" si="39"/>
        <v>0</v>
      </c>
      <c r="BV102" s="52">
        <f t="shared" si="38"/>
        <v>0</v>
      </c>
      <c r="BW102" s="53">
        <f t="shared" si="38"/>
        <v>0</v>
      </c>
      <c r="BX102" s="52">
        <f t="shared" si="38"/>
        <v>0</v>
      </c>
      <c r="BY102" s="53">
        <f t="shared" si="38"/>
        <v>0</v>
      </c>
      <c r="BZ102" s="52">
        <f t="shared" si="38"/>
        <v>0</v>
      </c>
      <c r="CA102" s="53">
        <f t="shared" si="38"/>
        <v>0</v>
      </c>
    </row>
    <row r="103" spans="1:79">
      <c r="A103" s="20">
        <v>102</v>
      </c>
      <c r="B103" s="20" t="s">
        <v>97</v>
      </c>
      <c r="C103" s="20" t="s">
        <v>126</v>
      </c>
      <c r="D103" s="2">
        <v>1985</v>
      </c>
      <c r="E103" s="3">
        <v>4</v>
      </c>
      <c r="F103" s="2">
        <v>1</v>
      </c>
      <c r="G103" s="55">
        <f t="shared" si="21"/>
        <v>31137</v>
      </c>
      <c r="H103" s="4">
        <v>0</v>
      </c>
      <c r="I103" s="1">
        <v>0</v>
      </c>
      <c r="J103" s="51">
        <f t="shared" si="22"/>
        <v>0</v>
      </c>
      <c r="K103" s="54">
        <f t="shared" si="23"/>
        <v>0</v>
      </c>
      <c r="L103" s="4" t="s">
        <v>96</v>
      </c>
      <c r="M103" s="54">
        <f t="shared" si="36"/>
        <v>30</v>
      </c>
      <c r="N103" s="53">
        <f t="shared" si="27"/>
        <v>29.019178082191782</v>
      </c>
      <c r="O103" s="55">
        <f t="shared" si="28"/>
        <v>42094</v>
      </c>
      <c r="P103" s="53">
        <f t="shared" si="29"/>
        <v>0.98082191780821759</v>
      </c>
      <c r="Q103" s="111">
        <f t="shared" si="30"/>
        <v>0</v>
      </c>
      <c r="R103" s="150" t="s">
        <v>130</v>
      </c>
      <c r="S103" s="151">
        <v>17</v>
      </c>
      <c r="T103" s="152">
        <v>4</v>
      </c>
      <c r="U103" s="151">
        <v>2035</v>
      </c>
      <c r="V103" s="116">
        <f t="shared" si="31"/>
        <v>54878</v>
      </c>
      <c r="W103" s="53">
        <f t="shared" si="32"/>
        <v>0</v>
      </c>
      <c r="X103" s="53">
        <f t="shared" si="33"/>
        <v>0</v>
      </c>
      <c r="Y103" s="53">
        <f t="shared" si="34"/>
        <v>0</v>
      </c>
      <c r="Z103" s="53">
        <f t="shared" si="35"/>
        <v>0</v>
      </c>
      <c r="AA103" s="53">
        <f>IF($V103&lt;=Z$2,0,IF($O103&lt;=Z$2,0,IF($G103&gt;=AA$2,0,IF($K103&gt;=$J103,0,IF($O103&lt;=AA$2,($J103-(SUM($K103,SUM($Z103:Z103)))),IF($L103=$D$139,(($J103-$K103)/$P103),(($J103-SUM($Z103:Z103))*$Q103))*IF($V103&lt;=AA$2,(DATEDIF(Z$2,$V103,"D")/365),IF($G103&gt;Z$2,(DATEDIF($G103,AA$2,"D")/365),1)))))))</f>
        <v>0</v>
      </c>
      <c r="AB103" s="53">
        <f>IF($V103&lt;=AA$2,0,IF($O103&lt;=AA$2,0,IF($G103&gt;=AB$2,0,IF($K103&gt;=$J103,0,IF($O103&lt;=AB$2,($J103-(SUM($K103,SUM($Z103:AA103)))),IF($L103=$D$139,(($J103-$K103)/$P103),(($J103-SUM($Z103:AA103))*$Q103))*IF($V103&lt;=AB$2,(DATEDIF(AA$2,$V103,"D")/365),IF($G103&gt;AA$2,(DATEDIF($G103,AB$2,"D")/365),1)))))))</f>
        <v>0</v>
      </c>
      <c r="AC103" s="53">
        <f>IF($V103&lt;=AB$2,0,IF($O103&lt;=AB$2,0,IF($G103&gt;=AC$2,0,IF($K103&gt;=$J103,0,IF($O103&lt;=AC$2,($J103-(SUM($K103,SUM($Z103:AB103)))),IF($L103=$D$139,(($J103-$K103)/$P103),(($J103-SUM($Z103:AB103))*$Q103))*IF($V103&lt;=AC$2,(DATEDIF(AB$2,$V103,"D")/365),IF($G103&gt;AB$2,(DATEDIF($G103,AC$2,"D")/365),1)))))))</f>
        <v>0</v>
      </c>
      <c r="AD103" s="53">
        <f>IF($V103&lt;=AC$2,0,IF($O103&lt;=AC$2,0,IF($G103&gt;=AD$2,0,IF($K103&gt;=$J103,0,IF($O103&lt;=AD$2,($J103-(SUM($K103,SUM($Z103:AC103)))),IF($L103=$D$139,(($J103-$K103)/$P103),(($J103-SUM($Z103:AC103))*$Q103))*IF($V103&lt;=AD$2,(DATEDIF(AC$2,$V103,"D")/365),IF($G103&gt;AC$2,(DATEDIF($G103,AD$2,"D")/365),1)))))))</f>
        <v>0</v>
      </c>
      <c r="AE103" s="53">
        <f>IF($V103&lt;=AD$2,0,IF($O103&lt;=AD$2,0,IF($G103&gt;=AE$2,0,IF($K103&gt;=$J103,0,IF($O103&lt;=AE$2,($J103-(SUM($K103,SUM($Z103:AD103)))),IF($L103=$D$139,(($J103-$K103)/$P103),(($J103-SUM($Z103:AD103))*$Q103))*IF($V103&lt;=AE$2,(DATEDIF(AD$2,$V103,"D")/365),IF($G103&gt;AD$2,(DATEDIF($G103,AE$2,"D")/365),1)))))))</f>
        <v>0</v>
      </c>
      <c r="AF103" s="53">
        <f>IF($V103&lt;=AE$2,0,IF($O103&lt;=AE$2,0,IF($G103&gt;=AF$2,0,IF($K103&gt;=$J103,0,IF($O103&lt;=AF$2,($J103-(SUM($K103,SUM($Z103:AE103)))),IF($L103=$D$139,(($J103-$K103)/$P103),(($J103-SUM($Z103:AE103))*$Q103))*IF($V103&lt;=AF$2,(DATEDIF(AE$2,$V103,"D")/365),IF($G103&gt;AE$2,(DATEDIF($G103,AF$2,"D")/365),1)))))))</f>
        <v>0</v>
      </c>
      <c r="AG103" s="53">
        <f>IF($V103&lt;=AF$2,0,IF($O103&lt;=AF$2,0,IF($G103&gt;=AG$2,0,IF($K103&gt;=$J103,0,IF($O103&lt;=AG$2,($J103-(SUM($K103,SUM($Z103:AF103)))),IF($L103=$D$139,(($J103-$K103)/$P103),(($J103-SUM($Z103:AF103))*$Q103))*IF($V103&lt;=AG$2,(DATEDIF(AF$2,$V103,"D")/365),IF($G103&gt;AF$2,(DATEDIF($G103,AG$2,"D")/365),1)))))))</f>
        <v>0</v>
      </c>
      <c r="AH103" s="53">
        <f>IF($V103&lt;=AG$2,0,IF($O103&lt;=AG$2,0,IF($G103&gt;=AH$2,0,IF($K103&gt;=$J103,0,IF($O103&lt;=AH$2,($J103-(SUM($K103,SUM($Z103:AG103)))),IF($L103=$D$139,(($J103-$K103)/$P103),(($J103-SUM($Z103:AG103))*$Q103))*IF($V103&lt;=AH$2,(DATEDIF(AG$2,$V103,"D")/365),IF($G103&gt;AG$2,(DATEDIF($G103,AH$2,"D")/365),1)))))))</f>
        <v>0</v>
      </c>
      <c r="AI103" s="53">
        <f>IF($V103&lt;=AH$2,0,IF($O103&lt;=AH$2,0,IF($G103&gt;=AI$2,0,IF($K103&gt;=$J103,0,IF($O103&lt;=AI$2,($J103-(SUM($K103,SUM($Z103:AH103)))),IF($L103=$D$139,(($J103-$K103)/$P103),(($J103-SUM($Z103:AH103))*$Q103))*IF($V103&lt;=AI$2,(DATEDIF(AH$2,$V103,"D")/365),IF($G103&gt;AH$2,(DATEDIF($G103,AI$2,"D")/365),1)))))))</f>
        <v>0</v>
      </c>
      <c r="AJ103" s="53">
        <f>IF($V103&lt;=AI$2,0,IF($O103&lt;=AI$2,0,IF($G103&gt;=AJ$2,0,IF($K103&gt;=$J103,0,IF($O103&lt;=AJ$2,($J103-(SUM($K103,SUM($Z103:AI103)))),IF($L103=$D$139,(($J103-$K103)/$P103),(($J103-SUM($Z103:AI103))*$Q103))*IF($V103&lt;=AJ$2,(DATEDIF(AI$2,$V103,"D")/365),IF($G103&gt;AI$2,(DATEDIF($G103,AJ$2,"D")/365),1)))))))</f>
        <v>0</v>
      </c>
      <c r="AK103" s="53">
        <f>IF($V103&lt;=AJ$2,0,IF($O103&lt;=AJ$2,0,IF($G103&gt;=AK$2,0,IF($K103&gt;=$J103,0,IF($O103&lt;=AK$2,($J103-(SUM($K103,SUM($Z103:AJ103)))),IF($L103=$D$139,(($J103-$K103)/$P103),(($J103-SUM($Z103:AJ103))*$Q103))*IF($V103&lt;=AK$2,(DATEDIF(AJ$2,$V103,"D")/365),IF($G103&gt;AJ$2,(DATEDIF($G103,AK$2,"D")/365),1)))))))</f>
        <v>0</v>
      </c>
      <c r="AL103" s="53">
        <f>IF($V103&lt;=AK$2,0,IF($O103&lt;=AK$2,0,IF($G103&gt;=AL$2,0,IF($K103&gt;=$J103,0,IF($O103&lt;=AL$2,($J103-(SUM($K103,SUM($Z103:AK103)))),IF($L103=$D$139,(($J103-$K103)/$P103),(($J103-SUM($Z103:AK103))*$Q103))*IF($V103&lt;=AL$2,(DATEDIF(AK$2,$V103,"D")/365),IF($G103&gt;AK$2,(DATEDIF($G103,AL$2,"D")/365),1)))))))</f>
        <v>0</v>
      </c>
      <c r="AM103" s="53">
        <f>IF($V103&lt;=AL$2,0,IF($O103&lt;=AL$2,0,IF($G103&gt;=AM$2,0,IF($K103&gt;=$J103,0,IF($O103&lt;=AM$2,($J103-(SUM($K103,SUM($Z103:AL103)))),IF($L103=$D$139,(($J103-$K103)/$P103),(($J103-SUM($Z103:AL103))*$Q103))*IF($V103&lt;=AM$2,(DATEDIF(AL$2,$V103,"D")/365),IF($G103&gt;AL$2,(DATEDIF($G103,AM$2,"D")/365),1)))))))</f>
        <v>0</v>
      </c>
      <c r="AN103" s="53">
        <f>IF($V103&lt;=AM$2,0,IF($O103&lt;=AM$2,0,IF($G103&gt;=AN$2,0,IF($K103&gt;=$J103,0,IF($O103&lt;=AN$2,($J103-(SUM($K103,SUM($Z103:AM103)))),IF($L103=$D$139,(($J103-$K103)/$P103),(($J103-SUM($Z103:AM103))*$Q103))*IF($V103&lt;=AN$2,(DATEDIF(AM$2,$V103,"D")/365),IF($G103&gt;AM$2,(DATEDIF($G103,AN$2,"D")/365),1)))))))</f>
        <v>0</v>
      </c>
      <c r="AO103" s="53">
        <f>IF($V103&lt;=AN$2,0,IF($O103&lt;=AN$2,0,IF($G103&gt;=AO$2,0,IF($K103&gt;=$J103,0,IF($O103&lt;=AO$2,($J103-(SUM($K103,SUM($Z103:AN103)))),IF($L103=$D$139,(($J103-$K103)/$P103),(($J103-SUM($Z103:AN103))*$Q103))*IF($V103&lt;=AO$2,(DATEDIF(AN$2,$V103,"D")/365),IF($G103&gt;AN$2,(DATEDIF($G103,AO$2,"D")/365),1)))))))</f>
        <v>0</v>
      </c>
      <c r="AP103" s="53">
        <f>IF($V103&lt;=AO$2,0,IF($O103&lt;=AO$2,0,IF($G103&gt;=AP$2,0,IF($K103&gt;=$J103,0,IF($O103&lt;=AP$2,($J103-(SUM($K103,SUM($Z103:AO103)))),IF($L103=$D$139,(($J103-$K103)/$P103),(($J103-SUM($Z103:AO103))*$Q103))*IF($V103&lt;=AP$2,(DATEDIF(AO$2,$V103,"D")/365),IF($G103&gt;AO$2,(DATEDIF($G103,AP$2,"D")/365),1)))))))</f>
        <v>0</v>
      </c>
      <c r="AQ103" s="53">
        <f>IF($V103&lt;=AP$2,0,IF($O103&lt;=AP$2,0,IF($G103&gt;=AQ$2,0,IF($K103&gt;=$J103,0,IF($O103&lt;=AQ$2,($J103-(SUM($K103,SUM($Z103:AP103)))),IF($L103=$D$139,(($J103-$K103)/$P103),(($J103-SUM($Z103:AP103))*$Q103))*IF($V103&lt;=AQ$2,(DATEDIF(AP$2,$V103,"D")/365),IF($G103&gt;AP$2,(DATEDIF($G103,AQ$2,"D")/365),1)))))))</f>
        <v>0</v>
      </c>
      <c r="AR103" s="53">
        <f>IF($V103&lt;=AQ$2,0,IF($O103&lt;=AQ$2,0,IF($G103&gt;=AR$2,0,IF($K103&gt;=$J103,0,IF($O103&lt;=AR$2,($J103-(SUM($K103,SUM($Z103:AQ103)))),IF($L103=$D$139,(($J103-$K103)/$P103),(($J103-SUM($Z103:AQ103))*$Q103))*IF($V103&lt;=AR$2,(DATEDIF(AQ$2,$V103,"D")/365),IF($G103&gt;AQ$2,(DATEDIF($G103,AR$2,"D")/365),1)))))))</f>
        <v>0</v>
      </c>
      <c r="AS103" s="53">
        <f>IF($V103&lt;=AR$2,0,IF($O103&lt;=AR$2,0,IF($G103&gt;=AS$2,0,IF($K103&gt;=$J103,0,IF($O103&lt;=AS$2,($J103-(SUM($K103,SUM($Z103:AR103)))),IF($L103=$D$139,(($J103-$K103)/$P103),(($J103-SUM($Z103:AR103))*$Q103))*IF($V103&lt;=AS$2,(DATEDIF(AR$2,$V103,"D")/365),IF($G103&gt;AR$2,(DATEDIF($G103,AS$2,"D")/365),1)))))))</f>
        <v>0</v>
      </c>
      <c r="AT103" s="53">
        <f>IF($V103&lt;=AS$2,0,IF($O103&lt;=AS$2,0,IF($G103&gt;=AT$2,0,IF($K103&gt;=$J103,0,IF($O103&lt;=AT$2,($J103-(SUM($K103,SUM($Z103:AS103)))),IF($L103=$D$139,(($J103-$K103)/$P103),(($J103-SUM($Z103:AS103))*$Q103))*IF($V103&lt;=AT$2,(DATEDIF(AS$2,$V103,"D")/365),IF($G103&gt;AS$2,(DATEDIF($G103,AT$2,"D")/365),1)))))))</f>
        <v>0</v>
      </c>
      <c r="AU103" s="53">
        <f>IF($V103&lt;=AT$2,0,IF($O103&lt;=AT$2,0,IF($G103&gt;=AU$2,0,IF($K103&gt;=$J103,0,IF($O103&lt;=AU$2,($J103-(SUM($K103,SUM($Z103:AT103)))),IF($L103=$D$139,(($J103-$K103)/$P103),(($J103-SUM($Z103:AT103))*$Q103))*IF($V103&lt;=AU$2,(DATEDIF(AT$2,$V103,"D")/365),IF($G103&gt;AT$2,(DATEDIF($G103,AU$2,"D")/365),1)))))))</f>
        <v>0</v>
      </c>
      <c r="AV103" s="53">
        <f>IF($V103&lt;=AU$2,0,IF($O103&lt;=AU$2,0,IF($G103&gt;=AV$2,0,IF($K103&gt;=$J103,0,IF($O103&lt;=AV$2,($J103-(SUM($K103,SUM($Z103:AU103)))),IF($L103=$D$139,(($J103-$K103)/$P103),(($J103-SUM($Z103:AU103))*$Q103))*IF($V103&lt;=AV$2,(DATEDIF(AU$2,$V103,"D")/365),IF($G103&gt;AU$2,(DATEDIF($G103,AV$2,"D")/365),1)))))))</f>
        <v>0</v>
      </c>
      <c r="AW103" s="53">
        <f>IF($V103&lt;=AV$2,0,IF($O103&lt;=AV$2,0,IF($G103&gt;=AW$2,0,IF($K103&gt;=$J103,0,IF($O103&lt;=AW$2,($J103-(SUM($K103,SUM($Z103:AV103)))),IF($L103=$D$139,(($J103-$K103)/$P103),(($J103-SUM($Z103:AV103))*$Q103))*IF($V103&lt;=AW$2,(DATEDIF(AV$2,$V103,"D")/365),IF($G103&gt;AV$2,(DATEDIF($G103,AW$2,"D")/365),1)))))))</f>
        <v>0</v>
      </c>
      <c r="AX103" s="53">
        <f>IF($V103&lt;=AW$2,0,IF($O103&lt;=AW$2,0,IF($G103&gt;=AX$2,0,IF($K103&gt;=$J103,0,IF($O103&lt;=AX$2,($J103-(SUM($K103,SUM($Z103:AW103)))),IF($L103=$D$139,(($J103-$K103)/$P103),(($J103-SUM($Z103:AW103))*$Q103))*IF($V103&lt;=AX$2,(DATEDIF(AW$2,$V103,"D")/365),IF($G103&gt;AW$2,(DATEDIF($G103,AX$2,"D")/365),1)))))))</f>
        <v>0</v>
      </c>
      <c r="AY103" s="53">
        <f>IF($V103&lt;=AX$2,0,IF($O103&lt;=AX$2,0,IF($G103&gt;=AY$2,0,IF($K103&gt;=$J103,0,IF($O103&lt;=AY$2,($J103-(SUM($K103,SUM($Z103:AX103)))),IF($L103=$D$139,(($J103-$K103)/$P103),(($J103-SUM($Z103:AX103))*$Q103))*IF($V103&lt;=AY$2,(DATEDIF(AX$2,$V103,"D")/365),IF($G103&gt;AX$2,(DATEDIF($G103,AY$2,"D")/365),1)))))))</f>
        <v>0</v>
      </c>
      <c r="AZ103" s="52"/>
      <c r="BA103" s="52"/>
      <c r="BB103" s="126">
        <f>IF($V103&lt;=BB$2,0,IF($G103&gt;=BB$2,0,IF($G103&gt;$W$3,(J103-Z103),IF($G103&lt;=$W$3,J103-SUM(W103,$Z103:Z103),0))))</f>
        <v>0</v>
      </c>
      <c r="BC103" s="53">
        <f t="shared" si="40"/>
        <v>0</v>
      </c>
      <c r="BD103" s="52">
        <f t="shared" si="40"/>
        <v>0</v>
      </c>
      <c r="BE103" s="53">
        <f t="shared" si="40"/>
        <v>0</v>
      </c>
      <c r="BF103" s="52">
        <f t="shared" si="40"/>
        <v>0</v>
      </c>
      <c r="BG103" s="53">
        <f t="shared" si="40"/>
        <v>0</v>
      </c>
      <c r="BH103" s="52">
        <f t="shared" si="40"/>
        <v>0</v>
      </c>
      <c r="BI103" s="53">
        <f t="shared" si="40"/>
        <v>0</v>
      </c>
      <c r="BJ103" s="52">
        <f t="shared" si="40"/>
        <v>0</v>
      </c>
      <c r="BK103" s="53">
        <f t="shared" si="40"/>
        <v>0</v>
      </c>
      <c r="BL103" s="52">
        <f t="shared" si="40"/>
        <v>0</v>
      </c>
      <c r="BM103" s="53">
        <f t="shared" si="40"/>
        <v>0</v>
      </c>
      <c r="BN103" s="52">
        <f t="shared" si="40"/>
        <v>0</v>
      </c>
      <c r="BO103" s="53">
        <f t="shared" si="40"/>
        <v>0</v>
      </c>
      <c r="BP103" s="52">
        <f t="shared" si="40"/>
        <v>0</v>
      </c>
      <c r="BQ103" s="53">
        <f t="shared" si="40"/>
        <v>0</v>
      </c>
      <c r="BR103" s="52">
        <f t="shared" si="40"/>
        <v>0</v>
      </c>
      <c r="BS103" s="53">
        <f t="shared" si="39"/>
        <v>0</v>
      </c>
      <c r="BT103" s="52">
        <f t="shared" si="39"/>
        <v>0</v>
      </c>
      <c r="BU103" s="53">
        <f t="shared" si="39"/>
        <v>0</v>
      </c>
      <c r="BV103" s="52">
        <f t="shared" si="38"/>
        <v>0</v>
      </c>
      <c r="BW103" s="53">
        <f t="shared" si="38"/>
        <v>0</v>
      </c>
      <c r="BX103" s="52">
        <f t="shared" si="38"/>
        <v>0</v>
      </c>
      <c r="BY103" s="53">
        <f t="shared" si="38"/>
        <v>0</v>
      </c>
      <c r="BZ103" s="52">
        <f t="shared" si="38"/>
        <v>0</v>
      </c>
      <c r="CA103" s="53">
        <f t="shared" si="38"/>
        <v>0</v>
      </c>
    </row>
    <row r="104" spans="1:79">
      <c r="A104" s="20">
        <v>103</v>
      </c>
      <c r="B104" s="20" t="s">
        <v>97</v>
      </c>
      <c r="C104" s="20" t="s">
        <v>126</v>
      </c>
      <c r="D104" s="2">
        <v>1985</v>
      </c>
      <c r="E104" s="3">
        <v>4</v>
      </c>
      <c r="F104" s="2">
        <v>1</v>
      </c>
      <c r="G104" s="55">
        <f t="shared" si="21"/>
        <v>31137</v>
      </c>
      <c r="H104" s="4">
        <v>0</v>
      </c>
      <c r="I104" s="1">
        <v>0</v>
      </c>
      <c r="J104" s="51">
        <f t="shared" si="22"/>
        <v>0</v>
      </c>
      <c r="K104" s="54">
        <f t="shared" si="23"/>
        <v>0</v>
      </c>
      <c r="L104" s="4" t="s">
        <v>96</v>
      </c>
      <c r="M104" s="54">
        <f t="shared" si="36"/>
        <v>30</v>
      </c>
      <c r="N104" s="53">
        <f t="shared" si="27"/>
        <v>29.019178082191782</v>
      </c>
      <c r="O104" s="55">
        <f t="shared" si="28"/>
        <v>42094</v>
      </c>
      <c r="P104" s="53">
        <f t="shared" si="29"/>
        <v>0.98082191780821759</v>
      </c>
      <c r="Q104" s="111">
        <f t="shared" si="30"/>
        <v>0</v>
      </c>
      <c r="R104" s="150" t="s">
        <v>130</v>
      </c>
      <c r="S104" s="151">
        <v>17</v>
      </c>
      <c r="T104" s="152">
        <v>4</v>
      </c>
      <c r="U104" s="151">
        <v>2035</v>
      </c>
      <c r="V104" s="116">
        <f t="shared" si="31"/>
        <v>54878</v>
      </c>
      <c r="W104" s="53">
        <f t="shared" si="32"/>
        <v>0</v>
      </c>
      <c r="X104" s="53">
        <f t="shared" si="33"/>
        <v>0</v>
      </c>
      <c r="Y104" s="53">
        <f t="shared" si="34"/>
        <v>0</v>
      </c>
      <c r="Z104" s="53">
        <f t="shared" si="35"/>
        <v>0</v>
      </c>
      <c r="AA104" s="53">
        <f>IF($V104&lt;=Z$2,0,IF($O104&lt;=Z$2,0,IF($G104&gt;=AA$2,0,IF($K104&gt;=$J104,0,IF($O104&lt;=AA$2,($J104-(SUM($K104,SUM($Z104:Z104)))),IF($L104=$D$139,(($J104-$K104)/$P104),(($J104-SUM($Z104:Z104))*$Q104))*IF($V104&lt;=AA$2,(DATEDIF(Z$2,$V104,"D")/365),IF($G104&gt;Z$2,(DATEDIF($G104,AA$2,"D")/365),1)))))))</f>
        <v>0</v>
      </c>
      <c r="AB104" s="53">
        <f>IF($V104&lt;=AA$2,0,IF($O104&lt;=AA$2,0,IF($G104&gt;=AB$2,0,IF($K104&gt;=$J104,0,IF($O104&lt;=AB$2,($J104-(SUM($K104,SUM($Z104:AA104)))),IF($L104=$D$139,(($J104-$K104)/$P104),(($J104-SUM($Z104:AA104))*$Q104))*IF($V104&lt;=AB$2,(DATEDIF(AA$2,$V104,"D")/365),IF($G104&gt;AA$2,(DATEDIF($G104,AB$2,"D")/365),1)))))))</f>
        <v>0</v>
      </c>
      <c r="AC104" s="53">
        <f>IF($V104&lt;=AB$2,0,IF($O104&lt;=AB$2,0,IF($G104&gt;=AC$2,0,IF($K104&gt;=$J104,0,IF($O104&lt;=AC$2,($J104-(SUM($K104,SUM($Z104:AB104)))),IF($L104=$D$139,(($J104-$K104)/$P104),(($J104-SUM($Z104:AB104))*$Q104))*IF($V104&lt;=AC$2,(DATEDIF(AB$2,$V104,"D")/365),IF($G104&gt;AB$2,(DATEDIF($G104,AC$2,"D")/365),1)))))))</f>
        <v>0</v>
      </c>
      <c r="AD104" s="53">
        <f>IF($V104&lt;=AC$2,0,IF($O104&lt;=AC$2,0,IF($G104&gt;=AD$2,0,IF($K104&gt;=$J104,0,IF($O104&lt;=AD$2,($J104-(SUM($K104,SUM($Z104:AC104)))),IF($L104=$D$139,(($J104-$K104)/$P104),(($J104-SUM($Z104:AC104))*$Q104))*IF($V104&lt;=AD$2,(DATEDIF(AC$2,$V104,"D")/365),IF($G104&gt;AC$2,(DATEDIF($G104,AD$2,"D")/365),1)))))))</f>
        <v>0</v>
      </c>
      <c r="AE104" s="53">
        <f>IF($V104&lt;=AD$2,0,IF($O104&lt;=AD$2,0,IF($G104&gt;=AE$2,0,IF($K104&gt;=$J104,0,IF($O104&lt;=AE$2,($J104-(SUM($K104,SUM($Z104:AD104)))),IF($L104=$D$139,(($J104-$K104)/$P104),(($J104-SUM($Z104:AD104))*$Q104))*IF($V104&lt;=AE$2,(DATEDIF(AD$2,$V104,"D")/365),IF($G104&gt;AD$2,(DATEDIF($G104,AE$2,"D")/365),1)))))))</f>
        <v>0</v>
      </c>
      <c r="AF104" s="53">
        <f>IF($V104&lt;=AE$2,0,IF($O104&lt;=AE$2,0,IF($G104&gt;=AF$2,0,IF($K104&gt;=$J104,0,IF($O104&lt;=AF$2,($J104-(SUM($K104,SUM($Z104:AE104)))),IF($L104=$D$139,(($J104-$K104)/$P104),(($J104-SUM($Z104:AE104))*$Q104))*IF($V104&lt;=AF$2,(DATEDIF(AE$2,$V104,"D")/365),IF($G104&gt;AE$2,(DATEDIF($G104,AF$2,"D")/365),1)))))))</f>
        <v>0</v>
      </c>
      <c r="AG104" s="53">
        <f>IF($V104&lt;=AF$2,0,IF($O104&lt;=AF$2,0,IF($G104&gt;=AG$2,0,IF($K104&gt;=$J104,0,IF($O104&lt;=AG$2,($J104-(SUM($K104,SUM($Z104:AF104)))),IF($L104=$D$139,(($J104-$K104)/$P104),(($J104-SUM($Z104:AF104))*$Q104))*IF($V104&lt;=AG$2,(DATEDIF(AF$2,$V104,"D")/365),IF($G104&gt;AF$2,(DATEDIF($G104,AG$2,"D")/365),1)))))))</f>
        <v>0</v>
      </c>
      <c r="AH104" s="53">
        <f>IF($V104&lt;=AG$2,0,IF($O104&lt;=AG$2,0,IF($G104&gt;=AH$2,0,IF($K104&gt;=$J104,0,IF($O104&lt;=AH$2,($J104-(SUM($K104,SUM($Z104:AG104)))),IF($L104=$D$139,(($J104-$K104)/$P104),(($J104-SUM($Z104:AG104))*$Q104))*IF($V104&lt;=AH$2,(DATEDIF(AG$2,$V104,"D")/365),IF($G104&gt;AG$2,(DATEDIF($G104,AH$2,"D")/365),1)))))))</f>
        <v>0</v>
      </c>
      <c r="AI104" s="53">
        <f>IF($V104&lt;=AH$2,0,IF($O104&lt;=AH$2,0,IF($G104&gt;=AI$2,0,IF($K104&gt;=$J104,0,IF($O104&lt;=AI$2,($J104-(SUM($K104,SUM($Z104:AH104)))),IF($L104=$D$139,(($J104-$K104)/$P104),(($J104-SUM($Z104:AH104))*$Q104))*IF($V104&lt;=AI$2,(DATEDIF(AH$2,$V104,"D")/365),IF($G104&gt;AH$2,(DATEDIF($G104,AI$2,"D")/365),1)))))))</f>
        <v>0</v>
      </c>
      <c r="AJ104" s="53">
        <f>IF($V104&lt;=AI$2,0,IF($O104&lt;=AI$2,0,IF($G104&gt;=AJ$2,0,IF($K104&gt;=$J104,0,IF($O104&lt;=AJ$2,($J104-(SUM($K104,SUM($Z104:AI104)))),IF($L104=$D$139,(($J104-$K104)/$P104),(($J104-SUM($Z104:AI104))*$Q104))*IF($V104&lt;=AJ$2,(DATEDIF(AI$2,$V104,"D")/365),IF($G104&gt;AI$2,(DATEDIF($G104,AJ$2,"D")/365),1)))))))</f>
        <v>0</v>
      </c>
      <c r="AK104" s="53">
        <f>IF($V104&lt;=AJ$2,0,IF($O104&lt;=AJ$2,0,IF($G104&gt;=AK$2,0,IF($K104&gt;=$J104,0,IF($O104&lt;=AK$2,($J104-(SUM($K104,SUM($Z104:AJ104)))),IF($L104=$D$139,(($J104-$K104)/$P104),(($J104-SUM($Z104:AJ104))*$Q104))*IF($V104&lt;=AK$2,(DATEDIF(AJ$2,$V104,"D")/365),IF($G104&gt;AJ$2,(DATEDIF($G104,AK$2,"D")/365),1)))))))</f>
        <v>0</v>
      </c>
      <c r="AL104" s="53">
        <f>IF($V104&lt;=AK$2,0,IF($O104&lt;=AK$2,0,IF($G104&gt;=AL$2,0,IF($K104&gt;=$J104,0,IF($O104&lt;=AL$2,($J104-(SUM($K104,SUM($Z104:AK104)))),IF($L104=$D$139,(($J104-$K104)/$P104),(($J104-SUM($Z104:AK104))*$Q104))*IF($V104&lt;=AL$2,(DATEDIF(AK$2,$V104,"D")/365),IF($G104&gt;AK$2,(DATEDIF($G104,AL$2,"D")/365),1)))))))</f>
        <v>0</v>
      </c>
      <c r="AM104" s="53">
        <f>IF($V104&lt;=AL$2,0,IF($O104&lt;=AL$2,0,IF($G104&gt;=AM$2,0,IF($K104&gt;=$J104,0,IF($O104&lt;=AM$2,($J104-(SUM($K104,SUM($Z104:AL104)))),IF($L104=$D$139,(($J104-$K104)/$P104),(($J104-SUM($Z104:AL104))*$Q104))*IF($V104&lt;=AM$2,(DATEDIF(AL$2,$V104,"D")/365),IF($G104&gt;AL$2,(DATEDIF($G104,AM$2,"D")/365),1)))))))</f>
        <v>0</v>
      </c>
      <c r="AN104" s="53">
        <f>IF($V104&lt;=AM$2,0,IF($O104&lt;=AM$2,0,IF($G104&gt;=AN$2,0,IF($K104&gt;=$J104,0,IF($O104&lt;=AN$2,($J104-(SUM($K104,SUM($Z104:AM104)))),IF($L104=$D$139,(($J104-$K104)/$P104),(($J104-SUM($Z104:AM104))*$Q104))*IF($V104&lt;=AN$2,(DATEDIF(AM$2,$V104,"D")/365),IF($G104&gt;AM$2,(DATEDIF($G104,AN$2,"D")/365),1)))))))</f>
        <v>0</v>
      </c>
      <c r="AO104" s="53">
        <f>IF($V104&lt;=AN$2,0,IF($O104&lt;=AN$2,0,IF($G104&gt;=AO$2,0,IF($K104&gt;=$J104,0,IF($O104&lt;=AO$2,($J104-(SUM($K104,SUM($Z104:AN104)))),IF($L104=$D$139,(($J104-$K104)/$P104),(($J104-SUM($Z104:AN104))*$Q104))*IF($V104&lt;=AO$2,(DATEDIF(AN$2,$V104,"D")/365),IF($G104&gt;AN$2,(DATEDIF($G104,AO$2,"D")/365),1)))))))</f>
        <v>0</v>
      </c>
      <c r="AP104" s="53">
        <f>IF($V104&lt;=AO$2,0,IF($O104&lt;=AO$2,0,IF($G104&gt;=AP$2,0,IF($K104&gt;=$J104,0,IF($O104&lt;=AP$2,($J104-(SUM($K104,SUM($Z104:AO104)))),IF($L104=$D$139,(($J104-$K104)/$P104),(($J104-SUM($Z104:AO104))*$Q104))*IF($V104&lt;=AP$2,(DATEDIF(AO$2,$V104,"D")/365),IF($G104&gt;AO$2,(DATEDIF($G104,AP$2,"D")/365),1)))))))</f>
        <v>0</v>
      </c>
      <c r="AQ104" s="53">
        <f>IF($V104&lt;=AP$2,0,IF($O104&lt;=AP$2,0,IF($G104&gt;=AQ$2,0,IF($K104&gt;=$J104,0,IF($O104&lt;=AQ$2,($J104-(SUM($K104,SUM($Z104:AP104)))),IF($L104=$D$139,(($J104-$K104)/$P104),(($J104-SUM($Z104:AP104))*$Q104))*IF($V104&lt;=AQ$2,(DATEDIF(AP$2,$V104,"D")/365),IF($G104&gt;AP$2,(DATEDIF($G104,AQ$2,"D")/365),1)))))))</f>
        <v>0</v>
      </c>
      <c r="AR104" s="53">
        <f>IF($V104&lt;=AQ$2,0,IF($O104&lt;=AQ$2,0,IF($G104&gt;=AR$2,0,IF($K104&gt;=$J104,0,IF($O104&lt;=AR$2,($J104-(SUM($K104,SUM($Z104:AQ104)))),IF($L104=$D$139,(($J104-$K104)/$P104),(($J104-SUM($Z104:AQ104))*$Q104))*IF($V104&lt;=AR$2,(DATEDIF(AQ$2,$V104,"D")/365),IF($G104&gt;AQ$2,(DATEDIF($G104,AR$2,"D")/365),1)))))))</f>
        <v>0</v>
      </c>
      <c r="AS104" s="53">
        <f>IF($V104&lt;=AR$2,0,IF($O104&lt;=AR$2,0,IF($G104&gt;=AS$2,0,IF($K104&gt;=$J104,0,IF($O104&lt;=AS$2,($J104-(SUM($K104,SUM($Z104:AR104)))),IF($L104=$D$139,(($J104-$K104)/$P104),(($J104-SUM($Z104:AR104))*$Q104))*IF($V104&lt;=AS$2,(DATEDIF(AR$2,$V104,"D")/365),IF($G104&gt;AR$2,(DATEDIF($G104,AS$2,"D")/365),1)))))))</f>
        <v>0</v>
      </c>
      <c r="AT104" s="53">
        <f>IF($V104&lt;=AS$2,0,IF($O104&lt;=AS$2,0,IF($G104&gt;=AT$2,0,IF($K104&gt;=$J104,0,IF($O104&lt;=AT$2,($J104-(SUM($K104,SUM($Z104:AS104)))),IF($L104=$D$139,(($J104-$K104)/$P104),(($J104-SUM($Z104:AS104))*$Q104))*IF($V104&lt;=AT$2,(DATEDIF(AS$2,$V104,"D")/365),IF($G104&gt;AS$2,(DATEDIF($G104,AT$2,"D")/365),1)))))))</f>
        <v>0</v>
      </c>
      <c r="AU104" s="53">
        <f>IF($V104&lt;=AT$2,0,IF($O104&lt;=AT$2,0,IF($G104&gt;=AU$2,0,IF($K104&gt;=$J104,0,IF($O104&lt;=AU$2,($J104-(SUM($K104,SUM($Z104:AT104)))),IF($L104=$D$139,(($J104-$K104)/$P104),(($J104-SUM($Z104:AT104))*$Q104))*IF($V104&lt;=AU$2,(DATEDIF(AT$2,$V104,"D")/365),IF($G104&gt;AT$2,(DATEDIF($G104,AU$2,"D")/365),1)))))))</f>
        <v>0</v>
      </c>
      <c r="AV104" s="53">
        <f>IF($V104&lt;=AU$2,0,IF($O104&lt;=AU$2,0,IF($G104&gt;=AV$2,0,IF($K104&gt;=$J104,0,IF($O104&lt;=AV$2,($J104-(SUM($K104,SUM($Z104:AU104)))),IF($L104=$D$139,(($J104-$K104)/$P104),(($J104-SUM($Z104:AU104))*$Q104))*IF($V104&lt;=AV$2,(DATEDIF(AU$2,$V104,"D")/365),IF($G104&gt;AU$2,(DATEDIF($G104,AV$2,"D")/365),1)))))))</f>
        <v>0</v>
      </c>
      <c r="AW104" s="53">
        <f>IF($V104&lt;=AV$2,0,IF($O104&lt;=AV$2,0,IF($G104&gt;=AW$2,0,IF($K104&gt;=$J104,0,IF($O104&lt;=AW$2,($J104-(SUM($K104,SUM($Z104:AV104)))),IF($L104=$D$139,(($J104-$K104)/$P104),(($J104-SUM($Z104:AV104))*$Q104))*IF($V104&lt;=AW$2,(DATEDIF(AV$2,$V104,"D")/365),IF($G104&gt;AV$2,(DATEDIF($G104,AW$2,"D")/365),1)))))))</f>
        <v>0</v>
      </c>
      <c r="AX104" s="53">
        <f>IF($V104&lt;=AW$2,0,IF($O104&lt;=AW$2,0,IF($G104&gt;=AX$2,0,IF($K104&gt;=$J104,0,IF($O104&lt;=AX$2,($J104-(SUM($K104,SUM($Z104:AW104)))),IF($L104=$D$139,(($J104-$K104)/$P104),(($J104-SUM($Z104:AW104))*$Q104))*IF($V104&lt;=AX$2,(DATEDIF(AW$2,$V104,"D")/365),IF($G104&gt;AW$2,(DATEDIF($G104,AX$2,"D")/365),1)))))))</f>
        <v>0</v>
      </c>
      <c r="AY104" s="53">
        <f>IF($V104&lt;=AX$2,0,IF($O104&lt;=AX$2,0,IF($G104&gt;=AY$2,0,IF($K104&gt;=$J104,0,IF($O104&lt;=AY$2,($J104-(SUM($K104,SUM($Z104:AX104)))),IF($L104=$D$139,(($J104-$K104)/$P104),(($J104-SUM($Z104:AX104))*$Q104))*IF($V104&lt;=AY$2,(DATEDIF(AX$2,$V104,"D")/365),IF($G104&gt;AX$2,(DATEDIF($G104,AY$2,"D")/365),1)))))))</f>
        <v>0</v>
      </c>
      <c r="AZ104" s="52"/>
      <c r="BA104" s="52"/>
      <c r="BB104" s="126">
        <f>IF($V104&lt;=BB$2,0,IF($G104&gt;=BB$2,0,IF($G104&gt;$W$3,(J104-Z104),IF($G104&lt;=$W$3,J104-SUM(W104,$Z104:Z104),0))))</f>
        <v>0</v>
      </c>
      <c r="BC104" s="53">
        <f t="shared" si="40"/>
        <v>0</v>
      </c>
      <c r="BD104" s="52">
        <f t="shared" si="40"/>
        <v>0</v>
      </c>
      <c r="BE104" s="53">
        <f t="shared" si="40"/>
        <v>0</v>
      </c>
      <c r="BF104" s="52">
        <f t="shared" si="40"/>
        <v>0</v>
      </c>
      <c r="BG104" s="53">
        <f t="shared" si="40"/>
        <v>0</v>
      </c>
      <c r="BH104" s="52">
        <f t="shared" si="40"/>
        <v>0</v>
      </c>
      <c r="BI104" s="53">
        <f t="shared" si="40"/>
        <v>0</v>
      </c>
      <c r="BJ104" s="52">
        <f t="shared" si="40"/>
        <v>0</v>
      </c>
      <c r="BK104" s="53">
        <f t="shared" si="40"/>
        <v>0</v>
      </c>
      <c r="BL104" s="52">
        <f t="shared" si="40"/>
        <v>0</v>
      </c>
      <c r="BM104" s="53">
        <f t="shared" si="40"/>
        <v>0</v>
      </c>
      <c r="BN104" s="52">
        <f t="shared" si="40"/>
        <v>0</v>
      </c>
      <c r="BO104" s="53">
        <f t="shared" si="40"/>
        <v>0</v>
      </c>
      <c r="BP104" s="52">
        <f t="shared" si="40"/>
        <v>0</v>
      </c>
      <c r="BQ104" s="53">
        <f t="shared" si="40"/>
        <v>0</v>
      </c>
      <c r="BR104" s="52">
        <f t="shared" si="40"/>
        <v>0</v>
      </c>
      <c r="BS104" s="53">
        <f t="shared" si="39"/>
        <v>0</v>
      </c>
      <c r="BT104" s="52">
        <f t="shared" si="39"/>
        <v>0</v>
      </c>
      <c r="BU104" s="53">
        <f t="shared" si="39"/>
        <v>0</v>
      </c>
      <c r="BV104" s="52">
        <f t="shared" si="38"/>
        <v>0</v>
      </c>
      <c r="BW104" s="53">
        <f t="shared" si="38"/>
        <v>0</v>
      </c>
      <c r="BX104" s="52">
        <f t="shared" si="38"/>
        <v>0</v>
      </c>
      <c r="BY104" s="53">
        <f t="shared" si="38"/>
        <v>0</v>
      </c>
      <c r="BZ104" s="52">
        <f t="shared" si="38"/>
        <v>0</v>
      </c>
      <c r="CA104" s="53">
        <f t="shared" si="38"/>
        <v>0</v>
      </c>
    </row>
    <row r="105" spans="1:79" ht="15.75" thickBot="1">
      <c r="A105" s="16">
        <v>104</v>
      </c>
      <c r="B105" s="16" t="s">
        <v>100</v>
      </c>
      <c r="C105" s="16" t="s">
        <v>126</v>
      </c>
      <c r="D105" s="22">
        <v>1985</v>
      </c>
      <c r="E105" s="21">
        <v>4</v>
      </c>
      <c r="F105" s="22">
        <v>1</v>
      </c>
      <c r="G105" s="65">
        <f t="shared" si="21"/>
        <v>31137</v>
      </c>
      <c r="H105" s="12">
        <v>0</v>
      </c>
      <c r="I105" s="13">
        <v>0</v>
      </c>
      <c r="J105" s="56">
        <f t="shared" si="22"/>
        <v>0</v>
      </c>
      <c r="K105" s="59">
        <f t="shared" si="23"/>
        <v>0</v>
      </c>
      <c r="L105" s="12" t="s">
        <v>96</v>
      </c>
      <c r="M105" s="59">
        <f t="shared" si="36"/>
        <v>60</v>
      </c>
      <c r="N105" s="58">
        <f t="shared" si="27"/>
        <v>29.019178082191782</v>
      </c>
      <c r="O105" s="65">
        <f t="shared" si="28"/>
        <v>53052</v>
      </c>
      <c r="P105" s="58">
        <f t="shared" si="29"/>
        <v>30.980821917808218</v>
      </c>
      <c r="Q105" s="112">
        <f t="shared" si="30"/>
        <v>0</v>
      </c>
      <c r="R105" s="153" t="s">
        <v>130</v>
      </c>
      <c r="S105" s="154">
        <v>17</v>
      </c>
      <c r="T105" s="155">
        <v>4</v>
      </c>
      <c r="U105" s="154">
        <v>2035</v>
      </c>
      <c r="V105" s="117">
        <f t="shared" si="31"/>
        <v>54878</v>
      </c>
      <c r="W105" s="58">
        <f t="shared" si="32"/>
        <v>0</v>
      </c>
      <c r="X105" s="58">
        <f t="shared" si="33"/>
        <v>0</v>
      </c>
      <c r="Y105" s="58">
        <f t="shared" si="34"/>
        <v>0</v>
      </c>
      <c r="Z105" s="58">
        <f t="shared" si="35"/>
        <v>0</v>
      </c>
      <c r="AA105" s="58">
        <f>IF($V105&lt;=Z$2,0,IF($O105&lt;=Z$2,0,IF($G105&gt;=AA$2,0,IF($K105&gt;=$J105,0,IF($O105&lt;=AA$2,($J105-(SUM($K105,SUM($Z105:Z105)))),IF($L105=$D$139,(($J105-$K105)/$P105),(($J105-SUM($Z105:Z105))*$Q105))*IF($V105&lt;=AA$2,(DATEDIF(Z$2,$V105,"D")/365),IF($G105&gt;Z$2,(DATEDIF($G105,AA$2,"D")/365),1)))))))</f>
        <v>0</v>
      </c>
      <c r="AB105" s="58">
        <f>IF($V105&lt;=AA$2,0,IF($O105&lt;=AA$2,0,IF($G105&gt;=AB$2,0,IF($K105&gt;=$J105,0,IF($O105&lt;=AB$2,($J105-(SUM($K105,SUM($Z105:AA105)))),IF($L105=$D$139,(($J105-$K105)/$P105),(($J105-SUM($Z105:AA105))*$Q105))*IF($V105&lt;=AB$2,(DATEDIF(AA$2,$V105,"D")/365),IF($G105&gt;AA$2,(DATEDIF($G105,AB$2,"D")/365),1)))))))</f>
        <v>0</v>
      </c>
      <c r="AC105" s="58">
        <f>IF($V105&lt;=AB$2,0,IF($O105&lt;=AB$2,0,IF($G105&gt;=AC$2,0,IF($K105&gt;=$J105,0,IF($O105&lt;=AC$2,($J105-(SUM($K105,SUM($Z105:AB105)))),IF($L105=$D$139,(($J105-$K105)/$P105),(($J105-SUM($Z105:AB105))*$Q105))*IF($V105&lt;=AC$2,(DATEDIF(AB$2,$V105,"D")/365),IF($G105&gt;AB$2,(DATEDIF($G105,AC$2,"D")/365),1)))))))</f>
        <v>0</v>
      </c>
      <c r="AD105" s="58">
        <f>IF($V105&lt;=AC$2,0,IF($O105&lt;=AC$2,0,IF($G105&gt;=AD$2,0,IF($K105&gt;=$J105,0,IF($O105&lt;=AD$2,($J105-(SUM($K105,SUM($Z105:AC105)))),IF($L105=$D$139,(($J105-$K105)/$P105),(($J105-SUM($Z105:AC105))*$Q105))*IF($V105&lt;=AD$2,(DATEDIF(AC$2,$V105,"D")/365),IF($G105&gt;AC$2,(DATEDIF($G105,AD$2,"D")/365),1)))))))</f>
        <v>0</v>
      </c>
      <c r="AE105" s="58">
        <f>IF($V105&lt;=AD$2,0,IF($O105&lt;=AD$2,0,IF($G105&gt;=AE$2,0,IF($K105&gt;=$J105,0,IF($O105&lt;=AE$2,($J105-(SUM($K105,SUM($Z105:AD105)))),IF($L105=$D$139,(($J105-$K105)/$P105),(($J105-SUM($Z105:AD105))*$Q105))*IF($V105&lt;=AE$2,(DATEDIF(AD$2,$V105,"D")/365),IF($G105&gt;AD$2,(DATEDIF($G105,AE$2,"D")/365),1)))))))</f>
        <v>0</v>
      </c>
      <c r="AF105" s="58">
        <f>IF($V105&lt;=AE$2,0,IF($O105&lt;=AE$2,0,IF($G105&gt;=AF$2,0,IF($K105&gt;=$J105,0,IF($O105&lt;=AF$2,($J105-(SUM($K105,SUM($Z105:AE105)))),IF($L105=$D$139,(($J105-$K105)/$P105),(($J105-SUM($Z105:AE105))*$Q105))*IF($V105&lt;=AF$2,(DATEDIF(AE$2,$V105,"D")/365),IF($G105&gt;AE$2,(DATEDIF($G105,AF$2,"D")/365),1)))))))</f>
        <v>0</v>
      </c>
      <c r="AG105" s="58">
        <f>IF($V105&lt;=AF$2,0,IF($O105&lt;=AF$2,0,IF($G105&gt;=AG$2,0,IF($K105&gt;=$J105,0,IF($O105&lt;=AG$2,($J105-(SUM($K105,SUM($Z105:AF105)))),IF($L105=$D$139,(($J105-$K105)/$P105),(($J105-SUM($Z105:AF105))*$Q105))*IF($V105&lt;=AG$2,(DATEDIF(AF$2,$V105,"D")/365),IF($G105&gt;AF$2,(DATEDIF($G105,AG$2,"D")/365),1)))))))</f>
        <v>0</v>
      </c>
      <c r="AH105" s="58">
        <f>IF($V105&lt;=AG$2,0,IF($O105&lt;=AG$2,0,IF($G105&gt;=AH$2,0,IF($K105&gt;=$J105,0,IF($O105&lt;=AH$2,($J105-(SUM($K105,SUM($Z105:AG105)))),IF($L105=$D$139,(($J105-$K105)/$P105),(($J105-SUM($Z105:AG105))*$Q105))*IF($V105&lt;=AH$2,(DATEDIF(AG$2,$V105,"D")/365),IF($G105&gt;AG$2,(DATEDIF($G105,AH$2,"D")/365),1)))))))</f>
        <v>0</v>
      </c>
      <c r="AI105" s="58">
        <f>IF($V105&lt;=AH$2,0,IF($O105&lt;=AH$2,0,IF($G105&gt;=AI$2,0,IF($K105&gt;=$J105,0,IF($O105&lt;=AI$2,($J105-(SUM($K105,SUM($Z105:AH105)))),IF($L105=$D$139,(($J105-$K105)/$P105),(($J105-SUM($Z105:AH105))*$Q105))*IF($V105&lt;=AI$2,(DATEDIF(AH$2,$V105,"D")/365),IF($G105&gt;AH$2,(DATEDIF($G105,AI$2,"D")/365),1)))))))</f>
        <v>0</v>
      </c>
      <c r="AJ105" s="58">
        <f>IF($V105&lt;=AI$2,0,IF($O105&lt;=AI$2,0,IF($G105&gt;=AJ$2,0,IF($K105&gt;=$J105,0,IF($O105&lt;=AJ$2,($J105-(SUM($K105,SUM($Z105:AI105)))),IF($L105=$D$139,(($J105-$K105)/$P105),(($J105-SUM($Z105:AI105))*$Q105))*IF($V105&lt;=AJ$2,(DATEDIF(AI$2,$V105,"D")/365),IF($G105&gt;AI$2,(DATEDIF($G105,AJ$2,"D")/365),1)))))))</f>
        <v>0</v>
      </c>
      <c r="AK105" s="58">
        <f>IF($V105&lt;=AJ$2,0,IF($O105&lt;=AJ$2,0,IF($G105&gt;=AK$2,0,IF($K105&gt;=$J105,0,IF($O105&lt;=AK$2,($J105-(SUM($K105,SUM($Z105:AJ105)))),IF($L105=$D$139,(($J105-$K105)/$P105),(($J105-SUM($Z105:AJ105))*$Q105))*IF($V105&lt;=AK$2,(DATEDIF(AJ$2,$V105,"D")/365),IF($G105&gt;AJ$2,(DATEDIF($G105,AK$2,"D")/365),1)))))))</f>
        <v>0</v>
      </c>
      <c r="AL105" s="58">
        <f>IF($V105&lt;=AK$2,0,IF($O105&lt;=AK$2,0,IF($G105&gt;=AL$2,0,IF($K105&gt;=$J105,0,IF($O105&lt;=AL$2,($J105-(SUM($K105,SUM($Z105:AK105)))),IF($L105=$D$139,(($J105-$K105)/$P105),(($J105-SUM($Z105:AK105))*$Q105))*IF($V105&lt;=AL$2,(DATEDIF(AK$2,$V105,"D")/365),IF($G105&gt;AK$2,(DATEDIF($G105,AL$2,"D")/365),1)))))))</f>
        <v>0</v>
      </c>
      <c r="AM105" s="58">
        <f>IF($V105&lt;=AL$2,0,IF($O105&lt;=AL$2,0,IF($G105&gt;=AM$2,0,IF($K105&gt;=$J105,0,IF($O105&lt;=AM$2,($J105-(SUM($K105,SUM($Z105:AL105)))),IF($L105=$D$139,(($J105-$K105)/$P105),(($J105-SUM($Z105:AL105))*$Q105))*IF($V105&lt;=AM$2,(DATEDIF(AL$2,$V105,"D")/365),IF($G105&gt;AL$2,(DATEDIF($G105,AM$2,"D")/365),1)))))))</f>
        <v>0</v>
      </c>
      <c r="AN105" s="58">
        <f>IF($V105&lt;=AM$2,0,IF($O105&lt;=AM$2,0,IF($G105&gt;=AN$2,0,IF($K105&gt;=$J105,0,IF($O105&lt;=AN$2,($J105-(SUM($K105,SUM($Z105:AM105)))),IF($L105=$D$139,(($J105-$K105)/$P105),(($J105-SUM($Z105:AM105))*$Q105))*IF($V105&lt;=AN$2,(DATEDIF(AM$2,$V105,"D")/365),IF($G105&gt;AM$2,(DATEDIF($G105,AN$2,"D")/365),1)))))))</f>
        <v>0</v>
      </c>
      <c r="AO105" s="58">
        <f>IF($V105&lt;=AN$2,0,IF($O105&lt;=AN$2,0,IF($G105&gt;=AO$2,0,IF($K105&gt;=$J105,0,IF($O105&lt;=AO$2,($J105-(SUM($K105,SUM($Z105:AN105)))),IF($L105=$D$139,(($J105-$K105)/$P105),(($J105-SUM($Z105:AN105))*$Q105))*IF($V105&lt;=AO$2,(DATEDIF(AN$2,$V105,"D")/365),IF($G105&gt;AN$2,(DATEDIF($G105,AO$2,"D")/365),1)))))))</f>
        <v>0</v>
      </c>
      <c r="AP105" s="58">
        <f>IF($V105&lt;=AO$2,0,IF($O105&lt;=AO$2,0,IF($G105&gt;=AP$2,0,IF($K105&gt;=$J105,0,IF($O105&lt;=AP$2,($J105-(SUM($K105,SUM($Z105:AO105)))),IF($L105=$D$139,(($J105-$K105)/$P105),(($J105-SUM($Z105:AO105))*$Q105))*IF($V105&lt;=AP$2,(DATEDIF(AO$2,$V105,"D")/365),IF($G105&gt;AO$2,(DATEDIF($G105,AP$2,"D")/365),1)))))))</f>
        <v>0</v>
      </c>
      <c r="AQ105" s="58">
        <f>IF($V105&lt;=AP$2,0,IF($O105&lt;=AP$2,0,IF($G105&gt;=AQ$2,0,IF($K105&gt;=$J105,0,IF($O105&lt;=AQ$2,($J105-(SUM($K105,SUM($Z105:AP105)))),IF($L105=$D$139,(($J105-$K105)/$P105),(($J105-SUM($Z105:AP105))*$Q105))*IF($V105&lt;=AQ$2,(DATEDIF(AP$2,$V105,"D")/365),IF($G105&gt;AP$2,(DATEDIF($G105,AQ$2,"D")/365),1)))))))</f>
        <v>0</v>
      </c>
      <c r="AR105" s="58">
        <f>IF($V105&lt;=AQ$2,0,IF($O105&lt;=AQ$2,0,IF($G105&gt;=AR$2,0,IF($K105&gt;=$J105,0,IF($O105&lt;=AR$2,($J105-(SUM($K105,SUM($Z105:AQ105)))),IF($L105=$D$139,(($J105-$K105)/$P105),(($J105-SUM($Z105:AQ105))*$Q105))*IF($V105&lt;=AR$2,(DATEDIF(AQ$2,$V105,"D")/365),IF($G105&gt;AQ$2,(DATEDIF($G105,AR$2,"D")/365),1)))))))</f>
        <v>0</v>
      </c>
      <c r="AS105" s="58">
        <f>IF($V105&lt;=AR$2,0,IF($O105&lt;=AR$2,0,IF($G105&gt;=AS$2,0,IF($K105&gt;=$J105,0,IF($O105&lt;=AS$2,($J105-(SUM($K105,SUM($Z105:AR105)))),IF($L105=$D$139,(($J105-$K105)/$P105),(($J105-SUM($Z105:AR105))*$Q105))*IF($V105&lt;=AS$2,(DATEDIF(AR$2,$V105,"D")/365),IF($G105&gt;AR$2,(DATEDIF($G105,AS$2,"D")/365),1)))))))</f>
        <v>0</v>
      </c>
      <c r="AT105" s="58">
        <f>IF($V105&lt;=AS$2,0,IF($O105&lt;=AS$2,0,IF($G105&gt;=AT$2,0,IF($K105&gt;=$J105,0,IF($O105&lt;=AT$2,($J105-(SUM($K105,SUM($Z105:AS105)))),IF($L105=$D$139,(($J105-$K105)/$P105),(($J105-SUM($Z105:AS105))*$Q105))*IF($V105&lt;=AT$2,(DATEDIF(AS$2,$V105,"D")/365),IF($G105&gt;AS$2,(DATEDIF($G105,AT$2,"D")/365),1)))))))</f>
        <v>0</v>
      </c>
      <c r="AU105" s="58">
        <f>IF($V105&lt;=AT$2,0,IF($O105&lt;=AT$2,0,IF($G105&gt;=AU$2,0,IF($K105&gt;=$J105,0,IF($O105&lt;=AU$2,($J105-(SUM($K105,SUM($Z105:AT105)))),IF($L105=$D$139,(($J105-$K105)/$P105),(($J105-SUM($Z105:AT105))*$Q105))*IF($V105&lt;=AU$2,(DATEDIF(AT$2,$V105,"D")/365),IF($G105&gt;AT$2,(DATEDIF($G105,AU$2,"D")/365),1)))))))</f>
        <v>0</v>
      </c>
      <c r="AV105" s="58">
        <f>IF($V105&lt;=AU$2,0,IF($O105&lt;=AU$2,0,IF($G105&gt;=AV$2,0,IF($K105&gt;=$J105,0,IF($O105&lt;=AV$2,($J105-(SUM($K105,SUM($Z105:AU105)))),IF($L105=$D$139,(($J105-$K105)/$P105),(($J105-SUM($Z105:AU105))*$Q105))*IF($V105&lt;=AV$2,(DATEDIF(AU$2,$V105,"D")/365),IF($G105&gt;AU$2,(DATEDIF($G105,AV$2,"D")/365),1)))))))</f>
        <v>0</v>
      </c>
      <c r="AW105" s="58">
        <f>IF($V105&lt;=AV$2,0,IF($O105&lt;=AV$2,0,IF($G105&gt;=AW$2,0,IF($K105&gt;=$J105,0,IF($O105&lt;=AW$2,($J105-(SUM($K105,SUM($Z105:AV105)))),IF($L105=$D$139,(($J105-$K105)/$P105),(($J105-SUM($Z105:AV105))*$Q105))*IF($V105&lt;=AW$2,(DATEDIF(AV$2,$V105,"D")/365),IF($G105&gt;AV$2,(DATEDIF($G105,AW$2,"D")/365),1)))))))</f>
        <v>0</v>
      </c>
      <c r="AX105" s="58">
        <f>IF($V105&lt;=AW$2,0,IF($O105&lt;=AW$2,0,IF($G105&gt;=AX$2,0,IF($K105&gt;=$J105,0,IF($O105&lt;=AX$2,($J105-(SUM($K105,SUM($Z105:AW105)))),IF($L105=$D$139,(($J105-$K105)/$P105),(($J105-SUM($Z105:AW105))*$Q105))*IF($V105&lt;=AX$2,(DATEDIF(AW$2,$V105,"D")/365),IF($G105&gt;AW$2,(DATEDIF($G105,AX$2,"D")/365),1)))))))</f>
        <v>0</v>
      </c>
      <c r="AY105" s="58">
        <f>IF($V105&lt;=AX$2,0,IF($O105&lt;=AX$2,0,IF($G105&gt;=AY$2,0,IF($K105&gt;=$J105,0,IF($O105&lt;=AY$2,($J105-(SUM($K105,SUM($Z105:AX105)))),IF($L105=$D$139,(($J105-$K105)/$P105),(($J105-SUM($Z105:AX105))*$Q105))*IF($V105&lt;=AY$2,(DATEDIF(AX$2,$V105,"D")/365),IF($G105&gt;AX$2,(DATEDIF($G105,AY$2,"D")/365),1)))))))</f>
        <v>0</v>
      </c>
      <c r="AZ105" s="57"/>
      <c r="BA105" s="57"/>
      <c r="BB105" s="127">
        <f>IF($V105&lt;=BB$2,0,IF($G105&gt;=BB$2,0,IF($G105&gt;$W$3,(J105-Z105),IF($G105&lt;=$W$3,J105-SUM(W105,$Z105:Z105),0))))</f>
        <v>0</v>
      </c>
      <c r="BC105" s="58">
        <f t="shared" si="40"/>
        <v>0</v>
      </c>
      <c r="BD105" s="57">
        <f t="shared" si="40"/>
        <v>0</v>
      </c>
      <c r="BE105" s="58">
        <f t="shared" si="40"/>
        <v>0</v>
      </c>
      <c r="BF105" s="57">
        <f t="shared" si="40"/>
        <v>0</v>
      </c>
      <c r="BG105" s="58">
        <f t="shared" si="40"/>
        <v>0</v>
      </c>
      <c r="BH105" s="57">
        <f t="shared" si="40"/>
        <v>0</v>
      </c>
      <c r="BI105" s="58">
        <f t="shared" si="40"/>
        <v>0</v>
      </c>
      <c r="BJ105" s="57">
        <f t="shared" si="40"/>
        <v>0</v>
      </c>
      <c r="BK105" s="58">
        <f t="shared" si="40"/>
        <v>0</v>
      </c>
      <c r="BL105" s="57">
        <f t="shared" si="40"/>
        <v>0</v>
      </c>
      <c r="BM105" s="58">
        <f t="shared" si="40"/>
        <v>0</v>
      </c>
      <c r="BN105" s="57">
        <f t="shared" si="40"/>
        <v>0</v>
      </c>
      <c r="BO105" s="58">
        <f t="shared" si="40"/>
        <v>0</v>
      </c>
      <c r="BP105" s="57">
        <f t="shared" si="40"/>
        <v>0</v>
      </c>
      <c r="BQ105" s="58">
        <f t="shared" si="40"/>
        <v>0</v>
      </c>
      <c r="BR105" s="57">
        <f t="shared" si="40"/>
        <v>0</v>
      </c>
      <c r="BS105" s="58">
        <f t="shared" si="39"/>
        <v>0</v>
      </c>
      <c r="BT105" s="57">
        <f t="shared" si="39"/>
        <v>0</v>
      </c>
      <c r="BU105" s="58">
        <f t="shared" si="39"/>
        <v>0</v>
      </c>
      <c r="BV105" s="57">
        <f t="shared" si="38"/>
        <v>0</v>
      </c>
      <c r="BW105" s="58">
        <f t="shared" si="38"/>
        <v>0</v>
      </c>
      <c r="BX105" s="57">
        <f t="shared" si="38"/>
        <v>0</v>
      </c>
      <c r="BY105" s="58">
        <f t="shared" si="38"/>
        <v>0</v>
      </c>
      <c r="BZ105" s="57">
        <f t="shared" si="38"/>
        <v>0</v>
      </c>
      <c r="CA105" s="58">
        <f t="shared" si="38"/>
        <v>0</v>
      </c>
    </row>
    <row r="106" spans="1:79" ht="15.75" thickBot="1">
      <c r="B106" s="1"/>
      <c r="C106" s="1"/>
      <c r="D106" s="3"/>
      <c r="E106" s="3"/>
      <c r="F106" s="3"/>
      <c r="G106" s="18"/>
      <c r="H106" s="1"/>
      <c r="I106" s="1"/>
      <c r="J106" s="5"/>
      <c r="K106" s="1"/>
      <c r="L106" s="1"/>
      <c r="M106" s="5"/>
      <c r="N106" s="14"/>
      <c r="O106" s="18"/>
      <c r="P106" s="14"/>
      <c r="Q106" s="14"/>
      <c r="R106" s="14"/>
      <c r="S106" s="70"/>
      <c r="T106" s="70"/>
      <c r="U106" s="70"/>
      <c r="V106" s="18"/>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45"/>
      <c r="BA106" s="45"/>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row>
    <row r="107" spans="1:79" ht="32.25" thickBot="1">
      <c r="B107" s="104" t="s">
        <v>144</v>
      </c>
      <c r="C107" s="105"/>
      <c r="D107" s="106"/>
      <c r="E107" s="106"/>
      <c r="F107" s="106"/>
      <c r="G107" s="107"/>
      <c r="H107" s="121">
        <f>SUM(H6:H105)</f>
        <v>0</v>
      </c>
      <c r="I107" s="121">
        <f>SUM(I6:I105)</f>
        <v>0</v>
      </c>
      <c r="J107" s="121">
        <f>SUM(J6:J105)</f>
        <v>0</v>
      </c>
      <c r="K107" s="122"/>
      <c r="L107" s="62"/>
      <c r="M107" s="62"/>
      <c r="N107" s="64"/>
      <c r="O107" s="63"/>
      <c r="P107" s="64"/>
      <c r="Q107" s="64"/>
      <c r="R107" s="64"/>
      <c r="S107" s="69"/>
      <c r="T107" s="69"/>
      <c r="U107" s="69"/>
      <c r="V107" s="123"/>
      <c r="W107" s="124">
        <f>SUM(W6:W105)</f>
        <v>0</v>
      </c>
      <c r="X107" s="124">
        <f>SUM(X6:X105)</f>
        <v>0</v>
      </c>
      <c r="Y107" s="124">
        <f>SUM(Y6:Y105)</f>
        <v>0</v>
      </c>
      <c r="Z107" s="52"/>
      <c r="AA107" s="52"/>
      <c r="AB107" s="52"/>
      <c r="AC107" s="52"/>
      <c r="AD107" s="52"/>
      <c r="AE107" s="52"/>
      <c r="AF107" s="52"/>
      <c r="AG107" s="52"/>
      <c r="AH107" s="52"/>
      <c r="AI107" s="14"/>
      <c r="AJ107" s="14"/>
      <c r="AK107" s="14"/>
      <c r="AL107" s="14"/>
      <c r="AM107" s="14"/>
      <c r="AN107" s="14"/>
      <c r="AO107" s="14"/>
      <c r="AP107" s="14"/>
      <c r="AQ107" s="14"/>
      <c r="AR107" s="14"/>
      <c r="AS107" s="14"/>
      <c r="AT107" s="14"/>
      <c r="AU107" s="14"/>
      <c r="AV107" s="14"/>
      <c r="AW107" s="14"/>
      <c r="AX107" s="14"/>
      <c r="AY107" s="14"/>
      <c r="AZ107" s="45"/>
      <c r="BA107" s="45"/>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row>
    <row r="108" spans="1:79">
      <c r="B108" s="1"/>
      <c r="C108" s="1"/>
      <c r="D108" s="3"/>
      <c r="E108" s="3"/>
      <c r="F108" s="3"/>
      <c r="G108" s="18"/>
      <c r="H108" s="1"/>
      <c r="I108" s="1"/>
      <c r="J108" s="5"/>
      <c r="K108" s="1"/>
      <c r="L108" s="1"/>
      <c r="M108" s="5"/>
      <c r="N108" s="14"/>
      <c r="O108" s="18"/>
      <c r="P108" s="14"/>
      <c r="Q108" s="14"/>
      <c r="R108" s="14"/>
      <c r="S108" s="70"/>
      <c r="T108" s="70"/>
      <c r="U108" s="70"/>
      <c r="V108" s="18"/>
      <c r="W108" s="5"/>
      <c r="X108" s="5"/>
      <c r="Y108" s="5"/>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
      <c r="BA108" s="1"/>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row>
    <row r="109" spans="1:79">
      <c r="B109" s="1"/>
      <c r="C109" s="1"/>
      <c r="D109" s="3"/>
      <c r="E109" s="3"/>
      <c r="F109" s="3"/>
      <c r="G109" s="18"/>
      <c r="H109" s="1"/>
      <c r="I109" s="1"/>
      <c r="J109" s="5"/>
      <c r="K109" s="1"/>
      <c r="L109" s="1"/>
      <c r="M109" s="5"/>
      <c r="N109" s="14"/>
      <c r="O109" s="18"/>
      <c r="P109" s="14"/>
      <c r="Q109" s="14"/>
      <c r="R109" s="14"/>
      <c r="S109" s="70"/>
      <c r="T109" s="70"/>
      <c r="U109" s="70"/>
      <c r="V109" s="18"/>
      <c r="W109" s="5"/>
      <c r="X109" s="5"/>
      <c r="Y109" s="5"/>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
      <c r="BA109" s="1"/>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row>
    <row r="110" spans="1:79">
      <c r="B110" s="1"/>
      <c r="C110" s="1"/>
      <c r="D110" s="3"/>
      <c r="E110" s="3"/>
      <c r="F110" s="3"/>
      <c r="G110" s="18"/>
      <c r="H110" s="1"/>
      <c r="I110" s="1"/>
      <c r="J110" s="5"/>
      <c r="K110" s="1"/>
      <c r="L110" s="1"/>
      <c r="M110" s="5"/>
      <c r="N110" s="14"/>
      <c r="O110" s="18"/>
      <c r="P110" s="14"/>
      <c r="Q110" s="14"/>
      <c r="R110" s="14"/>
      <c r="S110" s="70"/>
      <c r="T110" s="70"/>
      <c r="U110" s="70"/>
      <c r="V110" s="18"/>
      <c r="W110" s="5"/>
      <c r="X110" s="5"/>
      <c r="Y110" s="5"/>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
      <c r="BA110" s="1"/>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row>
    <row r="111" spans="1:79" hidden="1">
      <c r="B111" s="1"/>
      <c r="C111" s="1"/>
      <c r="D111" s="3"/>
      <c r="E111" s="3"/>
      <c r="F111" s="3"/>
      <c r="G111" s="18"/>
      <c r="H111" s="1"/>
      <c r="I111" s="1"/>
      <c r="J111" s="5"/>
      <c r="K111" s="1"/>
      <c r="L111" s="1"/>
      <c r="M111" s="5"/>
      <c r="N111" s="14"/>
      <c r="O111" s="18"/>
      <c r="P111" s="14"/>
      <c r="Q111" s="14"/>
      <c r="R111" s="14"/>
      <c r="S111" s="70"/>
      <c r="T111" s="70"/>
      <c r="U111" s="70"/>
      <c r="V111" s="18"/>
      <c r="W111" s="5"/>
      <c r="X111" s="5"/>
      <c r="Y111" s="5"/>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
      <c r="BA111" s="1"/>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row>
    <row r="112" spans="1:79" hidden="1">
      <c r="B112" s="1"/>
      <c r="C112" s="1"/>
      <c r="D112" s="3"/>
      <c r="E112" s="3"/>
      <c r="F112" s="3"/>
      <c r="G112" s="18"/>
      <c r="H112" s="1"/>
      <c r="I112" s="1"/>
      <c r="J112" s="5"/>
      <c r="K112" s="1"/>
      <c r="L112" s="1"/>
      <c r="M112" s="5"/>
      <c r="N112" s="14"/>
      <c r="O112" s="18"/>
      <c r="P112" s="14"/>
      <c r="Q112" s="14"/>
      <c r="R112" s="14"/>
      <c r="S112" s="70"/>
      <c r="T112" s="70"/>
      <c r="U112" s="70"/>
      <c r="V112" s="18"/>
      <c r="W112" s="5"/>
      <c r="X112" s="5"/>
      <c r="Y112" s="5"/>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
      <c r="BA112" s="1"/>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row>
    <row r="113" spans="2:79" hidden="1">
      <c r="B113" s="1"/>
      <c r="C113" s="1"/>
      <c r="D113" s="1"/>
      <c r="E113" s="1"/>
      <c r="F113" s="1"/>
      <c r="G113" s="5"/>
      <c r="H113" s="1"/>
      <c r="I113" s="1"/>
      <c r="J113" s="5"/>
      <c r="K113" s="1"/>
      <c r="L113" s="1"/>
      <c r="M113" s="5"/>
      <c r="N113" s="14"/>
      <c r="O113" s="18"/>
      <c r="P113" s="14"/>
      <c r="Q113" s="19" t="s">
        <v>129</v>
      </c>
      <c r="R113" s="19"/>
      <c r="S113" s="70"/>
      <c r="T113" s="70"/>
      <c r="U113" s="70"/>
      <c r="V113" s="18"/>
      <c r="W113" s="72"/>
      <c r="X113" s="72"/>
      <c r="Y113" s="72"/>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
      <c r="BA113" s="1"/>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row>
    <row r="114" spans="2:79" hidden="1">
      <c r="B114" s="1"/>
      <c r="C114" s="1"/>
      <c r="D114" s="1"/>
      <c r="E114" s="1"/>
      <c r="F114" s="1"/>
      <c r="G114" s="5"/>
      <c r="H114" s="1"/>
      <c r="I114" s="1"/>
      <c r="J114" s="5"/>
      <c r="K114" s="1"/>
      <c r="L114" s="1"/>
      <c r="M114" s="5"/>
      <c r="N114" s="14"/>
      <c r="O114" s="18"/>
      <c r="P114" s="14"/>
      <c r="Q114" s="19" t="s">
        <v>130</v>
      </c>
      <c r="R114" s="19"/>
      <c r="S114" s="70"/>
      <c r="T114" s="70"/>
      <c r="U114" s="70"/>
      <c r="V114" s="18"/>
      <c r="W114" s="72"/>
      <c r="X114" s="72"/>
      <c r="Y114" s="72"/>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
      <c r="BA114" s="1"/>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row>
    <row r="115" spans="2:79" hidden="1">
      <c r="B115" s="1"/>
      <c r="C115" s="1"/>
      <c r="D115" s="1"/>
      <c r="E115" s="1"/>
      <c r="F115" s="1"/>
      <c r="G115" s="5"/>
      <c r="H115" s="1"/>
      <c r="I115" s="1"/>
      <c r="J115" s="5"/>
      <c r="K115" s="1"/>
      <c r="L115" s="1"/>
      <c r="M115" s="5"/>
      <c r="N115" s="14"/>
      <c r="O115" s="18"/>
      <c r="P115" s="14"/>
      <c r="Q115" s="19"/>
      <c r="R115" s="19"/>
      <c r="S115" s="70"/>
      <c r="T115" s="70"/>
      <c r="U115" s="70"/>
      <c r="V115" s="18"/>
      <c r="W115" s="5"/>
      <c r="X115" s="5"/>
      <c r="Y115" s="5"/>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
      <c r="BA115" s="1"/>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row>
    <row r="116" spans="2:79" hidden="1">
      <c r="B116" s="1"/>
      <c r="C116" s="1"/>
      <c r="D116" s="1"/>
      <c r="E116" s="1"/>
      <c r="F116" s="1"/>
      <c r="G116" s="5"/>
      <c r="H116" s="1"/>
      <c r="I116" s="1"/>
      <c r="J116" s="5"/>
      <c r="K116" s="1"/>
      <c r="L116" s="1"/>
      <c r="M116" s="5"/>
      <c r="N116" s="14"/>
      <c r="O116" s="18"/>
      <c r="P116" s="14"/>
      <c r="Q116" s="19"/>
      <c r="R116" s="19"/>
      <c r="S116" s="70"/>
      <c r="T116" s="70"/>
      <c r="U116" s="70"/>
      <c r="V116" s="18"/>
      <c r="W116" s="5"/>
      <c r="X116" s="5"/>
      <c r="Y116" s="5"/>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
      <c r="BA116" s="1"/>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row>
    <row r="117" spans="2:79" hidden="1">
      <c r="B117" s="1"/>
      <c r="C117" s="1"/>
      <c r="D117" s="1"/>
      <c r="E117" s="1"/>
      <c r="F117" s="1"/>
      <c r="G117" s="5"/>
      <c r="H117" s="1"/>
      <c r="I117" s="1"/>
      <c r="J117" s="5"/>
      <c r="K117" s="1"/>
      <c r="L117" s="1"/>
      <c r="M117" s="5"/>
      <c r="N117" s="14"/>
      <c r="O117" s="18"/>
      <c r="P117" s="14"/>
      <c r="Q117" s="19"/>
      <c r="R117" s="19"/>
      <c r="S117" s="70"/>
      <c r="T117" s="70"/>
      <c r="U117" s="70"/>
      <c r="V117" s="18"/>
      <c r="W117" s="5"/>
      <c r="X117" s="5"/>
      <c r="Y117" s="5"/>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
      <c r="BA117" s="1"/>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row>
    <row r="118" spans="2:79" hidden="1">
      <c r="B118" s="1"/>
      <c r="C118" s="1"/>
      <c r="D118" s="1"/>
      <c r="E118" s="1"/>
      <c r="F118" s="1"/>
      <c r="G118" s="5"/>
      <c r="H118" s="1"/>
      <c r="I118" s="1"/>
      <c r="J118" s="5"/>
      <c r="K118" s="1"/>
      <c r="L118" s="1"/>
      <c r="M118" s="5"/>
      <c r="N118" s="14"/>
      <c r="O118" s="18"/>
      <c r="P118" s="14"/>
      <c r="Q118" s="19"/>
      <c r="R118" s="19"/>
      <c r="S118" s="70"/>
      <c r="T118" s="70"/>
      <c r="U118" s="70"/>
      <c r="V118" s="18"/>
      <c r="W118" s="5"/>
      <c r="X118" s="5"/>
      <c r="Y118" s="5"/>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
      <c r="BA118" s="1"/>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row>
    <row r="119" spans="2:79" hidden="1">
      <c r="B119" s="1"/>
      <c r="C119" s="1"/>
      <c r="D119" s="1"/>
      <c r="E119" s="1"/>
      <c r="F119" s="1"/>
      <c r="G119" s="5"/>
      <c r="H119" s="1"/>
      <c r="I119" s="1"/>
      <c r="J119" s="5"/>
      <c r="K119" s="1"/>
      <c r="L119" s="1"/>
      <c r="M119" s="5"/>
      <c r="N119" s="14"/>
      <c r="O119" s="18"/>
      <c r="P119" s="14"/>
      <c r="Q119" s="19"/>
      <c r="R119" s="19"/>
      <c r="S119" s="70"/>
      <c r="T119" s="70"/>
      <c r="U119" s="70"/>
      <c r="V119" s="18"/>
      <c r="W119" s="5"/>
      <c r="X119" s="5"/>
      <c r="Y119" s="5"/>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
      <c r="BA119" s="1"/>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row>
    <row r="120" spans="2:79" hidden="1">
      <c r="B120" s="1"/>
      <c r="C120" s="1"/>
      <c r="D120" s="1"/>
      <c r="E120" s="1"/>
      <c r="F120" s="1"/>
      <c r="G120" s="5"/>
      <c r="H120" s="1"/>
      <c r="I120" s="1"/>
      <c r="J120" s="5"/>
      <c r="K120" s="1"/>
      <c r="L120" s="1"/>
      <c r="M120" s="5"/>
      <c r="N120" s="14"/>
      <c r="O120" s="18"/>
      <c r="P120" s="14"/>
      <c r="Q120" s="19"/>
      <c r="R120" s="19"/>
      <c r="S120" s="70"/>
      <c r="T120" s="70"/>
      <c r="U120" s="70"/>
      <c r="V120" s="18"/>
      <c r="W120" s="5"/>
      <c r="X120" s="5"/>
      <c r="Y120" s="5"/>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
      <c r="BA120" s="1"/>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row>
    <row r="121" spans="2:79" hidden="1">
      <c r="B121" s="1"/>
      <c r="C121" s="1"/>
      <c r="D121" s="1"/>
      <c r="E121" s="1"/>
      <c r="F121" s="1"/>
      <c r="G121" s="5"/>
      <c r="H121" s="1"/>
      <c r="I121" s="1"/>
      <c r="J121" s="5"/>
      <c r="K121" s="1"/>
      <c r="L121" s="1"/>
      <c r="M121" s="5"/>
      <c r="N121" s="14"/>
      <c r="O121" s="18"/>
      <c r="P121" s="14"/>
      <c r="Q121" s="19"/>
      <c r="R121" s="19"/>
      <c r="S121" s="70"/>
      <c r="T121" s="70"/>
      <c r="U121" s="70"/>
      <c r="V121" s="18"/>
      <c r="W121" s="5"/>
      <c r="X121" s="5"/>
      <c r="Y121" s="5"/>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
      <c r="BA121" s="1"/>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row>
    <row r="122" spans="2:79" hidden="1">
      <c r="B122" s="1"/>
      <c r="C122" s="1"/>
      <c r="D122" s="1"/>
      <c r="E122" s="1"/>
      <c r="F122" s="1"/>
      <c r="G122" s="5"/>
      <c r="H122" s="1"/>
      <c r="I122" s="1"/>
      <c r="J122" s="5"/>
      <c r="K122" s="1"/>
      <c r="L122" s="1"/>
      <c r="M122" s="5"/>
      <c r="N122" s="14"/>
      <c r="O122" s="18"/>
      <c r="P122" s="14"/>
      <c r="Q122" s="19"/>
      <c r="R122" s="19"/>
      <c r="S122" s="70"/>
      <c r="T122" s="70"/>
      <c r="U122" s="70"/>
      <c r="V122" s="18"/>
      <c r="W122" s="5"/>
      <c r="X122" s="5"/>
      <c r="Y122" s="5"/>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
      <c r="BA122" s="1"/>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row>
    <row r="123" spans="2:79" hidden="1">
      <c r="B123" s="1"/>
      <c r="C123" s="1"/>
      <c r="D123" s="1"/>
      <c r="E123" s="1"/>
      <c r="F123" s="1"/>
      <c r="G123" s="5"/>
      <c r="H123" s="1"/>
      <c r="I123" s="1"/>
      <c r="J123" s="5"/>
      <c r="K123" s="1"/>
      <c r="L123" s="1"/>
      <c r="M123" s="5"/>
      <c r="N123" s="14"/>
      <c r="O123" s="18"/>
      <c r="P123" s="14"/>
      <c r="Q123" s="19"/>
      <c r="R123" s="19"/>
      <c r="S123" s="70"/>
      <c r="T123" s="70"/>
      <c r="U123" s="70"/>
      <c r="V123" s="18"/>
      <c r="W123" s="5"/>
      <c r="X123" s="5"/>
      <c r="Y123" s="5"/>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
      <c r="BA123" s="1"/>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row>
    <row r="124" spans="2:79" hidden="1">
      <c r="B124" s="1"/>
      <c r="C124" s="1"/>
      <c r="D124" s="1"/>
      <c r="E124" s="1"/>
      <c r="F124" s="1"/>
      <c r="G124" s="5"/>
      <c r="H124" s="1"/>
      <c r="I124" s="1"/>
      <c r="J124" s="5"/>
      <c r="K124" s="1"/>
      <c r="L124" s="1"/>
      <c r="M124" s="5"/>
      <c r="N124" s="14"/>
      <c r="O124" s="18"/>
      <c r="P124" s="14"/>
      <c r="Q124" s="19"/>
      <c r="R124" s="19"/>
      <c r="S124" s="70"/>
      <c r="T124" s="70"/>
      <c r="U124" s="70"/>
      <c r="V124" s="18"/>
      <c r="W124" s="5"/>
      <c r="X124" s="5"/>
      <c r="Y124" s="5"/>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
      <c r="BA124" s="1"/>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row>
    <row r="125" spans="2:79" hidden="1">
      <c r="B125" s="1"/>
      <c r="C125" s="1"/>
      <c r="D125" s="1"/>
      <c r="E125" s="1"/>
      <c r="F125" s="1"/>
      <c r="G125" s="5"/>
      <c r="H125" s="1"/>
      <c r="I125" s="1"/>
      <c r="J125" s="5"/>
      <c r="K125" s="1"/>
      <c r="L125" s="1"/>
      <c r="M125" s="5"/>
      <c r="N125" s="14"/>
      <c r="O125" s="18"/>
      <c r="P125" s="14"/>
      <c r="Q125" s="19"/>
      <c r="R125" s="19"/>
      <c r="S125" s="70"/>
      <c r="T125" s="70"/>
      <c r="U125" s="70"/>
      <c r="V125" s="18"/>
      <c r="W125" s="5"/>
      <c r="X125" s="5"/>
      <c r="Y125" s="5"/>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
      <c r="BA125" s="1"/>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row>
    <row r="126" spans="2:79" hidden="1">
      <c r="B126" s="1"/>
      <c r="C126" s="1"/>
      <c r="D126" s="1"/>
      <c r="E126" s="1"/>
      <c r="F126" s="1"/>
      <c r="G126" s="5"/>
      <c r="H126" s="1"/>
      <c r="I126" s="1"/>
      <c r="J126" s="5"/>
      <c r="K126" s="1"/>
      <c r="L126" s="1"/>
      <c r="M126" s="5"/>
      <c r="N126" s="14"/>
      <c r="O126" s="18"/>
      <c r="P126" s="14"/>
      <c r="Q126" s="19"/>
      <c r="R126" s="19"/>
      <c r="S126" s="70"/>
      <c r="T126" s="70"/>
      <c r="U126" s="70"/>
      <c r="V126" s="18"/>
      <c r="W126" s="5"/>
      <c r="X126" s="5"/>
      <c r="Y126" s="5"/>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
      <c r="BA126" s="1"/>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row>
    <row r="127" spans="2:79" hidden="1">
      <c r="B127" s="1"/>
      <c r="C127" s="1"/>
      <c r="D127" s="1"/>
      <c r="E127" s="1"/>
      <c r="F127" s="1"/>
      <c r="G127" s="5"/>
      <c r="H127" s="1"/>
      <c r="I127" s="1"/>
      <c r="J127" s="5"/>
      <c r="K127" s="1"/>
      <c r="L127" s="1"/>
      <c r="M127" s="5"/>
      <c r="N127" s="14"/>
      <c r="O127" s="18"/>
      <c r="P127" s="14"/>
      <c r="Q127" s="19"/>
      <c r="R127" s="19"/>
      <c r="S127" s="70"/>
      <c r="T127" s="70"/>
      <c r="U127" s="70"/>
      <c r="V127" s="18"/>
      <c r="W127" s="5"/>
      <c r="X127" s="5"/>
      <c r="Y127" s="5"/>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
      <c r="BA127" s="1"/>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row>
    <row r="128" spans="2:79" hidden="1">
      <c r="B128" s="1"/>
      <c r="C128" s="1"/>
      <c r="D128" s="1"/>
      <c r="E128" s="1"/>
      <c r="F128" s="1"/>
      <c r="G128" s="5"/>
      <c r="H128" s="1"/>
      <c r="I128" s="1"/>
      <c r="J128" s="5"/>
      <c r="K128" s="1"/>
      <c r="L128" s="1"/>
      <c r="M128" s="5"/>
      <c r="N128" s="14"/>
      <c r="O128" s="18"/>
      <c r="P128" s="14"/>
      <c r="Q128" s="19"/>
      <c r="R128" s="19"/>
      <c r="S128" s="70"/>
      <c r="T128" s="70"/>
      <c r="U128" s="70"/>
      <c r="V128" s="18"/>
      <c r="W128" s="5"/>
      <c r="X128" s="5"/>
      <c r="Y128" s="5"/>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
      <c r="BA128" s="1"/>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row>
    <row r="129" spans="2:79" hidden="1">
      <c r="B129" s="1"/>
      <c r="C129" s="1"/>
      <c r="D129" s="1"/>
      <c r="E129" s="1"/>
      <c r="F129" s="1"/>
      <c r="G129" s="5"/>
      <c r="H129" s="1"/>
      <c r="I129" s="1"/>
      <c r="J129" s="5"/>
      <c r="K129" s="1"/>
      <c r="L129" s="1"/>
      <c r="M129" s="5"/>
      <c r="N129" s="14"/>
      <c r="O129" s="18"/>
      <c r="P129" s="14"/>
      <c r="Q129" s="19"/>
      <c r="R129" s="19"/>
      <c r="S129" s="70"/>
      <c r="T129" s="70"/>
      <c r="U129" s="70"/>
      <c r="V129" s="18"/>
      <c r="W129" s="5"/>
      <c r="X129" s="5"/>
      <c r="Y129" s="5"/>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
      <c r="BA129" s="1"/>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row>
    <row r="130" spans="2:79" hidden="1">
      <c r="B130" s="1"/>
      <c r="C130" s="1"/>
      <c r="D130" s="1"/>
      <c r="E130" s="1"/>
      <c r="F130" s="1"/>
      <c r="G130" s="5"/>
      <c r="H130" s="1"/>
      <c r="I130" s="1"/>
      <c r="J130" s="5"/>
      <c r="K130" s="1"/>
      <c r="L130" s="1"/>
      <c r="M130" s="5"/>
      <c r="N130" s="14"/>
      <c r="O130" s="18"/>
      <c r="P130" s="14"/>
      <c r="Q130" s="19"/>
      <c r="R130" s="19"/>
      <c r="S130" s="70"/>
      <c r="T130" s="70"/>
      <c r="U130" s="70"/>
      <c r="V130" s="18"/>
      <c r="W130" s="5"/>
      <c r="X130" s="5"/>
      <c r="Y130" s="5"/>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
      <c r="BA130" s="1"/>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row>
    <row r="131" spans="2:79" hidden="1">
      <c r="B131" s="1"/>
      <c r="C131" s="1"/>
      <c r="D131" s="1"/>
      <c r="E131" s="1"/>
      <c r="F131" s="1"/>
      <c r="G131" s="5"/>
      <c r="H131" s="1"/>
      <c r="I131" s="1"/>
      <c r="J131" s="5"/>
      <c r="K131" s="1"/>
      <c r="L131" s="1"/>
      <c r="M131" s="5"/>
      <c r="N131" s="14"/>
      <c r="O131" s="18"/>
      <c r="P131" s="14"/>
      <c r="Q131" s="19"/>
      <c r="R131" s="19"/>
      <c r="S131" s="70"/>
      <c r="T131" s="70"/>
      <c r="U131" s="70"/>
      <c r="V131" s="18"/>
      <c r="W131" s="5"/>
      <c r="X131" s="5"/>
      <c r="Y131" s="5"/>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
      <c r="BA131" s="1"/>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row>
    <row r="132" spans="2:79" hidden="1">
      <c r="B132" s="1"/>
      <c r="C132" s="1"/>
      <c r="D132" s="1"/>
      <c r="E132" s="1"/>
      <c r="F132" s="1"/>
      <c r="G132" s="5"/>
      <c r="H132" s="1"/>
      <c r="I132" s="1"/>
      <c r="J132" s="5"/>
      <c r="K132" s="1"/>
      <c r="L132" s="1"/>
      <c r="M132" s="5"/>
      <c r="N132" s="14"/>
      <c r="O132" s="18"/>
      <c r="P132" s="14"/>
      <c r="Q132" s="19"/>
      <c r="R132" s="19"/>
      <c r="S132" s="70"/>
      <c r="T132" s="70"/>
      <c r="U132" s="70"/>
      <c r="V132" s="18"/>
      <c r="W132" s="5"/>
      <c r="X132" s="5"/>
      <c r="Y132" s="5"/>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
      <c r="BA132" s="1"/>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row>
    <row r="133" spans="2:79" hidden="1">
      <c r="B133" s="1"/>
      <c r="C133" s="1"/>
      <c r="D133" s="1"/>
      <c r="E133" s="1"/>
      <c r="F133" s="1"/>
      <c r="G133" s="5"/>
      <c r="H133" s="1"/>
      <c r="I133" s="1"/>
      <c r="J133" s="5"/>
      <c r="K133" s="1"/>
      <c r="L133" s="1"/>
      <c r="M133" s="5"/>
      <c r="N133" s="14"/>
      <c r="O133" s="18"/>
      <c r="P133" s="14"/>
      <c r="Q133" s="19"/>
      <c r="R133" s="19"/>
      <c r="S133" s="70"/>
      <c r="T133" s="70"/>
      <c r="U133" s="70"/>
      <c r="V133" s="18"/>
      <c r="W133" s="5"/>
      <c r="X133" s="5"/>
      <c r="Y133" s="5"/>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
      <c r="BA133" s="1"/>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row>
    <row r="134" spans="2:79" hidden="1">
      <c r="B134" s="1"/>
      <c r="C134" s="1"/>
      <c r="D134" s="1"/>
      <c r="E134" s="1"/>
      <c r="F134" s="1"/>
      <c r="G134" s="5"/>
      <c r="H134" s="1"/>
      <c r="I134" s="1"/>
      <c r="J134" s="5"/>
      <c r="K134" s="1"/>
      <c r="L134" s="1"/>
      <c r="M134" s="5"/>
      <c r="N134" s="14"/>
      <c r="O134" s="18"/>
      <c r="P134" s="14"/>
      <c r="Q134" s="19"/>
      <c r="R134" s="19"/>
      <c r="S134" s="70"/>
      <c r="T134" s="70"/>
      <c r="U134" s="70"/>
      <c r="V134" s="18"/>
      <c r="W134" s="5"/>
      <c r="X134" s="5"/>
      <c r="Y134" s="5"/>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
      <c r="BA134" s="1"/>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row>
    <row r="135" spans="2:79" hidden="1">
      <c r="B135" s="1"/>
      <c r="C135" s="1"/>
      <c r="D135" s="1"/>
      <c r="E135" s="1"/>
      <c r="F135" s="1"/>
      <c r="G135" s="5"/>
      <c r="H135" s="1"/>
      <c r="I135" s="1"/>
      <c r="J135" s="5"/>
      <c r="K135" s="1"/>
      <c r="L135" s="1"/>
      <c r="M135" s="5"/>
      <c r="N135" s="5"/>
      <c r="O135" s="5"/>
      <c r="P135" s="5"/>
      <c r="Q135" s="5"/>
      <c r="R135" s="5"/>
      <c r="S135" s="70"/>
      <c r="T135" s="70"/>
      <c r="U135" s="70"/>
      <c r="V135" s="18"/>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1"/>
      <c r="BA135" s="1"/>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row>
    <row r="136" spans="2:79" hidden="1">
      <c r="B136" s="1"/>
      <c r="C136" s="1"/>
      <c r="D136" s="1"/>
      <c r="E136" s="1"/>
      <c r="F136" s="1"/>
      <c r="G136" s="5"/>
      <c r="H136" s="1"/>
      <c r="I136" s="1"/>
      <c r="J136" s="5"/>
      <c r="K136" s="1"/>
      <c r="L136" s="1"/>
      <c r="M136" s="5"/>
      <c r="N136" s="5"/>
      <c r="O136" s="5"/>
      <c r="P136" s="5"/>
      <c r="Q136" s="5"/>
      <c r="R136" s="5"/>
      <c r="S136" s="70"/>
      <c r="T136" s="70"/>
      <c r="U136" s="70"/>
      <c r="V136" s="18"/>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1"/>
      <c r="BA136" s="1"/>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row>
    <row r="137" spans="2:79" hidden="1">
      <c r="B137" s="1"/>
      <c r="C137" s="1"/>
      <c r="D137" s="1"/>
      <c r="E137" s="1"/>
      <c r="F137" s="1"/>
      <c r="G137" s="5"/>
      <c r="H137" s="1"/>
      <c r="I137" s="1"/>
      <c r="J137" s="5"/>
      <c r="K137" s="1"/>
      <c r="L137" s="1"/>
      <c r="M137" s="5"/>
      <c r="N137" s="5"/>
      <c r="O137" s="5"/>
      <c r="P137" s="5"/>
      <c r="Q137" s="5"/>
      <c r="R137" s="5"/>
      <c r="S137" s="70"/>
      <c r="T137" s="70"/>
      <c r="U137" s="70"/>
      <c r="V137" s="18"/>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1"/>
      <c r="BA137" s="1"/>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row>
    <row r="138" spans="2:79" hidden="1">
      <c r="B138" s="1" t="s">
        <v>102</v>
      </c>
      <c r="C138" s="1" t="s">
        <v>101</v>
      </c>
      <c r="D138" s="1" t="s">
        <v>118</v>
      </c>
      <c r="E138" s="1"/>
      <c r="F138" s="1"/>
      <c r="G138" s="5"/>
      <c r="H138" s="1"/>
      <c r="I138" s="1"/>
      <c r="J138" s="5"/>
      <c r="K138" s="1"/>
      <c r="L138" s="1"/>
      <c r="M138" s="5"/>
      <c r="N138" s="5"/>
      <c r="O138" s="5"/>
      <c r="P138" s="5"/>
      <c r="Q138" s="5"/>
      <c r="R138" s="5"/>
      <c r="S138" s="70"/>
      <c r="T138" s="70"/>
      <c r="U138" s="70"/>
      <c r="V138" s="18"/>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1"/>
      <c r="BA138" s="1"/>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row>
    <row r="139" spans="2:79" hidden="1">
      <c r="B139" s="47" t="s">
        <v>100</v>
      </c>
      <c r="C139" s="1">
        <v>60</v>
      </c>
      <c r="D139" s="1" t="s">
        <v>98</v>
      </c>
      <c r="E139" s="1"/>
      <c r="F139" s="1"/>
      <c r="G139" s="5"/>
      <c r="H139" s="1"/>
      <c r="I139" s="1"/>
      <c r="J139" s="5"/>
      <c r="K139" s="1"/>
      <c r="L139" s="1"/>
      <c r="M139" s="5"/>
      <c r="N139" s="5"/>
      <c r="O139" s="5"/>
      <c r="P139" s="5"/>
      <c r="Q139" s="5"/>
      <c r="R139" s="5"/>
      <c r="S139" s="70"/>
      <c r="T139" s="70"/>
      <c r="U139" s="70"/>
      <c r="V139" s="18"/>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1"/>
      <c r="BA139" s="1"/>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row>
    <row r="140" spans="2:79" hidden="1">
      <c r="B140" s="1" t="s">
        <v>99</v>
      </c>
      <c r="C140" s="1">
        <v>30</v>
      </c>
      <c r="D140" s="1" t="s">
        <v>96</v>
      </c>
      <c r="E140" s="1"/>
      <c r="F140" s="1"/>
      <c r="G140" s="5"/>
      <c r="H140" s="1"/>
      <c r="I140" s="1"/>
      <c r="J140" s="5"/>
      <c r="K140" s="1"/>
      <c r="L140" s="1"/>
      <c r="M140" s="5"/>
      <c r="N140" s="5"/>
      <c r="O140" s="5"/>
      <c r="P140" s="5"/>
      <c r="Q140" s="5"/>
      <c r="R140" s="5"/>
      <c r="S140" s="70"/>
      <c r="T140" s="70"/>
      <c r="U140" s="70"/>
      <c r="V140" s="18"/>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1"/>
      <c r="BA140" s="1"/>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row>
    <row r="141" spans="2:79" hidden="1">
      <c r="B141" s="1" t="s">
        <v>97</v>
      </c>
      <c r="C141" s="1">
        <v>30</v>
      </c>
      <c r="D141" s="1"/>
      <c r="E141" s="1"/>
      <c r="F141" s="1"/>
      <c r="G141" s="5"/>
      <c r="H141" s="1"/>
      <c r="I141" s="1"/>
      <c r="J141" s="5"/>
      <c r="K141" s="1"/>
      <c r="L141" s="1"/>
      <c r="M141" s="5"/>
      <c r="N141" s="5"/>
      <c r="O141" s="5"/>
      <c r="P141" s="5"/>
      <c r="Q141" s="5"/>
      <c r="R141" s="5"/>
      <c r="S141" s="70"/>
      <c r="T141" s="70"/>
      <c r="U141" s="70"/>
      <c r="V141" s="18"/>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1"/>
      <c r="BA141" s="1"/>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row>
    <row r="142" spans="2:79" hidden="1">
      <c r="B142" s="1" t="s">
        <v>95</v>
      </c>
      <c r="C142" s="1">
        <v>5</v>
      </c>
      <c r="D142" s="1"/>
      <c r="E142" s="1"/>
      <c r="F142" s="1"/>
      <c r="G142" s="5"/>
      <c r="H142" s="1"/>
      <c r="I142" s="1"/>
      <c r="J142" s="5"/>
      <c r="K142" s="1"/>
      <c r="L142" s="1"/>
      <c r="M142" s="5"/>
      <c r="N142" s="5"/>
      <c r="O142" s="5"/>
      <c r="P142" s="5"/>
      <c r="Q142" s="5"/>
      <c r="R142" s="5"/>
      <c r="S142" s="70"/>
      <c r="T142" s="70"/>
      <c r="U142" s="70"/>
      <c r="V142" s="18"/>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1"/>
      <c r="BA142" s="1"/>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row>
    <row r="143" spans="2:79" hidden="1">
      <c r="B143" s="1" t="s">
        <v>94</v>
      </c>
      <c r="C143" s="1">
        <v>3</v>
      </c>
      <c r="D143" s="1"/>
      <c r="E143" s="1"/>
      <c r="F143" s="1"/>
      <c r="G143" s="5"/>
      <c r="H143" s="1"/>
      <c r="I143" s="1"/>
      <c r="J143" s="5"/>
      <c r="K143" s="1"/>
      <c r="L143" s="1"/>
      <c r="M143" s="5"/>
      <c r="N143" s="5"/>
      <c r="O143" s="5"/>
      <c r="P143" s="5"/>
      <c r="Q143" s="5"/>
      <c r="R143" s="5"/>
      <c r="S143" s="70"/>
      <c r="T143" s="70"/>
      <c r="U143" s="70"/>
      <c r="V143" s="18"/>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1"/>
      <c r="BA143" s="1"/>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row>
    <row r="144" spans="2:79" hidden="1">
      <c r="B144" s="48" t="s">
        <v>93</v>
      </c>
      <c r="C144" s="1">
        <v>30</v>
      </c>
      <c r="D144" s="1"/>
      <c r="E144" s="1"/>
      <c r="F144" s="1"/>
      <c r="G144" s="5"/>
      <c r="H144" s="1"/>
      <c r="I144" s="1"/>
      <c r="J144" s="5"/>
      <c r="K144" s="1"/>
      <c r="L144" s="1"/>
      <c r="M144" s="5"/>
      <c r="N144" s="5"/>
      <c r="O144" s="5"/>
      <c r="P144" s="5"/>
      <c r="Q144" s="5"/>
      <c r="R144" s="5"/>
      <c r="S144" s="70"/>
      <c r="T144" s="70"/>
      <c r="U144" s="70"/>
      <c r="V144" s="18"/>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1"/>
      <c r="BA144" s="1"/>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row>
    <row r="145" spans="2:79" hidden="1">
      <c r="B145" s="47" t="s">
        <v>92</v>
      </c>
      <c r="C145" s="1">
        <v>10</v>
      </c>
      <c r="D145" s="1"/>
      <c r="E145" s="1"/>
      <c r="F145" s="1"/>
      <c r="G145" s="5"/>
      <c r="H145" s="1"/>
      <c r="I145" s="1"/>
      <c r="J145" s="5"/>
      <c r="K145" s="1"/>
      <c r="L145" s="1"/>
      <c r="M145" s="5"/>
      <c r="N145" s="5"/>
      <c r="O145" s="5"/>
      <c r="P145" s="5"/>
      <c r="Q145" s="5"/>
      <c r="R145" s="5"/>
      <c r="S145" s="70"/>
      <c r="T145" s="70"/>
      <c r="U145" s="70"/>
      <c r="V145" s="18"/>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1"/>
      <c r="BA145" s="1"/>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row>
    <row r="146" spans="2:79" hidden="1">
      <c r="B146" s="1" t="s">
        <v>91</v>
      </c>
      <c r="C146" s="1">
        <v>5</v>
      </c>
      <c r="D146" s="1"/>
      <c r="E146" s="1"/>
      <c r="F146" s="1"/>
      <c r="G146" s="5"/>
      <c r="H146" s="1"/>
      <c r="I146" s="1"/>
      <c r="J146" s="5"/>
      <c r="K146" s="1"/>
      <c r="L146" s="1"/>
      <c r="M146" s="5"/>
      <c r="N146" s="5"/>
      <c r="O146" s="5"/>
      <c r="P146" s="5"/>
      <c r="Q146" s="5"/>
      <c r="R146" s="5"/>
      <c r="S146" s="70"/>
      <c r="T146" s="70"/>
      <c r="U146" s="70"/>
      <c r="V146" s="18"/>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1"/>
      <c r="BA146" s="1"/>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row>
    <row r="147" spans="2:79" hidden="1">
      <c r="B147" s="1" t="s">
        <v>90</v>
      </c>
      <c r="C147" s="1">
        <v>3</v>
      </c>
      <c r="D147" s="1"/>
      <c r="E147" s="1"/>
      <c r="F147" s="1"/>
      <c r="G147" s="5"/>
      <c r="H147" s="1"/>
      <c r="I147" s="1"/>
      <c r="J147" s="5"/>
      <c r="K147" s="1"/>
      <c r="L147" s="1"/>
      <c r="M147" s="5"/>
      <c r="N147" s="5"/>
      <c r="O147" s="5"/>
      <c r="P147" s="5"/>
      <c r="Q147" s="5"/>
      <c r="R147" s="5"/>
      <c r="S147" s="70"/>
      <c r="T147" s="70"/>
      <c r="U147" s="70"/>
      <c r="V147" s="18"/>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1"/>
      <c r="BA147" s="1"/>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row>
    <row r="148" spans="2:79" hidden="1">
      <c r="B148" s="48" t="s">
        <v>89</v>
      </c>
      <c r="C148" s="1">
        <v>15</v>
      </c>
      <c r="D148" s="1"/>
      <c r="E148" s="1"/>
      <c r="F148" s="1"/>
      <c r="G148" s="5"/>
      <c r="H148" s="1"/>
      <c r="I148" s="1"/>
      <c r="J148" s="5"/>
      <c r="K148" s="1"/>
      <c r="L148" s="1"/>
      <c r="M148" s="5"/>
      <c r="N148" s="5"/>
      <c r="O148" s="5"/>
      <c r="P148" s="5"/>
      <c r="Q148" s="5"/>
      <c r="R148" s="5"/>
      <c r="S148" s="70"/>
      <c r="T148" s="70"/>
      <c r="U148" s="70"/>
      <c r="V148" s="18"/>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1"/>
      <c r="BA148" s="1"/>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row>
    <row r="149" spans="2:79" hidden="1">
      <c r="B149" s="49" t="s">
        <v>88</v>
      </c>
      <c r="C149" s="1">
        <v>25</v>
      </c>
      <c r="D149" s="1"/>
      <c r="E149" s="1"/>
      <c r="F149" s="1"/>
      <c r="G149" s="5"/>
      <c r="H149" s="1"/>
      <c r="I149" s="1"/>
      <c r="J149" s="5"/>
      <c r="K149" s="1"/>
      <c r="L149" s="1"/>
      <c r="M149" s="5"/>
      <c r="N149" s="5"/>
      <c r="O149" s="5"/>
      <c r="P149" s="5"/>
      <c r="Q149" s="5"/>
      <c r="R149" s="5"/>
      <c r="S149" s="70"/>
      <c r="T149" s="70"/>
      <c r="U149" s="70"/>
      <c r="V149" s="18"/>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1"/>
      <c r="BA149" s="1"/>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row>
    <row r="150" spans="2:79" hidden="1">
      <c r="B150" s="49" t="s">
        <v>87</v>
      </c>
      <c r="C150" s="1">
        <v>13</v>
      </c>
      <c r="D150" s="1"/>
      <c r="E150" s="1"/>
      <c r="F150" s="1"/>
      <c r="G150" s="5"/>
      <c r="H150" s="1"/>
      <c r="I150" s="1"/>
      <c r="J150" s="5"/>
      <c r="K150" s="1"/>
      <c r="L150" s="1"/>
      <c r="M150" s="5"/>
      <c r="N150" s="5"/>
      <c r="O150" s="5"/>
      <c r="P150" s="5"/>
      <c r="Q150" s="5"/>
      <c r="R150" s="5"/>
      <c r="S150" s="70"/>
      <c r="T150" s="70"/>
      <c r="U150" s="70"/>
      <c r="V150" s="18"/>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1"/>
      <c r="BA150" s="1"/>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row>
    <row r="151" spans="2:79" hidden="1">
      <c r="B151" s="49" t="s">
        <v>86</v>
      </c>
      <c r="C151" s="1">
        <v>13</v>
      </c>
      <c r="D151" s="1"/>
      <c r="E151" s="1"/>
      <c r="F151" s="1"/>
      <c r="G151" s="5"/>
      <c r="H151" s="1"/>
      <c r="I151" s="1"/>
      <c r="J151" s="5"/>
      <c r="K151" s="1"/>
      <c r="L151" s="1"/>
      <c r="M151" s="5"/>
      <c r="N151" s="5"/>
      <c r="O151" s="5"/>
      <c r="P151" s="5"/>
      <c r="Q151" s="5"/>
      <c r="R151" s="5"/>
      <c r="S151" s="70"/>
      <c r="T151" s="70"/>
      <c r="U151" s="70"/>
      <c r="V151" s="18"/>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1"/>
      <c r="BA151" s="1"/>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row>
    <row r="152" spans="2:79" hidden="1">
      <c r="B152" s="49" t="s">
        <v>85</v>
      </c>
      <c r="C152" s="1">
        <v>13</v>
      </c>
      <c r="D152" s="1"/>
      <c r="E152" s="1"/>
      <c r="F152" s="1"/>
      <c r="G152" s="5"/>
      <c r="H152" s="1"/>
      <c r="I152" s="1"/>
      <c r="J152" s="5"/>
      <c r="K152" s="1"/>
      <c r="L152" s="1"/>
      <c r="M152" s="5"/>
      <c r="N152" s="5"/>
      <c r="O152" s="5"/>
      <c r="P152" s="5"/>
      <c r="Q152" s="5"/>
      <c r="R152" s="5"/>
      <c r="S152" s="70"/>
      <c r="T152" s="70"/>
      <c r="U152" s="70"/>
      <c r="V152" s="18"/>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1"/>
      <c r="BA152" s="1"/>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row>
    <row r="153" spans="2:79" hidden="1">
      <c r="B153" s="49" t="s">
        <v>84</v>
      </c>
      <c r="C153" s="1">
        <v>8</v>
      </c>
      <c r="D153" s="1"/>
      <c r="E153" s="1"/>
      <c r="F153" s="1"/>
      <c r="G153" s="5"/>
      <c r="H153" s="1"/>
      <c r="I153" s="1"/>
      <c r="J153" s="5"/>
      <c r="K153" s="1"/>
      <c r="L153" s="1"/>
      <c r="M153" s="5"/>
      <c r="N153" s="5"/>
      <c r="O153" s="5"/>
      <c r="P153" s="5"/>
      <c r="Q153" s="5"/>
      <c r="R153" s="5"/>
      <c r="S153" s="70"/>
      <c r="T153" s="70"/>
      <c r="U153" s="70"/>
      <c r="V153" s="18"/>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1"/>
      <c r="BA153" s="1"/>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row>
    <row r="154" spans="2:79" hidden="1">
      <c r="B154" s="49" t="s">
        <v>83</v>
      </c>
      <c r="C154" s="1">
        <v>10</v>
      </c>
      <c r="D154" s="1"/>
      <c r="E154" s="1"/>
      <c r="F154" s="1"/>
      <c r="G154" s="5"/>
      <c r="H154" s="1"/>
      <c r="I154" s="1"/>
      <c r="J154" s="5"/>
      <c r="K154" s="1"/>
      <c r="L154" s="1"/>
      <c r="M154" s="5"/>
      <c r="N154" s="5"/>
      <c r="O154" s="5"/>
      <c r="P154" s="5"/>
      <c r="Q154" s="5"/>
      <c r="R154" s="5"/>
      <c r="S154" s="70"/>
      <c r="T154" s="70"/>
      <c r="U154" s="70"/>
      <c r="V154" s="18"/>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1"/>
      <c r="BA154" s="1"/>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row>
    <row r="155" spans="2:79" ht="30" hidden="1">
      <c r="B155" s="49" t="s">
        <v>82</v>
      </c>
      <c r="C155" s="1">
        <v>8</v>
      </c>
      <c r="D155" s="1"/>
      <c r="E155" s="1"/>
      <c r="F155" s="1"/>
      <c r="G155" s="5"/>
      <c r="H155" s="1"/>
      <c r="I155" s="1"/>
      <c r="J155" s="5"/>
      <c r="K155" s="1"/>
      <c r="L155" s="1"/>
      <c r="M155" s="5"/>
      <c r="N155" s="5"/>
      <c r="O155" s="5"/>
      <c r="P155" s="5"/>
      <c r="Q155" s="5"/>
      <c r="R155" s="5"/>
      <c r="S155" s="70"/>
      <c r="T155" s="70"/>
      <c r="U155" s="70"/>
      <c r="V155" s="18"/>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1"/>
      <c r="BA155" s="1"/>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row>
    <row r="156" spans="2:79" hidden="1">
      <c r="B156" s="49" t="s">
        <v>81</v>
      </c>
      <c r="C156" s="1">
        <v>18</v>
      </c>
      <c r="D156" s="1"/>
      <c r="E156" s="1"/>
      <c r="F156" s="1"/>
      <c r="G156" s="5"/>
      <c r="H156" s="1"/>
      <c r="I156" s="1"/>
      <c r="J156" s="5"/>
      <c r="K156" s="1"/>
      <c r="L156" s="1"/>
      <c r="M156" s="5"/>
      <c r="N156" s="5"/>
      <c r="O156" s="5"/>
      <c r="P156" s="5"/>
      <c r="Q156" s="5"/>
      <c r="R156" s="5"/>
      <c r="S156" s="70"/>
      <c r="T156" s="70"/>
      <c r="U156" s="70"/>
      <c r="V156" s="18"/>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1"/>
      <c r="BA156" s="1"/>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row>
    <row r="157" spans="2:79" ht="30" hidden="1">
      <c r="B157" s="49" t="s">
        <v>80</v>
      </c>
      <c r="C157" s="1">
        <v>13</v>
      </c>
      <c r="D157" s="1"/>
      <c r="E157" s="1"/>
      <c r="F157" s="1"/>
      <c r="G157" s="5"/>
      <c r="H157" s="1"/>
      <c r="I157" s="1"/>
      <c r="J157" s="5"/>
      <c r="K157" s="1"/>
      <c r="L157" s="1"/>
      <c r="M157" s="5"/>
      <c r="N157" s="5"/>
      <c r="O157" s="5"/>
      <c r="P157" s="5"/>
      <c r="Q157" s="5"/>
      <c r="R157" s="5"/>
      <c r="S157" s="70"/>
      <c r="T157" s="70"/>
      <c r="U157" s="70"/>
      <c r="V157" s="18"/>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1"/>
      <c r="BA157" s="1"/>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row>
    <row r="158" spans="2:79" hidden="1">
      <c r="B158" s="49" t="s">
        <v>79</v>
      </c>
      <c r="C158" s="1">
        <v>18</v>
      </c>
      <c r="D158" s="1"/>
      <c r="E158" s="1"/>
      <c r="F158" s="1"/>
      <c r="G158" s="5"/>
      <c r="H158" s="1"/>
      <c r="I158" s="1"/>
      <c r="J158" s="5"/>
      <c r="K158" s="1"/>
      <c r="L158" s="1"/>
      <c r="M158" s="5"/>
      <c r="N158" s="5"/>
      <c r="O158" s="5"/>
      <c r="P158" s="5"/>
      <c r="Q158" s="5"/>
      <c r="R158" s="5"/>
      <c r="S158" s="70"/>
      <c r="T158" s="70"/>
      <c r="U158" s="70"/>
      <c r="V158" s="18"/>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1"/>
      <c r="BA158" s="1"/>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row>
    <row r="159" spans="2:79" hidden="1">
      <c r="B159" s="49" t="s">
        <v>78</v>
      </c>
      <c r="C159" s="1">
        <v>18</v>
      </c>
      <c r="D159" s="1"/>
      <c r="E159" s="1"/>
      <c r="F159" s="1"/>
      <c r="G159" s="5"/>
      <c r="H159" s="1"/>
      <c r="I159" s="1"/>
      <c r="J159" s="5"/>
      <c r="K159" s="1"/>
      <c r="L159" s="1"/>
      <c r="M159" s="5"/>
      <c r="N159" s="5"/>
      <c r="O159" s="5"/>
      <c r="P159" s="5"/>
      <c r="Q159" s="5"/>
      <c r="R159" s="5"/>
      <c r="S159" s="70"/>
      <c r="T159" s="70"/>
      <c r="U159" s="70"/>
      <c r="V159" s="18"/>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1"/>
      <c r="BA159" s="1"/>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row>
    <row r="160" spans="2:79" hidden="1">
      <c r="B160" s="49" t="s">
        <v>77</v>
      </c>
      <c r="C160" s="1">
        <v>25</v>
      </c>
      <c r="D160" s="1"/>
      <c r="E160" s="1"/>
      <c r="F160" s="1"/>
      <c r="G160" s="5"/>
      <c r="H160" s="1"/>
      <c r="I160" s="1"/>
      <c r="J160" s="5"/>
      <c r="K160" s="1"/>
      <c r="L160" s="1"/>
      <c r="M160" s="5"/>
      <c r="N160" s="5"/>
      <c r="O160" s="5"/>
      <c r="P160" s="5"/>
      <c r="Q160" s="5"/>
      <c r="R160" s="5"/>
      <c r="S160" s="70"/>
      <c r="T160" s="70"/>
      <c r="U160" s="70"/>
      <c r="V160" s="18"/>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1"/>
      <c r="BA160" s="1"/>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row>
    <row r="161" spans="2:79" ht="30" hidden="1">
      <c r="B161" s="49" t="s">
        <v>76</v>
      </c>
      <c r="C161" s="1">
        <v>25</v>
      </c>
      <c r="D161" s="1"/>
      <c r="E161" s="1"/>
      <c r="F161" s="1"/>
      <c r="G161" s="5"/>
      <c r="H161" s="1"/>
      <c r="I161" s="1"/>
      <c r="J161" s="5"/>
      <c r="K161" s="1"/>
      <c r="L161" s="1"/>
      <c r="M161" s="5"/>
      <c r="N161" s="5"/>
      <c r="O161" s="5"/>
      <c r="P161" s="5"/>
      <c r="Q161" s="5"/>
      <c r="R161" s="5"/>
      <c r="S161" s="70"/>
      <c r="T161" s="70"/>
      <c r="U161" s="70"/>
      <c r="V161" s="18"/>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1"/>
      <c r="BA161" s="1"/>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row>
    <row r="162" spans="2:79" hidden="1">
      <c r="B162" s="49" t="s">
        <v>75</v>
      </c>
      <c r="C162" s="1">
        <v>25</v>
      </c>
      <c r="D162" s="1"/>
      <c r="E162" s="1"/>
      <c r="F162" s="1"/>
      <c r="G162" s="5"/>
      <c r="H162" s="1"/>
      <c r="I162" s="1"/>
      <c r="J162" s="5"/>
      <c r="K162" s="1"/>
      <c r="L162" s="1"/>
      <c r="M162" s="5"/>
      <c r="N162" s="5"/>
      <c r="O162" s="5"/>
      <c r="P162" s="5"/>
      <c r="Q162" s="5"/>
      <c r="R162" s="5"/>
      <c r="S162" s="70"/>
      <c r="T162" s="70"/>
      <c r="U162" s="70"/>
      <c r="V162" s="18"/>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1"/>
      <c r="BA162" s="1"/>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row>
    <row r="163" spans="2:79" hidden="1">
      <c r="B163" s="49" t="s">
        <v>74</v>
      </c>
      <c r="C163" s="1">
        <v>25</v>
      </c>
      <c r="D163" s="1"/>
      <c r="E163" s="1"/>
      <c r="F163" s="1"/>
      <c r="G163" s="5"/>
      <c r="H163" s="1"/>
      <c r="I163" s="1"/>
      <c r="J163" s="5"/>
      <c r="K163" s="1"/>
      <c r="L163" s="1"/>
      <c r="M163" s="5"/>
      <c r="N163" s="5"/>
      <c r="O163" s="5"/>
      <c r="P163" s="5"/>
      <c r="Q163" s="5"/>
      <c r="R163" s="5"/>
      <c r="S163" s="70"/>
      <c r="T163" s="70"/>
      <c r="U163" s="70"/>
      <c r="V163" s="18"/>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1"/>
      <c r="BA163" s="1"/>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row>
    <row r="164" spans="2:79" hidden="1">
      <c r="B164" s="49" t="s">
        <v>73</v>
      </c>
      <c r="C164" s="1">
        <v>30</v>
      </c>
      <c r="D164" s="1"/>
      <c r="E164" s="1"/>
      <c r="F164" s="1"/>
      <c r="G164" s="5"/>
      <c r="H164" s="1"/>
      <c r="I164" s="1"/>
      <c r="J164" s="5"/>
      <c r="K164" s="1"/>
      <c r="L164" s="1"/>
      <c r="M164" s="5"/>
      <c r="N164" s="5"/>
      <c r="O164" s="5"/>
      <c r="P164" s="5"/>
      <c r="Q164" s="5"/>
      <c r="R164" s="5"/>
      <c r="S164" s="70"/>
      <c r="T164" s="70"/>
      <c r="U164" s="70"/>
      <c r="V164" s="18"/>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1"/>
      <c r="BA164" s="1"/>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row>
    <row r="165" spans="2:79" hidden="1">
      <c r="B165" s="49" t="s">
        <v>72</v>
      </c>
      <c r="C165" s="1">
        <v>30</v>
      </c>
      <c r="D165" s="1"/>
      <c r="E165" s="1"/>
      <c r="F165" s="1"/>
      <c r="G165" s="5"/>
      <c r="H165" s="1"/>
      <c r="I165" s="1"/>
      <c r="J165" s="5"/>
      <c r="K165" s="1"/>
      <c r="L165" s="1"/>
      <c r="M165" s="5"/>
      <c r="N165" s="5"/>
      <c r="O165" s="5"/>
      <c r="P165" s="5"/>
      <c r="Q165" s="5"/>
      <c r="R165" s="5"/>
      <c r="S165" s="70"/>
      <c r="T165" s="70"/>
      <c r="U165" s="70"/>
      <c r="V165" s="18"/>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1"/>
      <c r="BA165" s="1"/>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row>
    <row r="166" spans="2:79" ht="30" hidden="1">
      <c r="B166" s="49" t="s">
        <v>71</v>
      </c>
      <c r="C166" s="1">
        <v>8</v>
      </c>
      <c r="D166" s="1"/>
      <c r="E166" s="1"/>
      <c r="F166" s="1"/>
      <c r="G166" s="5"/>
      <c r="H166" s="1"/>
      <c r="I166" s="1"/>
      <c r="J166" s="5"/>
      <c r="K166" s="1"/>
      <c r="L166" s="1"/>
      <c r="M166" s="5"/>
      <c r="N166" s="5"/>
      <c r="O166" s="5"/>
      <c r="P166" s="5"/>
      <c r="Q166" s="5"/>
      <c r="R166" s="5"/>
      <c r="S166" s="70"/>
      <c r="T166" s="70"/>
      <c r="U166" s="70"/>
      <c r="V166" s="18"/>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1"/>
      <c r="BA166" s="1"/>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row>
    <row r="167" spans="2:79" hidden="1">
      <c r="B167" s="49" t="s">
        <v>70</v>
      </c>
      <c r="C167" s="1">
        <v>8</v>
      </c>
      <c r="D167" s="1"/>
      <c r="E167" s="1"/>
      <c r="F167" s="1"/>
      <c r="G167" s="5"/>
      <c r="H167" s="1"/>
      <c r="I167" s="1"/>
      <c r="J167" s="5"/>
      <c r="K167" s="1"/>
      <c r="L167" s="1"/>
      <c r="M167" s="5"/>
      <c r="N167" s="5"/>
      <c r="O167" s="5"/>
      <c r="P167" s="5"/>
      <c r="Q167" s="5"/>
      <c r="R167" s="5"/>
      <c r="S167" s="70"/>
      <c r="T167" s="70"/>
      <c r="U167" s="70"/>
      <c r="V167" s="18"/>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1"/>
      <c r="BA167" s="1"/>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row>
    <row r="168" spans="2:79" hidden="1">
      <c r="B168" s="49" t="s">
        <v>69</v>
      </c>
      <c r="C168" s="1">
        <v>40</v>
      </c>
      <c r="D168" s="1"/>
      <c r="E168" s="1"/>
      <c r="F168" s="1"/>
      <c r="G168" s="5"/>
      <c r="H168" s="1"/>
      <c r="I168" s="1"/>
      <c r="J168" s="5"/>
      <c r="K168" s="1"/>
      <c r="L168" s="1"/>
      <c r="M168" s="5"/>
      <c r="N168" s="5"/>
      <c r="O168" s="5"/>
      <c r="P168" s="5"/>
      <c r="Q168" s="5"/>
      <c r="R168" s="5"/>
      <c r="S168" s="70"/>
      <c r="T168" s="70"/>
      <c r="U168" s="70"/>
      <c r="V168" s="18"/>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1"/>
      <c r="BA168" s="1"/>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row>
    <row r="169" spans="2:79" hidden="1">
      <c r="B169" s="49" t="s">
        <v>68</v>
      </c>
      <c r="C169" s="1">
        <v>40</v>
      </c>
      <c r="D169" s="1"/>
      <c r="E169" s="1"/>
      <c r="F169" s="1"/>
      <c r="G169" s="5"/>
      <c r="H169" s="1"/>
      <c r="I169" s="1"/>
      <c r="J169" s="5"/>
      <c r="K169" s="1"/>
      <c r="L169" s="1"/>
      <c r="M169" s="5"/>
      <c r="N169" s="5"/>
      <c r="O169" s="5"/>
      <c r="P169" s="5"/>
      <c r="Q169" s="5"/>
      <c r="R169" s="5"/>
      <c r="S169" s="70"/>
      <c r="T169" s="70"/>
      <c r="U169" s="70"/>
      <c r="V169" s="18"/>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1"/>
      <c r="BA169" s="1"/>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row>
    <row r="170" spans="2:79" hidden="1">
      <c r="B170" s="49" t="s">
        <v>67</v>
      </c>
      <c r="C170" s="1">
        <v>40</v>
      </c>
      <c r="D170" s="1"/>
      <c r="E170" s="1"/>
      <c r="F170" s="1"/>
      <c r="G170" s="5"/>
      <c r="H170" s="1"/>
      <c r="I170" s="1"/>
      <c r="J170" s="5"/>
      <c r="K170" s="1"/>
      <c r="L170" s="1"/>
      <c r="M170" s="5"/>
      <c r="N170" s="5"/>
      <c r="O170" s="5"/>
      <c r="P170" s="5"/>
      <c r="Q170" s="5"/>
      <c r="R170" s="5"/>
      <c r="S170" s="70"/>
      <c r="T170" s="70"/>
      <c r="U170" s="70"/>
      <c r="V170" s="18"/>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1"/>
      <c r="BA170" s="1"/>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row>
    <row r="171" spans="2:79" ht="30" hidden="1">
      <c r="B171" s="49" t="s">
        <v>66</v>
      </c>
      <c r="C171" s="1">
        <v>40</v>
      </c>
      <c r="D171" s="1"/>
      <c r="E171" s="1"/>
      <c r="F171" s="1"/>
      <c r="G171" s="5"/>
      <c r="H171" s="1"/>
      <c r="I171" s="1"/>
      <c r="J171" s="5"/>
      <c r="K171" s="1"/>
      <c r="L171" s="1"/>
      <c r="M171" s="5"/>
      <c r="N171" s="5"/>
      <c r="O171" s="5"/>
      <c r="P171" s="5"/>
      <c r="Q171" s="5"/>
      <c r="R171" s="5"/>
      <c r="S171" s="70"/>
      <c r="T171" s="70"/>
      <c r="U171" s="70"/>
      <c r="V171" s="18"/>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1"/>
      <c r="BA171" s="1"/>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row>
    <row r="172" spans="2:79" hidden="1">
      <c r="B172" s="49" t="s">
        <v>65</v>
      </c>
      <c r="C172" s="1">
        <v>22</v>
      </c>
      <c r="D172" s="1"/>
      <c r="E172" s="1"/>
      <c r="F172" s="1"/>
      <c r="G172" s="5"/>
      <c r="H172" s="1"/>
      <c r="I172" s="1"/>
      <c r="J172" s="5"/>
      <c r="K172" s="1"/>
      <c r="L172" s="1"/>
      <c r="M172" s="5"/>
      <c r="N172" s="5"/>
      <c r="O172" s="5"/>
      <c r="P172" s="5"/>
      <c r="Q172" s="5"/>
      <c r="R172" s="5"/>
      <c r="S172" s="70"/>
      <c r="T172" s="70"/>
      <c r="U172" s="70"/>
      <c r="V172" s="18"/>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1"/>
      <c r="BA172" s="1"/>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row>
    <row r="173" spans="2:79" hidden="1">
      <c r="B173" s="49" t="s">
        <v>64</v>
      </c>
      <c r="C173" s="1">
        <v>35</v>
      </c>
      <c r="D173" s="1"/>
      <c r="E173" s="1"/>
      <c r="F173" s="1"/>
      <c r="G173" s="5"/>
      <c r="H173" s="1"/>
      <c r="I173" s="1"/>
      <c r="J173" s="5"/>
      <c r="K173" s="1"/>
      <c r="L173" s="1"/>
      <c r="M173" s="5"/>
      <c r="N173" s="5"/>
      <c r="O173" s="5"/>
      <c r="P173" s="5"/>
      <c r="Q173" s="5"/>
      <c r="R173" s="5"/>
      <c r="S173" s="70"/>
      <c r="T173" s="70"/>
      <c r="U173" s="70"/>
      <c r="V173" s="18"/>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1"/>
      <c r="BA173" s="1"/>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row>
    <row r="174" spans="2:79" hidden="1">
      <c r="B174" s="49" t="s">
        <v>63</v>
      </c>
      <c r="C174" s="1">
        <v>30</v>
      </c>
      <c r="D174" s="1"/>
      <c r="E174" s="1"/>
      <c r="F174" s="1"/>
      <c r="G174" s="5"/>
      <c r="H174" s="1"/>
      <c r="I174" s="1"/>
      <c r="J174" s="5"/>
      <c r="K174" s="1"/>
      <c r="L174" s="1"/>
      <c r="M174" s="5"/>
      <c r="N174" s="5"/>
      <c r="O174" s="5"/>
      <c r="P174" s="5"/>
      <c r="Q174" s="5"/>
      <c r="R174" s="5"/>
      <c r="S174" s="70"/>
      <c r="T174" s="70"/>
      <c r="U174" s="70"/>
      <c r="V174" s="18"/>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1"/>
      <c r="BA174" s="1"/>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row>
    <row r="175" spans="2:79" hidden="1">
      <c r="B175" s="49" t="s">
        <v>62</v>
      </c>
      <c r="C175" s="1">
        <v>30</v>
      </c>
      <c r="D175" s="1"/>
      <c r="E175" s="1"/>
      <c r="F175" s="1"/>
      <c r="G175" s="5"/>
      <c r="H175" s="1"/>
      <c r="I175" s="1"/>
      <c r="J175" s="5"/>
      <c r="K175" s="1"/>
      <c r="L175" s="1"/>
      <c r="M175" s="5"/>
      <c r="N175" s="5"/>
      <c r="O175" s="5"/>
      <c r="P175" s="5"/>
      <c r="Q175" s="5"/>
      <c r="R175" s="5"/>
      <c r="S175" s="70"/>
      <c r="T175" s="70"/>
      <c r="U175" s="70"/>
      <c r="V175" s="18"/>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1"/>
      <c r="BA175" s="1"/>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row>
    <row r="176" spans="2:79" hidden="1">
      <c r="B176" s="49" t="s">
        <v>61</v>
      </c>
      <c r="C176" s="1">
        <v>20</v>
      </c>
      <c r="D176" s="1"/>
      <c r="E176" s="1"/>
      <c r="F176" s="1"/>
      <c r="G176" s="5"/>
      <c r="H176" s="1"/>
      <c r="I176" s="1"/>
      <c r="J176" s="5"/>
      <c r="K176" s="1"/>
      <c r="L176" s="1"/>
      <c r="M176" s="5"/>
      <c r="N176" s="5"/>
      <c r="O176" s="5"/>
      <c r="P176" s="5"/>
      <c r="Q176" s="5"/>
      <c r="R176" s="5"/>
      <c r="S176" s="70"/>
      <c r="T176" s="70"/>
      <c r="U176" s="70"/>
      <c r="V176" s="18"/>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1"/>
      <c r="BA176" s="1"/>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row>
    <row r="177" spans="2:79" hidden="1">
      <c r="B177" s="49" t="s">
        <v>60</v>
      </c>
      <c r="C177" s="1">
        <v>20</v>
      </c>
      <c r="D177" s="1"/>
      <c r="E177" s="1"/>
      <c r="F177" s="1"/>
      <c r="G177" s="5"/>
      <c r="H177" s="1"/>
      <c r="I177" s="1"/>
      <c r="J177" s="5"/>
      <c r="K177" s="1"/>
      <c r="L177" s="1"/>
      <c r="M177" s="5"/>
      <c r="N177" s="5"/>
      <c r="O177" s="5"/>
      <c r="P177" s="5"/>
      <c r="Q177" s="5"/>
      <c r="R177" s="5"/>
      <c r="S177" s="70"/>
      <c r="T177" s="70"/>
      <c r="U177" s="70"/>
      <c r="V177" s="18"/>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1"/>
      <c r="BA177" s="1"/>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row>
    <row r="178" spans="2:79" hidden="1">
      <c r="B178" s="49" t="s">
        <v>59</v>
      </c>
      <c r="C178" s="1">
        <v>20</v>
      </c>
      <c r="D178" s="1"/>
      <c r="E178" s="1"/>
      <c r="F178" s="1"/>
      <c r="G178" s="5"/>
      <c r="H178" s="1"/>
      <c r="I178" s="1"/>
      <c r="J178" s="5"/>
      <c r="K178" s="1"/>
      <c r="L178" s="1"/>
      <c r="M178" s="5"/>
      <c r="N178" s="5"/>
      <c r="O178" s="5"/>
      <c r="P178" s="5"/>
      <c r="Q178" s="5"/>
      <c r="R178" s="5"/>
      <c r="S178" s="70"/>
      <c r="T178" s="70"/>
      <c r="U178" s="70"/>
      <c r="V178" s="18"/>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1"/>
      <c r="BA178" s="1"/>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row>
    <row r="179" spans="2:79" hidden="1">
      <c r="B179" s="49" t="s">
        <v>58</v>
      </c>
      <c r="C179" s="1">
        <v>20</v>
      </c>
      <c r="D179" s="1"/>
      <c r="E179" s="1"/>
      <c r="F179" s="1"/>
      <c r="G179" s="5"/>
      <c r="H179" s="1"/>
      <c r="I179" s="1"/>
      <c r="J179" s="5"/>
      <c r="K179" s="1"/>
      <c r="L179" s="1"/>
      <c r="M179" s="5"/>
      <c r="N179" s="5"/>
      <c r="O179" s="5"/>
      <c r="P179" s="5"/>
      <c r="Q179" s="5"/>
      <c r="R179" s="5"/>
      <c r="S179" s="70"/>
      <c r="T179" s="70"/>
      <c r="U179" s="70"/>
      <c r="V179" s="18"/>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1"/>
      <c r="BA179" s="1"/>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row>
    <row r="180" spans="2:79" hidden="1">
      <c r="B180" s="49" t="s">
        <v>57</v>
      </c>
      <c r="C180" s="1">
        <v>25</v>
      </c>
      <c r="D180" s="1"/>
      <c r="E180" s="1"/>
      <c r="F180" s="1"/>
      <c r="G180" s="5"/>
      <c r="H180" s="1"/>
      <c r="I180" s="1"/>
      <c r="J180" s="5"/>
      <c r="K180" s="1"/>
      <c r="L180" s="1"/>
      <c r="M180" s="5"/>
      <c r="N180" s="5"/>
      <c r="O180" s="5"/>
      <c r="P180" s="5"/>
      <c r="Q180" s="5"/>
      <c r="R180" s="5"/>
      <c r="S180" s="70"/>
      <c r="T180" s="70"/>
      <c r="U180" s="70"/>
      <c r="V180" s="18"/>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1"/>
      <c r="BA180" s="1"/>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row>
    <row r="181" spans="2:79" hidden="1">
      <c r="B181" s="49" t="s">
        <v>56</v>
      </c>
      <c r="C181" s="1">
        <v>40</v>
      </c>
      <c r="D181" s="1"/>
      <c r="E181" s="1"/>
      <c r="F181" s="1"/>
      <c r="G181" s="5"/>
      <c r="H181" s="1"/>
      <c r="I181" s="1"/>
      <c r="J181" s="5"/>
      <c r="K181" s="1"/>
      <c r="L181" s="1"/>
      <c r="M181" s="5"/>
      <c r="N181" s="5"/>
      <c r="O181" s="5"/>
      <c r="P181" s="5"/>
      <c r="Q181" s="5"/>
      <c r="R181" s="5"/>
      <c r="S181" s="70"/>
      <c r="T181" s="70"/>
      <c r="U181" s="70"/>
      <c r="V181" s="18"/>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1"/>
      <c r="BA181" s="1"/>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row>
    <row r="182" spans="2:79" hidden="1">
      <c r="B182" s="49" t="s">
        <v>55</v>
      </c>
      <c r="C182" s="1">
        <v>40</v>
      </c>
      <c r="D182" s="1"/>
      <c r="E182" s="1"/>
      <c r="F182" s="1"/>
      <c r="G182" s="5"/>
      <c r="H182" s="1"/>
      <c r="I182" s="1"/>
      <c r="J182" s="5"/>
      <c r="K182" s="1"/>
      <c r="L182" s="1"/>
      <c r="M182" s="5"/>
      <c r="N182" s="5"/>
      <c r="O182" s="5"/>
      <c r="P182" s="5"/>
      <c r="Q182" s="5"/>
      <c r="R182" s="5"/>
      <c r="S182" s="70"/>
      <c r="T182" s="70"/>
      <c r="U182" s="70"/>
      <c r="V182" s="18"/>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1"/>
      <c r="BA182" s="1"/>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row>
    <row r="183" spans="2:79" hidden="1">
      <c r="B183" s="49" t="s">
        <v>54</v>
      </c>
      <c r="C183" s="1">
        <v>40</v>
      </c>
      <c r="D183" s="1"/>
      <c r="E183" s="1"/>
      <c r="F183" s="1"/>
      <c r="G183" s="5"/>
      <c r="H183" s="1"/>
      <c r="I183" s="1"/>
      <c r="J183" s="5"/>
      <c r="K183" s="1"/>
      <c r="L183" s="1"/>
      <c r="M183" s="5"/>
      <c r="N183" s="5"/>
      <c r="O183" s="5"/>
      <c r="P183" s="5"/>
      <c r="Q183" s="5"/>
      <c r="R183" s="5"/>
      <c r="S183" s="70"/>
      <c r="T183" s="70"/>
      <c r="U183" s="70"/>
      <c r="V183" s="18"/>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1"/>
      <c r="BA183" s="1"/>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row>
    <row r="184" spans="2:79" hidden="1">
      <c r="B184" s="49" t="s">
        <v>53</v>
      </c>
      <c r="C184" s="1">
        <v>40</v>
      </c>
      <c r="D184" s="1"/>
      <c r="E184" s="1"/>
      <c r="F184" s="1"/>
      <c r="G184" s="5"/>
      <c r="H184" s="1"/>
      <c r="I184" s="1"/>
      <c r="J184" s="5"/>
      <c r="K184" s="1"/>
      <c r="L184" s="1"/>
      <c r="M184" s="5"/>
      <c r="N184" s="5"/>
      <c r="O184" s="5"/>
      <c r="P184" s="5"/>
      <c r="Q184" s="5"/>
      <c r="R184" s="5"/>
      <c r="S184" s="70"/>
      <c r="T184" s="70"/>
      <c r="U184" s="70"/>
      <c r="V184" s="18"/>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1"/>
      <c r="BA184" s="1"/>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row>
    <row r="185" spans="2:79" hidden="1">
      <c r="B185" s="49" t="s">
        <v>52</v>
      </c>
      <c r="C185" s="1">
        <v>40</v>
      </c>
      <c r="D185" s="1"/>
      <c r="E185" s="1"/>
      <c r="F185" s="1"/>
      <c r="G185" s="5"/>
      <c r="H185" s="1"/>
      <c r="I185" s="1"/>
      <c r="J185" s="5"/>
      <c r="K185" s="1"/>
      <c r="L185" s="1"/>
      <c r="M185" s="5"/>
      <c r="N185" s="5"/>
      <c r="O185" s="5"/>
      <c r="P185" s="5"/>
      <c r="Q185" s="5"/>
      <c r="R185" s="5"/>
      <c r="S185" s="70"/>
      <c r="T185" s="70"/>
      <c r="U185" s="70"/>
      <c r="V185" s="18"/>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1"/>
      <c r="BA185" s="1"/>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row>
    <row r="186" spans="2:79" hidden="1">
      <c r="B186" s="49" t="s">
        <v>51</v>
      </c>
      <c r="C186" s="1">
        <v>40</v>
      </c>
      <c r="D186" s="1"/>
      <c r="E186" s="1"/>
      <c r="F186" s="1"/>
      <c r="G186" s="5"/>
      <c r="H186" s="1"/>
      <c r="I186" s="1"/>
      <c r="J186" s="5"/>
      <c r="K186" s="1"/>
      <c r="L186" s="1"/>
      <c r="M186" s="5"/>
      <c r="N186" s="5"/>
      <c r="O186" s="5"/>
      <c r="P186" s="5"/>
      <c r="Q186" s="5"/>
      <c r="R186" s="5"/>
      <c r="S186" s="70"/>
      <c r="T186" s="70"/>
      <c r="U186" s="70"/>
      <c r="V186" s="18"/>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1"/>
      <c r="BA186" s="1"/>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row>
    <row r="187" spans="2:79" hidden="1">
      <c r="B187" s="49" t="s">
        <v>50</v>
      </c>
      <c r="C187" s="1">
        <v>40</v>
      </c>
      <c r="D187" s="1"/>
      <c r="E187" s="1"/>
      <c r="F187" s="1"/>
      <c r="G187" s="5"/>
      <c r="H187" s="1"/>
      <c r="I187" s="1"/>
      <c r="J187" s="5"/>
      <c r="K187" s="1"/>
      <c r="L187" s="1"/>
      <c r="M187" s="5"/>
      <c r="N187" s="5"/>
      <c r="O187" s="5"/>
      <c r="P187" s="5"/>
      <c r="Q187" s="5"/>
      <c r="R187" s="5"/>
      <c r="S187" s="70"/>
      <c r="T187" s="70"/>
      <c r="U187" s="70"/>
      <c r="V187" s="18"/>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1"/>
      <c r="BA187" s="1"/>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row>
    <row r="188" spans="2:79" hidden="1">
      <c r="B188" s="49" t="s">
        <v>49</v>
      </c>
      <c r="C188" s="1">
        <v>30</v>
      </c>
      <c r="D188" s="1"/>
      <c r="E188" s="1"/>
      <c r="F188" s="1"/>
      <c r="G188" s="5"/>
      <c r="H188" s="1"/>
      <c r="I188" s="1"/>
      <c r="J188" s="5"/>
      <c r="K188" s="1"/>
      <c r="L188" s="1"/>
      <c r="M188" s="5"/>
      <c r="N188" s="5"/>
      <c r="O188" s="5"/>
      <c r="P188" s="5"/>
      <c r="Q188" s="5"/>
      <c r="R188" s="5"/>
      <c r="S188" s="70"/>
      <c r="T188" s="70"/>
      <c r="U188" s="70"/>
      <c r="V188" s="18"/>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1"/>
      <c r="BA188" s="1"/>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row>
    <row r="189" spans="2:79" hidden="1">
      <c r="B189" s="49" t="s">
        <v>48</v>
      </c>
      <c r="C189" s="1">
        <v>30</v>
      </c>
      <c r="D189" s="1"/>
      <c r="E189" s="1"/>
      <c r="F189" s="1"/>
      <c r="G189" s="5"/>
      <c r="H189" s="1"/>
      <c r="I189" s="1"/>
      <c r="J189" s="5"/>
      <c r="K189" s="1"/>
      <c r="L189" s="1"/>
      <c r="M189" s="5"/>
      <c r="N189" s="5"/>
      <c r="O189" s="5"/>
      <c r="P189" s="5"/>
      <c r="Q189" s="5"/>
      <c r="R189" s="5"/>
      <c r="S189" s="70"/>
      <c r="T189" s="70"/>
      <c r="U189" s="70"/>
      <c r="V189" s="18"/>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1"/>
      <c r="BA189" s="1"/>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row>
    <row r="190" spans="2:79" hidden="1">
      <c r="B190" s="49" t="s">
        <v>47</v>
      </c>
      <c r="C190" s="1">
        <v>30</v>
      </c>
      <c r="D190" s="1"/>
      <c r="E190" s="1"/>
      <c r="F190" s="1"/>
      <c r="G190" s="5"/>
      <c r="H190" s="1"/>
      <c r="I190" s="1"/>
      <c r="J190" s="5"/>
      <c r="K190" s="1"/>
      <c r="L190" s="1"/>
      <c r="M190" s="5"/>
      <c r="N190" s="5"/>
      <c r="O190" s="5"/>
      <c r="P190" s="5"/>
      <c r="Q190" s="5"/>
      <c r="R190" s="5"/>
      <c r="S190" s="70"/>
      <c r="T190" s="70"/>
      <c r="U190" s="70"/>
      <c r="V190" s="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1"/>
      <c r="BA190" s="1"/>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row>
    <row r="191" spans="2:79" hidden="1">
      <c r="B191" s="49" t="s">
        <v>46</v>
      </c>
      <c r="C191" s="1">
        <v>30</v>
      </c>
      <c r="D191" s="1"/>
      <c r="E191" s="1"/>
      <c r="F191" s="1"/>
      <c r="G191" s="5"/>
      <c r="H191" s="1"/>
      <c r="I191" s="1"/>
      <c r="J191" s="5"/>
      <c r="K191" s="1"/>
      <c r="L191" s="1"/>
      <c r="M191" s="5"/>
      <c r="N191" s="5"/>
      <c r="O191" s="5"/>
      <c r="P191" s="5"/>
      <c r="Q191" s="5"/>
      <c r="R191" s="5"/>
      <c r="S191" s="70"/>
      <c r="T191" s="70"/>
      <c r="U191" s="70"/>
      <c r="V191" s="18"/>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1"/>
      <c r="BA191" s="1"/>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row>
    <row r="192" spans="2:79" hidden="1">
      <c r="B192" s="49" t="s">
        <v>45</v>
      </c>
      <c r="C192" s="1">
        <v>25</v>
      </c>
      <c r="D192" s="1"/>
      <c r="E192" s="1"/>
      <c r="F192" s="1"/>
      <c r="G192" s="5"/>
      <c r="H192" s="1"/>
      <c r="I192" s="1"/>
      <c r="J192" s="5"/>
      <c r="K192" s="1"/>
      <c r="L192" s="1"/>
      <c r="M192" s="5"/>
      <c r="N192" s="5"/>
      <c r="O192" s="5"/>
      <c r="P192" s="5"/>
      <c r="Q192" s="5"/>
      <c r="R192" s="5"/>
      <c r="S192" s="70"/>
      <c r="T192" s="70"/>
      <c r="U192" s="70"/>
      <c r="V192" s="18"/>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1"/>
      <c r="BA192" s="1"/>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row>
    <row r="193" spans="2:79" hidden="1">
      <c r="B193" s="49" t="s">
        <v>44</v>
      </c>
      <c r="C193" s="1">
        <v>25</v>
      </c>
      <c r="D193" s="1"/>
      <c r="E193" s="1"/>
      <c r="F193" s="1"/>
      <c r="G193" s="5"/>
      <c r="H193" s="1"/>
      <c r="I193" s="1"/>
      <c r="J193" s="5"/>
      <c r="K193" s="1"/>
      <c r="L193" s="1"/>
      <c r="M193" s="5"/>
      <c r="N193" s="5"/>
      <c r="O193" s="5"/>
      <c r="P193" s="5"/>
      <c r="Q193" s="5"/>
      <c r="R193" s="5"/>
      <c r="S193" s="70"/>
      <c r="T193" s="70"/>
      <c r="U193" s="70"/>
      <c r="V193" s="18"/>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1"/>
      <c r="BA193" s="1"/>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row>
    <row r="194" spans="2:79" ht="30" hidden="1">
      <c r="B194" s="49" t="s">
        <v>43</v>
      </c>
      <c r="C194" s="1">
        <v>13</v>
      </c>
      <c r="D194" s="1"/>
      <c r="E194" s="1"/>
      <c r="F194" s="1"/>
      <c r="G194" s="5"/>
      <c r="H194" s="1"/>
      <c r="I194" s="1"/>
      <c r="J194" s="5"/>
      <c r="K194" s="1"/>
      <c r="L194" s="1"/>
      <c r="M194" s="5"/>
      <c r="N194" s="5"/>
      <c r="O194" s="5"/>
      <c r="P194" s="5"/>
      <c r="Q194" s="5"/>
      <c r="R194" s="5"/>
      <c r="S194" s="70"/>
      <c r="T194" s="70"/>
      <c r="U194" s="70"/>
      <c r="V194" s="18"/>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1"/>
      <c r="BA194" s="1"/>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row>
    <row r="195" spans="2:79" hidden="1">
      <c r="B195" s="49" t="s">
        <v>42</v>
      </c>
      <c r="C195" s="1">
        <v>15</v>
      </c>
      <c r="D195" s="1"/>
      <c r="E195" s="1"/>
      <c r="F195" s="1"/>
      <c r="G195" s="5"/>
      <c r="H195" s="1"/>
      <c r="I195" s="1"/>
      <c r="J195" s="5"/>
      <c r="K195" s="1"/>
      <c r="L195" s="1"/>
      <c r="M195" s="5"/>
      <c r="N195" s="5"/>
      <c r="O195" s="5"/>
      <c r="P195" s="5"/>
      <c r="Q195" s="5"/>
      <c r="R195" s="5"/>
      <c r="S195" s="70"/>
      <c r="T195" s="70"/>
      <c r="U195" s="70"/>
      <c r="V195" s="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1"/>
      <c r="BA195" s="1"/>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row>
    <row r="196" spans="2:79" hidden="1">
      <c r="B196" s="49" t="s">
        <v>41</v>
      </c>
      <c r="C196" s="1">
        <v>20</v>
      </c>
      <c r="D196" s="1"/>
      <c r="E196" s="1"/>
      <c r="F196" s="1"/>
      <c r="G196" s="5"/>
      <c r="H196" s="1"/>
      <c r="I196" s="1"/>
      <c r="J196" s="5"/>
      <c r="K196" s="1"/>
      <c r="L196" s="1"/>
      <c r="M196" s="5"/>
      <c r="N196" s="5"/>
      <c r="O196" s="5"/>
      <c r="P196" s="5"/>
      <c r="Q196" s="5"/>
      <c r="R196" s="5"/>
      <c r="S196" s="70"/>
      <c r="T196" s="70"/>
      <c r="U196" s="70"/>
      <c r="V196" s="18"/>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1"/>
      <c r="BA196" s="1"/>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row>
    <row r="197" spans="2:79" hidden="1">
      <c r="B197" s="49" t="s">
        <v>40</v>
      </c>
      <c r="C197" s="1">
        <v>20</v>
      </c>
      <c r="D197" s="1"/>
      <c r="E197" s="1"/>
      <c r="F197" s="1"/>
      <c r="G197" s="5"/>
      <c r="H197" s="1"/>
      <c r="I197" s="1"/>
      <c r="J197" s="5"/>
      <c r="K197" s="1"/>
      <c r="L197" s="1"/>
      <c r="M197" s="5"/>
      <c r="N197" s="5"/>
      <c r="O197" s="5"/>
      <c r="P197" s="5"/>
      <c r="Q197" s="5"/>
      <c r="R197" s="5"/>
      <c r="S197" s="70"/>
      <c r="T197" s="70"/>
      <c r="U197" s="70"/>
      <c r="V197" s="18"/>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1"/>
      <c r="BA197" s="1"/>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row>
    <row r="198" spans="2:79" ht="30" hidden="1">
      <c r="B198" s="49" t="s">
        <v>39</v>
      </c>
      <c r="C198" s="1">
        <v>20</v>
      </c>
      <c r="D198" s="1"/>
      <c r="E198" s="1"/>
      <c r="F198" s="1"/>
      <c r="G198" s="5"/>
      <c r="H198" s="1"/>
      <c r="I198" s="1"/>
      <c r="J198" s="5"/>
      <c r="K198" s="1"/>
      <c r="L198" s="1"/>
      <c r="M198" s="5"/>
      <c r="N198" s="5"/>
      <c r="O198" s="5"/>
      <c r="P198" s="5"/>
      <c r="Q198" s="5"/>
      <c r="R198" s="5"/>
      <c r="S198" s="70"/>
      <c r="T198" s="70"/>
      <c r="U198" s="70"/>
      <c r="V198" s="18"/>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1"/>
      <c r="BA198" s="1"/>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row>
    <row r="199" spans="2:79" hidden="1">
      <c r="B199" s="49" t="s">
        <v>38</v>
      </c>
      <c r="C199" s="1">
        <v>20</v>
      </c>
      <c r="D199" s="1"/>
      <c r="E199" s="1"/>
      <c r="F199" s="1"/>
      <c r="G199" s="5"/>
      <c r="H199" s="1"/>
      <c r="I199" s="1"/>
      <c r="J199" s="5"/>
      <c r="K199" s="1"/>
      <c r="L199" s="1"/>
      <c r="M199" s="5"/>
      <c r="N199" s="5"/>
      <c r="O199" s="5"/>
      <c r="P199" s="5"/>
      <c r="Q199" s="5"/>
      <c r="R199" s="5"/>
      <c r="S199" s="70"/>
      <c r="T199" s="70"/>
      <c r="U199" s="70"/>
      <c r="V199" s="18"/>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1"/>
      <c r="BA199" s="1"/>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row>
    <row r="200" spans="2:79" hidden="1">
      <c r="B200" s="49" t="s">
        <v>37</v>
      </c>
      <c r="C200" s="1">
        <v>12</v>
      </c>
      <c r="D200" s="1"/>
      <c r="E200" s="1"/>
      <c r="F200" s="1"/>
      <c r="G200" s="5"/>
      <c r="H200" s="1"/>
      <c r="I200" s="1"/>
      <c r="J200" s="5"/>
      <c r="K200" s="1"/>
      <c r="L200" s="1"/>
      <c r="M200" s="5"/>
      <c r="N200" s="5"/>
      <c r="O200" s="5"/>
      <c r="P200" s="5"/>
      <c r="Q200" s="5"/>
      <c r="R200" s="5"/>
      <c r="S200" s="70"/>
      <c r="T200" s="70"/>
      <c r="U200" s="70"/>
      <c r="V200" s="18"/>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1"/>
      <c r="BA200" s="1"/>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row>
    <row r="201" spans="2:79" hidden="1">
      <c r="B201" s="49" t="s">
        <v>36</v>
      </c>
      <c r="C201" s="1">
        <v>20</v>
      </c>
      <c r="D201" s="1"/>
      <c r="E201" s="1"/>
      <c r="F201" s="1"/>
      <c r="G201" s="5"/>
      <c r="H201" s="1"/>
      <c r="I201" s="1"/>
      <c r="J201" s="5"/>
      <c r="K201" s="1"/>
      <c r="L201" s="1"/>
      <c r="M201" s="5"/>
      <c r="N201" s="5"/>
      <c r="O201" s="5"/>
      <c r="P201" s="5"/>
      <c r="Q201" s="5"/>
      <c r="R201" s="5"/>
      <c r="S201" s="70"/>
      <c r="T201" s="70"/>
      <c r="U201" s="70"/>
      <c r="V201" s="18"/>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1"/>
      <c r="BA201" s="1"/>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row>
    <row r="202" spans="2:79" hidden="1">
      <c r="B202" s="49" t="s">
        <v>35</v>
      </c>
      <c r="C202" s="1">
        <v>15</v>
      </c>
      <c r="D202" s="1"/>
      <c r="E202" s="1"/>
      <c r="F202" s="1"/>
      <c r="G202" s="5"/>
      <c r="H202" s="1"/>
      <c r="I202" s="1"/>
      <c r="J202" s="5"/>
      <c r="K202" s="1"/>
      <c r="L202" s="1"/>
      <c r="M202" s="5"/>
      <c r="N202" s="5"/>
      <c r="O202" s="5"/>
      <c r="P202" s="5"/>
      <c r="Q202" s="5"/>
      <c r="R202" s="5"/>
      <c r="S202" s="70"/>
      <c r="T202" s="70"/>
      <c r="U202" s="70"/>
      <c r="V202" s="18"/>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1"/>
      <c r="BA202" s="1"/>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row>
    <row r="203" spans="2:79" hidden="1">
      <c r="B203" s="49" t="s">
        <v>34</v>
      </c>
      <c r="C203" s="1">
        <v>10</v>
      </c>
      <c r="D203" s="1"/>
      <c r="E203" s="1"/>
      <c r="F203" s="1"/>
      <c r="G203" s="5"/>
      <c r="H203" s="1"/>
      <c r="I203" s="1"/>
      <c r="J203" s="5"/>
      <c r="K203" s="1"/>
      <c r="L203" s="1"/>
      <c r="M203" s="5"/>
      <c r="N203" s="5"/>
      <c r="O203" s="5"/>
      <c r="P203" s="5"/>
      <c r="Q203" s="5"/>
      <c r="R203" s="5"/>
      <c r="S203" s="70"/>
      <c r="T203" s="70"/>
      <c r="U203" s="70"/>
      <c r="V203" s="18"/>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1"/>
      <c r="BA203" s="1"/>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row>
    <row r="204" spans="2:79" hidden="1">
      <c r="B204" s="49" t="s">
        <v>33</v>
      </c>
      <c r="C204" s="1">
        <v>9</v>
      </c>
      <c r="D204" s="1"/>
      <c r="E204" s="1"/>
      <c r="F204" s="1"/>
      <c r="G204" s="5"/>
      <c r="H204" s="1"/>
      <c r="I204" s="1"/>
      <c r="J204" s="5"/>
      <c r="K204" s="1"/>
      <c r="L204" s="1"/>
      <c r="M204" s="5"/>
      <c r="N204" s="5"/>
      <c r="O204" s="5"/>
      <c r="P204" s="5"/>
      <c r="Q204" s="5"/>
      <c r="R204" s="5"/>
      <c r="S204" s="70"/>
      <c r="T204" s="70"/>
      <c r="U204" s="70"/>
      <c r="V204" s="18"/>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1"/>
      <c r="BA204" s="1"/>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row>
    <row r="205" spans="2:79" hidden="1">
      <c r="B205" s="49" t="s">
        <v>32</v>
      </c>
      <c r="C205" s="1">
        <v>12</v>
      </c>
      <c r="D205" s="1"/>
      <c r="E205" s="1"/>
      <c r="F205" s="1"/>
      <c r="G205" s="5"/>
      <c r="H205" s="1"/>
      <c r="I205" s="1"/>
      <c r="J205" s="5"/>
      <c r="K205" s="1"/>
      <c r="L205" s="1"/>
      <c r="M205" s="5"/>
      <c r="N205" s="5"/>
      <c r="O205" s="5"/>
      <c r="P205" s="5"/>
      <c r="Q205" s="5"/>
      <c r="R205" s="5"/>
      <c r="S205" s="70"/>
      <c r="T205" s="70"/>
      <c r="U205" s="70"/>
      <c r="V205" s="18"/>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1"/>
      <c r="BA205" s="1"/>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row>
    <row r="206" spans="2:79" hidden="1">
      <c r="B206" s="49" t="s">
        <v>31</v>
      </c>
      <c r="C206" s="1">
        <v>15</v>
      </c>
      <c r="D206" s="1"/>
      <c r="E206" s="1"/>
      <c r="F206" s="1"/>
      <c r="G206" s="5"/>
      <c r="H206" s="1"/>
      <c r="I206" s="1"/>
      <c r="J206" s="5"/>
      <c r="K206" s="1"/>
      <c r="L206" s="1"/>
      <c r="M206" s="5"/>
      <c r="N206" s="5"/>
      <c r="O206" s="5"/>
      <c r="P206" s="5"/>
      <c r="Q206" s="5"/>
      <c r="R206" s="5"/>
      <c r="S206" s="70"/>
      <c r="T206" s="70"/>
      <c r="U206" s="70"/>
      <c r="V206" s="18"/>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1"/>
      <c r="BA206" s="1"/>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row>
    <row r="207" spans="2:79" hidden="1">
      <c r="B207" s="48" t="s">
        <v>30</v>
      </c>
      <c r="C207" s="1">
        <v>10</v>
      </c>
      <c r="D207" s="1"/>
      <c r="E207" s="1"/>
      <c r="F207" s="1"/>
      <c r="G207" s="5"/>
      <c r="H207" s="1"/>
      <c r="I207" s="1"/>
      <c r="J207" s="5"/>
      <c r="K207" s="1"/>
      <c r="L207" s="1"/>
      <c r="M207" s="5"/>
      <c r="N207" s="5"/>
      <c r="O207" s="5"/>
      <c r="P207" s="5"/>
      <c r="Q207" s="5"/>
      <c r="R207" s="5"/>
      <c r="S207" s="70"/>
      <c r="T207" s="70"/>
      <c r="U207" s="70"/>
      <c r="V207" s="18"/>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1"/>
      <c r="BA207" s="1"/>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row>
    <row r="208" spans="2:79" ht="45" hidden="1">
      <c r="B208" s="49" t="s">
        <v>29</v>
      </c>
      <c r="C208" s="1">
        <v>8</v>
      </c>
      <c r="D208" s="1"/>
      <c r="E208" s="1"/>
      <c r="F208" s="1"/>
      <c r="G208" s="5"/>
      <c r="H208" s="1"/>
      <c r="I208" s="1"/>
      <c r="J208" s="5"/>
      <c r="K208" s="1"/>
      <c r="L208" s="1"/>
      <c r="M208" s="5"/>
      <c r="N208" s="5"/>
      <c r="O208" s="5"/>
      <c r="P208" s="5"/>
      <c r="Q208" s="5"/>
      <c r="R208" s="5"/>
      <c r="S208" s="70"/>
      <c r="T208" s="70"/>
      <c r="U208" s="70"/>
      <c r="V208" s="18"/>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1"/>
      <c r="BA208" s="1"/>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row>
    <row r="209" spans="2:79" hidden="1">
      <c r="B209" s="47" t="s">
        <v>28</v>
      </c>
      <c r="C209" s="1">
        <v>10</v>
      </c>
      <c r="D209" s="1"/>
      <c r="E209" s="1"/>
      <c r="F209" s="1"/>
      <c r="G209" s="5"/>
      <c r="H209" s="1"/>
      <c r="I209" s="1"/>
      <c r="J209" s="5"/>
      <c r="K209" s="1"/>
      <c r="L209" s="1"/>
      <c r="M209" s="5"/>
      <c r="N209" s="5"/>
      <c r="O209" s="5"/>
      <c r="P209" s="5"/>
      <c r="Q209" s="5"/>
      <c r="R209" s="5"/>
      <c r="S209" s="70"/>
      <c r="T209" s="70"/>
      <c r="U209" s="70"/>
      <c r="V209" s="18"/>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1"/>
      <c r="BA209" s="1"/>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row>
    <row r="210" spans="2:79" hidden="1">
      <c r="B210" s="49" t="s">
        <v>27</v>
      </c>
      <c r="C210" s="1">
        <v>8</v>
      </c>
      <c r="D210" s="1"/>
      <c r="E210" s="1"/>
      <c r="F210" s="1"/>
      <c r="G210" s="5"/>
      <c r="H210" s="1"/>
      <c r="I210" s="1"/>
      <c r="J210" s="5"/>
      <c r="K210" s="1"/>
      <c r="L210" s="1"/>
      <c r="M210" s="5"/>
      <c r="N210" s="5"/>
      <c r="O210" s="5"/>
      <c r="P210" s="5"/>
      <c r="Q210" s="5"/>
      <c r="R210" s="5"/>
      <c r="S210" s="70"/>
      <c r="T210" s="70"/>
      <c r="U210" s="70"/>
      <c r="V210" s="18"/>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1"/>
      <c r="BA210" s="1"/>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row>
    <row r="211" spans="2:79" hidden="1">
      <c r="B211" s="49" t="s">
        <v>26</v>
      </c>
      <c r="C211" s="1">
        <v>6</v>
      </c>
      <c r="D211" s="1"/>
      <c r="E211" s="1"/>
      <c r="F211" s="1"/>
      <c r="G211" s="5"/>
      <c r="H211" s="1"/>
      <c r="I211" s="1"/>
      <c r="J211" s="5"/>
      <c r="K211" s="1"/>
      <c r="L211" s="1"/>
      <c r="M211" s="5"/>
      <c r="N211" s="5"/>
      <c r="O211" s="5"/>
      <c r="P211" s="5"/>
      <c r="Q211" s="5"/>
      <c r="R211" s="5"/>
      <c r="S211" s="70"/>
      <c r="T211" s="70"/>
      <c r="U211" s="70"/>
      <c r="V211" s="18"/>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1"/>
      <c r="BA211" s="1"/>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row>
    <row r="212" spans="2:79" hidden="1">
      <c r="B212" s="1" t="s">
        <v>25</v>
      </c>
      <c r="C212" s="1">
        <v>8</v>
      </c>
      <c r="D212" s="1"/>
      <c r="E212" s="1"/>
      <c r="F212" s="1"/>
      <c r="G212" s="5"/>
      <c r="H212" s="1"/>
      <c r="I212" s="1"/>
      <c r="J212" s="5"/>
      <c r="K212" s="1"/>
      <c r="L212" s="1"/>
      <c r="M212" s="5"/>
      <c r="N212" s="5"/>
      <c r="O212" s="5"/>
      <c r="P212" s="5"/>
      <c r="Q212" s="5"/>
      <c r="R212" s="5"/>
      <c r="S212" s="70"/>
      <c r="T212" s="70"/>
      <c r="U212" s="70"/>
      <c r="V212" s="18"/>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1"/>
      <c r="BA212" s="1"/>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row>
    <row r="213" spans="2:79" hidden="1">
      <c r="B213" s="49" t="s">
        <v>24</v>
      </c>
      <c r="C213" s="1">
        <v>8</v>
      </c>
      <c r="D213" s="1"/>
      <c r="E213" s="1"/>
      <c r="F213" s="1"/>
      <c r="G213" s="5"/>
      <c r="H213" s="1"/>
      <c r="I213" s="1"/>
      <c r="J213" s="5"/>
      <c r="K213" s="1"/>
      <c r="L213" s="1"/>
      <c r="M213" s="5"/>
      <c r="N213" s="5"/>
      <c r="O213" s="5"/>
      <c r="P213" s="5"/>
      <c r="Q213" s="5"/>
      <c r="R213" s="5"/>
      <c r="S213" s="70"/>
      <c r="T213" s="70"/>
      <c r="U213" s="70"/>
      <c r="V213" s="18"/>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1"/>
      <c r="BA213" s="1"/>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row>
    <row r="214" spans="2:79" hidden="1">
      <c r="B214" s="48" t="s">
        <v>23</v>
      </c>
      <c r="C214" s="1">
        <v>25</v>
      </c>
      <c r="D214" s="1"/>
      <c r="E214" s="1"/>
      <c r="F214" s="1"/>
      <c r="G214" s="5"/>
      <c r="H214" s="1"/>
      <c r="I214" s="1"/>
      <c r="J214" s="5"/>
      <c r="K214" s="1"/>
      <c r="L214" s="1"/>
      <c r="M214" s="5"/>
      <c r="N214" s="5"/>
      <c r="O214" s="5"/>
      <c r="P214" s="5"/>
      <c r="Q214" s="5"/>
      <c r="R214" s="5"/>
      <c r="S214" s="70"/>
      <c r="T214" s="70"/>
      <c r="U214" s="70"/>
      <c r="V214" s="18"/>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1"/>
      <c r="BA214" s="1"/>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row>
    <row r="215" spans="2:79" hidden="1">
      <c r="B215" s="49" t="s">
        <v>22</v>
      </c>
      <c r="C215" s="1">
        <v>20</v>
      </c>
      <c r="D215" s="1"/>
      <c r="E215" s="1"/>
      <c r="F215" s="1"/>
      <c r="G215" s="5"/>
      <c r="H215" s="1"/>
      <c r="I215" s="1"/>
      <c r="J215" s="5"/>
      <c r="K215" s="1"/>
      <c r="L215" s="1"/>
      <c r="M215" s="5"/>
      <c r="N215" s="5"/>
      <c r="O215" s="5"/>
      <c r="P215" s="5"/>
      <c r="Q215" s="5"/>
      <c r="R215" s="5"/>
      <c r="S215" s="70"/>
      <c r="T215" s="70"/>
      <c r="U215" s="70"/>
      <c r="V215" s="18"/>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1"/>
      <c r="BA215" s="1"/>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row>
    <row r="216" spans="2:79" hidden="1">
      <c r="B216" s="49" t="s">
        <v>21</v>
      </c>
      <c r="C216" s="1">
        <v>25</v>
      </c>
      <c r="D216" s="1"/>
      <c r="E216" s="1"/>
      <c r="F216" s="1"/>
      <c r="G216" s="5"/>
      <c r="H216" s="1"/>
      <c r="I216" s="1"/>
      <c r="J216" s="5"/>
      <c r="K216" s="1"/>
      <c r="L216" s="1"/>
      <c r="M216" s="5"/>
      <c r="N216" s="5"/>
      <c r="O216" s="5"/>
      <c r="P216" s="5"/>
      <c r="Q216" s="5"/>
      <c r="R216" s="5"/>
      <c r="S216" s="70"/>
      <c r="T216" s="70"/>
      <c r="U216" s="70"/>
      <c r="V216" s="18"/>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1"/>
      <c r="BA216" s="1"/>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row>
    <row r="217" spans="2:79" hidden="1">
      <c r="B217" s="49" t="s">
        <v>20</v>
      </c>
      <c r="C217" s="1">
        <v>20</v>
      </c>
      <c r="D217" s="1"/>
      <c r="E217" s="1"/>
      <c r="F217" s="1"/>
      <c r="G217" s="5"/>
      <c r="H217" s="1"/>
      <c r="I217" s="1"/>
      <c r="J217" s="5"/>
      <c r="K217" s="1"/>
      <c r="L217" s="1"/>
      <c r="M217" s="5"/>
      <c r="N217" s="5"/>
      <c r="O217" s="5"/>
      <c r="P217" s="5"/>
      <c r="Q217" s="5"/>
      <c r="R217" s="5"/>
      <c r="S217" s="70"/>
      <c r="T217" s="70"/>
      <c r="U217" s="70"/>
      <c r="V217" s="18"/>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1"/>
      <c r="BA217" s="1"/>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row>
    <row r="218" spans="2:79" hidden="1">
      <c r="B218" s="49" t="s">
        <v>19</v>
      </c>
      <c r="C218" s="1">
        <v>30</v>
      </c>
      <c r="D218" s="1"/>
      <c r="E218" s="1"/>
      <c r="F218" s="1"/>
      <c r="G218" s="5"/>
      <c r="H218" s="1"/>
      <c r="I218" s="1"/>
      <c r="J218" s="5"/>
      <c r="K218" s="1"/>
      <c r="L218" s="1"/>
      <c r="M218" s="5"/>
      <c r="N218" s="5"/>
      <c r="O218" s="5"/>
      <c r="P218" s="5"/>
      <c r="Q218" s="5"/>
      <c r="R218" s="5"/>
      <c r="S218" s="70"/>
      <c r="T218" s="70"/>
      <c r="U218" s="70"/>
      <c r="V218" s="18"/>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1"/>
      <c r="BA218" s="1"/>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row>
    <row r="219" spans="2:79" hidden="1">
      <c r="B219" s="49" t="s">
        <v>18</v>
      </c>
      <c r="C219" s="1">
        <v>30</v>
      </c>
      <c r="D219" s="1"/>
      <c r="E219" s="1"/>
      <c r="F219" s="1"/>
      <c r="G219" s="5"/>
      <c r="H219" s="1"/>
      <c r="I219" s="1"/>
      <c r="J219" s="5"/>
      <c r="K219" s="1"/>
      <c r="L219" s="1"/>
      <c r="M219" s="5"/>
      <c r="N219" s="5"/>
      <c r="O219" s="5"/>
      <c r="P219" s="5"/>
      <c r="Q219" s="5"/>
      <c r="R219" s="5"/>
      <c r="S219" s="70"/>
      <c r="T219" s="70"/>
      <c r="U219" s="70"/>
      <c r="V219" s="18"/>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1"/>
      <c r="BA219" s="1"/>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row>
    <row r="220" spans="2:79" hidden="1">
      <c r="B220" s="49" t="s">
        <v>17</v>
      </c>
      <c r="C220" s="1">
        <v>30</v>
      </c>
      <c r="D220" s="1"/>
      <c r="E220" s="1"/>
      <c r="F220" s="1"/>
      <c r="G220" s="5"/>
      <c r="H220" s="1"/>
      <c r="I220" s="1"/>
      <c r="J220" s="5"/>
      <c r="K220" s="1"/>
      <c r="L220" s="1"/>
      <c r="M220" s="5"/>
      <c r="N220" s="5"/>
      <c r="O220" s="5"/>
      <c r="P220" s="5"/>
      <c r="Q220" s="5"/>
      <c r="R220" s="5"/>
      <c r="S220" s="70"/>
      <c r="T220" s="70"/>
      <c r="U220" s="70"/>
      <c r="V220" s="18"/>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1"/>
      <c r="BA220" s="1"/>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row>
    <row r="221" spans="2:79" hidden="1">
      <c r="B221" s="49" t="s">
        <v>16</v>
      </c>
      <c r="C221" s="1">
        <v>20</v>
      </c>
      <c r="D221" s="1"/>
      <c r="E221" s="1"/>
      <c r="F221" s="1"/>
      <c r="G221" s="5"/>
      <c r="H221" s="1"/>
      <c r="I221" s="1"/>
      <c r="J221" s="5"/>
      <c r="K221" s="1"/>
      <c r="L221" s="1"/>
      <c r="M221" s="5"/>
      <c r="N221" s="5"/>
      <c r="O221" s="5"/>
      <c r="P221" s="5"/>
      <c r="Q221" s="5"/>
      <c r="R221" s="5"/>
      <c r="S221" s="70"/>
      <c r="T221" s="70"/>
      <c r="U221" s="70"/>
      <c r="V221" s="18"/>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1"/>
      <c r="BA221" s="1"/>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row>
    <row r="222" spans="2:79" hidden="1">
      <c r="B222" s="49" t="s">
        <v>15</v>
      </c>
      <c r="C222" s="1">
        <v>20</v>
      </c>
      <c r="D222" s="1"/>
      <c r="E222" s="1"/>
      <c r="F222" s="1"/>
      <c r="G222" s="5"/>
      <c r="H222" s="1"/>
      <c r="I222" s="1"/>
      <c r="J222" s="5"/>
      <c r="K222" s="1"/>
      <c r="L222" s="1"/>
      <c r="M222" s="5"/>
      <c r="N222" s="5"/>
      <c r="O222" s="5"/>
      <c r="P222" s="5"/>
      <c r="Q222" s="5"/>
      <c r="R222" s="5"/>
      <c r="S222" s="70"/>
      <c r="T222" s="70"/>
      <c r="U222" s="70"/>
      <c r="V222" s="18"/>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1"/>
      <c r="BA222" s="1"/>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row>
    <row r="223" spans="2:79" hidden="1">
      <c r="B223" s="49" t="s">
        <v>14</v>
      </c>
      <c r="C223" s="1">
        <v>25</v>
      </c>
      <c r="D223" s="1"/>
      <c r="E223" s="1"/>
      <c r="F223" s="1"/>
      <c r="G223" s="5"/>
      <c r="H223" s="1"/>
      <c r="I223" s="1"/>
      <c r="J223" s="5"/>
      <c r="K223" s="1"/>
      <c r="L223" s="1"/>
      <c r="M223" s="5"/>
      <c r="N223" s="5"/>
      <c r="O223" s="5"/>
      <c r="P223" s="5"/>
      <c r="Q223" s="5"/>
      <c r="R223" s="5"/>
      <c r="S223" s="70"/>
      <c r="T223" s="70"/>
      <c r="U223" s="70"/>
      <c r="V223" s="18"/>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1"/>
      <c r="BA223" s="1"/>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row>
    <row r="224" spans="2:79" hidden="1">
      <c r="B224" s="49" t="s">
        <v>13</v>
      </c>
      <c r="C224" s="1">
        <v>15</v>
      </c>
      <c r="D224" s="1"/>
      <c r="E224" s="1"/>
      <c r="F224" s="1"/>
      <c r="G224" s="5"/>
      <c r="H224" s="1"/>
      <c r="I224" s="1"/>
      <c r="J224" s="5"/>
      <c r="K224" s="1"/>
      <c r="L224" s="1"/>
      <c r="M224" s="5"/>
      <c r="N224" s="5"/>
      <c r="O224" s="5"/>
      <c r="P224" s="5"/>
      <c r="Q224" s="5"/>
      <c r="R224" s="5"/>
      <c r="S224" s="70"/>
      <c r="T224" s="70"/>
      <c r="U224" s="70"/>
      <c r="V224" s="18"/>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1"/>
      <c r="BA224" s="1"/>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row>
    <row r="225" spans="2:79" hidden="1">
      <c r="B225" s="49" t="s">
        <v>12</v>
      </c>
      <c r="C225" s="1">
        <v>10</v>
      </c>
      <c r="D225" s="1"/>
      <c r="E225" s="1"/>
      <c r="F225" s="1"/>
      <c r="G225" s="5"/>
      <c r="H225" s="1"/>
      <c r="I225" s="1"/>
      <c r="J225" s="5"/>
      <c r="K225" s="1"/>
      <c r="L225" s="1"/>
      <c r="M225" s="5"/>
      <c r="N225" s="5"/>
      <c r="O225" s="5"/>
      <c r="P225" s="5"/>
      <c r="Q225" s="5"/>
      <c r="R225" s="5"/>
      <c r="S225" s="70"/>
      <c r="T225" s="70"/>
      <c r="U225" s="70"/>
      <c r="V225" s="18"/>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1"/>
      <c r="BA225" s="1"/>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row>
    <row r="226" spans="2:79" hidden="1">
      <c r="B226" s="49" t="s">
        <v>11</v>
      </c>
      <c r="C226" s="1">
        <v>14</v>
      </c>
      <c r="D226" s="1"/>
      <c r="E226" s="1"/>
      <c r="F226" s="1"/>
      <c r="G226" s="5"/>
      <c r="H226" s="1"/>
      <c r="I226" s="1"/>
      <c r="J226" s="5"/>
      <c r="K226" s="1"/>
      <c r="L226" s="1"/>
      <c r="M226" s="5"/>
      <c r="N226" s="5"/>
      <c r="O226" s="5"/>
      <c r="P226" s="5"/>
      <c r="Q226" s="5"/>
      <c r="R226" s="5"/>
      <c r="S226" s="70"/>
      <c r="T226" s="70"/>
      <c r="U226" s="70"/>
      <c r="V226" s="18"/>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1"/>
      <c r="BA226" s="1"/>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row>
    <row r="227" spans="2:79" hidden="1">
      <c r="B227" s="49" t="s">
        <v>10</v>
      </c>
      <c r="C227" s="1">
        <v>13</v>
      </c>
      <c r="D227" s="1"/>
      <c r="E227" s="1"/>
      <c r="F227" s="1"/>
      <c r="G227" s="5"/>
      <c r="H227" s="1"/>
      <c r="I227" s="1"/>
      <c r="J227" s="5"/>
      <c r="K227" s="1"/>
      <c r="L227" s="1"/>
      <c r="M227" s="5"/>
      <c r="N227" s="5"/>
      <c r="O227" s="5"/>
      <c r="P227" s="5"/>
      <c r="Q227" s="5"/>
      <c r="R227" s="5"/>
      <c r="S227" s="70"/>
      <c r="T227" s="70"/>
      <c r="U227" s="70"/>
      <c r="V227" s="18"/>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1"/>
      <c r="BA227" s="1"/>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row>
    <row r="228" spans="2:79" hidden="1">
      <c r="B228" s="49" t="s">
        <v>9</v>
      </c>
      <c r="C228" s="1">
        <v>28</v>
      </c>
      <c r="D228" s="1"/>
      <c r="E228" s="1"/>
      <c r="F228" s="1"/>
      <c r="G228" s="5"/>
      <c r="H228" s="1"/>
      <c r="I228" s="1"/>
      <c r="J228" s="5"/>
      <c r="K228" s="1"/>
      <c r="L228" s="1"/>
      <c r="M228" s="5"/>
      <c r="N228" s="5"/>
      <c r="O228" s="5"/>
      <c r="P228" s="5"/>
      <c r="Q228" s="5"/>
      <c r="R228" s="5"/>
      <c r="S228" s="70"/>
      <c r="T228" s="70"/>
      <c r="U228" s="70"/>
      <c r="V228" s="18"/>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1"/>
      <c r="BA228" s="1"/>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row>
    <row r="229" spans="2:79" hidden="1">
      <c r="B229" s="48" t="s">
        <v>8</v>
      </c>
      <c r="C229" s="1">
        <v>20</v>
      </c>
      <c r="D229" s="1"/>
      <c r="E229" s="1"/>
      <c r="F229" s="1"/>
      <c r="G229" s="5"/>
      <c r="H229" s="1"/>
      <c r="I229" s="1"/>
      <c r="J229" s="5"/>
      <c r="K229" s="1"/>
      <c r="L229" s="1"/>
      <c r="M229" s="5"/>
      <c r="N229" s="5"/>
      <c r="O229" s="5"/>
      <c r="P229" s="5"/>
      <c r="Q229" s="5"/>
      <c r="R229" s="5"/>
      <c r="S229" s="70"/>
      <c r="T229" s="70"/>
      <c r="U229" s="70"/>
      <c r="V229" s="18"/>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1"/>
      <c r="BA229" s="1"/>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row>
    <row r="230" spans="2:79" hidden="1">
      <c r="B230" s="48" t="s">
        <v>7</v>
      </c>
      <c r="C230" s="1">
        <v>15</v>
      </c>
      <c r="D230" s="1"/>
      <c r="E230" s="1"/>
      <c r="F230" s="1"/>
      <c r="G230" s="5"/>
      <c r="H230" s="1"/>
      <c r="I230" s="1"/>
      <c r="J230" s="5"/>
      <c r="K230" s="1"/>
      <c r="L230" s="1"/>
      <c r="M230" s="5"/>
      <c r="N230" s="5"/>
      <c r="O230" s="5"/>
      <c r="P230" s="5"/>
      <c r="Q230" s="5"/>
      <c r="R230" s="5"/>
      <c r="S230" s="70"/>
      <c r="T230" s="70"/>
      <c r="U230" s="70"/>
      <c r="V230" s="18"/>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1"/>
      <c r="BA230" s="1"/>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row>
    <row r="231" spans="2:79" hidden="1">
      <c r="B231" s="47" t="s">
        <v>6</v>
      </c>
      <c r="C231" s="1">
        <v>15</v>
      </c>
      <c r="D231" s="1"/>
      <c r="E231" s="1"/>
      <c r="F231" s="1"/>
      <c r="G231" s="5"/>
      <c r="H231" s="1"/>
      <c r="I231" s="1"/>
      <c r="J231" s="5"/>
      <c r="K231" s="1"/>
      <c r="L231" s="1"/>
      <c r="M231" s="5"/>
      <c r="N231" s="5"/>
      <c r="O231" s="5"/>
      <c r="P231" s="5"/>
      <c r="Q231" s="5"/>
      <c r="R231" s="5"/>
      <c r="S231" s="70"/>
      <c r="T231" s="70"/>
      <c r="U231" s="70"/>
      <c r="V231" s="18"/>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1"/>
      <c r="BA231" s="1"/>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row>
    <row r="232" spans="2:79" hidden="1">
      <c r="B232" s="48" t="s">
        <v>5</v>
      </c>
      <c r="C232" s="1">
        <v>5</v>
      </c>
      <c r="D232" s="1"/>
      <c r="E232" s="1"/>
      <c r="F232" s="1"/>
      <c r="G232" s="5"/>
      <c r="H232" s="1"/>
      <c r="I232" s="1"/>
      <c r="J232" s="5"/>
      <c r="K232" s="1"/>
      <c r="L232" s="1"/>
      <c r="M232" s="5"/>
      <c r="N232" s="5"/>
      <c r="O232" s="5"/>
      <c r="P232" s="5"/>
      <c r="Q232" s="5"/>
      <c r="R232" s="5"/>
      <c r="S232" s="70"/>
      <c r="T232" s="70"/>
      <c r="U232" s="70"/>
      <c r="V232" s="18"/>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1"/>
      <c r="BA232" s="1"/>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row>
    <row r="233" spans="2:79" hidden="1">
      <c r="B233" s="48" t="s">
        <v>4</v>
      </c>
      <c r="C233" s="1">
        <v>3</v>
      </c>
      <c r="D233" s="1"/>
      <c r="E233" s="1"/>
      <c r="F233" s="1"/>
      <c r="G233" s="5"/>
      <c r="H233" s="1"/>
      <c r="I233" s="1"/>
      <c r="J233" s="5"/>
      <c r="K233" s="1"/>
      <c r="L233" s="1"/>
      <c r="M233" s="5"/>
      <c r="N233" s="5"/>
      <c r="O233" s="5"/>
      <c r="P233" s="5"/>
      <c r="Q233" s="5"/>
      <c r="R233" s="5"/>
      <c r="S233" s="70"/>
      <c r="T233" s="70"/>
      <c r="U233" s="70"/>
      <c r="V233" s="18"/>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1"/>
      <c r="BA233" s="1"/>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row>
    <row r="234" spans="2:79" hidden="1">
      <c r="B234" s="49" t="s">
        <v>3</v>
      </c>
      <c r="C234" s="1">
        <v>6</v>
      </c>
      <c r="D234" s="1"/>
      <c r="E234" s="1"/>
      <c r="F234" s="1"/>
      <c r="G234" s="5"/>
      <c r="H234" s="1"/>
      <c r="I234" s="1"/>
      <c r="J234" s="5"/>
      <c r="K234" s="1"/>
      <c r="L234" s="1"/>
      <c r="M234" s="5"/>
      <c r="N234" s="5"/>
      <c r="O234" s="5"/>
      <c r="P234" s="5"/>
      <c r="Q234" s="5"/>
      <c r="R234" s="5"/>
      <c r="S234" s="70"/>
      <c r="T234" s="70"/>
      <c r="U234" s="70"/>
      <c r="V234" s="18"/>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1"/>
      <c r="BA234" s="1"/>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row>
    <row r="235" spans="2:79" hidden="1">
      <c r="B235" s="48" t="s">
        <v>2</v>
      </c>
      <c r="C235" s="1">
        <v>10</v>
      </c>
      <c r="D235" s="1"/>
      <c r="E235" s="1"/>
      <c r="F235" s="1"/>
      <c r="G235" s="5"/>
      <c r="H235" s="1"/>
      <c r="I235" s="1"/>
      <c r="J235" s="5"/>
      <c r="K235" s="1"/>
      <c r="L235" s="1"/>
      <c r="M235" s="5"/>
      <c r="N235" s="5"/>
      <c r="O235" s="5"/>
      <c r="P235" s="5"/>
      <c r="Q235" s="5"/>
      <c r="R235" s="5"/>
      <c r="S235" s="70"/>
      <c r="T235" s="70"/>
      <c r="U235" s="70"/>
      <c r="V235" s="18"/>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1"/>
      <c r="BA235" s="1"/>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row>
    <row r="236" spans="2:79" hidden="1">
      <c r="B236" s="49" t="s">
        <v>1</v>
      </c>
      <c r="C236" s="1">
        <v>5</v>
      </c>
      <c r="D236" s="1"/>
      <c r="E236" s="1"/>
      <c r="F236" s="1"/>
      <c r="G236" s="5"/>
      <c r="H236" s="1"/>
      <c r="I236" s="1"/>
      <c r="J236" s="5"/>
      <c r="K236" s="1"/>
      <c r="L236" s="1"/>
      <c r="M236" s="5"/>
      <c r="N236" s="5"/>
      <c r="O236" s="5"/>
      <c r="P236" s="5"/>
      <c r="Q236" s="5"/>
      <c r="R236" s="5"/>
      <c r="S236" s="70"/>
      <c r="T236" s="70"/>
      <c r="U236" s="70"/>
      <c r="V236" s="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1"/>
      <c r="BA236" s="1"/>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row>
    <row r="237" spans="2:79" hidden="1">
      <c r="B237" s="48" t="s">
        <v>121</v>
      </c>
      <c r="C237" s="1">
        <v>10</v>
      </c>
      <c r="D237" s="1"/>
      <c r="E237" s="1"/>
      <c r="F237" s="1"/>
      <c r="G237" s="5"/>
      <c r="H237" s="1"/>
      <c r="I237" s="1"/>
      <c r="J237" s="5"/>
      <c r="K237" s="1"/>
      <c r="L237" s="1"/>
      <c r="M237" s="5"/>
      <c r="N237" s="5"/>
      <c r="O237" s="5"/>
      <c r="P237" s="5"/>
      <c r="Q237" s="5"/>
      <c r="R237" s="5"/>
      <c r="S237" s="70"/>
      <c r="T237" s="70"/>
      <c r="U237" s="70"/>
      <c r="V237" s="18"/>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1"/>
      <c r="BA237" s="1"/>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row>
    <row r="238" spans="2:79" hidden="1">
      <c r="B238" s="48" t="s">
        <v>0</v>
      </c>
      <c r="C238" s="1">
        <v>15</v>
      </c>
      <c r="D238" s="1"/>
      <c r="E238" s="1"/>
      <c r="F238" s="1"/>
      <c r="G238" s="5"/>
      <c r="H238" s="1"/>
      <c r="I238" s="1"/>
      <c r="J238" s="5"/>
      <c r="K238" s="1"/>
      <c r="L238" s="1"/>
      <c r="M238" s="5"/>
      <c r="N238" s="5"/>
      <c r="O238" s="5"/>
      <c r="P238" s="5"/>
      <c r="Q238" s="5"/>
      <c r="R238" s="5"/>
      <c r="S238" s="70"/>
      <c r="T238" s="70"/>
      <c r="U238" s="70"/>
      <c r="V238" s="18"/>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1"/>
      <c r="BA238" s="1"/>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row>
    <row r="239" spans="2:79" hidden="1">
      <c r="B239" s="1"/>
      <c r="C239" s="1"/>
      <c r="D239" s="1"/>
      <c r="E239" s="1"/>
      <c r="F239" s="1"/>
      <c r="G239" s="5"/>
      <c r="H239" s="1"/>
      <c r="I239" s="1"/>
      <c r="J239" s="5"/>
      <c r="K239" s="1"/>
      <c r="L239" s="1"/>
      <c r="M239" s="5"/>
      <c r="N239" s="5"/>
      <c r="O239" s="5"/>
      <c r="P239" s="5"/>
      <c r="Q239" s="5"/>
      <c r="R239" s="5"/>
      <c r="S239" s="70"/>
      <c r="T239" s="70"/>
      <c r="U239" s="70"/>
      <c r="V239" s="18"/>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1"/>
      <c r="BA239" s="1"/>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row>
    <row r="240" spans="2:79" hidden="1">
      <c r="B240" s="1"/>
      <c r="C240" s="1"/>
      <c r="D240" s="1"/>
      <c r="E240" s="1"/>
      <c r="F240" s="1"/>
      <c r="G240" s="5"/>
      <c r="H240" s="1"/>
      <c r="I240" s="1"/>
      <c r="J240" s="5"/>
      <c r="K240" s="1"/>
      <c r="L240" s="1"/>
      <c r="M240" s="5"/>
      <c r="N240" s="5"/>
      <c r="O240" s="5"/>
      <c r="P240" s="5"/>
      <c r="Q240" s="5"/>
      <c r="R240" s="5"/>
      <c r="S240" s="70"/>
      <c r="T240" s="70"/>
      <c r="U240" s="70"/>
      <c r="V240" s="18"/>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1"/>
      <c r="BA240" s="1"/>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row>
    <row r="241" spans="2:79">
      <c r="B241" s="1"/>
      <c r="C241" s="1"/>
      <c r="D241" s="1"/>
      <c r="E241" s="1"/>
      <c r="F241" s="1"/>
      <c r="G241" s="5"/>
      <c r="H241" s="1"/>
      <c r="I241" s="1"/>
      <c r="J241" s="5"/>
      <c r="K241" s="1"/>
      <c r="L241" s="1"/>
      <c r="M241" s="5"/>
      <c r="N241" s="5"/>
      <c r="O241" s="5"/>
      <c r="P241" s="5"/>
      <c r="Q241" s="5"/>
      <c r="R241" s="5"/>
      <c r="S241" s="70"/>
      <c r="T241" s="70"/>
      <c r="U241" s="70"/>
      <c r="V241" s="18"/>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1"/>
      <c r="BA241" s="1"/>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row>
    <row r="242" spans="2:79">
      <c r="B242" s="1"/>
      <c r="C242" s="1"/>
      <c r="D242" s="1"/>
      <c r="E242" s="1"/>
      <c r="F242" s="1"/>
      <c r="G242" s="5"/>
      <c r="H242" s="1"/>
      <c r="I242" s="1"/>
      <c r="J242" s="5"/>
      <c r="K242" s="1"/>
      <c r="L242" s="1"/>
      <c r="M242" s="5"/>
      <c r="N242" s="5"/>
      <c r="O242" s="5"/>
      <c r="P242" s="5"/>
      <c r="Q242" s="5"/>
      <c r="R242" s="5"/>
      <c r="S242" s="70"/>
      <c r="T242" s="70"/>
      <c r="U242" s="70"/>
      <c r="V242" s="18"/>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1"/>
      <c r="BA242" s="1"/>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row>
    <row r="243" spans="2:79">
      <c r="B243" s="1"/>
      <c r="C243" s="1"/>
      <c r="D243" s="1"/>
      <c r="E243" s="1"/>
      <c r="F243" s="1"/>
      <c r="G243" s="5"/>
      <c r="H243" s="1"/>
      <c r="I243" s="1"/>
      <c r="J243" s="5"/>
      <c r="K243" s="1"/>
      <c r="L243" s="1"/>
      <c r="M243" s="5"/>
      <c r="N243" s="5"/>
      <c r="O243" s="5"/>
      <c r="P243" s="5"/>
      <c r="Q243" s="5"/>
      <c r="R243" s="5"/>
      <c r="S243" s="70"/>
      <c r="T243" s="70"/>
      <c r="U243" s="70"/>
      <c r="V243" s="18"/>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1"/>
      <c r="BA243" s="1"/>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row>
    <row r="244" spans="2:79">
      <c r="B244" s="1"/>
      <c r="C244" s="1"/>
      <c r="D244" s="1"/>
      <c r="E244" s="1"/>
      <c r="F244" s="1"/>
      <c r="G244" s="5"/>
      <c r="H244" s="1"/>
      <c r="I244" s="1"/>
      <c r="J244" s="5"/>
      <c r="K244" s="1"/>
      <c r="L244" s="1"/>
      <c r="M244" s="5"/>
      <c r="N244" s="5"/>
      <c r="O244" s="5"/>
      <c r="P244" s="5"/>
      <c r="Q244" s="5"/>
      <c r="R244" s="5"/>
      <c r="S244" s="70"/>
      <c r="T244" s="70"/>
      <c r="U244" s="70"/>
      <c r="V244" s="18"/>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1"/>
      <c r="BA244" s="1"/>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row>
    <row r="245" spans="2:79">
      <c r="B245" s="1"/>
      <c r="C245" s="1"/>
      <c r="D245" s="1"/>
      <c r="E245" s="1"/>
      <c r="F245" s="1"/>
      <c r="G245" s="5"/>
      <c r="H245" s="1"/>
      <c r="I245" s="1"/>
      <c r="J245" s="5"/>
      <c r="K245" s="1"/>
      <c r="L245" s="1"/>
      <c r="M245" s="5"/>
      <c r="N245" s="5"/>
      <c r="O245" s="5"/>
      <c r="P245" s="5"/>
      <c r="Q245" s="5"/>
      <c r="R245" s="5"/>
      <c r="S245" s="70"/>
      <c r="T245" s="70"/>
      <c r="U245" s="70"/>
      <c r="V245" s="18"/>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1"/>
      <c r="BA245" s="1"/>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row>
    <row r="246" spans="2:79">
      <c r="B246" s="1"/>
      <c r="C246" s="1"/>
      <c r="D246" s="1"/>
      <c r="E246" s="1"/>
      <c r="F246" s="1"/>
      <c r="G246" s="5"/>
      <c r="H246" s="1"/>
      <c r="I246" s="1"/>
      <c r="J246" s="5"/>
      <c r="K246" s="1"/>
      <c r="L246" s="1"/>
      <c r="M246" s="5"/>
      <c r="N246" s="5"/>
      <c r="O246" s="5"/>
      <c r="P246" s="5"/>
      <c r="Q246" s="5"/>
      <c r="R246" s="5"/>
      <c r="S246" s="70"/>
      <c r="T246" s="70"/>
      <c r="U246" s="70"/>
      <c r="V246" s="18"/>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1"/>
      <c r="BA246" s="1"/>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row>
    <row r="247" spans="2:79">
      <c r="B247" s="1"/>
      <c r="C247" s="1"/>
      <c r="D247" s="1"/>
      <c r="E247" s="1"/>
      <c r="F247" s="1"/>
      <c r="G247" s="5"/>
      <c r="H247" s="1"/>
      <c r="I247" s="1"/>
      <c r="J247" s="5"/>
      <c r="K247" s="1"/>
      <c r="L247" s="1"/>
      <c r="M247" s="5"/>
      <c r="N247" s="5"/>
      <c r="O247" s="5"/>
      <c r="P247" s="5"/>
      <c r="Q247" s="5"/>
      <c r="R247" s="5"/>
      <c r="S247" s="70"/>
      <c r="T247" s="70"/>
      <c r="U247" s="70"/>
      <c r="V247" s="18"/>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1"/>
      <c r="BA247" s="1"/>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row>
    <row r="248" spans="2:79">
      <c r="B248" s="1"/>
      <c r="C248" s="1"/>
      <c r="D248" s="1"/>
      <c r="E248" s="1"/>
      <c r="F248" s="1"/>
      <c r="G248" s="5"/>
      <c r="H248" s="1"/>
      <c r="I248" s="1"/>
      <c r="J248" s="5"/>
      <c r="K248" s="1"/>
      <c r="L248" s="1"/>
      <c r="M248" s="5"/>
      <c r="N248" s="5"/>
      <c r="O248" s="5"/>
      <c r="P248" s="5"/>
      <c r="Q248" s="5"/>
      <c r="R248" s="5"/>
      <c r="S248" s="70"/>
      <c r="T248" s="70"/>
      <c r="U248" s="70"/>
      <c r="V248" s="18"/>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1"/>
      <c r="BA248" s="1"/>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row>
    <row r="249" spans="2:79">
      <c r="B249" s="1"/>
      <c r="C249" s="1"/>
      <c r="D249" s="1"/>
      <c r="E249" s="1"/>
      <c r="F249" s="1"/>
      <c r="G249" s="5"/>
      <c r="H249" s="1"/>
      <c r="I249" s="1"/>
      <c r="J249" s="5"/>
      <c r="K249" s="1"/>
      <c r="L249" s="1"/>
      <c r="M249" s="5"/>
      <c r="N249" s="5"/>
      <c r="O249" s="5"/>
      <c r="P249" s="5"/>
      <c r="Q249" s="5"/>
      <c r="R249" s="5"/>
      <c r="S249" s="70"/>
      <c r="T249" s="70"/>
      <c r="U249" s="70"/>
      <c r="V249" s="18"/>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1"/>
      <c r="BA249" s="1"/>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row>
    <row r="250" spans="2:79">
      <c r="B250" s="1"/>
      <c r="C250" s="1"/>
      <c r="D250" s="1"/>
      <c r="E250" s="1"/>
      <c r="F250" s="1"/>
      <c r="G250" s="5"/>
      <c r="H250" s="1"/>
      <c r="I250" s="1"/>
      <c r="J250" s="5"/>
      <c r="K250" s="1"/>
      <c r="L250" s="1"/>
      <c r="M250" s="5"/>
      <c r="N250" s="5"/>
      <c r="O250" s="5"/>
      <c r="P250" s="5"/>
      <c r="Q250" s="5"/>
      <c r="R250" s="5"/>
      <c r="S250" s="70"/>
      <c r="T250" s="70"/>
      <c r="U250" s="70"/>
      <c r="V250" s="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1"/>
      <c r="BA250" s="1"/>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row>
    <row r="251" spans="2:79">
      <c r="B251" s="1"/>
      <c r="C251" s="1"/>
      <c r="D251" s="1"/>
      <c r="E251" s="1"/>
      <c r="F251" s="1"/>
      <c r="G251" s="5"/>
      <c r="H251" s="1"/>
      <c r="I251" s="1"/>
      <c r="J251" s="5"/>
      <c r="K251" s="1"/>
      <c r="L251" s="1"/>
      <c r="M251" s="5"/>
      <c r="N251" s="5"/>
      <c r="O251" s="5"/>
      <c r="P251" s="5"/>
      <c r="Q251" s="5"/>
      <c r="R251" s="5"/>
      <c r="S251" s="70"/>
      <c r="T251" s="70"/>
      <c r="U251" s="70"/>
      <c r="V251" s="18"/>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1"/>
      <c r="BA251" s="1"/>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row>
    <row r="252" spans="2:79">
      <c r="B252" s="1"/>
      <c r="C252" s="1"/>
      <c r="D252" s="1"/>
      <c r="E252" s="1"/>
      <c r="F252" s="1"/>
      <c r="G252" s="5"/>
      <c r="H252" s="1"/>
      <c r="I252" s="1"/>
      <c r="J252" s="5"/>
      <c r="K252" s="1"/>
      <c r="L252" s="1"/>
      <c r="M252" s="5"/>
      <c r="N252" s="5"/>
      <c r="O252" s="5"/>
      <c r="P252" s="5"/>
      <c r="Q252" s="5"/>
      <c r="R252" s="5"/>
      <c r="S252" s="70"/>
      <c r="T252" s="70"/>
      <c r="U252" s="70"/>
      <c r="V252" s="18"/>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1"/>
      <c r="BA252" s="1"/>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row>
    <row r="253" spans="2:79">
      <c r="B253" s="1"/>
      <c r="C253" s="1"/>
      <c r="D253" s="1"/>
      <c r="E253" s="1"/>
      <c r="F253" s="1"/>
      <c r="G253" s="5"/>
      <c r="H253" s="1"/>
      <c r="I253" s="1"/>
      <c r="J253" s="5"/>
      <c r="K253" s="1"/>
      <c r="L253" s="1"/>
      <c r="M253" s="5"/>
      <c r="N253" s="5"/>
      <c r="O253" s="5"/>
      <c r="P253" s="5"/>
      <c r="Q253" s="5"/>
      <c r="R253" s="5"/>
      <c r="S253" s="70"/>
      <c r="T253" s="70"/>
      <c r="U253" s="70"/>
      <c r="V253" s="18"/>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1"/>
      <c r="BA253" s="1"/>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row>
    <row r="254" spans="2:79">
      <c r="B254" s="1"/>
      <c r="C254" s="1"/>
      <c r="D254" s="1"/>
      <c r="E254" s="1"/>
      <c r="F254" s="1"/>
      <c r="G254" s="5"/>
      <c r="H254" s="1"/>
      <c r="I254" s="1"/>
      <c r="J254" s="5"/>
      <c r="K254" s="1"/>
      <c r="L254" s="1"/>
      <c r="M254" s="5"/>
      <c r="N254" s="5"/>
      <c r="O254" s="5"/>
      <c r="P254" s="5"/>
      <c r="Q254" s="5"/>
      <c r="R254" s="5"/>
      <c r="S254" s="70"/>
      <c r="T254" s="70"/>
      <c r="U254" s="70"/>
      <c r="V254" s="18"/>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1"/>
      <c r="BA254" s="1"/>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row>
    <row r="255" spans="2:79">
      <c r="B255" s="1"/>
      <c r="C255" s="1"/>
      <c r="D255" s="1"/>
      <c r="E255" s="1"/>
      <c r="F255" s="1"/>
      <c r="G255" s="5"/>
      <c r="H255" s="1"/>
      <c r="I255" s="1"/>
      <c r="J255" s="5"/>
      <c r="K255" s="1"/>
      <c r="L255" s="1"/>
      <c r="M255" s="5"/>
      <c r="N255" s="5"/>
      <c r="O255" s="5"/>
      <c r="P255" s="5"/>
      <c r="Q255" s="5"/>
      <c r="R255" s="5"/>
      <c r="S255" s="70"/>
      <c r="T255" s="70"/>
      <c r="U255" s="70"/>
      <c r="V255" s="18"/>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1"/>
      <c r="BA255" s="1"/>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row>
    <row r="256" spans="2:79">
      <c r="B256" s="1"/>
      <c r="C256" s="1"/>
      <c r="D256" s="1"/>
      <c r="E256" s="1"/>
      <c r="F256" s="1"/>
      <c r="G256" s="5"/>
      <c r="H256" s="1"/>
      <c r="I256" s="1"/>
      <c r="J256" s="5"/>
      <c r="K256" s="1"/>
      <c r="L256" s="1"/>
      <c r="M256" s="5"/>
      <c r="N256" s="5"/>
      <c r="O256" s="5"/>
      <c r="P256" s="5"/>
      <c r="Q256" s="5"/>
      <c r="R256" s="5"/>
      <c r="S256" s="70"/>
      <c r="T256" s="70"/>
      <c r="U256" s="70"/>
      <c r="V256" s="18"/>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1"/>
      <c r="BA256" s="1"/>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row>
    <row r="257" spans="2:79">
      <c r="B257" s="1"/>
      <c r="C257" s="1"/>
      <c r="D257" s="1"/>
      <c r="E257" s="1"/>
      <c r="F257" s="1"/>
      <c r="G257" s="5"/>
      <c r="H257" s="1"/>
      <c r="I257" s="1"/>
      <c r="J257" s="5"/>
      <c r="K257" s="1"/>
      <c r="L257" s="1"/>
      <c r="M257" s="5"/>
      <c r="N257" s="5"/>
      <c r="O257" s="5"/>
      <c r="P257" s="5"/>
      <c r="Q257" s="5"/>
      <c r="R257" s="5"/>
      <c r="S257" s="70"/>
      <c r="T257" s="70"/>
      <c r="U257" s="70"/>
      <c r="V257" s="18"/>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1"/>
      <c r="BA257" s="1"/>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row>
    <row r="258" spans="2:79">
      <c r="B258" s="1"/>
      <c r="C258" s="1"/>
      <c r="D258" s="1"/>
      <c r="E258" s="1"/>
      <c r="F258" s="1"/>
      <c r="G258" s="5"/>
      <c r="H258" s="1"/>
      <c r="I258" s="1"/>
      <c r="J258" s="5"/>
      <c r="K258" s="1"/>
      <c r="L258" s="1"/>
      <c r="M258" s="5"/>
      <c r="N258" s="5"/>
      <c r="O258" s="5"/>
      <c r="P258" s="5"/>
      <c r="Q258" s="5"/>
      <c r="R258" s="5"/>
      <c r="S258" s="70"/>
      <c r="T258" s="70"/>
      <c r="U258" s="70"/>
      <c r="V258" s="18"/>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1"/>
      <c r="BA258" s="1"/>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row>
    <row r="259" spans="2:79">
      <c r="B259" s="1"/>
      <c r="C259" s="1"/>
      <c r="D259" s="1"/>
      <c r="E259" s="1"/>
      <c r="F259" s="1"/>
      <c r="G259" s="5"/>
      <c r="H259" s="1"/>
      <c r="I259" s="1"/>
      <c r="J259" s="5"/>
      <c r="K259" s="1"/>
      <c r="L259" s="1"/>
      <c r="M259" s="5"/>
      <c r="N259" s="5"/>
      <c r="O259" s="5"/>
      <c r="P259" s="5"/>
      <c r="Q259" s="5"/>
      <c r="R259" s="5"/>
      <c r="S259" s="70"/>
      <c r="T259" s="70"/>
      <c r="U259" s="70"/>
      <c r="V259" s="18"/>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1"/>
      <c r="BA259" s="1"/>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row>
    <row r="260" spans="2:79">
      <c r="B260" s="1"/>
      <c r="C260" s="1"/>
      <c r="D260" s="1"/>
      <c r="E260" s="1"/>
      <c r="F260" s="1"/>
      <c r="G260" s="5"/>
      <c r="H260" s="1"/>
      <c r="I260" s="1"/>
      <c r="J260" s="5"/>
      <c r="K260" s="1"/>
      <c r="L260" s="1"/>
      <c r="M260" s="5"/>
      <c r="N260" s="5"/>
      <c r="O260" s="5"/>
      <c r="P260" s="5"/>
      <c r="Q260" s="5"/>
      <c r="R260" s="5"/>
      <c r="S260" s="70"/>
      <c r="T260" s="70"/>
      <c r="U260" s="70"/>
      <c r="V260" s="18"/>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1"/>
      <c r="BA260" s="1"/>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row>
    <row r="261" spans="2:79">
      <c r="B261" s="1"/>
      <c r="C261" s="1"/>
      <c r="D261" s="1"/>
      <c r="E261" s="1"/>
      <c r="F261" s="1"/>
      <c r="G261" s="5"/>
      <c r="H261" s="1"/>
      <c r="I261" s="1"/>
      <c r="J261" s="5"/>
      <c r="K261" s="1"/>
      <c r="L261" s="1"/>
      <c r="M261" s="5"/>
      <c r="N261" s="5"/>
      <c r="O261" s="5"/>
      <c r="P261" s="5"/>
      <c r="Q261" s="5"/>
      <c r="R261" s="5"/>
      <c r="S261" s="70"/>
      <c r="T261" s="70"/>
      <c r="U261" s="70"/>
      <c r="V261" s="18"/>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1"/>
      <c r="BA261" s="1"/>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row>
    <row r="262" spans="2:79">
      <c r="B262" s="1"/>
      <c r="C262" s="1"/>
      <c r="D262" s="1"/>
      <c r="E262" s="1"/>
      <c r="F262" s="1"/>
      <c r="G262" s="5"/>
      <c r="H262" s="1"/>
      <c r="I262" s="1"/>
      <c r="J262" s="5"/>
      <c r="K262" s="1"/>
      <c r="L262" s="1"/>
      <c r="M262" s="5"/>
      <c r="N262" s="5"/>
      <c r="O262" s="5"/>
      <c r="P262" s="5"/>
      <c r="Q262" s="5"/>
      <c r="R262" s="5"/>
      <c r="S262" s="70"/>
      <c r="T262" s="70"/>
      <c r="U262" s="70"/>
      <c r="V262" s="18"/>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1"/>
      <c r="BA262" s="1"/>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row>
    <row r="263" spans="2:79">
      <c r="B263" s="1"/>
      <c r="C263" s="1"/>
      <c r="D263" s="1"/>
      <c r="E263" s="1"/>
      <c r="F263" s="1"/>
      <c r="G263" s="5"/>
      <c r="H263" s="1"/>
      <c r="I263" s="1"/>
      <c r="J263" s="5"/>
      <c r="K263" s="1"/>
      <c r="L263" s="1"/>
      <c r="M263" s="5"/>
      <c r="N263" s="5"/>
      <c r="O263" s="5"/>
      <c r="P263" s="5"/>
      <c r="Q263" s="5"/>
      <c r="R263" s="5"/>
      <c r="S263" s="70"/>
      <c r="T263" s="70"/>
      <c r="U263" s="70"/>
      <c r="V263" s="18"/>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1"/>
      <c r="BA263" s="1"/>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row>
    <row r="264" spans="2:79">
      <c r="B264" s="1"/>
      <c r="C264" s="1"/>
      <c r="D264" s="1"/>
      <c r="E264" s="1"/>
      <c r="F264" s="1"/>
      <c r="G264" s="5"/>
      <c r="H264" s="1"/>
      <c r="I264" s="1"/>
      <c r="J264" s="5"/>
      <c r="K264" s="1"/>
      <c r="L264" s="1"/>
      <c r="M264" s="5"/>
      <c r="N264" s="5"/>
      <c r="O264" s="5"/>
      <c r="P264" s="5"/>
      <c r="Q264" s="5"/>
      <c r="R264" s="5"/>
      <c r="S264" s="70"/>
      <c r="T264" s="70"/>
      <c r="U264" s="70"/>
      <c r="V264" s="18"/>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1"/>
      <c r="BA264" s="1"/>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row>
    <row r="265" spans="2:79">
      <c r="B265" s="1"/>
      <c r="C265" s="1"/>
      <c r="D265" s="1"/>
      <c r="E265" s="1"/>
      <c r="F265" s="1"/>
      <c r="G265" s="5"/>
      <c r="H265" s="1"/>
      <c r="I265" s="1"/>
      <c r="J265" s="5"/>
      <c r="K265" s="1"/>
      <c r="L265" s="1"/>
      <c r="M265" s="5"/>
      <c r="N265" s="5"/>
      <c r="O265" s="5"/>
      <c r="P265" s="5"/>
      <c r="Q265" s="5"/>
      <c r="R265" s="5"/>
      <c r="S265" s="70"/>
      <c r="T265" s="70"/>
      <c r="U265" s="70"/>
      <c r="V265" s="18"/>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1"/>
      <c r="BA265" s="1"/>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row>
    <row r="266" spans="2:79">
      <c r="B266" s="1"/>
      <c r="C266" s="1"/>
      <c r="D266" s="1"/>
      <c r="E266" s="1"/>
      <c r="F266" s="1"/>
      <c r="G266" s="5"/>
      <c r="H266" s="1"/>
      <c r="I266" s="1"/>
      <c r="J266" s="5"/>
      <c r="K266" s="1"/>
      <c r="L266" s="1"/>
      <c r="M266" s="5"/>
      <c r="N266" s="5"/>
      <c r="O266" s="5"/>
      <c r="P266" s="5"/>
      <c r="Q266" s="5"/>
      <c r="R266" s="5"/>
      <c r="S266" s="70"/>
      <c r="T266" s="70"/>
      <c r="U266" s="70"/>
      <c r="V266" s="18"/>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1"/>
      <c r="BA266" s="1"/>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row>
    <row r="267" spans="2:79">
      <c r="B267" s="1"/>
      <c r="C267" s="1"/>
      <c r="D267" s="1"/>
      <c r="E267" s="1"/>
      <c r="F267" s="1"/>
      <c r="G267" s="5"/>
      <c r="H267" s="1"/>
      <c r="I267" s="1"/>
      <c r="J267" s="5"/>
      <c r="K267" s="1"/>
      <c r="L267" s="1"/>
      <c r="M267" s="5"/>
      <c r="N267" s="5"/>
      <c r="O267" s="5"/>
      <c r="P267" s="5"/>
      <c r="Q267" s="5"/>
      <c r="R267" s="5"/>
      <c r="S267" s="70"/>
      <c r="T267" s="70"/>
      <c r="U267" s="70"/>
      <c r="V267" s="18"/>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1"/>
      <c r="BA267" s="1"/>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row>
    <row r="268" spans="2:79">
      <c r="B268" s="1"/>
      <c r="C268" s="1"/>
      <c r="D268" s="1"/>
      <c r="E268" s="1"/>
      <c r="F268" s="1"/>
      <c r="G268" s="5"/>
      <c r="H268" s="1"/>
      <c r="I268" s="1"/>
      <c r="J268" s="5"/>
      <c r="K268" s="1"/>
      <c r="L268" s="1"/>
      <c r="M268" s="5"/>
      <c r="N268" s="5"/>
      <c r="O268" s="5"/>
      <c r="P268" s="5"/>
      <c r="Q268" s="5"/>
      <c r="R268" s="5"/>
      <c r="S268" s="70"/>
      <c r="T268" s="70"/>
      <c r="U268" s="70"/>
      <c r="V268" s="18"/>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1"/>
      <c r="BA268" s="1"/>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row>
    <row r="269" spans="2:79">
      <c r="B269" s="1"/>
      <c r="C269" s="1"/>
      <c r="D269" s="1"/>
      <c r="E269" s="1"/>
      <c r="F269" s="1"/>
      <c r="G269" s="5"/>
      <c r="H269" s="1"/>
      <c r="I269" s="1"/>
      <c r="J269" s="5"/>
      <c r="K269" s="1"/>
      <c r="L269" s="1"/>
      <c r="M269" s="5"/>
      <c r="N269" s="5"/>
      <c r="O269" s="5"/>
      <c r="P269" s="5"/>
      <c r="Q269" s="5"/>
      <c r="R269" s="5"/>
      <c r="S269" s="70"/>
      <c r="T269" s="70"/>
      <c r="U269" s="70"/>
      <c r="V269" s="18"/>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1"/>
      <c r="BA269" s="1"/>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row>
    <row r="270" spans="2:79">
      <c r="B270" s="1"/>
      <c r="C270" s="1"/>
      <c r="D270" s="1"/>
      <c r="E270" s="1"/>
      <c r="F270" s="1"/>
      <c r="G270" s="5"/>
      <c r="H270" s="1"/>
      <c r="I270" s="1"/>
      <c r="J270" s="5"/>
      <c r="K270" s="1"/>
      <c r="L270" s="1"/>
      <c r="M270" s="5"/>
      <c r="N270" s="5"/>
      <c r="O270" s="5"/>
      <c r="P270" s="5"/>
      <c r="Q270" s="5"/>
      <c r="R270" s="5"/>
      <c r="S270" s="70"/>
      <c r="T270" s="70"/>
      <c r="U270" s="70"/>
      <c r="V270" s="18"/>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1"/>
      <c r="BA270" s="1"/>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row>
    <row r="271" spans="2:79">
      <c r="B271" s="1"/>
      <c r="C271" s="1"/>
      <c r="D271" s="1"/>
      <c r="E271" s="1"/>
      <c r="F271" s="1"/>
      <c r="G271" s="5"/>
      <c r="H271" s="1"/>
      <c r="I271" s="1"/>
      <c r="J271" s="5"/>
      <c r="K271" s="1"/>
      <c r="L271" s="1"/>
      <c r="M271" s="5"/>
      <c r="N271" s="5"/>
      <c r="O271" s="5"/>
      <c r="P271" s="5"/>
      <c r="Q271" s="5"/>
      <c r="R271" s="5"/>
      <c r="S271" s="70"/>
      <c r="T271" s="70"/>
      <c r="U271" s="70"/>
      <c r="V271" s="18"/>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1"/>
      <c r="BA271" s="1"/>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row>
    <row r="272" spans="2:79">
      <c r="B272" s="1"/>
      <c r="C272" s="1"/>
      <c r="D272" s="1"/>
      <c r="E272" s="1"/>
      <c r="F272" s="1"/>
      <c r="G272" s="5"/>
      <c r="H272" s="1"/>
      <c r="I272" s="1"/>
      <c r="J272" s="5"/>
      <c r="K272" s="1"/>
      <c r="L272" s="1"/>
      <c r="M272" s="5"/>
      <c r="N272" s="5"/>
      <c r="O272" s="5"/>
      <c r="P272" s="5"/>
      <c r="Q272" s="5"/>
      <c r="R272" s="5"/>
      <c r="S272" s="70"/>
      <c r="T272" s="70"/>
      <c r="U272" s="70"/>
      <c r="V272" s="18"/>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1"/>
      <c r="BA272" s="1"/>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row>
    <row r="273" spans="2:79">
      <c r="B273" s="1"/>
      <c r="C273" s="1"/>
      <c r="D273" s="1"/>
      <c r="E273" s="1"/>
      <c r="F273" s="1"/>
      <c r="G273" s="5"/>
      <c r="H273" s="1"/>
      <c r="I273" s="1"/>
      <c r="J273" s="5"/>
      <c r="K273" s="1"/>
      <c r="L273" s="1"/>
      <c r="M273" s="5"/>
      <c r="N273" s="5"/>
      <c r="O273" s="5"/>
      <c r="P273" s="5"/>
      <c r="Q273" s="5"/>
      <c r="R273" s="5"/>
      <c r="S273" s="70"/>
      <c r="T273" s="70"/>
      <c r="U273" s="70"/>
      <c r="V273" s="18"/>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1"/>
      <c r="BA273" s="1"/>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row>
    <row r="274" spans="2:79">
      <c r="B274" s="1"/>
      <c r="C274" s="1"/>
      <c r="D274" s="1"/>
      <c r="E274" s="1"/>
      <c r="F274" s="1"/>
      <c r="G274" s="5"/>
      <c r="H274" s="1"/>
      <c r="I274" s="1"/>
      <c r="J274" s="5"/>
      <c r="K274" s="1"/>
      <c r="L274" s="1"/>
      <c r="M274" s="5"/>
      <c r="N274" s="5"/>
      <c r="O274" s="5"/>
      <c r="P274" s="5"/>
      <c r="Q274" s="5"/>
      <c r="R274" s="5"/>
      <c r="S274" s="70"/>
      <c r="T274" s="70"/>
      <c r="U274" s="70"/>
      <c r="V274" s="18"/>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1"/>
      <c r="BA274" s="1"/>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row>
    <row r="275" spans="2:79">
      <c r="B275" s="1"/>
      <c r="C275" s="1"/>
      <c r="D275" s="1"/>
      <c r="E275" s="1"/>
      <c r="F275" s="1"/>
      <c r="G275" s="5"/>
      <c r="H275" s="1"/>
      <c r="I275" s="1"/>
      <c r="J275" s="5"/>
      <c r="K275" s="1"/>
      <c r="L275" s="1"/>
      <c r="M275" s="5"/>
      <c r="N275" s="5"/>
      <c r="O275" s="5"/>
      <c r="P275" s="5"/>
      <c r="Q275" s="5"/>
      <c r="R275" s="5"/>
      <c r="S275" s="70"/>
      <c r="T275" s="70"/>
      <c r="U275" s="70"/>
      <c r="V275" s="18"/>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1"/>
      <c r="BA275" s="1"/>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row>
    <row r="276" spans="2:79">
      <c r="B276" s="1"/>
      <c r="C276" s="1"/>
      <c r="D276" s="1"/>
      <c r="E276" s="1"/>
      <c r="F276" s="1"/>
      <c r="G276" s="5"/>
      <c r="H276" s="1"/>
      <c r="I276" s="1"/>
      <c r="J276" s="5"/>
      <c r="K276" s="1"/>
      <c r="L276" s="1"/>
      <c r="M276" s="5"/>
      <c r="N276" s="5"/>
      <c r="O276" s="5"/>
      <c r="P276" s="5"/>
      <c r="Q276" s="5"/>
      <c r="R276" s="5"/>
      <c r="S276" s="70"/>
      <c r="T276" s="70"/>
      <c r="U276" s="70"/>
      <c r="V276" s="18"/>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1"/>
      <c r="BA276" s="1"/>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row>
    <row r="277" spans="2:79">
      <c r="B277" s="1"/>
      <c r="C277" s="1"/>
      <c r="D277" s="1"/>
      <c r="E277" s="1"/>
      <c r="F277" s="1"/>
      <c r="G277" s="5"/>
      <c r="H277" s="1"/>
      <c r="I277" s="1"/>
      <c r="J277" s="5"/>
      <c r="K277" s="1"/>
      <c r="L277" s="1"/>
      <c r="M277" s="5"/>
      <c r="N277" s="5"/>
      <c r="O277" s="5"/>
      <c r="P277" s="5"/>
      <c r="Q277" s="5"/>
      <c r="R277" s="5"/>
      <c r="S277" s="70"/>
      <c r="T277" s="70"/>
      <c r="U277" s="70"/>
      <c r="V277" s="18"/>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1"/>
      <c r="BA277" s="1"/>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row>
    <row r="278" spans="2:79">
      <c r="B278" s="1"/>
      <c r="C278" s="1"/>
      <c r="D278" s="1"/>
      <c r="E278" s="1"/>
      <c r="F278" s="1"/>
      <c r="G278" s="5"/>
      <c r="H278" s="1"/>
      <c r="I278" s="1"/>
      <c r="J278" s="5"/>
      <c r="K278" s="1"/>
      <c r="L278" s="1"/>
      <c r="M278" s="5"/>
      <c r="N278" s="5"/>
      <c r="O278" s="5"/>
      <c r="P278" s="5"/>
      <c r="Q278" s="5"/>
      <c r="R278" s="5"/>
      <c r="S278" s="70"/>
      <c r="T278" s="70"/>
      <c r="U278" s="70"/>
      <c r="V278" s="18"/>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1"/>
      <c r="BA278" s="1"/>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row>
    <row r="279" spans="2:79">
      <c r="B279" s="1"/>
      <c r="C279" s="1"/>
      <c r="D279" s="1"/>
      <c r="E279" s="1"/>
      <c r="F279" s="1"/>
      <c r="G279" s="5"/>
      <c r="H279" s="1"/>
      <c r="I279" s="1"/>
      <c r="J279" s="5"/>
      <c r="K279" s="1"/>
      <c r="L279" s="1"/>
      <c r="M279" s="5"/>
      <c r="N279" s="5"/>
      <c r="O279" s="5"/>
      <c r="P279" s="5"/>
      <c r="Q279" s="5"/>
      <c r="R279" s="5"/>
      <c r="S279" s="70"/>
      <c r="T279" s="70"/>
      <c r="U279" s="70"/>
      <c r="V279" s="18"/>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1"/>
      <c r="BA279" s="1"/>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row>
    <row r="280" spans="2:79">
      <c r="B280" s="1"/>
      <c r="C280" s="1"/>
      <c r="D280" s="1"/>
      <c r="E280" s="1"/>
      <c r="F280" s="1"/>
      <c r="G280" s="5"/>
      <c r="H280" s="1"/>
      <c r="I280" s="1"/>
      <c r="J280" s="5"/>
      <c r="K280" s="1"/>
      <c r="L280" s="1"/>
      <c r="M280" s="5"/>
      <c r="N280" s="5"/>
      <c r="O280" s="5"/>
      <c r="P280" s="5"/>
      <c r="Q280" s="5"/>
      <c r="R280" s="5"/>
      <c r="S280" s="70"/>
      <c r="T280" s="70"/>
      <c r="U280" s="70"/>
      <c r="V280" s="18"/>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1"/>
      <c r="BA280" s="1"/>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row>
    <row r="281" spans="2:79">
      <c r="B281" s="1"/>
      <c r="C281" s="1"/>
      <c r="D281" s="1"/>
      <c r="E281" s="1"/>
      <c r="F281" s="1"/>
      <c r="G281" s="5"/>
      <c r="H281" s="1"/>
      <c r="I281" s="1"/>
      <c r="J281" s="5"/>
      <c r="K281" s="1"/>
      <c r="L281" s="1"/>
      <c r="M281" s="5"/>
      <c r="N281" s="5"/>
      <c r="O281" s="5"/>
      <c r="P281" s="5"/>
      <c r="Q281" s="5"/>
      <c r="R281" s="5"/>
      <c r="S281" s="70"/>
      <c r="T281" s="70"/>
      <c r="U281" s="70"/>
      <c r="V281" s="18"/>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1"/>
      <c r="BA281" s="1"/>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row>
    <row r="282" spans="2:79">
      <c r="B282" s="1"/>
      <c r="C282" s="1"/>
      <c r="D282" s="1"/>
      <c r="E282" s="1"/>
      <c r="F282" s="1"/>
      <c r="G282" s="5"/>
      <c r="H282" s="1"/>
      <c r="I282" s="1"/>
      <c r="J282" s="5"/>
      <c r="K282" s="1"/>
      <c r="L282" s="1"/>
      <c r="M282" s="5"/>
      <c r="N282" s="5"/>
      <c r="O282" s="5"/>
      <c r="P282" s="5"/>
      <c r="Q282" s="5"/>
      <c r="R282" s="5"/>
      <c r="S282" s="70"/>
      <c r="T282" s="70"/>
      <c r="U282" s="70"/>
      <c r="V282" s="18"/>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1"/>
      <c r="BA282" s="1"/>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row>
    <row r="283" spans="2:79">
      <c r="B283" s="1"/>
      <c r="C283" s="1"/>
      <c r="D283" s="1"/>
      <c r="E283" s="1"/>
      <c r="F283" s="1"/>
      <c r="G283" s="5"/>
      <c r="H283" s="1"/>
      <c r="I283" s="1"/>
      <c r="J283" s="5"/>
      <c r="K283" s="1"/>
      <c r="L283" s="1"/>
      <c r="M283" s="5"/>
      <c r="N283" s="5"/>
      <c r="O283" s="5"/>
      <c r="P283" s="5"/>
      <c r="Q283" s="5"/>
      <c r="R283" s="5"/>
      <c r="S283" s="70"/>
      <c r="T283" s="70"/>
      <c r="U283" s="70"/>
      <c r="V283" s="18"/>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1"/>
      <c r="BA283" s="1"/>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row>
    <row r="284" spans="2:79">
      <c r="B284" s="1"/>
      <c r="C284" s="1"/>
      <c r="D284" s="1"/>
      <c r="E284" s="1"/>
      <c r="F284" s="1"/>
      <c r="G284" s="5"/>
      <c r="H284" s="1"/>
      <c r="I284" s="1"/>
      <c r="J284" s="5"/>
      <c r="K284" s="1"/>
      <c r="L284" s="1"/>
      <c r="M284" s="5"/>
      <c r="N284" s="5"/>
      <c r="O284" s="5"/>
      <c r="P284" s="5"/>
      <c r="Q284" s="5"/>
      <c r="R284" s="5"/>
      <c r="S284" s="70"/>
      <c r="T284" s="70"/>
      <c r="U284" s="70"/>
      <c r="V284" s="18"/>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1"/>
      <c r="BA284" s="1"/>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row>
    <row r="285" spans="2:79">
      <c r="B285" s="1"/>
      <c r="C285" s="1"/>
      <c r="D285" s="1"/>
      <c r="E285" s="1"/>
      <c r="F285" s="1"/>
      <c r="G285" s="5"/>
      <c r="H285" s="1"/>
      <c r="I285" s="1"/>
      <c r="J285" s="5"/>
      <c r="K285" s="1"/>
      <c r="L285" s="1"/>
      <c r="M285" s="5"/>
      <c r="N285" s="5"/>
      <c r="O285" s="5"/>
      <c r="P285" s="5"/>
      <c r="Q285" s="5"/>
      <c r="R285" s="5"/>
      <c r="S285" s="70"/>
      <c r="T285" s="70"/>
      <c r="U285" s="70"/>
      <c r="V285" s="18"/>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1"/>
      <c r="BA285" s="1"/>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row>
    <row r="286" spans="2:79">
      <c r="B286" s="1"/>
      <c r="C286" s="1"/>
      <c r="D286" s="1"/>
      <c r="E286" s="1"/>
      <c r="F286" s="1"/>
      <c r="G286" s="5"/>
      <c r="H286" s="1"/>
      <c r="I286" s="1"/>
      <c r="J286" s="5"/>
      <c r="K286" s="1"/>
      <c r="L286" s="1"/>
      <c r="M286" s="5"/>
      <c r="N286" s="5"/>
      <c r="O286" s="5"/>
      <c r="P286" s="5"/>
      <c r="Q286" s="5"/>
      <c r="R286" s="5"/>
      <c r="S286" s="70"/>
      <c r="T286" s="70"/>
      <c r="U286" s="70"/>
      <c r="V286" s="18"/>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1"/>
      <c r="BA286" s="1"/>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row>
    <row r="287" spans="2:79">
      <c r="B287" s="1"/>
      <c r="C287" s="1"/>
      <c r="D287" s="1"/>
      <c r="E287" s="1"/>
      <c r="F287" s="1"/>
      <c r="G287" s="5"/>
      <c r="H287" s="1"/>
      <c r="I287" s="1"/>
      <c r="J287" s="5"/>
      <c r="K287" s="1"/>
      <c r="L287" s="1"/>
      <c r="M287" s="5"/>
      <c r="N287" s="5"/>
      <c r="O287" s="5"/>
      <c r="P287" s="5"/>
      <c r="Q287" s="5"/>
      <c r="R287" s="5"/>
      <c r="S287" s="70"/>
      <c r="T287" s="70"/>
      <c r="U287" s="70"/>
      <c r="V287" s="18"/>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1"/>
      <c r="BA287" s="1"/>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row>
    <row r="288" spans="2:79">
      <c r="B288" s="1"/>
      <c r="C288" s="1"/>
      <c r="D288" s="1"/>
      <c r="E288" s="1"/>
      <c r="F288" s="1"/>
      <c r="G288" s="5"/>
      <c r="H288" s="1"/>
      <c r="I288" s="1"/>
      <c r="J288" s="5"/>
      <c r="K288" s="1"/>
      <c r="L288" s="1"/>
      <c r="M288" s="5"/>
      <c r="N288" s="5"/>
      <c r="O288" s="5"/>
      <c r="P288" s="5"/>
      <c r="Q288" s="5"/>
      <c r="R288" s="5"/>
      <c r="S288" s="70"/>
      <c r="T288" s="70"/>
      <c r="U288" s="70"/>
      <c r="V288" s="18"/>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1"/>
      <c r="BA288" s="1"/>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row>
    <row r="289" spans="2:79">
      <c r="B289" s="1"/>
      <c r="C289" s="1"/>
      <c r="D289" s="1"/>
      <c r="E289" s="1"/>
      <c r="F289" s="1"/>
      <c r="G289" s="5"/>
      <c r="H289" s="1"/>
      <c r="I289" s="1"/>
      <c r="J289" s="5"/>
      <c r="K289" s="1"/>
      <c r="L289" s="1"/>
      <c r="M289" s="5"/>
      <c r="N289" s="5"/>
      <c r="O289" s="5"/>
      <c r="P289" s="5"/>
      <c r="Q289" s="5"/>
      <c r="R289" s="5"/>
      <c r="S289" s="70"/>
      <c r="T289" s="70"/>
      <c r="U289" s="70"/>
      <c r="V289" s="18"/>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1"/>
      <c r="BA289" s="1"/>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row>
    <row r="290" spans="2:79">
      <c r="B290" s="1"/>
      <c r="C290" s="1"/>
      <c r="D290" s="1"/>
      <c r="E290" s="1"/>
      <c r="F290" s="1"/>
      <c r="G290" s="5"/>
      <c r="H290" s="1"/>
      <c r="I290" s="1"/>
      <c r="J290" s="5"/>
      <c r="K290" s="1"/>
      <c r="L290" s="1"/>
      <c r="M290" s="5"/>
      <c r="N290" s="5"/>
      <c r="O290" s="5"/>
      <c r="P290" s="5"/>
      <c r="Q290" s="5"/>
      <c r="R290" s="5"/>
      <c r="S290" s="70"/>
      <c r="T290" s="70"/>
      <c r="U290" s="70"/>
      <c r="V290" s="18"/>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1"/>
      <c r="BA290" s="1"/>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row>
    <row r="291" spans="2:79">
      <c r="B291" s="1"/>
      <c r="C291" s="1"/>
      <c r="D291" s="1"/>
      <c r="E291" s="1"/>
      <c r="F291" s="1"/>
      <c r="G291" s="5"/>
      <c r="H291" s="1"/>
      <c r="I291" s="1"/>
      <c r="J291" s="5"/>
      <c r="K291" s="1"/>
      <c r="L291" s="1"/>
      <c r="M291" s="5"/>
      <c r="N291" s="5"/>
      <c r="O291" s="5"/>
      <c r="P291" s="5"/>
      <c r="Q291" s="5"/>
      <c r="R291" s="5"/>
      <c r="S291" s="70"/>
      <c r="T291" s="70"/>
      <c r="U291" s="70"/>
      <c r="V291" s="18"/>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1"/>
      <c r="BA291" s="1"/>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row>
    <row r="292" spans="2:79">
      <c r="B292" s="1"/>
      <c r="C292" s="1"/>
      <c r="D292" s="1"/>
      <c r="E292" s="1"/>
      <c r="F292" s="1"/>
      <c r="G292" s="5"/>
      <c r="H292" s="1"/>
      <c r="I292" s="1"/>
      <c r="J292" s="5"/>
      <c r="K292" s="1"/>
      <c r="L292" s="1"/>
      <c r="M292" s="5"/>
      <c r="N292" s="5"/>
      <c r="O292" s="5"/>
      <c r="P292" s="5"/>
      <c r="Q292" s="5"/>
      <c r="R292" s="5"/>
      <c r="S292" s="70"/>
      <c r="T292" s="70"/>
      <c r="U292" s="70"/>
      <c r="V292" s="18"/>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1"/>
      <c r="BA292" s="1"/>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row>
    <row r="293" spans="2:79">
      <c r="B293" s="1"/>
      <c r="C293" s="1"/>
      <c r="D293" s="1"/>
      <c r="E293" s="1"/>
      <c r="F293" s="1"/>
      <c r="G293" s="5"/>
      <c r="H293" s="1"/>
      <c r="I293" s="1"/>
      <c r="J293" s="5"/>
      <c r="K293" s="1"/>
      <c r="L293" s="1"/>
      <c r="M293" s="5"/>
      <c r="N293" s="5"/>
      <c r="O293" s="5"/>
      <c r="P293" s="5"/>
      <c r="Q293" s="5"/>
      <c r="R293" s="5"/>
      <c r="S293" s="70"/>
      <c r="T293" s="70"/>
      <c r="U293" s="70"/>
      <c r="V293" s="18"/>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1"/>
      <c r="BA293" s="1"/>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row>
    <row r="294" spans="2:79">
      <c r="B294" s="1"/>
      <c r="C294" s="1"/>
      <c r="D294" s="1"/>
      <c r="E294" s="1"/>
      <c r="F294" s="1"/>
      <c r="G294" s="5"/>
      <c r="H294" s="1"/>
      <c r="I294" s="1"/>
      <c r="J294" s="5"/>
      <c r="K294" s="1"/>
      <c r="L294" s="1"/>
      <c r="M294" s="5"/>
      <c r="N294" s="5"/>
      <c r="O294" s="5"/>
      <c r="P294" s="5"/>
      <c r="Q294" s="5"/>
      <c r="R294" s="5"/>
      <c r="S294" s="70"/>
      <c r="T294" s="70"/>
      <c r="U294" s="70"/>
      <c r="V294" s="18"/>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1"/>
      <c r="BA294" s="1"/>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row>
    <row r="295" spans="2:79">
      <c r="B295" s="1"/>
      <c r="C295" s="1"/>
      <c r="D295" s="1"/>
      <c r="E295" s="1"/>
      <c r="F295" s="1"/>
      <c r="G295" s="5"/>
      <c r="H295" s="1"/>
      <c r="I295" s="1"/>
      <c r="J295" s="5"/>
      <c r="K295" s="1"/>
      <c r="L295" s="1"/>
      <c r="M295" s="5"/>
      <c r="N295" s="5"/>
      <c r="O295" s="5"/>
      <c r="P295" s="5"/>
      <c r="Q295" s="5"/>
      <c r="R295" s="5"/>
      <c r="S295" s="70"/>
      <c r="T295" s="70"/>
      <c r="U295" s="70"/>
      <c r="V295" s="18"/>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1"/>
      <c r="BA295" s="1"/>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row>
    <row r="296" spans="2:79">
      <c r="B296" s="1"/>
      <c r="C296" s="1"/>
      <c r="D296" s="1"/>
      <c r="E296" s="1"/>
      <c r="F296" s="1"/>
      <c r="G296" s="5"/>
      <c r="H296" s="1"/>
      <c r="I296" s="1"/>
      <c r="J296" s="5"/>
      <c r="K296" s="1"/>
      <c r="L296" s="1"/>
      <c r="M296" s="5"/>
      <c r="N296" s="5"/>
      <c r="O296" s="5"/>
      <c r="P296" s="5"/>
      <c r="Q296" s="5"/>
      <c r="R296" s="5"/>
      <c r="S296" s="70"/>
      <c r="T296" s="70"/>
      <c r="U296" s="70"/>
      <c r="V296" s="18"/>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1"/>
      <c r="BA296" s="1"/>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row>
    <row r="297" spans="2:79">
      <c r="B297" s="1"/>
      <c r="C297" s="1"/>
      <c r="D297" s="1"/>
      <c r="E297" s="1"/>
      <c r="F297" s="1"/>
      <c r="G297" s="5"/>
      <c r="H297" s="1"/>
      <c r="I297" s="1"/>
      <c r="J297" s="5"/>
      <c r="K297" s="1"/>
      <c r="L297" s="1"/>
      <c r="M297" s="5"/>
      <c r="N297" s="5"/>
      <c r="O297" s="5"/>
      <c r="P297" s="5"/>
      <c r="Q297" s="5"/>
      <c r="R297" s="5"/>
      <c r="S297" s="70"/>
      <c r="T297" s="70"/>
      <c r="U297" s="70"/>
      <c r="V297" s="18"/>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1"/>
      <c r="BA297" s="1"/>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row>
    <row r="298" spans="2:79">
      <c r="B298" s="1"/>
      <c r="C298" s="1"/>
      <c r="D298" s="1"/>
      <c r="E298" s="1"/>
      <c r="F298" s="1"/>
      <c r="G298" s="5"/>
      <c r="H298" s="1"/>
      <c r="I298" s="1"/>
      <c r="J298" s="5"/>
      <c r="K298" s="1"/>
      <c r="L298" s="1"/>
      <c r="M298" s="5"/>
      <c r="N298" s="5"/>
      <c r="O298" s="5"/>
      <c r="P298" s="5"/>
      <c r="Q298" s="5"/>
      <c r="R298" s="5"/>
      <c r="S298" s="70"/>
      <c r="T298" s="70"/>
      <c r="U298" s="70"/>
      <c r="V298" s="18"/>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1"/>
      <c r="BA298" s="1"/>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row>
    <row r="299" spans="2:79">
      <c r="B299" s="1"/>
      <c r="C299" s="1"/>
      <c r="D299" s="1"/>
      <c r="E299" s="1"/>
      <c r="F299" s="1"/>
      <c r="G299" s="5"/>
      <c r="H299" s="1"/>
      <c r="I299" s="1"/>
      <c r="J299" s="5"/>
      <c r="K299" s="1"/>
      <c r="L299" s="1"/>
      <c r="M299" s="5"/>
      <c r="N299" s="5"/>
      <c r="O299" s="5"/>
      <c r="P299" s="5"/>
      <c r="Q299" s="5"/>
      <c r="R299" s="5"/>
      <c r="S299" s="70"/>
      <c r="T299" s="70"/>
      <c r="U299" s="70"/>
      <c r="V299" s="18"/>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1"/>
      <c r="BA299" s="1"/>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row>
    <row r="300" spans="2:79">
      <c r="B300" s="1"/>
      <c r="C300" s="1"/>
      <c r="D300" s="1"/>
      <c r="E300" s="1"/>
      <c r="F300" s="1"/>
      <c r="G300" s="5"/>
      <c r="H300" s="1"/>
      <c r="I300" s="1"/>
      <c r="J300" s="5"/>
      <c r="K300" s="1"/>
      <c r="L300" s="1"/>
      <c r="M300" s="5"/>
      <c r="N300" s="5"/>
      <c r="O300" s="5"/>
      <c r="P300" s="5"/>
      <c r="Q300" s="5"/>
      <c r="R300" s="5"/>
      <c r="S300" s="70"/>
      <c r="T300" s="70"/>
      <c r="U300" s="70"/>
      <c r="V300" s="18"/>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1"/>
      <c r="BA300" s="1"/>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row>
    <row r="301" spans="2:79">
      <c r="B301" s="1"/>
      <c r="C301" s="1"/>
      <c r="D301" s="1"/>
      <c r="E301" s="1"/>
      <c r="F301" s="1"/>
      <c r="G301" s="5"/>
      <c r="H301" s="1"/>
      <c r="I301" s="1"/>
      <c r="J301" s="5"/>
      <c r="K301" s="1"/>
      <c r="L301" s="1"/>
      <c r="M301" s="5"/>
      <c r="N301" s="5"/>
      <c r="O301" s="5"/>
      <c r="P301" s="5"/>
      <c r="Q301" s="5"/>
      <c r="R301" s="5"/>
      <c r="S301" s="70"/>
      <c r="T301" s="70"/>
      <c r="U301" s="70"/>
      <c r="V301" s="18"/>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1"/>
      <c r="BA301" s="1"/>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row>
    <row r="302" spans="2:79">
      <c r="B302" s="1"/>
      <c r="C302" s="1"/>
      <c r="D302" s="1"/>
      <c r="E302" s="1"/>
      <c r="F302" s="1"/>
      <c r="G302" s="5"/>
      <c r="H302" s="1"/>
      <c r="I302" s="1"/>
      <c r="J302" s="5"/>
      <c r="K302" s="1"/>
      <c r="L302" s="1"/>
      <c r="M302" s="5"/>
      <c r="N302" s="5"/>
      <c r="O302" s="5"/>
      <c r="P302" s="5"/>
      <c r="Q302" s="5"/>
      <c r="R302" s="5"/>
      <c r="S302" s="70"/>
      <c r="T302" s="70"/>
      <c r="U302" s="70"/>
      <c r="V302" s="18"/>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1"/>
      <c r="BA302" s="1"/>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row>
    <row r="303" spans="2:79">
      <c r="B303" s="1"/>
      <c r="C303" s="1"/>
      <c r="D303" s="1"/>
      <c r="E303" s="1"/>
      <c r="F303" s="1"/>
      <c r="G303" s="5"/>
      <c r="H303" s="1"/>
      <c r="I303" s="1"/>
      <c r="J303" s="5"/>
      <c r="K303" s="1"/>
      <c r="L303" s="1"/>
      <c r="M303" s="5"/>
      <c r="N303" s="5"/>
      <c r="O303" s="5"/>
      <c r="P303" s="5"/>
      <c r="Q303" s="5"/>
      <c r="R303" s="5"/>
      <c r="S303" s="70"/>
      <c r="T303" s="70"/>
      <c r="U303" s="70"/>
      <c r="V303" s="18"/>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1"/>
      <c r="BA303" s="1"/>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row>
    <row r="304" spans="2:79">
      <c r="B304" s="1"/>
      <c r="C304" s="1"/>
      <c r="D304" s="1"/>
      <c r="E304" s="1"/>
      <c r="F304" s="1"/>
      <c r="G304" s="5"/>
      <c r="H304" s="1"/>
      <c r="I304" s="1"/>
      <c r="J304" s="5"/>
      <c r="K304" s="1"/>
      <c r="L304" s="1"/>
      <c r="M304" s="5"/>
      <c r="N304" s="5"/>
      <c r="O304" s="5"/>
      <c r="P304" s="5"/>
      <c r="Q304" s="5"/>
      <c r="R304" s="5"/>
      <c r="S304" s="70"/>
      <c r="T304" s="70"/>
      <c r="U304" s="70"/>
      <c r="V304" s="18"/>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1"/>
      <c r="BA304" s="1"/>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row>
    <row r="305" spans="2:79">
      <c r="B305" s="1"/>
      <c r="C305" s="1"/>
      <c r="D305" s="1"/>
      <c r="E305" s="1"/>
      <c r="F305" s="1"/>
      <c r="G305" s="5"/>
      <c r="H305" s="1"/>
      <c r="I305" s="1"/>
      <c r="J305" s="5"/>
      <c r="K305" s="1"/>
      <c r="L305" s="1"/>
      <c r="M305" s="5"/>
      <c r="N305" s="5"/>
      <c r="O305" s="5"/>
      <c r="P305" s="5"/>
      <c r="Q305" s="5"/>
      <c r="R305" s="5"/>
      <c r="S305" s="70"/>
      <c r="T305" s="70"/>
      <c r="U305" s="70"/>
      <c r="V305" s="18"/>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1"/>
      <c r="BA305" s="1"/>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row>
    <row r="306" spans="2:79">
      <c r="B306" s="1"/>
      <c r="C306" s="1"/>
      <c r="D306" s="1"/>
      <c r="E306" s="1"/>
      <c r="F306" s="1"/>
      <c r="G306" s="5"/>
      <c r="H306" s="1"/>
      <c r="I306" s="1"/>
      <c r="J306" s="5"/>
      <c r="K306" s="1"/>
      <c r="L306" s="1"/>
      <c r="M306" s="5"/>
      <c r="N306" s="5"/>
      <c r="O306" s="5"/>
      <c r="P306" s="5"/>
      <c r="Q306" s="5"/>
      <c r="R306" s="5"/>
      <c r="S306" s="70"/>
      <c r="T306" s="70"/>
      <c r="U306" s="70"/>
      <c r="V306" s="18"/>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1"/>
      <c r="BA306" s="1"/>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row>
    <row r="307" spans="2:79">
      <c r="B307" s="1"/>
      <c r="C307" s="1"/>
      <c r="D307" s="1"/>
      <c r="E307" s="1"/>
      <c r="F307" s="1"/>
      <c r="G307" s="5"/>
      <c r="H307" s="1"/>
      <c r="I307" s="1"/>
      <c r="J307" s="5"/>
      <c r="K307" s="1"/>
      <c r="L307" s="1"/>
      <c r="M307" s="5"/>
      <c r="N307" s="5"/>
      <c r="O307" s="5"/>
      <c r="P307" s="5"/>
      <c r="Q307" s="5"/>
      <c r="R307" s="5"/>
      <c r="S307" s="70"/>
      <c r="T307" s="70"/>
      <c r="U307" s="70"/>
      <c r="V307" s="18"/>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1"/>
      <c r="BA307" s="1"/>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row>
    <row r="308" spans="2:79">
      <c r="B308" s="1"/>
      <c r="C308" s="1"/>
      <c r="D308" s="1"/>
      <c r="E308" s="1"/>
      <c r="F308" s="1"/>
      <c r="G308" s="5"/>
      <c r="H308" s="1"/>
      <c r="I308" s="1"/>
      <c r="J308" s="5"/>
      <c r="K308" s="1"/>
      <c r="L308" s="1"/>
      <c r="M308" s="5"/>
      <c r="N308" s="5"/>
      <c r="O308" s="5"/>
      <c r="P308" s="5"/>
      <c r="Q308" s="5"/>
      <c r="R308" s="5"/>
      <c r="S308" s="70"/>
      <c r="T308" s="70"/>
      <c r="U308" s="70"/>
      <c r="V308" s="18"/>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1"/>
      <c r="BA308" s="1"/>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row>
    <row r="309" spans="2:79">
      <c r="B309" s="1"/>
      <c r="C309" s="1"/>
      <c r="D309" s="1"/>
      <c r="E309" s="1"/>
      <c r="F309" s="1"/>
      <c r="G309" s="5"/>
      <c r="H309" s="1"/>
      <c r="I309" s="1"/>
      <c r="J309" s="5"/>
      <c r="K309" s="1"/>
      <c r="L309" s="1"/>
      <c r="M309" s="5"/>
      <c r="N309" s="5"/>
      <c r="O309" s="5"/>
      <c r="P309" s="5"/>
      <c r="Q309" s="5"/>
      <c r="R309" s="5"/>
      <c r="S309" s="70"/>
      <c r="T309" s="70"/>
      <c r="U309" s="70"/>
      <c r="V309" s="18"/>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1"/>
      <c r="BA309" s="1"/>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row>
    <row r="310" spans="2:79">
      <c r="B310" s="1"/>
      <c r="C310" s="1"/>
      <c r="D310" s="1"/>
      <c r="E310" s="1"/>
      <c r="F310" s="1"/>
      <c r="G310" s="5"/>
      <c r="H310" s="1"/>
      <c r="I310" s="1"/>
      <c r="J310" s="5"/>
      <c r="K310" s="1"/>
      <c r="L310" s="1"/>
      <c r="M310" s="5"/>
      <c r="N310" s="5"/>
      <c r="O310" s="5"/>
      <c r="P310" s="5"/>
      <c r="Q310" s="5"/>
      <c r="R310" s="5"/>
      <c r="S310" s="70"/>
      <c r="T310" s="70"/>
      <c r="U310" s="70"/>
      <c r="V310" s="18"/>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1"/>
      <c r="BA310" s="1"/>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row>
    <row r="311" spans="2:79">
      <c r="B311" s="1"/>
      <c r="C311" s="1"/>
      <c r="D311" s="1"/>
      <c r="E311" s="1"/>
      <c r="F311" s="1"/>
      <c r="G311" s="5"/>
      <c r="H311" s="1"/>
      <c r="I311" s="1"/>
      <c r="J311" s="5"/>
      <c r="K311" s="1"/>
      <c r="L311" s="1"/>
      <c r="M311" s="5"/>
      <c r="N311" s="5"/>
      <c r="O311" s="5"/>
      <c r="P311" s="5"/>
      <c r="Q311" s="5"/>
      <c r="R311" s="5"/>
      <c r="S311" s="70"/>
      <c r="T311" s="70"/>
      <c r="U311" s="70"/>
      <c r="V311" s="18"/>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1"/>
      <c r="BA311" s="1"/>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row>
    <row r="312" spans="2:79">
      <c r="B312" s="1"/>
      <c r="C312" s="1"/>
      <c r="D312" s="1"/>
      <c r="E312" s="1"/>
      <c r="F312" s="1"/>
      <c r="G312" s="5"/>
      <c r="H312" s="1"/>
      <c r="I312" s="1"/>
      <c r="J312" s="5"/>
      <c r="K312" s="1"/>
      <c r="L312" s="1"/>
      <c r="M312" s="5"/>
      <c r="N312" s="5"/>
      <c r="O312" s="5"/>
      <c r="P312" s="5"/>
      <c r="Q312" s="5"/>
      <c r="R312" s="5"/>
      <c r="S312" s="70"/>
      <c r="T312" s="70"/>
      <c r="U312" s="70"/>
      <c r="V312" s="18"/>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1"/>
      <c r="BA312" s="1"/>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row>
    <row r="313" spans="2:79">
      <c r="B313" s="1"/>
      <c r="C313" s="1"/>
      <c r="D313" s="1"/>
      <c r="E313" s="1"/>
      <c r="F313" s="1"/>
      <c r="G313" s="5"/>
      <c r="H313" s="1"/>
      <c r="I313" s="1"/>
      <c r="J313" s="5"/>
      <c r="K313" s="1"/>
      <c r="L313" s="1"/>
      <c r="M313" s="5"/>
      <c r="N313" s="5"/>
      <c r="O313" s="5"/>
      <c r="P313" s="5"/>
      <c r="Q313" s="5"/>
      <c r="R313" s="5"/>
      <c r="S313" s="70"/>
      <c r="T313" s="70"/>
      <c r="U313" s="70"/>
      <c r="V313" s="18"/>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1"/>
      <c r="BA313" s="1"/>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row>
    <row r="314" spans="2:79">
      <c r="B314" s="1"/>
      <c r="C314" s="1"/>
      <c r="D314" s="1"/>
      <c r="E314" s="1"/>
      <c r="F314" s="1"/>
      <c r="G314" s="5"/>
      <c r="H314" s="1"/>
      <c r="I314" s="1"/>
      <c r="J314" s="5"/>
      <c r="K314" s="1"/>
      <c r="L314" s="1"/>
      <c r="M314" s="5"/>
      <c r="N314" s="5"/>
      <c r="O314" s="5"/>
      <c r="P314" s="5"/>
      <c r="Q314" s="5"/>
      <c r="R314" s="5"/>
      <c r="S314" s="70"/>
      <c r="T314" s="70"/>
      <c r="U314" s="70"/>
      <c r="V314" s="18"/>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1"/>
      <c r="BA314" s="1"/>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row>
    <row r="315" spans="2:79">
      <c r="B315" s="1"/>
      <c r="C315" s="1"/>
      <c r="D315" s="1"/>
      <c r="E315" s="1"/>
      <c r="F315" s="1"/>
      <c r="G315" s="5"/>
      <c r="H315" s="1"/>
      <c r="I315" s="1"/>
      <c r="J315" s="5"/>
      <c r="K315" s="1"/>
      <c r="L315" s="1"/>
      <c r="M315" s="5"/>
      <c r="N315" s="5"/>
      <c r="O315" s="5"/>
      <c r="P315" s="5"/>
      <c r="Q315" s="5"/>
      <c r="R315" s="5"/>
      <c r="S315" s="70"/>
      <c r="T315" s="70"/>
      <c r="U315" s="70"/>
      <c r="V315" s="18"/>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1"/>
      <c r="BA315" s="1"/>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row>
    <row r="316" spans="2:79">
      <c r="B316" s="1"/>
      <c r="C316" s="1"/>
      <c r="D316" s="1"/>
      <c r="E316" s="1"/>
      <c r="F316" s="1"/>
      <c r="G316" s="5"/>
      <c r="H316" s="1"/>
      <c r="I316" s="1"/>
      <c r="J316" s="5"/>
      <c r="K316" s="1"/>
      <c r="L316" s="1"/>
      <c r="M316" s="5"/>
      <c r="N316" s="5"/>
      <c r="O316" s="5"/>
      <c r="P316" s="5"/>
      <c r="Q316" s="5"/>
      <c r="R316" s="5"/>
      <c r="S316" s="70"/>
      <c r="T316" s="70"/>
      <c r="U316" s="70"/>
      <c r="V316" s="18"/>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1"/>
      <c r="BA316" s="1"/>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row>
    <row r="317" spans="2:79">
      <c r="B317" s="1"/>
      <c r="C317" s="1"/>
      <c r="D317" s="1"/>
      <c r="E317" s="1"/>
      <c r="F317" s="1"/>
      <c r="G317" s="5"/>
      <c r="H317" s="1"/>
      <c r="I317" s="1"/>
      <c r="J317" s="5"/>
      <c r="K317" s="1"/>
      <c r="L317" s="1"/>
      <c r="M317" s="5"/>
      <c r="N317" s="5"/>
      <c r="O317" s="5"/>
      <c r="P317" s="5"/>
      <c r="Q317" s="5"/>
      <c r="R317" s="5"/>
      <c r="S317" s="70"/>
      <c r="T317" s="70"/>
      <c r="U317" s="70"/>
      <c r="V317" s="18"/>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1"/>
      <c r="BA317" s="1"/>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row>
    <row r="318" spans="2:79">
      <c r="B318" s="1"/>
      <c r="C318" s="1"/>
      <c r="D318" s="1"/>
      <c r="E318" s="1"/>
      <c r="F318" s="1"/>
      <c r="G318" s="5"/>
      <c r="H318" s="1"/>
      <c r="I318" s="1"/>
      <c r="J318" s="5"/>
      <c r="K318" s="1"/>
      <c r="L318" s="1"/>
      <c r="M318" s="5"/>
      <c r="N318" s="5"/>
      <c r="O318" s="5"/>
      <c r="P318" s="5"/>
      <c r="Q318" s="5"/>
      <c r="R318" s="5"/>
      <c r="S318" s="70"/>
      <c r="T318" s="70"/>
      <c r="U318" s="70"/>
      <c r="V318" s="18"/>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1"/>
      <c r="BA318" s="1"/>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row>
    <row r="319" spans="2:79">
      <c r="B319" s="1"/>
      <c r="C319" s="1"/>
      <c r="D319" s="1"/>
      <c r="E319" s="1"/>
      <c r="F319" s="1"/>
      <c r="G319" s="5"/>
      <c r="H319" s="1"/>
      <c r="I319" s="1"/>
      <c r="J319" s="5"/>
      <c r="K319" s="1"/>
      <c r="L319" s="1"/>
      <c r="M319" s="5"/>
      <c r="N319" s="5"/>
      <c r="O319" s="5"/>
      <c r="P319" s="5"/>
      <c r="Q319" s="5"/>
      <c r="R319" s="5"/>
      <c r="S319" s="70"/>
      <c r="T319" s="70"/>
      <c r="U319" s="70"/>
      <c r="V319" s="18"/>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1"/>
      <c r="BA319" s="1"/>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row>
    <row r="320" spans="2:79">
      <c r="B320" s="1"/>
      <c r="C320" s="1"/>
      <c r="D320" s="1"/>
      <c r="E320" s="1"/>
      <c r="F320" s="1"/>
      <c r="G320" s="5"/>
      <c r="H320" s="1"/>
      <c r="I320" s="1"/>
      <c r="J320" s="5"/>
      <c r="K320" s="1"/>
      <c r="L320" s="1"/>
      <c r="M320" s="5"/>
      <c r="N320" s="5"/>
      <c r="O320" s="5"/>
      <c r="P320" s="5"/>
      <c r="Q320" s="5"/>
      <c r="R320" s="5"/>
      <c r="S320" s="70"/>
      <c r="T320" s="70"/>
      <c r="U320" s="70"/>
      <c r="V320" s="18"/>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1"/>
      <c r="BA320" s="1"/>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row>
    <row r="321" spans="2:79">
      <c r="B321" s="1"/>
      <c r="C321" s="1"/>
      <c r="D321" s="1"/>
      <c r="E321" s="1"/>
      <c r="F321" s="1"/>
      <c r="G321" s="5"/>
      <c r="H321" s="1"/>
      <c r="I321" s="1"/>
      <c r="J321" s="5"/>
      <c r="K321" s="1"/>
      <c r="L321" s="1"/>
      <c r="M321" s="5"/>
      <c r="N321" s="5"/>
      <c r="O321" s="5"/>
      <c r="P321" s="5"/>
      <c r="Q321" s="5"/>
      <c r="R321" s="5"/>
      <c r="S321" s="70"/>
      <c r="T321" s="70"/>
      <c r="U321" s="70"/>
      <c r="V321" s="18"/>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1"/>
      <c r="BA321" s="1"/>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row>
    <row r="322" spans="2:79">
      <c r="B322" s="1"/>
      <c r="C322" s="1"/>
      <c r="D322" s="1"/>
      <c r="E322" s="1"/>
      <c r="F322" s="1"/>
      <c r="G322" s="5"/>
      <c r="H322" s="1"/>
      <c r="I322" s="1"/>
      <c r="J322" s="5"/>
      <c r="K322" s="1"/>
      <c r="L322" s="1"/>
      <c r="M322" s="5"/>
      <c r="N322" s="5"/>
      <c r="O322" s="5"/>
      <c r="P322" s="5"/>
      <c r="Q322" s="5"/>
      <c r="R322" s="5"/>
      <c r="S322" s="70"/>
      <c r="T322" s="70"/>
      <c r="U322" s="70"/>
      <c r="V322" s="18"/>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1"/>
      <c r="BA322" s="1"/>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row>
    <row r="323" spans="2:79">
      <c r="B323" s="1"/>
      <c r="C323" s="1"/>
      <c r="D323" s="1"/>
      <c r="E323" s="1"/>
      <c r="F323" s="1"/>
      <c r="G323" s="5"/>
      <c r="H323" s="1"/>
      <c r="I323" s="1"/>
      <c r="J323" s="5"/>
      <c r="K323" s="1"/>
      <c r="L323" s="1"/>
      <c r="M323" s="5"/>
      <c r="N323" s="5"/>
      <c r="O323" s="5"/>
      <c r="P323" s="5"/>
      <c r="Q323" s="5"/>
      <c r="R323" s="5"/>
      <c r="S323" s="70"/>
      <c r="T323" s="70"/>
      <c r="U323" s="70"/>
      <c r="V323" s="18"/>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1"/>
      <c r="BA323" s="1"/>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row>
    <row r="324" spans="2:79">
      <c r="B324" s="1"/>
      <c r="C324" s="1"/>
      <c r="D324" s="1"/>
      <c r="E324" s="1"/>
      <c r="F324" s="1"/>
      <c r="G324" s="5"/>
      <c r="H324" s="1"/>
      <c r="I324" s="1"/>
      <c r="J324" s="5"/>
      <c r="K324" s="1"/>
      <c r="L324" s="1"/>
      <c r="M324" s="5"/>
      <c r="N324" s="5"/>
      <c r="O324" s="5"/>
      <c r="P324" s="5"/>
      <c r="Q324" s="5"/>
      <c r="R324" s="5"/>
      <c r="S324" s="70"/>
      <c r="T324" s="70"/>
      <c r="U324" s="70"/>
      <c r="V324" s="18"/>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1"/>
      <c r="BA324" s="1"/>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row>
    <row r="325" spans="2:79">
      <c r="B325" s="1"/>
      <c r="C325" s="1"/>
      <c r="D325" s="1"/>
      <c r="E325" s="1"/>
      <c r="F325" s="1"/>
      <c r="G325" s="5"/>
      <c r="H325" s="1"/>
      <c r="I325" s="1"/>
      <c r="J325" s="5"/>
      <c r="K325" s="1"/>
      <c r="L325" s="1"/>
      <c r="M325" s="5"/>
      <c r="N325" s="5"/>
      <c r="O325" s="5"/>
      <c r="P325" s="5"/>
      <c r="Q325" s="5"/>
      <c r="R325" s="5"/>
      <c r="S325" s="70"/>
      <c r="T325" s="70"/>
      <c r="U325" s="70"/>
      <c r="V325" s="18"/>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1"/>
      <c r="BA325" s="1"/>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row>
    <row r="326" spans="2:79">
      <c r="B326" s="1"/>
      <c r="C326" s="1"/>
      <c r="D326" s="1"/>
      <c r="E326" s="1"/>
      <c r="F326" s="1"/>
      <c r="G326" s="5"/>
      <c r="H326" s="1"/>
      <c r="I326" s="1"/>
      <c r="J326" s="5"/>
      <c r="K326" s="1"/>
      <c r="L326" s="1"/>
      <c r="M326" s="5"/>
      <c r="N326" s="5"/>
      <c r="O326" s="5"/>
      <c r="P326" s="5"/>
      <c r="Q326" s="5"/>
      <c r="R326" s="5"/>
      <c r="S326" s="70"/>
      <c r="T326" s="70"/>
      <c r="U326" s="70"/>
      <c r="V326" s="18"/>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1"/>
      <c r="BA326" s="1"/>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row>
    <row r="327" spans="2:79">
      <c r="B327" s="1"/>
      <c r="C327" s="1"/>
      <c r="D327" s="1"/>
      <c r="E327" s="1"/>
      <c r="F327" s="1"/>
      <c r="G327" s="5"/>
      <c r="H327" s="1"/>
      <c r="I327" s="1"/>
      <c r="J327" s="5"/>
      <c r="K327" s="1"/>
      <c r="L327" s="1"/>
      <c r="M327" s="5"/>
      <c r="N327" s="5"/>
      <c r="O327" s="5"/>
      <c r="P327" s="5"/>
      <c r="Q327" s="5"/>
      <c r="R327" s="5"/>
      <c r="S327" s="70"/>
      <c r="T327" s="70"/>
      <c r="U327" s="70"/>
      <c r="V327" s="18"/>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1"/>
      <c r="BA327" s="1"/>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row>
    <row r="328" spans="2:79">
      <c r="B328" s="1"/>
      <c r="C328" s="1"/>
      <c r="D328" s="1"/>
      <c r="E328" s="1"/>
      <c r="F328" s="1"/>
      <c r="G328" s="5"/>
      <c r="H328" s="1"/>
      <c r="I328" s="1"/>
      <c r="J328" s="5"/>
      <c r="K328" s="1"/>
      <c r="L328" s="1"/>
      <c r="M328" s="5"/>
      <c r="N328" s="5"/>
      <c r="O328" s="5"/>
      <c r="P328" s="5"/>
      <c r="Q328" s="5"/>
      <c r="R328" s="5"/>
      <c r="S328" s="70"/>
      <c r="T328" s="70"/>
      <c r="U328" s="70"/>
      <c r="V328" s="18"/>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1"/>
      <c r="BA328" s="1"/>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row>
    <row r="329" spans="2:79">
      <c r="B329" s="1"/>
      <c r="C329" s="1"/>
      <c r="D329" s="1"/>
      <c r="E329" s="1"/>
      <c r="F329" s="1"/>
      <c r="G329" s="5"/>
      <c r="H329" s="1"/>
      <c r="I329" s="1"/>
      <c r="J329" s="5"/>
      <c r="K329" s="1"/>
      <c r="L329" s="1"/>
      <c r="M329" s="5"/>
      <c r="N329" s="5"/>
      <c r="O329" s="5"/>
      <c r="P329" s="5"/>
      <c r="Q329" s="5"/>
      <c r="R329" s="5"/>
      <c r="S329" s="70"/>
      <c r="T329" s="70"/>
      <c r="U329" s="70"/>
      <c r="V329" s="18"/>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1"/>
      <c r="BA329" s="1"/>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row>
    <row r="330" spans="2:79">
      <c r="B330" s="1"/>
      <c r="C330" s="1"/>
      <c r="D330" s="1"/>
      <c r="E330" s="1"/>
      <c r="F330" s="1"/>
      <c r="G330" s="5"/>
      <c r="H330" s="1"/>
      <c r="I330" s="1"/>
      <c r="J330" s="5"/>
      <c r="K330" s="1"/>
      <c r="L330" s="1"/>
      <c r="M330" s="5"/>
      <c r="N330" s="5"/>
      <c r="O330" s="5"/>
      <c r="P330" s="5"/>
      <c r="Q330" s="5"/>
      <c r="R330" s="5"/>
      <c r="S330" s="70"/>
      <c r="T330" s="70"/>
      <c r="U330" s="70"/>
      <c r="V330" s="18"/>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1"/>
      <c r="BA330" s="1"/>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row>
    <row r="331" spans="2:79">
      <c r="B331" s="1"/>
      <c r="C331" s="1"/>
      <c r="D331" s="1"/>
      <c r="E331" s="1"/>
      <c r="F331" s="1"/>
      <c r="G331" s="5"/>
      <c r="H331" s="1"/>
      <c r="I331" s="1"/>
      <c r="J331" s="5"/>
      <c r="K331" s="1"/>
      <c r="L331" s="1"/>
      <c r="M331" s="5"/>
      <c r="N331" s="5"/>
      <c r="O331" s="5"/>
      <c r="P331" s="5"/>
      <c r="Q331" s="5"/>
      <c r="R331" s="5"/>
      <c r="S331" s="70"/>
      <c r="T331" s="70"/>
      <c r="U331" s="70"/>
      <c r="V331" s="18"/>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1"/>
      <c r="BA331" s="1"/>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row>
    <row r="332" spans="2:79">
      <c r="B332" s="1"/>
      <c r="C332" s="1"/>
      <c r="D332" s="1"/>
      <c r="E332" s="1"/>
      <c r="F332" s="1"/>
      <c r="G332" s="5"/>
      <c r="H332" s="1"/>
      <c r="I332" s="1"/>
      <c r="J332" s="5"/>
      <c r="K332" s="1"/>
      <c r="L332" s="1"/>
      <c r="M332" s="5"/>
      <c r="N332" s="5"/>
      <c r="O332" s="5"/>
      <c r="P332" s="5"/>
      <c r="Q332" s="5"/>
      <c r="R332" s="5"/>
      <c r="S332" s="70"/>
      <c r="T332" s="70"/>
      <c r="U332" s="70"/>
      <c r="V332" s="18"/>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1"/>
      <c r="BA332" s="1"/>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row>
    <row r="333" spans="2:79">
      <c r="B333" s="1"/>
      <c r="C333" s="1"/>
      <c r="D333" s="1"/>
      <c r="E333" s="1"/>
      <c r="F333" s="1"/>
      <c r="G333" s="5"/>
      <c r="H333" s="1"/>
      <c r="I333" s="1"/>
      <c r="J333" s="5"/>
      <c r="K333" s="1"/>
      <c r="L333" s="1"/>
      <c r="M333" s="5"/>
      <c r="N333" s="5"/>
      <c r="O333" s="5"/>
      <c r="P333" s="5"/>
      <c r="Q333" s="5"/>
      <c r="R333" s="5"/>
      <c r="S333" s="70"/>
      <c r="T333" s="70"/>
      <c r="U333" s="70"/>
      <c r="V333" s="18"/>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1"/>
      <c r="BA333" s="1"/>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row>
    <row r="334" spans="2:79">
      <c r="B334" s="1"/>
      <c r="C334" s="1"/>
      <c r="D334" s="1"/>
      <c r="E334" s="1"/>
      <c r="F334" s="1"/>
      <c r="G334" s="5"/>
      <c r="H334" s="1"/>
      <c r="I334" s="1"/>
      <c r="J334" s="5"/>
      <c r="K334" s="1"/>
      <c r="L334" s="1"/>
      <c r="M334" s="5"/>
      <c r="N334" s="5"/>
      <c r="O334" s="5"/>
      <c r="P334" s="5"/>
      <c r="Q334" s="5"/>
      <c r="R334" s="5"/>
      <c r="S334" s="70"/>
      <c r="T334" s="70"/>
      <c r="U334" s="70"/>
      <c r="V334" s="18"/>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1"/>
      <c r="BA334" s="1"/>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row>
    <row r="335" spans="2:79">
      <c r="B335" s="1"/>
      <c r="C335" s="1"/>
      <c r="D335" s="1"/>
      <c r="E335" s="1"/>
      <c r="F335" s="1"/>
      <c r="G335" s="5"/>
      <c r="H335" s="1"/>
      <c r="I335" s="1"/>
      <c r="J335" s="5"/>
      <c r="K335" s="1"/>
      <c r="L335" s="1"/>
      <c r="M335" s="5"/>
      <c r="N335" s="5"/>
      <c r="O335" s="5"/>
      <c r="P335" s="5"/>
      <c r="Q335" s="5"/>
      <c r="R335" s="5"/>
      <c r="S335" s="70"/>
      <c r="T335" s="70"/>
      <c r="U335" s="70"/>
      <c r="V335" s="18"/>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1"/>
      <c r="BA335" s="1"/>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row>
    <row r="336" spans="2:79">
      <c r="B336" s="1"/>
      <c r="C336" s="1"/>
      <c r="D336" s="1"/>
      <c r="E336" s="1"/>
      <c r="F336" s="1"/>
      <c r="G336" s="5"/>
      <c r="H336" s="1"/>
      <c r="I336" s="1"/>
      <c r="J336" s="5"/>
      <c r="K336" s="1"/>
      <c r="L336" s="1"/>
      <c r="M336" s="5"/>
      <c r="N336" s="5"/>
      <c r="O336" s="5"/>
      <c r="P336" s="5"/>
      <c r="Q336" s="5"/>
      <c r="R336" s="5"/>
      <c r="S336" s="70"/>
      <c r="T336" s="70"/>
      <c r="U336" s="70"/>
      <c r="V336" s="18"/>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1"/>
      <c r="BA336" s="1"/>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row>
    <row r="337" spans="2:79">
      <c r="B337" s="1"/>
      <c r="C337" s="1"/>
      <c r="D337" s="1"/>
      <c r="E337" s="1"/>
      <c r="F337" s="1"/>
      <c r="G337" s="5"/>
      <c r="H337" s="1"/>
      <c r="I337" s="1"/>
      <c r="J337" s="5"/>
      <c r="K337" s="1"/>
      <c r="L337" s="1"/>
      <c r="M337" s="5"/>
      <c r="N337" s="5"/>
      <c r="O337" s="5"/>
      <c r="P337" s="5"/>
      <c r="Q337" s="5"/>
      <c r="R337" s="5"/>
      <c r="S337" s="70"/>
      <c r="T337" s="70"/>
      <c r="U337" s="70"/>
      <c r="V337" s="18"/>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1"/>
      <c r="BA337" s="1"/>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row>
    <row r="338" spans="2:79">
      <c r="B338" s="1"/>
      <c r="C338" s="1"/>
      <c r="D338" s="1"/>
      <c r="E338" s="1"/>
      <c r="F338" s="1"/>
      <c r="G338" s="5"/>
      <c r="H338" s="1"/>
      <c r="I338" s="1"/>
      <c r="J338" s="5"/>
      <c r="K338" s="1"/>
      <c r="L338" s="1"/>
      <c r="M338" s="5"/>
      <c r="N338" s="5"/>
      <c r="O338" s="5"/>
      <c r="P338" s="5"/>
      <c r="Q338" s="5"/>
      <c r="R338" s="5"/>
      <c r="S338" s="70"/>
      <c r="T338" s="70"/>
      <c r="U338" s="70"/>
      <c r="V338" s="18"/>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1"/>
      <c r="BA338" s="1"/>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row>
    <row r="339" spans="2:79">
      <c r="B339" s="1"/>
      <c r="C339" s="1"/>
      <c r="D339" s="1"/>
      <c r="E339" s="1"/>
      <c r="F339" s="1"/>
      <c r="G339" s="5"/>
      <c r="H339" s="1"/>
      <c r="I339" s="1"/>
      <c r="J339" s="5"/>
      <c r="K339" s="1"/>
      <c r="L339" s="1"/>
      <c r="M339" s="5"/>
      <c r="N339" s="5"/>
      <c r="O339" s="5"/>
      <c r="P339" s="5"/>
      <c r="Q339" s="5"/>
      <c r="R339" s="5"/>
      <c r="S339" s="70"/>
      <c r="T339" s="70"/>
      <c r="U339" s="70"/>
      <c r="V339" s="18"/>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1"/>
      <c r="BA339" s="1"/>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row>
    <row r="340" spans="2:79">
      <c r="B340" s="1"/>
      <c r="C340" s="1"/>
      <c r="D340" s="1"/>
      <c r="E340" s="1"/>
      <c r="F340" s="1"/>
      <c r="G340" s="5"/>
      <c r="H340" s="1"/>
      <c r="I340" s="1"/>
      <c r="J340" s="5"/>
      <c r="K340" s="1"/>
      <c r="L340" s="1"/>
      <c r="M340" s="5"/>
      <c r="N340" s="5"/>
      <c r="O340" s="5"/>
      <c r="P340" s="5"/>
      <c r="Q340" s="5"/>
      <c r="R340" s="5"/>
      <c r="S340" s="70"/>
      <c r="T340" s="70"/>
      <c r="U340" s="70"/>
      <c r="V340" s="18"/>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1"/>
      <c r="BA340" s="1"/>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row>
    <row r="341" spans="2:79">
      <c r="B341" s="1"/>
      <c r="C341" s="1"/>
      <c r="D341" s="1"/>
      <c r="E341" s="1"/>
      <c r="F341" s="1"/>
      <c r="G341" s="5"/>
      <c r="H341" s="1"/>
      <c r="I341" s="1"/>
      <c r="J341" s="5"/>
      <c r="K341" s="1"/>
      <c r="L341" s="1"/>
      <c r="M341" s="5"/>
      <c r="N341" s="5"/>
      <c r="O341" s="5"/>
      <c r="P341" s="5"/>
      <c r="Q341" s="5"/>
      <c r="R341" s="5"/>
      <c r="S341" s="70"/>
      <c r="T341" s="70"/>
      <c r="U341" s="70"/>
      <c r="V341" s="18"/>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1"/>
      <c r="BA341" s="1"/>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row>
    <row r="342" spans="2:79">
      <c r="B342" s="1"/>
      <c r="C342" s="1"/>
      <c r="D342" s="1"/>
      <c r="E342" s="1"/>
      <c r="F342" s="1"/>
      <c r="G342" s="5"/>
      <c r="H342" s="1"/>
      <c r="I342" s="1"/>
      <c r="J342" s="5"/>
      <c r="K342" s="1"/>
      <c r="L342" s="1"/>
      <c r="M342" s="5"/>
      <c r="N342" s="5"/>
      <c r="O342" s="5"/>
      <c r="P342" s="5"/>
      <c r="Q342" s="5"/>
      <c r="R342" s="5"/>
      <c r="S342" s="70"/>
      <c r="T342" s="70"/>
      <c r="U342" s="70"/>
      <c r="V342" s="18"/>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1"/>
      <c r="BA342" s="1"/>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row>
    <row r="343" spans="2:79">
      <c r="B343" s="1"/>
      <c r="C343" s="1"/>
      <c r="D343" s="1"/>
      <c r="E343" s="1"/>
      <c r="F343" s="1"/>
      <c r="G343" s="5"/>
      <c r="H343" s="1"/>
      <c r="I343" s="1"/>
      <c r="J343" s="5"/>
      <c r="K343" s="1"/>
      <c r="L343" s="1"/>
      <c r="M343" s="5"/>
      <c r="N343" s="5"/>
      <c r="O343" s="5"/>
      <c r="P343" s="5"/>
      <c r="Q343" s="5"/>
      <c r="R343" s="5"/>
      <c r="S343" s="70"/>
      <c r="T343" s="70"/>
      <c r="U343" s="70"/>
      <c r="V343" s="18"/>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1"/>
      <c r="BA343" s="1"/>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row>
    <row r="344" spans="2:79">
      <c r="B344" s="1"/>
      <c r="C344" s="1"/>
      <c r="D344" s="1"/>
      <c r="E344" s="1"/>
      <c r="F344" s="1"/>
      <c r="G344" s="5"/>
      <c r="H344" s="1"/>
      <c r="I344" s="1"/>
      <c r="J344" s="5"/>
      <c r="K344" s="1"/>
      <c r="L344" s="1"/>
      <c r="M344" s="5"/>
      <c r="N344" s="5"/>
      <c r="O344" s="5"/>
      <c r="P344" s="5"/>
      <c r="Q344" s="5"/>
      <c r="R344" s="5"/>
      <c r="S344" s="70"/>
      <c r="T344" s="70"/>
      <c r="U344" s="70"/>
      <c r="V344" s="18"/>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1"/>
      <c r="BA344" s="1"/>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row>
    <row r="345" spans="2:79">
      <c r="B345" s="1"/>
      <c r="C345" s="1"/>
      <c r="D345" s="1"/>
      <c r="E345" s="1"/>
      <c r="F345" s="1"/>
      <c r="G345" s="5"/>
      <c r="H345" s="1"/>
      <c r="I345" s="1"/>
      <c r="J345" s="5"/>
      <c r="K345" s="1"/>
      <c r="L345" s="1"/>
      <c r="M345" s="5"/>
      <c r="N345" s="5"/>
      <c r="O345" s="5"/>
      <c r="P345" s="5"/>
      <c r="Q345" s="5"/>
      <c r="R345" s="5"/>
      <c r="S345" s="70"/>
      <c r="T345" s="70"/>
      <c r="U345" s="70"/>
      <c r="V345" s="18"/>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1"/>
      <c r="BA345" s="1"/>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row>
    <row r="346" spans="2:79">
      <c r="B346" s="1"/>
      <c r="C346" s="1"/>
      <c r="D346" s="1"/>
      <c r="E346" s="1"/>
      <c r="F346" s="1"/>
      <c r="G346" s="5"/>
      <c r="H346" s="1"/>
      <c r="I346" s="1"/>
      <c r="J346" s="5"/>
      <c r="K346" s="1"/>
      <c r="L346" s="1"/>
      <c r="M346" s="5"/>
      <c r="N346" s="5"/>
      <c r="O346" s="5"/>
      <c r="P346" s="5"/>
      <c r="Q346" s="5"/>
      <c r="R346" s="5"/>
      <c r="S346" s="70"/>
      <c r="T346" s="70"/>
      <c r="U346" s="70"/>
      <c r="V346" s="18"/>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1"/>
      <c r="BA346" s="1"/>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row>
    <row r="347" spans="2:79">
      <c r="B347" s="1"/>
      <c r="C347" s="1"/>
      <c r="D347" s="1"/>
      <c r="E347" s="1"/>
      <c r="F347" s="1"/>
      <c r="G347" s="5"/>
      <c r="H347" s="1"/>
      <c r="I347" s="1"/>
      <c r="J347" s="5"/>
      <c r="K347" s="1"/>
      <c r="L347" s="1"/>
      <c r="M347" s="5"/>
      <c r="N347" s="5"/>
      <c r="O347" s="5"/>
      <c r="P347" s="5"/>
      <c r="Q347" s="5"/>
      <c r="R347" s="5"/>
      <c r="S347" s="70"/>
      <c r="T347" s="70"/>
      <c r="U347" s="70"/>
      <c r="V347" s="18"/>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1"/>
      <c r="BA347" s="1"/>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row>
    <row r="348" spans="2:79">
      <c r="B348" s="1"/>
      <c r="C348" s="1"/>
      <c r="D348" s="1"/>
      <c r="E348" s="1"/>
      <c r="F348" s="1"/>
      <c r="G348" s="5"/>
      <c r="H348" s="1"/>
      <c r="I348" s="1"/>
      <c r="J348" s="5"/>
      <c r="K348" s="1"/>
      <c r="L348" s="1"/>
      <c r="M348" s="5"/>
      <c r="N348" s="5"/>
      <c r="O348" s="5"/>
      <c r="P348" s="5"/>
      <c r="Q348" s="5"/>
      <c r="R348" s="5"/>
      <c r="S348" s="70"/>
      <c r="T348" s="70"/>
      <c r="U348" s="70"/>
      <c r="V348" s="18"/>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1"/>
      <c r="BA348" s="1"/>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row>
    <row r="349" spans="2:79">
      <c r="B349" s="1"/>
      <c r="C349" s="1"/>
      <c r="D349" s="1"/>
      <c r="E349" s="1"/>
      <c r="F349" s="1"/>
      <c r="G349" s="5"/>
      <c r="H349" s="1"/>
      <c r="I349" s="1"/>
      <c r="J349" s="5"/>
      <c r="K349" s="1"/>
      <c r="L349" s="1"/>
      <c r="M349" s="5"/>
      <c r="N349" s="5"/>
      <c r="O349" s="5"/>
      <c r="P349" s="5"/>
      <c r="Q349" s="5"/>
      <c r="R349" s="5"/>
      <c r="S349" s="70"/>
      <c r="T349" s="70"/>
      <c r="U349" s="70"/>
      <c r="V349" s="18"/>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1"/>
      <c r="BA349" s="1"/>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row>
    <row r="350" spans="2:79">
      <c r="B350" s="1"/>
      <c r="C350" s="1"/>
      <c r="D350" s="1"/>
      <c r="E350" s="1"/>
      <c r="F350" s="1"/>
      <c r="G350" s="5"/>
      <c r="H350" s="1"/>
      <c r="I350" s="1"/>
      <c r="J350" s="5"/>
      <c r="K350" s="1"/>
      <c r="L350" s="1"/>
      <c r="M350" s="5"/>
      <c r="N350" s="5"/>
      <c r="O350" s="5"/>
      <c r="P350" s="5"/>
      <c r="Q350" s="5"/>
      <c r="R350" s="5"/>
      <c r="S350" s="70"/>
      <c r="T350" s="70"/>
      <c r="U350" s="70"/>
      <c r="V350" s="18"/>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1"/>
      <c r="BA350" s="1"/>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row>
    <row r="351" spans="2:79">
      <c r="B351" s="1"/>
      <c r="C351" s="1"/>
      <c r="D351" s="1"/>
      <c r="E351" s="1"/>
      <c r="F351" s="1"/>
      <c r="G351" s="5"/>
      <c r="H351" s="1"/>
      <c r="I351" s="1"/>
      <c r="J351" s="5"/>
      <c r="K351" s="1"/>
      <c r="L351" s="1"/>
      <c r="M351" s="5"/>
      <c r="N351" s="5"/>
      <c r="O351" s="5"/>
      <c r="P351" s="5"/>
      <c r="Q351" s="5"/>
      <c r="R351" s="5"/>
      <c r="S351" s="70"/>
      <c r="T351" s="70"/>
      <c r="U351" s="70"/>
      <c r="V351" s="18"/>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1"/>
      <c r="BA351" s="1"/>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row>
    <row r="352" spans="2:79">
      <c r="B352" s="1"/>
      <c r="C352" s="1"/>
      <c r="D352" s="1"/>
      <c r="E352" s="1"/>
      <c r="F352" s="1"/>
      <c r="G352" s="5"/>
      <c r="H352" s="1"/>
      <c r="I352" s="1"/>
      <c r="J352" s="5"/>
      <c r="K352" s="1"/>
      <c r="L352" s="1"/>
      <c r="M352" s="5"/>
      <c r="N352" s="5"/>
      <c r="O352" s="5"/>
      <c r="P352" s="5"/>
      <c r="Q352" s="5"/>
      <c r="R352" s="5"/>
      <c r="S352" s="70"/>
      <c r="T352" s="70"/>
      <c r="U352" s="70"/>
      <c r="V352" s="18"/>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1"/>
      <c r="BA352" s="1"/>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row>
    <row r="353" spans="2:79">
      <c r="B353" s="1"/>
      <c r="C353" s="1"/>
      <c r="D353" s="1"/>
      <c r="E353" s="1"/>
      <c r="F353" s="1"/>
      <c r="G353" s="5"/>
      <c r="H353" s="1"/>
      <c r="I353" s="1"/>
      <c r="J353" s="5"/>
      <c r="K353" s="1"/>
      <c r="L353" s="1"/>
      <c r="M353" s="5"/>
      <c r="N353" s="5"/>
      <c r="O353" s="5"/>
      <c r="P353" s="5"/>
      <c r="Q353" s="5"/>
      <c r="R353" s="5"/>
      <c r="S353" s="70"/>
      <c r="T353" s="70"/>
      <c r="U353" s="70"/>
      <c r="V353" s="18"/>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1"/>
      <c r="BA353" s="1"/>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row>
    <row r="354" spans="2:79">
      <c r="B354" s="1"/>
      <c r="C354" s="1"/>
      <c r="D354" s="1"/>
      <c r="E354" s="1"/>
      <c r="F354" s="1"/>
      <c r="G354" s="5"/>
      <c r="H354" s="1"/>
      <c r="I354" s="1"/>
      <c r="J354" s="5"/>
      <c r="K354" s="1"/>
      <c r="L354" s="1"/>
      <c r="M354" s="5"/>
      <c r="N354" s="5"/>
      <c r="O354" s="5"/>
      <c r="P354" s="5"/>
      <c r="Q354" s="5"/>
      <c r="R354" s="5"/>
      <c r="S354" s="70"/>
      <c r="T354" s="70"/>
      <c r="U354" s="70"/>
      <c r="V354" s="18"/>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1"/>
      <c r="BA354" s="1"/>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row>
    <row r="355" spans="2:79">
      <c r="B355" s="1"/>
      <c r="C355" s="1"/>
      <c r="D355" s="1"/>
      <c r="E355" s="1"/>
      <c r="F355" s="1"/>
      <c r="G355" s="5"/>
      <c r="H355" s="1"/>
      <c r="I355" s="1"/>
      <c r="J355" s="5"/>
      <c r="K355" s="1"/>
      <c r="L355" s="1"/>
      <c r="M355" s="5"/>
      <c r="N355" s="5"/>
      <c r="O355" s="5"/>
      <c r="P355" s="5"/>
      <c r="Q355" s="5"/>
      <c r="R355" s="5"/>
      <c r="S355" s="70"/>
      <c r="T355" s="70"/>
      <c r="U355" s="70"/>
      <c r="V355" s="18"/>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1"/>
      <c r="BA355" s="1"/>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row>
    <row r="356" spans="2:79">
      <c r="B356" s="1"/>
      <c r="C356" s="1"/>
      <c r="D356" s="1"/>
      <c r="E356" s="1"/>
      <c r="F356" s="1"/>
      <c r="G356" s="5"/>
      <c r="H356" s="1"/>
      <c r="I356" s="1"/>
      <c r="J356" s="5"/>
      <c r="K356" s="1"/>
      <c r="L356" s="1"/>
      <c r="M356" s="5"/>
      <c r="N356" s="5"/>
      <c r="O356" s="5"/>
      <c r="P356" s="5"/>
      <c r="Q356" s="5"/>
      <c r="R356" s="5"/>
      <c r="S356" s="70"/>
      <c r="T356" s="70"/>
      <c r="U356" s="70"/>
      <c r="V356" s="18"/>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1"/>
      <c r="BA356" s="1"/>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row>
    <row r="357" spans="2:79">
      <c r="B357" s="1"/>
      <c r="C357" s="1"/>
      <c r="D357" s="1"/>
      <c r="E357" s="1"/>
      <c r="F357" s="1"/>
      <c r="G357" s="5"/>
      <c r="H357" s="1"/>
      <c r="I357" s="1"/>
      <c r="J357" s="5"/>
      <c r="K357" s="1"/>
      <c r="L357" s="1"/>
      <c r="M357" s="5"/>
      <c r="N357" s="5"/>
      <c r="O357" s="5"/>
      <c r="P357" s="5"/>
      <c r="Q357" s="5"/>
      <c r="R357" s="5"/>
      <c r="S357" s="70"/>
      <c r="T357" s="70"/>
      <c r="U357" s="70"/>
      <c r="V357" s="18"/>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1"/>
      <c r="BA357" s="1"/>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row>
    <row r="358" spans="2:79">
      <c r="B358" s="1"/>
      <c r="C358" s="1"/>
      <c r="D358" s="1"/>
      <c r="E358" s="1"/>
      <c r="F358" s="1"/>
      <c r="G358" s="5"/>
      <c r="H358" s="1"/>
      <c r="I358" s="1"/>
      <c r="J358" s="5"/>
      <c r="K358" s="1"/>
      <c r="L358" s="1"/>
      <c r="M358" s="5"/>
      <c r="N358" s="5"/>
      <c r="O358" s="5"/>
      <c r="P358" s="5"/>
      <c r="Q358" s="5"/>
      <c r="R358" s="5"/>
      <c r="S358" s="70"/>
      <c r="T358" s="70"/>
      <c r="U358" s="70"/>
      <c r="V358" s="18"/>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1"/>
      <c r="BA358" s="1"/>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row>
    <row r="359" spans="2:79">
      <c r="B359" s="1"/>
      <c r="C359" s="1"/>
      <c r="D359" s="1"/>
      <c r="E359" s="1"/>
      <c r="F359" s="1"/>
      <c r="G359" s="5"/>
      <c r="H359" s="1"/>
      <c r="I359" s="1"/>
      <c r="J359" s="5"/>
      <c r="K359" s="1"/>
      <c r="L359" s="1"/>
      <c r="M359" s="5"/>
      <c r="N359" s="5"/>
      <c r="O359" s="5"/>
      <c r="P359" s="5"/>
      <c r="Q359" s="5"/>
      <c r="R359" s="5"/>
      <c r="S359" s="70"/>
      <c r="T359" s="70"/>
      <c r="U359" s="70"/>
      <c r="V359" s="18"/>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1"/>
      <c r="BA359" s="1"/>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row>
    <row r="360" spans="2:79">
      <c r="B360" s="1"/>
      <c r="C360" s="1"/>
      <c r="D360" s="1"/>
      <c r="E360" s="1"/>
      <c r="F360" s="1"/>
      <c r="G360" s="5"/>
      <c r="H360" s="1"/>
      <c r="I360" s="1"/>
      <c r="J360" s="5"/>
      <c r="K360" s="1"/>
      <c r="L360" s="1"/>
      <c r="M360" s="5"/>
      <c r="N360" s="5"/>
      <c r="O360" s="5"/>
      <c r="P360" s="5"/>
      <c r="Q360" s="5"/>
      <c r="R360" s="5"/>
      <c r="S360" s="70"/>
      <c r="T360" s="70"/>
      <c r="U360" s="70"/>
      <c r="V360" s="18"/>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1"/>
      <c r="BA360" s="1"/>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row>
    <row r="361" spans="2:79">
      <c r="B361" s="1"/>
      <c r="C361" s="1"/>
      <c r="D361" s="1"/>
      <c r="E361" s="1"/>
      <c r="F361" s="1"/>
      <c r="G361" s="5"/>
      <c r="H361" s="1"/>
      <c r="I361" s="1"/>
      <c r="J361" s="5"/>
      <c r="K361" s="1"/>
      <c r="L361" s="1"/>
      <c r="M361" s="5"/>
      <c r="N361" s="5"/>
      <c r="O361" s="5"/>
      <c r="P361" s="5"/>
      <c r="Q361" s="5"/>
      <c r="R361" s="5"/>
      <c r="S361" s="70"/>
      <c r="T361" s="70"/>
      <c r="U361" s="70"/>
      <c r="V361" s="18"/>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1"/>
      <c r="BA361" s="1"/>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row>
    <row r="362" spans="2:79">
      <c r="B362" s="1"/>
      <c r="C362" s="1"/>
      <c r="D362" s="1"/>
      <c r="E362" s="1"/>
      <c r="F362" s="1"/>
      <c r="G362" s="5"/>
      <c r="H362" s="1"/>
      <c r="I362" s="1"/>
      <c r="J362" s="5"/>
      <c r="K362" s="1"/>
      <c r="L362" s="1"/>
      <c r="M362" s="5"/>
      <c r="N362" s="5"/>
      <c r="O362" s="5"/>
      <c r="P362" s="5"/>
      <c r="Q362" s="5"/>
      <c r="R362" s="5"/>
      <c r="S362" s="70"/>
      <c r="T362" s="70"/>
      <c r="U362" s="70"/>
      <c r="V362" s="18"/>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1"/>
      <c r="BA362" s="1"/>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row>
    <row r="363" spans="2:79">
      <c r="B363" s="1"/>
      <c r="C363" s="1"/>
      <c r="D363" s="1"/>
      <c r="E363" s="1"/>
      <c r="F363" s="1"/>
      <c r="G363" s="5"/>
      <c r="H363" s="1"/>
      <c r="I363" s="1"/>
      <c r="J363" s="5"/>
      <c r="K363" s="1"/>
      <c r="L363" s="1"/>
      <c r="M363" s="5"/>
      <c r="N363" s="5"/>
      <c r="O363" s="5"/>
      <c r="P363" s="5"/>
      <c r="Q363" s="5"/>
      <c r="R363" s="5"/>
      <c r="S363" s="70"/>
      <c r="T363" s="70"/>
      <c r="U363" s="70"/>
      <c r="V363" s="18"/>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1"/>
      <c r="BA363" s="1"/>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row>
    <row r="364" spans="2:79">
      <c r="B364" s="1"/>
      <c r="C364" s="1"/>
      <c r="D364" s="1"/>
      <c r="E364" s="1"/>
      <c r="F364" s="1"/>
      <c r="G364" s="5"/>
      <c r="H364" s="1"/>
      <c r="I364" s="1"/>
      <c r="J364" s="5"/>
      <c r="K364" s="1"/>
      <c r="L364" s="1"/>
      <c r="M364" s="5"/>
      <c r="N364" s="5"/>
      <c r="O364" s="5"/>
      <c r="P364" s="5"/>
      <c r="Q364" s="5"/>
      <c r="R364" s="5"/>
      <c r="S364" s="70"/>
      <c r="T364" s="70"/>
      <c r="U364" s="70"/>
      <c r="V364" s="18"/>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1"/>
      <c r="BA364" s="1"/>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row>
    <row r="365" spans="2:79">
      <c r="B365" s="1"/>
      <c r="C365" s="1"/>
      <c r="D365" s="1"/>
      <c r="E365" s="1"/>
      <c r="F365" s="1"/>
      <c r="G365" s="5"/>
      <c r="H365" s="1"/>
      <c r="I365" s="1"/>
      <c r="J365" s="5"/>
      <c r="K365" s="1"/>
      <c r="L365" s="1"/>
      <c r="M365" s="5"/>
      <c r="N365" s="5"/>
      <c r="O365" s="5"/>
      <c r="P365" s="5"/>
      <c r="Q365" s="5"/>
      <c r="R365" s="5"/>
      <c r="S365" s="70"/>
      <c r="T365" s="70"/>
      <c r="U365" s="70"/>
      <c r="V365" s="18"/>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1"/>
      <c r="BA365" s="1"/>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row>
    <row r="366" spans="2:79">
      <c r="B366" s="1"/>
      <c r="C366" s="1"/>
      <c r="D366" s="1"/>
      <c r="E366" s="1"/>
      <c r="F366" s="1"/>
      <c r="G366" s="5"/>
      <c r="H366" s="1"/>
      <c r="I366" s="1"/>
      <c r="J366" s="5"/>
      <c r="K366" s="1"/>
      <c r="L366" s="1"/>
      <c r="M366" s="5"/>
      <c r="N366" s="5"/>
      <c r="O366" s="5"/>
      <c r="P366" s="5"/>
      <c r="Q366" s="5"/>
      <c r="R366" s="5"/>
      <c r="S366" s="70"/>
      <c r="T366" s="70"/>
      <c r="U366" s="70"/>
      <c r="V366" s="18"/>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1"/>
      <c r="BA366" s="1"/>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row>
    <row r="367" spans="2:79">
      <c r="B367" s="1"/>
      <c r="C367" s="1"/>
      <c r="D367" s="1"/>
      <c r="E367" s="1"/>
      <c r="F367" s="1"/>
      <c r="G367" s="5"/>
      <c r="H367" s="1"/>
      <c r="I367" s="1"/>
      <c r="J367" s="5"/>
      <c r="K367" s="1"/>
      <c r="L367" s="1"/>
      <c r="M367" s="5"/>
      <c r="N367" s="5"/>
      <c r="O367" s="5"/>
      <c r="P367" s="5"/>
      <c r="Q367" s="5"/>
      <c r="R367" s="5"/>
      <c r="S367" s="70"/>
      <c r="T367" s="70"/>
      <c r="U367" s="70"/>
      <c r="V367" s="18"/>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1"/>
      <c r="BA367" s="1"/>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row>
    <row r="368" spans="2:79">
      <c r="B368" s="1"/>
      <c r="C368" s="1"/>
      <c r="D368" s="1"/>
      <c r="E368" s="1"/>
      <c r="F368" s="1"/>
      <c r="G368" s="5"/>
      <c r="H368" s="1"/>
      <c r="I368" s="1"/>
      <c r="J368" s="5"/>
      <c r="K368" s="1"/>
      <c r="L368" s="1"/>
      <c r="M368" s="5"/>
      <c r="N368" s="5"/>
      <c r="O368" s="5"/>
      <c r="P368" s="5"/>
      <c r="Q368" s="5"/>
      <c r="R368" s="5"/>
      <c r="S368" s="70"/>
      <c r="T368" s="70"/>
      <c r="U368" s="70"/>
      <c r="V368" s="18"/>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1"/>
      <c r="BA368" s="1"/>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row>
    <row r="369" spans="2:79">
      <c r="B369" s="1"/>
      <c r="C369" s="1"/>
      <c r="D369" s="1"/>
      <c r="E369" s="1"/>
      <c r="F369" s="1"/>
      <c r="G369" s="5"/>
      <c r="H369" s="1"/>
      <c r="I369" s="1"/>
      <c r="J369" s="5"/>
      <c r="K369" s="1"/>
      <c r="L369" s="1"/>
      <c r="M369" s="5"/>
      <c r="N369" s="5"/>
      <c r="O369" s="5"/>
      <c r="P369" s="5"/>
      <c r="Q369" s="5"/>
      <c r="R369" s="5"/>
      <c r="S369" s="70"/>
      <c r="T369" s="70"/>
      <c r="U369" s="70"/>
      <c r="V369" s="18"/>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1"/>
      <c r="BA369" s="1"/>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row>
    <row r="370" spans="2:79">
      <c r="B370" s="1"/>
      <c r="C370" s="1"/>
      <c r="D370" s="1"/>
      <c r="E370" s="1"/>
      <c r="F370" s="1"/>
      <c r="G370" s="5"/>
      <c r="H370" s="1"/>
      <c r="I370" s="1"/>
      <c r="J370" s="5"/>
      <c r="K370" s="1"/>
      <c r="L370" s="1"/>
      <c r="M370" s="5"/>
      <c r="N370" s="5"/>
      <c r="O370" s="5"/>
      <c r="P370" s="5"/>
      <c r="Q370" s="5"/>
      <c r="R370" s="5"/>
      <c r="S370" s="70"/>
      <c r="T370" s="70"/>
      <c r="U370" s="70"/>
      <c r="V370" s="18"/>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1"/>
      <c r="BA370" s="1"/>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row>
    <row r="371" spans="2:79">
      <c r="B371" s="1"/>
      <c r="C371" s="1"/>
      <c r="D371" s="1"/>
      <c r="E371" s="1"/>
      <c r="F371" s="1"/>
      <c r="G371" s="5"/>
      <c r="H371" s="1"/>
      <c r="I371" s="1"/>
      <c r="J371" s="5"/>
      <c r="K371" s="1"/>
      <c r="L371" s="1"/>
      <c r="M371" s="5"/>
      <c r="N371" s="5"/>
      <c r="O371" s="5"/>
      <c r="P371" s="5"/>
      <c r="Q371" s="5"/>
      <c r="R371" s="5"/>
      <c r="S371" s="70"/>
      <c r="T371" s="70"/>
      <c r="U371" s="70"/>
      <c r="V371" s="18"/>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1"/>
      <c r="BA371" s="1"/>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row>
    <row r="372" spans="2:79">
      <c r="B372" s="1"/>
      <c r="C372" s="1"/>
      <c r="D372" s="1"/>
      <c r="E372" s="1"/>
      <c r="F372" s="1"/>
      <c r="G372" s="5"/>
      <c r="H372" s="1"/>
      <c r="I372" s="1"/>
      <c r="J372" s="5"/>
      <c r="K372" s="1"/>
      <c r="L372" s="1"/>
      <c r="M372" s="5"/>
      <c r="N372" s="5"/>
      <c r="O372" s="5"/>
      <c r="P372" s="5"/>
      <c r="Q372" s="5"/>
      <c r="R372" s="5"/>
      <c r="S372" s="70"/>
      <c r="T372" s="70"/>
      <c r="U372" s="70"/>
      <c r="V372" s="18"/>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1"/>
      <c r="BA372" s="1"/>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row>
    <row r="373" spans="2:79">
      <c r="B373" s="1"/>
      <c r="C373" s="1"/>
      <c r="D373" s="1"/>
      <c r="E373" s="1"/>
      <c r="F373" s="1"/>
      <c r="G373" s="5"/>
      <c r="H373" s="1"/>
      <c r="I373" s="1"/>
      <c r="J373" s="5"/>
      <c r="K373" s="1"/>
      <c r="L373" s="1"/>
      <c r="M373" s="5"/>
      <c r="N373" s="5"/>
      <c r="O373" s="5"/>
      <c r="P373" s="5"/>
      <c r="Q373" s="5"/>
      <c r="R373" s="5"/>
      <c r="S373" s="70"/>
      <c r="T373" s="70"/>
      <c r="U373" s="70"/>
      <c r="V373" s="18"/>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1"/>
      <c r="BA373" s="1"/>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row>
    <row r="374" spans="2:79">
      <c r="B374" s="1"/>
      <c r="C374" s="1"/>
      <c r="D374" s="1"/>
      <c r="E374" s="1"/>
      <c r="F374" s="1"/>
      <c r="G374" s="5"/>
      <c r="H374" s="1"/>
      <c r="I374" s="1"/>
      <c r="J374" s="5"/>
      <c r="K374" s="1"/>
      <c r="L374" s="1"/>
      <c r="M374" s="5"/>
      <c r="N374" s="5"/>
      <c r="O374" s="5"/>
      <c r="P374" s="5"/>
      <c r="Q374" s="5"/>
      <c r="R374" s="5"/>
      <c r="S374" s="70"/>
      <c r="T374" s="70"/>
      <c r="U374" s="70"/>
      <c r="V374" s="18"/>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1"/>
      <c r="BA374" s="1"/>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row>
    <row r="375" spans="2:79">
      <c r="B375" s="1"/>
      <c r="C375" s="1"/>
      <c r="D375" s="1"/>
      <c r="E375" s="1"/>
      <c r="F375" s="1"/>
      <c r="G375" s="5"/>
      <c r="H375" s="1"/>
      <c r="I375" s="1"/>
      <c r="J375" s="5"/>
      <c r="K375" s="1"/>
      <c r="L375" s="1"/>
      <c r="M375" s="5"/>
      <c r="N375" s="5"/>
      <c r="O375" s="5"/>
      <c r="P375" s="5"/>
      <c r="Q375" s="5"/>
      <c r="R375" s="5"/>
      <c r="S375" s="70"/>
      <c r="T375" s="70"/>
      <c r="U375" s="70"/>
      <c r="V375" s="18"/>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1"/>
      <c r="BA375" s="1"/>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row>
    <row r="376" spans="2:79">
      <c r="B376" s="1"/>
      <c r="C376" s="1"/>
      <c r="D376" s="1"/>
      <c r="E376" s="1"/>
      <c r="F376" s="1"/>
      <c r="G376" s="5"/>
      <c r="H376" s="1"/>
      <c r="I376" s="1"/>
      <c r="J376" s="5"/>
      <c r="K376" s="1"/>
      <c r="L376" s="1"/>
      <c r="M376" s="5"/>
      <c r="N376" s="5"/>
      <c r="O376" s="5"/>
      <c r="P376" s="5"/>
      <c r="Q376" s="5"/>
      <c r="R376" s="5"/>
      <c r="S376" s="70"/>
      <c r="T376" s="70"/>
      <c r="U376" s="70"/>
      <c r="V376" s="18"/>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1"/>
      <c r="BA376" s="1"/>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row>
    <row r="377" spans="2:79">
      <c r="B377" s="1"/>
      <c r="C377" s="1"/>
      <c r="D377" s="1"/>
      <c r="E377" s="1"/>
      <c r="F377" s="1"/>
      <c r="G377" s="5"/>
      <c r="H377" s="1"/>
      <c r="I377" s="1"/>
      <c r="J377" s="5"/>
      <c r="K377" s="1"/>
      <c r="L377" s="1"/>
      <c r="M377" s="5"/>
      <c r="N377" s="5"/>
      <c r="O377" s="5"/>
      <c r="P377" s="5"/>
      <c r="Q377" s="5"/>
      <c r="R377" s="5"/>
      <c r="S377" s="70"/>
      <c r="T377" s="70"/>
      <c r="U377" s="70"/>
      <c r="V377" s="18"/>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1"/>
      <c r="BA377" s="1"/>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row>
    <row r="378" spans="2:79">
      <c r="B378" s="1"/>
      <c r="C378" s="1"/>
      <c r="D378" s="1"/>
      <c r="E378" s="1"/>
      <c r="F378" s="1"/>
      <c r="G378" s="5"/>
      <c r="H378" s="1"/>
      <c r="I378" s="1"/>
      <c r="J378" s="5"/>
      <c r="K378" s="1"/>
      <c r="L378" s="1"/>
      <c r="M378" s="5"/>
      <c r="N378" s="5"/>
      <c r="O378" s="5"/>
      <c r="P378" s="5"/>
      <c r="Q378" s="5"/>
      <c r="R378" s="5"/>
      <c r="S378" s="70"/>
      <c r="T378" s="70"/>
      <c r="U378" s="70"/>
      <c r="V378" s="18"/>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1"/>
      <c r="BA378" s="1"/>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row>
    <row r="379" spans="2:79">
      <c r="B379" s="1"/>
      <c r="C379" s="1"/>
      <c r="D379" s="1"/>
      <c r="E379" s="1"/>
      <c r="F379" s="1"/>
      <c r="G379" s="5"/>
      <c r="H379" s="1"/>
      <c r="I379" s="1"/>
      <c r="J379" s="5"/>
      <c r="K379" s="1"/>
      <c r="L379" s="1"/>
      <c r="M379" s="5"/>
      <c r="N379" s="5"/>
      <c r="O379" s="5"/>
      <c r="P379" s="5"/>
      <c r="Q379" s="5"/>
      <c r="R379" s="5"/>
      <c r="S379" s="70"/>
      <c r="T379" s="70"/>
      <c r="U379" s="70"/>
      <c r="V379" s="18"/>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1"/>
      <c r="BA379" s="1"/>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row>
    <row r="380" spans="2:79">
      <c r="B380" s="1"/>
      <c r="C380" s="1"/>
      <c r="D380" s="1"/>
      <c r="E380" s="1"/>
      <c r="F380" s="1"/>
      <c r="G380" s="5"/>
      <c r="H380" s="1"/>
      <c r="I380" s="1"/>
      <c r="J380" s="5"/>
      <c r="K380" s="1"/>
      <c r="L380" s="1"/>
      <c r="M380" s="5"/>
      <c r="N380" s="5"/>
      <c r="O380" s="5"/>
      <c r="P380" s="5"/>
      <c r="Q380" s="5"/>
      <c r="R380" s="5"/>
      <c r="S380" s="70"/>
      <c r="T380" s="70"/>
      <c r="U380" s="70"/>
      <c r="V380" s="18"/>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1"/>
      <c r="BA380" s="1"/>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row>
    <row r="381" spans="2:79">
      <c r="B381" s="1"/>
      <c r="C381" s="1"/>
      <c r="D381" s="1"/>
      <c r="E381" s="1"/>
      <c r="F381" s="1"/>
      <c r="G381" s="5"/>
      <c r="H381" s="1"/>
      <c r="I381" s="1"/>
      <c r="J381" s="5"/>
      <c r="K381" s="1"/>
      <c r="L381" s="1"/>
      <c r="M381" s="5"/>
      <c r="N381" s="5"/>
      <c r="O381" s="5"/>
      <c r="P381" s="5"/>
      <c r="Q381" s="5"/>
      <c r="R381" s="5"/>
      <c r="S381" s="70"/>
      <c r="T381" s="70"/>
      <c r="U381" s="70"/>
      <c r="V381" s="18"/>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1"/>
      <c r="BA381" s="1"/>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row>
    <row r="382" spans="2:79">
      <c r="B382" s="1"/>
      <c r="C382" s="1"/>
      <c r="D382" s="1"/>
      <c r="E382" s="1"/>
      <c r="F382" s="1"/>
      <c r="G382" s="5"/>
      <c r="H382" s="1"/>
      <c r="I382" s="1"/>
      <c r="J382" s="5"/>
      <c r="K382" s="1"/>
      <c r="L382" s="1"/>
      <c r="M382" s="5"/>
      <c r="N382" s="5"/>
      <c r="O382" s="5"/>
      <c r="P382" s="5"/>
      <c r="Q382" s="5"/>
      <c r="R382" s="5"/>
      <c r="S382" s="70"/>
      <c r="T382" s="70"/>
      <c r="U382" s="70"/>
      <c r="V382" s="18"/>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1"/>
      <c r="BA382" s="1"/>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row>
    <row r="383" spans="2:79">
      <c r="B383" s="1"/>
      <c r="C383" s="1"/>
      <c r="D383" s="1"/>
      <c r="E383" s="1"/>
      <c r="F383" s="1"/>
      <c r="G383" s="5"/>
      <c r="H383" s="1"/>
      <c r="I383" s="1"/>
      <c r="J383" s="5"/>
      <c r="K383" s="1"/>
      <c r="L383" s="1"/>
      <c r="M383" s="5"/>
      <c r="N383" s="5"/>
      <c r="O383" s="5"/>
      <c r="P383" s="5"/>
      <c r="Q383" s="5"/>
      <c r="R383" s="5"/>
      <c r="S383" s="70"/>
      <c r="T383" s="70"/>
      <c r="U383" s="70"/>
      <c r="V383" s="18"/>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1"/>
      <c r="BA383" s="1"/>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row>
    <row r="384" spans="2:79">
      <c r="B384" s="1"/>
      <c r="C384" s="1"/>
      <c r="D384" s="1"/>
      <c r="E384" s="1"/>
      <c r="F384" s="1"/>
      <c r="G384" s="5"/>
      <c r="H384" s="1"/>
      <c r="I384" s="1"/>
      <c r="J384" s="5"/>
      <c r="K384" s="1"/>
      <c r="L384" s="1"/>
      <c r="M384" s="5"/>
      <c r="N384" s="5"/>
      <c r="O384" s="5"/>
      <c r="P384" s="5"/>
      <c r="Q384" s="5"/>
      <c r="R384" s="5"/>
      <c r="S384" s="70"/>
      <c r="T384" s="70"/>
      <c r="U384" s="70"/>
      <c r="V384" s="18"/>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1"/>
      <c r="BA384" s="1"/>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row>
    <row r="385" spans="2:79">
      <c r="B385" s="1"/>
      <c r="C385" s="1"/>
      <c r="D385" s="1"/>
      <c r="E385" s="1"/>
      <c r="F385" s="1"/>
      <c r="G385" s="5"/>
      <c r="H385" s="1"/>
      <c r="I385" s="1"/>
      <c r="J385" s="5"/>
      <c r="K385" s="1"/>
      <c r="L385" s="1"/>
      <c r="M385" s="5"/>
      <c r="N385" s="5"/>
      <c r="O385" s="5"/>
      <c r="P385" s="5"/>
      <c r="Q385" s="5"/>
      <c r="R385" s="5"/>
      <c r="S385" s="70"/>
      <c r="T385" s="70"/>
      <c r="U385" s="70"/>
      <c r="V385" s="18"/>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1"/>
      <c r="BA385" s="1"/>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row>
    <row r="386" spans="2:79">
      <c r="B386" s="1"/>
      <c r="C386" s="1"/>
      <c r="D386" s="1"/>
      <c r="E386" s="1"/>
      <c r="F386" s="1"/>
      <c r="G386" s="5"/>
      <c r="H386" s="1"/>
      <c r="I386" s="1"/>
      <c r="J386" s="5"/>
      <c r="K386" s="1"/>
      <c r="L386" s="1"/>
      <c r="M386" s="5"/>
      <c r="N386" s="5"/>
      <c r="O386" s="5"/>
      <c r="P386" s="5"/>
      <c r="Q386" s="5"/>
      <c r="R386" s="5"/>
      <c r="S386" s="70"/>
      <c r="T386" s="70"/>
      <c r="U386" s="70"/>
      <c r="V386" s="18"/>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1"/>
      <c r="BA386" s="1"/>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row>
    <row r="387" spans="2:79">
      <c r="B387" s="1"/>
      <c r="C387" s="1"/>
      <c r="D387" s="1"/>
      <c r="E387" s="1"/>
      <c r="F387" s="1"/>
      <c r="G387" s="5"/>
      <c r="H387" s="1"/>
      <c r="I387" s="1"/>
      <c r="J387" s="5"/>
      <c r="K387" s="1"/>
      <c r="L387" s="1"/>
      <c r="M387" s="5"/>
      <c r="N387" s="5"/>
      <c r="O387" s="5"/>
      <c r="P387" s="5"/>
      <c r="Q387" s="5"/>
      <c r="R387" s="5"/>
      <c r="S387" s="70"/>
      <c r="T387" s="70"/>
      <c r="U387" s="70"/>
      <c r="V387" s="18"/>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1"/>
      <c r="BA387" s="1"/>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row>
    <row r="388" spans="2:79">
      <c r="B388" s="1"/>
      <c r="C388" s="1"/>
      <c r="D388" s="1"/>
      <c r="E388" s="1"/>
      <c r="F388" s="1"/>
      <c r="G388" s="5"/>
      <c r="H388" s="1"/>
      <c r="I388" s="1"/>
      <c r="J388" s="5"/>
      <c r="K388" s="1"/>
      <c r="L388" s="1"/>
      <c r="M388" s="5"/>
      <c r="N388" s="5"/>
      <c r="O388" s="5"/>
      <c r="P388" s="5"/>
      <c r="Q388" s="5"/>
      <c r="R388" s="5"/>
      <c r="S388" s="70"/>
      <c r="T388" s="70"/>
      <c r="U388" s="70"/>
      <c r="V388" s="18"/>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1"/>
      <c r="BA388" s="1"/>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row>
    <row r="389" spans="2:79">
      <c r="B389" s="1"/>
      <c r="C389" s="1"/>
      <c r="D389" s="1"/>
      <c r="E389" s="1"/>
      <c r="F389" s="1"/>
      <c r="G389" s="5"/>
      <c r="H389" s="1"/>
      <c r="I389" s="1"/>
      <c r="J389" s="5"/>
      <c r="K389" s="1"/>
      <c r="L389" s="1"/>
      <c r="M389" s="5"/>
      <c r="N389" s="5"/>
      <c r="O389" s="5"/>
      <c r="P389" s="5"/>
      <c r="Q389" s="5"/>
      <c r="R389" s="5"/>
      <c r="S389" s="70"/>
      <c r="T389" s="70"/>
      <c r="U389" s="70"/>
      <c r="V389" s="18"/>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1"/>
      <c r="BA389" s="1"/>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row>
    <row r="390" spans="2:79">
      <c r="B390" s="1"/>
      <c r="C390" s="1"/>
      <c r="D390" s="1"/>
      <c r="E390" s="1"/>
      <c r="F390" s="1"/>
      <c r="G390" s="5"/>
      <c r="H390" s="1"/>
      <c r="I390" s="1"/>
      <c r="J390" s="5"/>
      <c r="K390" s="1"/>
      <c r="L390" s="1"/>
      <c r="M390" s="5"/>
      <c r="N390" s="5"/>
      <c r="O390" s="5"/>
      <c r="P390" s="5"/>
      <c r="Q390" s="5"/>
      <c r="R390" s="5"/>
      <c r="S390" s="70"/>
      <c r="T390" s="70"/>
      <c r="U390" s="70"/>
      <c r="V390" s="18"/>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1"/>
      <c r="BA390" s="1"/>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row>
    <row r="391" spans="2:79">
      <c r="B391" s="1"/>
      <c r="C391" s="1"/>
      <c r="D391" s="1"/>
      <c r="E391" s="1"/>
      <c r="F391" s="1"/>
      <c r="G391" s="5"/>
      <c r="H391" s="1"/>
      <c r="I391" s="1"/>
      <c r="J391" s="5"/>
      <c r="K391" s="1"/>
      <c r="L391" s="1"/>
      <c r="M391" s="5"/>
      <c r="N391" s="5"/>
      <c r="O391" s="5"/>
      <c r="P391" s="5"/>
      <c r="Q391" s="5"/>
      <c r="R391" s="5"/>
      <c r="S391" s="70"/>
      <c r="T391" s="70"/>
      <c r="U391" s="70"/>
      <c r="V391" s="18"/>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1"/>
      <c r="BA391" s="1"/>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row>
    <row r="392" spans="2:79">
      <c r="B392" s="1"/>
      <c r="C392" s="1"/>
      <c r="D392" s="1"/>
      <c r="E392" s="1"/>
      <c r="F392" s="1"/>
      <c r="G392" s="5"/>
      <c r="H392" s="1"/>
      <c r="I392" s="1"/>
      <c r="J392" s="5"/>
      <c r="K392" s="1"/>
      <c r="L392" s="1"/>
      <c r="M392" s="5"/>
      <c r="N392" s="5"/>
      <c r="O392" s="5"/>
      <c r="P392" s="5"/>
      <c r="Q392" s="5"/>
      <c r="R392" s="5"/>
      <c r="S392" s="70"/>
      <c r="T392" s="70"/>
      <c r="U392" s="70"/>
      <c r="V392" s="18"/>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1"/>
      <c r="BA392" s="1"/>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row>
    <row r="393" spans="2:79">
      <c r="B393" s="1"/>
      <c r="C393" s="1"/>
      <c r="D393" s="1"/>
      <c r="E393" s="1"/>
      <c r="F393" s="1"/>
      <c r="G393" s="5"/>
      <c r="H393" s="1"/>
      <c r="I393" s="1"/>
      <c r="J393" s="5"/>
      <c r="K393" s="1"/>
      <c r="L393" s="1"/>
      <c r="M393" s="5"/>
      <c r="N393" s="5"/>
      <c r="O393" s="5"/>
      <c r="P393" s="5"/>
      <c r="Q393" s="5"/>
      <c r="R393" s="5"/>
      <c r="S393" s="70"/>
      <c r="T393" s="70"/>
      <c r="U393" s="70"/>
      <c r="V393" s="18"/>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1"/>
      <c r="BA393" s="1"/>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row>
    <row r="394" spans="2:79">
      <c r="B394" s="1"/>
      <c r="C394" s="1"/>
      <c r="D394" s="1"/>
      <c r="E394" s="1"/>
      <c r="F394" s="1"/>
      <c r="G394" s="5"/>
      <c r="H394" s="1"/>
      <c r="I394" s="1"/>
      <c r="J394" s="5"/>
      <c r="K394" s="1"/>
      <c r="L394" s="1"/>
      <c r="M394" s="5"/>
      <c r="N394" s="5"/>
      <c r="O394" s="5"/>
      <c r="P394" s="5"/>
      <c r="Q394" s="5"/>
      <c r="R394" s="5"/>
      <c r="S394" s="70"/>
      <c r="T394" s="70"/>
      <c r="U394" s="70"/>
      <c r="V394" s="18"/>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1"/>
      <c r="BA394" s="1"/>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row>
    <row r="395" spans="2:79">
      <c r="B395" s="1"/>
      <c r="C395" s="1"/>
      <c r="D395" s="1"/>
      <c r="E395" s="1"/>
      <c r="F395" s="1"/>
      <c r="G395" s="5"/>
      <c r="H395" s="1"/>
      <c r="I395" s="1"/>
      <c r="J395" s="5"/>
      <c r="K395" s="1"/>
      <c r="L395" s="1"/>
      <c r="M395" s="5"/>
      <c r="N395" s="5"/>
      <c r="O395" s="5"/>
      <c r="P395" s="5"/>
      <c r="Q395" s="5"/>
      <c r="R395" s="5"/>
      <c r="S395" s="70"/>
      <c r="T395" s="70"/>
      <c r="U395" s="70"/>
      <c r="V395" s="18"/>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1"/>
      <c r="BA395" s="1"/>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row>
    <row r="396" spans="2:79">
      <c r="B396" s="1"/>
      <c r="C396" s="1"/>
      <c r="D396" s="1"/>
      <c r="E396" s="1"/>
      <c r="F396" s="1"/>
      <c r="G396" s="5"/>
      <c r="H396" s="1"/>
      <c r="I396" s="1"/>
      <c r="J396" s="5"/>
      <c r="K396" s="1"/>
      <c r="L396" s="1"/>
      <c r="M396" s="5"/>
      <c r="N396" s="5"/>
      <c r="O396" s="5"/>
      <c r="P396" s="5"/>
      <c r="Q396" s="5"/>
      <c r="R396" s="5"/>
      <c r="S396" s="70"/>
      <c r="T396" s="70"/>
      <c r="U396" s="70"/>
      <c r="V396" s="18"/>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1"/>
      <c r="BA396" s="1"/>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row>
    <row r="397" spans="2:79">
      <c r="B397" s="1"/>
      <c r="C397" s="1"/>
      <c r="D397" s="1"/>
      <c r="E397" s="1"/>
      <c r="F397" s="1"/>
      <c r="G397" s="5"/>
      <c r="H397" s="1"/>
      <c r="I397" s="1"/>
      <c r="J397" s="5"/>
      <c r="K397" s="1"/>
      <c r="L397" s="1"/>
      <c r="M397" s="5"/>
      <c r="N397" s="5"/>
      <c r="O397" s="5"/>
      <c r="P397" s="5"/>
      <c r="Q397" s="5"/>
      <c r="R397" s="5"/>
      <c r="S397" s="70"/>
      <c r="T397" s="70"/>
      <c r="U397" s="70"/>
      <c r="V397" s="18"/>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1"/>
      <c r="BA397" s="1"/>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row>
    <row r="398" spans="2:79">
      <c r="B398" s="1"/>
      <c r="C398" s="1"/>
      <c r="D398" s="1"/>
      <c r="E398" s="1"/>
      <c r="F398" s="1"/>
      <c r="G398" s="5"/>
      <c r="H398" s="1"/>
      <c r="I398" s="1"/>
      <c r="J398" s="5"/>
      <c r="K398" s="1"/>
      <c r="L398" s="1"/>
      <c r="M398" s="5"/>
      <c r="N398" s="5"/>
      <c r="O398" s="5"/>
      <c r="P398" s="5"/>
      <c r="Q398" s="5"/>
      <c r="R398" s="5"/>
      <c r="S398" s="70"/>
      <c r="T398" s="70"/>
      <c r="U398" s="70"/>
      <c r="V398" s="18"/>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1"/>
      <c r="BA398" s="1"/>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row>
    <row r="399" spans="2:79">
      <c r="B399" s="1"/>
      <c r="C399" s="1"/>
      <c r="D399" s="1"/>
      <c r="E399" s="1"/>
      <c r="F399" s="1"/>
      <c r="G399" s="5"/>
      <c r="H399" s="1"/>
      <c r="I399" s="1"/>
      <c r="J399" s="5"/>
      <c r="K399" s="1"/>
      <c r="L399" s="1"/>
      <c r="M399" s="5"/>
      <c r="N399" s="5"/>
      <c r="O399" s="5"/>
      <c r="P399" s="5"/>
      <c r="Q399" s="5"/>
      <c r="R399" s="5"/>
      <c r="S399" s="70"/>
      <c r="T399" s="70"/>
      <c r="U399" s="70"/>
      <c r="V399" s="18"/>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1"/>
      <c r="BA399" s="1"/>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row>
    <row r="400" spans="2:79">
      <c r="B400" s="1"/>
      <c r="C400" s="1"/>
      <c r="D400" s="1"/>
      <c r="E400" s="1"/>
      <c r="F400" s="1"/>
      <c r="G400" s="5"/>
      <c r="H400" s="1"/>
      <c r="I400" s="1"/>
      <c r="J400" s="5"/>
      <c r="K400" s="1"/>
      <c r="L400" s="1"/>
      <c r="M400" s="5"/>
      <c r="N400" s="5"/>
      <c r="O400" s="5"/>
      <c r="P400" s="5"/>
      <c r="Q400" s="5"/>
      <c r="R400" s="5"/>
      <c r="S400" s="70"/>
      <c r="T400" s="70"/>
      <c r="U400" s="70"/>
      <c r="V400" s="18"/>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1"/>
      <c r="BA400" s="1"/>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row>
    <row r="401" spans="2:79">
      <c r="B401" s="1"/>
      <c r="C401" s="1"/>
      <c r="D401" s="1"/>
      <c r="E401" s="1"/>
      <c r="F401" s="1"/>
      <c r="G401" s="5"/>
      <c r="H401" s="1"/>
      <c r="I401" s="1"/>
      <c r="J401" s="5"/>
      <c r="K401" s="1"/>
      <c r="L401" s="1"/>
      <c r="M401" s="5"/>
      <c r="N401" s="5"/>
      <c r="O401" s="5"/>
      <c r="P401" s="5"/>
      <c r="Q401" s="5"/>
      <c r="R401" s="5"/>
      <c r="S401" s="70"/>
      <c r="T401" s="70"/>
      <c r="U401" s="70"/>
      <c r="V401" s="18"/>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1"/>
      <c r="BA401" s="1"/>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row>
    <row r="402" spans="2:79">
      <c r="B402" s="1"/>
      <c r="C402" s="1"/>
      <c r="D402" s="1"/>
      <c r="E402" s="1"/>
      <c r="F402" s="1"/>
      <c r="G402" s="5"/>
      <c r="H402" s="1"/>
      <c r="I402" s="1"/>
      <c r="J402" s="5"/>
      <c r="K402" s="1"/>
      <c r="L402" s="1"/>
      <c r="M402" s="5"/>
      <c r="N402" s="5"/>
      <c r="O402" s="5"/>
      <c r="P402" s="5"/>
      <c r="Q402" s="5"/>
      <c r="R402" s="5"/>
      <c r="S402" s="70"/>
      <c r="T402" s="70"/>
      <c r="U402" s="70"/>
      <c r="V402" s="18"/>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1"/>
      <c r="BA402" s="1"/>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row>
    <row r="403" spans="2:79">
      <c r="B403" s="1"/>
      <c r="C403" s="1"/>
      <c r="D403" s="1"/>
      <c r="E403" s="1"/>
      <c r="F403" s="1"/>
      <c r="G403" s="5"/>
      <c r="H403" s="1"/>
      <c r="I403" s="1"/>
      <c r="J403" s="5"/>
      <c r="K403" s="1"/>
      <c r="L403" s="1"/>
      <c r="M403" s="5"/>
      <c r="N403" s="5"/>
      <c r="O403" s="5"/>
      <c r="P403" s="5"/>
      <c r="Q403" s="5"/>
      <c r="R403" s="5"/>
      <c r="S403" s="70"/>
      <c r="T403" s="70"/>
      <c r="U403" s="70"/>
      <c r="V403" s="18"/>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1"/>
      <c r="BA403" s="1"/>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row>
    <row r="404" spans="2:79">
      <c r="B404" s="1"/>
      <c r="C404" s="1"/>
      <c r="D404" s="1"/>
      <c r="E404" s="1"/>
      <c r="F404" s="1"/>
      <c r="G404" s="5"/>
      <c r="H404" s="1"/>
      <c r="I404" s="1"/>
      <c r="J404" s="5"/>
      <c r="K404" s="1"/>
      <c r="L404" s="1"/>
      <c r="M404" s="5"/>
      <c r="N404" s="5"/>
      <c r="O404" s="5"/>
      <c r="P404" s="5"/>
      <c r="Q404" s="5"/>
      <c r="R404" s="5"/>
      <c r="S404" s="70"/>
      <c r="T404" s="70"/>
      <c r="U404" s="70"/>
      <c r="V404" s="18"/>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1"/>
      <c r="BA404" s="1"/>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row>
    <row r="405" spans="2:79">
      <c r="B405" s="1"/>
      <c r="C405" s="1"/>
      <c r="D405" s="1"/>
      <c r="E405" s="1"/>
      <c r="F405" s="1"/>
      <c r="G405" s="5"/>
      <c r="H405" s="1"/>
      <c r="I405" s="1"/>
      <c r="J405" s="5"/>
      <c r="K405" s="1"/>
      <c r="L405" s="1"/>
      <c r="M405" s="5"/>
      <c r="N405" s="5"/>
      <c r="O405" s="5"/>
      <c r="P405" s="5"/>
      <c r="Q405" s="5"/>
      <c r="R405" s="5"/>
      <c r="S405" s="70"/>
      <c r="T405" s="70"/>
      <c r="U405" s="70"/>
      <c r="V405" s="18"/>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1"/>
      <c r="BA405" s="1"/>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row>
    <row r="406" spans="2:79">
      <c r="B406" s="1"/>
      <c r="C406" s="1"/>
      <c r="D406" s="1"/>
      <c r="E406" s="1"/>
      <c r="F406" s="1"/>
      <c r="G406" s="5"/>
      <c r="H406" s="1"/>
      <c r="I406" s="1"/>
      <c r="J406" s="5"/>
      <c r="K406" s="1"/>
      <c r="L406" s="1"/>
      <c r="M406" s="5"/>
      <c r="N406" s="5"/>
      <c r="O406" s="5"/>
      <c r="P406" s="5"/>
      <c r="Q406" s="5"/>
      <c r="R406" s="5"/>
      <c r="S406" s="70"/>
      <c r="T406" s="70"/>
      <c r="U406" s="70"/>
      <c r="V406" s="18"/>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1"/>
      <c r="BA406" s="1"/>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row>
    <row r="407" spans="2:79">
      <c r="B407" s="1"/>
      <c r="C407" s="1"/>
      <c r="D407" s="1"/>
      <c r="E407" s="1"/>
      <c r="F407" s="1"/>
      <c r="G407" s="5"/>
      <c r="H407" s="1"/>
      <c r="I407" s="1"/>
      <c r="J407" s="5"/>
      <c r="K407" s="1"/>
      <c r="L407" s="1"/>
      <c r="M407" s="5"/>
      <c r="N407" s="5"/>
      <c r="O407" s="5"/>
      <c r="P407" s="5"/>
      <c r="Q407" s="5"/>
      <c r="R407" s="5"/>
      <c r="S407" s="70"/>
      <c r="T407" s="70"/>
      <c r="U407" s="70"/>
      <c r="V407" s="18"/>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1"/>
      <c r="BA407" s="1"/>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row>
    <row r="408" spans="2:79">
      <c r="B408" s="1"/>
      <c r="C408" s="1"/>
      <c r="D408" s="1"/>
      <c r="E408" s="1"/>
      <c r="F408" s="1"/>
      <c r="G408" s="5"/>
      <c r="H408" s="1"/>
      <c r="I408" s="1"/>
      <c r="J408" s="5"/>
      <c r="K408" s="1"/>
      <c r="L408" s="1"/>
      <c r="M408" s="5"/>
      <c r="N408" s="5"/>
      <c r="O408" s="5"/>
      <c r="P408" s="5"/>
      <c r="Q408" s="5"/>
      <c r="R408" s="5"/>
      <c r="S408" s="70"/>
      <c r="T408" s="70"/>
      <c r="U408" s="70"/>
      <c r="V408" s="18"/>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1"/>
      <c r="BA408" s="1"/>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row>
    <row r="409" spans="2:79">
      <c r="B409" s="1"/>
      <c r="C409" s="1"/>
      <c r="D409" s="1"/>
      <c r="E409" s="1"/>
      <c r="F409" s="1"/>
      <c r="G409" s="5"/>
      <c r="H409" s="1"/>
      <c r="I409" s="1"/>
      <c r="J409" s="5"/>
      <c r="K409" s="1"/>
      <c r="L409" s="1"/>
      <c r="M409" s="5"/>
      <c r="N409" s="5"/>
      <c r="O409" s="5"/>
      <c r="P409" s="5"/>
      <c r="Q409" s="5"/>
      <c r="R409" s="5"/>
      <c r="S409" s="70"/>
      <c r="T409" s="70"/>
      <c r="U409" s="70"/>
      <c r="V409" s="18"/>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1"/>
      <c r="BA409" s="1"/>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row>
    <row r="410" spans="2:79">
      <c r="B410" s="1"/>
      <c r="C410" s="1"/>
      <c r="D410" s="1"/>
      <c r="E410" s="1"/>
      <c r="F410" s="1"/>
      <c r="G410" s="5"/>
      <c r="H410" s="1"/>
      <c r="I410" s="1"/>
      <c r="J410" s="5"/>
      <c r="K410" s="1"/>
      <c r="L410" s="1"/>
      <c r="M410" s="5"/>
      <c r="N410" s="5"/>
      <c r="O410" s="5"/>
      <c r="P410" s="5"/>
      <c r="Q410" s="5"/>
      <c r="R410" s="5"/>
      <c r="S410" s="70"/>
      <c r="T410" s="70"/>
      <c r="U410" s="70"/>
      <c r="V410" s="18"/>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1"/>
      <c r="BA410" s="1"/>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row>
    <row r="411" spans="2:79">
      <c r="B411" s="1"/>
      <c r="C411" s="1"/>
      <c r="D411" s="1"/>
      <c r="E411" s="1"/>
      <c r="F411" s="1"/>
      <c r="G411" s="5"/>
      <c r="H411" s="1"/>
      <c r="I411" s="1"/>
      <c r="J411" s="5"/>
      <c r="K411" s="1"/>
      <c r="L411" s="1"/>
      <c r="M411" s="5"/>
      <c r="N411" s="5"/>
      <c r="O411" s="5"/>
      <c r="P411" s="5"/>
      <c r="Q411" s="5"/>
      <c r="R411" s="5"/>
      <c r="S411" s="70"/>
      <c r="T411" s="70"/>
      <c r="U411" s="70"/>
      <c r="V411" s="18"/>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1"/>
      <c r="BA411" s="1"/>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row>
    <row r="412" spans="2:79">
      <c r="B412" s="1"/>
      <c r="C412" s="1"/>
      <c r="D412" s="1"/>
      <c r="E412" s="1"/>
      <c r="F412" s="1"/>
      <c r="G412" s="5"/>
      <c r="H412" s="1"/>
      <c r="I412" s="1"/>
      <c r="J412" s="5"/>
      <c r="K412" s="1"/>
      <c r="L412" s="1"/>
      <c r="M412" s="5"/>
      <c r="N412" s="5"/>
      <c r="O412" s="5"/>
      <c r="P412" s="5"/>
      <c r="Q412" s="5"/>
      <c r="R412" s="5"/>
      <c r="S412" s="70"/>
      <c r="T412" s="70"/>
      <c r="U412" s="70"/>
      <c r="V412" s="18"/>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1"/>
      <c r="BA412" s="1"/>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row>
    <row r="413" spans="2:79">
      <c r="B413" s="1"/>
      <c r="C413" s="1"/>
      <c r="D413" s="1"/>
      <c r="E413" s="1"/>
      <c r="F413" s="1"/>
      <c r="G413" s="5"/>
      <c r="H413" s="1"/>
      <c r="I413" s="1"/>
      <c r="J413" s="5"/>
      <c r="K413" s="1"/>
      <c r="L413" s="1"/>
      <c r="M413" s="5"/>
      <c r="N413" s="5"/>
      <c r="O413" s="5"/>
      <c r="P413" s="5"/>
      <c r="Q413" s="5"/>
      <c r="R413" s="5"/>
      <c r="S413" s="70"/>
      <c r="T413" s="70"/>
      <c r="U413" s="70"/>
      <c r="V413" s="18"/>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1"/>
      <c r="BA413" s="1"/>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row>
    <row r="414" spans="2:79">
      <c r="B414" s="1"/>
      <c r="C414" s="1"/>
      <c r="D414" s="1"/>
      <c r="E414" s="1"/>
      <c r="F414" s="1"/>
      <c r="G414" s="5"/>
      <c r="H414" s="1"/>
      <c r="I414" s="1"/>
      <c r="J414" s="5"/>
      <c r="K414" s="1"/>
      <c r="L414" s="1"/>
      <c r="M414" s="5"/>
      <c r="N414" s="5"/>
      <c r="O414" s="5"/>
      <c r="P414" s="5"/>
      <c r="Q414" s="5"/>
      <c r="R414" s="5"/>
      <c r="S414" s="70"/>
      <c r="T414" s="70"/>
      <c r="U414" s="70"/>
      <c r="V414" s="18"/>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1"/>
      <c r="BA414" s="1"/>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row>
    <row r="415" spans="2:79">
      <c r="B415" s="1"/>
      <c r="C415" s="1"/>
      <c r="D415" s="1"/>
      <c r="E415" s="1"/>
      <c r="F415" s="1"/>
      <c r="G415" s="5"/>
      <c r="H415" s="1"/>
      <c r="I415" s="1"/>
      <c r="J415" s="5"/>
      <c r="K415" s="1"/>
      <c r="L415" s="1"/>
      <c r="M415" s="5"/>
      <c r="N415" s="5"/>
      <c r="O415" s="5"/>
      <c r="P415" s="5"/>
      <c r="Q415" s="5"/>
      <c r="R415" s="5"/>
      <c r="S415" s="70"/>
      <c r="T415" s="70"/>
      <c r="U415" s="70"/>
      <c r="V415" s="18"/>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1"/>
      <c r="BA415" s="1"/>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row>
    <row r="416" spans="2:79">
      <c r="B416" s="1"/>
      <c r="C416" s="1"/>
      <c r="D416" s="1"/>
      <c r="E416" s="1"/>
      <c r="F416" s="1"/>
      <c r="G416" s="5"/>
      <c r="H416" s="1"/>
      <c r="I416" s="1"/>
      <c r="J416" s="5"/>
      <c r="K416" s="1"/>
      <c r="L416" s="1"/>
      <c r="M416" s="5"/>
      <c r="N416" s="5"/>
      <c r="O416" s="5"/>
      <c r="P416" s="5"/>
      <c r="Q416" s="5"/>
      <c r="R416" s="5"/>
      <c r="S416" s="70"/>
      <c r="T416" s="70"/>
      <c r="U416" s="70"/>
      <c r="V416" s="18"/>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1"/>
      <c r="BA416" s="1"/>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row>
    <row r="417" spans="2:79">
      <c r="B417" s="1"/>
      <c r="C417" s="1"/>
      <c r="D417" s="1"/>
      <c r="E417" s="1"/>
      <c r="F417" s="1"/>
      <c r="G417" s="5"/>
      <c r="H417" s="1"/>
      <c r="I417" s="1"/>
      <c r="J417" s="5"/>
      <c r="K417" s="1"/>
      <c r="L417" s="1"/>
      <c r="M417" s="5"/>
      <c r="N417" s="5"/>
      <c r="O417" s="5"/>
      <c r="P417" s="5"/>
      <c r="Q417" s="5"/>
      <c r="R417" s="5"/>
      <c r="S417" s="70"/>
      <c r="T417" s="70"/>
      <c r="U417" s="70"/>
      <c r="V417" s="18"/>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1"/>
      <c r="BA417" s="1"/>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row>
    <row r="418" spans="2:79">
      <c r="B418" s="1"/>
      <c r="C418" s="1"/>
      <c r="D418" s="1"/>
      <c r="E418" s="1"/>
      <c r="F418" s="1"/>
      <c r="G418" s="5"/>
      <c r="H418" s="1"/>
      <c r="I418" s="1"/>
      <c r="J418" s="5"/>
      <c r="K418" s="1"/>
      <c r="L418" s="1"/>
      <c r="M418" s="5"/>
      <c r="N418" s="5"/>
      <c r="O418" s="5"/>
      <c r="P418" s="5"/>
      <c r="Q418" s="5"/>
      <c r="R418" s="5"/>
      <c r="S418" s="70"/>
      <c r="T418" s="70"/>
      <c r="U418" s="70"/>
      <c r="V418" s="18"/>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1"/>
      <c r="BA418" s="1"/>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row>
    <row r="419" spans="2:79">
      <c r="B419" s="1"/>
      <c r="C419" s="1"/>
      <c r="D419" s="1"/>
      <c r="E419" s="1"/>
      <c r="F419" s="1"/>
      <c r="G419" s="5"/>
      <c r="H419" s="1"/>
      <c r="I419" s="1"/>
      <c r="J419" s="5"/>
      <c r="K419" s="1"/>
      <c r="L419" s="1"/>
      <c r="M419" s="5"/>
      <c r="N419" s="5"/>
      <c r="O419" s="5"/>
      <c r="P419" s="5"/>
      <c r="Q419" s="5"/>
      <c r="R419" s="5"/>
      <c r="S419" s="70"/>
      <c r="T419" s="70"/>
      <c r="U419" s="70"/>
      <c r="V419" s="18"/>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1"/>
      <c r="BA419" s="1"/>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row>
    <row r="420" spans="2:79">
      <c r="B420" s="1"/>
      <c r="C420" s="1"/>
      <c r="D420" s="1"/>
      <c r="E420" s="1"/>
      <c r="F420" s="1"/>
      <c r="G420" s="5"/>
      <c r="H420" s="1"/>
      <c r="I420" s="1"/>
      <c r="J420" s="5"/>
      <c r="K420" s="1"/>
      <c r="L420" s="1"/>
      <c r="M420" s="5"/>
      <c r="N420" s="5"/>
      <c r="O420" s="5"/>
      <c r="P420" s="5"/>
      <c r="Q420" s="5"/>
      <c r="R420" s="5"/>
      <c r="S420" s="70"/>
      <c r="T420" s="70"/>
      <c r="U420" s="70"/>
      <c r="V420" s="18"/>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1"/>
      <c r="BA420" s="1"/>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row>
    <row r="421" spans="2:79">
      <c r="B421" s="1"/>
      <c r="C421" s="1"/>
      <c r="D421" s="1"/>
      <c r="E421" s="1"/>
      <c r="F421" s="1"/>
      <c r="G421" s="5"/>
      <c r="H421" s="1"/>
      <c r="I421" s="1"/>
      <c r="J421" s="5"/>
      <c r="K421" s="1"/>
      <c r="L421" s="1"/>
      <c r="M421" s="5"/>
      <c r="N421" s="5"/>
      <c r="O421" s="5"/>
      <c r="P421" s="5"/>
      <c r="Q421" s="5"/>
      <c r="R421" s="5"/>
      <c r="S421" s="70"/>
      <c r="T421" s="70"/>
      <c r="U421" s="70"/>
      <c r="V421" s="18"/>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1"/>
      <c r="BA421" s="1"/>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row>
    <row r="422" spans="2:79">
      <c r="B422" s="1"/>
      <c r="C422" s="1"/>
      <c r="D422" s="1"/>
      <c r="E422" s="1"/>
      <c r="F422" s="1"/>
      <c r="G422" s="5"/>
      <c r="H422" s="1"/>
      <c r="I422" s="1"/>
      <c r="J422" s="5"/>
      <c r="K422" s="1"/>
      <c r="L422" s="1"/>
      <c r="M422" s="5"/>
      <c r="N422" s="5"/>
      <c r="O422" s="5"/>
      <c r="P422" s="5"/>
      <c r="Q422" s="5"/>
      <c r="R422" s="5"/>
      <c r="S422" s="70"/>
      <c r="T422" s="70"/>
      <c r="U422" s="70"/>
      <c r="V422" s="18"/>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1"/>
      <c r="BA422" s="1"/>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row>
    <row r="423" spans="2:79">
      <c r="B423" s="1"/>
      <c r="C423" s="1"/>
      <c r="D423" s="1"/>
      <c r="E423" s="1"/>
      <c r="F423" s="1"/>
      <c r="G423" s="5"/>
      <c r="H423" s="1"/>
      <c r="I423" s="1"/>
      <c r="J423" s="5"/>
      <c r="K423" s="1"/>
      <c r="L423" s="1"/>
      <c r="M423" s="5"/>
      <c r="N423" s="5"/>
      <c r="O423" s="5"/>
      <c r="P423" s="5"/>
      <c r="Q423" s="5"/>
      <c r="R423" s="5"/>
      <c r="S423" s="70"/>
      <c r="T423" s="70"/>
      <c r="U423" s="70"/>
      <c r="V423" s="18"/>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1"/>
      <c r="BA423" s="1"/>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row>
    <row r="424" spans="2:79">
      <c r="B424" s="1"/>
      <c r="C424" s="1"/>
      <c r="D424" s="1"/>
      <c r="E424" s="1"/>
      <c r="F424" s="1"/>
      <c r="G424" s="5"/>
      <c r="H424" s="1"/>
      <c r="I424" s="1"/>
      <c r="J424" s="5"/>
      <c r="K424" s="1"/>
      <c r="L424" s="1"/>
      <c r="M424" s="5"/>
      <c r="N424" s="5"/>
      <c r="O424" s="5"/>
      <c r="P424" s="5"/>
      <c r="Q424" s="5"/>
      <c r="R424" s="5"/>
      <c r="S424" s="70"/>
      <c r="T424" s="70"/>
      <c r="U424" s="70"/>
      <c r="V424" s="18"/>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1"/>
      <c r="BA424" s="1"/>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row>
    <row r="425" spans="2:79">
      <c r="B425" s="1"/>
      <c r="C425" s="1"/>
      <c r="D425" s="1"/>
      <c r="E425" s="1"/>
      <c r="F425" s="1"/>
      <c r="G425" s="5"/>
      <c r="H425" s="1"/>
      <c r="I425" s="1"/>
      <c r="J425" s="5"/>
      <c r="K425" s="1"/>
      <c r="L425" s="1"/>
      <c r="M425" s="5"/>
      <c r="N425" s="5"/>
      <c r="O425" s="5"/>
      <c r="P425" s="5"/>
      <c r="Q425" s="5"/>
      <c r="R425" s="5"/>
      <c r="S425" s="70"/>
      <c r="T425" s="70"/>
      <c r="U425" s="70"/>
      <c r="V425" s="18"/>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1"/>
      <c r="BA425" s="1"/>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row>
    <row r="426" spans="2:79">
      <c r="B426" s="1"/>
      <c r="C426" s="1"/>
      <c r="D426" s="1"/>
      <c r="E426" s="1"/>
      <c r="F426" s="1"/>
      <c r="G426" s="5"/>
      <c r="H426" s="1"/>
      <c r="I426" s="1"/>
      <c r="J426" s="5"/>
      <c r="K426" s="1"/>
      <c r="L426" s="1"/>
      <c r="M426" s="5"/>
      <c r="N426" s="5"/>
      <c r="O426" s="5"/>
      <c r="P426" s="5"/>
      <c r="Q426" s="5"/>
      <c r="R426" s="5"/>
      <c r="S426" s="70"/>
      <c r="T426" s="70"/>
      <c r="U426" s="70"/>
      <c r="V426" s="18"/>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1"/>
      <c r="BA426" s="1"/>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row>
    <row r="427" spans="2:79">
      <c r="B427" s="1"/>
      <c r="C427" s="1"/>
      <c r="D427" s="1"/>
      <c r="E427" s="1"/>
      <c r="F427" s="1"/>
      <c r="G427" s="5"/>
      <c r="H427" s="1"/>
      <c r="I427" s="1"/>
      <c r="J427" s="5"/>
      <c r="K427" s="1"/>
      <c r="L427" s="1"/>
      <c r="M427" s="5"/>
      <c r="N427" s="5"/>
      <c r="O427" s="5"/>
      <c r="P427" s="5"/>
      <c r="Q427" s="5"/>
      <c r="R427" s="5"/>
      <c r="S427" s="70"/>
      <c r="T427" s="70"/>
      <c r="U427" s="70"/>
      <c r="V427" s="18"/>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1"/>
      <c r="BA427" s="1"/>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row>
    <row r="428" spans="2:79">
      <c r="B428" s="1"/>
      <c r="C428" s="1"/>
      <c r="D428" s="1"/>
      <c r="E428" s="1"/>
      <c r="F428" s="1"/>
      <c r="G428" s="5"/>
      <c r="H428" s="1"/>
      <c r="I428" s="1"/>
      <c r="J428" s="5"/>
      <c r="K428" s="1"/>
      <c r="L428" s="1"/>
      <c r="M428" s="5"/>
      <c r="N428" s="5"/>
      <c r="O428" s="5"/>
      <c r="P428" s="5"/>
      <c r="Q428" s="5"/>
      <c r="R428" s="5"/>
      <c r="S428" s="70"/>
      <c r="T428" s="70"/>
      <c r="U428" s="70"/>
      <c r="V428" s="18"/>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1"/>
      <c r="BA428" s="1"/>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row>
    <row r="429" spans="2:79">
      <c r="B429" s="1"/>
      <c r="C429" s="1"/>
      <c r="D429" s="1"/>
      <c r="E429" s="1"/>
      <c r="F429" s="1"/>
      <c r="G429" s="5"/>
      <c r="H429" s="1"/>
      <c r="I429" s="1"/>
      <c r="J429" s="5"/>
      <c r="K429" s="1"/>
      <c r="L429" s="1"/>
      <c r="M429" s="5"/>
      <c r="N429" s="5"/>
      <c r="O429" s="5"/>
      <c r="P429" s="5"/>
      <c r="Q429" s="5"/>
      <c r="R429" s="5"/>
      <c r="S429" s="70"/>
      <c r="T429" s="70"/>
      <c r="U429" s="70"/>
      <c r="V429" s="18"/>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1"/>
      <c r="BA429" s="1"/>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row>
    <row r="430" spans="2:79">
      <c r="B430" s="1"/>
      <c r="C430" s="1"/>
      <c r="D430" s="1"/>
      <c r="E430" s="1"/>
      <c r="F430" s="1"/>
      <c r="G430" s="5"/>
      <c r="H430" s="1"/>
      <c r="I430" s="1"/>
      <c r="J430" s="5"/>
      <c r="K430" s="1"/>
      <c r="L430" s="1"/>
      <c r="M430" s="5"/>
      <c r="N430" s="5"/>
      <c r="O430" s="5"/>
      <c r="P430" s="5"/>
      <c r="Q430" s="5"/>
      <c r="R430" s="5"/>
      <c r="S430" s="70"/>
      <c r="T430" s="70"/>
      <c r="U430" s="70"/>
      <c r="V430" s="18"/>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1"/>
      <c r="BA430" s="1"/>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row>
    <row r="431" spans="2:79">
      <c r="B431" s="1"/>
      <c r="C431" s="1"/>
      <c r="D431" s="1"/>
      <c r="E431" s="1"/>
      <c r="F431" s="1"/>
      <c r="G431" s="5"/>
      <c r="H431" s="1"/>
      <c r="I431" s="1"/>
      <c r="J431" s="5"/>
      <c r="K431" s="1"/>
      <c r="L431" s="1"/>
      <c r="M431" s="5"/>
      <c r="N431" s="5"/>
      <c r="O431" s="5"/>
      <c r="P431" s="5"/>
      <c r="Q431" s="5"/>
      <c r="R431" s="5"/>
      <c r="S431" s="70"/>
      <c r="T431" s="70"/>
      <c r="U431" s="70"/>
      <c r="V431" s="18"/>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1"/>
      <c r="BA431" s="1"/>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row>
    <row r="432" spans="2:79">
      <c r="B432" s="1"/>
      <c r="C432" s="1"/>
      <c r="D432" s="1"/>
      <c r="E432" s="1"/>
      <c r="F432" s="1"/>
      <c r="G432" s="5"/>
      <c r="H432" s="1"/>
      <c r="I432" s="1"/>
      <c r="J432" s="5"/>
      <c r="K432" s="1"/>
      <c r="L432" s="1"/>
      <c r="M432" s="5"/>
      <c r="N432" s="5"/>
      <c r="O432" s="5"/>
      <c r="P432" s="5"/>
      <c r="Q432" s="5"/>
      <c r="R432" s="5"/>
      <c r="S432" s="70"/>
      <c r="T432" s="70"/>
      <c r="U432" s="70"/>
      <c r="V432" s="18"/>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1"/>
      <c r="BA432" s="1"/>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row>
    <row r="433" spans="2:79">
      <c r="B433" s="1"/>
      <c r="C433" s="1"/>
      <c r="D433" s="1"/>
      <c r="E433" s="1"/>
      <c r="F433" s="1"/>
      <c r="G433" s="5"/>
      <c r="H433" s="1"/>
      <c r="I433" s="1"/>
      <c r="J433" s="5"/>
      <c r="K433" s="1"/>
      <c r="L433" s="1"/>
      <c r="M433" s="5"/>
      <c r="N433" s="5"/>
      <c r="O433" s="5"/>
      <c r="P433" s="5"/>
      <c r="Q433" s="5"/>
      <c r="R433" s="5"/>
      <c r="S433" s="70"/>
      <c r="T433" s="70"/>
      <c r="U433" s="70"/>
      <c r="V433" s="18"/>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1"/>
      <c r="BA433" s="1"/>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row>
    <row r="434" spans="2:79">
      <c r="B434" s="1"/>
      <c r="C434" s="1"/>
      <c r="D434" s="1"/>
      <c r="E434" s="1"/>
      <c r="F434" s="1"/>
      <c r="G434" s="5"/>
      <c r="H434" s="1"/>
      <c r="I434" s="1"/>
      <c r="J434" s="5"/>
      <c r="K434" s="1"/>
      <c r="L434" s="1"/>
      <c r="M434" s="5"/>
      <c r="N434" s="5"/>
      <c r="O434" s="5"/>
      <c r="P434" s="5"/>
      <c r="Q434" s="5"/>
      <c r="R434" s="5"/>
      <c r="S434" s="70"/>
      <c r="T434" s="70"/>
      <c r="U434" s="70"/>
      <c r="V434" s="18"/>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1"/>
      <c r="BA434" s="1"/>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row>
    <row r="435" spans="2:79">
      <c r="B435" s="1"/>
      <c r="C435" s="1"/>
      <c r="D435" s="1"/>
      <c r="E435" s="1"/>
      <c r="F435" s="1"/>
      <c r="G435" s="5"/>
      <c r="H435" s="1"/>
      <c r="I435" s="1"/>
      <c r="J435" s="5"/>
      <c r="K435" s="1"/>
      <c r="L435" s="1"/>
      <c r="M435" s="5"/>
      <c r="N435" s="5"/>
      <c r="O435" s="5"/>
      <c r="P435" s="5"/>
      <c r="Q435" s="5"/>
      <c r="R435" s="5"/>
      <c r="S435" s="70"/>
      <c r="T435" s="70"/>
      <c r="U435" s="70"/>
      <c r="V435" s="18"/>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1"/>
      <c r="BA435" s="1"/>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row>
    <row r="436" spans="2:79">
      <c r="B436" s="1"/>
      <c r="C436" s="1"/>
      <c r="D436" s="1"/>
      <c r="E436" s="1"/>
      <c r="F436" s="1"/>
      <c r="G436" s="5"/>
      <c r="H436" s="1"/>
      <c r="I436" s="1"/>
      <c r="J436" s="5"/>
      <c r="K436" s="1"/>
      <c r="L436" s="1"/>
      <c r="M436" s="5"/>
      <c r="N436" s="5"/>
      <c r="O436" s="5"/>
      <c r="P436" s="5"/>
      <c r="Q436" s="5"/>
      <c r="R436" s="5"/>
      <c r="S436" s="70"/>
      <c r="T436" s="70"/>
      <c r="U436" s="70"/>
      <c r="V436" s="18"/>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1"/>
      <c r="BA436" s="1"/>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row>
    <row r="437" spans="2:79">
      <c r="B437" s="1"/>
      <c r="C437" s="1"/>
      <c r="D437" s="1"/>
      <c r="E437" s="1"/>
      <c r="F437" s="1"/>
      <c r="G437" s="5"/>
      <c r="H437" s="1"/>
      <c r="I437" s="1"/>
      <c r="J437" s="5"/>
      <c r="K437" s="1"/>
      <c r="L437" s="1"/>
      <c r="M437" s="5"/>
      <c r="N437" s="5"/>
      <c r="O437" s="5"/>
      <c r="P437" s="5"/>
      <c r="Q437" s="5"/>
      <c r="R437" s="5"/>
      <c r="S437" s="70"/>
      <c r="T437" s="70"/>
      <c r="U437" s="70"/>
      <c r="V437" s="18"/>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1"/>
      <c r="BA437" s="1"/>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row>
    <row r="438" spans="2:79">
      <c r="B438" s="1"/>
      <c r="C438" s="1"/>
      <c r="D438" s="1"/>
      <c r="E438" s="1"/>
      <c r="F438" s="1"/>
      <c r="G438" s="5"/>
      <c r="H438" s="1"/>
      <c r="I438" s="1"/>
      <c r="J438" s="5"/>
      <c r="K438" s="1"/>
      <c r="L438" s="1"/>
      <c r="M438" s="5"/>
      <c r="N438" s="5"/>
      <c r="O438" s="5"/>
      <c r="P438" s="5"/>
      <c r="Q438" s="5"/>
      <c r="R438" s="5"/>
      <c r="S438" s="70"/>
      <c r="T438" s="70"/>
      <c r="U438" s="70"/>
      <c r="V438" s="18"/>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1"/>
      <c r="BA438" s="1"/>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row>
    <row r="439" spans="2:79">
      <c r="B439" s="1"/>
      <c r="C439" s="1"/>
      <c r="D439" s="1"/>
      <c r="E439" s="1"/>
      <c r="F439" s="1"/>
      <c r="G439" s="5"/>
      <c r="H439" s="1"/>
      <c r="I439" s="1"/>
      <c r="J439" s="5"/>
      <c r="K439" s="1"/>
      <c r="L439" s="1"/>
      <c r="M439" s="5"/>
      <c r="N439" s="5"/>
      <c r="O439" s="5"/>
      <c r="P439" s="5"/>
      <c r="Q439" s="5"/>
      <c r="R439" s="5"/>
      <c r="S439" s="70"/>
      <c r="T439" s="70"/>
      <c r="U439" s="70"/>
      <c r="V439" s="18"/>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1"/>
      <c r="BA439" s="1"/>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row>
    <row r="440" spans="2:79">
      <c r="B440" s="1"/>
      <c r="C440" s="1"/>
      <c r="D440" s="1"/>
      <c r="E440" s="1"/>
      <c r="F440" s="1"/>
      <c r="G440" s="5"/>
      <c r="H440" s="1"/>
      <c r="I440" s="1"/>
      <c r="J440" s="5"/>
      <c r="K440" s="1"/>
      <c r="L440" s="1"/>
      <c r="M440" s="5"/>
      <c r="N440" s="5"/>
      <c r="O440" s="5"/>
      <c r="P440" s="5"/>
      <c r="Q440" s="5"/>
      <c r="R440" s="5"/>
      <c r="S440" s="70"/>
      <c r="T440" s="70"/>
      <c r="U440" s="70"/>
      <c r="V440" s="18"/>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1"/>
      <c r="BA440" s="1"/>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row>
    <row r="441" spans="2:79">
      <c r="B441" s="1"/>
      <c r="C441" s="1"/>
      <c r="D441" s="1"/>
      <c r="E441" s="1"/>
      <c r="F441" s="1"/>
      <c r="G441" s="5"/>
      <c r="H441" s="1"/>
      <c r="I441" s="1"/>
      <c r="J441" s="5"/>
      <c r="K441" s="1"/>
      <c r="L441" s="1"/>
      <c r="M441" s="5"/>
      <c r="N441" s="5"/>
      <c r="O441" s="5"/>
      <c r="P441" s="5"/>
      <c r="Q441" s="5"/>
      <c r="R441" s="5"/>
      <c r="S441" s="70"/>
      <c r="T441" s="70"/>
      <c r="U441" s="70"/>
      <c r="V441" s="18"/>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1"/>
      <c r="BA441" s="1"/>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row>
    <row r="442" spans="2:79">
      <c r="B442" s="1"/>
      <c r="C442" s="1"/>
      <c r="D442" s="1"/>
      <c r="E442" s="1"/>
      <c r="F442" s="1"/>
      <c r="G442" s="5"/>
      <c r="H442" s="1"/>
      <c r="I442" s="1"/>
      <c r="J442" s="5"/>
      <c r="K442" s="1"/>
      <c r="L442" s="1"/>
      <c r="M442" s="5"/>
      <c r="N442" s="5"/>
      <c r="O442" s="5"/>
      <c r="P442" s="5"/>
      <c r="Q442" s="5"/>
      <c r="R442" s="5"/>
      <c r="S442" s="70"/>
      <c r="T442" s="70"/>
      <c r="U442" s="70"/>
      <c r="V442" s="18"/>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1"/>
      <c r="BA442" s="1"/>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row>
    <row r="443" spans="2:79">
      <c r="B443" s="1"/>
      <c r="C443" s="1"/>
      <c r="D443" s="1"/>
      <c r="E443" s="1"/>
      <c r="F443" s="1"/>
      <c r="G443" s="5"/>
      <c r="H443" s="1"/>
      <c r="I443" s="1"/>
      <c r="J443" s="5"/>
      <c r="K443" s="1"/>
      <c r="L443" s="1"/>
      <c r="M443" s="5"/>
      <c r="N443" s="5"/>
      <c r="O443" s="5"/>
      <c r="P443" s="5"/>
      <c r="Q443" s="5"/>
      <c r="R443" s="5"/>
      <c r="S443" s="70"/>
      <c r="T443" s="70"/>
      <c r="U443" s="70"/>
      <c r="V443" s="18"/>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1"/>
      <c r="BA443" s="1"/>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row>
    <row r="444" spans="2:79">
      <c r="B444" s="1"/>
      <c r="C444" s="1"/>
      <c r="D444" s="1"/>
      <c r="E444" s="1"/>
      <c r="F444" s="1"/>
      <c r="G444" s="5"/>
      <c r="H444" s="1"/>
      <c r="I444" s="1"/>
      <c r="J444" s="5"/>
      <c r="K444" s="1"/>
      <c r="L444" s="1"/>
      <c r="M444" s="5"/>
      <c r="N444" s="5"/>
      <c r="O444" s="5"/>
      <c r="P444" s="5"/>
      <c r="Q444" s="5"/>
      <c r="R444" s="5"/>
      <c r="S444" s="70"/>
      <c r="T444" s="70"/>
      <c r="U444" s="70"/>
      <c r="V444" s="18"/>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1"/>
      <c r="BA444" s="1"/>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row>
    <row r="445" spans="2:79">
      <c r="B445" s="1"/>
      <c r="C445" s="1"/>
      <c r="D445" s="1"/>
      <c r="E445" s="1"/>
      <c r="F445" s="1"/>
      <c r="G445" s="5"/>
      <c r="H445" s="1"/>
      <c r="I445" s="1"/>
      <c r="J445" s="5"/>
      <c r="K445" s="1"/>
      <c r="L445" s="1"/>
      <c r="M445" s="5"/>
      <c r="N445" s="5"/>
      <c r="O445" s="5"/>
      <c r="P445" s="5"/>
      <c r="Q445" s="5"/>
      <c r="R445" s="5"/>
      <c r="S445" s="70"/>
      <c r="T445" s="70"/>
      <c r="U445" s="70"/>
      <c r="V445" s="18"/>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1"/>
      <c r="BA445" s="1"/>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row>
    <row r="446" spans="2:79">
      <c r="B446" s="1"/>
      <c r="C446" s="1"/>
      <c r="D446" s="1"/>
      <c r="E446" s="1"/>
      <c r="F446" s="1"/>
      <c r="G446" s="5"/>
      <c r="H446" s="1"/>
      <c r="I446" s="1"/>
      <c r="J446" s="5"/>
      <c r="K446" s="1"/>
      <c r="L446" s="1"/>
      <c r="M446" s="5"/>
      <c r="N446" s="5"/>
      <c r="O446" s="5"/>
      <c r="P446" s="5"/>
      <c r="Q446" s="5"/>
      <c r="R446" s="5"/>
      <c r="S446" s="70"/>
      <c r="T446" s="70"/>
      <c r="U446" s="70"/>
      <c r="V446" s="18"/>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1"/>
      <c r="BA446" s="1"/>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row>
    <row r="447" spans="2:79">
      <c r="B447" s="1"/>
      <c r="C447" s="1"/>
      <c r="D447" s="1"/>
      <c r="E447" s="1"/>
      <c r="F447" s="1"/>
      <c r="G447" s="5"/>
      <c r="H447" s="1"/>
      <c r="I447" s="1"/>
      <c r="J447" s="5"/>
      <c r="K447" s="1"/>
      <c r="L447" s="1"/>
      <c r="M447" s="5"/>
      <c r="N447" s="5"/>
      <c r="O447" s="5"/>
      <c r="P447" s="5"/>
      <c r="Q447" s="5"/>
      <c r="R447" s="5"/>
      <c r="S447" s="70"/>
      <c r="T447" s="70"/>
      <c r="U447" s="70"/>
      <c r="V447" s="18"/>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1"/>
      <c r="BA447" s="1"/>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row>
    <row r="448" spans="2:79">
      <c r="B448" s="1"/>
      <c r="C448" s="1"/>
      <c r="D448" s="1"/>
      <c r="E448" s="1"/>
      <c r="F448" s="1"/>
      <c r="G448" s="5"/>
      <c r="H448" s="1"/>
      <c r="I448" s="1"/>
      <c r="J448" s="5"/>
      <c r="K448" s="1"/>
      <c r="L448" s="1"/>
      <c r="M448" s="5"/>
      <c r="N448" s="5"/>
      <c r="O448" s="5"/>
      <c r="P448" s="5"/>
      <c r="Q448" s="5"/>
      <c r="R448" s="5"/>
      <c r="S448" s="70"/>
      <c r="T448" s="70"/>
      <c r="U448" s="70"/>
      <c r="V448" s="18"/>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1"/>
      <c r="BA448" s="1"/>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row>
    <row r="449" spans="2:79">
      <c r="B449" s="1"/>
      <c r="C449" s="1"/>
      <c r="D449" s="1"/>
      <c r="E449" s="1"/>
      <c r="F449" s="1"/>
      <c r="G449" s="5"/>
      <c r="H449" s="1"/>
      <c r="I449" s="1"/>
      <c r="J449" s="5"/>
      <c r="K449" s="1"/>
      <c r="L449" s="1"/>
      <c r="M449" s="5"/>
      <c r="N449" s="5"/>
      <c r="O449" s="5"/>
      <c r="P449" s="5"/>
      <c r="Q449" s="5"/>
      <c r="R449" s="5"/>
      <c r="S449" s="70"/>
      <c r="T449" s="70"/>
      <c r="U449" s="70"/>
      <c r="V449" s="18"/>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1"/>
      <c r="BA449" s="1"/>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row>
    <row r="450" spans="2:79">
      <c r="B450" s="1"/>
      <c r="C450" s="1"/>
      <c r="D450" s="1"/>
      <c r="E450" s="1"/>
      <c r="F450" s="1"/>
      <c r="G450" s="5"/>
      <c r="H450" s="1"/>
      <c r="I450" s="1"/>
      <c r="J450" s="5"/>
      <c r="K450" s="1"/>
      <c r="L450" s="1"/>
      <c r="M450" s="5"/>
      <c r="N450" s="5"/>
      <c r="O450" s="5"/>
      <c r="P450" s="5"/>
      <c r="Q450" s="5"/>
      <c r="R450" s="5"/>
      <c r="S450" s="70"/>
      <c r="T450" s="70"/>
      <c r="U450" s="70"/>
      <c r="V450" s="18"/>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1"/>
      <c r="BA450" s="1"/>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row>
    <row r="451" spans="2:79">
      <c r="B451" s="1"/>
      <c r="C451" s="1"/>
      <c r="D451" s="1"/>
      <c r="E451" s="1"/>
      <c r="F451" s="1"/>
      <c r="G451" s="5"/>
      <c r="H451" s="1"/>
      <c r="I451" s="1"/>
      <c r="J451" s="5"/>
      <c r="K451" s="1"/>
      <c r="L451" s="1"/>
      <c r="M451" s="5"/>
      <c r="N451" s="5"/>
      <c r="O451" s="5"/>
      <c r="P451" s="5"/>
      <c r="Q451" s="5"/>
      <c r="R451" s="5"/>
      <c r="S451" s="70"/>
      <c r="T451" s="70"/>
      <c r="U451" s="70"/>
      <c r="V451" s="18"/>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1"/>
      <c r="BA451" s="1"/>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row>
    <row r="452" spans="2:79">
      <c r="B452" s="1"/>
      <c r="C452" s="1"/>
      <c r="D452" s="1"/>
      <c r="E452" s="1"/>
      <c r="F452" s="1"/>
      <c r="G452" s="5"/>
      <c r="H452" s="1"/>
      <c r="I452" s="1"/>
      <c r="J452" s="5"/>
      <c r="K452" s="1"/>
      <c r="L452" s="1"/>
      <c r="M452" s="5"/>
      <c r="N452" s="5"/>
      <c r="O452" s="5"/>
      <c r="P452" s="5"/>
      <c r="Q452" s="5"/>
      <c r="R452" s="5"/>
      <c r="S452" s="70"/>
      <c r="T452" s="70"/>
      <c r="U452" s="70"/>
      <c r="V452" s="18"/>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1"/>
      <c r="BA452" s="1"/>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row>
    <row r="453" spans="2:79">
      <c r="B453" s="1"/>
      <c r="C453" s="1"/>
      <c r="D453" s="1"/>
      <c r="E453" s="1"/>
      <c r="F453" s="1"/>
      <c r="G453" s="5"/>
      <c r="H453" s="1"/>
      <c r="I453" s="1"/>
      <c r="J453" s="5"/>
      <c r="K453" s="1"/>
      <c r="L453" s="1"/>
      <c r="M453" s="5"/>
      <c r="N453" s="5"/>
      <c r="O453" s="5"/>
      <c r="P453" s="5"/>
      <c r="Q453" s="5"/>
      <c r="R453" s="5"/>
      <c r="S453" s="70"/>
      <c r="T453" s="70"/>
      <c r="U453" s="70"/>
      <c r="V453" s="18"/>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1"/>
      <c r="BA453" s="1"/>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row>
    <row r="454" spans="2:79">
      <c r="B454" s="1"/>
      <c r="C454" s="1"/>
      <c r="D454" s="1"/>
      <c r="E454" s="1"/>
      <c r="F454" s="1"/>
      <c r="G454" s="5"/>
      <c r="H454" s="1"/>
      <c r="I454" s="1"/>
      <c r="J454" s="5"/>
      <c r="K454" s="1"/>
      <c r="L454" s="1"/>
      <c r="M454" s="5"/>
      <c r="N454" s="5"/>
      <c r="O454" s="5"/>
      <c r="P454" s="5"/>
      <c r="Q454" s="5"/>
      <c r="R454" s="5"/>
      <c r="S454" s="70"/>
      <c r="T454" s="70"/>
      <c r="U454" s="70"/>
      <c r="V454" s="18"/>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1"/>
      <c r="BA454" s="1"/>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row>
    <row r="455" spans="2:79">
      <c r="B455" s="1"/>
      <c r="C455" s="1"/>
      <c r="D455" s="1"/>
      <c r="E455" s="1"/>
      <c r="F455" s="1"/>
      <c r="G455" s="5"/>
      <c r="H455" s="1"/>
      <c r="I455" s="1"/>
      <c r="J455" s="5"/>
      <c r="K455" s="1"/>
      <c r="L455" s="1"/>
      <c r="M455" s="5"/>
      <c r="N455" s="5"/>
      <c r="O455" s="5"/>
      <c r="P455" s="5"/>
      <c r="Q455" s="5"/>
      <c r="R455" s="5"/>
      <c r="S455" s="70"/>
      <c r="T455" s="70"/>
      <c r="U455" s="70"/>
      <c r="V455" s="18"/>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1"/>
      <c r="BA455" s="1"/>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row>
    <row r="456" spans="2:79">
      <c r="B456" s="1"/>
      <c r="C456" s="1"/>
      <c r="D456" s="1"/>
      <c r="E456" s="1"/>
      <c r="F456" s="1"/>
      <c r="G456" s="5"/>
      <c r="H456" s="1"/>
      <c r="I456" s="1"/>
      <c r="J456" s="5"/>
      <c r="K456" s="1"/>
      <c r="L456" s="1"/>
      <c r="M456" s="5"/>
      <c r="N456" s="5"/>
      <c r="O456" s="5"/>
      <c r="P456" s="5"/>
      <c r="Q456" s="5"/>
      <c r="R456" s="5"/>
      <c r="S456" s="70"/>
      <c r="T456" s="70"/>
      <c r="U456" s="70"/>
      <c r="V456" s="18"/>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1"/>
      <c r="BA456" s="1"/>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row>
    <row r="457" spans="2:79">
      <c r="B457" s="1"/>
      <c r="C457" s="1"/>
      <c r="D457" s="1"/>
      <c r="E457" s="1"/>
      <c r="F457" s="1"/>
      <c r="G457" s="5"/>
      <c r="H457" s="1"/>
      <c r="I457" s="1"/>
      <c r="J457" s="5"/>
      <c r="K457" s="1"/>
      <c r="L457" s="1"/>
      <c r="M457" s="5"/>
      <c r="N457" s="5"/>
      <c r="O457" s="5"/>
      <c r="P457" s="5"/>
      <c r="Q457" s="5"/>
      <c r="R457" s="5"/>
      <c r="S457" s="70"/>
      <c r="T457" s="70"/>
      <c r="U457" s="70"/>
      <c r="V457" s="18"/>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1"/>
      <c r="BA457" s="1"/>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row>
    <row r="458" spans="2:79">
      <c r="B458" s="1"/>
      <c r="C458" s="1"/>
      <c r="D458" s="1"/>
      <c r="E458" s="1"/>
      <c r="F458" s="1"/>
      <c r="G458" s="5"/>
      <c r="H458" s="1"/>
      <c r="I458" s="1"/>
      <c r="J458" s="5"/>
      <c r="K458" s="1"/>
      <c r="L458" s="1"/>
      <c r="M458" s="5"/>
      <c r="N458" s="5"/>
      <c r="O458" s="5"/>
      <c r="P458" s="5"/>
      <c r="Q458" s="5"/>
      <c r="R458" s="5"/>
      <c r="S458" s="70"/>
      <c r="T458" s="70"/>
      <c r="U458" s="70"/>
      <c r="V458" s="18"/>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1"/>
      <c r="BA458" s="1"/>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row>
    <row r="459" spans="2:79">
      <c r="B459" s="1"/>
      <c r="C459" s="1"/>
      <c r="D459" s="1"/>
      <c r="E459" s="1"/>
      <c r="F459" s="1"/>
      <c r="G459" s="5"/>
      <c r="H459" s="1"/>
      <c r="I459" s="1"/>
      <c r="J459" s="5"/>
      <c r="K459" s="1"/>
      <c r="L459" s="1"/>
      <c r="M459" s="5"/>
      <c r="N459" s="5"/>
      <c r="O459" s="5"/>
      <c r="P459" s="5"/>
      <c r="Q459" s="5"/>
      <c r="R459" s="5"/>
      <c r="S459" s="70"/>
      <c r="T459" s="70"/>
      <c r="U459" s="70"/>
      <c r="V459" s="18"/>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1"/>
      <c r="BA459" s="1"/>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row>
    <row r="460" spans="2:79">
      <c r="B460" s="1"/>
      <c r="C460" s="1"/>
      <c r="D460" s="1"/>
      <c r="E460" s="1"/>
      <c r="F460" s="1"/>
      <c r="G460" s="5"/>
      <c r="H460" s="1"/>
      <c r="I460" s="1"/>
      <c r="J460" s="5"/>
      <c r="K460" s="1"/>
      <c r="L460" s="1"/>
      <c r="M460" s="5"/>
      <c r="N460" s="5"/>
      <c r="O460" s="5"/>
      <c r="P460" s="5"/>
      <c r="Q460" s="5"/>
      <c r="R460" s="5"/>
      <c r="S460" s="70"/>
      <c r="T460" s="70"/>
      <c r="U460" s="70"/>
      <c r="V460" s="18"/>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1"/>
      <c r="BA460" s="1"/>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row>
    <row r="461" spans="2:79">
      <c r="B461" s="1"/>
      <c r="C461" s="1"/>
      <c r="D461" s="1"/>
      <c r="E461" s="1"/>
      <c r="F461" s="1"/>
      <c r="G461" s="5"/>
      <c r="H461" s="1"/>
      <c r="I461" s="1"/>
      <c r="J461" s="5"/>
      <c r="K461" s="1"/>
      <c r="L461" s="1"/>
      <c r="M461" s="5"/>
      <c r="N461" s="5"/>
      <c r="O461" s="5"/>
      <c r="P461" s="5"/>
      <c r="Q461" s="5"/>
      <c r="R461" s="5"/>
      <c r="S461" s="70"/>
      <c r="T461" s="70"/>
      <c r="U461" s="70"/>
      <c r="V461" s="18"/>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1"/>
      <c r="BA461" s="1"/>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row>
    <row r="462" spans="2:79">
      <c r="B462" s="1"/>
      <c r="C462" s="1"/>
      <c r="D462" s="1"/>
      <c r="E462" s="1"/>
      <c r="F462" s="1"/>
      <c r="G462" s="5"/>
      <c r="H462" s="1"/>
      <c r="I462" s="1"/>
      <c r="J462" s="5"/>
      <c r="K462" s="1"/>
      <c r="L462" s="1"/>
      <c r="M462" s="5"/>
      <c r="N462" s="5"/>
      <c r="O462" s="5"/>
      <c r="P462" s="5"/>
      <c r="Q462" s="5"/>
      <c r="R462" s="5"/>
      <c r="S462" s="70"/>
      <c r="T462" s="70"/>
      <c r="U462" s="70"/>
      <c r="V462" s="18"/>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1"/>
      <c r="BA462" s="1"/>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row>
    <row r="463" spans="2:79">
      <c r="B463" s="1"/>
      <c r="C463" s="1"/>
      <c r="D463" s="1"/>
      <c r="E463" s="1"/>
      <c r="F463" s="1"/>
      <c r="G463" s="5"/>
      <c r="H463" s="1"/>
      <c r="I463" s="1"/>
      <c r="J463" s="5"/>
      <c r="K463" s="1"/>
      <c r="L463" s="1"/>
      <c r="M463" s="5"/>
      <c r="N463" s="5"/>
      <c r="O463" s="5"/>
      <c r="P463" s="5"/>
      <c r="Q463" s="5"/>
      <c r="R463" s="5"/>
      <c r="S463" s="70"/>
      <c r="T463" s="70"/>
      <c r="U463" s="70"/>
      <c r="V463" s="18"/>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1"/>
      <c r="BA463" s="1"/>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row>
    <row r="464" spans="2:79">
      <c r="B464" s="1"/>
      <c r="C464" s="1"/>
      <c r="D464" s="1"/>
      <c r="E464" s="1"/>
      <c r="F464" s="1"/>
      <c r="G464" s="5"/>
      <c r="H464" s="1"/>
      <c r="I464" s="1"/>
      <c r="J464" s="5"/>
      <c r="K464" s="1"/>
      <c r="L464" s="1"/>
      <c r="M464" s="5"/>
      <c r="N464" s="5"/>
      <c r="O464" s="5"/>
      <c r="P464" s="5"/>
      <c r="Q464" s="5"/>
      <c r="R464" s="5"/>
      <c r="S464" s="70"/>
      <c r="T464" s="70"/>
      <c r="U464" s="70"/>
      <c r="V464" s="18"/>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1"/>
      <c r="BA464" s="1"/>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row>
    <row r="465" spans="2:79">
      <c r="B465" s="1"/>
      <c r="C465" s="1"/>
      <c r="D465" s="1"/>
      <c r="E465" s="1"/>
      <c r="F465" s="1"/>
      <c r="G465" s="5"/>
      <c r="H465" s="1"/>
      <c r="I465" s="1"/>
      <c r="J465" s="5"/>
      <c r="K465" s="1"/>
      <c r="L465" s="1"/>
      <c r="M465" s="5"/>
      <c r="N465" s="5"/>
      <c r="O465" s="5"/>
      <c r="P465" s="5"/>
      <c r="Q465" s="5"/>
      <c r="R465" s="5"/>
      <c r="S465" s="70"/>
      <c r="T465" s="70"/>
      <c r="U465" s="70"/>
      <c r="V465" s="18"/>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1"/>
      <c r="BA465" s="1"/>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row>
    <row r="466" spans="2:79">
      <c r="B466" s="1"/>
      <c r="C466" s="1"/>
      <c r="D466" s="1"/>
      <c r="E466" s="1"/>
      <c r="F466" s="1"/>
      <c r="G466" s="5"/>
      <c r="H466" s="1"/>
      <c r="I466" s="1"/>
      <c r="J466" s="5"/>
      <c r="K466" s="1"/>
      <c r="L466" s="1"/>
      <c r="M466" s="5"/>
      <c r="N466" s="5"/>
      <c r="O466" s="5"/>
      <c r="P466" s="5"/>
      <c r="Q466" s="5"/>
      <c r="R466" s="5"/>
      <c r="S466" s="70"/>
      <c r="T466" s="70"/>
      <c r="U466" s="70"/>
      <c r="V466" s="18"/>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1"/>
      <c r="BA466" s="1"/>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row>
    <row r="467" spans="2:79">
      <c r="B467" s="1"/>
      <c r="C467" s="1"/>
      <c r="D467" s="1"/>
      <c r="E467" s="1"/>
      <c r="F467" s="1"/>
      <c r="G467" s="5"/>
      <c r="H467" s="1"/>
      <c r="I467" s="1"/>
      <c r="J467" s="5"/>
      <c r="K467" s="1"/>
      <c r="L467" s="1"/>
      <c r="M467" s="5"/>
      <c r="N467" s="5"/>
      <c r="O467" s="5"/>
      <c r="P467" s="5"/>
      <c r="Q467" s="5"/>
      <c r="R467" s="5"/>
      <c r="S467" s="70"/>
      <c r="T467" s="70"/>
      <c r="U467" s="70"/>
      <c r="V467" s="18"/>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1"/>
      <c r="BA467" s="1"/>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row>
    <row r="468" spans="2:79">
      <c r="B468" s="1"/>
      <c r="C468" s="1"/>
      <c r="D468" s="1"/>
      <c r="E468" s="1"/>
      <c r="F468" s="1"/>
      <c r="G468" s="5"/>
      <c r="H468" s="1"/>
      <c r="I468" s="1"/>
      <c r="J468" s="5"/>
      <c r="K468" s="1"/>
      <c r="L468" s="1"/>
      <c r="M468" s="5"/>
      <c r="N468" s="5"/>
      <c r="O468" s="5"/>
      <c r="P468" s="5"/>
      <c r="Q468" s="5"/>
      <c r="R468" s="5"/>
      <c r="S468" s="70"/>
      <c r="T468" s="70"/>
      <c r="U468" s="70"/>
      <c r="V468" s="18"/>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1"/>
      <c r="BA468" s="1"/>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row>
    <row r="469" spans="2:79">
      <c r="B469" s="1"/>
      <c r="C469" s="1"/>
      <c r="D469" s="1"/>
      <c r="E469" s="1"/>
      <c r="F469" s="1"/>
      <c r="G469" s="5"/>
      <c r="H469" s="1"/>
      <c r="I469" s="1"/>
      <c r="J469" s="5"/>
      <c r="K469" s="1"/>
      <c r="L469" s="1"/>
      <c r="M469" s="5"/>
      <c r="N469" s="5"/>
      <c r="O469" s="5"/>
      <c r="P469" s="5"/>
      <c r="Q469" s="5"/>
      <c r="R469" s="5"/>
      <c r="S469" s="70"/>
      <c r="T469" s="70"/>
      <c r="U469" s="70"/>
      <c r="V469" s="18"/>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1"/>
      <c r="BA469" s="1"/>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row>
    <row r="470" spans="2:79">
      <c r="B470" s="1"/>
      <c r="C470" s="1"/>
      <c r="D470" s="1"/>
      <c r="E470" s="1"/>
      <c r="F470" s="1"/>
      <c r="G470" s="5"/>
      <c r="H470" s="1"/>
      <c r="I470" s="1"/>
      <c r="J470" s="5"/>
      <c r="K470" s="1"/>
      <c r="L470" s="1"/>
      <c r="M470" s="5"/>
      <c r="N470" s="5"/>
      <c r="O470" s="5"/>
      <c r="P470" s="5"/>
      <c r="Q470" s="5"/>
      <c r="R470" s="5"/>
      <c r="S470" s="70"/>
      <c r="T470" s="70"/>
      <c r="U470" s="70"/>
      <c r="V470" s="18"/>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1"/>
      <c r="BA470" s="1"/>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row>
    <row r="471" spans="2:79">
      <c r="B471" s="1"/>
      <c r="C471" s="1"/>
      <c r="D471" s="1"/>
      <c r="E471" s="1"/>
      <c r="F471" s="1"/>
      <c r="G471" s="5"/>
      <c r="H471" s="1"/>
      <c r="I471" s="1"/>
      <c r="J471" s="5"/>
      <c r="K471" s="1"/>
      <c r="L471" s="1"/>
      <c r="M471" s="5"/>
      <c r="N471" s="5"/>
      <c r="O471" s="5"/>
      <c r="P471" s="5"/>
      <c r="Q471" s="5"/>
      <c r="R471" s="5"/>
      <c r="S471" s="70"/>
      <c r="T471" s="70"/>
      <c r="U471" s="70"/>
      <c r="V471" s="18"/>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1"/>
      <c r="BA471" s="1"/>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row>
    <row r="472" spans="2:79">
      <c r="B472" s="1"/>
      <c r="C472" s="1"/>
      <c r="D472" s="1"/>
      <c r="E472" s="1"/>
      <c r="F472" s="1"/>
      <c r="G472" s="5"/>
      <c r="H472" s="1"/>
      <c r="I472" s="1"/>
      <c r="J472" s="5"/>
      <c r="K472" s="1"/>
      <c r="L472" s="1"/>
      <c r="M472" s="5"/>
      <c r="N472" s="5"/>
      <c r="O472" s="5"/>
      <c r="P472" s="5"/>
      <c r="Q472" s="5"/>
      <c r="R472" s="5"/>
      <c r="S472" s="70"/>
      <c r="T472" s="70"/>
      <c r="U472" s="70"/>
      <c r="V472" s="18"/>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1"/>
      <c r="BA472" s="1"/>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row>
    <row r="473" spans="2:79">
      <c r="B473" s="1"/>
      <c r="C473" s="1"/>
      <c r="D473" s="1"/>
      <c r="E473" s="1"/>
      <c r="F473" s="1"/>
      <c r="G473" s="5"/>
      <c r="H473" s="1"/>
      <c r="I473" s="1"/>
      <c r="J473" s="5"/>
      <c r="K473" s="1"/>
      <c r="L473" s="1"/>
      <c r="M473" s="5"/>
      <c r="N473" s="5"/>
      <c r="O473" s="5"/>
      <c r="P473" s="5"/>
      <c r="Q473" s="5"/>
      <c r="R473" s="5"/>
      <c r="S473" s="70"/>
      <c r="T473" s="70"/>
      <c r="U473" s="70"/>
      <c r="V473" s="18"/>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1"/>
      <c r="BA473" s="1"/>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row>
    <row r="474" spans="2:79">
      <c r="B474" s="1"/>
      <c r="C474" s="1"/>
      <c r="D474" s="1"/>
      <c r="E474" s="1"/>
      <c r="F474" s="1"/>
      <c r="G474" s="5"/>
      <c r="H474" s="1"/>
      <c r="I474" s="1"/>
      <c r="J474" s="5"/>
      <c r="K474" s="1"/>
      <c r="L474" s="1"/>
      <c r="M474" s="5"/>
      <c r="N474" s="5"/>
      <c r="O474" s="5"/>
      <c r="P474" s="5"/>
      <c r="Q474" s="5"/>
      <c r="R474" s="5"/>
      <c r="S474" s="70"/>
      <c r="T474" s="70"/>
      <c r="U474" s="70"/>
      <c r="V474" s="18"/>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1"/>
      <c r="BA474" s="1"/>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row>
    <row r="475" spans="2:79">
      <c r="B475" s="1"/>
      <c r="C475" s="1"/>
      <c r="D475" s="1"/>
      <c r="E475" s="1"/>
      <c r="F475" s="1"/>
      <c r="G475" s="5"/>
      <c r="H475" s="1"/>
      <c r="I475" s="1"/>
      <c r="J475" s="5"/>
      <c r="K475" s="1"/>
      <c r="L475" s="1"/>
      <c r="M475" s="5"/>
      <c r="N475" s="5"/>
      <c r="O475" s="5"/>
      <c r="P475" s="5"/>
      <c r="Q475" s="5"/>
      <c r="R475" s="5"/>
      <c r="S475" s="70"/>
      <c r="T475" s="70"/>
      <c r="U475" s="70"/>
      <c r="V475" s="18"/>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1"/>
      <c r="BA475" s="1"/>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row>
    <row r="476" spans="2:79">
      <c r="B476" s="1"/>
      <c r="C476" s="1"/>
      <c r="D476" s="1"/>
      <c r="E476" s="1"/>
      <c r="F476" s="1"/>
      <c r="G476" s="5"/>
      <c r="H476" s="1"/>
      <c r="I476" s="1"/>
      <c r="J476" s="5"/>
      <c r="K476" s="1"/>
      <c r="L476" s="1"/>
      <c r="M476" s="5"/>
      <c r="N476" s="5"/>
      <c r="O476" s="5"/>
      <c r="P476" s="5"/>
      <c r="Q476" s="5"/>
      <c r="R476" s="5"/>
      <c r="S476" s="70"/>
      <c r="T476" s="70"/>
      <c r="U476" s="70"/>
      <c r="V476" s="18"/>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1"/>
      <c r="BA476" s="1"/>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row>
    <row r="477" spans="2:79">
      <c r="B477" s="1"/>
      <c r="C477" s="1"/>
      <c r="D477" s="1"/>
      <c r="E477" s="1"/>
      <c r="F477" s="1"/>
      <c r="G477" s="5"/>
      <c r="H477" s="1"/>
      <c r="I477" s="1"/>
      <c r="J477" s="5"/>
      <c r="K477" s="1"/>
      <c r="L477" s="1"/>
      <c r="M477" s="5"/>
      <c r="N477" s="5"/>
      <c r="O477" s="5"/>
      <c r="P477" s="5"/>
      <c r="Q477" s="5"/>
      <c r="R477" s="5"/>
      <c r="S477" s="70"/>
      <c r="T477" s="70"/>
      <c r="U477" s="70"/>
      <c r="V477" s="18"/>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1"/>
      <c r="BA477" s="1"/>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row>
    <row r="478" spans="2:79">
      <c r="B478" s="1"/>
      <c r="C478" s="1"/>
      <c r="D478" s="1"/>
      <c r="E478" s="1"/>
      <c r="F478" s="1"/>
      <c r="G478" s="5"/>
      <c r="H478" s="1"/>
      <c r="I478" s="1"/>
      <c r="J478" s="5"/>
      <c r="K478" s="1"/>
      <c r="L478" s="1"/>
      <c r="M478" s="5"/>
      <c r="N478" s="5"/>
      <c r="O478" s="5"/>
      <c r="P478" s="5"/>
      <c r="Q478" s="5"/>
      <c r="R478" s="5"/>
      <c r="S478" s="70"/>
      <c r="T478" s="70"/>
      <c r="U478" s="70"/>
      <c r="V478" s="18"/>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1"/>
      <c r="BA478" s="1"/>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row>
    <row r="479" spans="2:79">
      <c r="B479" s="1"/>
      <c r="C479" s="1"/>
      <c r="D479" s="1"/>
      <c r="E479" s="1"/>
      <c r="F479" s="1"/>
      <c r="G479" s="5"/>
      <c r="H479" s="1"/>
      <c r="I479" s="1"/>
      <c r="J479" s="5"/>
      <c r="K479" s="1"/>
      <c r="L479" s="1"/>
      <c r="M479" s="5"/>
      <c r="N479" s="5"/>
      <c r="O479" s="5"/>
      <c r="P479" s="5"/>
      <c r="Q479" s="5"/>
      <c r="R479" s="5"/>
      <c r="S479" s="70"/>
      <c r="T479" s="70"/>
      <c r="U479" s="70"/>
      <c r="V479" s="18"/>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1"/>
      <c r="BA479" s="1"/>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row>
    <row r="480" spans="2:79">
      <c r="B480" s="1"/>
      <c r="C480" s="1"/>
      <c r="D480" s="1"/>
      <c r="E480" s="1"/>
      <c r="F480" s="1"/>
      <c r="G480" s="5"/>
      <c r="H480" s="1"/>
      <c r="I480" s="1"/>
      <c r="J480" s="5"/>
      <c r="K480" s="1"/>
      <c r="L480" s="1"/>
      <c r="M480" s="5"/>
      <c r="N480" s="5"/>
      <c r="O480" s="5"/>
      <c r="P480" s="5"/>
      <c r="Q480" s="5"/>
      <c r="R480" s="5"/>
      <c r="S480" s="70"/>
      <c r="T480" s="70"/>
      <c r="U480" s="70"/>
      <c r="V480" s="18"/>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1"/>
      <c r="BA480" s="1"/>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row>
    <row r="481" spans="2:79">
      <c r="B481" s="1"/>
      <c r="C481" s="1"/>
      <c r="D481" s="1"/>
      <c r="E481" s="1"/>
      <c r="F481" s="1"/>
      <c r="G481" s="5"/>
      <c r="H481" s="1"/>
      <c r="I481" s="1"/>
      <c r="J481" s="5"/>
      <c r="K481" s="1"/>
      <c r="L481" s="1"/>
      <c r="M481" s="5"/>
      <c r="N481" s="5"/>
      <c r="O481" s="5"/>
      <c r="P481" s="5"/>
      <c r="Q481" s="5"/>
      <c r="R481" s="5"/>
      <c r="S481" s="70"/>
      <c r="T481" s="70"/>
      <c r="U481" s="70"/>
      <c r="V481" s="18"/>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1"/>
      <c r="BA481" s="1"/>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row>
    <row r="482" spans="2:79">
      <c r="B482" s="1"/>
      <c r="C482" s="1"/>
      <c r="D482" s="1"/>
      <c r="E482" s="1"/>
      <c r="F482" s="1"/>
      <c r="G482" s="5"/>
      <c r="H482" s="1"/>
      <c r="I482" s="1"/>
      <c r="J482" s="5"/>
      <c r="K482" s="1"/>
      <c r="L482" s="1"/>
      <c r="M482" s="5"/>
      <c r="N482" s="5"/>
      <c r="O482" s="5"/>
      <c r="P482" s="5"/>
      <c r="Q482" s="5"/>
      <c r="R482" s="5"/>
      <c r="S482" s="70"/>
      <c r="T482" s="70"/>
      <c r="U482" s="70"/>
      <c r="V482" s="18"/>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1"/>
      <c r="BA482" s="1"/>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row>
    <row r="483" spans="2:79">
      <c r="B483" s="1"/>
      <c r="C483" s="1"/>
      <c r="D483" s="1"/>
      <c r="E483" s="1"/>
      <c r="F483" s="1"/>
      <c r="G483" s="5"/>
      <c r="H483" s="1"/>
      <c r="I483" s="1"/>
      <c r="J483" s="5"/>
      <c r="K483" s="1"/>
      <c r="L483" s="1"/>
      <c r="M483" s="5"/>
      <c r="N483" s="5"/>
      <c r="O483" s="5"/>
      <c r="P483" s="5"/>
      <c r="Q483" s="5"/>
      <c r="R483" s="5"/>
      <c r="S483" s="70"/>
      <c r="T483" s="70"/>
      <c r="U483" s="70"/>
      <c r="V483" s="18"/>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1"/>
      <c r="BA483" s="1"/>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row>
    <row r="484" spans="2:79">
      <c r="B484" s="1"/>
      <c r="C484" s="1"/>
      <c r="D484" s="1"/>
      <c r="E484" s="1"/>
      <c r="F484" s="1"/>
      <c r="G484" s="5"/>
      <c r="H484" s="1"/>
      <c r="I484" s="1"/>
      <c r="J484" s="5"/>
      <c r="K484" s="1"/>
      <c r="L484" s="1"/>
      <c r="M484" s="5"/>
      <c r="N484" s="5"/>
      <c r="O484" s="5"/>
      <c r="P484" s="5"/>
      <c r="Q484" s="5"/>
      <c r="R484" s="5"/>
      <c r="S484" s="70"/>
      <c r="T484" s="70"/>
      <c r="U484" s="70"/>
      <c r="V484" s="18"/>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1"/>
      <c r="BA484" s="1"/>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row>
    <row r="485" spans="2:79">
      <c r="B485" s="1"/>
      <c r="C485" s="1"/>
      <c r="D485" s="1"/>
      <c r="E485" s="1"/>
      <c r="F485" s="1"/>
      <c r="G485" s="5"/>
      <c r="H485" s="1"/>
      <c r="I485" s="1"/>
      <c r="J485" s="5"/>
      <c r="K485" s="1"/>
      <c r="L485" s="1"/>
      <c r="M485" s="5"/>
      <c r="N485" s="5"/>
      <c r="O485" s="5"/>
      <c r="P485" s="5"/>
      <c r="Q485" s="5"/>
      <c r="R485" s="5"/>
      <c r="S485" s="70"/>
      <c r="T485" s="70"/>
      <c r="U485" s="70"/>
      <c r="V485" s="18"/>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1"/>
      <c r="BA485" s="1"/>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row>
    <row r="486" spans="2:79">
      <c r="B486" s="1"/>
      <c r="C486" s="1"/>
      <c r="D486" s="1"/>
      <c r="E486" s="1"/>
      <c r="F486" s="1"/>
      <c r="G486" s="5"/>
      <c r="H486" s="1"/>
      <c r="I486" s="1"/>
      <c r="J486" s="5"/>
      <c r="K486" s="1"/>
      <c r="L486" s="1"/>
      <c r="M486" s="5"/>
      <c r="N486" s="5"/>
      <c r="O486" s="5"/>
      <c r="P486" s="5"/>
      <c r="Q486" s="5"/>
      <c r="R486" s="5"/>
      <c r="S486" s="70"/>
      <c r="T486" s="70"/>
      <c r="U486" s="70"/>
      <c r="V486" s="18"/>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1"/>
      <c r="BA486" s="1"/>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row>
    <row r="487" spans="2:79">
      <c r="B487" s="1"/>
      <c r="C487" s="1"/>
      <c r="D487" s="1"/>
      <c r="E487" s="1"/>
      <c r="F487" s="1"/>
      <c r="G487" s="5"/>
      <c r="H487" s="1"/>
      <c r="I487" s="1"/>
      <c r="J487" s="5"/>
      <c r="K487" s="1"/>
      <c r="L487" s="1"/>
      <c r="M487" s="5"/>
      <c r="N487" s="5"/>
      <c r="O487" s="5"/>
      <c r="P487" s="5"/>
      <c r="Q487" s="5"/>
      <c r="R487" s="5"/>
      <c r="S487" s="70"/>
      <c r="T487" s="70"/>
      <c r="U487" s="70"/>
      <c r="V487" s="18"/>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1"/>
      <c r="BA487" s="1"/>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row>
    <row r="488" spans="2:79">
      <c r="B488" s="1"/>
      <c r="C488" s="1"/>
      <c r="D488" s="1"/>
      <c r="E488" s="1"/>
      <c r="F488" s="1"/>
      <c r="G488" s="5"/>
      <c r="H488" s="1"/>
      <c r="I488" s="1"/>
      <c r="J488" s="5"/>
      <c r="K488" s="1"/>
      <c r="L488" s="1"/>
      <c r="M488" s="5"/>
      <c r="N488" s="5"/>
      <c r="O488" s="5"/>
      <c r="P488" s="5"/>
      <c r="Q488" s="5"/>
      <c r="R488" s="5"/>
      <c r="S488" s="70"/>
      <c r="T488" s="70"/>
      <c r="U488" s="70"/>
      <c r="V488" s="18"/>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1"/>
      <c r="BA488" s="1"/>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row>
    <row r="489" spans="2:79">
      <c r="B489" s="1"/>
      <c r="C489" s="1"/>
      <c r="D489" s="1"/>
      <c r="E489" s="1"/>
      <c r="F489" s="1"/>
      <c r="G489" s="5"/>
      <c r="H489" s="1"/>
      <c r="I489" s="1"/>
      <c r="J489" s="5"/>
      <c r="K489" s="1"/>
      <c r="L489" s="1"/>
      <c r="M489" s="5"/>
      <c r="N489" s="5"/>
      <c r="O489" s="5"/>
      <c r="P489" s="5"/>
      <c r="Q489" s="5"/>
      <c r="R489" s="5"/>
      <c r="S489" s="70"/>
      <c r="T489" s="70"/>
      <c r="U489" s="70"/>
      <c r="V489" s="18"/>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1"/>
      <c r="BA489" s="1"/>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row>
    <row r="490" spans="2:79">
      <c r="B490" s="1"/>
      <c r="C490" s="1"/>
      <c r="D490" s="1"/>
      <c r="E490" s="1"/>
      <c r="F490" s="1"/>
      <c r="G490" s="5"/>
      <c r="H490" s="1"/>
      <c r="I490" s="1"/>
      <c r="J490" s="5"/>
      <c r="K490" s="1"/>
      <c r="L490" s="1"/>
      <c r="M490" s="5"/>
      <c r="N490" s="5"/>
      <c r="O490" s="5"/>
      <c r="P490" s="5"/>
      <c r="Q490" s="5"/>
      <c r="R490" s="5"/>
      <c r="S490" s="70"/>
      <c r="T490" s="70"/>
      <c r="U490" s="70"/>
      <c r="V490" s="18"/>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1"/>
      <c r="BA490" s="1"/>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row>
    <row r="491" spans="2:79">
      <c r="B491" s="1"/>
      <c r="C491" s="1"/>
      <c r="D491" s="1"/>
      <c r="E491" s="1"/>
      <c r="F491" s="1"/>
      <c r="G491" s="5"/>
      <c r="H491" s="1"/>
      <c r="I491" s="1"/>
      <c r="J491" s="5"/>
      <c r="K491" s="1"/>
      <c r="L491" s="1"/>
      <c r="M491" s="5"/>
      <c r="N491" s="5"/>
      <c r="O491" s="5"/>
      <c r="P491" s="5"/>
      <c r="Q491" s="5"/>
      <c r="R491" s="5"/>
      <c r="S491" s="70"/>
      <c r="T491" s="70"/>
      <c r="U491" s="70"/>
      <c r="V491" s="18"/>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1"/>
      <c r="BA491" s="1"/>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row>
    <row r="492" spans="2:79">
      <c r="B492" s="1"/>
      <c r="C492" s="1"/>
      <c r="D492" s="1"/>
      <c r="E492" s="1"/>
      <c r="F492" s="1"/>
      <c r="G492" s="5"/>
      <c r="H492" s="1"/>
      <c r="I492" s="1"/>
      <c r="J492" s="5"/>
      <c r="K492" s="1"/>
      <c r="L492" s="1"/>
      <c r="M492" s="5"/>
      <c r="N492" s="5"/>
      <c r="O492" s="5"/>
      <c r="P492" s="5"/>
      <c r="Q492" s="5"/>
      <c r="R492" s="5"/>
      <c r="S492" s="70"/>
      <c r="T492" s="70"/>
      <c r="U492" s="70"/>
      <c r="V492" s="18"/>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1"/>
      <c r="BA492" s="1"/>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row>
    <row r="493" spans="2:79">
      <c r="B493" s="1"/>
      <c r="C493" s="1"/>
      <c r="D493" s="1"/>
      <c r="E493" s="1"/>
      <c r="F493" s="1"/>
      <c r="G493" s="5"/>
      <c r="H493" s="1"/>
      <c r="I493" s="1"/>
      <c r="J493" s="5"/>
      <c r="K493" s="1"/>
      <c r="L493" s="1"/>
      <c r="M493" s="5"/>
      <c r="N493" s="5"/>
      <c r="O493" s="5"/>
      <c r="P493" s="5"/>
      <c r="Q493" s="5"/>
      <c r="R493" s="5"/>
      <c r="S493" s="70"/>
      <c r="T493" s="70"/>
      <c r="U493" s="70"/>
      <c r="V493" s="18"/>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1"/>
      <c r="BA493" s="1"/>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row>
    <row r="494" spans="2:79">
      <c r="B494" s="1"/>
      <c r="C494" s="1"/>
      <c r="D494" s="1"/>
      <c r="E494" s="1"/>
      <c r="F494" s="1"/>
      <c r="G494" s="5"/>
      <c r="H494" s="1"/>
      <c r="I494" s="1"/>
      <c r="J494" s="5"/>
      <c r="K494" s="1"/>
      <c r="L494" s="1"/>
      <c r="M494" s="5"/>
      <c r="N494" s="5"/>
      <c r="O494" s="5"/>
      <c r="P494" s="5"/>
      <c r="Q494" s="5"/>
      <c r="R494" s="5"/>
      <c r="S494" s="70"/>
      <c r="T494" s="70"/>
      <c r="U494" s="70"/>
      <c r="V494" s="18"/>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1"/>
      <c r="BA494" s="1"/>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row>
    <row r="495" spans="2:79">
      <c r="B495" s="1"/>
      <c r="C495" s="1"/>
      <c r="D495" s="1"/>
      <c r="E495" s="1"/>
      <c r="F495" s="1"/>
      <c r="G495" s="5"/>
      <c r="H495" s="1"/>
      <c r="I495" s="1"/>
      <c r="J495" s="5"/>
      <c r="K495" s="1"/>
      <c r="L495" s="1"/>
      <c r="M495" s="5"/>
      <c r="N495" s="5"/>
      <c r="O495" s="5"/>
      <c r="P495" s="5"/>
      <c r="Q495" s="5"/>
      <c r="R495" s="5"/>
      <c r="S495" s="70"/>
      <c r="T495" s="70"/>
      <c r="U495" s="70"/>
      <c r="V495" s="18"/>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1"/>
      <c r="BA495" s="1"/>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row>
    <row r="496" spans="2:79">
      <c r="B496" s="1"/>
      <c r="C496" s="1"/>
      <c r="D496" s="1"/>
      <c r="E496" s="1"/>
      <c r="F496" s="1"/>
      <c r="G496" s="5"/>
      <c r="H496" s="1"/>
      <c r="I496" s="1"/>
      <c r="J496" s="5"/>
      <c r="K496" s="1"/>
      <c r="L496" s="1"/>
      <c r="M496" s="5"/>
      <c r="N496" s="5"/>
      <c r="O496" s="5"/>
      <c r="P496" s="5"/>
      <c r="Q496" s="5"/>
      <c r="R496" s="5"/>
      <c r="S496" s="70"/>
      <c r="T496" s="70"/>
      <c r="U496" s="70"/>
      <c r="V496" s="18"/>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1"/>
      <c r="BA496" s="1"/>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row>
    <row r="497" spans="2:79">
      <c r="B497" s="1"/>
      <c r="C497" s="1"/>
      <c r="D497" s="1"/>
      <c r="E497" s="1"/>
      <c r="F497" s="1"/>
      <c r="G497" s="5"/>
      <c r="H497" s="1"/>
      <c r="I497" s="1"/>
      <c r="J497" s="5"/>
      <c r="K497" s="1"/>
      <c r="L497" s="1"/>
      <c r="M497" s="5"/>
      <c r="N497" s="5"/>
      <c r="O497" s="5"/>
      <c r="P497" s="5"/>
      <c r="Q497" s="5"/>
      <c r="R497" s="5"/>
      <c r="S497" s="70"/>
      <c r="T497" s="70"/>
      <c r="U497" s="70"/>
      <c r="V497" s="18"/>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1"/>
      <c r="BA497" s="1"/>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row>
    <row r="498" spans="2:79">
      <c r="B498" s="1"/>
      <c r="C498" s="1"/>
      <c r="D498" s="1"/>
      <c r="E498" s="1"/>
      <c r="F498" s="1"/>
      <c r="G498" s="5"/>
      <c r="H498" s="1"/>
      <c r="I498" s="1"/>
      <c r="J498" s="5"/>
      <c r="K498" s="1"/>
      <c r="L498" s="1"/>
      <c r="M498" s="5"/>
      <c r="N498" s="5"/>
      <c r="O498" s="5"/>
      <c r="P498" s="5"/>
      <c r="Q498" s="5"/>
      <c r="R498" s="5"/>
      <c r="S498" s="70"/>
      <c r="T498" s="70"/>
      <c r="U498" s="70"/>
      <c r="V498" s="18"/>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1"/>
      <c r="BA498" s="1"/>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row>
    <row r="499" spans="2:79">
      <c r="B499" s="1"/>
      <c r="C499" s="1"/>
      <c r="D499" s="1"/>
      <c r="E499" s="1"/>
      <c r="F499" s="1"/>
      <c r="G499" s="5"/>
      <c r="H499" s="1"/>
      <c r="I499" s="1"/>
      <c r="J499" s="5"/>
      <c r="K499" s="1"/>
      <c r="L499" s="1"/>
      <c r="M499" s="5"/>
      <c r="N499" s="5"/>
      <c r="O499" s="5"/>
      <c r="P499" s="5"/>
      <c r="Q499" s="5"/>
      <c r="R499" s="5"/>
      <c r="S499" s="70"/>
      <c r="T499" s="70"/>
      <c r="U499" s="70"/>
      <c r="V499" s="18"/>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1"/>
      <c r="BA499" s="1"/>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row>
    <row r="500" spans="2:79">
      <c r="B500" s="1"/>
      <c r="C500" s="1"/>
      <c r="D500" s="1"/>
      <c r="E500" s="1"/>
      <c r="F500" s="1"/>
      <c r="G500" s="5"/>
      <c r="H500" s="1"/>
      <c r="I500" s="1"/>
      <c r="J500" s="5"/>
      <c r="K500" s="1"/>
      <c r="L500" s="1"/>
      <c r="M500" s="5"/>
      <c r="N500" s="5"/>
      <c r="O500" s="5"/>
      <c r="P500" s="5"/>
      <c r="Q500" s="5"/>
      <c r="R500" s="5"/>
      <c r="S500" s="70"/>
      <c r="T500" s="70"/>
      <c r="U500" s="70"/>
      <c r="V500" s="18"/>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1"/>
      <c r="BA500" s="1"/>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row>
    <row r="501" spans="2:79">
      <c r="B501" s="1"/>
      <c r="C501" s="1"/>
      <c r="D501" s="1"/>
      <c r="E501" s="1"/>
      <c r="F501" s="1"/>
      <c r="G501" s="5"/>
      <c r="H501" s="1"/>
      <c r="I501" s="1"/>
      <c r="J501" s="5"/>
      <c r="K501" s="1"/>
      <c r="L501" s="1"/>
      <c r="M501" s="5"/>
      <c r="N501" s="5"/>
      <c r="O501" s="5"/>
      <c r="P501" s="5"/>
      <c r="Q501" s="5"/>
      <c r="R501" s="5"/>
      <c r="S501" s="70"/>
      <c r="T501" s="70"/>
      <c r="U501" s="70"/>
      <c r="V501" s="18"/>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1"/>
      <c r="BA501" s="1"/>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row>
    <row r="502" spans="2:79">
      <c r="B502" s="1"/>
      <c r="C502" s="1"/>
      <c r="D502" s="1"/>
      <c r="E502" s="1"/>
      <c r="F502" s="1"/>
      <c r="G502" s="5"/>
      <c r="H502" s="1"/>
      <c r="I502" s="1"/>
      <c r="J502" s="5"/>
      <c r="K502" s="1"/>
      <c r="L502" s="1"/>
      <c r="M502" s="5"/>
      <c r="N502" s="5"/>
      <c r="O502" s="5"/>
      <c r="P502" s="5"/>
      <c r="Q502" s="5"/>
      <c r="R502" s="5"/>
      <c r="S502" s="70"/>
      <c r="T502" s="70"/>
      <c r="U502" s="70"/>
      <c r="V502" s="18"/>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1"/>
      <c r="BA502" s="1"/>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row>
    <row r="503" spans="2:79">
      <c r="B503" s="1"/>
      <c r="C503" s="1"/>
      <c r="D503" s="1"/>
      <c r="E503" s="1"/>
      <c r="F503" s="1"/>
      <c r="G503" s="5"/>
      <c r="H503" s="1"/>
      <c r="I503" s="1"/>
      <c r="J503" s="5"/>
      <c r="K503" s="1"/>
      <c r="L503" s="1"/>
      <c r="M503" s="5"/>
      <c r="N503" s="5"/>
      <c r="O503" s="5"/>
      <c r="P503" s="5"/>
      <c r="Q503" s="5"/>
      <c r="R503" s="5"/>
      <c r="S503" s="70"/>
      <c r="T503" s="70"/>
      <c r="U503" s="70"/>
      <c r="V503" s="18"/>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1"/>
      <c r="BA503" s="1"/>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row>
    <row r="504" spans="2:79">
      <c r="B504" s="1"/>
      <c r="C504" s="1"/>
      <c r="D504" s="1"/>
      <c r="E504" s="1"/>
      <c r="F504" s="1"/>
      <c r="G504" s="5"/>
      <c r="H504" s="1"/>
      <c r="I504" s="1"/>
      <c r="J504" s="5"/>
      <c r="K504" s="1"/>
      <c r="L504" s="1"/>
      <c r="M504" s="5"/>
      <c r="N504" s="5"/>
      <c r="O504" s="5"/>
      <c r="P504" s="5"/>
      <c r="Q504" s="5"/>
      <c r="R504" s="5"/>
      <c r="S504" s="70"/>
      <c r="T504" s="70"/>
      <c r="U504" s="70"/>
      <c r="V504" s="18"/>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1"/>
      <c r="BA504" s="1"/>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row>
    <row r="505" spans="2:79">
      <c r="B505" s="1"/>
      <c r="C505" s="1"/>
      <c r="D505" s="1"/>
      <c r="E505" s="1"/>
      <c r="F505" s="1"/>
      <c r="G505" s="5"/>
      <c r="H505" s="1"/>
      <c r="I505" s="1"/>
      <c r="J505" s="5"/>
      <c r="K505" s="1"/>
      <c r="L505" s="1"/>
      <c r="M505" s="5"/>
      <c r="N505" s="5"/>
      <c r="O505" s="5"/>
      <c r="P505" s="5"/>
      <c r="Q505" s="5"/>
      <c r="R505" s="5"/>
      <c r="S505" s="70"/>
      <c r="T505" s="70"/>
      <c r="U505" s="70"/>
      <c r="V505" s="18"/>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1"/>
      <c r="BA505" s="1"/>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row>
    <row r="506" spans="2:79">
      <c r="B506" s="1"/>
      <c r="C506" s="1"/>
      <c r="D506" s="1"/>
      <c r="E506" s="1"/>
      <c r="F506" s="1"/>
      <c r="G506" s="5"/>
      <c r="H506" s="1"/>
      <c r="I506" s="1"/>
      <c r="J506" s="5"/>
      <c r="K506" s="1"/>
      <c r="L506" s="1"/>
      <c r="M506" s="5"/>
      <c r="N506" s="5"/>
      <c r="O506" s="5"/>
      <c r="P506" s="5"/>
      <c r="Q506" s="5"/>
      <c r="R506" s="5"/>
      <c r="S506" s="70"/>
      <c r="T506" s="70"/>
      <c r="U506" s="70"/>
      <c r="V506" s="18"/>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1"/>
      <c r="BA506" s="1"/>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row>
    <row r="507" spans="2:79">
      <c r="B507" s="1"/>
      <c r="C507" s="1"/>
      <c r="D507" s="1"/>
      <c r="E507" s="1"/>
      <c r="F507" s="1"/>
      <c r="G507" s="5"/>
      <c r="H507" s="1"/>
      <c r="I507" s="1"/>
      <c r="J507" s="5"/>
      <c r="K507" s="1"/>
      <c r="L507" s="1"/>
      <c r="M507" s="5"/>
      <c r="N507" s="5"/>
      <c r="O507" s="5"/>
      <c r="P507" s="5"/>
      <c r="Q507" s="5"/>
      <c r="R507" s="5"/>
      <c r="S507" s="70"/>
      <c r="T507" s="70"/>
      <c r="U507" s="70"/>
      <c r="V507" s="18"/>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1"/>
      <c r="BA507" s="1"/>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row>
    <row r="508" spans="2:79">
      <c r="B508" s="1"/>
      <c r="C508" s="1"/>
      <c r="D508" s="1"/>
      <c r="E508" s="1"/>
      <c r="F508" s="1"/>
      <c r="G508" s="5"/>
      <c r="H508" s="1"/>
      <c r="I508" s="1"/>
      <c r="J508" s="5"/>
      <c r="K508" s="1"/>
      <c r="L508" s="1"/>
      <c r="M508" s="5"/>
      <c r="N508" s="5"/>
      <c r="O508" s="5"/>
      <c r="P508" s="5"/>
      <c r="Q508" s="5"/>
      <c r="R508" s="5"/>
      <c r="S508" s="70"/>
      <c r="T508" s="70"/>
      <c r="U508" s="70"/>
      <c r="V508" s="18"/>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1"/>
      <c r="BA508" s="1"/>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row>
    <row r="509" spans="2:79">
      <c r="B509" s="1"/>
      <c r="C509" s="1"/>
      <c r="D509" s="1"/>
      <c r="E509" s="1"/>
      <c r="F509" s="1"/>
      <c r="G509" s="5"/>
      <c r="H509" s="1"/>
      <c r="I509" s="1"/>
      <c r="J509" s="5"/>
      <c r="K509" s="1"/>
      <c r="L509" s="1"/>
      <c r="M509" s="5"/>
      <c r="N509" s="5"/>
      <c r="O509" s="5"/>
      <c r="P509" s="5"/>
      <c r="Q509" s="5"/>
      <c r="R509" s="5"/>
      <c r="S509" s="70"/>
      <c r="T509" s="70"/>
      <c r="U509" s="70"/>
      <c r="V509" s="18"/>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1"/>
      <c r="BA509" s="1"/>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row>
    <row r="510" spans="2:79">
      <c r="B510" s="1"/>
      <c r="C510" s="1"/>
      <c r="D510" s="1"/>
      <c r="E510" s="1"/>
      <c r="F510" s="1"/>
      <c r="G510" s="5"/>
      <c r="H510" s="1"/>
      <c r="I510" s="1"/>
      <c r="J510" s="5"/>
      <c r="K510" s="1"/>
      <c r="L510" s="1"/>
      <c r="M510" s="5"/>
      <c r="N510" s="5"/>
      <c r="O510" s="5"/>
      <c r="P510" s="5"/>
      <c r="Q510" s="5"/>
      <c r="R510" s="5"/>
      <c r="S510" s="70"/>
      <c r="T510" s="70"/>
      <c r="U510" s="70"/>
      <c r="V510" s="18"/>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1"/>
      <c r="BA510" s="1"/>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row>
    <row r="511" spans="2:79">
      <c r="B511" s="1"/>
      <c r="C511" s="1"/>
      <c r="D511" s="1"/>
      <c r="E511" s="1"/>
      <c r="F511" s="1"/>
      <c r="G511" s="5"/>
      <c r="H511" s="1"/>
      <c r="I511" s="1"/>
      <c r="J511" s="5"/>
      <c r="K511" s="1"/>
      <c r="L511" s="1"/>
      <c r="M511" s="5"/>
      <c r="N511" s="5"/>
      <c r="O511" s="5"/>
      <c r="P511" s="5"/>
      <c r="Q511" s="5"/>
      <c r="R511" s="5"/>
      <c r="S511" s="70"/>
      <c r="T511" s="70"/>
      <c r="U511" s="70"/>
      <c r="V511" s="18"/>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1"/>
      <c r="BA511" s="1"/>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row>
    <row r="512" spans="2:79">
      <c r="B512" s="1"/>
      <c r="C512" s="1"/>
      <c r="D512" s="1"/>
      <c r="E512" s="1"/>
      <c r="F512" s="1"/>
      <c r="G512" s="5"/>
      <c r="H512" s="1"/>
      <c r="I512" s="1"/>
      <c r="J512" s="5"/>
      <c r="K512" s="1"/>
      <c r="L512" s="1"/>
      <c r="M512" s="5"/>
      <c r="N512" s="5"/>
      <c r="O512" s="5"/>
      <c r="P512" s="5"/>
      <c r="Q512" s="5"/>
      <c r="R512" s="5"/>
      <c r="S512" s="70"/>
      <c r="T512" s="70"/>
      <c r="U512" s="70"/>
      <c r="V512" s="18"/>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1"/>
      <c r="BA512" s="1"/>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row>
    <row r="513" spans="2:79">
      <c r="B513" s="1"/>
      <c r="C513" s="1"/>
      <c r="D513" s="1"/>
      <c r="E513" s="1"/>
      <c r="F513" s="1"/>
      <c r="G513" s="5"/>
      <c r="H513" s="1"/>
      <c r="I513" s="1"/>
      <c r="J513" s="5"/>
      <c r="K513" s="1"/>
      <c r="L513" s="1"/>
      <c r="M513" s="5"/>
      <c r="N513" s="5"/>
      <c r="O513" s="5"/>
      <c r="P513" s="5"/>
      <c r="Q513" s="5"/>
      <c r="R513" s="5"/>
      <c r="S513" s="70"/>
      <c r="T513" s="70"/>
      <c r="U513" s="70"/>
      <c r="V513" s="18"/>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1"/>
      <c r="BA513" s="1"/>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row>
    <row r="514" spans="2:79">
      <c r="B514" s="1"/>
      <c r="C514" s="1"/>
      <c r="D514" s="1"/>
      <c r="E514" s="1"/>
      <c r="F514" s="1"/>
      <c r="G514" s="5"/>
      <c r="H514" s="1"/>
      <c r="I514" s="1"/>
      <c r="J514" s="5"/>
      <c r="K514" s="1"/>
      <c r="L514" s="1"/>
      <c r="M514" s="5"/>
      <c r="N514" s="5"/>
      <c r="O514" s="5"/>
      <c r="P514" s="5"/>
      <c r="Q514" s="5"/>
      <c r="R514" s="5"/>
      <c r="S514" s="70"/>
      <c r="T514" s="70"/>
      <c r="U514" s="70"/>
      <c r="V514" s="18"/>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1"/>
      <c r="BA514" s="1"/>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row>
    <row r="515" spans="2:79">
      <c r="B515" s="1"/>
      <c r="C515" s="1"/>
      <c r="D515" s="1"/>
      <c r="E515" s="1"/>
      <c r="F515" s="1"/>
      <c r="G515" s="5"/>
      <c r="H515" s="1"/>
      <c r="I515" s="1"/>
      <c r="J515" s="5"/>
      <c r="K515" s="1"/>
      <c r="L515" s="1"/>
      <c r="M515" s="5"/>
      <c r="N515" s="5"/>
      <c r="O515" s="5"/>
      <c r="P515" s="5"/>
      <c r="Q515" s="5"/>
      <c r="R515" s="5"/>
      <c r="S515" s="70"/>
      <c r="T515" s="70"/>
      <c r="U515" s="70"/>
      <c r="V515" s="18"/>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1"/>
      <c r="BA515" s="1"/>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row>
    <row r="516" spans="2:79">
      <c r="B516" s="1"/>
      <c r="C516" s="1"/>
      <c r="D516" s="1"/>
      <c r="E516" s="1"/>
      <c r="F516" s="1"/>
      <c r="G516" s="5"/>
      <c r="H516" s="1"/>
      <c r="I516" s="1"/>
      <c r="J516" s="5"/>
      <c r="K516" s="1"/>
      <c r="L516" s="1"/>
      <c r="M516" s="5"/>
      <c r="N516" s="5"/>
      <c r="O516" s="5"/>
      <c r="P516" s="5"/>
      <c r="Q516" s="5"/>
      <c r="R516" s="5"/>
      <c r="S516" s="70"/>
      <c r="T516" s="70"/>
      <c r="U516" s="70"/>
      <c r="V516" s="18"/>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1"/>
      <c r="BA516" s="1"/>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row>
    <row r="517" spans="2:79">
      <c r="B517" s="1"/>
      <c r="C517" s="1"/>
      <c r="D517" s="1"/>
      <c r="E517" s="1"/>
      <c r="F517" s="1"/>
      <c r="G517" s="5"/>
      <c r="H517" s="1"/>
      <c r="I517" s="1"/>
      <c r="J517" s="5"/>
      <c r="K517" s="1"/>
      <c r="L517" s="1"/>
      <c r="M517" s="5"/>
      <c r="N517" s="5"/>
      <c r="O517" s="5"/>
      <c r="P517" s="5"/>
      <c r="Q517" s="5"/>
      <c r="R517" s="5"/>
      <c r="S517" s="70"/>
      <c r="T517" s="70"/>
      <c r="U517" s="70"/>
      <c r="V517" s="18"/>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1"/>
      <c r="BA517" s="1"/>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row>
    <row r="518" spans="2:79">
      <c r="B518" s="1"/>
      <c r="C518" s="1"/>
      <c r="D518" s="1"/>
      <c r="E518" s="1"/>
      <c r="F518" s="1"/>
      <c r="G518" s="5"/>
      <c r="H518" s="1"/>
      <c r="I518" s="1"/>
      <c r="J518" s="5"/>
      <c r="K518" s="1"/>
      <c r="L518" s="1"/>
      <c r="M518" s="5"/>
      <c r="N518" s="5"/>
      <c r="O518" s="5"/>
      <c r="P518" s="5"/>
      <c r="Q518" s="5"/>
      <c r="R518" s="5"/>
      <c r="S518" s="70"/>
      <c r="T518" s="70"/>
      <c r="U518" s="70"/>
      <c r="V518" s="18"/>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1"/>
      <c r="BA518" s="1"/>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row>
    <row r="519" spans="2:79">
      <c r="B519" s="1"/>
      <c r="C519" s="1"/>
      <c r="D519" s="1"/>
      <c r="E519" s="1"/>
      <c r="F519" s="1"/>
      <c r="G519" s="5"/>
      <c r="H519" s="1"/>
      <c r="I519" s="1"/>
      <c r="J519" s="5"/>
      <c r="K519" s="1"/>
      <c r="L519" s="1"/>
      <c r="M519" s="5"/>
      <c r="N519" s="5"/>
      <c r="O519" s="5"/>
      <c r="P519" s="5"/>
      <c r="Q519" s="5"/>
      <c r="R519" s="5"/>
      <c r="S519" s="70"/>
      <c r="T519" s="70"/>
      <c r="U519" s="70"/>
      <c r="V519" s="18"/>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1"/>
      <c r="BA519" s="1"/>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row>
    <row r="520" spans="2:79">
      <c r="B520" s="1"/>
      <c r="C520" s="1"/>
      <c r="D520" s="1"/>
      <c r="E520" s="1"/>
      <c r="F520" s="1"/>
      <c r="G520" s="5"/>
      <c r="H520" s="1"/>
      <c r="I520" s="1"/>
      <c r="J520" s="5"/>
      <c r="K520" s="1"/>
      <c r="L520" s="1"/>
      <c r="M520" s="5"/>
      <c r="N520" s="5"/>
      <c r="O520" s="5"/>
      <c r="P520" s="5"/>
      <c r="Q520" s="5"/>
      <c r="R520" s="5"/>
      <c r="S520" s="70"/>
      <c r="T520" s="70"/>
      <c r="U520" s="70"/>
      <c r="V520" s="18"/>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1"/>
      <c r="BA520" s="1"/>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row>
    <row r="521" spans="2:79">
      <c r="B521" s="1"/>
      <c r="C521" s="1"/>
      <c r="D521" s="1"/>
      <c r="E521" s="1"/>
      <c r="F521" s="1"/>
      <c r="G521" s="5"/>
      <c r="H521" s="1"/>
      <c r="I521" s="1"/>
      <c r="J521" s="5"/>
      <c r="K521" s="1"/>
      <c r="L521" s="1"/>
      <c r="M521" s="5"/>
      <c r="N521" s="5"/>
      <c r="O521" s="5"/>
      <c r="P521" s="5"/>
      <c r="Q521" s="5"/>
      <c r="R521" s="5"/>
      <c r="S521" s="70"/>
      <c r="T521" s="70"/>
      <c r="U521" s="70"/>
      <c r="V521" s="18"/>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1"/>
      <c r="BA521" s="1"/>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row>
    <row r="522" spans="2:79">
      <c r="B522" s="1"/>
      <c r="C522" s="1"/>
      <c r="D522" s="1"/>
      <c r="E522" s="1"/>
      <c r="F522" s="1"/>
      <c r="G522" s="5"/>
      <c r="H522" s="1"/>
      <c r="I522" s="1"/>
      <c r="J522" s="5"/>
      <c r="K522" s="1"/>
      <c r="L522" s="1"/>
      <c r="M522" s="5"/>
      <c r="N522" s="5"/>
      <c r="O522" s="5"/>
      <c r="P522" s="5"/>
      <c r="Q522" s="5"/>
      <c r="R522" s="5"/>
      <c r="S522" s="70"/>
      <c r="T522" s="70"/>
      <c r="U522" s="70"/>
      <c r="V522" s="18"/>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1"/>
      <c r="BA522" s="1"/>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row>
    <row r="523" spans="2:79">
      <c r="B523" s="1"/>
      <c r="C523" s="1"/>
      <c r="D523" s="1"/>
      <c r="E523" s="1"/>
      <c r="F523" s="1"/>
      <c r="G523" s="5"/>
      <c r="H523" s="1"/>
      <c r="I523" s="1"/>
      <c r="J523" s="5"/>
      <c r="K523" s="1"/>
      <c r="L523" s="1"/>
      <c r="M523" s="5"/>
      <c r="N523" s="5"/>
      <c r="O523" s="5"/>
      <c r="P523" s="5"/>
      <c r="Q523" s="5"/>
      <c r="R523" s="5"/>
      <c r="S523" s="70"/>
      <c r="T523" s="70"/>
      <c r="U523" s="70"/>
      <c r="V523" s="18"/>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1"/>
      <c r="BA523" s="1"/>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row>
    <row r="524" spans="2:79">
      <c r="B524" s="1"/>
      <c r="C524" s="1"/>
      <c r="D524" s="1"/>
      <c r="E524" s="1"/>
      <c r="F524" s="1"/>
      <c r="G524" s="5"/>
      <c r="H524" s="1"/>
      <c r="I524" s="1"/>
      <c r="J524" s="5"/>
      <c r="K524" s="1"/>
      <c r="L524" s="1"/>
      <c r="M524" s="5"/>
      <c r="N524" s="5"/>
      <c r="O524" s="5"/>
      <c r="P524" s="5"/>
      <c r="Q524" s="5"/>
      <c r="R524" s="5"/>
      <c r="S524" s="70"/>
      <c r="T524" s="70"/>
      <c r="U524" s="70"/>
      <c r="V524" s="18"/>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1"/>
      <c r="BA524" s="1"/>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row>
    <row r="525" spans="2:79">
      <c r="B525" s="1"/>
      <c r="C525" s="1"/>
      <c r="D525" s="1"/>
      <c r="E525" s="1"/>
      <c r="F525" s="1"/>
      <c r="G525" s="5"/>
      <c r="H525" s="1"/>
      <c r="I525" s="1"/>
      <c r="J525" s="5"/>
      <c r="K525" s="1"/>
      <c r="L525" s="1"/>
      <c r="M525" s="5"/>
      <c r="N525" s="5"/>
      <c r="O525" s="5"/>
      <c r="P525" s="5"/>
      <c r="Q525" s="5"/>
      <c r="R525" s="5"/>
      <c r="S525" s="70"/>
      <c r="T525" s="70"/>
      <c r="U525" s="70"/>
      <c r="V525" s="18"/>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1"/>
      <c r="BA525" s="1"/>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row>
    <row r="526" spans="2:79">
      <c r="B526" s="1"/>
      <c r="C526" s="1"/>
      <c r="D526" s="1"/>
      <c r="E526" s="1"/>
      <c r="F526" s="1"/>
      <c r="G526" s="5"/>
      <c r="H526" s="1"/>
      <c r="I526" s="1"/>
      <c r="J526" s="5"/>
      <c r="K526" s="1"/>
      <c r="L526" s="1"/>
      <c r="M526" s="5"/>
      <c r="N526" s="5"/>
      <c r="O526" s="5"/>
      <c r="P526" s="5"/>
      <c r="Q526" s="5"/>
      <c r="R526" s="5"/>
      <c r="S526" s="70"/>
      <c r="T526" s="70"/>
      <c r="U526" s="70"/>
      <c r="V526" s="18"/>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1"/>
      <c r="BA526" s="1"/>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row>
    <row r="527" spans="2:79">
      <c r="B527" s="1"/>
      <c r="C527" s="1"/>
      <c r="D527" s="1"/>
      <c r="E527" s="1"/>
      <c r="F527" s="1"/>
      <c r="G527" s="5"/>
      <c r="H527" s="1"/>
      <c r="I527" s="1"/>
      <c r="J527" s="5"/>
      <c r="K527" s="1"/>
      <c r="L527" s="1"/>
      <c r="M527" s="5"/>
      <c r="N527" s="5"/>
      <c r="O527" s="5"/>
      <c r="P527" s="5"/>
      <c r="Q527" s="5"/>
      <c r="R527" s="5"/>
      <c r="S527" s="70"/>
      <c r="T527" s="70"/>
      <c r="U527" s="70"/>
      <c r="V527" s="18"/>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1"/>
      <c r="BA527" s="1"/>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row>
    <row r="528" spans="2:79">
      <c r="B528" s="1"/>
      <c r="C528" s="1"/>
      <c r="D528" s="1"/>
      <c r="E528" s="1"/>
      <c r="F528" s="1"/>
      <c r="G528" s="5"/>
      <c r="H528" s="1"/>
      <c r="I528" s="1"/>
      <c r="J528" s="5"/>
      <c r="K528" s="1"/>
      <c r="L528" s="1"/>
      <c r="M528" s="5"/>
      <c r="N528" s="5"/>
      <c r="O528" s="5"/>
      <c r="P528" s="5"/>
      <c r="Q528" s="5"/>
      <c r="R528" s="5"/>
      <c r="S528" s="70"/>
      <c r="T528" s="70"/>
      <c r="U528" s="70"/>
      <c r="V528" s="18"/>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1"/>
      <c r="BA528" s="1"/>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row>
    <row r="529" spans="2:79">
      <c r="B529" s="1"/>
      <c r="C529" s="1"/>
      <c r="D529" s="1"/>
      <c r="E529" s="1"/>
      <c r="F529" s="1"/>
      <c r="G529" s="5"/>
      <c r="H529" s="1"/>
      <c r="I529" s="1"/>
      <c r="J529" s="5"/>
      <c r="K529" s="1"/>
      <c r="L529" s="1"/>
      <c r="M529" s="5"/>
      <c r="N529" s="5"/>
      <c r="O529" s="5"/>
      <c r="P529" s="5"/>
      <c r="Q529" s="5"/>
      <c r="R529" s="5"/>
      <c r="S529" s="70"/>
      <c r="T529" s="70"/>
      <c r="U529" s="70"/>
      <c r="V529" s="18"/>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1"/>
      <c r="BA529" s="1"/>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row>
    <row r="530" spans="2:79">
      <c r="B530" s="1"/>
      <c r="C530" s="1"/>
      <c r="D530" s="1"/>
      <c r="E530" s="1"/>
      <c r="F530" s="1"/>
      <c r="G530" s="5"/>
      <c r="H530" s="1"/>
      <c r="I530" s="1"/>
      <c r="J530" s="5"/>
      <c r="K530" s="1"/>
      <c r="L530" s="1"/>
      <c r="M530" s="5"/>
      <c r="N530" s="5"/>
      <c r="O530" s="5"/>
      <c r="P530" s="5"/>
      <c r="Q530" s="5"/>
      <c r="R530" s="5"/>
      <c r="S530" s="70"/>
      <c r="T530" s="70"/>
      <c r="U530" s="70"/>
      <c r="V530" s="18"/>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1"/>
      <c r="BA530" s="1"/>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row>
    <row r="531" spans="2:79">
      <c r="B531" s="1"/>
      <c r="C531" s="1"/>
      <c r="D531" s="1"/>
      <c r="E531" s="1"/>
      <c r="F531" s="1"/>
      <c r="G531" s="5"/>
      <c r="H531" s="1"/>
      <c r="I531" s="1"/>
      <c r="J531" s="5"/>
      <c r="K531" s="1"/>
      <c r="L531" s="1"/>
      <c r="M531" s="5"/>
      <c r="N531" s="5"/>
      <c r="O531" s="5"/>
      <c r="P531" s="5"/>
      <c r="Q531" s="5"/>
      <c r="R531" s="5"/>
      <c r="S531" s="70"/>
      <c r="T531" s="70"/>
      <c r="U531" s="70"/>
      <c r="V531" s="18"/>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1"/>
      <c r="BA531" s="1"/>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row>
    <row r="532" spans="2:79">
      <c r="B532" s="1"/>
      <c r="C532" s="1"/>
      <c r="D532" s="1"/>
      <c r="E532" s="1"/>
      <c r="F532" s="1"/>
      <c r="G532" s="5"/>
      <c r="H532" s="1"/>
      <c r="I532" s="1"/>
      <c r="J532" s="5"/>
      <c r="K532" s="1"/>
      <c r="L532" s="1"/>
      <c r="M532" s="5"/>
      <c r="N532" s="5"/>
      <c r="O532" s="5"/>
      <c r="P532" s="5"/>
      <c r="Q532" s="5"/>
      <c r="R532" s="5"/>
      <c r="S532" s="70"/>
      <c r="T532" s="70"/>
      <c r="U532" s="70"/>
      <c r="V532" s="18"/>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1"/>
      <c r="BA532" s="1"/>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row>
    <row r="533" spans="2:79">
      <c r="B533" s="1"/>
      <c r="C533" s="1"/>
      <c r="D533" s="1"/>
      <c r="E533" s="1"/>
      <c r="F533" s="1"/>
      <c r="G533" s="5"/>
      <c r="H533" s="1"/>
      <c r="I533" s="1"/>
      <c r="J533" s="5"/>
      <c r="K533" s="1"/>
      <c r="L533" s="1"/>
      <c r="M533" s="5"/>
      <c r="N533" s="5"/>
      <c r="O533" s="5"/>
      <c r="P533" s="5"/>
      <c r="Q533" s="5"/>
      <c r="R533" s="5"/>
      <c r="S533" s="70"/>
      <c r="T533" s="70"/>
      <c r="U533" s="70"/>
      <c r="V533" s="18"/>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1"/>
      <c r="BA533" s="1"/>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row>
    <row r="534" spans="2:79">
      <c r="B534" s="1"/>
      <c r="C534" s="1"/>
      <c r="D534" s="1"/>
      <c r="E534" s="1"/>
      <c r="F534" s="1"/>
      <c r="G534" s="5"/>
      <c r="H534" s="1"/>
      <c r="I534" s="1"/>
      <c r="J534" s="5"/>
      <c r="K534" s="1"/>
      <c r="L534" s="1"/>
      <c r="M534" s="5"/>
      <c r="N534" s="5"/>
      <c r="O534" s="5"/>
      <c r="P534" s="5"/>
      <c r="Q534" s="5"/>
      <c r="R534" s="5"/>
      <c r="S534" s="70"/>
      <c r="T534" s="70"/>
      <c r="U534" s="70"/>
      <c r="V534" s="18"/>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1"/>
      <c r="BA534" s="1"/>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row>
    <row r="535" spans="2:79">
      <c r="B535" s="1"/>
      <c r="C535" s="1"/>
      <c r="D535" s="1"/>
      <c r="E535" s="1"/>
      <c r="F535" s="1"/>
      <c r="G535" s="5"/>
      <c r="H535" s="1"/>
      <c r="I535" s="1"/>
      <c r="J535" s="5"/>
      <c r="K535" s="1"/>
      <c r="L535" s="1"/>
      <c r="M535" s="5"/>
      <c r="N535" s="5"/>
      <c r="O535" s="5"/>
      <c r="P535" s="5"/>
      <c r="Q535" s="5"/>
      <c r="R535" s="5"/>
      <c r="S535" s="70"/>
      <c r="T535" s="70"/>
      <c r="U535" s="70"/>
      <c r="V535" s="18"/>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1"/>
      <c r="BA535" s="1"/>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row>
    <row r="536" spans="2:79">
      <c r="B536" s="1"/>
      <c r="C536" s="1"/>
      <c r="D536" s="1"/>
      <c r="E536" s="1"/>
      <c r="F536" s="1"/>
      <c r="G536" s="5"/>
      <c r="H536" s="1"/>
      <c r="I536" s="1"/>
      <c r="J536" s="5"/>
      <c r="K536" s="1"/>
      <c r="L536" s="1"/>
      <c r="M536" s="5"/>
      <c r="N536" s="5"/>
      <c r="O536" s="5"/>
      <c r="P536" s="5"/>
      <c r="Q536" s="5"/>
      <c r="R536" s="5"/>
      <c r="S536" s="70"/>
      <c r="T536" s="70"/>
      <c r="U536" s="70"/>
      <c r="V536" s="18"/>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1"/>
      <c r="BA536" s="1"/>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row>
    <row r="537" spans="2:79">
      <c r="B537" s="1"/>
      <c r="C537" s="1"/>
      <c r="D537" s="1"/>
      <c r="E537" s="1"/>
      <c r="F537" s="1"/>
      <c r="G537" s="5"/>
      <c r="H537" s="1"/>
      <c r="I537" s="1"/>
      <c r="J537" s="5"/>
      <c r="K537" s="1"/>
      <c r="L537" s="1"/>
      <c r="M537" s="5"/>
      <c r="N537" s="5"/>
      <c r="O537" s="5"/>
      <c r="P537" s="5"/>
      <c r="Q537" s="5"/>
      <c r="R537" s="5"/>
      <c r="S537" s="70"/>
      <c r="T537" s="70"/>
      <c r="U537" s="70"/>
      <c r="V537" s="18"/>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1"/>
      <c r="BA537" s="1"/>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row>
    <row r="538" spans="2:79">
      <c r="B538" s="1"/>
      <c r="C538" s="1"/>
      <c r="D538" s="1"/>
      <c r="E538" s="1"/>
      <c r="F538" s="1"/>
      <c r="G538" s="5"/>
      <c r="H538" s="1"/>
      <c r="I538" s="1"/>
      <c r="J538" s="5"/>
      <c r="K538" s="1"/>
      <c r="L538" s="1"/>
      <c r="M538" s="5"/>
      <c r="N538" s="5"/>
      <c r="O538" s="5"/>
      <c r="P538" s="5"/>
      <c r="Q538" s="5"/>
      <c r="R538" s="5"/>
      <c r="S538" s="70"/>
      <c r="T538" s="70"/>
      <c r="U538" s="70"/>
      <c r="V538" s="18"/>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1"/>
      <c r="BA538" s="1"/>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row>
    <row r="539" spans="2:79">
      <c r="B539" s="1"/>
      <c r="C539" s="1"/>
      <c r="D539" s="1"/>
      <c r="E539" s="1"/>
      <c r="F539" s="1"/>
      <c r="G539" s="5"/>
      <c r="H539" s="1"/>
      <c r="I539" s="1"/>
      <c r="J539" s="5"/>
      <c r="K539" s="1"/>
      <c r="L539" s="1"/>
      <c r="M539" s="5"/>
      <c r="N539" s="5"/>
      <c r="O539" s="5"/>
      <c r="P539" s="5"/>
      <c r="Q539" s="5"/>
      <c r="R539" s="5"/>
      <c r="S539" s="70"/>
      <c r="T539" s="70"/>
      <c r="U539" s="70"/>
      <c r="V539" s="18"/>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1"/>
      <c r="BA539" s="1"/>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row>
    <row r="540" spans="2:79">
      <c r="B540" s="1"/>
      <c r="C540" s="1"/>
      <c r="D540" s="1"/>
      <c r="E540" s="1"/>
      <c r="F540" s="1"/>
      <c r="G540" s="5"/>
      <c r="H540" s="1"/>
      <c r="I540" s="1"/>
      <c r="J540" s="5"/>
      <c r="K540" s="1"/>
      <c r="L540" s="1"/>
      <c r="M540" s="5"/>
      <c r="N540" s="5"/>
      <c r="O540" s="5"/>
      <c r="P540" s="5"/>
      <c r="Q540" s="5"/>
      <c r="R540" s="5"/>
      <c r="S540" s="70"/>
      <c r="T540" s="70"/>
      <c r="U540" s="70"/>
      <c r="V540" s="18"/>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1"/>
      <c r="BA540" s="1"/>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row>
    <row r="541" spans="2:79">
      <c r="B541" s="1"/>
      <c r="C541" s="1"/>
      <c r="D541" s="1"/>
      <c r="E541" s="1"/>
      <c r="F541" s="1"/>
      <c r="G541" s="5"/>
      <c r="H541" s="1"/>
      <c r="I541" s="1"/>
      <c r="J541" s="5"/>
      <c r="K541" s="1"/>
      <c r="L541" s="1"/>
      <c r="M541" s="5"/>
      <c r="N541" s="5"/>
      <c r="O541" s="5"/>
      <c r="P541" s="5"/>
      <c r="Q541" s="5"/>
      <c r="R541" s="5"/>
      <c r="S541" s="70"/>
      <c r="T541" s="70"/>
      <c r="U541" s="70"/>
      <c r="V541" s="18"/>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1"/>
      <c r="BA541" s="1"/>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row>
    <row r="542" spans="2:79" hidden="1">
      <c r="B542" s="1"/>
      <c r="C542" s="1"/>
      <c r="D542" s="1"/>
      <c r="E542" s="1"/>
      <c r="F542" s="1"/>
      <c r="G542" s="5"/>
      <c r="H542" s="1"/>
      <c r="I542" s="1"/>
      <c r="J542" s="5"/>
      <c r="K542" s="1"/>
      <c r="L542" s="1"/>
      <c r="M542" s="5"/>
      <c r="N542" s="5"/>
      <c r="O542" s="5"/>
      <c r="P542" s="5"/>
      <c r="Q542" s="5"/>
      <c r="R542" s="5"/>
      <c r="S542" s="70"/>
      <c r="T542" s="70"/>
      <c r="U542" s="70"/>
      <c r="V542" s="18"/>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1"/>
      <c r="BA542" s="1"/>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row>
    <row r="543" spans="2:79">
      <c r="B543" s="1"/>
      <c r="C543" s="1"/>
      <c r="D543" s="1"/>
      <c r="E543" s="1"/>
      <c r="F543" s="1"/>
      <c r="G543" s="5"/>
      <c r="H543" s="1"/>
      <c r="I543" s="1"/>
      <c r="J543" s="5"/>
      <c r="K543" s="1"/>
      <c r="L543" s="1"/>
      <c r="M543" s="5"/>
      <c r="N543" s="5"/>
      <c r="O543" s="5"/>
      <c r="P543" s="5"/>
      <c r="Q543" s="5"/>
      <c r="R543" s="5"/>
      <c r="S543" s="70"/>
      <c r="T543" s="70"/>
      <c r="U543" s="70"/>
      <c r="V543" s="18"/>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1"/>
      <c r="BA543" s="1"/>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row>
    <row r="544" spans="2:79">
      <c r="B544" s="1"/>
      <c r="C544" s="1"/>
      <c r="D544" s="1"/>
      <c r="E544" s="1"/>
      <c r="F544" s="1"/>
      <c r="G544" s="5"/>
      <c r="H544" s="1"/>
      <c r="I544" s="1"/>
      <c r="J544" s="5"/>
      <c r="K544" s="1"/>
      <c r="L544" s="1"/>
      <c r="M544" s="5"/>
      <c r="N544" s="5"/>
      <c r="O544" s="5"/>
      <c r="P544" s="5"/>
      <c r="Q544" s="5"/>
      <c r="R544" s="5"/>
      <c r="S544" s="70"/>
      <c r="T544" s="70"/>
      <c r="U544" s="70"/>
      <c r="V544" s="18"/>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1"/>
      <c r="BA544" s="1"/>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row>
    <row r="545" spans="2:79">
      <c r="B545" s="1"/>
      <c r="C545" s="1"/>
      <c r="D545" s="1"/>
      <c r="E545" s="1"/>
      <c r="F545" s="1"/>
      <c r="G545" s="5"/>
      <c r="H545" s="1"/>
      <c r="I545" s="1"/>
      <c r="J545" s="5"/>
      <c r="K545" s="1"/>
      <c r="L545" s="1"/>
      <c r="M545" s="5"/>
      <c r="N545" s="5"/>
      <c r="O545" s="5"/>
      <c r="P545" s="5"/>
      <c r="Q545" s="5"/>
      <c r="R545" s="5"/>
      <c r="S545" s="70"/>
      <c r="T545" s="70"/>
      <c r="U545" s="70"/>
      <c r="V545" s="18"/>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1"/>
      <c r="BA545" s="1"/>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row>
    <row r="546" spans="2:79">
      <c r="B546" s="1"/>
      <c r="C546" s="1"/>
      <c r="D546" s="1"/>
      <c r="E546" s="1"/>
      <c r="F546" s="1"/>
      <c r="G546" s="5"/>
      <c r="H546" s="1"/>
      <c r="I546" s="1"/>
      <c r="J546" s="5"/>
      <c r="K546" s="1"/>
      <c r="L546" s="1"/>
      <c r="M546" s="5"/>
      <c r="N546" s="5"/>
      <c r="O546" s="5"/>
      <c r="P546" s="5"/>
      <c r="Q546" s="5"/>
      <c r="R546" s="5"/>
      <c r="S546" s="70"/>
      <c r="T546" s="70"/>
      <c r="U546" s="70"/>
      <c r="V546" s="18"/>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1"/>
      <c r="BA546" s="1"/>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row>
    <row r="547" spans="2:79">
      <c r="B547" s="1"/>
      <c r="C547" s="1"/>
      <c r="D547" s="1"/>
      <c r="E547" s="1"/>
      <c r="F547" s="1"/>
      <c r="G547" s="5"/>
      <c r="H547" s="1"/>
      <c r="I547" s="1"/>
      <c r="J547" s="5"/>
      <c r="K547" s="1"/>
      <c r="L547" s="1"/>
      <c r="M547" s="5"/>
      <c r="N547" s="5"/>
      <c r="O547" s="5"/>
      <c r="P547" s="5"/>
      <c r="Q547" s="5"/>
      <c r="R547" s="5"/>
      <c r="S547" s="70"/>
      <c r="T547" s="70"/>
      <c r="U547" s="70"/>
      <c r="V547" s="18"/>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1"/>
      <c r="BA547" s="1"/>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row>
    <row r="548" spans="2:79">
      <c r="B548" s="1"/>
      <c r="C548" s="1"/>
      <c r="D548" s="1"/>
      <c r="E548" s="1"/>
      <c r="F548" s="1"/>
      <c r="G548" s="5"/>
      <c r="H548" s="1"/>
      <c r="I548" s="1"/>
      <c r="J548" s="5"/>
      <c r="K548" s="1"/>
      <c r="L548" s="1"/>
      <c r="M548" s="5"/>
      <c r="N548" s="5"/>
      <c r="O548" s="5"/>
      <c r="P548" s="5"/>
      <c r="Q548" s="5"/>
      <c r="R548" s="5"/>
      <c r="S548" s="70"/>
      <c r="T548" s="70"/>
      <c r="U548" s="70"/>
      <c r="V548" s="18"/>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1"/>
      <c r="BA548" s="1"/>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row>
    <row r="549" spans="2:79">
      <c r="B549" s="1"/>
      <c r="C549" s="1"/>
      <c r="D549" s="1"/>
      <c r="E549" s="1"/>
      <c r="F549" s="1"/>
      <c r="G549" s="5"/>
      <c r="H549" s="1"/>
      <c r="I549" s="1"/>
      <c r="J549" s="5"/>
      <c r="K549" s="1"/>
      <c r="L549" s="1"/>
      <c r="M549" s="5"/>
      <c r="N549" s="5"/>
      <c r="O549" s="5"/>
      <c r="P549" s="5"/>
      <c r="Q549" s="5"/>
      <c r="R549" s="5"/>
      <c r="S549" s="70"/>
      <c r="T549" s="70"/>
      <c r="U549" s="70"/>
      <c r="V549" s="18"/>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1"/>
      <c r="BA549" s="1"/>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row>
    <row r="550" spans="2:79">
      <c r="B550" s="1"/>
      <c r="C550" s="1"/>
      <c r="D550" s="1"/>
      <c r="E550" s="1"/>
      <c r="F550" s="1"/>
      <c r="G550" s="5"/>
      <c r="H550" s="1"/>
      <c r="I550" s="1"/>
      <c r="J550" s="5"/>
      <c r="K550" s="1"/>
      <c r="L550" s="1"/>
      <c r="M550" s="5"/>
      <c r="N550" s="5"/>
      <c r="O550" s="5"/>
      <c r="P550" s="5"/>
      <c r="Q550" s="5"/>
      <c r="R550" s="5"/>
      <c r="S550" s="70"/>
      <c r="T550" s="70"/>
      <c r="U550" s="70"/>
      <c r="V550" s="18"/>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1"/>
      <c r="BA550" s="1"/>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row>
    <row r="551" spans="2:79">
      <c r="B551" s="1"/>
      <c r="C551" s="1"/>
      <c r="D551" s="1"/>
      <c r="E551" s="1"/>
      <c r="F551" s="1"/>
      <c r="G551" s="5"/>
      <c r="H551" s="1"/>
      <c r="I551" s="1"/>
      <c r="J551" s="5"/>
      <c r="K551" s="1"/>
      <c r="L551" s="1"/>
      <c r="M551" s="5"/>
      <c r="N551" s="5"/>
      <c r="O551" s="5"/>
      <c r="P551" s="5"/>
      <c r="Q551" s="5"/>
      <c r="R551" s="5"/>
      <c r="S551" s="70"/>
      <c r="T551" s="70"/>
      <c r="U551" s="70"/>
      <c r="V551" s="18"/>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1"/>
      <c r="BA551" s="1"/>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row>
    <row r="552" spans="2:79">
      <c r="B552" s="1"/>
      <c r="C552" s="1"/>
      <c r="D552" s="1"/>
      <c r="E552" s="1"/>
      <c r="F552" s="1"/>
      <c r="G552" s="5"/>
      <c r="H552" s="1"/>
      <c r="I552" s="1"/>
      <c r="J552" s="5"/>
      <c r="K552" s="1"/>
      <c r="L552" s="1"/>
      <c r="M552" s="5"/>
      <c r="N552" s="5"/>
      <c r="O552" s="5"/>
      <c r="P552" s="5"/>
      <c r="Q552" s="5"/>
      <c r="R552" s="5"/>
      <c r="S552" s="70"/>
      <c r="T552" s="70"/>
      <c r="U552" s="70"/>
      <c r="V552" s="18"/>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1"/>
      <c r="BA552" s="1"/>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row>
    <row r="553" spans="2:79">
      <c r="B553" s="1"/>
      <c r="C553" s="1"/>
      <c r="D553" s="1"/>
      <c r="E553" s="1"/>
      <c r="F553" s="1"/>
      <c r="G553" s="5"/>
      <c r="H553" s="1"/>
      <c r="I553" s="1"/>
      <c r="J553" s="5"/>
      <c r="K553" s="1"/>
      <c r="L553" s="1"/>
      <c r="M553" s="5"/>
      <c r="N553" s="5"/>
      <c r="O553" s="5"/>
      <c r="P553" s="5"/>
      <c r="Q553" s="5"/>
      <c r="R553" s="5"/>
      <c r="S553" s="70"/>
      <c r="T553" s="70"/>
      <c r="U553" s="70"/>
      <c r="V553" s="18"/>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1"/>
      <c r="BA553" s="1"/>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row>
    <row r="554" spans="2:79">
      <c r="B554" s="1"/>
      <c r="C554" s="1"/>
      <c r="D554" s="1"/>
      <c r="E554" s="1"/>
      <c r="F554" s="1"/>
      <c r="G554" s="5"/>
      <c r="H554" s="1"/>
      <c r="I554" s="1"/>
      <c r="J554" s="5"/>
      <c r="K554" s="1"/>
      <c r="L554" s="1"/>
      <c r="M554" s="5"/>
      <c r="N554" s="5"/>
      <c r="O554" s="5"/>
      <c r="P554" s="5"/>
      <c r="Q554" s="5"/>
      <c r="R554" s="5"/>
      <c r="S554" s="70"/>
      <c r="T554" s="70"/>
      <c r="U554" s="70"/>
      <c r="V554" s="18"/>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1"/>
      <c r="BA554" s="1"/>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row>
    <row r="555" spans="2:79">
      <c r="B555" s="1"/>
      <c r="C555" s="1"/>
      <c r="D555" s="1"/>
      <c r="E555" s="1"/>
      <c r="F555" s="1"/>
      <c r="G555" s="5"/>
      <c r="H555" s="1"/>
      <c r="I555" s="1"/>
      <c r="J555" s="5"/>
      <c r="K555" s="1"/>
      <c r="L555" s="1"/>
      <c r="M555" s="5"/>
      <c r="N555" s="5"/>
      <c r="O555" s="5"/>
      <c r="P555" s="5"/>
      <c r="Q555" s="5"/>
      <c r="R555" s="5"/>
      <c r="S555" s="70"/>
      <c r="T555" s="70"/>
      <c r="U555" s="70"/>
      <c r="V555" s="18"/>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1"/>
      <c r="BA555" s="1"/>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row>
    <row r="556" spans="2:79">
      <c r="B556" s="1"/>
      <c r="C556" s="1"/>
      <c r="D556" s="1"/>
      <c r="E556" s="1"/>
      <c r="F556" s="1"/>
      <c r="G556" s="5"/>
      <c r="H556" s="1"/>
      <c r="I556" s="1"/>
      <c r="J556" s="5"/>
      <c r="K556" s="1"/>
      <c r="L556" s="1"/>
      <c r="M556" s="5"/>
      <c r="N556" s="5"/>
      <c r="O556" s="5"/>
      <c r="P556" s="5"/>
      <c r="Q556" s="5"/>
      <c r="R556" s="5"/>
      <c r="S556" s="70"/>
      <c r="T556" s="70"/>
      <c r="U556" s="70"/>
      <c r="V556" s="18"/>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1"/>
      <c r="BA556" s="1"/>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row>
    <row r="557" spans="2:79">
      <c r="B557" s="1"/>
      <c r="C557" s="1"/>
      <c r="D557" s="1"/>
      <c r="E557" s="1"/>
      <c r="F557" s="1"/>
      <c r="G557" s="5"/>
      <c r="H557" s="1"/>
      <c r="I557" s="1"/>
      <c r="J557" s="5"/>
      <c r="K557" s="1"/>
      <c r="L557" s="1"/>
      <c r="M557" s="5"/>
      <c r="N557" s="5"/>
      <c r="O557" s="5"/>
      <c r="P557" s="5"/>
      <c r="Q557" s="5"/>
      <c r="R557" s="5"/>
      <c r="S557" s="70"/>
      <c r="T557" s="70"/>
      <c r="U557" s="70"/>
      <c r="V557" s="18"/>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1"/>
      <c r="BA557" s="1"/>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row>
    <row r="558" spans="2:79">
      <c r="B558" s="1"/>
      <c r="C558" s="1"/>
      <c r="D558" s="1"/>
      <c r="E558" s="1"/>
      <c r="F558" s="1"/>
      <c r="G558" s="5"/>
      <c r="H558" s="1"/>
      <c r="I558" s="1"/>
      <c r="J558" s="5"/>
      <c r="K558" s="1"/>
      <c r="L558" s="1"/>
      <c r="M558" s="5"/>
      <c r="N558" s="5"/>
      <c r="O558" s="5"/>
      <c r="P558" s="5"/>
      <c r="Q558" s="5"/>
      <c r="R558" s="5"/>
      <c r="S558" s="70"/>
      <c r="T558" s="70"/>
      <c r="U558" s="70"/>
      <c r="V558" s="18"/>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1"/>
      <c r="BA558" s="1"/>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row>
    <row r="559" spans="2:79">
      <c r="B559" s="1"/>
      <c r="C559" s="1"/>
      <c r="D559" s="1"/>
      <c r="E559" s="1"/>
      <c r="F559" s="1"/>
      <c r="G559" s="5"/>
      <c r="H559" s="1"/>
      <c r="I559" s="1"/>
      <c r="J559" s="5"/>
      <c r="K559" s="1"/>
      <c r="L559" s="1"/>
      <c r="M559" s="5"/>
      <c r="N559" s="5"/>
      <c r="O559" s="5"/>
      <c r="P559" s="5"/>
      <c r="Q559" s="5"/>
      <c r="R559" s="5"/>
      <c r="S559" s="70"/>
      <c r="T559" s="70"/>
      <c r="U559" s="70"/>
      <c r="V559" s="18"/>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1"/>
      <c r="BA559" s="1"/>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row>
    <row r="560" spans="2:79">
      <c r="B560" s="1"/>
      <c r="C560" s="1"/>
      <c r="D560" s="1"/>
      <c r="E560" s="1"/>
      <c r="F560" s="1"/>
      <c r="G560" s="5"/>
      <c r="H560" s="1"/>
      <c r="I560" s="1"/>
      <c r="J560" s="5"/>
      <c r="K560" s="1"/>
      <c r="L560" s="1"/>
      <c r="M560" s="5"/>
      <c r="N560" s="5"/>
      <c r="O560" s="5"/>
      <c r="P560" s="5"/>
      <c r="Q560" s="5"/>
      <c r="R560" s="5"/>
      <c r="S560" s="70"/>
      <c r="T560" s="70"/>
      <c r="U560" s="70"/>
      <c r="V560" s="18"/>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1"/>
      <c r="BA560" s="1"/>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row>
    <row r="561" spans="2:79">
      <c r="B561" s="1"/>
      <c r="C561" s="1"/>
      <c r="D561" s="1"/>
      <c r="E561" s="1"/>
      <c r="F561" s="1"/>
      <c r="G561" s="5"/>
      <c r="H561" s="1"/>
      <c r="I561" s="1"/>
      <c r="J561" s="5"/>
      <c r="K561" s="1"/>
      <c r="L561" s="1"/>
      <c r="M561" s="5"/>
      <c r="N561" s="5"/>
      <c r="O561" s="5"/>
      <c r="P561" s="5"/>
      <c r="Q561" s="5"/>
      <c r="R561" s="5"/>
      <c r="S561" s="70"/>
      <c r="T561" s="70"/>
      <c r="U561" s="70"/>
      <c r="V561" s="18"/>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1"/>
      <c r="BA561" s="1"/>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row>
    <row r="562" spans="2:79">
      <c r="B562" s="1"/>
      <c r="C562" s="1"/>
      <c r="D562" s="1"/>
      <c r="E562" s="1"/>
      <c r="F562" s="1"/>
      <c r="G562" s="5"/>
      <c r="H562" s="1"/>
      <c r="I562" s="1"/>
      <c r="J562" s="5"/>
      <c r="K562" s="1"/>
      <c r="L562" s="1"/>
      <c r="M562" s="5"/>
      <c r="N562" s="5"/>
      <c r="O562" s="5"/>
      <c r="P562" s="5"/>
      <c r="Q562" s="5"/>
      <c r="R562" s="5"/>
      <c r="S562" s="70"/>
      <c r="T562" s="70"/>
      <c r="U562" s="70"/>
      <c r="V562" s="18"/>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1"/>
      <c r="BA562" s="1"/>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row>
    <row r="563" spans="2:79">
      <c r="B563" s="1"/>
      <c r="C563" s="1"/>
      <c r="D563" s="1"/>
      <c r="E563" s="1"/>
      <c r="F563" s="1"/>
      <c r="G563" s="5"/>
      <c r="H563" s="1"/>
      <c r="I563" s="1"/>
      <c r="J563" s="5"/>
      <c r="K563" s="1"/>
      <c r="L563" s="1"/>
      <c r="M563" s="5"/>
      <c r="N563" s="5"/>
      <c r="O563" s="5"/>
      <c r="P563" s="5"/>
      <c r="Q563" s="5"/>
      <c r="R563" s="5"/>
      <c r="S563" s="70"/>
      <c r="T563" s="70"/>
      <c r="U563" s="70"/>
      <c r="V563" s="18"/>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1"/>
      <c r="BA563" s="1"/>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row>
    <row r="564" spans="2:79">
      <c r="B564" s="1"/>
      <c r="C564" s="1"/>
      <c r="D564" s="1"/>
      <c r="E564" s="1"/>
      <c r="F564" s="1"/>
      <c r="G564" s="5"/>
      <c r="H564" s="1"/>
      <c r="I564" s="1"/>
      <c r="J564" s="5"/>
      <c r="K564" s="1"/>
      <c r="L564" s="1"/>
      <c r="M564" s="5"/>
      <c r="N564" s="5"/>
      <c r="O564" s="5"/>
      <c r="P564" s="5"/>
      <c r="Q564" s="5"/>
      <c r="R564" s="5"/>
      <c r="S564" s="70"/>
      <c r="T564" s="70"/>
      <c r="U564" s="70"/>
      <c r="V564" s="18"/>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1"/>
      <c r="BA564" s="1"/>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row>
    <row r="565" spans="2:79">
      <c r="B565" s="1"/>
      <c r="C565" s="1"/>
      <c r="D565" s="1"/>
      <c r="E565" s="1"/>
      <c r="F565" s="1"/>
      <c r="G565" s="5"/>
      <c r="H565" s="1"/>
      <c r="I565" s="1"/>
      <c r="J565" s="5"/>
      <c r="K565" s="1"/>
      <c r="L565" s="1"/>
      <c r="M565" s="5"/>
      <c r="N565" s="5"/>
      <c r="O565" s="5"/>
      <c r="P565" s="5"/>
      <c r="Q565" s="5"/>
      <c r="R565" s="5"/>
      <c r="S565" s="70"/>
      <c r="T565" s="70"/>
      <c r="U565" s="70"/>
      <c r="V565" s="18"/>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1"/>
      <c r="BA565" s="1"/>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row>
    <row r="566" spans="2:79">
      <c r="B566" s="1"/>
      <c r="C566" s="1"/>
      <c r="D566" s="1"/>
      <c r="E566" s="1"/>
      <c r="F566" s="1"/>
      <c r="G566" s="5"/>
      <c r="H566" s="1"/>
      <c r="I566" s="1"/>
      <c r="J566" s="5"/>
      <c r="K566" s="1"/>
      <c r="L566" s="1"/>
      <c r="M566" s="5"/>
      <c r="N566" s="5"/>
      <c r="O566" s="5"/>
      <c r="P566" s="5"/>
      <c r="Q566" s="5"/>
      <c r="R566" s="5"/>
      <c r="S566" s="70"/>
      <c r="T566" s="70"/>
      <c r="U566" s="70"/>
      <c r="V566" s="18"/>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1"/>
      <c r="BA566" s="1"/>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row>
    <row r="567" spans="2:79">
      <c r="B567" s="1"/>
      <c r="C567" s="1"/>
      <c r="D567" s="1"/>
      <c r="E567" s="1"/>
      <c r="F567" s="1"/>
      <c r="G567" s="5"/>
      <c r="H567" s="1"/>
      <c r="I567" s="1"/>
      <c r="J567" s="5"/>
      <c r="K567" s="1"/>
      <c r="L567" s="1"/>
      <c r="M567" s="5"/>
      <c r="N567" s="5"/>
      <c r="O567" s="5"/>
      <c r="P567" s="5"/>
      <c r="Q567" s="5"/>
      <c r="R567" s="5"/>
      <c r="S567" s="70"/>
      <c r="T567" s="70"/>
      <c r="U567" s="70"/>
      <c r="V567" s="18"/>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1"/>
      <c r="BA567" s="1"/>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row>
    <row r="568" spans="2:79">
      <c r="B568" s="1"/>
      <c r="C568" s="1"/>
      <c r="D568" s="1"/>
      <c r="E568" s="1"/>
      <c r="F568" s="1"/>
      <c r="G568" s="5"/>
      <c r="H568" s="1"/>
      <c r="I568" s="1"/>
      <c r="J568" s="5"/>
      <c r="K568" s="1"/>
      <c r="L568" s="1"/>
      <c r="M568" s="5"/>
      <c r="N568" s="5"/>
      <c r="O568" s="5"/>
      <c r="P568" s="5"/>
      <c r="Q568" s="5"/>
      <c r="R568" s="5"/>
      <c r="S568" s="70"/>
      <c r="T568" s="70"/>
      <c r="U568" s="70"/>
      <c r="V568" s="18"/>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1"/>
      <c r="BA568" s="1"/>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row>
    <row r="569" spans="2:79">
      <c r="B569" s="1"/>
      <c r="C569" s="1"/>
      <c r="D569" s="1"/>
      <c r="E569" s="1"/>
      <c r="F569" s="1"/>
      <c r="G569" s="5"/>
      <c r="H569" s="1"/>
      <c r="I569" s="1"/>
      <c r="J569" s="5"/>
      <c r="K569" s="1"/>
      <c r="L569" s="1"/>
      <c r="M569" s="5"/>
      <c r="N569" s="5"/>
      <c r="O569" s="5"/>
      <c r="P569" s="5"/>
      <c r="Q569" s="5"/>
      <c r="R569" s="5"/>
      <c r="S569" s="70"/>
      <c r="T569" s="70"/>
      <c r="U569" s="70"/>
      <c r="V569" s="18"/>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1"/>
      <c r="BA569" s="1"/>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row>
    <row r="570" spans="2:79">
      <c r="B570" s="1"/>
      <c r="C570" s="1"/>
      <c r="D570" s="1"/>
      <c r="E570" s="1"/>
      <c r="F570" s="1"/>
      <c r="G570" s="5"/>
      <c r="H570" s="1"/>
      <c r="I570" s="1"/>
      <c r="J570" s="5"/>
      <c r="K570" s="1"/>
      <c r="L570" s="1"/>
      <c r="M570" s="5"/>
      <c r="N570" s="5"/>
      <c r="O570" s="5"/>
      <c r="P570" s="5"/>
      <c r="Q570" s="5"/>
      <c r="R570" s="5"/>
      <c r="S570" s="70"/>
      <c r="T570" s="70"/>
      <c r="U570" s="70"/>
      <c r="V570" s="18"/>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1"/>
      <c r="BA570" s="1"/>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row>
    <row r="571" spans="2:79">
      <c r="B571" s="1"/>
      <c r="C571" s="1"/>
      <c r="D571" s="1"/>
      <c r="E571" s="1"/>
      <c r="F571" s="1"/>
      <c r="G571" s="5"/>
      <c r="H571" s="1"/>
      <c r="I571" s="1"/>
      <c r="J571" s="5"/>
      <c r="K571" s="1"/>
      <c r="L571" s="1"/>
      <c r="M571" s="5"/>
      <c r="N571" s="5"/>
      <c r="O571" s="5"/>
      <c r="P571" s="5"/>
      <c r="Q571" s="5"/>
      <c r="R571" s="5"/>
      <c r="S571" s="70"/>
      <c r="T571" s="70"/>
      <c r="U571" s="70"/>
      <c r="V571" s="18"/>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1"/>
      <c r="BA571" s="1"/>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row>
    <row r="572" spans="2:79">
      <c r="B572" s="1"/>
      <c r="C572" s="1"/>
      <c r="D572" s="1"/>
      <c r="E572" s="1"/>
      <c r="F572" s="1"/>
      <c r="G572" s="5"/>
      <c r="H572" s="1"/>
      <c r="I572" s="1"/>
      <c r="J572" s="5"/>
      <c r="K572" s="1"/>
      <c r="L572" s="1"/>
      <c r="M572" s="5"/>
      <c r="N572" s="5"/>
      <c r="O572" s="5"/>
      <c r="P572" s="5"/>
      <c r="Q572" s="5"/>
      <c r="R572" s="5"/>
      <c r="S572" s="70"/>
      <c r="T572" s="70"/>
      <c r="U572" s="70"/>
      <c r="V572" s="18"/>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1"/>
      <c r="BA572" s="1"/>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row>
    <row r="573" spans="2:79">
      <c r="B573" s="1"/>
      <c r="C573" s="1"/>
      <c r="D573" s="1"/>
      <c r="E573" s="1"/>
      <c r="F573" s="1"/>
      <c r="G573" s="5"/>
      <c r="H573" s="1"/>
      <c r="I573" s="1"/>
      <c r="J573" s="5"/>
      <c r="K573" s="1"/>
      <c r="L573" s="1"/>
      <c r="M573" s="5"/>
      <c r="N573" s="5"/>
      <c r="O573" s="5"/>
      <c r="P573" s="5"/>
      <c r="Q573" s="5"/>
      <c r="R573" s="5"/>
      <c r="S573" s="70"/>
      <c r="T573" s="70"/>
      <c r="U573" s="70"/>
      <c r="V573" s="18"/>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1"/>
      <c r="BA573" s="1"/>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row>
    <row r="574" spans="2:79">
      <c r="B574" s="1"/>
      <c r="C574" s="1"/>
      <c r="D574" s="1"/>
      <c r="E574" s="1"/>
      <c r="F574" s="1"/>
      <c r="G574" s="5"/>
      <c r="H574" s="1"/>
      <c r="I574" s="1"/>
      <c r="J574" s="5"/>
      <c r="K574" s="1"/>
      <c r="L574" s="1"/>
      <c r="M574" s="5"/>
      <c r="N574" s="5"/>
      <c r="O574" s="5"/>
      <c r="P574" s="5"/>
      <c r="Q574" s="5"/>
      <c r="R574" s="5"/>
      <c r="S574" s="70"/>
      <c r="T574" s="70"/>
      <c r="U574" s="70"/>
      <c r="V574" s="18"/>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1"/>
      <c r="BA574" s="1"/>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row>
    <row r="575" spans="2:79">
      <c r="B575" s="1"/>
      <c r="C575" s="1"/>
      <c r="D575" s="1"/>
      <c r="E575" s="1"/>
      <c r="F575" s="1"/>
      <c r="G575" s="5"/>
      <c r="H575" s="1"/>
      <c r="I575" s="1"/>
      <c r="J575" s="5"/>
      <c r="K575" s="1"/>
      <c r="L575" s="1"/>
      <c r="M575" s="5"/>
      <c r="N575" s="5"/>
      <c r="O575" s="5"/>
      <c r="P575" s="5"/>
      <c r="Q575" s="5"/>
      <c r="R575" s="5"/>
      <c r="S575" s="70"/>
      <c r="T575" s="70"/>
      <c r="U575" s="70"/>
      <c r="V575" s="18"/>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1"/>
      <c r="BA575" s="1"/>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row>
    <row r="576" spans="2:79">
      <c r="B576" s="1"/>
      <c r="C576" s="1"/>
      <c r="D576" s="1"/>
      <c r="E576" s="1"/>
      <c r="F576" s="1"/>
      <c r="G576" s="5"/>
      <c r="H576" s="1"/>
      <c r="I576" s="1"/>
      <c r="J576" s="5"/>
      <c r="K576" s="1"/>
      <c r="L576" s="1"/>
      <c r="M576" s="5"/>
      <c r="N576" s="5"/>
      <c r="O576" s="5"/>
      <c r="P576" s="5"/>
      <c r="Q576" s="5"/>
      <c r="R576" s="5"/>
      <c r="S576" s="70"/>
      <c r="T576" s="70"/>
      <c r="U576" s="70"/>
      <c r="V576" s="18"/>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1"/>
      <c r="BA576" s="1"/>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row>
    <row r="577" spans="2:79">
      <c r="B577" s="1"/>
      <c r="C577" s="1"/>
      <c r="D577" s="1"/>
      <c r="E577" s="1"/>
      <c r="F577" s="1"/>
      <c r="G577" s="5"/>
      <c r="H577" s="1"/>
      <c r="I577" s="1"/>
      <c r="J577" s="5"/>
      <c r="K577" s="1"/>
      <c r="L577" s="1"/>
      <c r="M577" s="5"/>
      <c r="N577" s="5"/>
      <c r="O577" s="5"/>
      <c r="P577" s="5"/>
      <c r="Q577" s="5"/>
      <c r="R577" s="5"/>
      <c r="S577" s="70"/>
      <c r="T577" s="70"/>
      <c r="U577" s="70"/>
      <c r="V577" s="18"/>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1"/>
      <c r="BA577" s="1"/>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row>
    <row r="578" spans="2:79">
      <c r="B578" s="1"/>
      <c r="C578" s="1"/>
      <c r="D578" s="1"/>
      <c r="E578" s="1"/>
      <c r="F578" s="1"/>
      <c r="G578" s="5"/>
      <c r="H578" s="1"/>
      <c r="I578" s="1"/>
      <c r="J578" s="5"/>
      <c r="K578" s="1"/>
      <c r="L578" s="1"/>
      <c r="M578" s="5"/>
      <c r="N578" s="5"/>
      <c r="O578" s="5"/>
      <c r="P578" s="5"/>
      <c r="Q578" s="5"/>
      <c r="R578" s="5"/>
      <c r="S578" s="70"/>
      <c r="T578" s="70"/>
      <c r="U578" s="70"/>
      <c r="V578" s="18"/>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1"/>
      <c r="BA578" s="1"/>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row>
    <row r="579" spans="2:79">
      <c r="B579" s="1"/>
      <c r="C579" s="1"/>
      <c r="D579" s="1"/>
      <c r="E579" s="1"/>
      <c r="F579" s="1"/>
      <c r="G579" s="5"/>
      <c r="H579" s="1"/>
      <c r="I579" s="1"/>
      <c r="J579" s="5"/>
      <c r="K579" s="1"/>
      <c r="L579" s="1"/>
      <c r="M579" s="5"/>
      <c r="N579" s="5"/>
      <c r="O579" s="5"/>
      <c r="P579" s="5"/>
      <c r="Q579" s="5"/>
      <c r="R579" s="5"/>
      <c r="S579" s="70"/>
      <c r="T579" s="70"/>
      <c r="U579" s="70"/>
      <c r="V579" s="18"/>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1"/>
      <c r="BA579" s="1"/>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row>
    <row r="580" spans="2:79">
      <c r="B580" s="1"/>
      <c r="C580" s="1"/>
      <c r="D580" s="1"/>
      <c r="E580" s="1"/>
      <c r="F580" s="1"/>
      <c r="G580" s="5"/>
      <c r="H580" s="1"/>
      <c r="I580" s="1"/>
      <c r="J580" s="5"/>
      <c r="K580" s="1"/>
      <c r="L580" s="1"/>
      <c r="M580" s="5"/>
      <c r="N580" s="5"/>
      <c r="O580" s="5"/>
      <c r="P580" s="5"/>
      <c r="Q580" s="5"/>
      <c r="R580" s="5"/>
      <c r="S580" s="70"/>
      <c r="T580" s="70"/>
      <c r="U580" s="70"/>
      <c r="V580" s="18"/>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1"/>
      <c r="BA580" s="1"/>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row>
    <row r="581" spans="2:79">
      <c r="B581" s="1"/>
      <c r="C581" s="1"/>
      <c r="D581" s="1"/>
      <c r="E581" s="1"/>
      <c r="F581" s="1"/>
      <c r="G581" s="5"/>
      <c r="H581" s="1"/>
      <c r="I581" s="1"/>
      <c r="J581" s="5"/>
      <c r="K581" s="1"/>
      <c r="L581" s="1"/>
      <c r="M581" s="5"/>
      <c r="N581" s="5"/>
      <c r="O581" s="5"/>
      <c r="P581" s="5"/>
      <c r="Q581" s="5"/>
      <c r="R581" s="5"/>
      <c r="S581" s="70"/>
      <c r="T581" s="70"/>
      <c r="U581" s="70"/>
      <c r="V581" s="18"/>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1"/>
      <c r="BA581" s="1"/>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row>
    <row r="582" spans="2:79">
      <c r="B582" s="1"/>
      <c r="C582" s="1"/>
      <c r="D582" s="1"/>
      <c r="E582" s="1"/>
      <c r="F582" s="1"/>
      <c r="G582" s="5"/>
      <c r="H582" s="1"/>
      <c r="I582" s="1"/>
      <c r="J582" s="5"/>
      <c r="K582" s="1"/>
      <c r="L582" s="1"/>
      <c r="M582" s="5"/>
      <c r="N582" s="5"/>
      <c r="O582" s="5"/>
      <c r="P582" s="5"/>
      <c r="Q582" s="5"/>
      <c r="R582" s="5"/>
      <c r="S582" s="70"/>
      <c r="T582" s="70"/>
      <c r="U582" s="70"/>
      <c r="V582" s="18"/>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1"/>
      <c r="BA582" s="1"/>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row>
    <row r="583" spans="2:79">
      <c r="B583" s="1"/>
      <c r="C583" s="1"/>
      <c r="D583" s="1"/>
      <c r="E583" s="1"/>
      <c r="F583" s="1"/>
      <c r="G583" s="5"/>
      <c r="H583" s="1"/>
      <c r="I583" s="1"/>
      <c r="J583" s="5"/>
      <c r="K583" s="1"/>
      <c r="L583" s="1"/>
      <c r="M583" s="5"/>
      <c r="N583" s="5"/>
      <c r="O583" s="5"/>
      <c r="P583" s="5"/>
      <c r="Q583" s="5"/>
      <c r="R583" s="5"/>
      <c r="S583" s="70"/>
      <c r="T583" s="70"/>
      <c r="U583" s="70"/>
      <c r="V583" s="18"/>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1"/>
      <c r="BA583" s="1"/>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row>
    <row r="584" spans="2:79">
      <c r="B584" s="1"/>
      <c r="C584" s="1"/>
      <c r="D584" s="1"/>
      <c r="E584" s="1"/>
      <c r="F584" s="1"/>
      <c r="G584" s="5"/>
      <c r="H584" s="1"/>
      <c r="I584" s="1"/>
      <c r="J584" s="5"/>
      <c r="K584" s="1"/>
      <c r="L584" s="1"/>
      <c r="M584" s="5"/>
      <c r="N584" s="5"/>
      <c r="O584" s="5"/>
      <c r="P584" s="5"/>
      <c r="Q584" s="5"/>
      <c r="R584" s="5"/>
      <c r="S584" s="70"/>
      <c r="T584" s="70"/>
      <c r="U584" s="70"/>
      <c r="V584" s="18"/>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1"/>
      <c r="BA584" s="1"/>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row>
    <row r="585" spans="2:79">
      <c r="B585" s="1"/>
      <c r="C585" s="1"/>
      <c r="D585" s="1"/>
      <c r="E585" s="1"/>
      <c r="F585" s="1"/>
      <c r="G585" s="5"/>
      <c r="H585" s="1"/>
      <c r="I585" s="1"/>
      <c r="J585" s="5"/>
      <c r="K585" s="1"/>
      <c r="L585" s="1"/>
      <c r="M585" s="5"/>
      <c r="N585" s="5"/>
      <c r="O585" s="5"/>
      <c r="P585" s="5"/>
      <c r="Q585" s="5"/>
      <c r="R585" s="5"/>
      <c r="S585" s="70"/>
      <c r="T585" s="70"/>
      <c r="U585" s="70"/>
      <c r="V585" s="18"/>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1"/>
      <c r="BA585" s="1"/>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row>
    <row r="586" spans="2:79">
      <c r="B586" s="1"/>
      <c r="C586" s="1"/>
      <c r="D586" s="1"/>
      <c r="E586" s="1"/>
      <c r="F586" s="1"/>
      <c r="G586" s="5"/>
      <c r="H586" s="1"/>
      <c r="I586" s="1"/>
      <c r="J586" s="5"/>
      <c r="K586" s="1"/>
      <c r="L586" s="1"/>
      <c r="M586" s="5"/>
      <c r="N586" s="5"/>
      <c r="O586" s="5"/>
      <c r="P586" s="5"/>
      <c r="Q586" s="5"/>
      <c r="R586" s="5"/>
      <c r="S586" s="70"/>
      <c r="T586" s="70"/>
      <c r="U586" s="70"/>
      <c r="V586" s="18"/>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1"/>
      <c r="BA586" s="1"/>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row>
    <row r="587" spans="2:79">
      <c r="B587" s="1"/>
      <c r="C587" s="1"/>
      <c r="D587" s="1"/>
      <c r="E587" s="1"/>
      <c r="F587" s="1"/>
      <c r="G587" s="5"/>
      <c r="H587" s="1"/>
      <c r="I587" s="1"/>
      <c r="J587" s="5"/>
      <c r="K587" s="1"/>
      <c r="L587" s="1"/>
      <c r="M587" s="5"/>
      <c r="N587" s="5"/>
      <c r="O587" s="5"/>
      <c r="P587" s="5"/>
      <c r="Q587" s="5"/>
      <c r="R587" s="5"/>
      <c r="S587" s="70"/>
      <c r="T587" s="70"/>
      <c r="U587" s="70"/>
      <c r="V587" s="18"/>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1"/>
      <c r="BA587" s="1"/>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row>
    <row r="588" spans="2:79">
      <c r="B588" s="1"/>
      <c r="C588" s="1"/>
      <c r="D588" s="1"/>
      <c r="E588" s="1"/>
      <c r="F588" s="1"/>
      <c r="G588" s="5"/>
      <c r="H588" s="1"/>
      <c r="I588" s="1"/>
      <c r="J588" s="5"/>
      <c r="K588" s="1"/>
      <c r="L588" s="1"/>
      <c r="M588" s="5"/>
      <c r="N588" s="5"/>
      <c r="O588" s="5"/>
      <c r="P588" s="5"/>
      <c r="Q588" s="5"/>
      <c r="R588" s="5"/>
      <c r="S588" s="70"/>
      <c r="T588" s="70"/>
      <c r="U588" s="70"/>
      <c r="V588" s="18"/>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1"/>
      <c r="BA588" s="1"/>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row>
    <row r="589" spans="2:79">
      <c r="B589" s="1"/>
      <c r="C589" s="1"/>
      <c r="D589" s="1"/>
      <c r="E589" s="1"/>
      <c r="F589" s="1"/>
      <c r="G589" s="5"/>
      <c r="H589" s="1"/>
      <c r="I589" s="1"/>
      <c r="J589" s="5"/>
      <c r="K589" s="1"/>
      <c r="L589" s="1"/>
      <c r="M589" s="5"/>
      <c r="N589" s="5"/>
      <c r="O589" s="5"/>
      <c r="P589" s="5"/>
      <c r="Q589" s="5"/>
      <c r="R589" s="5"/>
      <c r="S589" s="70"/>
      <c r="T589" s="70"/>
      <c r="U589" s="70"/>
      <c r="V589" s="18"/>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1"/>
      <c r="BA589" s="1"/>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row>
    <row r="590" spans="2:79">
      <c r="B590" s="1"/>
      <c r="C590" s="1"/>
      <c r="D590" s="1"/>
      <c r="E590" s="1"/>
      <c r="F590" s="1"/>
      <c r="G590" s="5"/>
      <c r="H590" s="1"/>
      <c r="I590" s="1"/>
      <c r="J590" s="5"/>
      <c r="K590" s="1"/>
      <c r="L590" s="1"/>
      <c r="M590" s="5"/>
      <c r="N590" s="5"/>
      <c r="O590" s="5"/>
      <c r="P590" s="5"/>
      <c r="Q590" s="5"/>
      <c r="R590" s="5"/>
      <c r="S590" s="70"/>
      <c r="T590" s="70"/>
      <c r="U590" s="70"/>
      <c r="V590" s="18"/>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1"/>
      <c r="BA590" s="1"/>
    </row>
    <row r="591" spans="2:79">
      <c r="B591" s="1"/>
      <c r="C591" s="1"/>
      <c r="D591" s="1"/>
      <c r="E591" s="1"/>
      <c r="F591" s="1"/>
      <c r="G591" s="5"/>
      <c r="H591" s="1"/>
      <c r="I591" s="1"/>
      <c r="J591" s="5"/>
      <c r="K591" s="1"/>
      <c r="L591" s="1"/>
      <c r="M591" s="5"/>
      <c r="N591" s="5"/>
      <c r="O591" s="5"/>
      <c r="P591" s="5"/>
      <c r="Q591" s="5"/>
      <c r="R591" s="5"/>
      <c r="S591" s="70"/>
      <c r="T591" s="70"/>
      <c r="U591" s="70"/>
      <c r="V591" s="18"/>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1"/>
      <c r="BA591" s="1"/>
    </row>
    <row r="592" spans="2:79">
      <c r="B592" s="1"/>
      <c r="C592" s="1"/>
      <c r="D592" s="1"/>
      <c r="E592" s="1"/>
      <c r="F592" s="1"/>
      <c r="G592" s="5"/>
      <c r="H592" s="1"/>
      <c r="I592" s="1"/>
      <c r="J592" s="5"/>
      <c r="K592" s="1"/>
      <c r="L592" s="1"/>
      <c r="M592" s="5"/>
      <c r="N592" s="5"/>
      <c r="O592" s="5"/>
      <c r="P592" s="5"/>
      <c r="Q592" s="5"/>
      <c r="R592" s="5"/>
      <c r="S592" s="70"/>
      <c r="T592" s="70"/>
      <c r="U592" s="70"/>
      <c r="V592" s="18"/>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1"/>
      <c r="BA592" s="1"/>
    </row>
    <row r="593" spans="2:53">
      <c r="B593" s="1"/>
      <c r="C593" s="1"/>
      <c r="D593" s="1"/>
      <c r="E593" s="1"/>
      <c r="F593" s="1"/>
      <c r="G593" s="5"/>
      <c r="H593" s="1"/>
      <c r="I593" s="1"/>
      <c r="J593" s="5"/>
      <c r="K593" s="1"/>
      <c r="L593" s="1"/>
      <c r="M593" s="5"/>
      <c r="N593" s="5"/>
      <c r="O593" s="5"/>
      <c r="P593" s="5"/>
      <c r="Q593" s="5"/>
      <c r="R593" s="5"/>
      <c r="S593" s="70"/>
      <c r="T593" s="70"/>
      <c r="U593" s="70"/>
      <c r="V593" s="18"/>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1"/>
      <c r="BA593" s="1"/>
    </row>
    <row r="594" spans="2:53">
      <c r="B594" s="1"/>
      <c r="C594" s="1"/>
      <c r="D594" s="1"/>
      <c r="E594" s="1"/>
      <c r="F594" s="1"/>
      <c r="G594" s="5"/>
      <c r="H594" s="1"/>
      <c r="I594" s="1"/>
      <c r="J594" s="5"/>
      <c r="K594" s="1"/>
      <c r="L594" s="1"/>
      <c r="M594" s="5"/>
      <c r="N594" s="5"/>
      <c r="O594" s="5"/>
      <c r="P594" s="5"/>
      <c r="Q594" s="5"/>
      <c r="R594" s="5"/>
      <c r="S594" s="70"/>
      <c r="T594" s="70"/>
      <c r="U594" s="70"/>
      <c r="V594" s="18"/>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1"/>
      <c r="BA594" s="1"/>
    </row>
    <row r="595" spans="2:53">
      <c r="B595" s="1"/>
      <c r="C595" s="1"/>
      <c r="D595" s="1"/>
      <c r="E595" s="1"/>
      <c r="F595" s="1"/>
      <c r="G595" s="5"/>
      <c r="H595" s="1"/>
      <c r="I595" s="1"/>
      <c r="J595" s="5"/>
      <c r="K595" s="1"/>
      <c r="L595" s="1"/>
      <c r="M595" s="5"/>
      <c r="N595" s="5"/>
      <c r="O595" s="5"/>
      <c r="P595" s="5"/>
      <c r="Q595" s="5"/>
      <c r="R595" s="5"/>
      <c r="S595" s="70"/>
      <c r="T595" s="70"/>
      <c r="U595" s="70"/>
      <c r="V595" s="18"/>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1"/>
      <c r="BA595" s="1"/>
    </row>
    <row r="596" spans="2:53">
      <c r="B596" s="1"/>
      <c r="C596" s="1"/>
      <c r="D596" s="1"/>
      <c r="E596" s="1"/>
      <c r="F596" s="1"/>
      <c r="G596" s="5"/>
      <c r="H596" s="1"/>
      <c r="I596" s="1"/>
      <c r="J596" s="5"/>
      <c r="K596" s="1"/>
      <c r="L596" s="1"/>
      <c r="M596" s="5"/>
      <c r="N596" s="5"/>
      <c r="O596" s="5"/>
      <c r="P596" s="5"/>
      <c r="Q596" s="5"/>
      <c r="R596" s="5"/>
      <c r="S596" s="70"/>
      <c r="T596" s="70"/>
      <c r="U596" s="70"/>
      <c r="V596" s="18"/>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1"/>
      <c r="BA596" s="1"/>
    </row>
    <row r="597" spans="2:53">
      <c r="B597" s="1"/>
      <c r="C597" s="1"/>
      <c r="D597" s="1"/>
      <c r="E597" s="1"/>
      <c r="F597" s="1"/>
      <c r="G597" s="5"/>
      <c r="H597" s="1"/>
      <c r="I597" s="1"/>
      <c r="J597" s="5"/>
      <c r="K597" s="1"/>
      <c r="L597" s="1"/>
      <c r="M597" s="5"/>
      <c r="N597" s="5"/>
      <c r="O597" s="5"/>
      <c r="P597" s="5"/>
      <c r="Q597" s="5"/>
      <c r="R597" s="5"/>
      <c r="S597" s="70"/>
      <c r="T597" s="70"/>
      <c r="U597" s="70"/>
      <c r="V597" s="18"/>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1"/>
      <c r="BA597" s="1"/>
    </row>
    <row r="598" spans="2:53">
      <c r="B598" s="1"/>
      <c r="C598" s="1"/>
      <c r="D598" s="1"/>
      <c r="E598" s="1"/>
      <c r="F598" s="1"/>
      <c r="G598" s="5"/>
      <c r="H598" s="1"/>
      <c r="I598" s="1"/>
      <c r="J598" s="5"/>
      <c r="K598" s="1"/>
      <c r="L598" s="1"/>
      <c r="M598" s="5"/>
      <c r="N598" s="5"/>
      <c r="O598" s="5"/>
      <c r="P598" s="5"/>
      <c r="Q598" s="5"/>
      <c r="R598" s="5"/>
      <c r="S598" s="70"/>
      <c r="T598" s="70"/>
      <c r="U598" s="70"/>
      <c r="V598" s="18"/>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1"/>
      <c r="BA598" s="1"/>
    </row>
    <row r="599" spans="2:53">
      <c r="B599" s="1"/>
      <c r="C599" s="1"/>
      <c r="D599" s="1"/>
      <c r="E599" s="1"/>
      <c r="F599" s="1"/>
      <c r="G599" s="5"/>
      <c r="H599" s="1"/>
      <c r="I599" s="1"/>
      <c r="J599" s="5"/>
      <c r="K599" s="1"/>
      <c r="L599" s="1"/>
      <c r="M599" s="5"/>
      <c r="N599" s="5"/>
      <c r="O599" s="5"/>
      <c r="P599" s="5"/>
      <c r="Q599" s="5"/>
      <c r="R599" s="5"/>
      <c r="S599" s="70"/>
      <c r="T599" s="70"/>
      <c r="U599" s="70"/>
      <c r="V599" s="18"/>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1"/>
      <c r="BA599" s="1"/>
    </row>
    <row r="600" spans="2:53">
      <c r="B600" s="1"/>
      <c r="C600" s="1"/>
      <c r="D600" s="1"/>
      <c r="E600" s="1"/>
      <c r="F600" s="1"/>
      <c r="G600" s="5"/>
      <c r="H600" s="1"/>
      <c r="I600" s="1"/>
      <c r="J600" s="5"/>
      <c r="K600" s="1"/>
      <c r="L600" s="1"/>
      <c r="M600" s="5"/>
      <c r="N600" s="5"/>
      <c r="O600" s="5"/>
      <c r="P600" s="5"/>
      <c r="Q600" s="5"/>
      <c r="R600" s="5"/>
      <c r="S600" s="70"/>
      <c r="T600" s="70"/>
      <c r="U600" s="70"/>
      <c r="V600" s="18"/>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1"/>
      <c r="BA600" s="1"/>
    </row>
    <row r="601" spans="2:53">
      <c r="B601" s="1"/>
      <c r="C601" s="1"/>
      <c r="D601" s="1"/>
      <c r="E601" s="1"/>
      <c r="F601" s="1"/>
      <c r="G601" s="5"/>
      <c r="H601" s="1"/>
      <c r="I601" s="1"/>
      <c r="J601" s="5"/>
      <c r="K601" s="1"/>
      <c r="L601" s="1"/>
      <c r="M601" s="5"/>
      <c r="N601" s="5"/>
      <c r="O601" s="5"/>
      <c r="P601" s="5"/>
      <c r="Q601" s="5"/>
      <c r="R601" s="5"/>
      <c r="S601" s="70"/>
      <c r="T601" s="70"/>
      <c r="U601" s="70"/>
      <c r="V601" s="18"/>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1"/>
      <c r="BA601" s="1"/>
    </row>
    <row r="602" spans="2:53">
      <c r="B602" s="1"/>
      <c r="C602" s="1"/>
      <c r="D602" s="1"/>
      <c r="E602" s="1"/>
      <c r="F602" s="1"/>
      <c r="G602" s="5"/>
      <c r="H602" s="1"/>
      <c r="I602" s="1"/>
      <c r="J602" s="5"/>
      <c r="K602" s="1"/>
      <c r="L602" s="1"/>
      <c r="M602" s="5"/>
      <c r="N602" s="5"/>
      <c r="O602" s="5"/>
      <c r="P602" s="5"/>
      <c r="Q602" s="5"/>
      <c r="R602" s="5"/>
      <c r="S602" s="70"/>
      <c r="T602" s="70"/>
      <c r="U602" s="70"/>
      <c r="V602" s="18"/>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1"/>
      <c r="BA602" s="1"/>
    </row>
    <row r="603" spans="2:53">
      <c r="B603" s="1"/>
      <c r="C603" s="1"/>
      <c r="D603" s="1"/>
      <c r="E603" s="1"/>
      <c r="F603" s="1"/>
      <c r="G603" s="5"/>
      <c r="H603" s="1"/>
      <c r="I603" s="1"/>
      <c r="J603" s="5"/>
      <c r="K603" s="1"/>
      <c r="L603" s="1"/>
      <c r="M603" s="5"/>
      <c r="N603" s="5"/>
      <c r="O603" s="5"/>
      <c r="P603" s="5"/>
      <c r="Q603" s="5"/>
      <c r="R603" s="5"/>
      <c r="S603" s="70"/>
      <c r="T603" s="70"/>
      <c r="U603" s="70"/>
      <c r="V603" s="18"/>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1"/>
      <c r="BA603" s="1"/>
    </row>
    <row r="604" spans="2:53">
      <c r="B604" s="1"/>
      <c r="C604" s="1"/>
      <c r="D604" s="1"/>
      <c r="E604" s="1"/>
      <c r="F604" s="1"/>
      <c r="G604" s="5"/>
      <c r="H604" s="1"/>
      <c r="I604" s="1"/>
      <c r="J604" s="5"/>
      <c r="K604" s="1"/>
      <c r="L604" s="1"/>
      <c r="M604" s="5"/>
      <c r="N604" s="5"/>
      <c r="O604" s="5"/>
      <c r="P604" s="5"/>
      <c r="Q604" s="5"/>
      <c r="R604" s="5"/>
      <c r="S604" s="70"/>
      <c r="T604" s="70"/>
      <c r="U604" s="70"/>
      <c r="V604" s="18"/>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1"/>
      <c r="BA604" s="1"/>
    </row>
    <row r="605" spans="2:53">
      <c r="B605" s="1"/>
      <c r="C605" s="1"/>
      <c r="D605" s="1"/>
      <c r="E605" s="1"/>
      <c r="F605" s="1"/>
      <c r="G605" s="5"/>
      <c r="H605" s="1"/>
      <c r="I605" s="1"/>
      <c r="J605" s="5"/>
      <c r="K605" s="1"/>
      <c r="L605" s="1"/>
      <c r="M605" s="5"/>
      <c r="N605" s="5"/>
      <c r="O605" s="5"/>
      <c r="P605" s="5"/>
      <c r="Q605" s="5"/>
      <c r="R605" s="5"/>
      <c r="S605" s="70"/>
      <c r="T605" s="70"/>
      <c r="U605" s="70"/>
      <c r="V605" s="18"/>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1"/>
      <c r="BA605" s="1"/>
    </row>
    <row r="606" spans="2:53">
      <c r="B606" s="1"/>
      <c r="C606" s="1"/>
      <c r="D606" s="1"/>
      <c r="E606" s="1"/>
      <c r="F606" s="1"/>
      <c r="G606" s="5"/>
      <c r="H606" s="1"/>
      <c r="I606" s="1"/>
      <c r="J606" s="5"/>
      <c r="K606" s="1"/>
      <c r="L606" s="1"/>
      <c r="M606" s="5"/>
      <c r="N606" s="5"/>
      <c r="O606" s="5"/>
      <c r="P606" s="5"/>
      <c r="Q606" s="5"/>
      <c r="R606" s="5"/>
      <c r="S606" s="70"/>
      <c r="T606" s="70"/>
      <c r="U606" s="70"/>
      <c r="V606" s="18"/>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1"/>
      <c r="BA606" s="1"/>
    </row>
    <row r="607" spans="2:53">
      <c r="B607" s="1"/>
      <c r="C607" s="1"/>
      <c r="D607" s="1"/>
      <c r="E607" s="1"/>
      <c r="F607" s="1"/>
      <c r="G607" s="5"/>
      <c r="H607" s="1"/>
      <c r="I607" s="1"/>
      <c r="J607" s="5"/>
      <c r="K607" s="1"/>
      <c r="L607" s="1"/>
      <c r="M607" s="5"/>
      <c r="N607" s="5"/>
      <c r="O607" s="5"/>
      <c r="P607" s="5"/>
      <c r="Q607" s="5"/>
      <c r="R607" s="5"/>
      <c r="S607" s="70"/>
      <c r="T607" s="70"/>
      <c r="U607" s="70"/>
      <c r="V607" s="18"/>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1"/>
      <c r="BA607" s="1"/>
    </row>
    <row r="608" spans="2:53">
      <c r="B608" s="1"/>
      <c r="C608" s="1"/>
      <c r="D608" s="1"/>
      <c r="E608" s="1"/>
      <c r="F608" s="1"/>
      <c r="G608" s="5"/>
      <c r="H608" s="1"/>
      <c r="I608" s="1"/>
      <c r="J608" s="5"/>
      <c r="K608" s="1"/>
      <c r="L608" s="1"/>
      <c r="M608" s="5"/>
      <c r="N608" s="5"/>
      <c r="O608" s="5"/>
      <c r="P608" s="5"/>
      <c r="Q608" s="5"/>
      <c r="R608" s="5"/>
      <c r="S608" s="70"/>
      <c r="T608" s="70"/>
      <c r="U608" s="70"/>
      <c r="V608" s="18"/>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1"/>
      <c r="BA608" s="1"/>
    </row>
    <row r="609" spans="2:53">
      <c r="B609" s="1"/>
      <c r="C609" s="1"/>
      <c r="D609" s="1"/>
      <c r="E609" s="1"/>
      <c r="F609" s="1"/>
      <c r="G609" s="5"/>
      <c r="H609" s="1"/>
      <c r="I609" s="1"/>
      <c r="J609" s="5"/>
      <c r="K609" s="1"/>
      <c r="L609" s="1"/>
      <c r="M609" s="5"/>
      <c r="N609" s="5"/>
      <c r="O609" s="5"/>
      <c r="P609" s="5"/>
      <c r="Q609" s="5"/>
      <c r="R609" s="5"/>
      <c r="S609" s="70"/>
      <c r="T609" s="70"/>
      <c r="U609" s="70"/>
      <c r="V609" s="18"/>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1"/>
      <c r="BA609" s="1"/>
    </row>
    <row r="610" spans="2:53">
      <c r="B610" s="1"/>
      <c r="C610" s="1"/>
      <c r="D610" s="1"/>
      <c r="E610" s="1"/>
      <c r="F610" s="1"/>
      <c r="G610" s="5"/>
      <c r="H610" s="1"/>
      <c r="I610" s="1"/>
      <c r="J610" s="5"/>
      <c r="K610" s="1"/>
      <c r="L610" s="1"/>
      <c r="M610" s="5"/>
      <c r="N610" s="5"/>
      <c r="O610" s="5"/>
      <c r="P610" s="5"/>
      <c r="Q610" s="5"/>
      <c r="R610" s="5"/>
      <c r="S610" s="70"/>
      <c r="T610" s="70"/>
      <c r="U610" s="70"/>
      <c r="V610" s="18"/>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1"/>
      <c r="BA610" s="1"/>
    </row>
    <row r="611" spans="2:53">
      <c r="B611" s="1"/>
      <c r="C611" s="1"/>
      <c r="D611" s="1"/>
      <c r="E611" s="1"/>
      <c r="F611" s="1"/>
      <c r="G611" s="5"/>
      <c r="H611" s="1"/>
      <c r="I611" s="1"/>
      <c r="J611" s="5"/>
      <c r="K611" s="1"/>
      <c r="L611" s="1"/>
      <c r="M611" s="5"/>
      <c r="N611" s="5"/>
      <c r="O611" s="5"/>
      <c r="P611" s="5"/>
      <c r="Q611" s="5"/>
      <c r="R611" s="5"/>
      <c r="S611" s="70"/>
      <c r="T611" s="70"/>
      <c r="U611" s="70"/>
      <c r="V611" s="18"/>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1"/>
      <c r="BA611" s="1"/>
    </row>
    <row r="612" spans="2:53">
      <c r="B612" s="1"/>
      <c r="C612" s="1"/>
      <c r="D612" s="1"/>
      <c r="E612" s="1"/>
      <c r="F612" s="1"/>
      <c r="G612" s="5"/>
      <c r="H612" s="1"/>
      <c r="I612" s="1"/>
      <c r="J612" s="5"/>
      <c r="K612" s="1"/>
      <c r="L612" s="1"/>
      <c r="M612" s="5"/>
      <c r="N612" s="5"/>
      <c r="O612" s="5"/>
      <c r="P612" s="5"/>
      <c r="Q612" s="5"/>
      <c r="R612" s="5"/>
      <c r="S612" s="70"/>
      <c r="T612" s="70"/>
      <c r="U612" s="70"/>
      <c r="V612" s="18"/>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1"/>
      <c r="BA612" s="1"/>
    </row>
    <row r="613" spans="2:53">
      <c r="B613" s="1"/>
      <c r="C613" s="1"/>
      <c r="D613" s="1"/>
      <c r="E613" s="1"/>
      <c r="F613" s="1"/>
      <c r="G613" s="5"/>
      <c r="H613" s="1"/>
      <c r="I613" s="1"/>
      <c r="J613" s="5"/>
      <c r="K613" s="1"/>
      <c r="L613" s="1"/>
      <c r="M613" s="5"/>
      <c r="N613" s="5"/>
      <c r="O613" s="5"/>
      <c r="P613" s="5"/>
      <c r="Q613" s="5"/>
      <c r="R613" s="5"/>
      <c r="S613" s="70"/>
      <c r="T613" s="70"/>
      <c r="U613" s="70"/>
      <c r="V613" s="18"/>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1"/>
      <c r="BA613" s="1"/>
    </row>
    <row r="614" spans="2:53">
      <c r="B614" s="1"/>
      <c r="C614" s="1"/>
      <c r="D614" s="1"/>
      <c r="E614" s="1"/>
      <c r="F614" s="1"/>
      <c r="G614" s="5"/>
      <c r="H614" s="1"/>
      <c r="I614" s="1"/>
      <c r="J614" s="5"/>
      <c r="K614" s="1"/>
      <c r="L614" s="1"/>
      <c r="M614" s="5"/>
      <c r="N614" s="5"/>
      <c r="O614" s="5"/>
      <c r="P614" s="5"/>
      <c r="Q614" s="5"/>
      <c r="R614" s="5"/>
      <c r="S614" s="70"/>
      <c r="T614" s="70"/>
      <c r="U614" s="70"/>
      <c r="V614" s="18"/>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1"/>
      <c r="BA614" s="1"/>
    </row>
    <row r="615" spans="2:53">
      <c r="B615" s="1"/>
      <c r="C615" s="1"/>
      <c r="D615" s="1"/>
      <c r="E615" s="1"/>
      <c r="F615" s="1"/>
      <c r="G615" s="5"/>
      <c r="H615" s="1"/>
      <c r="I615" s="1"/>
      <c r="J615" s="5"/>
      <c r="K615" s="1"/>
      <c r="L615" s="1"/>
      <c r="M615" s="5"/>
      <c r="N615" s="5"/>
      <c r="O615" s="5"/>
      <c r="P615" s="5"/>
      <c r="Q615" s="5"/>
      <c r="R615" s="5"/>
      <c r="S615" s="70"/>
      <c r="T615" s="70"/>
      <c r="U615" s="70"/>
      <c r="V615" s="18"/>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1"/>
      <c r="BA615" s="1"/>
    </row>
    <row r="616" spans="2:53">
      <c r="B616" s="1"/>
      <c r="C616" s="1"/>
      <c r="D616" s="1"/>
      <c r="E616" s="1"/>
      <c r="F616" s="1"/>
      <c r="G616" s="5"/>
      <c r="H616" s="1"/>
      <c r="I616" s="1"/>
      <c r="J616" s="5"/>
      <c r="K616" s="1"/>
      <c r="L616" s="1"/>
      <c r="M616" s="5"/>
      <c r="N616" s="5"/>
      <c r="O616" s="5"/>
      <c r="P616" s="5"/>
      <c r="Q616" s="5"/>
      <c r="R616" s="5"/>
      <c r="S616" s="70"/>
      <c r="T616" s="70"/>
      <c r="U616" s="70"/>
      <c r="V616" s="18"/>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1"/>
      <c r="BA616" s="1"/>
    </row>
    <row r="617" spans="2:53">
      <c r="B617" s="1"/>
      <c r="C617" s="1"/>
      <c r="D617" s="1"/>
      <c r="E617" s="1"/>
      <c r="F617" s="1"/>
      <c r="G617" s="5"/>
      <c r="H617" s="1"/>
      <c r="I617" s="1"/>
      <c r="J617" s="5"/>
      <c r="K617" s="1"/>
      <c r="L617" s="1"/>
      <c r="M617" s="5"/>
      <c r="N617" s="5"/>
      <c r="O617" s="5"/>
      <c r="P617" s="5"/>
      <c r="Q617" s="5"/>
      <c r="R617" s="5"/>
      <c r="S617" s="70"/>
      <c r="T617" s="70"/>
      <c r="U617" s="70"/>
      <c r="V617" s="18"/>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1"/>
      <c r="BA617" s="1"/>
    </row>
    <row r="618" spans="2:53">
      <c r="B618" s="1"/>
      <c r="C618" s="1"/>
      <c r="D618" s="1"/>
      <c r="E618" s="1"/>
      <c r="F618" s="1"/>
      <c r="G618" s="5"/>
      <c r="H618" s="1"/>
      <c r="I618" s="1"/>
      <c r="J618" s="5"/>
      <c r="K618" s="1"/>
      <c r="L618" s="1"/>
      <c r="M618" s="5"/>
      <c r="N618" s="5"/>
      <c r="O618" s="5"/>
      <c r="P618" s="5"/>
      <c r="Q618" s="5"/>
      <c r="R618" s="5"/>
      <c r="S618" s="70"/>
      <c r="T618" s="70"/>
      <c r="U618" s="70"/>
      <c r="V618" s="18"/>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1"/>
      <c r="BA618" s="1"/>
    </row>
    <row r="619" spans="2:53">
      <c r="B619" s="1"/>
      <c r="C619" s="1"/>
      <c r="D619" s="1"/>
      <c r="E619" s="1"/>
      <c r="F619" s="1"/>
      <c r="G619" s="5"/>
      <c r="H619" s="1"/>
      <c r="I619" s="1"/>
      <c r="J619" s="5"/>
      <c r="K619" s="1"/>
      <c r="L619" s="1"/>
      <c r="M619" s="5"/>
      <c r="N619" s="5"/>
      <c r="O619" s="5"/>
      <c r="P619" s="5"/>
      <c r="Q619" s="5"/>
      <c r="R619" s="5"/>
      <c r="S619" s="70"/>
      <c r="T619" s="70"/>
      <c r="U619" s="70"/>
      <c r="V619" s="18"/>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1"/>
      <c r="BA619" s="1"/>
    </row>
    <row r="620" spans="2:53">
      <c r="B620" s="1"/>
      <c r="C620" s="1"/>
      <c r="D620" s="1"/>
      <c r="E620" s="1"/>
      <c r="F620" s="1"/>
      <c r="G620" s="5"/>
      <c r="H620" s="1"/>
      <c r="I620" s="1"/>
      <c r="J620" s="5"/>
      <c r="K620" s="1"/>
      <c r="L620" s="1"/>
      <c r="M620" s="5"/>
      <c r="N620" s="5"/>
      <c r="O620" s="5"/>
      <c r="P620" s="5"/>
      <c r="Q620" s="5"/>
      <c r="R620" s="5"/>
      <c r="S620" s="70"/>
      <c r="T620" s="70"/>
      <c r="U620" s="70"/>
      <c r="V620" s="18"/>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1"/>
      <c r="BA620" s="1"/>
    </row>
    <row r="621" spans="2:53">
      <c r="B621" s="1"/>
      <c r="C621" s="1"/>
      <c r="D621" s="1"/>
      <c r="E621" s="1"/>
      <c r="F621" s="1"/>
      <c r="G621" s="5"/>
      <c r="H621" s="1"/>
      <c r="I621" s="1"/>
      <c r="J621" s="5"/>
      <c r="K621" s="1"/>
      <c r="L621" s="1"/>
      <c r="M621" s="5"/>
      <c r="N621" s="5"/>
      <c r="O621" s="5"/>
      <c r="P621" s="5"/>
      <c r="Q621" s="5"/>
      <c r="R621" s="5"/>
      <c r="S621" s="70"/>
      <c r="T621" s="70"/>
      <c r="U621" s="70"/>
      <c r="V621" s="18"/>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1"/>
      <c r="BA621" s="1"/>
    </row>
    <row r="622" spans="2:53">
      <c r="B622" s="1"/>
      <c r="C622" s="1"/>
      <c r="D622" s="1"/>
      <c r="E622" s="1"/>
      <c r="F622" s="1"/>
      <c r="G622" s="5"/>
      <c r="H622" s="1"/>
      <c r="I622" s="1"/>
      <c r="J622" s="5"/>
      <c r="K622" s="1"/>
      <c r="L622" s="1"/>
      <c r="M622" s="5"/>
      <c r="N622" s="5"/>
      <c r="O622" s="5"/>
      <c r="P622" s="5"/>
      <c r="Q622" s="5"/>
      <c r="R622" s="5"/>
      <c r="S622" s="70"/>
      <c r="T622" s="70"/>
      <c r="U622" s="70"/>
      <c r="V622" s="18"/>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1"/>
      <c r="BA622" s="1"/>
    </row>
    <row r="623" spans="2:53">
      <c r="B623" s="1"/>
      <c r="C623" s="1"/>
      <c r="D623" s="1"/>
      <c r="E623" s="1"/>
      <c r="F623" s="1"/>
      <c r="G623" s="5"/>
      <c r="H623" s="1"/>
      <c r="I623" s="1"/>
      <c r="J623" s="5"/>
      <c r="K623" s="1"/>
      <c r="L623" s="1"/>
      <c r="M623" s="5"/>
      <c r="N623" s="5"/>
      <c r="O623" s="5"/>
      <c r="P623" s="5"/>
      <c r="Q623" s="5"/>
      <c r="R623" s="5"/>
      <c r="S623" s="70"/>
      <c r="T623" s="70"/>
      <c r="U623" s="70"/>
      <c r="V623" s="18"/>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1"/>
      <c r="BA623" s="1"/>
    </row>
    <row r="624" spans="2:53">
      <c r="B624" s="1"/>
      <c r="C624" s="1"/>
      <c r="D624" s="1"/>
      <c r="E624" s="1"/>
      <c r="F624" s="1"/>
      <c r="G624" s="5"/>
      <c r="H624" s="1"/>
      <c r="I624" s="1"/>
      <c r="J624" s="5"/>
      <c r="K624" s="1"/>
      <c r="L624" s="1"/>
      <c r="M624" s="5"/>
      <c r="N624" s="5"/>
      <c r="O624" s="5"/>
      <c r="P624" s="5"/>
      <c r="Q624" s="5"/>
      <c r="R624" s="5"/>
      <c r="S624" s="70"/>
      <c r="T624" s="70"/>
      <c r="U624" s="70"/>
      <c r="V624" s="18"/>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1"/>
      <c r="BA624" s="1"/>
    </row>
    <row r="625" spans="2:53">
      <c r="B625" s="1"/>
      <c r="C625" s="1"/>
      <c r="D625" s="1"/>
      <c r="E625" s="1"/>
      <c r="F625" s="1"/>
      <c r="G625" s="5"/>
      <c r="H625" s="1"/>
      <c r="I625" s="1"/>
      <c r="J625" s="5"/>
      <c r="K625" s="1"/>
      <c r="L625" s="1"/>
      <c r="M625" s="5"/>
      <c r="N625" s="5"/>
      <c r="O625" s="5"/>
      <c r="P625" s="5"/>
      <c r="Q625" s="5"/>
      <c r="R625" s="5"/>
      <c r="S625" s="70"/>
      <c r="T625" s="70"/>
      <c r="U625" s="70"/>
      <c r="V625" s="18"/>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1"/>
      <c r="BA625" s="1"/>
    </row>
    <row r="626" spans="2:53">
      <c r="B626" s="1"/>
      <c r="C626" s="1"/>
      <c r="D626" s="1"/>
      <c r="E626" s="1"/>
      <c r="F626" s="1"/>
      <c r="G626" s="5"/>
      <c r="H626" s="1"/>
      <c r="I626" s="1"/>
      <c r="J626" s="5"/>
      <c r="K626" s="1"/>
      <c r="L626" s="1"/>
      <c r="M626" s="5"/>
      <c r="N626" s="5"/>
      <c r="O626" s="5"/>
      <c r="P626" s="5"/>
      <c r="Q626" s="5"/>
      <c r="R626" s="5"/>
      <c r="S626" s="70"/>
      <c r="T626" s="70"/>
      <c r="U626" s="70"/>
      <c r="V626" s="18"/>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1"/>
      <c r="BA626" s="1"/>
    </row>
    <row r="627" spans="2:53">
      <c r="B627" s="1"/>
      <c r="C627" s="1"/>
      <c r="D627" s="1"/>
      <c r="E627" s="1"/>
      <c r="F627" s="1"/>
      <c r="G627" s="5"/>
      <c r="H627" s="1"/>
      <c r="I627" s="1"/>
      <c r="J627" s="5"/>
      <c r="K627" s="1"/>
      <c r="L627" s="1"/>
      <c r="M627" s="5"/>
      <c r="N627" s="5"/>
      <c r="O627" s="5"/>
      <c r="P627" s="5"/>
      <c r="Q627" s="5"/>
      <c r="R627" s="5"/>
      <c r="S627" s="70"/>
      <c r="T627" s="70"/>
      <c r="U627" s="70"/>
      <c r="V627" s="18"/>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1"/>
      <c r="BA627" s="1"/>
    </row>
    <row r="628" spans="2:53">
      <c r="B628" s="1"/>
      <c r="C628" s="1"/>
      <c r="D628" s="1"/>
      <c r="E628" s="1"/>
      <c r="F628" s="1"/>
      <c r="G628" s="5"/>
      <c r="H628" s="1"/>
      <c r="I628" s="1"/>
      <c r="J628" s="5"/>
      <c r="K628" s="1"/>
      <c r="L628" s="1"/>
      <c r="M628" s="5"/>
      <c r="N628" s="5"/>
      <c r="O628" s="5"/>
      <c r="P628" s="5"/>
      <c r="Q628" s="5"/>
      <c r="R628" s="5"/>
      <c r="S628" s="70"/>
      <c r="T628" s="70"/>
      <c r="U628" s="70"/>
      <c r="V628" s="18"/>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1"/>
      <c r="BA628" s="1"/>
    </row>
    <row r="629" spans="2:53">
      <c r="B629" s="1"/>
      <c r="C629" s="1"/>
      <c r="D629" s="1"/>
      <c r="E629" s="1"/>
      <c r="F629" s="1"/>
      <c r="G629" s="5"/>
      <c r="H629" s="1"/>
      <c r="I629" s="1"/>
      <c r="J629" s="5"/>
      <c r="K629" s="1"/>
      <c r="L629" s="1"/>
      <c r="M629" s="5"/>
      <c r="N629" s="5"/>
      <c r="O629" s="5"/>
      <c r="P629" s="5"/>
      <c r="Q629" s="5"/>
      <c r="R629" s="5"/>
      <c r="S629" s="70"/>
      <c r="T629" s="70"/>
      <c r="U629" s="70"/>
      <c r="V629" s="18"/>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1"/>
      <c r="BA629" s="1"/>
    </row>
    <row r="630" spans="2:53">
      <c r="B630" s="1"/>
      <c r="C630" s="1"/>
      <c r="D630" s="1"/>
      <c r="E630" s="1"/>
      <c r="F630" s="1"/>
      <c r="G630" s="5"/>
      <c r="H630" s="1"/>
      <c r="I630" s="1"/>
      <c r="J630" s="5"/>
      <c r="K630" s="1"/>
      <c r="L630" s="1"/>
      <c r="M630" s="5"/>
      <c r="N630" s="5"/>
      <c r="O630" s="5"/>
      <c r="P630" s="5"/>
      <c r="Q630" s="5"/>
      <c r="R630" s="5"/>
      <c r="S630" s="70"/>
      <c r="T630" s="70"/>
      <c r="U630" s="70"/>
      <c r="V630" s="18"/>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1"/>
      <c r="BA630" s="1"/>
    </row>
    <row r="631" spans="2:53">
      <c r="B631" s="1"/>
      <c r="C631" s="1"/>
      <c r="D631" s="1"/>
      <c r="E631" s="1"/>
      <c r="F631" s="1"/>
      <c r="G631" s="5"/>
      <c r="H631" s="1"/>
      <c r="I631" s="1"/>
      <c r="J631" s="5"/>
      <c r="K631" s="1"/>
      <c r="L631" s="1"/>
      <c r="M631" s="5"/>
      <c r="N631" s="5"/>
      <c r="O631" s="5"/>
      <c r="P631" s="5"/>
      <c r="Q631" s="5"/>
      <c r="R631" s="5"/>
      <c r="S631" s="70"/>
      <c r="T631" s="70"/>
      <c r="U631" s="70"/>
      <c r="V631" s="18"/>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1"/>
      <c r="BA631" s="1"/>
    </row>
    <row r="632" spans="2:53">
      <c r="B632" s="1"/>
      <c r="C632" s="1"/>
      <c r="D632" s="1"/>
      <c r="E632" s="1"/>
      <c r="F632" s="1"/>
      <c r="G632" s="5"/>
      <c r="H632" s="1"/>
      <c r="I632" s="1"/>
      <c r="J632" s="5"/>
      <c r="K632" s="1"/>
      <c r="L632" s="1"/>
      <c r="M632" s="5"/>
      <c r="N632" s="5"/>
      <c r="O632" s="5"/>
      <c r="P632" s="5"/>
      <c r="Q632" s="5"/>
      <c r="R632" s="5"/>
      <c r="S632" s="70"/>
      <c r="T632" s="70"/>
      <c r="U632" s="70"/>
      <c r="V632" s="18"/>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1"/>
      <c r="BA632" s="1"/>
    </row>
    <row r="633" spans="2:53">
      <c r="B633" s="1"/>
      <c r="C633" s="1"/>
      <c r="D633" s="1"/>
      <c r="E633" s="1"/>
      <c r="F633" s="1"/>
      <c r="G633" s="5"/>
      <c r="H633" s="1"/>
      <c r="I633" s="1"/>
      <c r="J633" s="5"/>
      <c r="K633" s="1"/>
      <c r="L633" s="1"/>
      <c r="M633" s="5"/>
      <c r="N633" s="5"/>
      <c r="O633" s="5"/>
      <c r="P633" s="5"/>
      <c r="Q633" s="5"/>
      <c r="R633" s="5"/>
      <c r="S633" s="70"/>
      <c r="T633" s="70"/>
      <c r="U633" s="70"/>
      <c r="V633" s="18"/>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1"/>
      <c r="BA633" s="1"/>
    </row>
    <row r="634" spans="2:53">
      <c r="B634" s="1"/>
      <c r="C634" s="1"/>
      <c r="D634" s="1"/>
      <c r="E634" s="1"/>
      <c r="F634" s="1"/>
      <c r="G634" s="5"/>
      <c r="H634" s="1"/>
      <c r="I634" s="1"/>
      <c r="J634" s="5"/>
      <c r="K634" s="1"/>
      <c r="L634" s="1"/>
      <c r="M634" s="5"/>
      <c r="N634" s="5"/>
      <c r="O634" s="5"/>
      <c r="P634" s="5"/>
      <c r="Q634" s="5"/>
      <c r="R634" s="5"/>
      <c r="S634" s="70"/>
      <c r="T634" s="70"/>
      <c r="U634" s="70"/>
      <c r="V634" s="18"/>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1"/>
      <c r="BA634" s="1"/>
    </row>
    <row r="635" spans="2:53">
      <c r="B635" s="1"/>
      <c r="C635" s="1"/>
      <c r="D635" s="1"/>
      <c r="E635" s="1"/>
      <c r="F635" s="1"/>
      <c r="G635" s="5"/>
      <c r="H635" s="1"/>
      <c r="I635" s="1"/>
      <c r="J635" s="5"/>
      <c r="K635" s="1"/>
      <c r="L635" s="1"/>
      <c r="M635" s="5"/>
      <c r="N635" s="5"/>
      <c r="O635" s="5"/>
      <c r="P635" s="5"/>
      <c r="Q635" s="5"/>
      <c r="R635" s="5"/>
      <c r="S635" s="70"/>
      <c r="T635" s="70"/>
      <c r="U635" s="70"/>
      <c r="V635" s="18"/>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1"/>
      <c r="BA635" s="1"/>
    </row>
    <row r="636" spans="2:53">
      <c r="B636" s="1"/>
      <c r="C636" s="1"/>
      <c r="D636" s="1"/>
      <c r="E636" s="1"/>
      <c r="F636" s="1"/>
      <c r="G636" s="5"/>
      <c r="H636" s="1"/>
      <c r="I636" s="1"/>
      <c r="J636" s="5"/>
      <c r="K636" s="1"/>
      <c r="L636" s="1"/>
      <c r="M636" s="5"/>
      <c r="N636" s="5"/>
      <c r="O636" s="5"/>
      <c r="P636" s="5"/>
      <c r="Q636" s="5"/>
      <c r="R636" s="5"/>
      <c r="S636" s="70"/>
      <c r="T636" s="70"/>
      <c r="U636" s="70"/>
      <c r="V636" s="18"/>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1"/>
      <c r="BA636" s="1"/>
    </row>
    <row r="637" spans="2:53">
      <c r="B637" s="1"/>
      <c r="C637" s="1"/>
      <c r="D637" s="1"/>
      <c r="E637" s="1"/>
      <c r="F637" s="1"/>
      <c r="G637" s="5"/>
      <c r="H637" s="1"/>
      <c r="I637" s="1"/>
      <c r="J637" s="5"/>
      <c r="K637" s="1"/>
      <c r="L637" s="1"/>
      <c r="M637" s="5"/>
      <c r="N637" s="5"/>
      <c r="O637" s="5"/>
      <c r="P637" s="5"/>
      <c r="Q637" s="5"/>
      <c r="R637" s="5"/>
      <c r="S637" s="70"/>
      <c r="T637" s="70"/>
      <c r="U637" s="70"/>
      <c r="V637" s="18"/>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1"/>
      <c r="BA637" s="1"/>
    </row>
    <row r="638" spans="2:53">
      <c r="B638" s="1"/>
      <c r="C638" s="1"/>
      <c r="D638" s="1"/>
      <c r="E638" s="1"/>
      <c r="F638" s="1"/>
      <c r="G638" s="5"/>
      <c r="H638" s="1"/>
      <c r="I638" s="1"/>
      <c r="J638" s="5"/>
      <c r="K638" s="1"/>
      <c r="L638" s="1"/>
      <c r="M638" s="5"/>
      <c r="N638" s="5"/>
      <c r="O638" s="5"/>
      <c r="P638" s="5"/>
      <c r="Q638" s="5"/>
      <c r="R638" s="5"/>
      <c r="S638" s="70"/>
      <c r="T638" s="70"/>
      <c r="U638" s="70"/>
      <c r="V638" s="18"/>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1"/>
      <c r="BA638" s="1"/>
    </row>
    <row r="639" spans="2:53">
      <c r="B639" s="1"/>
      <c r="C639" s="1"/>
      <c r="D639" s="1"/>
      <c r="E639" s="1"/>
      <c r="F639" s="1"/>
      <c r="G639" s="5"/>
      <c r="H639" s="1"/>
      <c r="I639" s="1"/>
      <c r="J639" s="5"/>
      <c r="K639" s="1"/>
      <c r="L639" s="1"/>
      <c r="M639" s="5"/>
      <c r="N639" s="5"/>
      <c r="O639" s="5"/>
      <c r="P639" s="5"/>
      <c r="Q639" s="5"/>
      <c r="R639" s="5"/>
      <c r="S639" s="70"/>
      <c r="T639" s="70"/>
      <c r="U639" s="70"/>
      <c r="V639" s="18"/>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1"/>
      <c r="BA639" s="1"/>
    </row>
    <row r="640" spans="2:53">
      <c r="B640" s="1"/>
      <c r="C640" s="1"/>
      <c r="D640" s="1"/>
      <c r="E640" s="1"/>
      <c r="F640" s="1"/>
      <c r="G640" s="5"/>
      <c r="H640" s="1"/>
      <c r="I640" s="1"/>
      <c r="J640" s="5"/>
      <c r="K640" s="1"/>
      <c r="L640" s="1"/>
      <c r="M640" s="5"/>
      <c r="N640" s="5"/>
      <c r="O640" s="5"/>
      <c r="P640" s="5"/>
      <c r="Q640" s="5"/>
      <c r="R640" s="5"/>
      <c r="S640" s="70"/>
      <c r="T640" s="70"/>
      <c r="U640" s="70"/>
      <c r="V640" s="18"/>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1"/>
      <c r="BA640" s="1"/>
    </row>
    <row r="641" spans="2:53">
      <c r="B641" s="1"/>
      <c r="C641" s="1"/>
      <c r="D641" s="1"/>
      <c r="E641" s="1"/>
      <c r="F641" s="1"/>
      <c r="G641" s="5"/>
      <c r="H641" s="1"/>
      <c r="I641" s="1"/>
      <c r="J641" s="5"/>
      <c r="K641" s="1"/>
      <c r="L641" s="1"/>
      <c r="M641" s="5"/>
      <c r="N641" s="5"/>
      <c r="O641" s="5"/>
      <c r="P641" s="5"/>
      <c r="Q641" s="5"/>
      <c r="R641" s="5"/>
      <c r="S641" s="70"/>
      <c r="T641" s="70"/>
      <c r="U641" s="70"/>
      <c r="V641" s="18"/>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1"/>
      <c r="BA641" s="1"/>
    </row>
    <row r="642" spans="2:53">
      <c r="B642" s="1"/>
      <c r="C642" s="1"/>
      <c r="D642" s="1"/>
      <c r="E642" s="1"/>
      <c r="F642" s="1"/>
      <c r="G642" s="5"/>
      <c r="H642" s="1"/>
      <c r="I642" s="1"/>
      <c r="J642" s="5"/>
      <c r="K642" s="1"/>
      <c r="L642" s="1"/>
      <c r="M642" s="5"/>
      <c r="N642" s="5"/>
      <c r="O642" s="5"/>
      <c r="P642" s="5"/>
      <c r="Q642" s="5"/>
      <c r="R642" s="5"/>
      <c r="S642" s="70"/>
      <c r="T642" s="70"/>
      <c r="U642" s="70"/>
      <c r="V642" s="18"/>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1"/>
      <c r="BA642" s="1"/>
    </row>
    <row r="643" spans="2:53">
      <c r="B643" s="1"/>
      <c r="C643" s="1"/>
      <c r="D643" s="1"/>
      <c r="E643" s="1"/>
      <c r="F643" s="1"/>
      <c r="G643" s="5"/>
      <c r="H643" s="1"/>
      <c r="I643" s="1"/>
      <c r="J643" s="5"/>
      <c r="K643" s="1"/>
      <c r="L643" s="1"/>
      <c r="M643" s="5"/>
      <c r="N643" s="5"/>
      <c r="O643" s="5"/>
      <c r="P643" s="5"/>
      <c r="Q643" s="5"/>
      <c r="R643" s="5"/>
      <c r="S643" s="70"/>
      <c r="T643" s="70"/>
      <c r="U643" s="70"/>
      <c r="V643" s="18"/>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1"/>
      <c r="BA643" s="1"/>
    </row>
    <row r="644" spans="2:53">
      <c r="B644" s="1"/>
      <c r="C644" s="1"/>
      <c r="D644" s="1"/>
      <c r="E644" s="1"/>
      <c r="F644" s="1"/>
      <c r="G644" s="5"/>
      <c r="H644" s="1"/>
      <c r="I644" s="1"/>
      <c r="J644" s="5"/>
      <c r="K644" s="1"/>
      <c r="L644" s="1"/>
      <c r="M644" s="5"/>
      <c r="N644" s="5"/>
      <c r="O644" s="5"/>
      <c r="P644" s="5"/>
      <c r="Q644" s="5"/>
      <c r="R644" s="5"/>
      <c r="S644" s="70"/>
      <c r="T644" s="70"/>
      <c r="U644" s="70"/>
      <c r="V644" s="18"/>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1"/>
      <c r="BA644" s="1"/>
    </row>
    <row r="645" spans="2:53">
      <c r="B645" s="1"/>
      <c r="C645" s="1"/>
      <c r="D645" s="1"/>
      <c r="E645" s="1"/>
      <c r="F645" s="1"/>
      <c r="G645" s="5"/>
      <c r="H645" s="1"/>
      <c r="I645" s="1"/>
      <c r="J645" s="5"/>
      <c r="K645" s="1"/>
      <c r="L645" s="1"/>
      <c r="M645" s="5"/>
      <c r="N645" s="5"/>
      <c r="O645" s="5"/>
      <c r="P645" s="5"/>
      <c r="Q645" s="5"/>
      <c r="R645" s="5"/>
      <c r="S645" s="70"/>
      <c r="T645" s="70"/>
      <c r="U645" s="70"/>
      <c r="V645" s="18"/>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1"/>
      <c r="BA645" s="1"/>
    </row>
    <row r="646" spans="2:53">
      <c r="B646" s="1"/>
      <c r="C646" s="1"/>
      <c r="D646" s="1"/>
      <c r="E646" s="1"/>
      <c r="F646" s="1"/>
      <c r="G646" s="5"/>
      <c r="H646" s="1"/>
      <c r="I646" s="1"/>
      <c r="J646" s="5"/>
      <c r="K646" s="1"/>
      <c r="L646" s="1"/>
      <c r="M646" s="5"/>
      <c r="N646" s="5"/>
      <c r="O646" s="5"/>
      <c r="P646" s="5"/>
      <c r="Q646" s="5"/>
      <c r="R646" s="5"/>
      <c r="S646" s="70"/>
      <c r="T646" s="70"/>
      <c r="U646" s="70"/>
      <c r="V646" s="18"/>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1"/>
      <c r="BA646" s="1"/>
    </row>
    <row r="647" spans="2:53">
      <c r="B647" s="1"/>
      <c r="C647" s="1"/>
      <c r="D647" s="1"/>
      <c r="E647" s="1"/>
      <c r="F647" s="1"/>
      <c r="G647" s="5"/>
      <c r="H647" s="1"/>
      <c r="I647" s="1"/>
      <c r="J647" s="5"/>
      <c r="K647" s="1"/>
      <c r="L647" s="1"/>
      <c r="M647" s="5"/>
      <c r="N647" s="5"/>
      <c r="O647" s="5"/>
      <c r="P647" s="5"/>
      <c r="Q647" s="5"/>
      <c r="R647" s="5"/>
      <c r="S647" s="70"/>
      <c r="T647" s="70"/>
      <c r="U647" s="70"/>
      <c r="V647" s="18"/>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1"/>
      <c r="BA647" s="1"/>
    </row>
    <row r="648" spans="2:53">
      <c r="B648" s="1"/>
      <c r="C648" s="1"/>
      <c r="D648" s="1"/>
      <c r="E648" s="1"/>
      <c r="F648" s="1"/>
      <c r="G648" s="5"/>
      <c r="H648" s="1"/>
      <c r="I648" s="1"/>
      <c r="J648" s="5"/>
      <c r="K648" s="1"/>
      <c r="L648" s="1"/>
      <c r="M648" s="5"/>
      <c r="N648" s="5"/>
      <c r="O648" s="5"/>
      <c r="P648" s="5"/>
      <c r="Q648" s="5"/>
      <c r="R648" s="5"/>
      <c r="S648" s="70"/>
      <c r="T648" s="70"/>
      <c r="U648" s="70"/>
      <c r="V648" s="18"/>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1"/>
      <c r="BA648" s="1"/>
    </row>
    <row r="649" spans="2:53">
      <c r="B649" s="1"/>
      <c r="C649" s="1"/>
      <c r="D649" s="1"/>
      <c r="E649" s="1"/>
      <c r="F649" s="1"/>
      <c r="G649" s="5"/>
      <c r="H649" s="1"/>
      <c r="I649" s="1"/>
      <c r="J649" s="5"/>
      <c r="K649" s="1"/>
      <c r="L649" s="1"/>
      <c r="M649" s="5"/>
      <c r="N649" s="5"/>
      <c r="O649" s="5"/>
      <c r="P649" s="5"/>
      <c r="Q649" s="5"/>
      <c r="R649" s="5"/>
      <c r="S649" s="70"/>
      <c r="T649" s="70"/>
      <c r="U649" s="70"/>
      <c r="V649" s="18"/>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1"/>
      <c r="BA649" s="1"/>
    </row>
    <row r="650" spans="2:53">
      <c r="B650" s="1"/>
      <c r="C650" s="1"/>
      <c r="D650" s="1"/>
      <c r="E650" s="1"/>
      <c r="F650" s="1"/>
      <c r="G650" s="5"/>
      <c r="H650" s="1"/>
      <c r="I650" s="1"/>
      <c r="J650" s="5"/>
      <c r="K650" s="1"/>
      <c r="L650" s="1"/>
      <c r="M650" s="5"/>
      <c r="N650" s="5"/>
      <c r="O650" s="5"/>
      <c r="P650" s="5"/>
      <c r="Q650" s="5"/>
      <c r="R650" s="5"/>
      <c r="S650" s="70"/>
      <c r="T650" s="70"/>
      <c r="U650" s="70"/>
      <c r="V650" s="18"/>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1"/>
      <c r="BA650" s="1"/>
    </row>
    <row r="651" spans="2:53">
      <c r="B651" s="1"/>
      <c r="C651" s="1"/>
      <c r="D651" s="1"/>
      <c r="E651" s="1"/>
      <c r="F651" s="1"/>
      <c r="G651" s="5"/>
      <c r="H651" s="1"/>
      <c r="I651" s="1"/>
      <c r="J651" s="5"/>
      <c r="K651" s="1"/>
      <c r="L651" s="1"/>
      <c r="M651" s="5"/>
      <c r="N651" s="5"/>
      <c r="O651" s="5"/>
      <c r="P651" s="5"/>
      <c r="Q651" s="5"/>
      <c r="R651" s="5"/>
      <c r="S651" s="70"/>
      <c r="T651" s="70"/>
      <c r="U651" s="70"/>
      <c r="V651" s="18"/>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1"/>
      <c r="BA651" s="1"/>
    </row>
    <row r="652" spans="2:53">
      <c r="B652" s="1"/>
      <c r="C652" s="1"/>
      <c r="D652" s="1"/>
      <c r="E652" s="1"/>
      <c r="F652" s="1"/>
      <c r="G652" s="5"/>
      <c r="H652" s="1"/>
      <c r="I652" s="1"/>
      <c r="J652" s="5"/>
      <c r="K652" s="1"/>
      <c r="L652" s="1"/>
      <c r="M652" s="5"/>
      <c r="N652" s="5"/>
      <c r="O652" s="5"/>
      <c r="P652" s="5"/>
      <c r="Q652" s="5"/>
      <c r="R652" s="5"/>
      <c r="S652" s="70"/>
      <c r="T652" s="70"/>
      <c r="U652" s="70"/>
      <c r="V652" s="18"/>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1"/>
      <c r="BA652" s="1"/>
    </row>
    <row r="653" spans="2:53">
      <c r="B653" s="1"/>
      <c r="C653" s="1"/>
      <c r="D653" s="1"/>
      <c r="E653" s="1"/>
      <c r="F653" s="1"/>
      <c r="G653" s="5"/>
      <c r="H653" s="1"/>
      <c r="I653" s="1"/>
      <c r="J653" s="5"/>
      <c r="K653" s="1"/>
      <c r="L653" s="1"/>
      <c r="M653" s="5"/>
      <c r="N653" s="5"/>
      <c r="O653" s="5"/>
      <c r="P653" s="5"/>
      <c r="Q653" s="5"/>
      <c r="R653" s="5"/>
      <c r="S653" s="70"/>
      <c r="T653" s="70"/>
      <c r="U653" s="70"/>
      <c r="V653" s="18"/>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1"/>
      <c r="BA653" s="1"/>
    </row>
    <row r="654" spans="2:53">
      <c r="B654" s="1"/>
      <c r="C654" s="1"/>
      <c r="D654" s="1"/>
      <c r="E654" s="1"/>
      <c r="F654" s="1"/>
      <c r="G654" s="5"/>
      <c r="H654" s="1"/>
      <c r="I654" s="1"/>
      <c r="J654" s="5"/>
      <c r="K654" s="1"/>
      <c r="L654" s="1"/>
      <c r="M654" s="5"/>
      <c r="N654" s="5"/>
      <c r="O654" s="5"/>
      <c r="P654" s="5"/>
      <c r="Q654" s="5"/>
      <c r="R654" s="5"/>
      <c r="S654" s="70"/>
      <c r="T654" s="70"/>
      <c r="U654" s="70"/>
      <c r="V654" s="18"/>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1"/>
      <c r="BA654" s="1"/>
    </row>
    <row r="655" spans="2:53">
      <c r="B655" s="1"/>
      <c r="C655" s="1"/>
      <c r="D655" s="1"/>
      <c r="E655" s="1"/>
      <c r="F655" s="1"/>
      <c r="G655" s="5"/>
      <c r="H655" s="1"/>
      <c r="I655" s="1"/>
      <c r="J655" s="5"/>
      <c r="K655" s="1"/>
      <c r="L655" s="1"/>
      <c r="M655" s="5"/>
      <c r="N655" s="5"/>
      <c r="O655" s="5"/>
      <c r="P655" s="5"/>
      <c r="Q655" s="5"/>
      <c r="R655" s="5"/>
      <c r="S655" s="70"/>
      <c r="T655" s="70"/>
      <c r="U655" s="70"/>
      <c r="V655" s="18"/>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1"/>
      <c r="BA655" s="1"/>
    </row>
    <row r="656" spans="2:53">
      <c r="B656" s="1"/>
      <c r="C656" s="1"/>
      <c r="D656" s="1"/>
      <c r="E656" s="1"/>
      <c r="F656" s="1"/>
      <c r="G656" s="5"/>
      <c r="H656" s="1"/>
      <c r="I656" s="1"/>
      <c r="J656" s="5"/>
      <c r="K656" s="1"/>
      <c r="L656" s="1"/>
      <c r="M656" s="5"/>
      <c r="N656" s="5"/>
      <c r="O656" s="5"/>
      <c r="P656" s="5"/>
      <c r="Q656" s="5"/>
      <c r="R656" s="5"/>
      <c r="S656" s="70"/>
      <c r="T656" s="70"/>
      <c r="U656" s="70"/>
      <c r="V656" s="18"/>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1"/>
      <c r="BA656" s="1"/>
    </row>
    <row r="657" spans="2:53">
      <c r="B657" s="1"/>
      <c r="C657" s="1"/>
      <c r="D657" s="1"/>
      <c r="E657" s="1"/>
      <c r="F657" s="1"/>
      <c r="G657" s="5"/>
      <c r="H657" s="1"/>
      <c r="I657" s="1"/>
      <c r="J657" s="5"/>
      <c r="K657" s="1"/>
      <c r="L657" s="1"/>
      <c r="M657" s="5"/>
      <c r="N657" s="5"/>
      <c r="O657" s="5"/>
      <c r="P657" s="5"/>
      <c r="Q657" s="5"/>
      <c r="R657" s="5"/>
      <c r="S657" s="70"/>
      <c r="T657" s="70"/>
      <c r="U657" s="70"/>
      <c r="V657" s="18"/>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1"/>
      <c r="BA657" s="1"/>
    </row>
    <row r="658" spans="2:53">
      <c r="B658" s="1"/>
      <c r="C658" s="1"/>
      <c r="D658" s="1"/>
      <c r="E658" s="1"/>
      <c r="F658" s="1"/>
      <c r="G658" s="5"/>
      <c r="H658" s="1"/>
      <c r="I658" s="1"/>
      <c r="J658" s="5"/>
      <c r="K658" s="1"/>
      <c r="L658" s="1"/>
      <c r="M658" s="5"/>
      <c r="N658" s="5"/>
      <c r="O658" s="5"/>
      <c r="P658" s="5"/>
      <c r="Q658" s="5"/>
      <c r="R658" s="5"/>
      <c r="S658" s="70"/>
      <c r="T658" s="70"/>
      <c r="U658" s="70"/>
      <c r="V658" s="18"/>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1"/>
      <c r="BA658" s="1"/>
    </row>
    <row r="659" spans="2:53">
      <c r="B659" s="1"/>
      <c r="C659" s="1"/>
      <c r="D659" s="1"/>
      <c r="E659" s="1"/>
      <c r="F659" s="1"/>
      <c r="G659" s="5"/>
      <c r="H659" s="1"/>
      <c r="I659" s="1"/>
      <c r="J659" s="5"/>
      <c r="K659" s="1"/>
      <c r="L659" s="1"/>
      <c r="M659" s="5"/>
      <c r="N659" s="5"/>
      <c r="O659" s="5"/>
      <c r="P659" s="5"/>
      <c r="Q659" s="5"/>
      <c r="R659" s="5"/>
      <c r="S659" s="70"/>
      <c r="T659" s="70"/>
      <c r="U659" s="70"/>
      <c r="V659" s="18"/>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1"/>
      <c r="BA659" s="1"/>
    </row>
    <row r="660" spans="2:53">
      <c r="B660" s="1"/>
      <c r="C660" s="1"/>
      <c r="D660" s="1"/>
      <c r="E660" s="1"/>
      <c r="F660" s="1"/>
      <c r="G660" s="5"/>
      <c r="H660" s="1"/>
      <c r="I660" s="1"/>
      <c r="J660" s="5"/>
      <c r="K660" s="1"/>
      <c r="L660" s="1"/>
      <c r="M660" s="5"/>
      <c r="N660" s="5"/>
      <c r="O660" s="5"/>
      <c r="P660" s="5"/>
      <c r="Q660" s="5"/>
      <c r="R660" s="5"/>
      <c r="S660" s="70"/>
      <c r="T660" s="70"/>
      <c r="U660" s="70"/>
      <c r="V660" s="18"/>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1"/>
      <c r="BA660" s="1"/>
    </row>
    <row r="661" spans="2:53">
      <c r="B661" s="1"/>
      <c r="C661" s="1"/>
      <c r="D661" s="1"/>
      <c r="E661" s="1"/>
      <c r="F661" s="1"/>
      <c r="G661" s="5"/>
      <c r="H661" s="1"/>
      <c r="I661" s="1"/>
      <c r="J661" s="5"/>
      <c r="K661" s="1"/>
      <c r="L661" s="1"/>
      <c r="M661" s="5"/>
      <c r="N661" s="5"/>
      <c r="O661" s="5"/>
      <c r="P661" s="5"/>
      <c r="Q661" s="5"/>
      <c r="R661" s="5"/>
      <c r="S661" s="70"/>
      <c r="T661" s="70"/>
      <c r="U661" s="70"/>
      <c r="V661" s="18"/>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1"/>
      <c r="BA661" s="1"/>
    </row>
    <row r="662" spans="2:53">
      <c r="B662" s="1"/>
      <c r="C662" s="1"/>
      <c r="D662" s="1"/>
      <c r="E662" s="1"/>
      <c r="F662" s="1"/>
      <c r="G662" s="5"/>
      <c r="H662" s="1"/>
      <c r="I662" s="1"/>
      <c r="J662" s="5"/>
      <c r="K662" s="1"/>
      <c r="L662" s="1"/>
      <c r="M662" s="5"/>
      <c r="N662" s="5"/>
      <c r="O662" s="5"/>
      <c r="P662" s="5"/>
      <c r="Q662" s="5"/>
      <c r="R662" s="5"/>
      <c r="S662" s="70"/>
      <c r="T662" s="70"/>
      <c r="U662" s="70"/>
      <c r="V662" s="18"/>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1"/>
      <c r="BA662" s="1"/>
    </row>
    <row r="663" spans="2:53">
      <c r="B663" s="1"/>
      <c r="C663" s="1"/>
      <c r="D663" s="1"/>
      <c r="E663" s="1"/>
      <c r="F663" s="1"/>
      <c r="G663" s="5"/>
      <c r="H663" s="1"/>
      <c r="I663" s="1"/>
      <c r="J663" s="5"/>
      <c r="K663" s="1"/>
      <c r="L663" s="1"/>
      <c r="M663" s="5"/>
      <c r="N663" s="5"/>
      <c r="O663" s="5"/>
      <c r="P663" s="5"/>
      <c r="Q663" s="5"/>
      <c r="R663" s="5"/>
      <c r="S663" s="70"/>
      <c r="T663" s="70"/>
      <c r="U663" s="70"/>
      <c r="V663" s="18"/>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1"/>
      <c r="BA663" s="1"/>
    </row>
    <row r="664" spans="2:53">
      <c r="B664" s="1"/>
      <c r="C664" s="1"/>
      <c r="D664" s="1"/>
      <c r="E664" s="1"/>
      <c r="F664" s="1"/>
      <c r="G664" s="5"/>
      <c r="H664" s="1"/>
      <c r="I664" s="1"/>
      <c r="J664" s="5"/>
      <c r="K664" s="1"/>
      <c r="L664" s="1"/>
      <c r="M664" s="5"/>
      <c r="N664" s="5"/>
      <c r="O664" s="5"/>
      <c r="P664" s="5"/>
      <c r="Q664" s="5"/>
      <c r="R664" s="5"/>
      <c r="S664" s="70"/>
      <c r="T664" s="70"/>
      <c r="U664" s="70"/>
      <c r="V664" s="18"/>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1"/>
      <c r="BA664" s="1"/>
    </row>
    <row r="665" spans="2:53">
      <c r="B665" s="1"/>
      <c r="C665" s="1"/>
      <c r="D665" s="1"/>
      <c r="E665" s="1"/>
      <c r="F665" s="1"/>
      <c r="G665" s="5"/>
      <c r="H665" s="1"/>
      <c r="I665" s="1"/>
      <c r="J665" s="5"/>
      <c r="K665" s="1"/>
      <c r="L665" s="1"/>
      <c r="M665" s="5"/>
      <c r="N665" s="5"/>
      <c r="O665" s="5"/>
      <c r="P665" s="5"/>
      <c r="Q665" s="5"/>
      <c r="R665" s="5"/>
      <c r="S665" s="70"/>
      <c r="T665" s="70"/>
      <c r="U665" s="70"/>
      <c r="V665" s="18"/>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1"/>
      <c r="BA665" s="1"/>
    </row>
    <row r="666" spans="2:53">
      <c r="B666" s="1"/>
      <c r="C666" s="1"/>
      <c r="D666" s="1"/>
      <c r="E666" s="1"/>
      <c r="F666" s="1"/>
      <c r="G666" s="5"/>
      <c r="H666" s="1"/>
      <c r="I666" s="1"/>
      <c r="J666" s="5"/>
      <c r="K666" s="1"/>
      <c r="L666" s="1"/>
      <c r="M666" s="5"/>
      <c r="N666" s="5"/>
      <c r="O666" s="5"/>
      <c r="P666" s="5"/>
      <c r="Q666" s="5"/>
      <c r="R666" s="5"/>
      <c r="S666" s="70"/>
      <c r="T666" s="70"/>
      <c r="U666" s="70"/>
      <c r="V666" s="18"/>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1"/>
      <c r="BA666" s="1"/>
    </row>
    <row r="667" spans="2:53">
      <c r="B667" s="1"/>
      <c r="C667" s="1"/>
      <c r="D667" s="1"/>
      <c r="E667" s="1"/>
      <c r="F667" s="1"/>
      <c r="G667" s="5"/>
      <c r="H667" s="1"/>
      <c r="I667" s="1"/>
      <c r="J667" s="5"/>
      <c r="K667" s="1"/>
      <c r="L667" s="1"/>
      <c r="M667" s="5"/>
      <c r="N667" s="5"/>
      <c r="O667" s="5"/>
      <c r="P667" s="5"/>
      <c r="Q667" s="5"/>
      <c r="R667" s="5"/>
      <c r="S667" s="70"/>
      <c r="T667" s="70"/>
      <c r="U667" s="70"/>
      <c r="V667" s="18"/>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1"/>
      <c r="BA667" s="1"/>
    </row>
    <row r="668" spans="2:53">
      <c r="B668" s="1"/>
      <c r="C668" s="1"/>
      <c r="D668" s="1"/>
      <c r="E668" s="1"/>
      <c r="F668" s="1"/>
      <c r="G668" s="5"/>
      <c r="H668" s="1"/>
      <c r="I668" s="1"/>
      <c r="J668" s="5"/>
      <c r="K668" s="1"/>
      <c r="L668" s="1"/>
      <c r="M668" s="5"/>
      <c r="N668" s="5"/>
      <c r="O668" s="5"/>
      <c r="P668" s="5"/>
      <c r="Q668" s="5"/>
      <c r="R668" s="5"/>
      <c r="S668" s="70"/>
      <c r="T668" s="70"/>
      <c r="U668" s="70"/>
      <c r="V668" s="18"/>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1"/>
      <c r="BA668" s="1"/>
    </row>
    <row r="669" spans="2:53">
      <c r="B669" s="1"/>
      <c r="C669" s="1"/>
      <c r="D669" s="1"/>
      <c r="E669" s="1"/>
      <c r="F669" s="1"/>
      <c r="G669" s="5"/>
      <c r="H669" s="1"/>
      <c r="I669" s="1"/>
      <c r="J669" s="5"/>
      <c r="K669" s="1"/>
      <c r="L669" s="1"/>
      <c r="M669" s="5"/>
      <c r="N669" s="5"/>
      <c r="O669" s="5"/>
      <c r="P669" s="5"/>
      <c r="Q669" s="5"/>
      <c r="R669" s="5"/>
      <c r="S669" s="70"/>
      <c r="T669" s="70"/>
      <c r="U669" s="70"/>
      <c r="V669" s="18"/>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1"/>
      <c r="BA669" s="1"/>
    </row>
    <row r="670" spans="2:53">
      <c r="B670" s="1"/>
      <c r="C670" s="1"/>
      <c r="D670" s="1"/>
      <c r="E670" s="1"/>
      <c r="F670" s="1"/>
      <c r="G670" s="5"/>
      <c r="H670" s="1"/>
      <c r="I670" s="1"/>
      <c r="J670" s="5"/>
      <c r="K670" s="1"/>
      <c r="L670" s="1"/>
      <c r="M670" s="5"/>
      <c r="N670" s="5"/>
      <c r="O670" s="5"/>
      <c r="P670" s="5"/>
      <c r="Q670" s="5"/>
      <c r="R670" s="5"/>
      <c r="S670" s="70"/>
      <c r="T670" s="70"/>
      <c r="U670" s="70"/>
      <c r="V670" s="18"/>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1"/>
      <c r="BA670" s="1"/>
    </row>
    <row r="671" spans="2:53">
      <c r="B671" s="1"/>
      <c r="C671" s="1"/>
      <c r="D671" s="1"/>
      <c r="E671" s="1"/>
      <c r="F671" s="1"/>
      <c r="G671" s="5"/>
      <c r="H671" s="1"/>
      <c r="I671" s="1"/>
      <c r="J671" s="5"/>
      <c r="K671" s="1"/>
      <c r="L671" s="1"/>
      <c r="M671" s="5"/>
      <c r="N671" s="5"/>
      <c r="O671" s="5"/>
      <c r="P671" s="5"/>
      <c r="Q671" s="5"/>
      <c r="R671" s="5"/>
      <c r="S671" s="70"/>
      <c r="T671" s="70"/>
      <c r="U671" s="70"/>
      <c r="V671" s="18"/>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1"/>
      <c r="BA671" s="1"/>
    </row>
    <row r="672" spans="2:53">
      <c r="B672" s="1"/>
      <c r="C672" s="1"/>
      <c r="D672" s="1"/>
      <c r="E672" s="1"/>
      <c r="F672" s="1"/>
      <c r="G672" s="5"/>
      <c r="H672" s="1"/>
      <c r="I672" s="1"/>
      <c r="J672" s="5"/>
      <c r="K672" s="1"/>
      <c r="L672" s="1"/>
      <c r="M672" s="5"/>
      <c r="N672" s="5"/>
      <c r="O672" s="5"/>
      <c r="P672" s="5"/>
      <c r="Q672" s="5"/>
      <c r="R672" s="5"/>
      <c r="S672" s="70"/>
      <c r="T672" s="70"/>
      <c r="U672" s="70"/>
      <c r="V672" s="18"/>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1"/>
      <c r="BA672" s="1"/>
    </row>
    <row r="673" spans="2:53">
      <c r="B673" s="1"/>
      <c r="C673" s="1"/>
      <c r="D673" s="1"/>
      <c r="E673" s="1"/>
      <c r="F673" s="1"/>
      <c r="G673" s="5"/>
      <c r="H673" s="1"/>
      <c r="I673" s="1"/>
      <c r="J673" s="5"/>
      <c r="K673" s="1"/>
      <c r="L673" s="1"/>
      <c r="M673" s="5"/>
      <c r="N673" s="5"/>
      <c r="O673" s="5"/>
      <c r="P673" s="5"/>
      <c r="Q673" s="5"/>
      <c r="R673" s="5"/>
      <c r="S673" s="70"/>
      <c r="T673" s="70"/>
      <c r="U673" s="70"/>
      <c r="V673" s="18"/>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1"/>
      <c r="BA673" s="1"/>
    </row>
    <row r="674" spans="2:53">
      <c r="B674" s="1"/>
      <c r="C674" s="1"/>
      <c r="D674" s="1"/>
      <c r="E674" s="1"/>
      <c r="F674" s="1"/>
      <c r="G674" s="5"/>
      <c r="H674" s="1"/>
      <c r="I674" s="1"/>
      <c r="J674" s="5"/>
      <c r="K674" s="1"/>
      <c r="L674" s="1"/>
      <c r="M674" s="5"/>
      <c r="N674" s="5"/>
      <c r="O674" s="5"/>
      <c r="P674" s="5"/>
      <c r="Q674" s="5"/>
      <c r="R674" s="5"/>
      <c r="S674" s="70"/>
      <c r="T674" s="70"/>
      <c r="U674" s="70"/>
      <c r="V674" s="18"/>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1"/>
      <c r="BA674" s="1"/>
    </row>
    <row r="675" spans="2:53">
      <c r="B675" s="1"/>
      <c r="C675" s="1"/>
      <c r="D675" s="1"/>
      <c r="E675" s="1"/>
      <c r="F675" s="1"/>
      <c r="G675" s="5"/>
      <c r="H675" s="1"/>
      <c r="I675" s="1"/>
      <c r="J675" s="5"/>
      <c r="K675" s="1"/>
      <c r="L675" s="1"/>
      <c r="M675" s="5"/>
      <c r="N675" s="5"/>
      <c r="O675" s="5"/>
      <c r="P675" s="5"/>
      <c r="Q675" s="5"/>
      <c r="R675" s="5"/>
      <c r="S675" s="70"/>
      <c r="T675" s="70"/>
      <c r="U675" s="70"/>
      <c r="V675" s="18"/>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1"/>
      <c r="BA675" s="1"/>
    </row>
    <row r="676" spans="2:53">
      <c r="B676" s="1"/>
      <c r="C676" s="1"/>
      <c r="D676" s="1"/>
      <c r="E676" s="1"/>
      <c r="F676" s="1"/>
      <c r="G676" s="5"/>
      <c r="H676" s="1"/>
      <c r="I676" s="1"/>
      <c r="J676" s="5"/>
      <c r="K676" s="1"/>
      <c r="L676" s="1"/>
      <c r="M676" s="5"/>
      <c r="N676" s="5"/>
      <c r="O676" s="5"/>
      <c r="P676" s="5"/>
      <c r="Q676" s="5"/>
      <c r="R676" s="5"/>
      <c r="S676" s="70"/>
      <c r="T676" s="70"/>
      <c r="U676" s="70"/>
      <c r="V676" s="18"/>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1"/>
      <c r="BA676" s="1"/>
    </row>
    <row r="677" spans="2:53">
      <c r="B677" s="1"/>
      <c r="C677" s="1"/>
      <c r="D677" s="1"/>
      <c r="E677" s="1"/>
      <c r="F677" s="1"/>
      <c r="G677" s="5"/>
      <c r="H677" s="1"/>
      <c r="I677" s="1"/>
      <c r="J677" s="5"/>
      <c r="K677" s="1"/>
      <c r="L677" s="1"/>
      <c r="M677" s="5"/>
      <c r="N677" s="5"/>
      <c r="O677" s="5"/>
      <c r="P677" s="5"/>
      <c r="Q677" s="5"/>
      <c r="R677" s="5"/>
      <c r="S677" s="70"/>
      <c r="T677" s="70"/>
      <c r="U677" s="70"/>
      <c r="V677" s="18"/>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1"/>
      <c r="BA677" s="1"/>
    </row>
    <row r="678" spans="2:53">
      <c r="B678" s="1"/>
      <c r="C678" s="1"/>
      <c r="D678" s="1"/>
      <c r="E678" s="1"/>
      <c r="F678" s="1"/>
      <c r="G678" s="5"/>
      <c r="H678" s="1"/>
      <c r="I678" s="1"/>
      <c r="J678" s="5"/>
      <c r="K678" s="1"/>
      <c r="L678" s="1"/>
      <c r="M678" s="5"/>
      <c r="N678" s="5"/>
      <c r="O678" s="5"/>
      <c r="P678" s="5"/>
      <c r="Q678" s="5"/>
      <c r="R678" s="5"/>
      <c r="S678" s="70"/>
      <c r="T678" s="70"/>
      <c r="U678" s="70"/>
      <c r="V678" s="18"/>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1"/>
      <c r="BA678" s="1"/>
    </row>
    <row r="679" spans="2:53">
      <c r="B679" s="1"/>
      <c r="C679" s="1"/>
      <c r="D679" s="1"/>
      <c r="E679" s="1"/>
      <c r="F679" s="1"/>
      <c r="G679" s="5"/>
      <c r="H679" s="1"/>
      <c r="I679" s="1"/>
      <c r="J679" s="5"/>
      <c r="K679" s="1"/>
      <c r="L679" s="1"/>
      <c r="M679" s="5"/>
      <c r="N679" s="5"/>
      <c r="O679" s="5"/>
      <c r="P679" s="5"/>
      <c r="Q679" s="5"/>
      <c r="R679" s="5"/>
      <c r="S679" s="70"/>
      <c r="T679" s="70"/>
      <c r="U679" s="70"/>
      <c r="V679" s="18"/>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1"/>
      <c r="BA679" s="1"/>
    </row>
    <row r="680" spans="2:53">
      <c r="B680" s="1"/>
      <c r="C680" s="1"/>
      <c r="D680" s="1"/>
      <c r="E680" s="1"/>
      <c r="F680" s="1"/>
      <c r="G680" s="5"/>
      <c r="H680" s="1"/>
      <c r="I680" s="1"/>
      <c r="J680" s="5"/>
      <c r="K680" s="1"/>
      <c r="L680" s="1"/>
      <c r="M680" s="5"/>
      <c r="N680" s="5"/>
      <c r="O680" s="5"/>
      <c r="P680" s="5"/>
      <c r="Q680" s="5"/>
      <c r="R680" s="5"/>
      <c r="S680" s="70"/>
      <c r="T680" s="70"/>
      <c r="U680" s="70"/>
      <c r="V680" s="18"/>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1"/>
      <c r="BA680" s="1"/>
    </row>
    <row r="681" spans="2:53">
      <c r="B681" s="1"/>
      <c r="C681" s="1"/>
      <c r="D681" s="1"/>
      <c r="E681" s="1"/>
      <c r="F681" s="1"/>
      <c r="G681" s="5"/>
      <c r="H681" s="1"/>
      <c r="I681" s="1"/>
      <c r="J681" s="5"/>
      <c r="K681" s="1"/>
      <c r="L681" s="1"/>
      <c r="M681" s="5"/>
      <c r="N681" s="5"/>
      <c r="O681" s="5"/>
      <c r="P681" s="5"/>
      <c r="Q681" s="5"/>
      <c r="R681" s="5"/>
      <c r="S681" s="70"/>
      <c r="T681" s="70"/>
      <c r="U681" s="70"/>
      <c r="V681" s="18"/>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1"/>
      <c r="BA681" s="1"/>
    </row>
    <row r="682" spans="2:53">
      <c r="B682" s="1"/>
      <c r="C682" s="1"/>
      <c r="D682" s="1"/>
      <c r="E682" s="1"/>
      <c r="F682" s="1"/>
      <c r="G682" s="5"/>
      <c r="H682" s="1"/>
      <c r="I682" s="1"/>
      <c r="J682" s="5"/>
      <c r="K682" s="1"/>
      <c r="L682" s="1"/>
      <c r="M682" s="5"/>
      <c r="N682" s="5"/>
      <c r="O682" s="5"/>
      <c r="P682" s="5"/>
      <c r="Q682" s="5"/>
      <c r="R682" s="5"/>
      <c r="S682" s="70"/>
      <c r="T682" s="70"/>
      <c r="U682" s="70"/>
      <c r="V682" s="18"/>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1"/>
      <c r="BA682" s="1"/>
    </row>
    <row r="683" spans="2:53">
      <c r="B683" s="1"/>
      <c r="C683" s="1"/>
      <c r="D683" s="1"/>
      <c r="E683" s="1"/>
      <c r="F683" s="1"/>
      <c r="G683" s="5"/>
      <c r="H683" s="1"/>
      <c r="I683" s="1"/>
      <c r="J683" s="5"/>
      <c r="K683" s="1"/>
      <c r="L683" s="1"/>
      <c r="M683" s="5"/>
      <c r="N683" s="5"/>
      <c r="O683" s="5"/>
      <c r="P683" s="5"/>
      <c r="Q683" s="5"/>
      <c r="R683" s="5"/>
      <c r="S683" s="70"/>
      <c r="T683" s="70"/>
      <c r="U683" s="70"/>
      <c r="V683" s="18"/>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1"/>
      <c r="BA683" s="1"/>
    </row>
    <row r="684" spans="2:53">
      <c r="B684" s="1"/>
      <c r="C684" s="1"/>
      <c r="D684" s="1"/>
      <c r="E684" s="1"/>
      <c r="F684" s="1"/>
      <c r="G684" s="5"/>
      <c r="H684" s="1"/>
      <c r="I684" s="1"/>
      <c r="J684" s="5"/>
      <c r="K684" s="1"/>
      <c r="L684" s="1"/>
      <c r="M684" s="5"/>
      <c r="N684" s="5"/>
      <c r="O684" s="5"/>
      <c r="P684" s="5"/>
      <c r="Q684" s="5"/>
      <c r="R684" s="5"/>
      <c r="S684" s="70"/>
      <c r="T684" s="70"/>
      <c r="U684" s="70"/>
      <c r="V684" s="18"/>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1"/>
      <c r="BA684" s="1"/>
    </row>
    <row r="685" spans="2:53">
      <c r="B685" s="1"/>
      <c r="C685" s="1"/>
      <c r="D685" s="1"/>
      <c r="E685" s="1"/>
      <c r="F685" s="1"/>
      <c r="G685" s="5"/>
      <c r="H685" s="1"/>
      <c r="I685" s="1"/>
      <c r="J685" s="5"/>
      <c r="K685" s="1"/>
      <c r="L685" s="1"/>
      <c r="M685" s="5"/>
      <c r="N685" s="5"/>
      <c r="O685" s="5"/>
      <c r="P685" s="5"/>
      <c r="Q685" s="5"/>
      <c r="R685" s="5"/>
      <c r="S685" s="70"/>
      <c r="T685" s="70"/>
      <c r="U685" s="70"/>
      <c r="V685" s="18"/>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1"/>
      <c r="BA685" s="1"/>
    </row>
    <row r="686" spans="2:53">
      <c r="B686" s="1"/>
      <c r="C686" s="1"/>
      <c r="D686" s="1"/>
      <c r="E686" s="1"/>
      <c r="F686" s="1"/>
      <c r="G686" s="5"/>
      <c r="H686" s="1"/>
      <c r="I686" s="1"/>
      <c r="J686" s="5"/>
      <c r="K686" s="1"/>
      <c r="L686" s="1"/>
      <c r="M686" s="5"/>
      <c r="N686" s="5"/>
      <c r="O686" s="5"/>
      <c r="P686" s="5"/>
      <c r="Q686" s="5"/>
      <c r="R686" s="5"/>
      <c r="S686" s="70"/>
      <c r="T686" s="70"/>
      <c r="U686" s="70"/>
      <c r="V686" s="18"/>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1"/>
      <c r="BA686" s="1"/>
    </row>
    <row r="687" spans="2:53">
      <c r="B687" s="1"/>
      <c r="C687" s="1"/>
      <c r="D687" s="1"/>
      <c r="E687" s="1"/>
      <c r="F687" s="1"/>
      <c r="G687" s="5"/>
      <c r="H687" s="1"/>
      <c r="I687" s="1"/>
      <c r="J687" s="5"/>
      <c r="K687" s="1"/>
      <c r="L687" s="1"/>
      <c r="M687" s="5"/>
      <c r="N687" s="5"/>
      <c r="O687" s="5"/>
      <c r="P687" s="5"/>
      <c r="Q687" s="5"/>
      <c r="R687" s="5"/>
      <c r="S687" s="70"/>
      <c r="T687" s="70"/>
      <c r="U687" s="70"/>
      <c r="V687" s="18"/>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1"/>
      <c r="BA687" s="1"/>
    </row>
    <row r="688" spans="2:53">
      <c r="B688" s="1"/>
      <c r="C688" s="1"/>
      <c r="D688" s="1"/>
      <c r="E688" s="1"/>
      <c r="F688" s="1"/>
      <c r="G688" s="5"/>
      <c r="H688" s="1"/>
      <c r="I688" s="1"/>
      <c r="J688" s="5"/>
      <c r="K688" s="1"/>
      <c r="L688" s="1"/>
      <c r="M688" s="5"/>
      <c r="N688" s="5"/>
      <c r="O688" s="5"/>
      <c r="P688" s="5"/>
      <c r="Q688" s="5"/>
      <c r="R688" s="5"/>
      <c r="S688" s="70"/>
      <c r="T688" s="70"/>
      <c r="U688" s="70"/>
      <c r="V688" s="18"/>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1"/>
      <c r="BA688" s="1"/>
    </row>
    <row r="689" spans="2:53">
      <c r="B689" s="1"/>
      <c r="C689" s="1"/>
      <c r="D689" s="1"/>
      <c r="E689" s="1"/>
      <c r="F689" s="1"/>
      <c r="G689" s="5"/>
      <c r="H689" s="1"/>
      <c r="I689" s="1"/>
      <c r="J689" s="5"/>
      <c r="K689" s="1"/>
      <c r="L689" s="1"/>
      <c r="M689" s="5"/>
      <c r="N689" s="5"/>
      <c r="O689" s="5"/>
      <c r="P689" s="5"/>
      <c r="Q689" s="5"/>
      <c r="R689" s="5"/>
      <c r="S689" s="70"/>
      <c r="T689" s="70"/>
      <c r="U689" s="70"/>
      <c r="V689" s="18"/>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1"/>
      <c r="BA689" s="1"/>
    </row>
    <row r="690" spans="2:53">
      <c r="B690" s="1"/>
      <c r="C690" s="1"/>
      <c r="D690" s="1"/>
      <c r="E690" s="1"/>
      <c r="F690" s="1"/>
      <c r="G690" s="5"/>
      <c r="H690" s="1"/>
      <c r="I690" s="1"/>
      <c r="J690" s="5"/>
      <c r="K690" s="1"/>
      <c r="L690" s="1"/>
      <c r="M690" s="5"/>
      <c r="N690" s="5"/>
      <c r="O690" s="5"/>
      <c r="P690" s="5"/>
      <c r="Q690" s="5"/>
      <c r="R690" s="5"/>
      <c r="S690" s="70"/>
      <c r="T690" s="70"/>
      <c r="U690" s="70"/>
      <c r="V690" s="18"/>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1"/>
      <c r="BA690" s="1"/>
    </row>
    <row r="691" spans="2:53">
      <c r="B691" s="1"/>
      <c r="C691" s="1"/>
      <c r="D691" s="1"/>
      <c r="E691" s="1"/>
      <c r="F691" s="1"/>
      <c r="G691" s="5"/>
      <c r="H691" s="1"/>
      <c r="I691" s="1"/>
      <c r="J691" s="5"/>
      <c r="K691" s="1"/>
      <c r="L691" s="1"/>
      <c r="M691" s="5"/>
      <c r="N691" s="5"/>
      <c r="O691" s="5"/>
      <c r="P691" s="5"/>
      <c r="Q691" s="5"/>
      <c r="R691" s="5"/>
      <c r="S691" s="70"/>
      <c r="T691" s="70"/>
      <c r="U691" s="70"/>
      <c r="V691" s="18"/>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1"/>
      <c r="BA691" s="1"/>
    </row>
    <row r="692" spans="2:53">
      <c r="B692" s="1"/>
      <c r="C692" s="1"/>
      <c r="D692" s="1"/>
      <c r="E692" s="1"/>
      <c r="F692" s="1"/>
      <c r="G692" s="5"/>
      <c r="H692" s="1"/>
      <c r="I692" s="1"/>
      <c r="J692" s="5"/>
      <c r="K692" s="1"/>
      <c r="L692" s="1"/>
      <c r="M692" s="5"/>
      <c r="N692" s="5"/>
      <c r="O692" s="5"/>
      <c r="P692" s="5"/>
      <c r="Q692" s="5"/>
      <c r="R692" s="5"/>
      <c r="S692" s="70"/>
      <c r="T692" s="70"/>
      <c r="U692" s="70"/>
      <c r="V692" s="18"/>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1"/>
      <c r="BA692" s="1"/>
    </row>
    <row r="693" spans="2:53">
      <c r="B693" s="1"/>
      <c r="C693" s="1"/>
      <c r="D693" s="1"/>
      <c r="E693" s="1"/>
      <c r="F693" s="1"/>
      <c r="G693" s="5"/>
      <c r="H693" s="1"/>
      <c r="I693" s="1"/>
      <c r="J693" s="5"/>
      <c r="K693" s="1"/>
      <c r="L693" s="1"/>
      <c r="M693" s="5"/>
      <c r="N693" s="5"/>
      <c r="O693" s="5"/>
      <c r="P693" s="5"/>
      <c r="Q693" s="5"/>
      <c r="R693" s="5"/>
      <c r="S693" s="70"/>
      <c r="T693" s="70"/>
      <c r="U693" s="70"/>
      <c r="V693" s="18"/>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1"/>
      <c r="BA693" s="1"/>
    </row>
    <row r="694" spans="2:53">
      <c r="B694" s="1"/>
      <c r="C694" s="1"/>
      <c r="D694" s="1"/>
      <c r="E694" s="1"/>
      <c r="F694" s="1"/>
      <c r="G694" s="5"/>
      <c r="H694" s="1"/>
      <c r="I694" s="1"/>
      <c r="J694" s="5"/>
      <c r="K694" s="1"/>
      <c r="L694" s="1"/>
      <c r="M694" s="5"/>
      <c r="N694" s="5"/>
      <c r="O694" s="5"/>
      <c r="P694" s="5"/>
      <c r="Q694" s="5"/>
      <c r="R694" s="5"/>
      <c r="S694" s="70"/>
      <c r="T694" s="70"/>
      <c r="U694" s="70"/>
      <c r="V694" s="18"/>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1"/>
      <c r="BA694" s="1"/>
    </row>
    <row r="695" spans="2:53">
      <c r="B695" s="1"/>
      <c r="C695" s="1"/>
      <c r="D695" s="1"/>
      <c r="E695" s="1"/>
      <c r="F695" s="1"/>
      <c r="G695" s="5"/>
      <c r="H695" s="1"/>
      <c r="I695" s="1"/>
      <c r="J695" s="5"/>
      <c r="K695" s="1"/>
      <c r="L695" s="1"/>
      <c r="M695" s="5"/>
      <c r="N695" s="5"/>
      <c r="O695" s="5"/>
      <c r="P695" s="5"/>
      <c r="Q695" s="5"/>
      <c r="R695" s="5"/>
      <c r="S695" s="70"/>
      <c r="T695" s="70"/>
      <c r="U695" s="70"/>
      <c r="V695" s="18"/>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1"/>
      <c r="BA695" s="1"/>
    </row>
    <row r="696" spans="2:53">
      <c r="B696" s="1"/>
      <c r="C696" s="1"/>
      <c r="D696" s="1"/>
      <c r="E696" s="1"/>
      <c r="F696" s="1"/>
      <c r="G696" s="5"/>
      <c r="H696" s="1"/>
      <c r="I696" s="1"/>
      <c r="J696" s="5"/>
      <c r="K696" s="1"/>
      <c r="L696" s="1"/>
      <c r="M696" s="5"/>
      <c r="N696" s="5"/>
      <c r="O696" s="5"/>
      <c r="P696" s="5"/>
      <c r="Q696" s="5"/>
      <c r="R696" s="5"/>
      <c r="S696" s="70"/>
      <c r="T696" s="70"/>
      <c r="U696" s="70"/>
      <c r="V696" s="18"/>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1"/>
      <c r="BA696" s="1"/>
    </row>
    <row r="697" spans="2:53">
      <c r="B697" s="1"/>
      <c r="C697" s="1"/>
      <c r="D697" s="1"/>
      <c r="E697" s="1"/>
      <c r="F697" s="1"/>
      <c r="G697" s="5"/>
      <c r="H697" s="1"/>
      <c r="I697" s="1"/>
      <c r="J697" s="5"/>
      <c r="K697" s="1"/>
      <c r="L697" s="1"/>
      <c r="M697" s="5"/>
      <c r="N697" s="5"/>
      <c r="O697" s="5"/>
      <c r="P697" s="5"/>
      <c r="Q697" s="5"/>
      <c r="R697" s="5"/>
      <c r="S697" s="70"/>
      <c r="T697" s="70"/>
      <c r="U697" s="70"/>
      <c r="V697" s="18"/>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1"/>
      <c r="BA697" s="1"/>
    </row>
    <row r="698" spans="2:53">
      <c r="B698" s="1"/>
      <c r="C698" s="1"/>
      <c r="D698" s="1"/>
      <c r="E698" s="1"/>
      <c r="F698" s="1"/>
      <c r="G698" s="5"/>
      <c r="H698" s="1"/>
      <c r="I698" s="1"/>
      <c r="J698" s="5"/>
      <c r="K698" s="1"/>
      <c r="L698" s="1"/>
      <c r="M698" s="5"/>
      <c r="N698" s="5"/>
      <c r="O698" s="5"/>
      <c r="P698" s="5"/>
      <c r="Q698" s="5"/>
      <c r="R698" s="5"/>
      <c r="S698" s="70"/>
      <c r="T698" s="70"/>
      <c r="U698" s="70"/>
      <c r="V698" s="18"/>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1"/>
      <c r="BA698" s="1"/>
    </row>
    <row r="699" spans="2:53">
      <c r="B699" s="1"/>
      <c r="C699" s="1"/>
      <c r="D699" s="1"/>
      <c r="E699" s="1"/>
      <c r="F699" s="1"/>
      <c r="G699" s="5"/>
      <c r="H699" s="1"/>
      <c r="I699" s="1"/>
      <c r="J699" s="5"/>
      <c r="K699" s="1"/>
      <c r="L699" s="1"/>
      <c r="M699" s="5"/>
      <c r="N699" s="5"/>
      <c r="O699" s="5"/>
      <c r="P699" s="5"/>
      <c r="Q699" s="5"/>
      <c r="R699" s="5"/>
      <c r="S699" s="70"/>
      <c r="T699" s="70"/>
      <c r="U699" s="70"/>
      <c r="V699" s="18"/>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1"/>
      <c r="BA699" s="1"/>
    </row>
    <row r="700" spans="2:53">
      <c r="B700" s="1"/>
      <c r="C700" s="1"/>
      <c r="D700" s="1"/>
      <c r="E700" s="1"/>
      <c r="F700" s="1"/>
      <c r="G700" s="5"/>
      <c r="H700" s="1"/>
      <c r="I700" s="1"/>
      <c r="J700" s="5"/>
      <c r="K700" s="1"/>
      <c r="L700" s="1"/>
      <c r="M700" s="5"/>
      <c r="N700" s="5"/>
      <c r="O700" s="5"/>
      <c r="P700" s="5"/>
      <c r="Q700" s="5"/>
      <c r="R700" s="5"/>
      <c r="S700" s="70"/>
      <c r="T700" s="70"/>
      <c r="U700" s="70"/>
      <c r="V700" s="18"/>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1"/>
      <c r="BA700" s="1"/>
    </row>
    <row r="701" spans="2:53">
      <c r="B701" s="1"/>
      <c r="C701" s="1"/>
      <c r="D701" s="1"/>
      <c r="E701" s="1"/>
      <c r="F701" s="1"/>
      <c r="G701" s="5"/>
      <c r="H701" s="1"/>
      <c r="I701" s="1"/>
      <c r="J701" s="5"/>
      <c r="K701" s="1"/>
      <c r="L701" s="1"/>
      <c r="M701" s="5"/>
      <c r="N701" s="5"/>
      <c r="O701" s="5"/>
      <c r="P701" s="5"/>
      <c r="Q701" s="5"/>
      <c r="R701" s="5"/>
      <c r="S701" s="70"/>
      <c r="T701" s="70"/>
      <c r="U701" s="70"/>
      <c r="V701" s="18"/>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1"/>
      <c r="BA701" s="1"/>
    </row>
    <row r="702" spans="2:53">
      <c r="B702" s="1"/>
      <c r="C702" s="1"/>
      <c r="D702" s="1"/>
      <c r="E702" s="1"/>
      <c r="F702" s="1"/>
      <c r="G702" s="5"/>
      <c r="H702" s="1"/>
      <c r="I702" s="1"/>
      <c r="J702" s="5"/>
      <c r="K702" s="1"/>
      <c r="L702" s="1"/>
      <c r="M702" s="5"/>
      <c r="N702" s="5"/>
      <c r="O702" s="5"/>
      <c r="P702" s="5"/>
      <c r="Q702" s="5"/>
      <c r="R702" s="5"/>
      <c r="S702" s="70"/>
      <c r="T702" s="70"/>
      <c r="U702" s="70"/>
      <c r="V702" s="18"/>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1"/>
      <c r="BA702" s="1"/>
    </row>
    <row r="703" spans="2:53">
      <c r="B703" s="1"/>
      <c r="C703" s="1"/>
      <c r="D703" s="1"/>
      <c r="E703" s="1"/>
      <c r="F703" s="1"/>
      <c r="G703" s="5"/>
      <c r="H703" s="1"/>
      <c r="I703" s="1"/>
      <c r="J703" s="5"/>
      <c r="K703" s="1"/>
      <c r="L703" s="1"/>
      <c r="M703" s="5"/>
      <c r="N703" s="5"/>
      <c r="O703" s="5"/>
      <c r="P703" s="5"/>
      <c r="Q703" s="5"/>
      <c r="R703" s="5"/>
      <c r="S703" s="70"/>
      <c r="T703" s="70"/>
      <c r="U703" s="70"/>
      <c r="V703" s="18"/>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1"/>
      <c r="BA703" s="1"/>
    </row>
    <row r="704" spans="2:53">
      <c r="B704" s="1"/>
      <c r="C704" s="1"/>
      <c r="D704" s="1"/>
      <c r="E704" s="1"/>
      <c r="F704" s="1"/>
      <c r="G704" s="5"/>
      <c r="H704" s="1"/>
      <c r="I704" s="1"/>
      <c r="J704" s="5"/>
      <c r="K704" s="1"/>
      <c r="L704" s="1"/>
      <c r="M704" s="5"/>
      <c r="N704" s="5"/>
      <c r="O704" s="5"/>
      <c r="P704" s="5"/>
      <c r="Q704" s="5"/>
      <c r="R704" s="5"/>
      <c r="S704" s="70"/>
      <c r="T704" s="70"/>
      <c r="U704" s="70"/>
      <c r="V704" s="18"/>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1"/>
      <c r="BA704" s="1"/>
    </row>
    <row r="705" spans="2:53">
      <c r="B705" s="1"/>
      <c r="C705" s="1"/>
      <c r="D705" s="1"/>
      <c r="E705" s="1"/>
      <c r="F705" s="1"/>
      <c r="G705" s="5"/>
      <c r="H705" s="1"/>
      <c r="I705" s="1"/>
      <c r="J705" s="5"/>
      <c r="K705" s="1"/>
      <c r="L705" s="1"/>
      <c r="M705" s="5"/>
      <c r="N705" s="5"/>
      <c r="O705" s="5"/>
      <c r="P705" s="5"/>
      <c r="Q705" s="5"/>
      <c r="R705" s="5"/>
      <c r="S705" s="70"/>
      <c r="T705" s="70"/>
      <c r="U705" s="70"/>
      <c r="V705" s="18"/>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1"/>
      <c r="BA705" s="1"/>
    </row>
    <row r="706" spans="2:53">
      <c r="B706" s="1"/>
      <c r="C706" s="1"/>
      <c r="D706" s="1"/>
      <c r="E706" s="1"/>
      <c r="F706" s="1"/>
      <c r="G706" s="5"/>
      <c r="H706" s="1"/>
      <c r="I706" s="1"/>
      <c r="J706" s="5"/>
      <c r="K706" s="1"/>
      <c r="L706" s="1"/>
      <c r="M706" s="5"/>
      <c r="N706" s="5"/>
      <c r="O706" s="5"/>
      <c r="P706" s="5"/>
      <c r="Q706" s="5"/>
      <c r="R706" s="5"/>
      <c r="S706" s="70"/>
      <c r="T706" s="70"/>
      <c r="U706" s="70"/>
      <c r="V706" s="18"/>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1"/>
      <c r="BA706" s="1"/>
    </row>
    <row r="707" spans="2:53">
      <c r="B707" s="1"/>
      <c r="C707" s="1"/>
      <c r="D707" s="1"/>
      <c r="E707" s="1"/>
      <c r="F707" s="1"/>
      <c r="G707" s="5"/>
      <c r="H707" s="1"/>
      <c r="I707" s="1"/>
      <c r="J707" s="5"/>
      <c r="K707" s="1"/>
      <c r="L707" s="1"/>
      <c r="M707" s="5"/>
      <c r="N707" s="5"/>
      <c r="O707" s="5"/>
      <c r="P707" s="5"/>
      <c r="Q707" s="5"/>
      <c r="R707" s="5"/>
      <c r="S707" s="70"/>
      <c r="T707" s="70"/>
      <c r="U707" s="70"/>
      <c r="V707" s="18"/>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1"/>
      <c r="BA707" s="1"/>
    </row>
    <row r="708" spans="2:53">
      <c r="B708" s="1"/>
      <c r="C708" s="1"/>
      <c r="D708" s="1"/>
      <c r="E708" s="1"/>
      <c r="F708" s="1"/>
      <c r="G708" s="5"/>
      <c r="H708" s="1"/>
      <c r="I708" s="1"/>
      <c r="J708" s="5"/>
      <c r="K708" s="1"/>
      <c r="L708" s="1"/>
      <c r="M708" s="5"/>
      <c r="N708" s="5"/>
      <c r="O708" s="5"/>
      <c r="P708" s="5"/>
      <c r="Q708" s="5"/>
      <c r="R708" s="5"/>
      <c r="S708" s="70"/>
      <c r="T708" s="70"/>
      <c r="U708" s="70"/>
      <c r="V708" s="18"/>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1"/>
      <c r="BA708" s="1"/>
    </row>
    <row r="709" spans="2:53">
      <c r="B709" s="1"/>
      <c r="C709" s="1"/>
      <c r="D709" s="1"/>
      <c r="E709" s="1"/>
      <c r="F709" s="1"/>
      <c r="G709" s="5"/>
      <c r="H709" s="1"/>
      <c r="I709" s="1"/>
      <c r="J709" s="5"/>
      <c r="K709" s="1"/>
      <c r="L709" s="1"/>
      <c r="M709" s="5"/>
      <c r="N709" s="5"/>
      <c r="O709" s="5"/>
      <c r="P709" s="5"/>
      <c r="Q709" s="5"/>
      <c r="R709" s="5"/>
      <c r="S709" s="70"/>
      <c r="T709" s="70"/>
      <c r="U709" s="70"/>
      <c r="V709" s="18"/>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1"/>
      <c r="BA709" s="1"/>
    </row>
    <row r="710" spans="2:53">
      <c r="B710" s="1"/>
      <c r="C710" s="1"/>
      <c r="D710" s="1"/>
      <c r="E710" s="1"/>
      <c r="F710" s="1"/>
      <c r="G710" s="5"/>
      <c r="H710" s="1"/>
      <c r="I710" s="1"/>
      <c r="J710" s="5"/>
      <c r="K710" s="1"/>
      <c r="L710" s="1"/>
      <c r="M710" s="5"/>
      <c r="N710" s="5"/>
      <c r="O710" s="5"/>
      <c r="P710" s="5"/>
      <c r="Q710" s="5"/>
      <c r="R710" s="5"/>
      <c r="S710" s="70"/>
      <c r="T710" s="70"/>
      <c r="U710" s="70"/>
      <c r="V710" s="18"/>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1"/>
      <c r="BA710" s="1"/>
    </row>
    <row r="711" spans="2:53">
      <c r="B711" s="1"/>
      <c r="C711" s="1"/>
      <c r="D711" s="1"/>
      <c r="E711" s="1"/>
      <c r="F711" s="1"/>
      <c r="G711" s="5"/>
      <c r="H711" s="1"/>
      <c r="I711" s="1"/>
      <c r="J711" s="5"/>
      <c r="K711" s="1"/>
      <c r="L711" s="1"/>
      <c r="M711" s="5"/>
      <c r="N711" s="5"/>
      <c r="O711" s="5"/>
      <c r="P711" s="5"/>
      <c r="Q711" s="5"/>
      <c r="R711" s="5"/>
      <c r="S711" s="70"/>
      <c r="T711" s="70"/>
      <c r="U711" s="70"/>
      <c r="V711" s="18"/>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1"/>
      <c r="BA711" s="1"/>
    </row>
    <row r="712" spans="2:53">
      <c r="B712" s="1"/>
      <c r="C712" s="1"/>
      <c r="D712" s="1"/>
      <c r="E712" s="1"/>
      <c r="F712" s="1"/>
      <c r="G712" s="5"/>
      <c r="H712" s="1"/>
      <c r="I712" s="1"/>
      <c r="J712" s="5"/>
      <c r="K712" s="1"/>
      <c r="L712" s="1"/>
      <c r="M712" s="5"/>
      <c r="N712" s="5"/>
      <c r="O712" s="5"/>
      <c r="P712" s="5"/>
      <c r="Q712" s="5"/>
      <c r="R712" s="5"/>
      <c r="S712" s="70"/>
      <c r="T712" s="70"/>
      <c r="U712" s="70"/>
      <c r="V712" s="18"/>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1"/>
      <c r="BA712" s="1"/>
    </row>
    <row r="713" spans="2:53">
      <c r="B713" s="1"/>
      <c r="C713" s="1"/>
      <c r="D713" s="1"/>
      <c r="E713" s="1"/>
      <c r="F713" s="1"/>
      <c r="G713" s="5"/>
      <c r="H713" s="1"/>
      <c r="I713" s="1"/>
      <c r="J713" s="5"/>
      <c r="K713" s="1"/>
      <c r="L713" s="1"/>
      <c r="M713" s="5"/>
      <c r="N713" s="5"/>
      <c r="O713" s="5"/>
      <c r="P713" s="5"/>
      <c r="Q713" s="5"/>
      <c r="R713" s="5"/>
      <c r="S713" s="70"/>
      <c r="T713" s="70"/>
      <c r="U713" s="70"/>
      <c r="V713" s="18"/>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1"/>
      <c r="BA713" s="1"/>
    </row>
    <row r="714" spans="2:53">
      <c r="B714" s="1"/>
      <c r="C714" s="1"/>
      <c r="D714" s="1"/>
      <c r="E714" s="1"/>
      <c r="F714" s="1"/>
      <c r="G714" s="5"/>
      <c r="H714" s="1"/>
      <c r="I714" s="1"/>
      <c r="J714" s="5"/>
      <c r="K714" s="1"/>
      <c r="L714" s="1"/>
      <c r="M714" s="5"/>
      <c r="N714" s="5"/>
      <c r="O714" s="5"/>
      <c r="P714" s="5"/>
      <c r="Q714" s="5"/>
      <c r="R714" s="5"/>
      <c r="S714" s="70"/>
      <c r="T714" s="70"/>
      <c r="U714" s="70"/>
      <c r="V714" s="18"/>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1"/>
      <c r="BA714" s="1"/>
    </row>
    <row r="715" spans="2:53">
      <c r="B715" s="1"/>
      <c r="C715" s="1"/>
      <c r="D715" s="1"/>
      <c r="E715" s="1"/>
      <c r="F715" s="1"/>
      <c r="G715" s="5"/>
      <c r="H715" s="1"/>
      <c r="I715" s="1"/>
      <c r="J715" s="5"/>
      <c r="K715" s="1"/>
      <c r="L715" s="1"/>
      <c r="M715" s="5"/>
      <c r="N715" s="5"/>
      <c r="O715" s="5"/>
      <c r="P715" s="5"/>
      <c r="Q715" s="5"/>
      <c r="R715" s="5"/>
      <c r="S715" s="70"/>
      <c r="T715" s="70"/>
      <c r="U715" s="70"/>
      <c r="V715" s="18"/>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1"/>
      <c r="BA715" s="1"/>
    </row>
    <row r="716" spans="2:53">
      <c r="B716" s="1"/>
      <c r="C716" s="1"/>
      <c r="D716" s="1"/>
      <c r="E716" s="1"/>
      <c r="F716" s="1"/>
      <c r="G716" s="5"/>
      <c r="H716" s="1"/>
      <c r="I716" s="1"/>
      <c r="J716" s="5"/>
      <c r="K716" s="1"/>
      <c r="L716" s="1"/>
      <c r="M716" s="5"/>
      <c r="N716" s="5"/>
      <c r="O716" s="5"/>
      <c r="P716" s="5"/>
      <c r="Q716" s="5"/>
      <c r="R716" s="5"/>
      <c r="S716" s="70"/>
      <c r="T716" s="70"/>
      <c r="U716" s="70"/>
      <c r="V716" s="18"/>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1"/>
      <c r="BA716" s="1"/>
    </row>
    <row r="717" spans="2:53">
      <c r="B717" s="1"/>
      <c r="C717" s="1"/>
      <c r="D717" s="1"/>
      <c r="E717" s="1"/>
      <c r="F717" s="1"/>
      <c r="G717" s="5"/>
      <c r="H717" s="1"/>
      <c r="I717" s="1"/>
      <c r="J717" s="5"/>
      <c r="K717" s="1"/>
      <c r="L717" s="1"/>
      <c r="M717" s="5"/>
      <c r="N717" s="5"/>
      <c r="O717" s="5"/>
      <c r="P717" s="5"/>
      <c r="Q717" s="5"/>
      <c r="R717" s="5"/>
      <c r="S717" s="70"/>
      <c r="T717" s="70"/>
      <c r="U717" s="70"/>
      <c r="V717" s="18"/>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1"/>
      <c r="BA717" s="1"/>
    </row>
    <row r="718" spans="2:53">
      <c r="B718" s="1"/>
      <c r="C718" s="1"/>
      <c r="D718" s="1"/>
      <c r="E718" s="1"/>
      <c r="F718" s="1"/>
      <c r="G718" s="5"/>
      <c r="H718" s="1"/>
      <c r="I718" s="1"/>
      <c r="J718" s="5"/>
      <c r="K718" s="1"/>
      <c r="L718" s="1"/>
      <c r="M718" s="5"/>
      <c r="N718" s="5"/>
      <c r="O718" s="5"/>
      <c r="P718" s="5"/>
      <c r="Q718" s="5"/>
      <c r="R718" s="5"/>
      <c r="S718" s="70"/>
      <c r="T718" s="70"/>
      <c r="U718" s="70"/>
      <c r="V718" s="18"/>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1"/>
      <c r="BA718" s="1"/>
    </row>
    <row r="719" spans="2:53">
      <c r="B719" s="1"/>
      <c r="C719" s="1"/>
      <c r="D719" s="1"/>
      <c r="E719" s="1"/>
      <c r="F719" s="1"/>
      <c r="G719" s="5"/>
      <c r="H719" s="1"/>
      <c r="I719" s="1"/>
      <c r="J719" s="5"/>
      <c r="K719" s="1"/>
      <c r="L719" s="1"/>
      <c r="M719" s="5"/>
      <c r="N719" s="5"/>
      <c r="O719" s="5"/>
      <c r="P719" s="5"/>
      <c r="Q719" s="5"/>
      <c r="R719" s="5"/>
      <c r="S719" s="70"/>
      <c r="T719" s="70"/>
      <c r="U719" s="70"/>
      <c r="V719" s="18"/>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1"/>
      <c r="BA719" s="1"/>
    </row>
    <row r="720" spans="2:53">
      <c r="B720" s="1"/>
      <c r="C720" s="1"/>
      <c r="D720" s="1"/>
      <c r="E720" s="1"/>
      <c r="F720" s="1"/>
      <c r="G720" s="5"/>
      <c r="H720" s="1"/>
      <c r="I720" s="1"/>
      <c r="J720" s="5"/>
      <c r="K720" s="1"/>
      <c r="L720" s="1"/>
      <c r="M720" s="5"/>
      <c r="N720" s="5"/>
      <c r="O720" s="5"/>
      <c r="P720" s="5"/>
      <c r="Q720" s="5"/>
      <c r="R720" s="5"/>
      <c r="S720" s="70"/>
      <c r="T720" s="70"/>
      <c r="U720" s="70"/>
      <c r="V720" s="18"/>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1"/>
      <c r="BA720" s="1"/>
    </row>
    <row r="721" spans="2:53">
      <c r="B721" s="1"/>
      <c r="C721" s="1"/>
      <c r="D721" s="1"/>
      <c r="E721" s="1"/>
      <c r="F721" s="1"/>
      <c r="G721" s="5"/>
      <c r="H721" s="1"/>
      <c r="I721" s="1"/>
      <c r="J721" s="5"/>
      <c r="K721" s="1"/>
      <c r="L721" s="1"/>
      <c r="M721" s="5"/>
      <c r="N721" s="5"/>
      <c r="O721" s="5"/>
      <c r="P721" s="5"/>
      <c r="Q721" s="5"/>
      <c r="R721" s="5"/>
      <c r="S721" s="70"/>
      <c r="T721" s="70"/>
      <c r="U721" s="70"/>
      <c r="V721" s="18"/>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1"/>
      <c r="BA721" s="1"/>
    </row>
    <row r="722" spans="2:53">
      <c r="B722" s="1"/>
      <c r="C722" s="1"/>
      <c r="D722" s="1"/>
      <c r="E722" s="1"/>
      <c r="F722" s="1"/>
      <c r="G722" s="5"/>
      <c r="H722" s="1"/>
      <c r="I722" s="1"/>
      <c r="J722" s="5"/>
      <c r="K722" s="1"/>
      <c r="L722" s="1"/>
      <c r="M722" s="5"/>
      <c r="N722" s="5"/>
      <c r="O722" s="5"/>
      <c r="P722" s="5"/>
      <c r="Q722" s="5"/>
      <c r="R722" s="5"/>
      <c r="S722" s="70"/>
      <c r="T722" s="70"/>
      <c r="U722" s="70"/>
      <c r="V722" s="18"/>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1"/>
      <c r="BA722" s="1"/>
    </row>
    <row r="723" spans="2:53">
      <c r="B723" s="1"/>
      <c r="C723" s="1"/>
      <c r="D723" s="1"/>
      <c r="E723" s="1"/>
      <c r="F723" s="1"/>
      <c r="G723" s="5"/>
      <c r="H723" s="1"/>
      <c r="I723" s="1"/>
      <c r="J723" s="5"/>
      <c r="K723" s="1"/>
      <c r="L723" s="1"/>
      <c r="M723" s="5"/>
      <c r="N723" s="5"/>
      <c r="O723" s="5"/>
      <c r="P723" s="5"/>
      <c r="Q723" s="5"/>
      <c r="R723" s="5"/>
      <c r="S723" s="70"/>
      <c r="T723" s="70"/>
      <c r="U723" s="70"/>
      <c r="V723" s="18"/>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1"/>
      <c r="BA723" s="1"/>
    </row>
    <row r="724" spans="2:53">
      <c r="B724" s="1"/>
      <c r="C724" s="1"/>
      <c r="D724" s="1"/>
      <c r="E724" s="1"/>
      <c r="F724" s="1"/>
      <c r="G724" s="5"/>
      <c r="H724" s="1"/>
      <c r="I724" s="1"/>
      <c r="J724" s="5"/>
      <c r="K724" s="1"/>
      <c r="L724" s="1"/>
      <c r="M724" s="5"/>
      <c r="N724" s="5"/>
      <c r="O724" s="5"/>
      <c r="P724" s="5"/>
      <c r="Q724" s="5"/>
      <c r="R724" s="5"/>
      <c r="S724" s="70"/>
      <c r="T724" s="70"/>
      <c r="U724" s="70"/>
      <c r="V724" s="18"/>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1"/>
      <c r="BA724" s="1"/>
    </row>
    <row r="725" spans="2:53">
      <c r="B725" s="1"/>
      <c r="C725" s="1"/>
      <c r="D725" s="1"/>
      <c r="E725" s="1"/>
      <c r="F725" s="1"/>
      <c r="G725" s="5"/>
      <c r="H725" s="1"/>
      <c r="I725" s="1"/>
      <c r="J725" s="5"/>
      <c r="K725" s="1"/>
      <c r="L725" s="1"/>
      <c r="M725" s="5"/>
      <c r="N725" s="5"/>
      <c r="O725" s="5"/>
      <c r="P725" s="5"/>
      <c r="Q725" s="5"/>
      <c r="R725" s="5"/>
      <c r="S725" s="70"/>
      <c r="T725" s="70"/>
      <c r="U725" s="70"/>
      <c r="V725" s="18"/>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1"/>
      <c r="BA725" s="1"/>
    </row>
    <row r="726" spans="2:53">
      <c r="B726" s="1"/>
      <c r="C726" s="1"/>
      <c r="D726" s="1"/>
      <c r="E726" s="1"/>
      <c r="F726" s="1"/>
      <c r="G726" s="5"/>
      <c r="H726" s="1"/>
      <c r="I726" s="1"/>
      <c r="J726" s="5"/>
      <c r="K726" s="1"/>
      <c r="L726" s="1"/>
      <c r="M726" s="5"/>
      <c r="N726" s="5"/>
      <c r="O726" s="5"/>
      <c r="P726" s="5"/>
      <c r="Q726" s="5"/>
      <c r="R726" s="5"/>
      <c r="S726" s="70"/>
      <c r="T726" s="70"/>
      <c r="U726" s="70"/>
      <c r="V726" s="18"/>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1"/>
      <c r="BA726" s="1"/>
    </row>
    <row r="727" spans="2:53">
      <c r="B727" s="1"/>
      <c r="C727" s="1"/>
      <c r="D727" s="1"/>
      <c r="E727" s="1"/>
      <c r="F727" s="1"/>
      <c r="G727" s="5"/>
      <c r="H727" s="1"/>
      <c r="I727" s="1"/>
      <c r="J727" s="5"/>
      <c r="K727" s="1"/>
      <c r="L727" s="1"/>
      <c r="M727" s="5"/>
      <c r="N727" s="5"/>
      <c r="O727" s="5"/>
      <c r="P727" s="5"/>
      <c r="Q727" s="5"/>
      <c r="R727" s="5"/>
      <c r="S727" s="70"/>
      <c r="T727" s="70"/>
      <c r="U727" s="70"/>
      <c r="V727" s="18"/>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1"/>
      <c r="BA727" s="1"/>
    </row>
    <row r="728" spans="2:53">
      <c r="B728" s="1"/>
      <c r="C728" s="1"/>
      <c r="D728" s="1"/>
      <c r="E728" s="1"/>
      <c r="F728" s="1"/>
      <c r="G728" s="5"/>
      <c r="H728" s="1"/>
      <c r="I728" s="1"/>
      <c r="J728" s="5"/>
      <c r="K728" s="1"/>
      <c r="L728" s="1"/>
      <c r="M728" s="5"/>
      <c r="N728" s="5"/>
      <c r="O728" s="5"/>
      <c r="P728" s="5"/>
      <c r="Q728" s="5"/>
      <c r="R728" s="5"/>
      <c r="S728" s="70"/>
      <c r="T728" s="70"/>
      <c r="U728" s="70"/>
      <c r="V728" s="18"/>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1"/>
      <c r="BA728" s="1"/>
    </row>
    <row r="729" spans="2:53">
      <c r="B729" s="1"/>
      <c r="C729" s="1"/>
      <c r="D729" s="1"/>
      <c r="E729" s="1"/>
      <c r="F729" s="1"/>
      <c r="G729" s="5"/>
      <c r="H729" s="1"/>
      <c r="I729" s="1"/>
      <c r="J729" s="5"/>
      <c r="K729" s="1"/>
      <c r="L729" s="1"/>
      <c r="M729" s="5"/>
      <c r="N729" s="5"/>
      <c r="O729" s="5"/>
      <c r="P729" s="5"/>
      <c r="Q729" s="5"/>
      <c r="R729" s="5"/>
      <c r="S729" s="70"/>
      <c r="T729" s="70"/>
      <c r="U729" s="70"/>
      <c r="V729" s="18"/>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1"/>
      <c r="BA729" s="1"/>
    </row>
    <row r="730" spans="2:53">
      <c r="B730" s="1"/>
      <c r="C730" s="1"/>
      <c r="D730" s="1"/>
      <c r="E730" s="1"/>
      <c r="F730" s="1"/>
      <c r="G730" s="5"/>
      <c r="H730" s="1"/>
      <c r="I730" s="1"/>
      <c r="J730" s="5"/>
      <c r="K730" s="1"/>
      <c r="L730" s="1"/>
      <c r="M730" s="5"/>
      <c r="N730" s="5"/>
      <c r="O730" s="5"/>
      <c r="P730" s="5"/>
      <c r="Q730" s="5"/>
      <c r="R730" s="5"/>
      <c r="S730" s="70"/>
      <c r="T730" s="70"/>
      <c r="U730" s="70"/>
      <c r="V730" s="18"/>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1"/>
      <c r="BA730" s="1"/>
    </row>
    <row r="731" spans="2:53">
      <c r="B731" s="1"/>
      <c r="C731" s="1"/>
      <c r="D731" s="1"/>
      <c r="E731" s="1"/>
      <c r="F731" s="1"/>
      <c r="G731" s="5"/>
      <c r="H731" s="1"/>
      <c r="I731" s="1"/>
      <c r="J731" s="5"/>
      <c r="K731" s="1"/>
      <c r="L731" s="1"/>
      <c r="M731" s="5"/>
      <c r="N731" s="5"/>
      <c r="O731" s="5"/>
      <c r="P731" s="5"/>
      <c r="Q731" s="5"/>
      <c r="R731" s="5"/>
      <c r="S731" s="70"/>
      <c r="T731" s="70"/>
      <c r="U731" s="70"/>
      <c r="V731" s="18"/>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1"/>
      <c r="BA731" s="1"/>
    </row>
    <row r="732" spans="2:53">
      <c r="B732" s="1"/>
      <c r="C732" s="1"/>
      <c r="D732" s="1"/>
      <c r="E732" s="1"/>
      <c r="F732" s="1"/>
      <c r="G732" s="5"/>
      <c r="H732" s="1"/>
      <c r="I732" s="1"/>
      <c r="J732" s="5"/>
      <c r="K732" s="1"/>
      <c r="L732" s="1"/>
      <c r="M732" s="5"/>
      <c r="N732" s="5"/>
      <c r="O732" s="5"/>
      <c r="P732" s="5"/>
      <c r="Q732" s="5"/>
      <c r="R732" s="5"/>
      <c r="S732" s="70"/>
      <c r="T732" s="70"/>
      <c r="U732" s="70"/>
      <c r="V732" s="18"/>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1"/>
      <c r="BA732" s="1"/>
    </row>
    <row r="733" spans="2:53">
      <c r="B733" s="1"/>
      <c r="C733" s="1"/>
      <c r="D733" s="1"/>
      <c r="E733" s="1"/>
      <c r="F733" s="1"/>
      <c r="G733" s="5"/>
      <c r="H733" s="1"/>
      <c r="I733" s="1"/>
      <c r="J733" s="5"/>
      <c r="K733" s="1"/>
      <c r="L733" s="1"/>
      <c r="M733" s="5"/>
      <c r="N733" s="5"/>
      <c r="O733" s="5"/>
      <c r="P733" s="5"/>
      <c r="Q733" s="5"/>
      <c r="R733" s="5"/>
      <c r="S733" s="70"/>
      <c r="T733" s="70"/>
      <c r="U733" s="70"/>
      <c r="V733" s="18"/>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1"/>
      <c r="BA733" s="1"/>
    </row>
    <row r="734" spans="2:53">
      <c r="B734" s="1"/>
      <c r="C734" s="1"/>
      <c r="D734" s="1"/>
      <c r="E734" s="1"/>
      <c r="F734" s="1"/>
      <c r="G734" s="5"/>
      <c r="H734" s="1"/>
      <c r="I734" s="1"/>
      <c r="J734" s="5"/>
      <c r="K734" s="1"/>
      <c r="L734" s="1"/>
      <c r="M734" s="5"/>
      <c r="N734" s="5"/>
      <c r="O734" s="5"/>
      <c r="P734" s="5"/>
      <c r="Q734" s="5"/>
      <c r="R734" s="5"/>
      <c r="S734" s="70"/>
      <c r="T734" s="70"/>
      <c r="U734" s="70"/>
      <c r="V734" s="18"/>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1"/>
      <c r="BA734" s="1"/>
    </row>
    <row r="735" spans="2:53">
      <c r="B735" s="1"/>
      <c r="C735" s="1"/>
      <c r="D735" s="1"/>
      <c r="E735" s="1"/>
      <c r="F735" s="1"/>
      <c r="G735" s="5"/>
      <c r="H735" s="1"/>
      <c r="I735" s="1"/>
      <c r="J735" s="5"/>
      <c r="K735" s="1"/>
      <c r="L735" s="1"/>
      <c r="M735" s="5"/>
      <c r="N735" s="5"/>
      <c r="O735" s="5"/>
      <c r="P735" s="5"/>
      <c r="Q735" s="5"/>
      <c r="R735" s="5"/>
      <c r="S735" s="70"/>
      <c r="T735" s="70"/>
      <c r="U735" s="70"/>
      <c r="V735" s="18"/>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1"/>
      <c r="BA735" s="1"/>
    </row>
    <row r="736" spans="2:53">
      <c r="B736" s="1"/>
      <c r="C736" s="1"/>
      <c r="D736" s="1"/>
      <c r="E736" s="1"/>
      <c r="F736" s="1"/>
      <c r="G736" s="5"/>
      <c r="H736" s="1"/>
      <c r="I736" s="1"/>
      <c r="J736" s="5"/>
      <c r="K736" s="1"/>
      <c r="L736" s="1"/>
      <c r="M736" s="5"/>
      <c r="N736" s="5"/>
      <c r="O736" s="5"/>
      <c r="P736" s="5"/>
      <c r="Q736" s="5"/>
      <c r="R736" s="5"/>
      <c r="S736" s="70"/>
      <c r="T736" s="70"/>
      <c r="U736" s="70"/>
      <c r="V736" s="18"/>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1"/>
      <c r="BA736" s="1"/>
    </row>
    <row r="737" spans="2:53">
      <c r="B737" s="1"/>
      <c r="C737" s="1"/>
      <c r="D737" s="1"/>
      <c r="E737" s="1"/>
      <c r="F737" s="1"/>
      <c r="G737" s="5"/>
      <c r="H737" s="1"/>
      <c r="I737" s="1"/>
      <c r="J737" s="5"/>
      <c r="K737" s="1"/>
      <c r="L737" s="1"/>
      <c r="M737" s="5"/>
      <c r="N737" s="5"/>
      <c r="O737" s="5"/>
      <c r="P737" s="5"/>
      <c r="Q737" s="5"/>
      <c r="R737" s="5"/>
      <c r="S737" s="70"/>
      <c r="T737" s="70"/>
      <c r="U737" s="70"/>
      <c r="V737" s="18"/>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1"/>
      <c r="BA737" s="1"/>
    </row>
    <row r="738" spans="2:53">
      <c r="B738" s="1"/>
      <c r="C738" s="1"/>
      <c r="D738" s="1"/>
      <c r="E738" s="1"/>
      <c r="F738" s="1"/>
      <c r="G738" s="5"/>
      <c r="H738" s="1"/>
      <c r="I738" s="1"/>
      <c r="J738" s="5"/>
      <c r="K738" s="1"/>
      <c r="L738" s="1"/>
      <c r="M738" s="5"/>
      <c r="N738" s="5"/>
      <c r="O738" s="5"/>
      <c r="P738" s="5"/>
      <c r="Q738" s="5"/>
      <c r="R738" s="5"/>
      <c r="S738" s="70"/>
      <c r="T738" s="70"/>
      <c r="U738" s="70"/>
      <c r="V738" s="18"/>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1"/>
      <c r="BA738" s="1"/>
    </row>
    <row r="739" spans="2:53">
      <c r="B739" s="1"/>
      <c r="C739" s="1"/>
      <c r="D739" s="1"/>
      <c r="E739" s="1"/>
      <c r="F739" s="1"/>
      <c r="G739" s="5"/>
      <c r="H739" s="1"/>
      <c r="I739" s="1"/>
      <c r="J739" s="5"/>
      <c r="K739" s="1"/>
      <c r="L739" s="1"/>
      <c r="M739" s="5"/>
      <c r="N739" s="5"/>
      <c r="O739" s="5"/>
      <c r="P739" s="5"/>
      <c r="Q739" s="5"/>
      <c r="R739" s="5"/>
      <c r="S739" s="70"/>
      <c r="T739" s="70"/>
      <c r="U739" s="70"/>
      <c r="V739" s="18"/>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1"/>
      <c r="BA739" s="1"/>
    </row>
    <row r="740" spans="2:53">
      <c r="B740" s="1"/>
      <c r="C740" s="1"/>
      <c r="D740" s="1"/>
      <c r="E740" s="1"/>
      <c r="F740" s="1"/>
      <c r="G740" s="5"/>
      <c r="H740" s="1"/>
      <c r="I740" s="1"/>
      <c r="J740" s="5"/>
      <c r="K740" s="1"/>
      <c r="L740" s="1"/>
      <c r="M740" s="5"/>
      <c r="N740" s="5"/>
      <c r="O740" s="5"/>
      <c r="P740" s="5"/>
      <c r="Q740" s="5"/>
      <c r="R740" s="5"/>
      <c r="S740" s="70"/>
      <c r="T740" s="70"/>
      <c r="U740" s="70"/>
      <c r="V740" s="18"/>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1"/>
      <c r="BA740" s="1"/>
    </row>
    <row r="741" spans="2:53">
      <c r="B741" s="1"/>
      <c r="C741" s="1"/>
      <c r="D741" s="1"/>
      <c r="E741" s="1"/>
      <c r="F741" s="1"/>
      <c r="G741" s="5"/>
      <c r="H741" s="1"/>
      <c r="I741" s="1"/>
      <c r="J741" s="5"/>
      <c r="K741" s="1"/>
      <c r="L741" s="1"/>
      <c r="M741" s="5"/>
      <c r="N741" s="5"/>
      <c r="O741" s="5"/>
      <c r="P741" s="5"/>
      <c r="Q741" s="5"/>
      <c r="R741" s="5"/>
      <c r="S741" s="70"/>
      <c r="T741" s="70"/>
      <c r="U741" s="70"/>
      <c r="V741" s="18"/>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1"/>
      <c r="BA741" s="1"/>
    </row>
    <row r="742" spans="2:53">
      <c r="B742" s="1"/>
      <c r="C742" s="1"/>
      <c r="D742" s="1"/>
      <c r="E742" s="1"/>
      <c r="F742" s="1"/>
      <c r="G742" s="5"/>
      <c r="H742" s="1"/>
      <c r="I742" s="1"/>
      <c r="J742" s="5"/>
      <c r="K742" s="1"/>
      <c r="L742" s="1"/>
      <c r="M742" s="5"/>
      <c r="N742" s="5"/>
      <c r="O742" s="5"/>
      <c r="P742" s="5"/>
      <c r="Q742" s="5"/>
      <c r="R742" s="5"/>
      <c r="S742" s="70"/>
      <c r="T742" s="70"/>
      <c r="U742" s="70"/>
      <c r="V742" s="18"/>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1"/>
      <c r="BA742" s="1"/>
    </row>
    <row r="743" spans="2:53">
      <c r="B743" s="1"/>
      <c r="C743" s="1"/>
      <c r="D743" s="1"/>
      <c r="E743" s="1"/>
      <c r="F743" s="1"/>
      <c r="G743" s="5"/>
      <c r="H743" s="1"/>
      <c r="I743" s="1"/>
      <c r="J743" s="5"/>
      <c r="K743" s="1"/>
      <c r="L743" s="1"/>
      <c r="M743" s="5"/>
      <c r="N743" s="5"/>
      <c r="O743" s="5"/>
      <c r="P743" s="5"/>
      <c r="Q743" s="5"/>
      <c r="R743" s="5"/>
      <c r="S743" s="70"/>
      <c r="T743" s="70"/>
      <c r="U743" s="70"/>
      <c r="V743" s="18"/>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1"/>
      <c r="BA743" s="1"/>
    </row>
    <row r="744" spans="2:53">
      <c r="B744" s="1"/>
      <c r="C744" s="1"/>
      <c r="D744" s="1"/>
      <c r="E744" s="1"/>
      <c r="F744" s="1"/>
      <c r="G744" s="5"/>
      <c r="H744" s="1"/>
      <c r="I744" s="1"/>
      <c r="J744" s="5"/>
      <c r="K744" s="1"/>
      <c r="L744" s="1"/>
      <c r="M744" s="5"/>
      <c r="N744" s="5"/>
      <c r="O744" s="5"/>
      <c r="P744" s="5"/>
      <c r="Q744" s="5"/>
      <c r="R744" s="5"/>
      <c r="S744" s="70"/>
      <c r="T744" s="70"/>
      <c r="U744" s="70"/>
      <c r="V744" s="18"/>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1"/>
      <c r="BA744" s="1"/>
    </row>
    <row r="745" spans="2:53">
      <c r="B745" s="1"/>
      <c r="C745" s="1"/>
      <c r="D745" s="1"/>
      <c r="E745" s="1"/>
      <c r="F745" s="1"/>
      <c r="G745" s="5"/>
      <c r="H745" s="1"/>
      <c r="I745" s="1"/>
      <c r="J745" s="5"/>
      <c r="K745" s="1"/>
      <c r="L745" s="1"/>
      <c r="M745" s="5"/>
      <c r="N745" s="5"/>
      <c r="O745" s="5"/>
      <c r="P745" s="5"/>
      <c r="Q745" s="5"/>
      <c r="R745" s="5"/>
      <c r="S745" s="70"/>
      <c r="T745" s="70"/>
      <c r="U745" s="70"/>
      <c r="V745" s="18"/>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1"/>
      <c r="BA745" s="1"/>
    </row>
    <row r="746" spans="2:53">
      <c r="B746" s="1"/>
      <c r="C746" s="1"/>
      <c r="D746" s="1"/>
      <c r="E746" s="1"/>
      <c r="F746" s="1"/>
      <c r="G746" s="5"/>
      <c r="H746" s="1"/>
      <c r="I746" s="1"/>
      <c r="J746" s="5"/>
      <c r="K746" s="1"/>
      <c r="L746" s="1"/>
      <c r="M746" s="5"/>
      <c r="N746" s="5"/>
      <c r="O746" s="5"/>
      <c r="P746" s="5"/>
      <c r="Q746" s="5"/>
      <c r="R746" s="5"/>
      <c r="S746" s="70"/>
      <c r="T746" s="70"/>
      <c r="U746" s="70"/>
      <c r="V746" s="18"/>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1"/>
      <c r="BA746" s="1"/>
    </row>
    <row r="747" spans="2:53">
      <c r="B747" s="1"/>
      <c r="C747" s="1"/>
      <c r="D747" s="1"/>
      <c r="E747" s="1"/>
      <c r="F747" s="1"/>
      <c r="G747" s="5"/>
      <c r="H747" s="1"/>
      <c r="I747" s="1"/>
      <c r="J747" s="5"/>
      <c r="K747" s="1"/>
      <c r="L747" s="1"/>
      <c r="M747" s="5"/>
      <c r="N747" s="5"/>
      <c r="O747" s="5"/>
      <c r="P747" s="5"/>
      <c r="Q747" s="5"/>
      <c r="R747" s="5"/>
      <c r="S747" s="70"/>
      <c r="T747" s="70"/>
      <c r="U747" s="70"/>
      <c r="V747" s="18"/>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1"/>
      <c r="BA747" s="1"/>
    </row>
    <row r="748" spans="2:53">
      <c r="B748" s="1"/>
      <c r="C748" s="1"/>
      <c r="D748" s="1"/>
      <c r="E748" s="1"/>
      <c r="F748" s="1"/>
      <c r="G748" s="5"/>
      <c r="H748" s="1"/>
      <c r="I748" s="1"/>
      <c r="J748" s="5"/>
      <c r="K748" s="1"/>
      <c r="L748" s="1"/>
      <c r="M748" s="5"/>
      <c r="N748" s="5"/>
      <c r="O748" s="5"/>
      <c r="P748" s="5"/>
      <c r="Q748" s="5"/>
      <c r="R748" s="5"/>
      <c r="S748" s="70"/>
      <c r="T748" s="70"/>
      <c r="U748" s="70"/>
      <c r="V748" s="18"/>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1"/>
      <c r="BA748" s="1"/>
    </row>
    <row r="749" spans="2:53">
      <c r="B749" s="1"/>
      <c r="C749" s="1"/>
      <c r="D749" s="1"/>
      <c r="E749" s="1"/>
      <c r="F749" s="1"/>
      <c r="G749" s="5"/>
      <c r="H749" s="1"/>
      <c r="I749" s="1"/>
      <c r="J749" s="5"/>
      <c r="K749" s="1"/>
      <c r="L749" s="1"/>
      <c r="M749" s="5"/>
      <c r="N749" s="5"/>
      <c r="O749" s="5"/>
      <c r="P749" s="5"/>
      <c r="Q749" s="5"/>
      <c r="R749" s="5"/>
      <c r="S749" s="70"/>
      <c r="T749" s="70"/>
      <c r="U749" s="70"/>
      <c r="V749" s="18"/>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1"/>
      <c r="BA749" s="1"/>
    </row>
    <row r="750" spans="2:53">
      <c r="B750" s="1"/>
      <c r="C750" s="1"/>
      <c r="D750" s="1"/>
      <c r="E750" s="1"/>
      <c r="F750" s="1"/>
      <c r="G750" s="5"/>
      <c r="H750" s="1"/>
      <c r="I750" s="1"/>
      <c r="J750" s="5"/>
      <c r="K750" s="1"/>
      <c r="L750" s="1"/>
      <c r="M750" s="5"/>
      <c r="N750" s="5"/>
      <c r="O750" s="5"/>
      <c r="P750" s="5"/>
      <c r="Q750" s="5"/>
      <c r="R750" s="5"/>
      <c r="S750" s="70"/>
      <c r="T750" s="70"/>
      <c r="U750" s="70"/>
      <c r="V750" s="18"/>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1"/>
      <c r="BA750" s="1"/>
    </row>
    <row r="751" spans="2:53">
      <c r="B751" s="1"/>
      <c r="C751" s="1"/>
      <c r="D751" s="1"/>
      <c r="E751" s="1"/>
      <c r="F751" s="1"/>
      <c r="G751" s="5"/>
      <c r="H751" s="1"/>
      <c r="I751" s="1"/>
      <c r="J751" s="5"/>
      <c r="K751" s="1"/>
      <c r="L751" s="1"/>
      <c r="M751" s="5"/>
      <c r="N751" s="5"/>
      <c r="O751" s="5"/>
      <c r="P751" s="5"/>
      <c r="Q751" s="5"/>
      <c r="R751" s="5"/>
      <c r="S751" s="70"/>
      <c r="T751" s="70"/>
      <c r="U751" s="70"/>
      <c r="V751" s="18"/>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1"/>
      <c r="BA751" s="1"/>
    </row>
    <row r="752" spans="2:53">
      <c r="B752" s="1"/>
      <c r="C752" s="1"/>
      <c r="D752" s="1"/>
      <c r="E752" s="1"/>
      <c r="F752" s="1"/>
      <c r="G752" s="5"/>
      <c r="H752" s="1"/>
      <c r="I752" s="1"/>
      <c r="J752" s="5"/>
      <c r="K752" s="1"/>
      <c r="L752" s="1"/>
      <c r="M752" s="5"/>
      <c r="N752" s="5"/>
      <c r="O752" s="5"/>
      <c r="P752" s="5"/>
      <c r="Q752" s="5"/>
      <c r="R752" s="5"/>
      <c r="S752" s="70"/>
      <c r="T752" s="70"/>
      <c r="U752" s="70"/>
      <c r="V752" s="18"/>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1"/>
      <c r="BA752" s="1"/>
    </row>
    <row r="753" spans="2:53">
      <c r="B753" s="1"/>
      <c r="C753" s="1"/>
      <c r="D753" s="1"/>
      <c r="E753" s="1"/>
      <c r="F753" s="1"/>
      <c r="G753" s="5"/>
      <c r="H753" s="1"/>
      <c r="I753" s="1"/>
      <c r="J753" s="5"/>
      <c r="K753" s="1"/>
      <c r="L753" s="1"/>
      <c r="M753" s="5"/>
      <c r="N753" s="5"/>
      <c r="O753" s="5"/>
      <c r="P753" s="5"/>
      <c r="Q753" s="5"/>
      <c r="R753" s="5"/>
      <c r="S753" s="70"/>
      <c r="T753" s="70"/>
      <c r="U753" s="70"/>
      <c r="V753" s="18"/>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1"/>
      <c r="BA753" s="1"/>
    </row>
    <row r="754" spans="2:53">
      <c r="B754" s="1"/>
      <c r="C754" s="1"/>
      <c r="D754" s="1"/>
      <c r="E754" s="1"/>
      <c r="F754" s="1"/>
      <c r="G754" s="5"/>
      <c r="H754" s="1"/>
      <c r="I754" s="1"/>
      <c r="J754" s="5"/>
      <c r="K754" s="1"/>
      <c r="L754" s="1"/>
      <c r="M754" s="5"/>
      <c r="N754" s="5"/>
      <c r="O754" s="5"/>
      <c r="P754" s="5"/>
      <c r="Q754" s="5"/>
      <c r="R754" s="5"/>
      <c r="S754" s="70"/>
      <c r="T754" s="70"/>
      <c r="U754" s="70"/>
      <c r="V754" s="18"/>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1"/>
      <c r="BA754" s="1"/>
    </row>
    <row r="755" spans="2:53">
      <c r="B755" s="1"/>
      <c r="C755" s="1"/>
      <c r="D755" s="1"/>
      <c r="E755" s="1"/>
      <c r="F755" s="1"/>
      <c r="G755" s="5"/>
      <c r="H755" s="1"/>
      <c r="I755" s="1"/>
      <c r="J755" s="5"/>
      <c r="K755" s="1"/>
      <c r="L755" s="1"/>
      <c r="M755" s="5"/>
      <c r="N755" s="5"/>
      <c r="O755" s="5"/>
      <c r="P755" s="5"/>
      <c r="Q755" s="5"/>
      <c r="R755" s="5"/>
      <c r="S755" s="70"/>
      <c r="T755" s="70"/>
      <c r="U755" s="70"/>
      <c r="V755" s="18"/>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1"/>
      <c r="BA755" s="1"/>
    </row>
    <row r="756" spans="2:53">
      <c r="B756" s="1"/>
      <c r="C756" s="1"/>
      <c r="D756" s="1"/>
      <c r="E756" s="1"/>
      <c r="F756" s="1"/>
      <c r="G756" s="5"/>
      <c r="H756" s="1"/>
      <c r="I756" s="1"/>
      <c r="J756" s="5"/>
      <c r="K756" s="1"/>
      <c r="L756" s="1"/>
      <c r="M756" s="5"/>
      <c r="N756" s="5"/>
      <c r="O756" s="5"/>
      <c r="P756" s="5"/>
      <c r="Q756" s="5"/>
      <c r="R756" s="5"/>
      <c r="S756" s="70"/>
      <c r="T756" s="70"/>
      <c r="U756" s="70"/>
      <c r="V756" s="18"/>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1"/>
      <c r="BA756" s="1"/>
    </row>
    <row r="757" spans="2:53">
      <c r="B757" s="1"/>
      <c r="C757" s="1"/>
      <c r="D757" s="1"/>
      <c r="E757" s="1"/>
      <c r="F757" s="1"/>
      <c r="G757" s="5"/>
      <c r="H757" s="1"/>
      <c r="I757" s="1"/>
      <c r="J757" s="5"/>
      <c r="K757" s="1"/>
      <c r="L757" s="1"/>
      <c r="M757" s="5"/>
      <c r="N757" s="5"/>
      <c r="O757" s="5"/>
      <c r="P757" s="5"/>
      <c r="Q757" s="5"/>
      <c r="R757" s="5"/>
      <c r="S757" s="70"/>
      <c r="T757" s="70"/>
      <c r="U757" s="70"/>
      <c r="V757" s="18"/>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1"/>
      <c r="BA757" s="1"/>
    </row>
    <row r="758" spans="2:53">
      <c r="B758" s="1"/>
      <c r="C758" s="1"/>
      <c r="D758" s="1"/>
      <c r="E758" s="1"/>
      <c r="F758" s="1"/>
      <c r="G758" s="5"/>
      <c r="H758" s="1"/>
      <c r="I758" s="1"/>
      <c r="J758" s="5"/>
      <c r="K758" s="1"/>
      <c r="L758" s="1"/>
      <c r="M758" s="5"/>
      <c r="N758" s="5"/>
      <c r="O758" s="5"/>
      <c r="P758" s="5"/>
      <c r="Q758" s="5"/>
      <c r="R758" s="5"/>
      <c r="S758" s="70"/>
      <c r="T758" s="70"/>
      <c r="U758" s="70"/>
      <c r="V758" s="18"/>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1"/>
      <c r="BA758" s="1"/>
    </row>
    <row r="759" spans="2:53">
      <c r="B759" s="1"/>
      <c r="C759" s="1"/>
      <c r="D759" s="1"/>
      <c r="E759" s="1"/>
      <c r="F759" s="1"/>
      <c r="G759" s="5"/>
      <c r="H759" s="1"/>
      <c r="I759" s="1"/>
      <c r="J759" s="5"/>
      <c r="K759" s="1"/>
      <c r="L759" s="1"/>
      <c r="M759" s="5"/>
      <c r="N759" s="5"/>
      <c r="O759" s="5"/>
      <c r="P759" s="5"/>
      <c r="Q759" s="5"/>
      <c r="R759" s="5"/>
      <c r="S759" s="70"/>
      <c r="T759" s="70"/>
      <c r="U759" s="70"/>
      <c r="V759" s="18"/>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1"/>
      <c r="BA759" s="1"/>
    </row>
    <row r="760" spans="2:53">
      <c r="B760" s="1"/>
      <c r="C760" s="1"/>
      <c r="D760" s="1"/>
      <c r="E760" s="1"/>
      <c r="F760" s="1"/>
      <c r="G760" s="5"/>
      <c r="H760" s="1"/>
      <c r="I760" s="1"/>
      <c r="J760" s="5"/>
      <c r="K760" s="1"/>
      <c r="L760" s="1"/>
      <c r="M760" s="5"/>
      <c r="N760" s="5"/>
      <c r="O760" s="5"/>
      <c r="P760" s="5"/>
      <c r="Q760" s="5"/>
      <c r="R760" s="5"/>
      <c r="S760" s="70"/>
      <c r="T760" s="70"/>
      <c r="U760" s="70"/>
      <c r="V760" s="18"/>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1"/>
      <c r="BA760" s="1"/>
    </row>
    <row r="761" spans="2:53">
      <c r="B761" s="1"/>
      <c r="C761" s="1"/>
      <c r="D761" s="1"/>
      <c r="E761" s="1"/>
      <c r="F761" s="1"/>
      <c r="G761" s="5"/>
      <c r="H761" s="1"/>
      <c r="I761" s="1"/>
      <c r="J761" s="5"/>
      <c r="K761" s="1"/>
      <c r="L761" s="1"/>
      <c r="M761" s="5"/>
      <c r="N761" s="5"/>
      <c r="O761" s="5"/>
      <c r="P761" s="5"/>
      <c r="Q761" s="5"/>
      <c r="R761" s="5"/>
      <c r="S761" s="70"/>
      <c r="T761" s="70"/>
      <c r="U761" s="70"/>
      <c r="V761" s="18"/>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1"/>
      <c r="BA761" s="1"/>
    </row>
    <row r="762" spans="2:53">
      <c r="B762" s="1"/>
      <c r="C762" s="1"/>
      <c r="D762" s="1"/>
      <c r="E762" s="1"/>
      <c r="F762" s="1"/>
      <c r="G762" s="5"/>
      <c r="H762" s="1"/>
      <c r="I762" s="1"/>
      <c r="J762" s="5"/>
      <c r="K762" s="1"/>
      <c r="L762" s="1"/>
      <c r="M762" s="5"/>
      <c r="N762" s="5"/>
      <c r="O762" s="5"/>
      <c r="P762" s="5"/>
      <c r="Q762" s="5"/>
      <c r="R762" s="5"/>
      <c r="S762" s="70"/>
      <c r="T762" s="70"/>
      <c r="U762" s="70"/>
      <c r="V762" s="18"/>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1"/>
      <c r="BA762" s="1"/>
    </row>
    <row r="763" spans="2:53">
      <c r="B763" s="1"/>
      <c r="C763" s="1"/>
      <c r="D763" s="1"/>
      <c r="E763" s="1"/>
      <c r="F763" s="1"/>
      <c r="G763" s="5"/>
      <c r="H763" s="1"/>
      <c r="I763" s="1"/>
      <c r="J763" s="5"/>
      <c r="K763" s="1"/>
      <c r="L763" s="1"/>
      <c r="M763" s="5"/>
      <c r="N763" s="5"/>
      <c r="O763" s="5"/>
      <c r="P763" s="5"/>
      <c r="Q763" s="5"/>
      <c r="R763" s="5"/>
      <c r="S763" s="70"/>
      <c r="T763" s="70"/>
      <c r="U763" s="70"/>
      <c r="V763" s="18"/>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1"/>
      <c r="BA763" s="1"/>
    </row>
    <row r="764" spans="2:53">
      <c r="B764" s="1"/>
      <c r="C764" s="1"/>
      <c r="D764" s="1"/>
      <c r="E764" s="1"/>
      <c r="F764" s="1"/>
      <c r="G764" s="5"/>
      <c r="H764" s="1"/>
      <c r="I764" s="1"/>
      <c r="J764" s="5"/>
      <c r="K764" s="1"/>
      <c r="L764" s="1"/>
      <c r="M764" s="5"/>
      <c r="N764" s="5"/>
      <c r="O764" s="5"/>
      <c r="P764" s="5"/>
      <c r="Q764" s="5"/>
      <c r="R764" s="5"/>
      <c r="S764" s="70"/>
      <c r="T764" s="70"/>
      <c r="U764" s="70"/>
      <c r="V764" s="18"/>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1"/>
      <c r="BA764" s="1"/>
    </row>
    <row r="765" spans="2:53">
      <c r="B765" s="1"/>
      <c r="C765" s="1"/>
      <c r="D765" s="1"/>
      <c r="E765" s="1"/>
      <c r="F765" s="1"/>
      <c r="G765" s="5"/>
      <c r="H765" s="1"/>
      <c r="I765" s="1"/>
      <c r="J765" s="5"/>
      <c r="K765" s="1"/>
      <c r="L765" s="1"/>
      <c r="M765" s="5"/>
      <c r="N765" s="5"/>
      <c r="O765" s="5"/>
      <c r="P765" s="5"/>
      <c r="Q765" s="5"/>
      <c r="R765" s="5"/>
      <c r="S765" s="70"/>
      <c r="T765" s="70"/>
      <c r="U765" s="70"/>
      <c r="V765" s="18"/>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1"/>
      <c r="BA765" s="1"/>
    </row>
    <row r="766" spans="2:53">
      <c r="B766" s="1"/>
      <c r="C766" s="1"/>
      <c r="D766" s="1"/>
      <c r="E766" s="1"/>
      <c r="F766" s="1"/>
      <c r="G766" s="5"/>
      <c r="H766" s="1"/>
      <c r="I766" s="1"/>
      <c r="J766" s="5"/>
      <c r="K766" s="1"/>
      <c r="L766" s="1"/>
      <c r="M766" s="5"/>
      <c r="N766" s="5"/>
      <c r="O766" s="5"/>
      <c r="P766" s="5"/>
      <c r="Q766" s="5"/>
      <c r="R766" s="5"/>
      <c r="S766" s="70"/>
      <c r="T766" s="70"/>
      <c r="U766" s="70"/>
      <c r="V766" s="18"/>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1"/>
      <c r="BA766" s="1"/>
    </row>
    <row r="767" spans="2:53">
      <c r="B767" s="1"/>
      <c r="C767" s="1"/>
      <c r="D767" s="1"/>
      <c r="E767" s="1"/>
      <c r="F767" s="1"/>
      <c r="G767" s="5"/>
      <c r="H767" s="1"/>
      <c r="I767" s="1"/>
      <c r="J767" s="5"/>
      <c r="K767" s="1"/>
      <c r="L767" s="1"/>
      <c r="M767" s="5"/>
      <c r="N767" s="5"/>
      <c r="O767" s="5"/>
      <c r="P767" s="5"/>
      <c r="Q767" s="5"/>
      <c r="R767" s="5"/>
      <c r="S767" s="70"/>
      <c r="T767" s="70"/>
      <c r="U767" s="70"/>
      <c r="V767" s="18"/>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1"/>
      <c r="BA767" s="1"/>
    </row>
    <row r="768" spans="2:53">
      <c r="B768" s="1"/>
      <c r="C768" s="1"/>
      <c r="D768" s="1"/>
      <c r="E768" s="1"/>
      <c r="F768" s="1"/>
      <c r="G768" s="5"/>
      <c r="H768" s="1"/>
      <c r="I768" s="1"/>
      <c r="J768" s="5"/>
      <c r="K768" s="1"/>
      <c r="L768" s="1"/>
      <c r="M768" s="5"/>
      <c r="N768" s="5"/>
      <c r="O768" s="5"/>
      <c r="P768" s="5"/>
      <c r="Q768" s="5"/>
      <c r="R768" s="5"/>
      <c r="S768" s="70"/>
      <c r="T768" s="70"/>
      <c r="U768" s="70"/>
      <c r="V768" s="18"/>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1"/>
      <c r="BA768" s="1"/>
    </row>
    <row r="769" spans="2:53">
      <c r="B769" s="1"/>
      <c r="C769" s="1"/>
      <c r="D769" s="1"/>
      <c r="E769" s="1"/>
      <c r="F769" s="1"/>
      <c r="G769" s="5"/>
      <c r="H769" s="1"/>
      <c r="I769" s="1"/>
      <c r="J769" s="5"/>
      <c r="K769" s="1"/>
      <c r="L769" s="1"/>
      <c r="M769" s="5"/>
      <c r="N769" s="5"/>
      <c r="O769" s="5"/>
      <c r="P769" s="5"/>
      <c r="Q769" s="5"/>
      <c r="R769" s="5"/>
      <c r="S769" s="70"/>
      <c r="T769" s="70"/>
      <c r="U769" s="70"/>
      <c r="V769" s="18"/>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1"/>
      <c r="BA769" s="1"/>
    </row>
    <row r="770" spans="2:53">
      <c r="B770" s="1"/>
      <c r="C770" s="1"/>
      <c r="D770" s="1"/>
      <c r="E770" s="1"/>
      <c r="F770" s="1"/>
      <c r="G770" s="5"/>
      <c r="H770" s="1"/>
      <c r="I770" s="1"/>
      <c r="J770" s="5"/>
      <c r="K770" s="1"/>
      <c r="L770" s="1"/>
      <c r="M770" s="5"/>
      <c r="N770" s="5"/>
      <c r="O770" s="5"/>
      <c r="P770" s="5"/>
      <c r="Q770" s="5"/>
      <c r="R770" s="5"/>
      <c r="S770" s="70"/>
      <c r="T770" s="70"/>
      <c r="U770" s="70"/>
      <c r="V770" s="18"/>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1"/>
      <c r="BA770" s="1"/>
    </row>
    <row r="771" spans="2:53">
      <c r="B771" s="1"/>
      <c r="C771" s="1"/>
      <c r="D771" s="1"/>
      <c r="E771" s="1"/>
      <c r="F771" s="1"/>
      <c r="G771" s="5"/>
      <c r="H771" s="1"/>
      <c r="I771" s="1"/>
      <c r="J771" s="5"/>
      <c r="K771" s="1"/>
      <c r="L771" s="1"/>
      <c r="M771" s="5"/>
      <c r="N771" s="5"/>
      <c r="O771" s="5"/>
      <c r="P771" s="5"/>
      <c r="Q771" s="5"/>
      <c r="R771" s="5"/>
      <c r="S771" s="70"/>
      <c r="T771" s="70"/>
      <c r="U771" s="70"/>
      <c r="V771" s="18"/>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1"/>
      <c r="BA771" s="1"/>
    </row>
    <row r="772" spans="2:53">
      <c r="B772" s="1"/>
      <c r="C772" s="1"/>
      <c r="D772" s="1"/>
      <c r="E772" s="1"/>
      <c r="F772" s="1"/>
      <c r="G772" s="5"/>
      <c r="H772" s="1"/>
      <c r="I772" s="1"/>
      <c r="J772" s="5"/>
      <c r="K772" s="1"/>
      <c r="L772" s="1"/>
      <c r="M772" s="5"/>
      <c r="N772" s="5"/>
      <c r="O772" s="5"/>
      <c r="P772" s="5"/>
      <c r="Q772" s="5"/>
      <c r="R772" s="5"/>
      <c r="S772" s="70"/>
      <c r="T772" s="70"/>
      <c r="U772" s="70"/>
      <c r="V772" s="18"/>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1"/>
      <c r="BA772" s="1"/>
    </row>
    <row r="773" spans="2:53">
      <c r="B773" s="1"/>
      <c r="C773" s="1"/>
      <c r="D773" s="1"/>
      <c r="E773" s="1"/>
      <c r="F773" s="1"/>
      <c r="G773" s="5"/>
      <c r="H773" s="1"/>
      <c r="I773" s="1"/>
      <c r="J773" s="5"/>
      <c r="K773" s="1"/>
      <c r="L773" s="1"/>
      <c r="M773" s="5"/>
      <c r="N773" s="5"/>
      <c r="O773" s="5"/>
      <c r="P773" s="5"/>
      <c r="Q773" s="5"/>
      <c r="R773" s="5"/>
      <c r="S773" s="70"/>
      <c r="T773" s="70"/>
      <c r="U773" s="70"/>
      <c r="V773" s="18"/>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1"/>
      <c r="BA773" s="1"/>
    </row>
    <row r="774" spans="2:53">
      <c r="B774" s="1"/>
      <c r="C774" s="1"/>
      <c r="D774" s="1"/>
      <c r="E774" s="1"/>
      <c r="F774" s="1"/>
      <c r="G774" s="5"/>
      <c r="H774" s="1"/>
      <c r="I774" s="1"/>
      <c r="J774" s="5"/>
      <c r="K774" s="1"/>
      <c r="L774" s="1"/>
      <c r="M774" s="5"/>
      <c r="N774" s="5"/>
      <c r="O774" s="5"/>
      <c r="P774" s="5"/>
      <c r="Q774" s="5"/>
      <c r="R774" s="5"/>
      <c r="S774" s="70"/>
      <c r="T774" s="70"/>
      <c r="U774" s="70"/>
      <c r="V774" s="18"/>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1"/>
      <c r="BA774" s="1"/>
    </row>
    <row r="775" spans="2:53">
      <c r="B775" s="1"/>
      <c r="C775" s="1"/>
      <c r="D775" s="1"/>
      <c r="E775" s="1"/>
      <c r="F775" s="1"/>
      <c r="G775" s="5"/>
      <c r="H775" s="1"/>
      <c r="I775" s="1"/>
      <c r="J775" s="5"/>
      <c r="K775" s="1"/>
      <c r="L775" s="1"/>
      <c r="M775" s="5"/>
      <c r="N775" s="5"/>
      <c r="O775" s="5"/>
      <c r="P775" s="5"/>
      <c r="Q775" s="5"/>
      <c r="R775" s="5"/>
      <c r="S775" s="70"/>
      <c r="T775" s="70"/>
      <c r="U775" s="70"/>
      <c r="V775" s="18"/>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1"/>
      <c r="BA775" s="1"/>
    </row>
    <row r="776" spans="2:53">
      <c r="B776" s="1"/>
      <c r="C776" s="1"/>
      <c r="D776" s="1"/>
      <c r="E776" s="1"/>
      <c r="F776" s="1"/>
      <c r="G776" s="5"/>
      <c r="H776" s="1"/>
      <c r="I776" s="1"/>
      <c r="J776" s="5"/>
      <c r="K776" s="1"/>
      <c r="L776" s="1"/>
      <c r="M776" s="5"/>
      <c r="N776" s="5"/>
      <c r="O776" s="5"/>
      <c r="P776" s="5"/>
      <c r="Q776" s="5"/>
      <c r="R776" s="5"/>
      <c r="S776" s="70"/>
      <c r="T776" s="70"/>
      <c r="U776" s="70"/>
      <c r="V776" s="18"/>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1"/>
      <c r="BA776" s="1"/>
    </row>
    <row r="777" spans="2:53">
      <c r="B777" s="1"/>
      <c r="C777" s="1"/>
      <c r="D777" s="1"/>
      <c r="E777" s="1"/>
      <c r="F777" s="1"/>
      <c r="G777" s="5"/>
      <c r="H777" s="1"/>
      <c r="I777" s="1"/>
      <c r="J777" s="5"/>
      <c r="K777" s="1"/>
      <c r="L777" s="1"/>
      <c r="M777" s="5"/>
      <c r="N777" s="5"/>
      <c r="O777" s="5"/>
      <c r="P777" s="5"/>
      <c r="Q777" s="5"/>
      <c r="R777" s="5"/>
      <c r="S777" s="70"/>
      <c r="T777" s="70"/>
      <c r="U777" s="70"/>
      <c r="V777" s="18"/>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1"/>
      <c r="BA777" s="1"/>
    </row>
    <row r="778" spans="2:53">
      <c r="B778" s="1"/>
      <c r="C778" s="1"/>
      <c r="D778" s="1"/>
      <c r="E778" s="1"/>
      <c r="F778" s="1"/>
      <c r="G778" s="5"/>
      <c r="H778" s="1"/>
      <c r="I778" s="1"/>
      <c r="J778" s="5"/>
      <c r="K778" s="1"/>
      <c r="L778" s="1"/>
      <c r="M778" s="5"/>
      <c r="N778" s="5"/>
      <c r="O778" s="5"/>
      <c r="P778" s="5"/>
      <c r="Q778" s="5"/>
      <c r="R778" s="5"/>
      <c r="S778" s="70"/>
      <c r="T778" s="70"/>
      <c r="U778" s="70"/>
      <c r="V778" s="18"/>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1"/>
      <c r="BA778" s="1"/>
    </row>
    <row r="779" spans="2:53">
      <c r="B779" s="1"/>
      <c r="C779" s="1"/>
      <c r="D779" s="1"/>
      <c r="E779" s="1"/>
      <c r="F779" s="1"/>
      <c r="G779" s="5"/>
      <c r="H779" s="1"/>
      <c r="I779" s="1"/>
      <c r="J779" s="5"/>
      <c r="K779" s="1"/>
      <c r="L779" s="1"/>
      <c r="M779" s="5"/>
      <c r="N779" s="5"/>
      <c r="O779" s="5"/>
      <c r="P779" s="5"/>
      <c r="Q779" s="5"/>
      <c r="R779" s="5"/>
      <c r="S779" s="70"/>
      <c r="T779" s="70"/>
      <c r="U779" s="70"/>
      <c r="V779" s="18"/>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1"/>
      <c r="BA779" s="1"/>
    </row>
    <row r="780" spans="2:53">
      <c r="B780" s="1"/>
      <c r="C780" s="1"/>
      <c r="D780" s="1"/>
      <c r="E780" s="1"/>
      <c r="F780" s="1"/>
      <c r="G780" s="5"/>
      <c r="H780" s="1"/>
      <c r="I780" s="1"/>
      <c r="J780" s="5"/>
      <c r="K780" s="1"/>
      <c r="L780" s="1"/>
      <c r="M780" s="5"/>
      <c r="N780" s="5"/>
      <c r="O780" s="5"/>
      <c r="P780" s="5"/>
      <c r="Q780" s="5"/>
      <c r="R780" s="5"/>
      <c r="S780" s="70"/>
      <c r="T780" s="70"/>
      <c r="U780" s="70"/>
      <c r="V780" s="18"/>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1"/>
      <c r="BA780" s="1"/>
    </row>
    <row r="781" spans="2:53">
      <c r="B781" s="1"/>
      <c r="C781" s="1"/>
      <c r="D781" s="1"/>
      <c r="E781" s="1"/>
      <c r="F781" s="1"/>
      <c r="G781" s="5"/>
      <c r="H781" s="1"/>
      <c r="I781" s="1"/>
      <c r="J781" s="5"/>
      <c r="K781" s="1"/>
      <c r="L781" s="1"/>
      <c r="M781" s="5"/>
      <c r="N781" s="5"/>
      <c r="O781" s="5"/>
      <c r="P781" s="5"/>
      <c r="Q781" s="5"/>
      <c r="R781" s="5"/>
      <c r="S781" s="70"/>
      <c r="T781" s="70"/>
      <c r="U781" s="70"/>
      <c r="V781" s="18"/>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1"/>
      <c r="BA781" s="1"/>
    </row>
    <row r="782" spans="2:53">
      <c r="B782" s="1"/>
      <c r="C782" s="1"/>
      <c r="D782" s="1"/>
      <c r="E782" s="1"/>
      <c r="F782" s="1"/>
      <c r="G782" s="5"/>
      <c r="H782" s="1"/>
      <c r="I782" s="1"/>
      <c r="J782" s="5"/>
      <c r="K782" s="1"/>
      <c r="L782" s="1"/>
      <c r="M782" s="5"/>
      <c r="N782" s="5"/>
      <c r="O782" s="5"/>
      <c r="P782" s="5"/>
      <c r="Q782" s="5"/>
      <c r="R782" s="5"/>
      <c r="S782" s="70"/>
      <c r="T782" s="70"/>
      <c r="U782" s="70"/>
      <c r="V782" s="18"/>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1"/>
      <c r="BA782" s="1"/>
    </row>
    <row r="783" spans="2:53">
      <c r="B783" s="1"/>
      <c r="C783" s="1"/>
      <c r="D783" s="1"/>
      <c r="E783" s="1"/>
      <c r="F783" s="1"/>
      <c r="G783" s="5"/>
      <c r="H783" s="1"/>
      <c r="I783" s="1"/>
      <c r="J783" s="5"/>
      <c r="K783" s="1"/>
      <c r="L783" s="1"/>
      <c r="M783" s="5"/>
      <c r="N783" s="5"/>
      <c r="O783" s="5"/>
      <c r="P783" s="5"/>
      <c r="Q783" s="5"/>
      <c r="R783" s="5"/>
      <c r="S783" s="70"/>
      <c r="T783" s="70"/>
      <c r="U783" s="70"/>
      <c r="V783" s="18"/>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1"/>
      <c r="BA783" s="1"/>
    </row>
    <row r="784" spans="2:53">
      <c r="B784" s="1"/>
      <c r="C784" s="1"/>
      <c r="D784" s="1"/>
      <c r="E784" s="1"/>
      <c r="F784" s="1"/>
      <c r="G784" s="5"/>
      <c r="H784" s="1"/>
      <c r="I784" s="1"/>
      <c r="J784" s="5"/>
      <c r="K784" s="1"/>
      <c r="L784" s="1"/>
      <c r="M784" s="5"/>
      <c r="N784" s="5"/>
      <c r="O784" s="5"/>
      <c r="P784" s="5"/>
      <c r="Q784" s="5"/>
      <c r="R784" s="5"/>
      <c r="S784" s="70"/>
      <c r="T784" s="70"/>
      <c r="U784" s="70"/>
      <c r="V784" s="18"/>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1"/>
      <c r="BA784" s="1"/>
    </row>
    <row r="785" spans="2:53">
      <c r="B785" s="1"/>
      <c r="C785" s="1"/>
      <c r="D785" s="1"/>
      <c r="E785" s="1"/>
      <c r="F785" s="1"/>
      <c r="G785" s="5"/>
      <c r="H785" s="1"/>
      <c r="I785" s="1"/>
      <c r="J785" s="5"/>
      <c r="K785" s="1"/>
      <c r="L785" s="1"/>
      <c r="M785" s="5"/>
      <c r="N785" s="5"/>
      <c r="O785" s="5"/>
      <c r="P785" s="5"/>
      <c r="Q785" s="5"/>
      <c r="R785" s="5"/>
      <c r="S785" s="70"/>
      <c r="T785" s="70"/>
      <c r="U785" s="70"/>
      <c r="V785" s="18"/>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1"/>
      <c r="BA785" s="1"/>
    </row>
    <row r="786" spans="2:53">
      <c r="B786" s="1"/>
      <c r="C786" s="1"/>
      <c r="D786" s="1"/>
      <c r="E786" s="1"/>
      <c r="F786" s="1"/>
      <c r="G786" s="5"/>
      <c r="H786" s="1"/>
      <c r="I786" s="1"/>
      <c r="J786" s="5"/>
      <c r="K786" s="1"/>
      <c r="L786" s="1"/>
      <c r="M786" s="5"/>
      <c r="N786" s="5"/>
      <c r="O786" s="5"/>
      <c r="P786" s="5"/>
      <c r="Q786" s="5"/>
      <c r="R786" s="5"/>
      <c r="S786" s="70"/>
      <c r="T786" s="70"/>
      <c r="U786" s="70"/>
      <c r="V786" s="18"/>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1"/>
      <c r="BA786" s="1"/>
    </row>
    <row r="787" spans="2:53">
      <c r="B787" s="1"/>
      <c r="C787" s="1"/>
      <c r="D787" s="1"/>
      <c r="E787" s="1"/>
      <c r="F787" s="1"/>
      <c r="G787" s="5"/>
      <c r="H787" s="1"/>
      <c r="I787" s="1"/>
      <c r="J787" s="5"/>
      <c r="K787" s="1"/>
      <c r="L787" s="1"/>
      <c r="M787" s="5"/>
      <c r="N787" s="5"/>
      <c r="O787" s="5"/>
      <c r="P787" s="5"/>
      <c r="Q787" s="5"/>
      <c r="R787" s="5"/>
      <c r="S787" s="70"/>
      <c r="T787" s="70"/>
      <c r="U787" s="70"/>
      <c r="V787" s="18"/>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1"/>
      <c r="BA787" s="1"/>
    </row>
    <row r="788" spans="2:53">
      <c r="B788" s="1"/>
      <c r="C788" s="1"/>
      <c r="D788" s="1"/>
      <c r="E788" s="1"/>
      <c r="F788" s="1"/>
      <c r="G788" s="5"/>
      <c r="H788" s="1"/>
      <c r="I788" s="1"/>
      <c r="J788" s="5"/>
      <c r="K788" s="1"/>
      <c r="L788" s="1"/>
      <c r="M788" s="5"/>
      <c r="N788" s="5"/>
      <c r="O788" s="5"/>
      <c r="P788" s="5"/>
      <c r="Q788" s="5"/>
      <c r="R788" s="5"/>
      <c r="S788" s="70"/>
      <c r="T788" s="70"/>
      <c r="U788" s="70"/>
      <c r="V788" s="18"/>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1"/>
      <c r="BA788" s="1"/>
    </row>
    <row r="789" spans="2:53">
      <c r="B789" s="1"/>
      <c r="C789" s="1"/>
      <c r="D789" s="1"/>
      <c r="E789" s="1"/>
      <c r="F789" s="1"/>
      <c r="G789" s="5"/>
      <c r="H789" s="1"/>
      <c r="I789" s="1"/>
      <c r="J789" s="5"/>
      <c r="K789" s="1"/>
      <c r="L789" s="1"/>
      <c r="M789" s="5"/>
      <c r="N789" s="5"/>
      <c r="O789" s="5"/>
      <c r="P789" s="5"/>
      <c r="Q789" s="5"/>
      <c r="R789" s="5"/>
      <c r="S789" s="70"/>
      <c r="T789" s="70"/>
      <c r="U789" s="70"/>
      <c r="V789" s="18"/>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1"/>
      <c r="BA789" s="1"/>
    </row>
    <row r="790" spans="2:53">
      <c r="B790" s="1"/>
      <c r="C790" s="1"/>
      <c r="D790" s="1"/>
      <c r="E790" s="1"/>
      <c r="F790" s="1"/>
      <c r="G790" s="5"/>
      <c r="H790" s="1"/>
      <c r="I790" s="1"/>
      <c r="J790" s="5"/>
      <c r="K790" s="1"/>
      <c r="L790" s="1"/>
      <c r="M790" s="5"/>
      <c r="N790" s="5"/>
      <c r="O790" s="5"/>
      <c r="P790" s="5"/>
      <c r="Q790" s="5"/>
      <c r="R790" s="5"/>
      <c r="S790" s="70"/>
      <c r="T790" s="70"/>
      <c r="U790" s="70"/>
      <c r="V790" s="18"/>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1"/>
      <c r="BA790" s="1"/>
    </row>
    <row r="791" spans="2:53">
      <c r="B791" s="1"/>
      <c r="C791" s="1"/>
      <c r="D791" s="1"/>
      <c r="E791" s="1"/>
      <c r="F791" s="1"/>
      <c r="G791" s="5"/>
      <c r="H791" s="1"/>
      <c r="I791" s="1"/>
      <c r="J791" s="5"/>
      <c r="K791" s="1"/>
      <c r="L791" s="1"/>
      <c r="M791" s="5"/>
      <c r="N791" s="5"/>
      <c r="O791" s="5"/>
      <c r="P791" s="5"/>
      <c r="Q791" s="5"/>
      <c r="R791" s="5"/>
      <c r="S791" s="70"/>
      <c r="T791" s="70"/>
      <c r="U791" s="70"/>
      <c r="V791" s="18"/>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1"/>
      <c r="BA791" s="1"/>
    </row>
    <row r="792" spans="2:53">
      <c r="B792" s="1"/>
      <c r="C792" s="1"/>
      <c r="D792" s="1"/>
      <c r="E792" s="1"/>
      <c r="F792" s="1"/>
      <c r="G792" s="5"/>
      <c r="H792" s="1"/>
      <c r="I792" s="1"/>
      <c r="J792" s="5"/>
      <c r="K792" s="1"/>
      <c r="L792" s="1"/>
      <c r="M792" s="5"/>
      <c r="N792" s="5"/>
      <c r="O792" s="5"/>
      <c r="P792" s="5"/>
      <c r="Q792" s="5"/>
      <c r="R792" s="5"/>
      <c r="S792" s="70"/>
      <c r="T792" s="70"/>
      <c r="U792" s="70"/>
      <c r="V792" s="18"/>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1"/>
      <c r="BA792" s="1"/>
    </row>
    <row r="793" spans="2:53">
      <c r="B793" s="1"/>
      <c r="C793" s="1"/>
      <c r="D793" s="1"/>
      <c r="E793" s="1"/>
      <c r="F793" s="1"/>
      <c r="G793" s="5"/>
      <c r="H793" s="1"/>
      <c r="I793" s="1"/>
      <c r="J793" s="5"/>
      <c r="K793" s="1"/>
      <c r="L793" s="1"/>
      <c r="M793" s="5"/>
      <c r="N793" s="5"/>
      <c r="O793" s="5"/>
      <c r="P793" s="5"/>
      <c r="Q793" s="5"/>
      <c r="R793" s="5"/>
      <c r="S793" s="70"/>
      <c r="T793" s="70"/>
      <c r="U793" s="70"/>
      <c r="V793" s="18"/>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1"/>
      <c r="BA793" s="1"/>
    </row>
    <row r="794" spans="2:53">
      <c r="B794" s="1"/>
      <c r="C794" s="1"/>
      <c r="D794" s="1"/>
      <c r="E794" s="1"/>
      <c r="F794" s="1"/>
      <c r="G794" s="5"/>
      <c r="H794" s="1"/>
      <c r="I794" s="1"/>
      <c r="J794" s="5"/>
      <c r="K794" s="1"/>
      <c r="L794" s="1"/>
      <c r="M794" s="5"/>
      <c r="N794" s="5"/>
      <c r="O794" s="5"/>
      <c r="P794" s="5"/>
      <c r="Q794" s="5"/>
      <c r="R794" s="5"/>
      <c r="S794" s="70"/>
      <c r="T794" s="70"/>
      <c r="U794" s="70"/>
      <c r="V794" s="18"/>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1"/>
      <c r="BA794" s="1"/>
    </row>
    <row r="795" spans="2:53">
      <c r="B795" s="1"/>
      <c r="C795" s="1"/>
      <c r="D795" s="1"/>
      <c r="E795" s="1"/>
      <c r="F795" s="1"/>
      <c r="G795" s="5"/>
      <c r="H795" s="1"/>
      <c r="I795" s="1"/>
      <c r="J795" s="5"/>
      <c r="K795" s="1"/>
      <c r="L795" s="1"/>
      <c r="M795" s="5"/>
      <c r="N795" s="5"/>
      <c r="O795" s="5"/>
      <c r="P795" s="5"/>
      <c r="Q795" s="5"/>
      <c r="R795" s="5"/>
      <c r="S795" s="70"/>
      <c r="T795" s="70"/>
      <c r="U795" s="70"/>
      <c r="V795" s="18"/>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1"/>
      <c r="BA795" s="1"/>
    </row>
    <row r="796" spans="2:53">
      <c r="B796" s="1"/>
      <c r="C796" s="1"/>
      <c r="D796" s="1"/>
      <c r="E796" s="1"/>
      <c r="F796" s="1"/>
      <c r="G796" s="5"/>
      <c r="H796" s="1"/>
      <c r="I796" s="1"/>
      <c r="J796" s="5"/>
      <c r="K796" s="1"/>
      <c r="L796" s="1"/>
      <c r="M796" s="5"/>
      <c r="N796" s="5"/>
      <c r="O796" s="5"/>
      <c r="P796" s="5"/>
      <c r="Q796" s="5"/>
      <c r="R796" s="5"/>
      <c r="S796" s="70"/>
      <c r="T796" s="70"/>
      <c r="U796" s="70"/>
      <c r="V796" s="18"/>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1"/>
      <c r="BA796" s="1"/>
    </row>
    <row r="797" spans="2:53">
      <c r="B797" s="1"/>
      <c r="C797" s="1"/>
      <c r="D797" s="1"/>
      <c r="E797" s="1"/>
      <c r="F797" s="1"/>
      <c r="G797" s="5"/>
      <c r="H797" s="1"/>
      <c r="I797" s="1"/>
      <c r="J797" s="5"/>
      <c r="K797" s="1"/>
      <c r="L797" s="1"/>
      <c r="M797" s="5"/>
      <c r="N797" s="5"/>
      <c r="O797" s="5"/>
      <c r="P797" s="5"/>
      <c r="Q797" s="5"/>
      <c r="R797" s="5"/>
      <c r="S797" s="70"/>
      <c r="T797" s="70"/>
      <c r="U797" s="70"/>
      <c r="V797" s="18"/>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1"/>
      <c r="BA797" s="1"/>
    </row>
    <row r="798" spans="2:53">
      <c r="B798" s="1"/>
      <c r="C798" s="1"/>
      <c r="D798" s="1"/>
      <c r="E798" s="1"/>
      <c r="F798" s="1"/>
      <c r="G798" s="5"/>
      <c r="H798" s="1"/>
      <c r="I798" s="1"/>
      <c r="J798" s="5"/>
      <c r="K798" s="1"/>
      <c r="L798" s="1"/>
      <c r="M798" s="5"/>
      <c r="N798" s="5"/>
      <c r="O798" s="5"/>
      <c r="P798" s="5"/>
      <c r="Q798" s="5"/>
      <c r="R798" s="5"/>
      <c r="S798" s="70"/>
      <c r="T798" s="70"/>
      <c r="U798" s="70"/>
      <c r="V798" s="18"/>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1"/>
      <c r="BA798" s="1"/>
    </row>
    <row r="799" spans="2:53">
      <c r="B799" s="1"/>
      <c r="C799" s="1"/>
      <c r="D799" s="1"/>
      <c r="E799" s="1"/>
      <c r="F799" s="1"/>
      <c r="G799" s="5"/>
      <c r="H799" s="1"/>
      <c r="I799" s="1"/>
      <c r="J799" s="5"/>
      <c r="K799" s="1"/>
      <c r="L799" s="1"/>
      <c r="M799" s="5"/>
      <c r="N799" s="5"/>
      <c r="O799" s="5"/>
      <c r="P799" s="5"/>
      <c r="Q799" s="5"/>
      <c r="R799" s="5"/>
      <c r="S799" s="70"/>
      <c r="T799" s="70"/>
      <c r="U799" s="70"/>
      <c r="V799" s="18"/>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1"/>
      <c r="BA799" s="1"/>
    </row>
    <row r="800" spans="2:53">
      <c r="B800" s="1"/>
      <c r="C800" s="1"/>
      <c r="D800" s="1"/>
      <c r="E800" s="1"/>
      <c r="F800" s="1"/>
      <c r="G800" s="5"/>
      <c r="H800" s="1"/>
      <c r="I800" s="1"/>
      <c r="J800" s="5"/>
      <c r="K800" s="1"/>
      <c r="L800" s="1"/>
      <c r="M800" s="5"/>
      <c r="N800" s="5"/>
      <c r="O800" s="5"/>
      <c r="P800" s="5"/>
      <c r="Q800" s="5"/>
      <c r="R800" s="5"/>
      <c r="S800" s="70"/>
      <c r="T800" s="70"/>
      <c r="U800" s="70"/>
      <c r="V800" s="18"/>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1"/>
      <c r="BA800" s="1"/>
    </row>
    <row r="801" spans="2:53">
      <c r="B801" s="1"/>
      <c r="C801" s="1"/>
      <c r="D801" s="1"/>
      <c r="E801" s="1"/>
      <c r="F801" s="1"/>
      <c r="G801" s="5"/>
      <c r="H801" s="1"/>
      <c r="I801" s="1"/>
      <c r="J801" s="5"/>
      <c r="K801" s="1"/>
      <c r="L801" s="1"/>
      <c r="M801" s="5"/>
      <c r="N801" s="5"/>
      <c r="O801" s="5"/>
      <c r="P801" s="5"/>
      <c r="Q801" s="5"/>
      <c r="R801" s="5"/>
      <c r="S801" s="70"/>
      <c r="T801" s="70"/>
      <c r="U801" s="70"/>
      <c r="V801" s="18"/>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1"/>
      <c r="BA801" s="1"/>
    </row>
    <row r="802" spans="2:53">
      <c r="B802" s="1"/>
      <c r="C802" s="1"/>
      <c r="D802" s="1"/>
      <c r="E802" s="1"/>
      <c r="F802" s="1"/>
      <c r="G802" s="5"/>
      <c r="H802" s="1"/>
      <c r="I802" s="1"/>
      <c r="J802" s="5"/>
      <c r="K802" s="1"/>
      <c r="L802" s="1"/>
      <c r="M802" s="5"/>
      <c r="N802" s="5"/>
      <c r="O802" s="5"/>
      <c r="P802" s="5"/>
      <c r="Q802" s="5"/>
      <c r="R802" s="5"/>
      <c r="S802" s="70"/>
      <c r="T802" s="70"/>
      <c r="U802" s="70"/>
      <c r="V802" s="18"/>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1"/>
      <c r="BA802" s="1"/>
    </row>
    <row r="803" spans="2:53">
      <c r="B803" s="1"/>
      <c r="C803" s="1"/>
      <c r="D803" s="1"/>
      <c r="E803" s="1"/>
      <c r="F803" s="1"/>
      <c r="G803" s="5"/>
      <c r="H803" s="1"/>
      <c r="I803" s="1"/>
      <c r="J803" s="5"/>
      <c r="K803" s="1"/>
      <c r="L803" s="1"/>
      <c r="M803" s="5"/>
      <c r="N803" s="5"/>
      <c r="O803" s="5"/>
      <c r="P803" s="5"/>
      <c r="Q803" s="5"/>
      <c r="R803" s="5"/>
      <c r="S803" s="70"/>
      <c r="T803" s="70"/>
      <c r="U803" s="70"/>
      <c r="V803" s="18"/>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1"/>
      <c r="BA803" s="1"/>
    </row>
    <row r="804" spans="2:53">
      <c r="B804" s="1"/>
      <c r="C804" s="1"/>
      <c r="D804" s="1"/>
      <c r="E804" s="1"/>
      <c r="F804" s="1"/>
      <c r="G804" s="5"/>
      <c r="H804" s="1"/>
      <c r="I804" s="1"/>
      <c r="J804" s="5"/>
      <c r="K804" s="1"/>
      <c r="L804" s="1"/>
      <c r="M804" s="5"/>
      <c r="N804" s="5"/>
      <c r="O804" s="5"/>
      <c r="P804" s="5"/>
      <c r="Q804" s="5"/>
      <c r="R804" s="5"/>
      <c r="S804" s="70"/>
      <c r="T804" s="70"/>
      <c r="U804" s="70"/>
      <c r="V804" s="18"/>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1"/>
      <c r="BA804" s="1"/>
    </row>
    <row r="805" spans="2:53">
      <c r="B805" s="1"/>
      <c r="C805" s="1"/>
      <c r="D805" s="1"/>
      <c r="E805" s="1"/>
      <c r="F805" s="1"/>
      <c r="G805" s="5"/>
      <c r="H805" s="1"/>
      <c r="I805" s="1"/>
      <c r="J805" s="5"/>
      <c r="K805" s="1"/>
      <c r="L805" s="1"/>
      <c r="M805" s="5"/>
      <c r="N805" s="5"/>
      <c r="O805" s="5"/>
      <c r="P805" s="5"/>
      <c r="Q805" s="5"/>
      <c r="R805" s="5"/>
      <c r="S805" s="70"/>
      <c r="T805" s="70"/>
      <c r="U805" s="70"/>
      <c r="V805" s="18"/>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1"/>
      <c r="BA805" s="1"/>
    </row>
    <row r="806" spans="2:53">
      <c r="B806" s="1"/>
      <c r="C806" s="1"/>
      <c r="D806" s="1"/>
      <c r="E806" s="1"/>
      <c r="F806" s="1"/>
      <c r="G806" s="5"/>
      <c r="H806" s="1"/>
      <c r="I806" s="1"/>
      <c r="J806" s="5"/>
      <c r="K806" s="1"/>
      <c r="L806" s="1"/>
      <c r="M806" s="5"/>
      <c r="N806" s="5"/>
      <c r="O806" s="5"/>
      <c r="P806" s="5"/>
      <c r="Q806" s="5"/>
      <c r="R806" s="5"/>
      <c r="S806" s="70"/>
      <c r="T806" s="70"/>
      <c r="U806" s="70"/>
      <c r="V806" s="18"/>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1"/>
      <c r="BA806" s="1"/>
    </row>
    <row r="807" spans="2:53">
      <c r="B807" s="1"/>
      <c r="C807" s="1"/>
      <c r="D807" s="1"/>
      <c r="E807" s="1"/>
      <c r="F807" s="1"/>
      <c r="G807" s="5"/>
      <c r="H807" s="1"/>
      <c r="I807" s="1"/>
      <c r="J807" s="5"/>
      <c r="K807" s="1"/>
      <c r="L807" s="1"/>
      <c r="M807" s="5"/>
      <c r="N807" s="5"/>
      <c r="O807" s="5"/>
      <c r="P807" s="5"/>
      <c r="Q807" s="5"/>
      <c r="R807" s="5"/>
      <c r="S807" s="70"/>
      <c r="T807" s="70"/>
      <c r="U807" s="70"/>
      <c r="V807" s="18"/>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1"/>
      <c r="BA807" s="1"/>
    </row>
    <row r="808" spans="2:53">
      <c r="B808" s="1"/>
      <c r="C808" s="1"/>
      <c r="D808" s="1"/>
      <c r="E808" s="1"/>
      <c r="F808" s="1"/>
      <c r="G808" s="5"/>
      <c r="H808" s="1"/>
      <c r="I808" s="1"/>
      <c r="J808" s="5"/>
      <c r="K808" s="1"/>
      <c r="L808" s="1"/>
      <c r="M808" s="5"/>
      <c r="N808" s="5"/>
      <c r="O808" s="5"/>
      <c r="P808" s="5"/>
      <c r="Q808" s="5"/>
      <c r="R808" s="5"/>
      <c r="S808" s="70"/>
      <c r="T808" s="70"/>
      <c r="U808" s="70"/>
      <c r="V808" s="18"/>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1"/>
      <c r="BA808" s="1"/>
    </row>
    <row r="809" spans="2:53">
      <c r="B809" s="1"/>
      <c r="C809" s="1"/>
      <c r="D809" s="1"/>
      <c r="E809" s="1"/>
      <c r="F809" s="1"/>
      <c r="G809" s="5"/>
      <c r="H809" s="1"/>
      <c r="I809" s="1"/>
      <c r="J809" s="5"/>
      <c r="K809" s="1"/>
      <c r="L809" s="1"/>
      <c r="M809" s="5"/>
      <c r="N809" s="5"/>
      <c r="O809" s="5"/>
      <c r="P809" s="5"/>
      <c r="Q809" s="5"/>
      <c r="R809" s="5"/>
      <c r="S809" s="70"/>
      <c r="T809" s="70"/>
      <c r="U809" s="70"/>
      <c r="V809" s="18"/>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1"/>
      <c r="BA809" s="1"/>
    </row>
    <row r="810" spans="2:53">
      <c r="B810" s="1"/>
      <c r="C810" s="1"/>
      <c r="D810" s="1"/>
      <c r="E810" s="1"/>
      <c r="F810" s="1"/>
      <c r="G810" s="5"/>
      <c r="H810" s="1"/>
      <c r="I810" s="1"/>
      <c r="J810" s="5"/>
      <c r="K810" s="1"/>
      <c r="L810" s="1"/>
      <c r="M810" s="5"/>
      <c r="N810" s="5"/>
      <c r="O810" s="5"/>
      <c r="P810" s="5"/>
      <c r="Q810" s="5"/>
      <c r="R810" s="5"/>
      <c r="S810" s="70"/>
      <c r="T810" s="70"/>
      <c r="U810" s="70"/>
      <c r="V810" s="18"/>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1"/>
      <c r="BA810" s="1"/>
    </row>
    <row r="811" spans="2:53">
      <c r="B811" s="1"/>
      <c r="C811" s="1"/>
      <c r="D811" s="1"/>
      <c r="E811" s="1"/>
      <c r="F811" s="1"/>
      <c r="G811" s="5"/>
      <c r="H811" s="1"/>
      <c r="I811" s="1"/>
      <c r="J811" s="5"/>
      <c r="K811" s="1"/>
      <c r="L811" s="1"/>
      <c r="M811" s="5"/>
      <c r="N811" s="5"/>
      <c r="O811" s="5"/>
      <c r="P811" s="5"/>
      <c r="Q811" s="5"/>
      <c r="R811" s="5"/>
      <c r="S811" s="70"/>
      <c r="T811" s="70"/>
      <c r="U811" s="70"/>
      <c r="V811" s="18"/>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1"/>
      <c r="BA811" s="1"/>
    </row>
    <row r="812" spans="2:53">
      <c r="B812" s="1"/>
      <c r="C812" s="1"/>
      <c r="D812" s="1"/>
      <c r="E812" s="1"/>
      <c r="F812" s="1"/>
      <c r="G812" s="5"/>
      <c r="H812" s="1"/>
      <c r="I812" s="1"/>
      <c r="J812" s="5"/>
      <c r="K812" s="1"/>
      <c r="L812" s="1"/>
      <c r="M812" s="5"/>
      <c r="N812" s="5"/>
      <c r="O812" s="5"/>
      <c r="P812" s="5"/>
      <c r="Q812" s="5"/>
      <c r="R812" s="5"/>
      <c r="S812" s="70"/>
      <c r="T812" s="70"/>
      <c r="U812" s="70"/>
      <c r="V812" s="18"/>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1"/>
      <c r="BA812" s="1"/>
    </row>
    <row r="813" spans="2:53">
      <c r="B813" s="1"/>
      <c r="C813" s="1"/>
      <c r="D813" s="1"/>
      <c r="E813" s="1"/>
      <c r="F813" s="1"/>
      <c r="G813" s="5"/>
      <c r="H813" s="1"/>
      <c r="I813" s="1"/>
      <c r="J813" s="5"/>
      <c r="K813" s="1"/>
      <c r="L813" s="1"/>
      <c r="M813" s="5"/>
      <c r="N813" s="5"/>
      <c r="O813" s="5"/>
      <c r="P813" s="5"/>
      <c r="Q813" s="5"/>
      <c r="R813" s="5"/>
      <c r="S813" s="70"/>
      <c r="T813" s="70"/>
      <c r="U813" s="70"/>
      <c r="V813" s="18"/>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1"/>
      <c r="BA813" s="1"/>
    </row>
    <row r="814" spans="2:53">
      <c r="B814" s="1"/>
      <c r="C814" s="1"/>
      <c r="D814" s="1"/>
      <c r="E814" s="1"/>
      <c r="F814" s="1"/>
      <c r="G814" s="5"/>
      <c r="H814" s="1"/>
      <c r="I814" s="1"/>
      <c r="J814" s="5"/>
      <c r="K814" s="1"/>
      <c r="L814" s="1"/>
      <c r="M814" s="5"/>
      <c r="N814" s="5"/>
      <c r="O814" s="5"/>
      <c r="P814" s="5"/>
      <c r="Q814" s="5"/>
      <c r="R814" s="5"/>
      <c r="S814" s="70"/>
      <c r="T814" s="70"/>
      <c r="U814" s="70"/>
      <c r="V814" s="18"/>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1"/>
      <c r="BA814" s="1"/>
    </row>
    <row r="815" spans="2:53">
      <c r="B815" s="1"/>
      <c r="C815" s="1"/>
      <c r="D815" s="1"/>
      <c r="E815" s="1"/>
      <c r="F815" s="1"/>
      <c r="G815" s="5"/>
      <c r="H815" s="1"/>
      <c r="I815" s="1"/>
      <c r="J815" s="5"/>
      <c r="K815" s="1"/>
      <c r="L815" s="1"/>
      <c r="M815" s="5"/>
      <c r="N815" s="5"/>
      <c r="O815" s="5"/>
      <c r="P815" s="5"/>
      <c r="Q815" s="5"/>
      <c r="R815" s="5"/>
      <c r="S815" s="70"/>
      <c r="T815" s="70"/>
      <c r="U815" s="70"/>
      <c r="V815" s="18"/>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1"/>
      <c r="BA815" s="1"/>
    </row>
    <row r="816" spans="2:53">
      <c r="B816" s="1"/>
      <c r="C816" s="1"/>
      <c r="D816" s="1"/>
      <c r="E816" s="1"/>
      <c r="F816" s="1"/>
      <c r="G816" s="5"/>
      <c r="H816" s="1"/>
      <c r="I816" s="1"/>
      <c r="J816" s="5"/>
      <c r="K816" s="1"/>
      <c r="L816" s="1"/>
      <c r="M816" s="5"/>
      <c r="N816" s="5"/>
      <c r="O816" s="5"/>
      <c r="P816" s="5"/>
      <c r="Q816" s="5"/>
      <c r="R816" s="5"/>
      <c r="S816" s="70"/>
      <c r="T816" s="70"/>
      <c r="U816" s="70"/>
      <c r="V816" s="18"/>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1"/>
      <c r="BA816" s="1"/>
    </row>
    <row r="817" spans="2:53">
      <c r="B817" s="1"/>
      <c r="C817" s="1"/>
      <c r="D817" s="1"/>
      <c r="E817" s="1"/>
      <c r="F817" s="1"/>
      <c r="G817" s="5"/>
      <c r="H817" s="1"/>
      <c r="I817" s="1"/>
      <c r="J817" s="5"/>
      <c r="K817" s="1"/>
      <c r="L817" s="1"/>
      <c r="M817" s="5"/>
      <c r="N817" s="5"/>
      <c r="O817" s="5"/>
      <c r="P817" s="5"/>
      <c r="Q817" s="5"/>
      <c r="R817" s="5"/>
      <c r="S817" s="70"/>
      <c r="T817" s="70"/>
      <c r="U817" s="70"/>
      <c r="V817" s="18"/>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1"/>
      <c r="BA817" s="1"/>
    </row>
    <row r="818" spans="2:53">
      <c r="B818" s="1"/>
      <c r="C818" s="1"/>
      <c r="D818" s="1"/>
      <c r="E818" s="1"/>
      <c r="F818" s="1"/>
      <c r="G818" s="5"/>
      <c r="H818" s="1"/>
      <c r="I818" s="1"/>
      <c r="J818" s="5"/>
      <c r="K818" s="1"/>
      <c r="L818" s="1"/>
      <c r="M818" s="5"/>
      <c r="N818" s="5"/>
      <c r="O818" s="5"/>
      <c r="P818" s="5"/>
      <c r="Q818" s="5"/>
      <c r="R818" s="5"/>
      <c r="S818" s="70"/>
      <c r="T818" s="70"/>
      <c r="U818" s="70"/>
      <c r="V818" s="18"/>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1"/>
      <c r="BA818" s="1"/>
    </row>
    <row r="819" spans="2:53">
      <c r="B819" s="1"/>
      <c r="C819" s="1"/>
      <c r="D819" s="1"/>
      <c r="E819" s="1"/>
      <c r="F819" s="1"/>
      <c r="G819" s="5"/>
      <c r="H819" s="1"/>
      <c r="I819" s="1"/>
      <c r="J819" s="5"/>
      <c r="K819" s="1"/>
      <c r="L819" s="1"/>
      <c r="M819" s="5"/>
      <c r="N819" s="5"/>
      <c r="O819" s="5"/>
      <c r="P819" s="5"/>
      <c r="Q819" s="5"/>
      <c r="R819" s="5"/>
      <c r="S819" s="70"/>
      <c r="T819" s="70"/>
      <c r="U819" s="70"/>
      <c r="V819" s="18"/>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1"/>
      <c r="BA819" s="1"/>
    </row>
    <row r="820" spans="2:53">
      <c r="B820" s="1"/>
      <c r="C820" s="1"/>
      <c r="D820" s="1"/>
      <c r="E820" s="1"/>
      <c r="F820" s="1"/>
      <c r="G820" s="5"/>
      <c r="H820" s="1"/>
      <c r="I820" s="1"/>
      <c r="J820" s="5"/>
      <c r="K820" s="1"/>
      <c r="L820" s="1"/>
      <c r="M820" s="5"/>
      <c r="N820" s="5"/>
      <c r="O820" s="5"/>
      <c r="P820" s="5"/>
      <c r="Q820" s="5"/>
      <c r="R820" s="5"/>
      <c r="S820" s="70"/>
      <c r="T820" s="70"/>
      <c r="U820" s="70"/>
      <c r="V820" s="18"/>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1"/>
      <c r="BA820" s="1"/>
    </row>
    <row r="821" spans="2:53">
      <c r="B821" s="1"/>
      <c r="C821" s="1"/>
      <c r="D821" s="1"/>
      <c r="E821" s="1"/>
      <c r="F821" s="1"/>
      <c r="G821" s="5"/>
      <c r="H821" s="1"/>
      <c r="I821" s="1"/>
      <c r="J821" s="5"/>
      <c r="K821" s="1"/>
      <c r="L821" s="1"/>
      <c r="M821" s="5"/>
      <c r="N821" s="5"/>
      <c r="O821" s="5"/>
      <c r="P821" s="5"/>
      <c r="Q821" s="5"/>
      <c r="R821" s="5"/>
      <c r="S821" s="70"/>
      <c r="T821" s="70"/>
      <c r="U821" s="70"/>
      <c r="V821" s="18"/>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1"/>
      <c r="BA821" s="1"/>
    </row>
    <row r="822" spans="2:53">
      <c r="B822" s="1"/>
      <c r="C822" s="1"/>
      <c r="D822" s="1"/>
      <c r="E822" s="1"/>
      <c r="F822" s="1"/>
      <c r="G822" s="5"/>
      <c r="H822" s="1"/>
      <c r="I822" s="1"/>
      <c r="J822" s="5"/>
      <c r="K822" s="1"/>
      <c r="L822" s="1"/>
      <c r="M822" s="5"/>
      <c r="N822" s="5"/>
      <c r="O822" s="5"/>
      <c r="P822" s="5"/>
      <c r="Q822" s="5"/>
      <c r="R822" s="5"/>
      <c r="S822" s="70"/>
      <c r="T822" s="70"/>
      <c r="U822" s="70"/>
      <c r="V822" s="18"/>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1"/>
      <c r="BA822" s="1"/>
    </row>
    <row r="823" spans="2:53">
      <c r="B823" s="1"/>
      <c r="C823" s="1"/>
      <c r="D823" s="1"/>
      <c r="E823" s="1"/>
      <c r="F823" s="1"/>
      <c r="G823" s="5"/>
      <c r="H823" s="1"/>
      <c r="I823" s="1"/>
      <c r="J823" s="5"/>
      <c r="K823" s="1"/>
      <c r="L823" s="1"/>
      <c r="M823" s="5"/>
      <c r="N823" s="5"/>
      <c r="O823" s="5"/>
      <c r="P823" s="5"/>
      <c r="Q823" s="5"/>
      <c r="R823" s="5"/>
      <c r="S823" s="70"/>
      <c r="T823" s="70"/>
      <c r="U823" s="70"/>
      <c r="V823" s="18"/>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1"/>
      <c r="BA823" s="1"/>
    </row>
    <row r="824" spans="2:53">
      <c r="B824" s="1"/>
      <c r="C824" s="1"/>
      <c r="D824" s="1"/>
      <c r="E824" s="1"/>
      <c r="F824" s="1"/>
      <c r="G824" s="5"/>
      <c r="H824" s="1"/>
      <c r="I824" s="1"/>
      <c r="J824" s="5"/>
      <c r="K824" s="1"/>
      <c r="L824" s="1"/>
      <c r="M824" s="5"/>
      <c r="N824" s="5"/>
      <c r="O824" s="5"/>
      <c r="P824" s="5"/>
      <c r="Q824" s="5"/>
      <c r="R824" s="5"/>
      <c r="S824" s="70"/>
      <c r="T824" s="70"/>
      <c r="U824" s="70"/>
      <c r="V824" s="18"/>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1"/>
      <c r="BA824" s="1"/>
    </row>
    <row r="825" spans="2:53">
      <c r="B825" s="1"/>
      <c r="C825" s="1"/>
      <c r="D825" s="1"/>
      <c r="E825" s="1"/>
      <c r="F825" s="1"/>
      <c r="G825" s="5"/>
      <c r="H825" s="1"/>
      <c r="I825" s="1"/>
      <c r="J825" s="5"/>
      <c r="K825" s="1"/>
      <c r="L825" s="1"/>
      <c r="M825" s="5"/>
      <c r="N825" s="5"/>
      <c r="O825" s="5"/>
      <c r="P825" s="5"/>
      <c r="Q825" s="5"/>
      <c r="R825" s="5"/>
      <c r="S825" s="70"/>
      <c r="T825" s="70"/>
      <c r="U825" s="70"/>
      <c r="V825" s="18"/>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1"/>
      <c r="BA825" s="1"/>
    </row>
    <row r="826" spans="2:53">
      <c r="B826" s="1"/>
      <c r="C826" s="1"/>
      <c r="D826" s="1"/>
      <c r="E826" s="1"/>
      <c r="F826" s="1"/>
      <c r="G826" s="5"/>
      <c r="H826" s="1"/>
      <c r="I826" s="1"/>
      <c r="J826" s="5"/>
      <c r="K826" s="1"/>
      <c r="L826" s="1"/>
      <c r="M826" s="5"/>
      <c r="N826" s="5"/>
      <c r="O826" s="5"/>
      <c r="P826" s="5"/>
      <c r="Q826" s="5"/>
      <c r="R826" s="5"/>
      <c r="S826" s="70"/>
      <c r="T826" s="70"/>
      <c r="U826" s="70"/>
      <c r="V826" s="18"/>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1"/>
      <c r="BA826" s="1"/>
    </row>
    <row r="827" spans="2:53">
      <c r="B827" s="1"/>
      <c r="C827" s="1"/>
      <c r="D827" s="1"/>
      <c r="E827" s="1"/>
      <c r="F827" s="1"/>
      <c r="G827" s="5"/>
      <c r="H827" s="1"/>
      <c r="I827" s="1"/>
      <c r="J827" s="5"/>
      <c r="K827" s="1"/>
      <c r="L827" s="1"/>
      <c r="M827" s="5"/>
      <c r="N827" s="5"/>
      <c r="O827" s="5"/>
      <c r="P827" s="5"/>
      <c r="Q827" s="5"/>
      <c r="R827" s="5"/>
      <c r="S827" s="70"/>
      <c r="T827" s="70"/>
      <c r="U827" s="70"/>
      <c r="V827" s="18"/>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1"/>
      <c r="BA827" s="1"/>
    </row>
    <row r="828" spans="2:53">
      <c r="B828" s="1"/>
      <c r="C828" s="1"/>
      <c r="D828" s="1"/>
      <c r="E828" s="1"/>
      <c r="F828" s="1"/>
      <c r="G828" s="5"/>
      <c r="H828" s="1"/>
      <c r="I828" s="1"/>
      <c r="J828" s="5"/>
      <c r="K828" s="1"/>
      <c r="L828" s="1"/>
      <c r="M828" s="5"/>
      <c r="N828" s="5"/>
      <c r="O828" s="5"/>
      <c r="P828" s="5"/>
      <c r="Q828" s="5"/>
      <c r="R828" s="5"/>
      <c r="S828" s="70"/>
      <c r="T828" s="70"/>
      <c r="U828" s="70"/>
      <c r="V828" s="18"/>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1"/>
      <c r="BA828" s="1"/>
    </row>
    <row r="829" spans="2:53">
      <c r="B829" s="1"/>
      <c r="C829" s="1"/>
      <c r="D829" s="1"/>
      <c r="E829" s="1"/>
      <c r="F829" s="1"/>
      <c r="G829" s="5"/>
      <c r="H829" s="1"/>
      <c r="I829" s="1"/>
      <c r="J829" s="5"/>
      <c r="K829" s="1"/>
      <c r="L829" s="1"/>
      <c r="M829" s="5"/>
      <c r="N829" s="5"/>
      <c r="O829" s="5"/>
      <c r="P829" s="5"/>
      <c r="Q829" s="5"/>
      <c r="R829" s="5"/>
      <c r="S829" s="70"/>
      <c r="T829" s="70"/>
      <c r="U829" s="70"/>
      <c r="V829" s="18"/>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1"/>
      <c r="BA829" s="1"/>
    </row>
    <row r="830" spans="2:53">
      <c r="B830" s="1"/>
      <c r="C830" s="1"/>
      <c r="D830" s="1"/>
      <c r="E830" s="1"/>
      <c r="F830" s="1"/>
      <c r="G830" s="5"/>
      <c r="H830" s="1"/>
      <c r="I830" s="1"/>
      <c r="J830" s="5"/>
      <c r="K830" s="1"/>
      <c r="L830" s="1"/>
      <c r="M830" s="5"/>
      <c r="N830" s="5"/>
      <c r="O830" s="5"/>
      <c r="P830" s="5"/>
      <c r="Q830" s="5"/>
      <c r="R830" s="5"/>
      <c r="S830" s="70"/>
      <c r="T830" s="70"/>
      <c r="U830" s="70"/>
      <c r="V830" s="18"/>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1"/>
      <c r="BA830" s="1"/>
    </row>
    <row r="831" spans="2:53">
      <c r="B831" s="1"/>
      <c r="C831" s="1"/>
      <c r="D831" s="1"/>
      <c r="E831" s="1"/>
      <c r="F831" s="1"/>
      <c r="G831" s="5"/>
      <c r="H831" s="1"/>
      <c r="I831" s="1"/>
      <c r="J831" s="5"/>
      <c r="K831" s="1"/>
      <c r="L831" s="1"/>
      <c r="M831" s="5"/>
      <c r="N831" s="5"/>
      <c r="O831" s="5"/>
      <c r="P831" s="5"/>
      <c r="Q831" s="5"/>
      <c r="R831" s="5"/>
      <c r="S831" s="70"/>
      <c r="T831" s="70"/>
      <c r="U831" s="70"/>
      <c r="V831" s="18"/>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1"/>
      <c r="BA831" s="1"/>
    </row>
    <row r="832" spans="2:53">
      <c r="B832" s="1"/>
      <c r="C832" s="1"/>
      <c r="D832" s="1"/>
      <c r="E832" s="1"/>
      <c r="F832" s="1"/>
      <c r="G832" s="5"/>
      <c r="H832" s="1"/>
      <c r="I832" s="1"/>
      <c r="J832" s="5"/>
      <c r="K832" s="1"/>
      <c r="L832" s="1"/>
      <c r="M832" s="5"/>
      <c r="N832" s="5"/>
      <c r="O832" s="5"/>
      <c r="P832" s="5"/>
      <c r="Q832" s="5"/>
      <c r="R832" s="5"/>
      <c r="S832" s="70"/>
      <c r="T832" s="70"/>
      <c r="U832" s="70"/>
      <c r="V832" s="18"/>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1"/>
      <c r="BA832" s="1"/>
    </row>
    <row r="833" spans="2:53">
      <c r="B833" s="1"/>
      <c r="C833" s="1"/>
      <c r="D833" s="1"/>
      <c r="E833" s="1"/>
      <c r="F833" s="1"/>
      <c r="G833" s="5"/>
      <c r="H833" s="1"/>
      <c r="I833" s="1"/>
      <c r="J833" s="5"/>
      <c r="K833" s="1"/>
      <c r="L833" s="1"/>
      <c r="M833" s="5"/>
      <c r="N833" s="5"/>
      <c r="O833" s="5"/>
      <c r="P833" s="5"/>
      <c r="Q833" s="5"/>
      <c r="R833" s="5"/>
      <c r="S833" s="70"/>
      <c r="T833" s="70"/>
      <c r="U833" s="70"/>
      <c r="V833" s="18"/>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1"/>
      <c r="BA833" s="1"/>
    </row>
    <row r="834" spans="2:53">
      <c r="B834" s="1"/>
      <c r="C834" s="1"/>
      <c r="D834" s="1"/>
      <c r="E834" s="1"/>
      <c r="F834" s="1"/>
      <c r="G834" s="5"/>
      <c r="H834" s="1"/>
      <c r="I834" s="1"/>
      <c r="J834" s="5"/>
      <c r="K834" s="1"/>
      <c r="L834" s="1"/>
      <c r="M834" s="5"/>
      <c r="N834" s="5"/>
      <c r="O834" s="5"/>
      <c r="P834" s="5"/>
      <c r="Q834" s="5"/>
      <c r="R834" s="5"/>
      <c r="S834" s="70"/>
      <c r="T834" s="70"/>
      <c r="U834" s="70"/>
      <c r="V834" s="18"/>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1"/>
      <c r="BA834" s="1"/>
    </row>
    <row r="835" spans="2:53">
      <c r="B835" s="1"/>
      <c r="C835" s="1"/>
      <c r="D835" s="1"/>
      <c r="E835" s="1"/>
      <c r="F835" s="1"/>
      <c r="G835" s="5"/>
      <c r="H835" s="1"/>
      <c r="I835" s="1"/>
      <c r="J835" s="5"/>
      <c r="K835" s="1"/>
      <c r="L835" s="1"/>
      <c r="M835" s="5"/>
      <c r="N835" s="5"/>
      <c r="O835" s="5"/>
      <c r="P835" s="5"/>
      <c r="Q835" s="5"/>
      <c r="R835" s="5"/>
      <c r="S835" s="70"/>
      <c r="T835" s="70"/>
      <c r="U835" s="70"/>
      <c r="V835" s="18"/>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1"/>
      <c r="BA835" s="1"/>
    </row>
    <row r="836" spans="2:53">
      <c r="B836" s="1"/>
      <c r="C836" s="1"/>
      <c r="D836" s="1"/>
      <c r="E836" s="1"/>
      <c r="F836" s="1"/>
      <c r="G836" s="5"/>
      <c r="H836" s="1"/>
      <c r="I836" s="1"/>
      <c r="J836" s="5"/>
      <c r="K836" s="1"/>
      <c r="L836" s="1"/>
      <c r="M836" s="5"/>
      <c r="N836" s="5"/>
      <c r="O836" s="5"/>
      <c r="P836" s="5"/>
      <c r="Q836" s="5"/>
      <c r="R836" s="5"/>
      <c r="S836" s="70"/>
      <c r="T836" s="70"/>
      <c r="U836" s="70"/>
      <c r="V836" s="18"/>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1"/>
      <c r="BA836" s="1"/>
    </row>
    <row r="837" spans="2:53">
      <c r="B837" s="1"/>
      <c r="C837" s="1"/>
      <c r="D837" s="1"/>
      <c r="E837" s="1"/>
      <c r="F837" s="1"/>
      <c r="G837" s="5"/>
      <c r="H837" s="1"/>
      <c r="I837" s="1"/>
      <c r="J837" s="5"/>
      <c r="K837" s="1"/>
      <c r="L837" s="1"/>
      <c r="M837" s="5"/>
      <c r="N837" s="5"/>
      <c r="O837" s="5"/>
      <c r="P837" s="5"/>
      <c r="Q837" s="5"/>
      <c r="R837" s="5"/>
      <c r="S837" s="70"/>
      <c r="T837" s="70"/>
      <c r="U837" s="70"/>
      <c r="V837" s="18"/>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1"/>
      <c r="BA837" s="1"/>
    </row>
    <row r="838" spans="2:53">
      <c r="B838" s="1"/>
      <c r="C838" s="1"/>
      <c r="D838" s="1"/>
      <c r="E838" s="1"/>
      <c r="F838" s="1"/>
      <c r="G838" s="5"/>
      <c r="H838" s="1"/>
      <c r="I838" s="1"/>
      <c r="J838" s="5"/>
      <c r="K838" s="1"/>
      <c r="L838" s="1"/>
      <c r="M838" s="5"/>
      <c r="N838" s="5"/>
      <c r="O838" s="5"/>
      <c r="P838" s="5"/>
      <c r="Q838" s="5"/>
      <c r="R838" s="5"/>
      <c r="S838" s="70"/>
      <c r="T838" s="70"/>
      <c r="U838" s="70"/>
      <c r="V838" s="18"/>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1"/>
      <c r="BA838" s="1"/>
    </row>
    <row r="839" spans="2:53">
      <c r="B839" s="1"/>
      <c r="C839" s="1"/>
      <c r="D839" s="1"/>
      <c r="E839" s="1"/>
      <c r="F839" s="1"/>
      <c r="G839" s="5"/>
      <c r="H839" s="1"/>
      <c r="I839" s="1"/>
      <c r="J839" s="5"/>
      <c r="K839" s="1"/>
      <c r="L839" s="1"/>
      <c r="M839" s="5"/>
      <c r="N839" s="5"/>
      <c r="O839" s="5"/>
      <c r="P839" s="5"/>
      <c r="Q839" s="5"/>
      <c r="R839" s="5"/>
      <c r="S839" s="70"/>
      <c r="T839" s="70"/>
      <c r="U839" s="70"/>
      <c r="V839" s="18"/>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1"/>
      <c r="BA839" s="1"/>
    </row>
    <row r="840" spans="2:53">
      <c r="B840" s="1"/>
      <c r="C840" s="1"/>
      <c r="D840" s="1"/>
      <c r="E840" s="1"/>
      <c r="F840" s="1"/>
      <c r="G840" s="5"/>
      <c r="H840" s="1"/>
      <c r="I840" s="1"/>
      <c r="J840" s="5"/>
      <c r="K840" s="1"/>
      <c r="L840" s="1"/>
      <c r="M840" s="5"/>
      <c r="N840" s="5"/>
      <c r="O840" s="5"/>
      <c r="P840" s="5"/>
      <c r="Q840" s="5"/>
      <c r="R840" s="5"/>
      <c r="S840" s="70"/>
      <c r="T840" s="70"/>
      <c r="U840" s="70"/>
      <c r="V840" s="18"/>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1"/>
      <c r="BA840" s="1"/>
    </row>
    <row r="841" spans="2:53">
      <c r="B841" s="1"/>
      <c r="C841" s="1"/>
      <c r="D841" s="1"/>
      <c r="E841" s="1"/>
      <c r="F841" s="1"/>
      <c r="G841" s="5"/>
      <c r="H841" s="1"/>
      <c r="I841" s="1"/>
      <c r="J841" s="5"/>
      <c r="K841" s="1"/>
      <c r="L841" s="1"/>
      <c r="M841" s="5"/>
      <c r="N841" s="5"/>
      <c r="O841" s="5"/>
      <c r="P841" s="5"/>
      <c r="Q841" s="5"/>
      <c r="R841" s="5"/>
      <c r="S841" s="70"/>
      <c r="T841" s="70"/>
      <c r="U841" s="70"/>
      <c r="V841" s="18"/>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1"/>
      <c r="BA841" s="1"/>
    </row>
    <row r="842" spans="2:53">
      <c r="B842" s="1"/>
      <c r="C842" s="1"/>
      <c r="D842" s="1"/>
      <c r="E842" s="1"/>
      <c r="F842" s="1"/>
      <c r="G842" s="5"/>
      <c r="H842" s="1"/>
      <c r="I842" s="1"/>
      <c r="J842" s="5"/>
      <c r="K842" s="1"/>
      <c r="L842" s="1"/>
      <c r="M842" s="5"/>
      <c r="N842" s="5"/>
      <c r="O842" s="5"/>
      <c r="P842" s="5"/>
      <c r="Q842" s="5"/>
      <c r="R842" s="5"/>
      <c r="S842" s="70"/>
      <c r="T842" s="70"/>
      <c r="U842" s="70"/>
      <c r="V842" s="18"/>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1"/>
      <c r="BA842" s="1"/>
    </row>
    <row r="843" spans="2:53">
      <c r="B843" s="1"/>
      <c r="C843" s="1"/>
      <c r="D843" s="1"/>
      <c r="E843" s="1"/>
      <c r="F843" s="1"/>
      <c r="G843" s="5"/>
      <c r="H843" s="1"/>
      <c r="I843" s="1"/>
      <c r="J843" s="5"/>
      <c r="K843" s="1"/>
      <c r="L843" s="1"/>
      <c r="M843" s="5"/>
      <c r="N843" s="5"/>
      <c r="O843" s="5"/>
      <c r="P843" s="5"/>
      <c r="Q843" s="5"/>
      <c r="R843" s="5"/>
      <c r="S843" s="70"/>
      <c r="T843" s="70"/>
      <c r="U843" s="70"/>
      <c r="V843" s="18"/>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1"/>
      <c r="BA843" s="1"/>
    </row>
    <row r="844" spans="2:53">
      <c r="B844" s="1"/>
      <c r="C844" s="1"/>
      <c r="D844" s="1"/>
      <c r="E844" s="1"/>
      <c r="F844" s="1"/>
      <c r="G844" s="5"/>
      <c r="H844" s="1"/>
      <c r="I844" s="1"/>
      <c r="J844" s="5"/>
      <c r="K844" s="1"/>
      <c r="L844" s="1"/>
      <c r="M844" s="5"/>
      <c r="N844" s="5"/>
      <c r="O844" s="5"/>
      <c r="P844" s="5"/>
      <c r="Q844" s="5"/>
      <c r="R844" s="5"/>
      <c r="S844" s="70"/>
      <c r="T844" s="70"/>
      <c r="U844" s="70"/>
      <c r="V844" s="18"/>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1"/>
      <c r="BA844" s="1"/>
    </row>
    <row r="845" spans="2:53">
      <c r="B845" s="1"/>
      <c r="C845" s="1"/>
      <c r="D845" s="1"/>
      <c r="E845" s="1"/>
      <c r="F845" s="1"/>
      <c r="G845" s="5"/>
      <c r="H845" s="1"/>
      <c r="I845" s="1"/>
      <c r="J845" s="5"/>
      <c r="K845" s="1"/>
      <c r="L845" s="1"/>
      <c r="M845" s="5"/>
      <c r="N845" s="5"/>
      <c r="O845" s="5"/>
      <c r="P845" s="5"/>
      <c r="Q845" s="5"/>
      <c r="R845" s="5"/>
      <c r="S845" s="70"/>
      <c r="T845" s="70"/>
      <c r="U845" s="70"/>
      <c r="V845" s="18"/>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1"/>
      <c r="BA845" s="1"/>
    </row>
    <row r="846" spans="2:53">
      <c r="B846" s="1"/>
      <c r="C846" s="1"/>
      <c r="D846" s="1"/>
      <c r="E846" s="1"/>
      <c r="F846" s="1"/>
      <c r="G846" s="5"/>
      <c r="H846" s="1"/>
      <c r="I846" s="1"/>
      <c r="J846" s="5"/>
      <c r="K846" s="1"/>
      <c r="L846" s="1"/>
      <c r="M846" s="5"/>
      <c r="N846" s="5"/>
      <c r="O846" s="5"/>
      <c r="P846" s="5"/>
      <c r="Q846" s="5"/>
      <c r="R846" s="5"/>
      <c r="S846" s="70"/>
      <c r="T846" s="70"/>
      <c r="U846" s="70"/>
      <c r="V846" s="18"/>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1"/>
      <c r="BA846" s="1"/>
    </row>
    <row r="847" spans="2:53">
      <c r="B847" s="1"/>
      <c r="C847" s="1"/>
      <c r="D847" s="1"/>
      <c r="E847" s="1"/>
      <c r="F847" s="1"/>
      <c r="G847" s="5"/>
      <c r="H847" s="1"/>
      <c r="I847" s="1"/>
      <c r="J847" s="5"/>
      <c r="K847" s="1"/>
      <c r="L847" s="1"/>
      <c r="M847" s="5"/>
      <c r="N847" s="5"/>
      <c r="O847" s="5"/>
      <c r="P847" s="5"/>
      <c r="Q847" s="5"/>
      <c r="R847" s="5"/>
      <c r="S847" s="70"/>
      <c r="T847" s="70"/>
      <c r="U847" s="70"/>
      <c r="V847" s="18"/>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1"/>
      <c r="BA847" s="1"/>
    </row>
    <row r="848" spans="2:53">
      <c r="B848" s="1"/>
      <c r="C848" s="1"/>
      <c r="D848" s="1"/>
      <c r="E848" s="1"/>
      <c r="F848" s="1"/>
      <c r="G848" s="5"/>
      <c r="H848" s="1"/>
      <c r="I848" s="1"/>
      <c r="J848" s="5"/>
      <c r="K848" s="1"/>
      <c r="L848" s="1"/>
      <c r="M848" s="5"/>
      <c r="N848" s="5"/>
      <c r="O848" s="5"/>
      <c r="P848" s="5"/>
      <c r="Q848" s="5"/>
      <c r="R848" s="5"/>
      <c r="S848" s="70"/>
      <c r="T848" s="70"/>
      <c r="U848" s="70"/>
      <c r="V848" s="18"/>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1"/>
      <c r="BA848" s="1"/>
    </row>
    <row r="849" spans="2:53">
      <c r="B849" s="1"/>
      <c r="C849" s="1"/>
      <c r="D849" s="1"/>
      <c r="E849" s="1"/>
      <c r="F849" s="1"/>
      <c r="G849" s="5"/>
      <c r="H849" s="1"/>
      <c r="I849" s="1"/>
      <c r="J849" s="5"/>
      <c r="K849" s="1"/>
      <c r="L849" s="1"/>
      <c r="M849" s="5"/>
      <c r="N849" s="5"/>
      <c r="O849" s="5"/>
      <c r="P849" s="5"/>
      <c r="Q849" s="5"/>
      <c r="R849" s="5"/>
      <c r="S849" s="70"/>
      <c r="T849" s="70"/>
      <c r="U849" s="70"/>
      <c r="V849" s="18"/>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1"/>
      <c r="BA849" s="1"/>
    </row>
    <row r="850" spans="2:53">
      <c r="B850" s="1"/>
      <c r="C850" s="1"/>
      <c r="D850" s="1"/>
      <c r="E850" s="1"/>
      <c r="F850" s="1"/>
      <c r="G850" s="5"/>
      <c r="H850" s="1"/>
      <c r="I850" s="1"/>
      <c r="J850" s="5"/>
      <c r="K850" s="1"/>
      <c r="L850" s="1"/>
      <c r="M850" s="5"/>
      <c r="N850" s="5"/>
      <c r="O850" s="5"/>
      <c r="P850" s="5"/>
      <c r="Q850" s="5"/>
      <c r="R850" s="5"/>
      <c r="S850" s="70"/>
      <c r="T850" s="70"/>
      <c r="U850" s="70"/>
      <c r="V850" s="18"/>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1"/>
      <c r="BA850" s="1"/>
    </row>
    <row r="851" spans="2:53">
      <c r="B851" s="1"/>
      <c r="C851" s="1"/>
      <c r="D851" s="1"/>
      <c r="E851" s="1"/>
      <c r="F851" s="1"/>
      <c r="G851" s="5"/>
      <c r="H851" s="1"/>
      <c r="I851" s="1"/>
      <c r="J851" s="5"/>
      <c r="K851" s="1"/>
      <c r="L851" s="1"/>
      <c r="M851" s="5"/>
      <c r="N851" s="5"/>
      <c r="O851" s="5"/>
      <c r="P851" s="5"/>
      <c r="Q851" s="5"/>
      <c r="R851" s="5"/>
      <c r="S851" s="70"/>
      <c r="T851" s="70"/>
      <c r="U851" s="70"/>
      <c r="V851" s="18"/>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1"/>
      <c r="BA851" s="1"/>
    </row>
    <row r="852" spans="2:53">
      <c r="B852" s="1"/>
      <c r="C852" s="1"/>
      <c r="D852" s="1"/>
      <c r="E852" s="1"/>
      <c r="F852" s="1"/>
      <c r="G852" s="5"/>
      <c r="H852" s="1"/>
      <c r="I852" s="1"/>
      <c r="J852" s="5"/>
      <c r="K852" s="1"/>
      <c r="L852" s="1"/>
      <c r="M852" s="5"/>
      <c r="N852" s="5"/>
      <c r="O852" s="5"/>
      <c r="P852" s="5"/>
      <c r="Q852" s="5"/>
      <c r="R852" s="5"/>
      <c r="S852" s="70"/>
      <c r="T852" s="70"/>
      <c r="U852" s="70"/>
      <c r="V852" s="18"/>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1"/>
      <c r="BA852" s="1"/>
    </row>
    <row r="853" spans="2:53">
      <c r="B853" s="1"/>
      <c r="C853" s="1"/>
      <c r="D853" s="1"/>
      <c r="E853" s="1"/>
      <c r="F853" s="1"/>
      <c r="G853" s="5"/>
      <c r="H853" s="1"/>
      <c r="I853" s="1"/>
      <c r="J853" s="5"/>
      <c r="K853" s="1"/>
      <c r="L853" s="1"/>
      <c r="M853" s="5"/>
      <c r="N853" s="5"/>
      <c r="O853" s="5"/>
      <c r="P853" s="5"/>
      <c r="Q853" s="5"/>
      <c r="R853" s="5"/>
      <c r="S853" s="70"/>
      <c r="T853" s="70"/>
      <c r="U853" s="70"/>
      <c r="V853" s="18"/>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1"/>
      <c r="BA853" s="1"/>
    </row>
    <row r="854" spans="2:53">
      <c r="B854" s="1"/>
      <c r="C854" s="1"/>
      <c r="D854" s="1"/>
      <c r="E854" s="1"/>
      <c r="F854" s="1"/>
      <c r="G854" s="5"/>
      <c r="H854" s="1"/>
      <c r="I854" s="1"/>
      <c r="J854" s="5"/>
      <c r="K854" s="1"/>
      <c r="L854" s="1"/>
      <c r="M854" s="5"/>
      <c r="N854" s="5"/>
      <c r="O854" s="5"/>
      <c r="P854" s="5"/>
      <c r="Q854" s="5"/>
      <c r="R854" s="5"/>
      <c r="S854" s="70"/>
      <c r="T854" s="70"/>
      <c r="U854" s="70"/>
      <c r="V854" s="18"/>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1"/>
      <c r="BA854" s="1"/>
    </row>
    <row r="855" spans="2:53">
      <c r="B855" s="1"/>
      <c r="C855" s="1"/>
      <c r="D855" s="1"/>
      <c r="E855" s="1"/>
      <c r="F855" s="1"/>
      <c r="G855" s="5"/>
      <c r="H855" s="1"/>
      <c r="I855" s="1"/>
      <c r="J855" s="5"/>
      <c r="K855" s="1"/>
      <c r="L855" s="1"/>
      <c r="M855" s="5"/>
      <c r="N855" s="5"/>
      <c r="O855" s="5"/>
      <c r="P855" s="5"/>
      <c r="Q855" s="5"/>
      <c r="R855" s="5"/>
      <c r="S855" s="70"/>
      <c r="T855" s="70"/>
      <c r="U855" s="70"/>
      <c r="V855" s="18"/>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1"/>
      <c r="BA855" s="1"/>
    </row>
    <row r="856" spans="2:53">
      <c r="B856" s="1"/>
      <c r="C856" s="1"/>
      <c r="D856" s="1"/>
      <c r="E856" s="1"/>
      <c r="F856" s="1"/>
      <c r="G856" s="5"/>
      <c r="H856" s="1"/>
      <c r="I856" s="1"/>
      <c r="J856" s="5"/>
      <c r="K856" s="1"/>
      <c r="L856" s="1"/>
      <c r="M856" s="5"/>
      <c r="N856" s="5"/>
      <c r="O856" s="5"/>
      <c r="P856" s="5"/>
      <c r="Q856" s="5"/>
      <c r="R856" s="5"/>
      <c r="S856" s="70"/>
      <c r="T856" s="70"/>
      <c r="U856" s="70"/>
      <c r="V856" s="18"/>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1"/>
      <c r="BA856" s="1"/>
    </row>
    <row r="857" spans="2:53">
      <c r="B857" s="1"/>
      <c r="C857" s="1"/>
      <c r="D857" s="1"/>
      <c r="E857" s="1"/>
      <c r="F857" s="1"/>
      <c r="G857" s="5"/>
      <c r="H857" s="1"/>
      <c r="I857" s="1"/>
      <c r="J857" s="5"/>
      <c r="K857" s="1"/>
      <c r="L857" s="1"/>
      <c r="M857" s="5"/>
      <c r="N857" s="5"/>
      <c r="O857" s="5"/>
      <c r="P857" s="5"/>
      <c r="Q857" s="5"/>
      <c r="R857" s="5"/>
      <c r="S857" s="70"/>
      <c r="T857" s="70"/>
      <c r="U857" s="70"/>
      <c r="V857" s="18"/>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1"/>
      <c r="BA857" s="1"/>
    </row>
    <row r="858" spans="2:53">
      <c r="B858" s="1"/>
      <c r="C858" s="1"/>
      <c r="D858" s="1"/>
      <c r="E858" s="1"/>
      <c r="F858" s="1"/>
      <c r="G858" s="5"/>
      <c r="H858" s="1"/>
      <c r="I858" s="1"/>
      <c r="J858" s="5"/>
      <c r="K858" s="1"/>
      <c r="L858" s="1"/>
      <c r="M858" s="5"/>
      <c r="N858" s="5"/>
      <c r="O858" s="5"/>
      <c r="P858" s="5"/>
      <c r="Q858" s="5"/>
      <c r="R858" s="5"/>
      <c r="S858" s="70"/>
      <c r="T858" s="70"/>
      <c r="U858" s="70"/>
      <c r="V858" s="18"/>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1"/>
      <c r="BA858" s="1"/>
    </row>
    <row r="859" spans="2:53">
      <c r="B859" s="1"/>
      <c r="C859" s="1"/>
      <c r="D859" s="1"/>
      <c r="E859" s="1"/>
      <c r="F859" s="1"/>
      <c r="G859" s="5"/>
      <c r="H859" s="1"/>
      <c r="I859" s="1"/>
      <c r="J859" s="5"/>
      <c r="K859" s="1"/>
      <c r="L859" s="1"/>
      <c r="M859" s="5"/>
      <c r="N859" s="5"/>
      <c r="O859" s="5"/>
      <c r="P859" s="5"/>
      <c r="Q859" s="5"/>
      <c r="R859" s="5"/>
      <c r="S859" s="70"/>
      <c r="T859" s="70"/>
      <c r="U859" s="70"/>
      <c r="V859" s="18"/>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1"/>
      <c r="BA859" s="1"/>
    </row>
    <row r="860" spans="2:53">
      <c r="B860" s="1"/>
      <c r="C860" s="1"/>
      <c r="D860" s="1"/>
      <c r="E860" s="1"/>
      <c r="F860" s="1"/>
      <c r="G860" s="5"/>
      <c r="H860" s="1"/>
      <c r="I860" s="1"/>
      <c r="J860" s="5"/>
      <c r="K860" s="1"/>
      <c r="L860" s="1"/>
      <c r="M860" s="5"/>
      <c r="N860" s="5"/>
      <c r="O860" s="5"/>
      <c r="P860" s="5"/>
      <c r="Q860" s="5"/>
      <c r="R860" s="5"/>
      <c r="S860" s="70"/>
      <c r="T860" s="70"/>
      <c r="U860" s="70"/>
      <c r="V860" s="18"/>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1"/>
      <c r="BA860" s="1"/>
    </row>
    <row r="861" spans="2:53">
      <c r="B861" s="1"/>
      <c r="C861" s="1"/>
      <c r="D861" s="1"/>
      <c r="E861" s="1"/>
      <c r="F861" s="1"/>
      <c r="G861" s="5"/>
      <c r="H861" s="1"/>
      <c r="I861" s="1"/>
      <c r="J861" s="5"/>
      <c r="K861" s="1"/>
      <c r="L861" s="1"/>
      <c r="M861" s="5"/>
      <c r="N861" s="5"/>
      <c r="O861" s="5"/>
      <c r="P861" s="5"/>
      <c r="Q861" s="5"/>
      <c r="R861" s="5"/>
      <c r="S861" s="70"/>
      <c r="T861" s="70"/>
      <c r="U861" s="70"/>
      <c r="V861" s="18"/>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1"/>
      <c r="BA861" s="1"/>
    </row>
    <row r="862" spans="2:53">
      <c r="B862" s="1"/>
      <c r="C862" s="1"/>
      <c r="D862" s="1"/>
      <c r="E862" s="1"/>
      <c r="F862" s="1"/>
      <c r="G862" s="5"/>
      <c r="H862" s="1"/>
      <c r="I862" s="1"/>
      <c r="J862" s="5"/>
      <c r="K862" s="1"/>
      <c r="L862" s="1"/>
      <c r="M862" s="5"/>
      <c r="N862" s="5"/>
      <c r="O862" s="5"/>
      <c r="P862" s="5"/>
      <c r="Q862" s="5"/>
      <c r="R862" s="5"/>
      <c r="S862" s="70"/>
      <c r="T862" s="70"/>
      <c r="U862" s="70"/>
      <c r="V862" s="18"/>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1"/>
      <c r="BA862" s="1"/>
    </row>
    <row r="863" spans="2:53">
      <c r="B863" s="1"/>
      <c r="C863" s="1"/>
      <c r="D863" s="1"/>
      <c r="E863" s="1"/>
      <c r="F863" s="1"/>
      <c r="G863" s="5"/>
      <c r="H863" s="1"/>
      <c r="I863" s="1"/>
      <c r="J863" s="5"/>
      <c r="K863" s="1"/>
      <c r="L863" s="1"/>
      <c r="M863" s="5"/>
      <c r="N863" s="5"/>
      <c r="O863" s="5"/>
      <c r="P863" s="5"/>
      <c r="Q863" s="5"/>
      <c r="R863" s="5"/>
      <c r="S863" s="70"/>
      <c r="T863" s="70"/>
      <c r="U863" s="70"/>
      <c r="V863" s="18"/>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1"/>
      <c r="BA863" s="1"/>
    </row>
    <row r="864" spans="2:53">
      <c r="B864" s="1"/>
      <c r="C864" s="1"/>
      <c r="D864" s="1"/>
      <c r="E864" s="1"/>
      <c r="F864" s="1"/>
      <c r="G864" s="5"/>
      <c r="H864" s="1"/>
      <c r="I864" s="1"/>
      <c r="J864" s="5"/>
      <c r="K864" s="1"/>
      <c r="L864" s="1"/>
      <c r="M864" s="5"/>
      <c r="N864" s="5"/>
      <c r="O864" s="5"/>
      <c r="P864" s="5"/>
      <c r="Q864" s="5"/>
      <c r="R864" s="5"/>
      <c r="S864" s="70"/>
      <c r="T864" s="70"/>
      <c r="U864" s="70"/>
      <c r="V864" s="18"/>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1"/>
      <c r="BA864" s="1"/>
    </row>
    <row r="865" spans="2:53">
      <c r="B865" s="1"/>
      <c r="C865" s="1"/>
      <c r="D865" s="1"/>
      <c r="E865" s="1"/>
      <c r="F865" s="1"/>
      <c r="G865" s="5"/>
      <c r="H865" s="1"/>
      <c r="I865" s="1"/>
      <c r="J865" s="5"/>
      <c r="K865" s="1"/>
      <c r="L865" s="1"/>
      <c r="M865" s="5"/>
      <c r="N865" s="5"/>
      <c r="O865" s="5"/>
      <c r="P865" s="5"/>
      <c r="Q865" s="5"/>
      <c r="R865" s="5"/>
      <c r="S865" s="70"/>
      <c r="T865" s="70"/>
      <c r="U865" s="70"/>
      <c r="V865" s="18"/>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1"/>
      <c r="BA865" s="1"/>
    </row>
    <row r="866" spans="2:53">
      <c r="B866" s="1"/>
      <c r="C866" s="1"/>
      <c r="D866" s="1"/>
      <c r="E866" s="1"/>
      <c r="F866" s="1"/>
      <c r="G866" s="5"/>
      <c r="H866" s="1"/>
      <c r="I866" s="1"/>
      <c r="J866" s="5"/>
      <c r="K866" s="1"/>
      <c r="L866" s="1"/>
      <c r="M866" s="5"/>
      <c r="N866" s="5"/>
      <c r="O866" s="5"/>
      <c r="P866" s="5"/>
      <c r="Q866" s="5"/>
      <c r="R866" s="5"/>
      <c r="S866" s="70"/>
      <c r="T866" s="70"/>
      <c r="U866" s="70"/>
      <c r="V866" s="18"/>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1"/>
      <c r="BA866" s="1"/>
    </row>
    <row r="867" spans="2:53">
      <c r="B867" s="1"/>
      <c r="C867" s="1"/>
      <c r="D867" s="1"/>
      <c r="E867" s="1"/>
      <c r="F867" s="1"/>
      <c r="G867" s="5"/>
      <c r="H867" s="1"/>
      <c r="I867" s="1"/>
      <c r="J867" s="5"/>
      <c r="K867" s="1"/>
      <c r="L867" s="1"/>
      <c r="M867" s="5"/>
      <c r="N867" s="5"/>
      <c r="O867" s="5"/>
      <c r="P867" s="5"/>
      <c r="Q867" s="5"/>
      <c r="R867" s="5"/>
      <c r="S867" s="70"/>
      <c r="T867" s="70"/>
      <c r="U867" s="70"/>
      <c r="V867" s="18"/>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1"/>
      <c r="BA867" s="1"/>
    </row>
    <row r="868" spans="2:53">
      <c r="B868" s="1"/>
      <c r="C868" s="1"/>
      <c r="D868" s="1"/>
      <c r="E868" s="1"/>
      <c r="F868" s="1"/>
      <c r="G868" s="5"/>
      <c r="H868" s="1"/>
      <c r="I868" s="1"/>
      <c r="J868" s="5"/>
      <c r="K868" s="1"/>
      <c r="L868" s="1"/>
      <c r="M868" s="5"/>
      <c r="N868" s="5"/>
      <c r="O868" s="5"/>
      <c r="P868" s="5"/>
      <c r="Q868" s="5"/>
      <c r="R868" s="5"/>
      <c r="S868" s="70"/>
      <c r="T868" s="70"/>
      <c r="U868" s="70"/>
      <c r="V868" s="18"/>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1"/>
      <c r="BA868" s="1"/>
    </row>
    <row r="869" spans="2:53">
      <c r="B869" s="1"/>
      <c r="C869" s="1"/>
      <c r="D869" s="1"/>
      <c r="E869" s="1"/>
      <c r="F869" s="1"/>
      <c r="G869" s="5"/>
      <c r="H869" s="1"/>
      <c r="I869" s="1"/>
      <c r="J869" s="5"/>
      <c r="K869" s="1"/>
      <c r="L869" s="1"/>
      <c r="M869" s="5"/>
      <c r="N869" s="5"/>
      <c r="O869" s="5"/>
      <c r="P869" s="5"/>
      <c r="Q869" s="5"/>
      <c r="R869" s="5"/>
      <c r="S869" s="70"/>
      <c r="T869" s="70"/>
      <c r="U869" s="70"/>
      <c r="V869" s="18"/>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1"/>
      <c r="BA869" s="1"/>
    </row>
    <row r="870" spans="2:53">
      <c r="B870" s="1"/>
      <c r="C870" s="1"/>
      <c r="D870" s="1"/>
      <c r="E870" s="1"/>
      <c r="F870" s="1"/>
      <c r="G870" s="5"/>
      <c r="H870" s="1"/>
      <c r="I870" s="1"/>
      <c r="J870" s="5"/>
      <c r="K870" s="1"/>
      <c r="L870" s="1"/>
      <c r="M870" s="5"/>
      <c r="N870" s="5"/>
      <c r="O870" s="5"/>
      <c r="P870" s="5"/>
      <c r="Q870" s="5"/>
      <c r="R870" s="5"/>
      <c r="S870" s="70"/>
      <c r="T870" s="70"/>
      <c r="U870" s="70"/>
      <c r="V870" s="18"/>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1"/>
      <c r="BA870" s="1"/>
    </row>
    <row r="871" spans="2:53">
      <c r="B871" s="1"/>
      <c r="C871" s="1"/>
      <c r="D871" s="1"/>
      <c r="E871" s="1"/>
      <c r="F871" s="1"/>
      <c r="G871" s="5"/>
      <c r="H871" s="1"/>
      <c r="I871" s="1"/>
      <c r="J871" s="5"/>
      <c r="K871" s="1"/>
      <c r="L871" s="1"/>
      <c r="M871" s="5"/>
      <c r="N871" s="5"/>
      <c r="O871" s="5"/>
      <c r="P871" s="5"/>
      <c r="Q871" s="5"/>
      <c r="R871" s="5"/>
      <c r="S871" s="70"/>
      <c r="T871" s="70"/>
      <c r="U871" s="70"/>
      <c r="V871" s="18"/>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1"/>
      <c r="BA871" s="1"/>
    </row>
    <row r="872" spans="2:53">
      <c r="B872" s="1"/>
      <c r="C872" s="1"/>
      <c r="D872" s="1"/>
      <c r="E872" s="1"/>
      <c r="F872" s="1"/>
      <c r="G872" s="5"/>
      <c r="H872" s="1"/>
      <c r="I872" s="1"/>
      <c r="J872" s="5"/>
      <c r="K872" s="1"/>
      <c r="L872" s="1"/>
      <c r="M872" s="5"/>
      <c r="N872" s="5"/>
      <c r="O872" s="5"/>
      <c r="P872" s="5"/>
      <c r="Q872" s="5"/>
      <c r="R872" s="5"/>
      <c r="S872" s="70"/>
      <c r="T872" s="70"/>
      <c r="U872" s="70"/>
      <c r="V872" s="18"/>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1"/>
      <c r="BA872" s="1"/>
    </row>
    <row r="873" spans="2:53">
      <c r="B873" s="1"/>
      <c r="C873" s="1"/>
      <c r="D873" s="1"/>
      <c r="E873" s="1"/>
      <c r="F873" s="1"/>
      <c r="G873" s="5"/>
      <c r="H873" s="1"/>
      <c r="I873" s="1"/>
      <c r="J873" s="5"/>
      <c r="K873" s="1"/>
      <c r="L873" s="1"/>
      <c r="M873" s="5"/>
      <c r="N873" s="5"/>
      <c r="O873" s="5"/>
      <c r="P873" s="5"/>
      <c r="Q873" s="5"/>
      <c r="R873" s="5"/>
      <c r="S873" s="70"/>
      <c r="T873" s="70"/>
      <c r="U873" s="70"/>
      <c r="V873" s="18"/>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1"/>
      <c r="BA873" s="1"/>
    </row>
    <row r="874" spans="2:53">
      <c r="B874" s="1"/>
      <c r="C874" s="1"/>
      <c r="D874" s="1"/>
      <c r="E874" s="1"/>
      <c r="F874" s="1"/>
      <c r="G874" s="5"/>
      <c r="H874" s="1"/>
      <c r="I874" s="1"/>
      <c r="J874" s="5"/>
      <c r="K874" s="1"/>
      <c r="L874" s="1"/>
      <c r="M874" s="5"/>
      <c r="N874" s="5"/>
      <c r="O874" s="5"/>
      <c r="P874" s="5"/>
      <c r="Q874" s="5"/>
      <c r="R874" s="5"/>
      <c r="S874" s="70"/>
      <c r="T874" s="70"/>
      <c r="U874" s="70"/>
      <c r="V874" s="18"/>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1"/>
      <c r="BA874" s="1"/>
    </row>
    <row r="875" spans="2:53">
      <c r="B875" s="1"/>
      <c r="C875" s="1"/>
      <c r="D875" s="1"/>
      <c r="E875" s="1"/>
      <c r="F875" s="1"/>
      <c r="G875" s="5"/>
      <c r="H875" s="1"/>
      <c r="I875" s="1"/>
      <c r="J875" s="5"/>
      <c r="K875" s="1"/>
      <c r="L875" s="1"/>
      <c r="M875" s="5"/>
      <c r="N875" s="5"/>
      <c r="O875" s="5"/>
      <c r="P875" s="5"/>
      <c r="Q875" s="5"/>
      <c r="R875" s="5"/>
      <c r="S875" s="70"/>
      <c r="T875" s="70"/>
      <c r="U875" s="70"/>
      <c r="V875" s="18"/>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1"/>
      <c r="BA875" s="1"/>
    </row>
    <row r="876" spans="2:53">
      <c r="B876" s="1"/>
      <c r="C876" s="1"/>
      <c r="D876" s="1"/>
      <c r="E876" s="1"/>
      <c r="F876" s="1"/>
      <c r="G876" s="5"/>
      <c r="H876" s="1"/>
      <c r="I876" s="1"/>
      <c r="J876" s="5"/>
      <c r="K876" s="1"/>
      <c r="L876" s="1"/>
      <c r="M876" s="5"/>
      <c r="N876" s="5"/>
      <c r="O876" s="5"/>
      <c r="P876" s="5"/>
      <c r="Q876" s="5"/>
      <c r="R876" s="5"/>
      <c r="S876" s="70"/>
      <c r="T876" s="70"/>
      <c r="U876" s="70"/>
      <c r="V876" s="18"/>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1"/>
      <c r="BA876" s="1"/>
    </row>
    <row r="877" spans="2:53">
      <c r="B877" s="1"/>
      <c r="C877" s="1"/>
      <c r="D877" s="1"/>
      <c r="E877" s="1"/>
      <c r="F877" s="1"/>
      <c r="G877" s="5"/>
      <c r="H877" s="1"/>
      <c r="I877" s="1"/>
      <c r="J877" s="5"/>
      <c r="K877" s="1"/>
      <c r="L877" s="1"/>
      <c r="M877" s="5"/>
      <c r="N877" s="5"/>
      <c r="O877" s="5"/>
      <c r="P877" s="5"/>
      <c r="Q877" s="5"/>
      <c r="R877" s="5"/>
      <c r="S877" s="70"/>
      <c r="T877" s="70"/>
      <c r="U877" s="70"/>
      <c r="V877" s="18"/>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1"/>
      <c r="BA877" s="1"/>
    </row>
    <row r="878" spans="2:53">
      <c r="B878" s="1"/>
      <c r="C878" s="1"/>
      <c r="D878" s="1"/>
      <c r="E878" s="1"/>
      <c r="F878" s="1"/>
      <c r="G878" s="5"/>
      <c r="H878" s="1"/>
      <c r="I878" s="1"/>
      <c r="J878" s="5"/>
      <c r="K878" s="1"/>
      <c r="L878" s="1"/>
      <c r="M878" s="5"/>
      <c r="N878" s="5"/>
      <c r="O878" s="5"/>
      <c r="P878" s="5"/>
      <c r="Q878" s="5"/>
      <c r="R878" s="5"/>
      <c r="S878" s="70"/>
      <c r="T878" s="70"/>
      <c r="U878" s="70"/>
      <c r="V878" s="18"/>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1"/>
      <c r="BA878" s="1"/>
    </row>
    <row r="879" spans="2:53">
      <c r="B879" s="1"/>
      <c r="C879" s="1"/>
      <c r="D879" s="1"/>
      <c r="E879" s="1"/>
      <c r="F879" s="1"/>
      <c r="G879" s="5"/>
      <c r="H879" s="1"/>
      <c r="I879" s="1"/>
      <c r="J879" s="5"/>
      <c r="K879" s="1"/>
      <c r="L879" s="1"/>
      <c r="M879" s="5"/>
      <c r="N879" s="5"/>
      <c r="O879" s="5"/>
      <c r="P879" s="5"/>
      <c r="Q879" s="5"/>
      <c r="R879" s="5"/>
      <c r="S879" s="70"/>
      <c r="T879" s="70"/>
      <c r="U879" s="70"/>
      <c r="V879" s="18"/>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1"/>
      <c r="BA879" s="1"/>
    </row>
    <row r="880" spans="2:53">
      <c r="B880" s="1"/>
      <c r="C880" s="1"/>
      <c r="D880" s="1"/>
      <c r="E880" s="1"/>
      <c r="F880" s="1"/>
      <c r="G880" s="5"/>
      <c r="H880" s="1"/>
      <c r="I880" s="1"/>
      <c r="J880" s="5"/>
      <c r="K880" s="1"/>
      <c r="L880" s="1"/>
      <c r="M880" s="5"/>
      <c r="N880" s="5"/>
      <c r="O880" s="5"/>
      <c r="P880" s="5"/>
      <c r="Q880" s="5"/>
      <c r="R880" s="5"/>
      <c r="S880" s="70"/>
      <c r="T880" s="70"/>
      <c r="U880" s="70"/>
      <c r="V880" s="18"/>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1"/>
      <c r="BA880" s="1"/>
    </row>
    <row r="881" spans="2:53">
      <c r="B881" s="1"/>
      <c r="C881" s="1"/>
      <c r="D881" s="1"/>
      <c r="E881" s="1"/>
      <c r="F881" s="1"/>
      <c r="G881" s="5"/>
      <c r="H881" s="1"/>
      <c r="I881" s="1"/>
      <c r="J881" s="5"/>
      <c r="K881" s="1"/>
      <c r="L881" s="1"/>
      <c r="M881" s="5"/>
      <c r="N881" s="5"/>
      <c r="O881" s="5"/>
      <c r="P881" s="5"/>
      <c r="Q881" s="5"/>
      <c r="R881" s="5"/>
      <c r="S881" s="70"/>
      <c r="T881" s="70"/>
      <c r="U881" s="70"/>
      <c r="V881" s="18"/>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1"/>
      <c r="BA881" s="1"/>
    </row>
    <row r="882" spans="2:53">
      <c r="B882" s="1"/>
      <c r="C882" s="1"/>
      <c r="D882" s="1"/>
      <c r="E882" s="1"/>
      <c r="F882" s="1"/>
      <c r="G882" s="5"/>
      <c r="H882" s="1"/>
      <c r="I882" s="1"/>
      <c r="J882" s="5"/>
      <c r="K882" s="1"/>
      <c r="L882" s="1"/>
      <c r="M882" s="5"/>
      <c r="N882" s="5"/>
      <c r="O882" s="5"/>
      <c r="P882" s="5"/>
      <c r="Q882" s="5"/>
      <c r="R882" s="5"/>
      <c r="S882" s="70"/>
      <c r="T882" s="70"/>
      <c r="U882" s="70"/>
      <c r="V882" s="18"/>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1"/>
      <c r="BA882" s="1"/>
    </row>
    <row r="883" spans="2:53">
      <c r="B883" s="1"/>
      <c r="C883" s="1"/>
      <c r="D883" s="1"/>
      <c r="E883" s="1"/>
      <c r="F883" s="1"/>
      <c r="G883" s="5"/>
      <c r="H883" s="1"/>
      <c r="I883" s="1"/>
      <c r="J883" s="5"/>
      <c r="K883" s="1"/>
      <c r="L883" s="1"/>
      <c r="M883" s="5"/>
      <c r="N883" s="5"/>
      <c r="O883" s="5"/>
      <c r="P883" s="5"/>
      <c r="Q883" s="5"/>
      <c r="R883" s="5"/>
      <c r="S883" s="70"/>
      <c r="T883" s="70"/>
      <c r="U883" s="70"/>
      <c r="V883" s="18"/>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1"/>
      <c r="BA883" s="1"/>
    </row>
    <row r="884" spans="2:53">
      <c r="B884" s="1"/>
      <c r="C884" s="1"/>
      <c r="D884" s="1"/>
      <c r="E884" s="1"/>
      <c r="F884" s="1"/>
      <c r="G884" s="5"/>
      <c r="H884" s="1"/>
      <c r="I884" s="1"/>
      <c r="J884" s="5"/>
      <c r="K884" s="1"/>
      <c r="L884" s="1"/>
      <c r="M884" s="5"/>
      <c r="N884" s="5"/>
      <c r="O884" s="5"/>
      <c r="P884" s="5"/>
      <c r="Q884" s="5"/>
      <c r="R884" s="5"/>
      <c r="S884" s="70"/>
      <c r="T884" s="70"/>
      <c r="U884" s="70"/>
      <c r="V884" s="18"/>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1"/>
      <c r="BA884" s="1"/>
    </row>
    <row r="885" spans="2:53">
      <c r="B885" s="1"/>
      <c r="C885" s="1"/>
      <c r="D885" s="1"/>
      <c r="E885" s="1"/>
      <c r="F885" s="1"/>
      <c r="G885" s="5"/>
      <c r="H885" s="1"/>
      <c r="I885" s="1"/>
      <c r="J885" s="5"/>
      <c r="K885" s="1"/>
      <c r="L885" s="1"/>
      <c r="M885" s="5"/>
      <c r="N885" s="5"/>
      <c r="O885" s="5"/>
      <c r="P885" s="5"/>
      <c r="Q885" s="5"/>
      <c r="R885" s="5"/>
      <c r="S885" s="70"/>
      <c r="T885" s="70"/>
      <c r="U885" s="70"/>
      <c r="V885" s="18"/>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1"/>
      <c r="BA885" s="1"/>
    </row>
    <row r="886" spans="2:53">
      <c r="B886" s="1"/>
      <c r="C886" s="1"/>
      <c r="D886" s="1"/>
      <c r="E886" s="1"/>
      <c r="F886" s="1"/>
      <c r="G886" s="5"/>
      <c r="H886" s="1"/>
      <c r="I886" s="1"/>
      <c r="J886" s="5"/>
      <c r="K886" s="1"/>
      <c r="L886" s="1"/>
      <c r="M886" s="5"/>
      <c r="N886" s="5"/>
      <c r="O886" s="5"/>
      <c r="P886" s="5"/>
      <c r="Q886" s="5"/>
      <c r="R886" s="5"/>
      <c r="S886" s="70"/>
      <c r="T886" s="70"/>
      <c r="U886" s="70"/>
      <c r="V886" s="18"/>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1"/>
      <c r="BA886" s="1"/>
    </row>
    <row r="887" spans="2:53">
      <c r="B887" s="1"/>
      <c r="C887" s="1"/>
      <c r="D887" s="1"/>
      <c r="E887" s="1"/>
      <c r="F887" s="1"/>
      <c r="G887" s="5"/>
      <c r="H887" s="1"/>
      <c r="I887" s="1"/>
      <c r="J887" s="5"/>
      <c r="K887" s="1"/>
      <c r="L887" s="1"/>
      <c r="M887" s="5"/>
      <c r="N887" s="5"/>
      <c r="O887" s="5"/>
      <c r="P887" s="5"/>
      <c r="Q887" s="5"/>
      <c r="R887" s="5"/>
      <c r="S887" s="70"/>
      <c r="T887" s="70"/>
      <c r="U887" s="70"/>
      <c r="V887" s="18"/>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1"/>
      <c r="BA887" s="1"/>
    </row>
    <row r="888" spans="2:53">
      <c r="B888" s="1"/>
      <c r="C888" s="1"/>
      <c r="D888" s="1"/>
      <c r="E888" s="1"/>
      <c r="F888" s="1"/>
      <c r="G888" s="5"/>
      <c r="H888" s="1"/>
      <c r="I888" s="1"/>
      <c r="J888" s="5"/>
      <c r="K888" s="1"/>
      <c r="L888" s="1"/>
      <c r="M888" s="5"/>
      <c r="N888" s="5"/>
      <c r="O888" s="5"/>
      <c r="P888" s="5"/>
      <c r="Q888" s="5"/>
      <c r="R888" s="5"/>
      <c r="S888" s="70"/>
      <c r="T888" s="70"/>
      <c r="U888" s="70"/>
      <c r="V888" s="18"/>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1"/>
      <c r="BA888" s="1"/>
    </row>
    <row r="889" spans="2:53">
      <c r="B889" s="1"/>
      <c r="C889" s="1"/>
      <c r="D889" s="1"/>
      <c r="E889" s="1"/>
      <c r="F889" s="1"/>
      <c r="G889" s="5"/>
      <c r="H889" s="1"/>
      <c r="I889" s="1"/>
      <c r="J889" s="5"/>
      <c r="K889" s="1"/>
      <c r="L889" s="1"/>
      <c r="M889" s="5"/>
      <c r="N889" s="5"/>
      <c r="O889" s="5"/>
      <c r="P889" s="5"/>
      <c r="Q889" s="5"/>
      <c r="R889" s="5"/>
      <c r="S889" s="70"/>
      <c r="T889" s="70"/>
      <c r="U889" s="70"/>
      <c r="V889" s="18"/>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1"/>
      <c r="BA889" s="1"/>
    </row>
    <row r="890" spans="2:53">
      <c r="B890" s="1"/>
      <c r="C890" s="1"/>
      <c r="D890" s="1"/>
      <c r="E890" s="1"/>
      <c r="F890" s="1"/>
      <c r="G890" s="5"/>
      <c r="H890" s="1"/>
      <c r="I890" s="1"/>
      <c r="J890" s="5"/>
      <c r="K890" s="1"/>
      <c r="L890" s="1"/>
      <c r="M890" s="5"/>
      <c r="N890" s="5"/>
      <c r="O890" s="5"/>
      <c r="P890" s="5"/>
      <c r="Q890" s="5"/>
      <c r="R890" s="5"/>
      <c r="S890" s="70"/>
      <c r="T890" s="70"/>
      <c r="U890" s="70"/>
      <c r="V890" s="18"/>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1"/>
      <c r="BA890" s="1"/>
    </row>
    <row r="891" spans="2:53">
      <c r="B891" s="1"/>
      <c r="C891" s="1"/>
      <c r="D891" s="1"/>
      <c r="E891" s="1"/>
      <c r="F891" s="1"/>
      <c r="G891" s="5"/>
      <c r="H891" s="1"/>
      <c r="I891" s="1"/>
      <c r="J891" s="5"/>
      <c r="K891" s="1"/>
      <c r="L891" s="1"/>
      <c r="M891" s="5"/>
      <c r="N891" s="5"/>
      <c r="O891" s="5"/>
      <c r="P891" s="5"/>
      <c r="Q891" s="5"/>
      <c r="R891" s="5"/>
      <c r="S891" s="70"/>
      <c r="T891" s="70"/>
      <c r="U891" s="70"/>
      <c r="V891" s="18"/>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1"/>
      <c r="BA891" s="1"/>
    </row>
    <row r="892" spans="2:53">
      <c r="B892" s="1"/>
      <c r="C892" s="1"/>
      <c r="D892" s="1"/>
      <c r="E892" s="1"/>
      <c r="F892" s="1"/>
      <c r="G892" s="5"/>
      <c r="H892" s="1"/>
      <c r="I892" s="1"/>
      <c r="J892" s="5"/>
      <c r="K892" s="1"/>
      <c r="L892" s="1"/>
      <c r="M892" s="5"/>
      <c r="N892" s="5"/>
      <c r="O892" s="5"/>
      <c r="P892" s="5"/>
      <c r="Q892" s="5"/>
      <c r="R892" s="5"/>
      <c r="S892" s="70"/>
      <c r="T892" s="70"/>
      <c r="U892" s="70"/>
      <c r="V892" s="18"/>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1"/>
      <c r="BA892" s="1"/>
    </row>
    <row r="893" spans="2:53">
      <c r="B893" s="1"/>
      <c r="C893" s="1"/>
      <c r="D893" s="1"/>
      <c r="E893" s="1"/>
      <c r="F893" s="1"/>
      <c r="G893" s="5"/>
      <c r="H893" s="1"/>
      <c r="I893" s="1"/>
      <c r="J893" s="5"/>
      <c r="K893" s="1"/>
      <c r="L893" s="1"/>
      <c r="M893" s="5"/>
      <c r="N893" s="5"/>
      <c r="O893" s="5"/>
      <c r="P893" s="5"/>
      <c r="Q893" s="5"/>
      <c r="R893" s="5"/>
      <c r="S893" s="70"/>
      <c r="T893" s="70"/>
      <c r="U893" s="70"/>
      <c r="V893" s="18"/>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1"/>
      <c r="BA893" s="1"/>
    </row>
    <row r="894" spans="2:53">
      <c r="B894" s="1"/>
      <c r="C894" s="1"/>
      <c r="D894" s="1"/>
      <c r="E894" s="1"/>
      <c r="F894" s="1"/>
      <c r="G894" s="5"/>
      <c r="H894" s="1"/>
      <c r="I894" s="1"/>
      <c r="J894" s="5"/>
      <c r="K894" s="1"/>
      <c r="L894" s="1"/>
      <c r="M894" s="5"/>
      <c r="N894" s="5"/>
      <c r="O894" s="5"/>
      <c r="P894" s="5"/>
      <c r="Q894" s="5"/>
      <c r="R894" s="5"/>
      <c r="S894" s="70"/>
      <c r="T894" s="70"/>
      <c r="U894" s="70"/>
      <c r="V894" s="18"/>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1"/>
      <c r="BA894" s="1"/>
    </row>
    <row r="895" spans="2:53">
      <c r="B895" s="1"/>
      <c r="C895" s="1"/>
      <c r="D895" s="1"/>
      <c r="E895" s="1"/>
      <c r="F895" s="1"/>
      <c r="G895" s="5"/>
      <c r="H895" s="1"/>
      <c r="I895" s="1"/>
      <c r="J895" s="5"/>
      <c r="K895" s="1"/>
      <c r="L895" s="1"/>
      <c r="M895" s="5"/>
      <c r="N895" s="5"/>
      <c r="O895" s="5"/>
      <c r="P895" s="5"/>
      <c r="Q895" s="5"/>
      <c r="R895" s="5"/>
      <c r="S895" s="70"/>
      <c r="T895" s="70"/>
      <c r="U895" s="70"/>
      <c r="V895" s="18"/>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1"/>
      <c r="BA895" s="1"/>
    </row>
    <row r="896" spans="2:53">
      <c r="B896" s="1"/>
      <c r="C896" s="1"/>
      <c r="D896" s="1"/>
      <c r="E896" s="1"/>
      <c r="F896" s="1"/>
      <c r="G896" s="5"/>
      <c r="H896" s="1"/>
      <c r="I896" s="1"/>
      <c r="J896" s="5"/>
      <c r="K896" s="1"/>
      <c r="L896" s="1"/>
      <c r="M896" s="5"/>
      <c r="N896" s="5"/>
      <c r="O896" s="5"/>
      <c r="P896" s="5"/>
      <c r="Q896" s="5"/>
      <c r="R896" s="5"/>
      <c r="S896" s="70"/>
      <c r="T896" s="70"/>
      <c r="U896" s="70"/>
      <c r="V896" s="18"/>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1"/>
      <c r="BA896" s="1"/>
    </row>
    <row r="897" spans="2:53">
      <c r="B897" s="1"/>
      <c r="C897" s="1"/>
      <c r="D897" s="1"/>
      <c r="E897" s="1"/>
      <c r="F897" s="1"/>
      <c r="G897" s="5"/>
      <c r="H897" s="1"/>
      <c r="I897" s="1"/>
      <c r="J897" s="5"/>
      <c r="K897" s="1"/>
      <c r="L897" s="1"/>
      <c r="M897" s="5"/>
      <c r="N897" s="5"/>
      <c r="O897" s="5"/>
      <c r="P897" s="5"/>
      <c r="Q897" s="5"/>
      <c r="R897" s="5"/>
      <c r="S897" s="70"/>
      <c r="T897" s="70"/>
      <c r="U897" s="70"/>
      <c r="V897" s="18"/>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1"/>
      <c r="BA897" s="1"/>
    </row>
    <row r="898" spans="2:53">
      <c r="B898" s="1"/>
      <c r="C898" s="1"/>
      <c r="D898" s="1"/>
      <c r="E898" s="1"/>
      <c r="F898" s="1"/>
      <c r="G898" s="5"/>
      <c r="H898" s="1"/>
      <c r="I898" s="1"/>
      <c r="J898" s="5"/>
      <c r="K898" s="1"/>
      <c r="L898" s="1"/>
      <c r="M898" s="5"/>
      <c r="N898" s="5"/>
      <c r="O898" s="5"/>
      <c r="P898" s="5"/>
      <c r="Q898" s="5"/>
      <c r="R898" s="5"/>
      <c r="S898" s="70"/>
      <c r="T898" s="70"/>
      <c r="U898" s="70"/>
      <c r="V898" s="18"/>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1"/>
      <c r="BA898" s="1"/>
    </row>
    <row r="899" spans="2:53">
      <c r="B899" s="1"/>
      <c r="C899" s="1"/>
      <c r="D899" s="1"/>
      <c r="E899" s="1"/>
      <c r="F899" s="1"/>
      <c r="G899" s="5"/>
      <c r="H899" s="1"/>
      <c r="I899" s="1"/>
      <c r="J899" s="5"/>
      <c r="K899" s="1"/>
      <c r="L899" s="1"/>
      <c r="M899" s="5"/>
      <c r="N899" s="5"/>
      <c r="O899" s="5"/>
      <c r="P899" s="5"/>
      <c r="Q899" s="5"/>
      <c r="R899" s="5"/>
      <c r="S899" s="70"/>
      <c r="T899" s="70"/>
      <c r="U899" s="70"/>
      <c r="V899" s="18"/>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1"/>
      <c r="BA899" s="1"/>
    </row>
    <row r="900" spans="2:53">
      <c r="B900" s="1"/>
      <c r="C900" s="1"/>
      <c r="D900" s="1"/>
      <c r="E900" s="1"/>
      <c r="F900" s="1"/>
      <c r="G900" s="5"/>
      <c r="H900" s="1"/>
      <c r="I900" s="1"/>
      <c r="J900" s="5"/>
      <c r="K900" s="1"/>
      <c r="L900" s="1"/>
      <c r="M900" s="5"/>
      <c r="N900" s="5"/>
      <c r="O900" s="5"/>
      <c r="P900" s="5"/>
      <c r="Q900" s="5"/>
      <c r="R900" s="5"/>
      <c r="S900" s="70"/>
      <c r="T900" s="70"/>
      <c r="U900" s="70"/>
      <c r="V900" s="18"/>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1"/>
      <c r="BA900" s="1"/>
    </row>
    <row r="901" spans="2:53">
      <c r="B901" s="1"/>
      <c r="C901" s="1"/>
      <c r="D901" s="1"/>
      <c r="E901" s="1"/>
      <c r="F901" s="1"/>
      <c r="G901" s="5"/>
      <c r="H901" s="1"/>
      <c r="I901" s="1"/>
      <c r="J901" s="5"/>
      <c r="K901" s="1"/>
      <c r="L901" s="1"/>
      <c r="M901" s="5"/>
      <c r="N901" s="5"/>
      <c r="O901" s="5"/>
      <c r="P901" s="5"/>
      <c r="Q901" s="5"/>
      <c r="R901" s="5"/>
      <c r="S901" s="70"/>
      <c r="T901" s="70"/>
      <c r="U901" s="70"/>
      <c r="V901" s="18"/>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1"/>
      <c r="BA901" s="1"/>
    </row>
    <row r="902" spans="2:53">
      <c r="B902" s="1"/>
      <c r="C902" s="1"/>
      <c r="D902" s="1"/>
      <c r="E902" s="1"/>
      <c r="F902" s="1"/>
      <c r="G902" s="5"/>
      <c r="H902" s="1"/>
      <c r="I902" s="1"/>
      <c r="J902" s="5"/>
      <c r="K902" s="1"/>
      <c r="L902" s="1"/>
      <c r="M902" s="5"/>
      <c r="N902" s="5"/>
      <c r="O902" s="5"/>
      <c r="P902" s="5"/>
      <c r="Q902" s="5"/>
      <c r="R902" s="5"/>
      <c r="S902" s="70"/>
      <c r="T902" s="70"/>
      <c r="U902" s="70"/>
      <c r="V902" s="18"/>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1"/>
      <c r="BA902" s="1"/>
    </row>
    <row r="903" spans="2:53">
      <c r="B903" s="1"/>
      <c r="C903" s="1"/>
      <c r="D903" s="1"/>
      <c r="E903" s="1"/>
      <c r="F903" s="1"/>
      <c r="G903" s="5"/>
      <c r="H903" s="1"/>
      <c r="I903" s="1"/>
      <c r="J903" s="5"/>
      <c r="K903" s="1"/>
      <c r="L903" s="1"/>
      <c r="M903" s="5"/>
      <c r="N903" s="5"/>
      <c r="O903" s="5"/>
      <c r="P903" s="5"/>
      <c r="Q903" s="5"/>
      <c r="R903" s="5"/>
      <c r="S903" s="70"/>
      <c r="T903" s="70"/>
      <c r="U903" s="70"/>
      <c r="V903" s="18"/>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1"/>
      <c r="BA903" s="1"/>
    </row>
    <row r="904" spans="2:53">
      <c r="B904" s="1"/>
      <c r="C904" s="1"/>
      <c r="D904" s="1"/>
      <c r="E904" s="1"/>
      <c r="F904" s="1"/>
      <c r="G904" s="5"/>
      <c r="H904" s="1"/>
      <c r="I904" s="1"/>
      <c r="J904" s="5"/>
      <c r="K904" s="1"/>
      <c r="L904" s="1"/>
      <c r="M904" s="5"/>
      <c r="N904" s="5"/>
      <c r="O904" s="5"/>
      <c r="P904" s="5"/>
      <c r="Q904" s="5"/>
      <c r="R904" s="5"/>
      <c r="S904" s="70"/>
      <c r="T904" s="70"/>
      <c r="U904" s="70"/>
      <c r="V904" s="18"/>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1"/>
      <c r="BA904" s="1"/>
    </row>
    <row r="905" spans="2:53">
      <c r="B905" s="1"/>
      <c r="C905" s="1"/>
      <c r="D905" s="1"/>
      <c r="E905" s="1"/>
      <c r="F905" s="1"/>
      <c r="G905" s="5"/>
      <c r="H905" s="1"/>
      <c r="I905" s="1"/>
      <c r="J905" s="5"/>
      <c r="K905" s="1"/>
      <c r="L905" s="1"/>
      <c r="M905" s="5"/>
      <c r="N905" s="5"/>
      <c r="O905" s="5"/>
      <c r="P905" s="5"/>
      <c r="Q905" s="5"/>
      <c r="R905" s="5"/>
      <c r="S905" s="70"/>
      <c r="T905" s="70"/>
      <c r="U905" s="70"/>
      <c r="V905" s="18"/>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1"/>
      <c r="BA905" s="1"/>
    </row>
    <row r="906" spans="2:53">
      <c r="B906" s="1"/>
      <c r="C906" s="1"/>
      <c r="D906" s="1"/>
      <c r="E906" s="1"/>
      <c r="F906" s="1"/>
      <c r="G906" s="5"/>
      <c r="H906" s="1"/>
      <c r="I906" s="1"/>
      <c r="J906" s="5"/>
      <c r="K906" s="1"/>
      <c r="L906" s="1"/>
      <c r="M906" s="5"/>
      <c r="N906" s="5"/>
      <c r="O906" s="5"/>
      <c r="P906" s="5"/>
      <c r="Q906" s="5"/>
      <c r="R906" s="5"/>
      <c r="S906" s="70"/>
      <c r="T906" s="70"/>
      <c r="U906" s="70"/>
      <c r="V906" s="18"/>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1"/>
      <c r="BA906" s="1"/>
    </row>
    <row r="907" spans="2:53">
      <c r="B907" s="1"/>
      <c r="C907" s="1"/>
      <c r="D907" s="1"/>
      <c r="E907" s="1"/>
      <c r="F907" s="1"/>
      <c r="G907" s="5"/>
      <c r="H907" s="1"/>
      <c r="I907" s="1"/>
      <c r="J907" s="5"/>
      <c r="K907" s="1"/>
      <c r="L907" s="1"/>
      <c r="M907" s="5"/>
      <c r="N907" s="5"/>
      <c r="O907" s="5"/>
      <c r="P907" s="5"/>
      <c r="Q907" s="5"/>
      <c r="R907" s="5"/>
      <c r="S907" s="70"/>
      <c r="T907" s="70"/>
      <c r="U907" s="70"/>
      <c r="V907" s="18"/>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1"/>
      <c r="BA907" s="1"/>
    </row>
    <row r="908" spans="2:53">
      <c r="B908" s="1"/>
      <c r="C908" s="1"/>
      <c r="D908" s="1"/>
      <c r="E908" s="1"/>
      <c r="F908" s="1"/>
      <c r="G908" s="5"/>
      <c r="H908" s="1"/>
      <c r="I908" s="1"/>
      <c r="J908" s="5"/>
      <c r="K908" s="1"/>
      <c r="L908" s="1"/>
      <c r="M908" s="5"/>
      <c r="N908" s="5"/>
      <c r="O908" s="5"/>
      <c r="P908" s="5"/>
      <c r="Q908" s="5"/>
      <c r="R908" s="5"/>
      <c r="S908" s="70"/>
      <c r="T908" s="70"/>
      <c r="U908" s="70"/>
      <c r="V908" s="18"/>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1"/>
      <c r="BA908" s="1"/>
    </row>
    <row r="909" spans="2:53">
      <c r="B909" s="1"/>
      <c r="C909" s="1"/>
      <c r="D909" s="1"/>
      <c r="E909" s="1"/>
      <c r="F909" s="1"/>
      <c r="G909" s="5"/>
      <c r="H909" s="1"/>
      <c r="I909" s="1"/>
      <c r="J909" s="5"/>
      <c r="K909" s="1"/>
      <c r="L909" s="1"/>
      <c r="M909" s="5"/>
      <c r="N909" s="5"/>
      <c r="O909" s="5"/>
      <c r="P909" s="5"/>
      <c r="Q909" s="5"/>
      <c r="R909" s="5"/>
      <c r="S909" s="70"/>
      <c r="T909" s="70"/>
      <c r="U909" s="70"/>
      <c r="V909" s="18"/>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1"/>
      <c r="BA909" s="1"/>
    </row>
    <row r="910" spans="2:53">
      <c r="B910" s="1"/>
      <c r="C910" s="1"/>
      <c r="D910" s="1"/>
      <c r="E910" s="1"/>
      <c r="F910" s="1"/>
      <c r="G910" s="5"/>
      <c r="H910" s="1"/>
      <c r="I910" s="1"/>
      <c r="J910" s="5"/>
      <c r="K910" s="1"/>
      <c r="L910" s="1"/>
      <c r="M910" s="5"/>
      <c r="N910" s="5"/>
      <c r="O910" s="5"/>
      <c r="P910" s="5"/>
      <c r="Q910" s="5"/>
      <c r="R910" s="5"/>
      <c r="S910" s="70"/>
      <c r="T910" s="70"/>
      <c r="U910" s="70"/>
      <c r="V910" s="18"/>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1"/>
      <c r="BA910" s="1"/>
    </row>
    <row r="911" spans="2:53">
      <c r="B911" s="1"/>
      <c r="C911" s="1"/>
      <c r="D911" s="1"/>
      <c r="E911" s="1"/>
      <c r="F911" s="1"/>
      <c r="G911" s="5"/>
      <c r="H911" s="1"/>
      <c r="I911" s="1"/>
      <c r="J911" s="5"/>
      <c r="K911" s="1"/>
      <c r="L911" s="1"/>
      <c r="M911" s="5"/>
      <c r="N911" s="5"/>
      <c r="O911" s="5"/>
      <c r="P911" s="5"/>
      <c r="Q911" s="5"/>
      <c r="R911" s="5"/>
      <c r="S911" s="70"/>
      <c r="T911" s="70"/>
      <c r="U911" s="70"/>
      <c r="V911" s="18"/>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1"/>
      <c r="BA911" s="1"/>
    </row>
    <row r="912" spans="2:53">
      <c r="B912" s="1"/>
      <c r="C912" s="1"/>
      <c r="D912" s="1"/>
      <c r="E912" s="1"/>
      <c r="F912" s="1"/>
      <c r="G912" s="5"/>
      <c r="H912" s="1"/>
      <c r="I912" s="1"/>
      <c r="J912" s="5"/>
      <c r="K912" s="1"/>
      <c r="L912" s="1"/>
      <c r="M912" s="5"/>
      <c r="N912" s="5"/>
      <c r="O912" s="5"/>
      <c r="P912" s="5"/>
      <c r="Q912" s="5"/>
      <c r="R912" s="5"/>
      <c r="S912" s="70"/>
      <c r="T912" s="70"/>
      <c r="U912" s="70"/>
      <c r="V912" s="18"/>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1"/>
      <c r="BA912" s="1"/>
    </row>
    <row r="913" spans="2:53">
      <c r="B913" s="1"/>
      <c r="C913" s="1"/>
      <c r="D913" s="1"/>
      <c r="E913" s="1"/>
      <c r="F913" s="1"/>
      <c r="G913" s="5"/>
      <c r="H913" s="1"/>
      <c r="I913" s="1"/>
      <c r="J913" s="5"/>
      <c r="K913" s="1"/>
      <c r="L913" s="1"/>
      <c r="M913" s="5"/>
      <c r="N913" s="5"/>
      <c r="O913" s="5"/>
      <c r="P913" s="5"/>
      <c r="Q913" s="5"/>
      <c r="R913" s="5"/>
      <c r="S913" s="70"/>
      <c r="T913" s="70"/>
      <c r="U913" s="70"/>
      <c r="V913" s="18"/>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1"/>
      <c r="BA913" s="1"/>
    </row>
    <row r="914" spans="2:53">
      <c r="B914" s="1"/>
      <c r="C914" s="1"/>
      <c r="D914" s="1"/>
      <c r="E914" s="1"/>
      <c r="F914" s="1"/>
      <c r="G914" s="5"/>
      <c r="H914" s="1"/>
      <c r="I914" s="1"/>
      <c r="J914" s="5"/>
      <c r="K914" s="1"/>
      <c r="L914" s="1"/>
      <c r="M914" s="5"/>
      <c r="N914" s="5"/>
      <c r="O914" s="5"/>
      <c r="P914" s="5"/>
      <c r="Q914" s="5"/>
      <c r="R914" s="5"/>
      <c r="S914" s="70"/>
      <c r="T914" s="70"/>
      <c r="U914" s="70"/>
      <c r="V914" s="18"/>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1"/>
      <c r="BA914" s="1"/>
    </row>
    <row r="915" spans="2:53">
      <c r="B915" s="1"/>
      <c r="C915" s="1"/>
      <c r="D915" s="1"/>
      <c r="E915" s="1"/>
      <c r="F915" s="1"/>
      <c r="G915" s="5"/>
      <c r="H915" s="1"/>
      <c r="I915" s="1"/>
      <c r="J915" s="5"/>
      <c r="K915" s="1"/>
      <c r="L915" s="1"/>
      <c r="M915" s="5"/>
      <c r="N915" s="5"/>
      <c r="O915" s="5"/>
      <c r="P915" s="5"/>
      <c r="Q915" s="5"/>
      <c r="R915" s="5"/>
      <c r="S915" s="70"/>
      <c r="T915" s="70"/>
      <c r="U915" s="70"/>
      <c r="V915" s="18"/>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1"/>
      <c r="BA915" s="1"/>
    </row>
    <row r="916" spans="2:53">
      <c r="B916" s="1"/>
      <c r="C916" s="1"/>
      <c r="D916" s="1"/>
      <c r="E916" s="1"/>
      <c r="F916" s="1"/>
      <c r="G916" s="5"/>
      <c r="H916" s="1"/>
      <c r="I916" s="1"/>
      <c r="J916" s="5"/>
      <c r="K916" s="1"/>
      <c r="L916" s="1"/>
      <c r="M916" s="5"/>
      <c r="N916" s="5"/>
      <c r="O916" s="5"/>
      <c r="P916" s="5"/>
      <c r="Q916" s="5"/>
      <c r="R916" s="5"/>
      <c r="S916" s="70"/>
      <c r="T916" s="70"/>
      <c r="U916" s="70"/>
      <c r="V916" s="18"/>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1"/>
      <c r="BA916" s="1"/>
    </row>
    <row r="917" spans="2:53">
      <c r="B917" s="1"/>
      <c r="C917" s="1"/>
      <c r="D917" s="1"/>
      <c r="E917" s="1"/>
      <c r="F917" s="1"/>
      <c r="G917" s="5"/>
      <c r="H917" s="1"/>
      <c r="I917" s="1"/>
      <c r="J917" s="5"/>
      <c r="K917" s="1"/>
      <c r="L917" s="1"/>
      <c r="M917" s="5"/>
      <c r="N917" s="5"/>
      <c r="O917" s="5"/>
      <c r="P917" s="5"/>
      <c r="Q917" s="5"/>
      <c r="R917" s="5"/>
      <c r="S917" s="70"/>
      <c r="T917" s="70"/>
      <c r="U917" s="70"/>
      <c r="V917" s="18"/>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1"/>
      <c r="BA917" s="1"/>
    </row>
    <row r="918" spans="2:53">
      <c r="B918" s="1"/>
      <c r="C918" s="1"/>
      <c r="D918" s="1"/>
      <c r="E918" s="1"/>
      <c r="F918" s="1"/>
      <c r="G918" s="5"/>
      <c r="H918" s="1"/>
      <c r="I918" s="1"/>
      <c r="J918" s="5"/>
      <c r="K918" s="1"/>
      <c r="L918" s="1"/>
      <c r="M918" s="5"/>
      <c r="N918" s="5"/>
      <c r="O918" s="5"/>
      <c r="P918" s="5"/>
      <c r="Q918" s="5"/>
      <c r="R918" s="5"/>
      <c r="S918" s="70"/>
      <c r="T918" s="70"/>
      <c r="U918" s="70"/>
      <c r="V918" s="18"/>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1"/>
      <c r="BA918" s="1"/>
    </row>
    <row r="919" spans="2:53">
      <c r="B919" s="1"/>
      <c r="C919" s="1"/>
      <c r="D919" s="1"/>
      <c r="E919" s="1"/>
      <c r="F919" s="1"/>
      <c r="G919" s="5"/>
      <c r="H919" s="1"/>
      <c r="I919" s="1"/>
      <c r="J919" s="5"/>
      <c r="K919" s="1"/>
      <c r="L919" s="1"/>
      <c r="M919" s="5"/>
      <c r="N919" s="5"/>
      <c r="O919" s="5"/>
      <c r="P919" s="5"/>
      <c r="Q919" s="5"/>
      <c r="R919" s="5"/>
      <c r="S919" s="70"/>
      <c r="T919" s="70"/>
      <c r="U919" s="70"/>
      <c r="V919" s="18"/>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1"/>
      <c r="BA919" s="1"/>
    </row>
    <row r="920" spans="2:53">
      <c r="B920" s="1"/>
      <c r="C920" s="1"/>
      <c r="D920" s="1"/>
      <c r="E920" s="1"/>
      <c r="F920" s="1"/>
      <c r="G920" s="5"/>
      <c r="H920" s="1"/>
      <c r="I920" s="1"/>
      <c r="J920" s="5"/>
      <c r="K920" s="1"/>
      <c r="L920" s="1"/>
      <c r="M920" s="5"/>
      <c r="N920" s="5"/>
      <c r="O920" s="5"/>
      <c r="P920" s="5"/>
      <c r="Q920" s="5"/>
      <c r="R920" s="5"/>
      <c r="S920" s="70"/>
      <c r="T920" s="70"/>
      <c r="U920" s="70"/>
      <c r="V920" s="18"/>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1"/>
      <c r="BA920" s="1"/>
    </row>
    <row r="921" spans="2:53">
      <c r="B921" s="1"/>
      <c r="C921" s="1"/>
      <c r="D921" s="1"/>
      <c r="E921" s="1"/>
      <c r="F921" s="1"/>
      <c r="G921" s="5"/>
      <c r="H921" s="1"/>
      <c r="I921" s="1"/>
      <c r="J921" s="5"/>
      <c r="K921" s="1"/>
      <c r="L921" s="1"/>
      <c r="M921" s="5"/>
      <c r="N921" s="5"/>
      <c r="O921" s="5"/>
      <c r="P921" s="5"/>
      <c r="Q921" s="5"/>
      <c r="R921" s="5"/>
      <c r="S921" s="70"/>
      <c r="T921" s="70"/>
      <c r="U921" s="70"/>
      <c r="V921" s="18"/>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1"/>
      <c r="BA921" s="1"/>
    </row>
    <row r="922" spans="2:53">
      <c r="B922" s="1"/>
      <c r="C922" s="1"/>
      <c r="D922" s="1"/>
      <c r="E922" s="1"/>
      <c r="F922" s="1"/>
      <c r="G922" s="5"/>
      <c r="H922" s="1"/>
      <c r="I922" s="1"/>
      <c r="J922" s="5"/>
      <c r="K922" s="1"/>
      <c r="L922" s="1"/>
      <c r="M922" s="5"/>
      <c r="N922" s="5"/>
      <c r="O922" s="5"/>
      <c r="P922" s="5"/>
      <c r="Q922" s="5"/>
      <c r="R922" s="5"/>
      <c r="S922" s="70"/>
      <c r="T922" s="70"/>
      <c r="U922" s="70"/>
      <c r="V922" s="18"/>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1"/>
      <c r="BA922" s="1"/>
    </row>
    <row r="923" spans="2:53">
      <c r="B923" s="1"/>
      <c r="C923" s="1"/>
      <c r="D923" s="1"/>
      <c r="E923" s="1"/>
      <c r="F923" s="1"/>
      <c r="G923" s="5"/>
      <c r="H923" s="1"/>
      <c r="I923" s="1"/>
      <c r="J923" s="5"/>
      <c r="K923" s="1"/>
      <c r="L923" s="1"/>
      <c r="M923" s="5"/>
      <c r="N923" s="5"/>
      <c r="O923" s="5"/>
      <c r="P923" s="5"/>
      <c r="Q923" s="5"/>
      <c r="R923" s="5"/>
      <c r="S923" s="70"/>
      <c r="T923" s="70"/>
      <c r="U923" s="70"/>
      <c r="V923" s="18"/>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1"/>
      <c r="BA923" s="1"/>
    </row>
    <row r="924" spans="2:53">
      <c r="B924" s="1"/>
      <c r="C924" s="1"/>
      <c r="D924" s="1"/>
      <c r="E924" s="1"/>
      <c r="F924" s="1"/>
      <c r="G924" s="5"/>
      <c r="H924" s="1"/>
      <c r="I924" s="1"/>
      <c r="J924" s="5"/>
      <c r="K924" s="1"/>
      <c r="L924" s="1"/>
      <c r="M924" s="5"/>
      <c r="N924" s="5"/>
      <c r="O924" s="5"/>
      <c r="P924" s="5"/>
      <c r="Q924" s="5"/>
      <c r="R924" s="5"/>
      <c r="S924" s="70"/>
      <c r="T924" s="70"/>
      <c r="U924" s="70"/>
      <c r="V924" s="18"/>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1"/>
      <c r="BA924" s="1"/>
    </row>
    <row r="925" spans="2:53">
      <c r="B925" s="1"/>
      <c r="C925" s="1"/>
      <c r="D925" s="1"/>
      <c r="E925" s="1"/>
      <c r="F925" s="1"/>
      <c r="G925" s="5"/>
      <c r="H925" s="1"/>
      <c r="I925" s="1"/>
      <c r="J925" s="5"/>
      <c r="K925" s="1"/>
      <c r="L925" s="1"/>
      <c r="M925" s="5"/>
      <c r="N925" s="5"/>
      <c r="O925" s="5"/>
      <c r="P925" s="5"/>
      <c r="Q925" s="5"/>
      <c r="R925" s="5"/>
      <c r="S925" s="70"/>
      <c r="T925" s="70"/>
      <c r="U925" s="70"/>
      <c r="V925" s="18"/>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1"/>
      <c r="BA925" s="1"/>
    </row>
    <row r="926" spans="2:53">
      <c r="B926" s="1"/>
      <c r="C926" s="1"/>
      <c r="D926" s="1"/>
      <c r="E926" s="1"/>
      <c r="F926" s="1"/>
      <c r="G926" s="5"/>
      <c r="H926" s="1"/>
      <c r="I926" s="1"/>
      <c r="J926" s="5"/>
      <c r="K926" s="1"/>
      <c r="L926" s="1"/>
      <c r="M926" s="5"/>
      <c r="N926" s="5"/>
      <c r="O926" s="5"/>
      <c r="P926" s="5"/>
      <c r="Q926" s="5"/>
      <c r="R926" s="5"/>
      <c r="S926" s="70"/>
      <c r="T926" s="70"/>
      <c r="U926" s="70"/>
      <c r="V926" s="18"/>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1"/>
      <c r="BA926" s="1"/>
    </row>
    <row r="927" spans="2:53">
      <c r="B927" s="1"/>
      <c r="C927" s="1"/>
      <c r="D927" s="1"/>
      <c r="E927" s="1"/>
      <c r="F927" s="1"/>
      <c r="G927" s="5"/>
      <c r="H927" s="1"/>
      <c r="I927" s="1"/>
      <c r="J927" s="5"/>
      <c r="K927" s="1"/>
      <c r="L927" s="1"/>
      <c r="M927" s="5"/>
      <c r="N927" s="5"/>
      <c r="O927" s="5"/>
      <c r="P927" s="5"/>
      <c r="Q927" s="5"/>
      <c r="R927" s="5"/>
      <c r="S927" s="70"/>
      <c r="T927" s="70"/>
      <c r="U927" s="70"/>
      <c r="V927" s="18"/>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1"/>
      <c r="BA927" s="1"/>
    </row>
    <row r="928" spans="2:53">
      <c r="B928" s="1"/>
      <c r="C928" s="1"/>
      <c r="D928" s="1"/>
      <c r="E928" s="1"/>
      <c r="F928" s="1"/>
      <c r="G928" s="5"/>
      <c r="H928" s="1"/>
      <c r="I928" s="1"/>
      <c r="J928" s="5"/>
      <c r="K928" s="1"/>
      <c r="L928" s="1"/>
      <c r="M928" s="5"/>
      <c r="N928" s="5"/>
      <c r="O928" s="5"/>
      <c r="P928" s="5"/>
      <c r="Q928" s="5"/>
      <c r="R928" s="5"/>
      <c r="S928" s="70"/>
      <c r="T928" s="70"/>
      <c r="U928" s="70"/>
      <c r="V928" s="18"/>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1"/>
      <c r="BA928" s="1"/>
    </row>
    <row r="929" spans="2:53">
      <c r="B929" s="1"/>
      <c r="C929" s="1"/>
      <c r="D929" s="1"/>
      <c r="E929" s="1"/>
      <c r="F929" s="1"/>
      <c r="G929" s="5"/>
      <c r="H929" s="1"/>
      <c r="I929" s="1"/>
      <c r="J929" s="5"/>
      <c r="K929" s="1"/>
      <c r="L929" s="1"/>
      <c r="M929" s="5"/>
      <c r="N929" s="5"/>
      <c r="O929" s="5"/>
      <c r="P929" s="5"/>
      <c r="Q929" s="5"/>
      <c r="R929" s="5"/>
      <c r="S929" s="70"/>
      <c r="T929" s="70"/>
      <c r="U929" s="70"/>
      <c r="V929" s="18"/>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1"/>
      <c r="BA929" s="1"/>
    </row>
    <row r="930" spans="2:53">
      <c r="B930" s="1"/>
      <c r="C930" s="1"/>
      <c r="D930" s="1"/>
      <c r="E930" s="1"/>
      <c r="F930" s="1"/>
      <c r="G930" s="5"/>
      <c r="H930" s="1"/>
      <c r="I930" s="1"/>
      <c r="J930" s="5"/>
      <c r="K930" s="1"/>
      <c r="L930" s="1"/>
      <c r="M930" s="5"/>
      <c r="N930" s="5"/>
      <c r="O930" s="5"/>
      <c r="P930" s="5"/>
      <c r="Q930" s="5"/>
      <c r="R930" s="5"/>
      <c r="S930" s="70"/>
      <c r="T930" s="70"/>
      <c r="U930" s="70"/>
      <c r="V930" s="18"/>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1"/>
      <c r="BA930" s="1"/>
    </row>
    <row r="931" spans="2:53">
      <c r="B931" s="1"/>
      <c r="C931" s="1"/>
      <c r="D931" s="1"/>
      <c r="E931" s="1"/>
      <c r="F931" s="1"/>
      <c r="G931" s="5"/>
      <c r="H931" s="1"/>
      <c r="I931" s="1"/>
      <c r="J931" s="5"/>
      <c r="K931" s="1"/>
      <c r="L931" s="1"/>
      <c r="M931" s="5"/>
      <c r="N931" s="5"/>
      <c r="O931" s="5"/>
      <c r="P931" s="5"/>
      <c r="Q931" s="5"/>
      <c r="R931" s="5"/>
      <c r="S931" s="70"/>
      <c r="T931" s="70"/>
      <c r="U931" s="70"/>
      <c r="V931" s="18"/>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1"/>
      <c r="BA931" s="1"/>
    </row>
    <row r="932" spans="2:53">
      <c r="B932" s="1"/>
      <c r="C932" s="1"/>
      <c r="D932" s="1"/>
      <c r="E932" s="1"/>
      <c r="F932" s="1"/>
      <c r="G932" s="5"/>
      <c r="H932" s="1"/>
      <c r="I932" s="1"/>
      <c r="J932" s="5"/>
      <c r="K932" s="1"/>
      <c r="L932" s="1"/>
      <c r="M932" s="5"/>
      <c r="N932" s="5"/>
      <c r="O932" s="5"/>
      <c r="P932" s="5"/>
      <c r="Q932" s="5"/>
      <c r="R932" s="5"/>
      <c r="S932" s="70"/>
      <c r="T932" s="70"/>
      <c r="U932" s="70"/>
      <c r="V932" s="18"/>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1"/>
      <c r="BA932" s="1"/>
    </row>
    <row r="933" spans="2:53">
      <c r="B933" s="1"/>
      <c r="C933" s="1"/>
      <c r="D933" s="1"/>
      <c r="E933" s="1"/>
      <c r="F933" s="1"/>
      <c r="G933" s="5"/>
      <c r="H933" s="1"/>
      <c r="I933" s="1"/>
      <c r="J933" s="5"/>
      <c r="K933" s="1"/>
      <c r="L933" s="1"/>
      <c r="M933" s="5"/>
      <c r="N933" s="5"/>
      <c r="O933" s="5"/>
      <c r="P933" s="5"/>
      <c r="Q933" s="5"/>
      <c r="R933" s="5"/>
      <c r="S933" s="70"/>
      <c r="T933" s="70"/>
      <c r="U933" s="70"/>
      <c r="V933" s="18"/>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1"/>
      <c r="BA933" s="1"/>
    </row>
    <row r="934" spans="2:53">
      <c r="B934" s="1"/>
      <c r="C934" s="1"/>
      <c r="D934" s="1"/>
      <c r="E934" s="1"/>
      <c r="F934" s="1"/>
      <c r="G934" s="5"/>
      <c r="H934" s="1"/>
      <c r="I934" s="1"/>
      <c r="J934" s="5"/>
      <c r="K934" s="1"/>
      <c r="L934" s="1"/>
      <c r="M934" s="5"/>
      <c r="N934" s="5"/>
      <c r="O934" s="5"/>
      <c r="P934" s="5"/>
      <c r="Q934" s="5"/>
      <c r="R934" s="5"/>
      <c r="S934" s="70"/>
      <c r="T934" s="70"/>
      <c r="U934" s="70"/>
      <c r="V934" s="18"/>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1"/>
      <c r="BA934" s="1"/>
    </row>
    <row r="935" spans="2:53">
      <c r="B935" s="1"/>
      <c r="C935" s="1"/>
      <c r="D935" s="1"/>
      <c r="E935" s="1"/>
      <c r="F935" s="1"/>
      <c r="G935" s="5"/>
      <c r="H935" s="1"/>
      <c r="I935" s="1"/>
      <c r="J935" s="5"/>
      <c r="K935" s="1"/>
      <c r="L935" s="1"/>
      <c r="M935" s="5"/>
      <c r="N935" s="5"/>
      <c r="O935" s="5"/>
      <c r="P935" s="5"/>
      <c r="Q935" s="5"/>
      <c r="R935" s="5"/>
      <c r="S935" s="70"/>
      <c r="T935" s="70"/>
      <c r="U935" s="70"/>
      <c r="V935" s="18"/>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1"/>
      <c r="BA935" s="1"/>
    </row>
    <row r="936" spans="2:53">
      <c r="B936" s="1"/>
      <c r="C936" s="1"/>
      <c r="D936" s="1"/>
      <c r="E936" s="1"/>
      <c r="F936" s="1"/>
      <c r="G936" s="5"/>
      <c r="H936" s="1"/>
      <c r="I936" s="1"/>
      <c r="J936" s="5"/>
      <c r="K936" s="1"/>
      <c r="L936" s="1"/>
      <c r="M936" s="5"/>
      <c r="N936" s="5"/>
      <c r="O936" s="5"/>
      <c r="P936" s="5"/>
      <c r="Q936" s="5"/>
      <c r="R936" s="5"/>
      <c r="S936" s="70"/>
      <c r="T936" s="70"/>
      <c r="U936" s="70"/>
      <c r="V936" s="18"/>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1"/>
      <c r="BA936" s="1"/>
    </row>
    <row r="937" spans="2:53">
      <c r="B937" s="1"/>
      <c r="C937" s="1"/>
      <c r="D937" s="1"/>
      <c r="E937" s="1"/>
      <c r="F937" s="1"/>
      <c r="G937" s="5"/>
      <c r="H937" s="1"/>
      <c r="I937" s="1"/>
      <c r="J937" s="5"/>
      <c r="K937" s="1"/>
      <c r="L937" s="1"/>
      <c r="M937" s="5"/>
      <c r="N937" s="5"/>
      <c r="O937" s="5"/>
      <c r="P937" s="5"/>
      <c r="Q937" s="5"/>
      <c r="R937" s="5"/>
      <c r="S937" s="70"/>
      <c r="T937" s="70"/>
      <c r="U937" s="70"/>
      <c r="V937" s="18"/>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1"/>
      <c r="BA937" s="1"/>
    </row>
    <row r="938" spans="2:53">
      <c r="B938" s="1"/>
      <c r="C938" s="1"/>
      <c r="D938" s="1"/>
      <c r="E938" s="1"/>
      <c r="F938" s="1"/>
      <c r="G938" s="5"/>
      <c r="H938" s="1"/>
      <c r="I938" s="1"/>
      <c r="J938" s="5"/>
      <c r="K938" s="1"/>
      <c r="L938" s="1"/>
      <c r="M938" s="5"/>
      <c r="N938" s="5"/>
      <c r="O938" s="5"/>
      <c r="P938" s="5"/>
      <c r="Q938" s="5"/>
      <c r="R938" s="5"/>
      <c r="S938" s="70"/>
      <c r="T938" s="70"/>
      <c r="U938" s="70"/>
      <c r="V938" s="18"/>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1"/>
      <c r="BA938" s="1"/>
    </row>
    <row r="939" spans="2:53">
      <c r="B939" s="1"/>
      <c r="C939" s="1"/>
      <c r="D939" s="1"/>
      <c r="E939" s="1"/>
      <c r="F939" s="1"/>
      <c r="G939" s="5"/>
      <c r="H939" s="1"/>
      <c r="I939" s="1"/>
      <c r="J939" s="5"/>
      <c r="K939" s="1"/>
      <c r="L939" s="1"/>
      <c r="M939" s="5"/>
      <c r="N939" s="5"/>
      <c r="O939" s="5"/>
      <c r="P939" s="5"/>
      <c r="Q939" s="5"/>
      <c r="R939" s="5"/>
      <c r="S939" s="70"/>
      <c r="T939" s="70"/>
      <c r="U939" s="70"/>
      <c r="V939" s="18"/>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1"/>
      <c r="BA939" s="1"/>
    </row>
    <row r="940" spans="2:53">
      <c r="B940" s="1"/>
      <c r="C940" s="1"/>
      <c r="D940" s="1"/>
      <c r="E940" s="1"/>
      <c r="F940" s="1"/>
      <c r="G940" s="5"/>
      <c r="H940" s="1"/>
      <c r="I940" s="1"/>
      <c r="J940" s="5"/>
      <c r="K940" s="1"/>
      <c r="L940" s="1"/>
      <c r="M940" s="5"/>
      <c r="N940" s="5"/>
      <c r="O940" s="5"/>
      <c r="P940" s="5"/>
      <c r="Q940" s="5"/>
      <c r="R940" s="5"/>
      <c r="S940" s="70"/>
      <c r="T940" s="70"/>
      <c r="U940" s="70"/>
      <c r="V940" s="18"/>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1"/>
      <c r="BA940" s="1"/>
    </row>
    <row r="941" spans="2:53">
      <c r="B941" s="1"/>
      <c r="C941" s="1"/>
      <c r="D941" s="1"/>
      <c r="E941" s="1"/>
      <c r="F941" s="1"/>
      <c r="G941" s="5"/>
      <c r="H941" s="1"/>
      <c r="I941" s="1"/>
      <c r="J941" s="5"/>
      <c r="K941" s="1"/>
      <c r="L941" s="1"/>
      <c r="M941" s="5"/>
      <c r="N941" s="5"/>
      <c r="O941" s="5"/>
      <c r="P941" s="5"/>
      <c r="Q941" s="5"/>
      <c r="R941" s="5"/>
      <c r="S941" s="70"/>
      <c r="T941" s="70"/>
      <c r="U941" s="70"/>
      <c r="V941" s="18"/>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1"/>
      <c r="BA941" s="1"/>
    </row>
    <row r="942" spans="2:53">
      <c r="B942" s="1"/>
      <c r="C942" s="1"/>
      <c r="D942" s="1"/>
      <c r="E942" s="1"/>
      <c r="F942" s="1"/>
      <c r="G942" s="5"/>
      <c r="H942" s="1"/>
      <c r="I942" s="1"/>
      <c r="J942" s="5"/>
      <c r="K942" s="1"/>
      <c r="L942" s="1"/>
      <c r="M942" s="5"/>
      <c r="N942" s="5"/>
      <c r="O942" s="5"/>
      <c r="P942" s="5"/>
      <c r="Q942" s="5"/>
      <c r="R942" s="5"/>
      <c r="S942" s="70"/>
      <c r="T942" s="70"/>
      <c r="U942" s="70"/>
      <c r="V942" s="18"/>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1"/>
      <c r="BA942" s="1"/>
    </row>
    <row r="943" spans="2:53">
      <c r="B943" s="1"/>
      <c r="C943" s="1"/>
      <c r="D943" s="1"/>
      <c r="E943" s="1"/>
      <c r="F943" s="1"/>
      <c r="G943" s="5"/>
      <c r="H943" s="1"/>
      <c r="I943" s="1"/>
      <c r="J943" s="5"/>
      <c r="K943" s="1"/>
      <c r="L943" s="1"/>
      <c r="M943" s="5"/>
      <c r="N943" s="5"/>
      <c r="O943" s="5"/>
      <c r="P943" s="5"/>
      <c r="Q943" s="5"/>
      <c r="R943" s="5"/>
      <c r="S943" s="70"/>
      <c r="T943" s="70"/>
      <c r="U943" s="70"/>
      <c r="V943" s="18"/>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1"/>
      <c r="BA943" s="1"/>
    </row>
    <row r="944" spans="2:53">
      <c r="B944" s="1"/>
      <c r="C944" s="1"/>
      <c r="D944" s="1"/>
      <c r="E944" s="1"/>
      <c r="F944" s="1"/>
      <c r="G944" s="5"/>
      <c r="H944" s="1"/>
      <c r="I944" s="1"/>
      <c r="J944" s="5"/>
      <c r="K944" s="1"/>
      <c r="L944" s="1"/>
      <c r="M944" s="5"/>
      <c r="N944" s="5"/>
      <c r="O944" s="5"/>
      <c r="P944" s="5"/>
      <c r="Q944" s="5"/>
      <c r="R944" s="5"/>
      <c r="S944" s="70"/>
      <c r="T944" s="70"/>
      <c r="U944" s="70"/>
      <c r="V944" s="18"/>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1"/>
      <c r="BA944" s="1"/>
    </row>
    <row r="945" spans="2:53">
      <c r="B945" s="1"/>
      <c r="C945" s="1"/>
      <c r="D945" s="1"/>
      <c r="E945" s="1"/>
      <c r="F945" s="1"/>
      <c r="G945" s="5"/>
      <c r="H945" s="1"/>
      <c r="I945" s="1"/>
      <c r="J945" s="5"/>
      <c r="K945" s="1"/>
      <c r="L945" s="1"/>
      <c r="M945" s="5"/>
      <c r="N945" s="5"/>
      <c r="O945" s="5"/>
      <c r="P945" s="5"/>
      <c r="Q945" s="5"/>
      <c r="R945" s="5"/>
      <c r="S945" s="70"/>
      <c r="T945" s="70"/>
      <c r="U945" s="70"/>
      <c r="V945" s="18"/>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1"/>
      <c r="BA945" s="1"/>
    </row>
    <row r="946" spans="2:53">
      <c r="B946" s="1"/>
      <c r="C946" s="1"/>
      <c r="D946" s="1"/>
      <c r="E946" s="1"/>
      <c r="F946" s="1"/>
      <c r="G946" s="5"/>
      <c r="H946" s="1"/>
      <c r="I946" s="1"/>
      <c r="J946" s="5"/>
      <c r="K946" s="1"/>
      <c r="L946" s="1"/>
      <c r="M946" s="5"/>
      <c r="N946" s="5"/>
      <c r="O946" s="5"/>
      <c r="P946" s="5"/>
      <c r="Q946" s="5"/>
      <c r="R946" s="5"/>
      <c r="S946" s="70"/>
      <c r="T946" s="70"/>
      <c r="U946" s="70"/>
      <c r="V946" s="18"/>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1"/>
      <c r="BA946" s="1"/>
    </row>
    <row r="947" spans="2:53">
      <c r="B947" s="1"/>
      <c r="C947" s="1"/>
      <c r="D947" s="1"/>
      <c r="E947" s="1"/>
      <c r="F947" s="1"/>
      <c r="G947" s="5"/>
      <c r="H947" s="1"/>
      <c r="I947" s="1"/>
      <c r="J947" s="5"/>
      <c r="K947" s="1"/>
      <c r="L947" s="1"/>
      <c r="M947" s="5"/>
      <c r="N947" s="5"/>
      <c r="O947" s="5"/>
      <c r="P947" s="5"/>
      <c r="Q947" s="5"/>
      <c r="R947" s="5"/>
      <c r="S947" s="70"/>
      <c r="T947" s="70"/>
      <c r="U947" s="70"/>
      <c r="V947" s="18"/>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1"/>
      <c r="BA947" s="1"/>
    </row>
    <row r="948" spans="2:53">
      <c r="B948" s="1"/>
      <c r="C948" s="1"/>
      <c r="D948" s="1"/>
      <c r="E948" s="1"/>
      <c r="F948" s="1"/>
      <c r="G948" s="5"/>
      <c r="H948" s="1"/>
      <c r="I948" s="1"/>
      <c r="J948" s="5"/>
      <c r="K948" s="1"/>
      <c r="L948" s="1"/>
      <c r="M948" s="5"/>
      <c r="N948" s="5"/>
      <c r="O948" s="5"/>
      <c r="P948" s="5"/>
      <c r="Q948" s="5"/>
      <c r="R948" s="5"/>
      <c r="S948" s="70"/>
      <c r="T948" s="70"/>
      <c r="U948" s="70"/>
      <c r="V948" s="18"/>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1"/>
      <c r="BA948" s="1"/>
    </row>
    <row r="949" spans="2:53">
      <c r="B949" s="1"/>
      <c r="C949" s="1"/>
      <c r="D949" s="1"/>
      <c r="E949" s="1"/>
      <c r="F949" s="1"/>
      <c r="G949" s="5"/>
      <c r="H949" s="1"/>
      <c r="I949" s="1"/>
      <c r="J949" s="5"/>
      <c r="K949" s="1"/>
      <c r="L949" s="1"/>
      <c r="M949" s="5"/>
      <c r="N949" s="5"/>
      <c r="O949" s="5"/>
      <c r="P949" s="5"/>
      <c r="Q949" s="5"/>
      <c r="R949" s="5"/>
      <c r="S949" s="70"/>
      <c r="T949" s="70"/>
      <c r="U949" s="70"/>
      <c r="V949" s="18"/>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1"/>
      <c r="BA949" s="1"/>
    </row>
    <row r="950" spans="2:53">
      <c r="B950" s="1"/>
      <c r="C950" s="1"/>
      <c r="D950" s="1"/>
      <c r="E950" s="1"/>
      <c r="F950" s="1"/>
      <c r="G950" s="5"/>
      <c r="H950" s="1"/>
      <c r="I950" s="1"/>
      <c r="J950" s="5"/>
      <c r="K950" s="1"/>
      <c r="L950" s="1"/>
      <c r="M950" s="5"/>
      <c r="N950" s="5"/>
      <c r="O950" s="5"/>
      <c r="P950" s="5"/>
      <c r="Q950" s="5"/>
      <c r="R950" s="5"/>
      <c r="S950" s="70"/>
      <c r="T950" s="70"/>
      <c r="U950" s="70"/>
      <c r="V950" s="18"/>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1"/>
      <c r="BA950" s="1"/>
    </row>
    <row r="951" spans="2:53">
      <c r="B951" s="1"/>
      <c r="C951" s="1"/>
      <c r="D951" s="1"/>
      <c r="E951" s="1"/>
      <c r="F951" s="1"/>
      <c r="G951" s="5"/>
      <c r="H951" s="1"/>
      <c r="I951" s="1"/>
      <c r="J951" s="5"/>
      <c r="K951" s="1"/>
      <c r="L951" s="1"/>
      <c r="M951" s="5"/>
      <c r="N951" s="5"/>
      <c r="O951" s="5"/>
      <c r="P951" s="5"/>
      <c r="Q951" s="5"/>
      <c r="R951" s="5"/>
      <c r="S951" s="70"/>
      <c r="T951" s="70"/>
      <c r="U951" s="70"/>
      <c r="V951" s="18"/>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1"/>
      <c r="BA951" s="1"/>
    </row>
    <row r="952" spans="2:53">
      <c r="B952" s="1"/>
      <c r="C952" s="1"/>
      <c r="D952" s="1"/>
      <c r="E952" s="1"/>
      <c r="F952" s="1"/>
      <c r="G952" s="5"/>
      <c r="H952" s="1"/>
      <c r="I952" s="1"/>
      <c r="J952" s="5"/>
      <c r="K952" s="1"/>
      <c r="L952" s="1"/>
      <c r="M952" s="5"/>
      <c r="N952" s="5"/>
      <c r="O952" s="5"/>
      <c r="P952" s="5"/>
      <c r="Q952" s="5"/>
      <c r="R952" s="5"/>
      <c r="S952" s="70"/>
      <c r="T952" s="70"/>
      <c r="U952" s="70"/>
      <c r="V952" s="18"/>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1"/>
      <c r="BA952" s="1"/>
    </row>
    <row r="953" spans="2:53">
      <c r="B953" s="1"/>
      <c r="C953" s="1"/>
      <c r="D953" s="1"/>
      <c r="E953" s="1"/>
      <c r="F953" s="1"/>
      <c r="G953" s="5"/>
      <c r="H953" s="1"/>
      <c r="I953" s="1"/>
      <c r="J953" s="5"/>
      <c r="K953" s="1"/>
      <c r="L953" s="1"/>
      <c r="M953" s="5"/>
      <c r="N953" s="5"/>
      <c r="O953" s="5"/>
      <c r="P953" s="5"/>
      <c r="Q953" s="5"/>
      <c r="R953" s="5"/>
      <c r="S953" s="70"/>
      <c r="T953" s="70"/>
      <c r="U953" s="70"/>
      <c r="V953" s="18"/>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1"/>
      <c r="BA953" s="1"/>
    </row>
    <row r="954" spans="2:53">
      <c r="B954" s="1"/>
      <c r="C954" s="1"/>
      <c r="D954" s="1"/>
      <c r="E954" s="1"/>
      <c r="F954" s="1"/>
      <c r="G954" s="5"/>
      <c r="H954" s="1"/>
      <c r="I954" s="1"/>
      <c r="J954" s="5"/>
      <c r="K954" s="1"/>
      <c r="L954" s="1"/>
      <c r="M954" s="5"/>
      <c r="N954" s="5"/>
      <c r="O954" s="5"/>
      <c r="P954" s="5"/>
      <c r="Q954" s="5"/>
      <c r="R954" s="5"/>
      <c r="S954" s="70"/>
      <c r="T954" s="70"/>
      <c r="U954" s="70"/>
      <c r="V954" s="18"/>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1"/>
      <c r="BA954" s="1"/>
    </row>
    <row r="955" spans="2:53">
      <c r="B955" s="1"/>
      <c r="C955" s="1"/>
      <c r="D955" s="1"/>
      <c r="E955" s="1"/>
      <c r="F955" s="1"/>
      <c r="G955" s="5"/>
      <c r="H955" s="1"/>
      <c r="I955" s="1"/>
      <c r="J955" s="5"/>
      <c r="K955" s="1"/>
      <c r="L955" s="1"/>
      <c r="M955" s="5"/>
      <c r="N955" s="5"/>
      <c r="O955" s="5"/>
      <c r="P955" s="5"/>
      <c r="Q955" s="5"/>
      <c r="R955" s="5"/>
      <c r="S955" s="70"/>
      <c r="T955" s="70"/>
      <c r="U955" s="70"/>
      <c r="V955" s="18"/>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1"/>
      <c r="BA955" s="1"/>
    </row>
    <row r="956" spans="2:53">
      <c r="B956" s="1"/>
      <c r="C956" s="1"/>
      <c r="D956" s="1"/>
      <c r="E956" s="1"/>
      <c r="F956" s="1"/>
      <c r="G956" s="5"/>
      <c r="H956" s="1"/>
      <c r="I956" s="1"/>
      <c r="J956" s="5"/>
      <c r="K956" s="1"/>
      <c r="L956" s="1"/>
      <c r="M956" s="5"/>
      <c r="N956" s="5"/>
      <c r="O956" s="5"/>
      <c r="P956" s="5"/>
      <c r="Q956" s="5"/>
      <c r="R956" s="5"/>
      <c r="S956" s="70"/>
      <c r="T956" s="70"/>
      <c r="U956" s="70"/>
      <c r="V956" s="18"/>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1"/>
      <c r="BA956" s="1"/>
    </row>
    <row r="957" spans="2:53">
      <c r="B957" s="1"/>
      <c r="C957" s="1"/>
      <c r="D957" s="1"/>
      <c r="E957" s="1"/>
      <c r="F957" s="1"/>
      <c r="G957" s="5"/>
      <c r="H957" s="1"/>
      <c r="I957" s="1"/>
      <c r="J957" s="5"/>
      <c r="K957" s="1"/>
      <c r="L957" s="1"/>
      <c r="M957" s="5"/>
      <c r="N957" s="5"/>
      <c r="O957" s="5"/>
      <c r="P957" s="5"/>
      <c r="Q957" s="5"/>
      <c r="R957" s="5"/>
      <c r="S957" s="70"/>
      <c r="T957" s="70"/>
      <c r="U957" s="70"/>
      <c r="V957" s="18"/>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1"/>
      <c r="BA957" s="1"/>
    </row>
    <row r="958" spans="2:53">
      <c r="B958" s="1"/>
      <c r="C958" s="1"/>
      <c r="D958" s="1"/>
      <c r="E958" s="1"/>
      <c r="F958" s="1"/>
      <c r="G958" s="5"/>
      <c r="H958" s="1"/>
      <c r="I958" s="1"/>
      <c r="J958" s="5"/>
      <c r="K958" s="1"/>
      <c r="L958" s="1"/>
      <c r="M958" s="5"/>
      <c r="N958" s="5"/>
      <c r="O958" s="5"/>
      <c r="P958" s="5"/>
      <c r="Q958" s="5"/>
      <c r="R958" s="5"/>
      <c r="S958" s="70"/>
      <c r="T958" s="70"/>
      <c r="U958" s="70"/>
      <c r="V958" s="18"/>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1"/>
      <c r="BA958" s="1"/>
    </row>
    <row r="959" spans="2:53">
      <c r="B959" s="1"/>
      <c r="C959" s="1"/>
      <c r="D959" s="1"/>
      <c r="E959" s="1"/>
      <c r="F959" s="1"/>
      <c r="G959" s="5"/>
      <c r="H959" s="1"/>
      <c r="I959" s="1"/>
      <c r="J959" s="5"/>
      <c r="K959" s="1"/>
      <c r="L959" s="1"/>
      <c r="M959" s="5"/>
      <c r="N959" s="5"/>
      <c r="O959" s="5"/>
      <c r="P959" s="5"/>
      <c r="Q959" s="5"/>
      <c r="R959" s="5"/>
      <c r="S959" s="70"/>
      <c r="T959" s="70"/>
      <c r="U959" s="70"/>
      <c r="V959" s="18"/>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1"/>
      <c r="BA959" s="1"/>
    </row>
    <row r="960" spans="2:53">
      <c r="B960" s="1"/>
      <c r="C960" s="1"/>
      <c r="D960" s="1"/>
      <c r="E960" s="1"/>
      <c r="F960" s="1"/>
      <c r="G960" s="5"/>
      <c r="H960" s="1"/>
      <c r="I960" s="1"/>
      <c r="J960" s="5"/>
      <c r="K960" s="1"/>
      <c r="L960" s="1"/>
      <c r="M960" s="5"/>
      <c r="N960" s="5"/>
      <c r="O960" s="5"/>
      <c r="P960" s="5"/>
      <c r="Q960" s="5"/>
      <c r="R960" s="5"/>
      <c r="S960" s="70"/>
      <c r="T960" s="70"/>
      <c r="U960" s="70"/>
      <c r="V960" s="18"/>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1"/>
      <c r="BA960" s="1"/>
    </row>
    <row r="961" spans="2:53">
      <c r="B961" s="1"/>
      <c r="C961" s="1"/>
      <c r="D961" s="1"/>
      <c r="E961" s="1"/>
      <c r="F961" s="1"/>
      <c r="G961" s="5"/>
      <c r="H961" s="1"/>
      <c r="I961" s="1"/>
      <c r="J961" s="5"/>
      <c r="K961" s="1"/>
      <c r="L961" s="1"/>
      <c r="M961" s="5"/>
      <c r="N961" s="5"/>
      <c r="O961" s="5"/>
      <c r="P961" s="5"/>
      <c r="Q961" s="5"/>
      <c r="R961" s="5"/>
      <c r="S961" s="70"/>
      <c r="T961" s="70"/>
      <c r="U961" s="70"/>
      <c r="V961" s="18"/>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1"/>
      <c r="BA961" s="1"/>
    </row>
    <row r="962" spans="2:53">
      <c r="B962" s="1"/>
      <c r="C962" s="1"/>
      <c r="D962" s="1"/>
      <c r="E962" s="1"/>
      <c r="F962" s="1"/>
      <c r="G962" s="5"/>
      <c r="H962" s="1"/>
      <c r="I962" s="1"/>
      <c r="J962" s="5"/>
      <c r="K962" s="1"/>
      <c r="L962" s="1"/>
      <c r="M962" s="5"/>
      <c r="N962" s="5"/>
      <c r="O962" s="5"/>
      <c r="P962" s="5"/>
      <c r="Q962" s="5"/>
      <c r="R962" s="5"/>
      <c r="S962" s="70"/>
      <c r="T962" s="70"/>
      <c r="U962" s="70"/>
      <c r="V962" s="18"/>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1"/>
      <c r="BA962" s="1"/>
    </row>
    <row r="963" spans="2:53">
      <c r="B963" s="1"/>
      <c r="C963" s="1"/>
      <c r="D963" s="1"/>
      <c r="E963" s="1"/>
      <c r="F963" s="1"/>
      <c r="G963" s="5"/>
      <c r="H963" s="1"/>
      <c r="I963" s="1"/>
      <c r="J963" s="5"/>
      <c r="K963" s="1"/>
      <c r="L963" s="1"/>
      <c r="M963" s="5"/>
      <c r="N963" s="5"/>
      <c r="O963" s="5"/>
      <c r="P963" s="5"/>
      <c r="Q963" s="5"/>
      <c r="R963" s="5"/>
      <c r="S963" s="70"/>
      <c r="T963" s="70"/>
      <c r="U963" s="70"/>
      <c r="V963" s="18"/>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1"/>
      <c r="BA963" s="1"/>
    </row>
    <row r="964" spans="2:53">
      <c r="B964" s="1"/>
      <c r="C964" s="1"/>
      <c r="D964" s="1"/>
      <c r="E964" s="1"/>
      <c r="F964" s="1"/>
      <c r="G964" s="5"/>
      <c r="H964" s="1"/>
      <c r="I964" s="1"/>
      <c r="J964" s="5"/>
      <c r="K964" s="1"/>
      <c r="L964" s="1"/>
      <c r="M964" s="5"/>
      <c r="N964" s="5"/>
      <c r="O964" s="5"/>
      <c r="P964" s="5"/>
      <c r="Q964" s="5"/>
      <c r="R964" s="5"/>
      <c r="S964" s="70"/>
      <c r="T964" s="70"/>
      <c r="U964" s="70"/>
      <c r="V964" s="18"/>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1"/>
      <c r="BA964" s="1"/>
    </row>
    <row r="965" spans="2:53">
      <c r="B965" s="1"/>
      <c r="C965" s="1"/>
      <c r="D965" s="1"/>
      <c r="E965" s="1"/>
      <c r="F965" s="1"/>
      <c r="G965" s="5"/>
      <c r="H965" s="1"/>
      <c r="I965" s="1"/>
      <c r="J965" s="5"/>
      <c r="K965" s="1"/>
      <c r="L965" s="1"/>
      <c r="M965" s="5"/>
      <c r="N965" s="5"/>
      <c r="O965" s="5"/>
      <c r="P965" s="5"/>
      <c r="Q965" s="5"/>
      <c r="R965" s="5"/>
      <c r="S965" s="70"/>
      <c r="T965" s="70"/>
      <c r="U965" s="70"/>
      <c r="V965" s="18"/>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1"/>
      <c r="BA965" s="1"/>
    </row>
    <row r="966" spans="2:53">
      <c r="B966" s="1"/>
      <c r="C966" s="1"/>
      <c r="D966" s="1"/>
      <c r="E966" s="1"/>
      <c r="F966" s="1"/>
      <c r="G966" s="5"/>
      <c r="H966" s="1"/>
      <c r="I966" s="1"/>
      <c r="J966" s="5"/>
      <c r="K966" s="1"/>
      <c r="L966" s="1"/>
      <c r="M966" s="5"/>
      <c r="N966" s="5"/>
      <c r="O966" s="5"/>
      <c r="P966" s="5"/>
      <c r="Q966" s="5"/>
      <c r="R966" s="5"/>
      <c r="S966" s="70"/>
      <c r="T966" s="70"/>
      <c r="U966" s="70"/>
      <c r="V966" s="18"/>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1"/>
      <c r="BA966" s="1"/>
    </row>
    <row r="967" spans="2:53">
      <c r="B967" s="1"/>
      <c r="C967" s="1"/>
      <c r="D967" s="1"/>
      <c r="E967" s="1"/>
      <c r="F967" s="1"/>
      <c r="G967" s="5"/>
      <c r="H967" s="1"/>
      <c r="I967" s="1"/>
      <c r="J967" s="5"/>
      <c r="K967" s="1"/>
      <c r="L967" s="1"/>
      <c r="M967" s="5"/>
      <c r="N967" s="5"/>
      <c r="O967" s="5"/>
      <c r="P967" s="5"/>
      <c r="Q967" s="5"/>
      <c r="R967" s="5"/>
      <c r="S967" s="70"/>
      <c r="T967" s="70"/>
      <c r="U967" s="70"/>
      <c r="V967" s="18"/>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1"/>
      <c r="BA967" s="1"/>
    </row>
    <row r="968" spans="2:53">
      <c r="B968" s="1"/>
      <c r="C968" s="1"/>
      <c r="D968" s="1"/>
      <c r="E968" s="1"/>
      <c r="F968" s="1"/>
      <c r="G968" s="5"/>
      <c r="H968" s="1"/>
      <c r="I968" s="1"/>
      <c r="J968" s="5"/>
      <c r="K968" s="1"/>
      <c r="L968" s="1"/>
      <c r="M968" s="5"/>
      <c r="N968" s="5"/>
      <c r="O968" s="5"/>
      <c r="P968" s="5"/>
      <c r="Q968" s="5"/>
      <c r="R968" s="5"/>
      <c r="S968" s="70"/>
      <c r="T968" s="70"/>
      <c r="U968" s="70"/>
      <c r="V968" s="18"/>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1"/>
      <c r="BA968" s="1"/>
    </row>
    <row r="969" spans="2:53">
      <c r="B969" s="1"/>
      <c r="C969" s="1"/>
      <c r="D969" s="1"/>
      <c r="E969" s="1"/>
      <c r="F969" s="1"/>
      <c r="G969" s="5"/>
      <c r="H969" s="1"/>
      <c r="I969" s="1"/>
      <c r="J969" s="5"/>
      <c r="K969" s="1"/>
      <c r="L969" s="1"/>
      <c r="M969" s="5"/>
      <c r="N969" s="5"/>
      <c r="O969" s="5"/>
      <c r="P969" s="5"/>
      <c r="Q969" s="5"/>
      <c r="R969" s="5"/>
      <c r="S969" s="70"/>
      <c r="T969" s="70"/>
      <c r="U969" s="70"/>
      <c r="V969" s="18"/>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1"/>
      <c r="BA969" s="1"/>
    </row>
    <row r="970" spans="2:53">
      <c r="B970" s="1"/>
      <c r="C970" s="1"/>
      <c r="D970" s="1"/>
      <c r="E970" s="1"/>
      <c r="F970" s="1"/>
      <c r="G970" s="5"/>
      <c r="H970" s="1"/>
      <c r="I970" s="1"/>
      <c r="J970" s="5"/>
      <c r="K970" s="1"/>
      <c r="L970" s="1"/>
      <c r="M970" s="5"/>
      <c r="N970" s="5"/>
      <c r="O970" s="5"/>
      <c r="P970" s="5"/>
      <c r="Q970" s="5"/>
      <c r="R970" s="5"/>
      <c r="S970" s="70"/>
      <c r="T970" s="70"/>
      <c r="U970" s="70"/>
      <c r="V970" s="18"/>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1"/>
      <c r="BA970" s="1"/>
    </row>
    <row r="971" spans="2:53">
      <c r="B971" s="1"/>
      <c r="C971" s="1"/>
      <c r="D971" s="1"/>
      <c r="E971" s="1"/>
      <c r="F971" s="1"/>
      <c r="G971" s="5"/>
      <c r="H971" s="1"/>
      <c r="I971" s="1"/>
      <c r="J971" s="5"/>
      <c r="K971" s="1"/>
      <c r="L971" s="1"/>
      <c r="M971" s="5"/>
      <c r="N971" s="5"/>
      <c r="O971" s="5"/>
      <c r="P971" s="5"/>
      <c r="Q971" s="5"/>
      <c r="R971" s="5"/>
      <c r="S971" s="70"/>
      <c r="T971" s="70"/>
      <c r="U971" s="70"/>
      <c r="V971" s="18"/>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1"/>
      <c r="BA971" s="1"/>
    </row>
    <row r="972" spans="2:53">
      <c r="B972" s="1"/>
      <c r="C972" s="1"/>
      <c r="D972" s="1"/>
      <c r="E972" s="1"/>
      <c r="F972" s="1"/>
      <c r="G972" s="5"/>
      <c r="H972" s="1"/>
      <c r="I972" s="1"/>
      <c r="J972" s="5"/>
      <c r="K972" s="1"/>
      <c r="L972" s="1"/>
      <c r="M972" s="5"/>
      <c r="N972" s="5"/>
      <c r="O972" s="5"/>
      <c r="P972" s="5"/>
      <c r="Q972" s="5"/>
      <c r="R972" s="5"/>
      <c r="S972" s="70"/>
      <c r="T972" s="70"/>
      <c r="U972" s="70"/>
      <c r="V972" s="18"/>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1"/>
      <c r="BA972" s="1"/>
    </row>
    <row r="973" spans="2:53">
      <c r="B973" s="1"/>
      <c r="C973" s="1"/>
      <c r="D973" s="1"/>
      <c r="E973" s="1"/>
      <c r="F973" s="1"/>
      <c r="G973" s="5"/>
      <c r="H973" s="1"/>
      <c r="I973" s="1"/>
      <c r="J973" s="5"/>
      <c r="K973" s="1"/>
      <c r="L973" s="1"/>
      <c r="M973" s="5"/>
      <c r="N973" s="5"/>
      <c r="O973" s="5"/>
      <c r="P973" s="5"/>
      <c r="Q973" s="5"/>
      <c r="R973" s="5"/>
      <c r="S973" s="70"/>
      <c r="T973" s="70"/>
      <c r="U973" s="70"/>
      <c r="V973" s="18"/>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1"/>
      <c r="BA973" s="1"/>
    </row>
    <row r="974" spans="2:53">
      <c r="B974" s="1"/>
      <c r="C974" s="1"/>
      <c r="D974" s="1"/>
      <c r="E974" s="1"/>
      <c r="F974" s="1"/>
      <c r="G974" s="5"/>
      <c r="H974" s="1"/>
      <c r="I974" s="1"/>
      <c r="J974" s="5"/>
      <c r="K974" s="1"/>
      <c r="L974" s="1"/>
      <c r="M974" s="5"/>
      <c r="N974" s="5"/>
      <c r="O974" s="5"/>
      <c r="P974" s="5"/>
      <c r="Q974" s="5"/>
      <c r="R974" s="5"/>
      <c r="S974" s="70"/>
      <c r="T974" s="70"/>
      <c r="U974" s="70"/>
      <c r="V974" s="18"/>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1"/>
      <c r="BA974" s="1"/>
    </row>
    <row r="975" spans="2:53">
      <c r="B975" s="1"/>
      <c r="C975" s="1"/>
      <c r="D975" s="1"/>
      <c r="E975" s="1"/>
      <c r="F975" s="1"/>
      <c r="G975" s="5"/>
      <c r="H975" s="1"/>
      <c r="I975" s="1"/>
      <c r="J975" s="5"/>
      <c r="K975" s="1"/>
      <c r="L975" s="1"/>
      <c r="M975" s="5"/>
      <c r="N975" s="5"/>
      <c r="O975" s="5"/>
      <c r="P975" s="5"/>
      <c r="Q975" s="5"/>
      <c r="R975" s="5"/>
      <c r="S975" s="70"/>
      <c r="T975" s="70"/>
      <c r="U975" s="70"/>
      <c r="V975" s="18"/>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1"/>
      <c r="BA975" s="1"/>
    </row>
    <row r="976" spans="2:53">
      <c r="B976" s="1"/>
      <c r="C976" s="1"/>
      <c r="D976" s="1"/>
      <c r="E976" s="1"/>
      <c r="F976" s="1"/>
      <c r="G976" s="5"/>
      <c r="H976" s="1"/>
      <c r="I976" s="1"/>
      <c r="J976" s="5"/>
      <c r="K976" s="1"/>
      <c r="L976" s="1"/>
      <c r="M976" s="5"/>
      <c r="N976" s="5"/>
      <c r="O976" s="5"/>
      <c r="P976" s="5"/>
      <c r="Q976" s="5"/>
      <c r="R976" s="5"/>
      <c r="S976" s="70"/>
      <c r="T976" s="70"/>
      <c r="U976" s="70"/>
      <c r="V976" s="18"/>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1"/>
      <c r="BA976" s="1"/>
    </row>
    <row r="977" spans="2:53">
      <c r="B977" s="1"/>
      <c r="C977" s="1"/>
      <c r="D977" s="1"/>
      <c r="E977" s="1"/>
      <c r="F977" s="1"/>
      <c r="G977" s="5"/>
      <c r="H977" s="1"/>
      <c r="I977" s="1"/>
      <c r="J977" s="5"/>
      <c r="K977" s="1"/>
      <c r="L977" s="1"/>
      <c r="M977" s="5"/>
      <c r="N977" s="5"/>
      <c r="O977" s="5"/>
      <c r="P977" s="5"/>
      <c r="Q977" s="5"/>
      <c r="R977" s="5"/>
      <c r="S977" s="70"/>
      <c r="T977" s="70"/>
      <c r="U977" s="70"/>
      <c r="V977" s="18"/>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1"/>
      <c r="BA977" s="1"/>
    </row>
    <row r="978" spans="2:53">
      <c r="B978" s="1"/>
      <c r="C978" s="1"/>
      <c r="D978" s="1"/>
      <c r="E978" s="1"/>
      <c r="F978" s="1"/>
      <c r="G978" s="5"/>
      <c r="H978" s="1"/>
      <c r="I978" s="1"/>
      <c r="J978" s="5"/>
      <c r="K978" s="1"/>
      <c r="L978" s="1"/>
      <c r="M978" s="5"/>
      <c r="N978" s="5"/>
      <c r="O978" s="5"/>
      <c r="P978" s="5"/>
      <c r="Q978" s="5"/>
      <c r="R978" s="5"/>
      <c r="S978" s="70"/>
      <c r="T978" s="70"/>
      <c r="U978" s="70"/>
      <c r="V978" s="18"/>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1"/>
      <c r="BA978" s="1"/>
    </row>
    <row r="979" spans="2:53">
      <c r="B979" s="1"/>
      <c r="C979" s="1"/>
      <c r="D979" s="1"/>
      <c r="E979" s="1"/>
      <c r="F979" s="1"/>
      <c r="G979" s="5"/>
      <c r="H979" s="1"/>
      <c r="I979" s="1"/>
      <c r="J979" s="5"/>
      <c r="K979" s="1"/>
      <c r="L979" s="1"/>
      <c r="M979" s="5"/>
      <c r="N979" s="5"/>
      <c r="O979" s="5"/>
      <c r="P979" s="5"/>
      <c r="Q979" s="5"/>
      <c r="R979" s="5"/>
      <c r="S979" s="70"/>
      <c r="T979" s="70"/>
      <c r="U979" s="70"/>
      <c r="V979" s="18"/>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1"/>
      <c r="BA979" s="1"/>
    </row>
    <row r="980" spans="2:53">
      <c r="B980" s="1"/>
      <c r="C980" s="1"/>
      <c r="D980" s="1"/>
      <c r="E980" s="1"/>
      <c r="F980" s="1"/>
      <c r="G980" s="5"/>
      <c r="H980" s="1"/>
      <c r="I980" s="1"/>
      <c r="J980" s="5"/>
      <c r="K980" s="1"/>
      <c r="L980" s="1"/>
      <c r="M980" s="5"/>
      <c r="N980" s="5"/>
      <c r="O980" s="5"/>
      <c r="P980" s="5"/>
      <c r="Q980" s="5"/>
      <c r="R980" s="5"/>
      <c r="S980" s="70"/>
      <c r="T980" s="70"/>
      <c r="U980" s="70"/>
      <c r="V980" s="18"/>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1"/>
      <c r="BA980" s="1"/>
    </row>
    <row r="981" spans="2:53">
      <c r="B981" s="1"/>
      <c r="C981" s="1"/>
      <c r="D981" s="1"/>
      <c r="E981" s="1"/>
      <c r="F981" s="1"/>
      <c r="G981" s="5"/>
      <c r="H981" s="1"/>
      <c r="I981" s="1"/>
      <c r="J981" s="5"/>
      <c r="K981" s="1"/>
      <c r="L981" s="1"/>
      <c r="M981" s="5"/>
      <c r="N981" s="5"/>
      <c r="O981" s="5"/>
      <c r="P981" s="5"/>
      <c r="Q981" s="5"/>
      <c r="R981" s="5"/>
      <c r="S981" s="70"/>
      <c r="T981" s="70"/>
      <c r="U981" s="70"/>
      <c r="V981" s="18"/>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1"/>
      <c r="BA981" s="1"/>
    </row>
    <row r="982" spans="2:53">
      <c r="B982" s="1"/>
      <c r="C982" s="1"/>
      <c r="D982" s="1"/>
      <c r="E982" s="1"/>
      <c r="F982" s="1"/>
      <c r="G982" s="5"/>
      <c r="H982" s="1"/>
      <c r="I982" s="1"/>
      <c r="J982" s="5"/>
      <c r="K982" s="1"/>
      <c r="L982" s="1"/>
      <c r="M982" s="5"/>
      <c r="N982" s="5"/>
      <c r="O982" s="5"/>
      <c r="P982" s="5"/>
      <c r="Q982" s="5"/>
      <c r="R982" s="5"/>
      <c r="S982" s="70"/>
      <c r="T982" s="70"/>
      <c r="U982" s="70"/>
      <c r="V982" s="18"/>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1"/>
      <c r="BA982" s="1"/>
    </row>
    <row r="983" spans="2:53">
      <c r="B983" s="1"/>
      <c r="C983" s="1"/>
      <c r="D983" s="1"/>
      <c r="E983" s="1"/>
      <c r="F983" s="1"/>
      <c r="G983" s="5"/>
      <c r="H983" s="1"/>
      <c r="I983" s="1"/>
      <c r="J983" s="5"/>
      <c r="K983" s="1"/>
      <c r="L983" s="1"/>
      <c r="M983" s="5"/>
      <c r="N983" s="5"/>
      <c r="O983" s="5"/>
      <c r="P983" s="5"/>
      <c r="Q983" s="5"/>
      <c r="R983" s="5"/>
      <c r="S983" s="70"/>
      <c r="T983" s="70"/>
      <c r="U983" s="70"/>
      <c r="V983" s="18"/>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1"/>
      <c r="BA983" s="1"/>
    </row>
    <row r="984" spans="2:53">
      <c r="B984" s="1"/>
      <c r="C984" s="1"/>
      <c r="D984" s="1"/>
      <c r="E984" s="1"/>
      <c r="F984" s="1"/>
      <c r="G984" s="5"/>
      <c r="H984" s="1"/>
      <c r="I984" s="1"/>
      <c r="J984" s="5"/>
      <c r="K984" s="1"/>
      <c r="L984" s="1"/>
      <c r="M984" s="5"/>
      <c r="N984" s="5"/>
      <c r="O984" s="5"/>
      <c r="P984" s="5"/>
      <c r="Q984" s="5"/>
      <c r="R984" s="5"/>
      <c r="S984" s="70"/>
      <c r="T984" s="70"/>
      <c r="U984" s="70"/>
      <c r="V984" s="18"/>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1"/>
      <c r="BA984" s="1"/>
    </row>
    <row r="985" spans="2:53">
      <c r="B985" s="1"/>
      <c r="C985" s="1"/>
      <c r="D985" s="1"/>
      <c r="E985" s="1"/>
      <c r="F985" s="1"/>
      <c r="G985" s="5"/>
      <c r="H985" s="1"/>
      <c r="I985" s="1"/>
      <c r="J985" s="5"/>
      <c r="K985" s="1"/>
      <c r="L985" s="1"/>
      <c r="M985" s="5"/>
      <c r="N985" s="5"/>
      <c r="O985" s="5"/>
      <c r="P985" s="5"/>
      <c r="Q985" s="5"/>
      <c r="R985" s="5"/>
      <c r="S985" s="70"/>
      <c r="T985" s="70"/>
      <c r="U985" s="70"/>
      <c r="V985" s="18"/>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1"/>
      <c r="BA985" s="1"/>
    </row>
    <row r="986" spans="2:53">
      <c r="B986" s="1"/>
      <c r="C986" s="1"/>
      <c r="D986" s="1"/>
      <c r="E986" s="1"/>
      <c r="F986" s="1"/>
      <c r="G986" s="5"/>
      <c r="H986" s="1"/>
      <c r="I986" s="1"/>
      <c r="J986" s="5"/>
      <c r="K986" s="1"/>
      <c r="L986" s="1"/>
      <c r="M986" s="5"/>
      <c r="N986" s="5"/>
      <c r="O986" s="5"/>
      <c r="P986" s="5"/>
      <c r="Q986" s="5"/>
      <c r="R986" s="5"/>
      <c r="S986" s="70"/>
      <c r="T986" s="70"/>
      <c r="U986" s="70"/>
      <c r="V986" s="18"/>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1"/>
      <c r="BA986" s="1"/>
    </row>
    <row r="987" spans="2:53">
      <c r="B987" s="1"/>
      <c r="C987" s="1"/>
      <c r="D987" s="1"/>
      <c r="E987" s="1"/>
      <c r="F987" s="1"/>
      <c r="G987" s="5"/>
      <c r="H987" s="1"/>
      <c r="I987" s="1"/>
      <c r="J987" s="5"/>
      <c r="K987" s="1"/>
      <c r="L987" s="1"/>
      <c r="M987" s="5"/>
      <c r="N987" s="5"/>
      <c r="O987" s="5"/>
      <c r="P987" s="5"/>
      <c r="Q987" s="5"/>
      <c r="R987" s="5"/>
      <c r="S987" s="70"/>
      <c r="T987" s="70"/>
      <c r="U987" s="70"/>
      <c r="V987" s="18"/>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1"/>
      <c r="BA987" s="1"/>
    </row>
    <row r="988" spans="2:53">
      <c r="B988" s="1"/>
      <c r="C988" s="1"/>
      <c r="D988" s="1"/>
      <c r="E988" s="1"/>
      <c r="F988" s="1"/>
      <c r="G988" s="5"/>
      <c r="H988" s="1"/>
      <c r="I988" s="1"/>
      <c r="J988" s="5"/>
      <c r="K988" s="1"/>
      <c r="L988" s="1"/>
      <c r="M988" s="5"/>
      <c r="N988" s="5"/>
      <c r="O988" s="5"/>
      <c r="P988" s="5"/>
      <c r="Q988" s="5"/>
      <c r="R988" s="5"/>
      <c r="S988" s="70"/>
      <c r="T988" s="70"/>
      <c r="U988" s="70"/>
      <c r="V988" s="18"/>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1"/>
      <c r="BA988" s="1"/>
    </row>
    <row r="989" spans="2:53">
      <c r="B989" s="1"/>
      <c r="C989" s="1"/>
      <c r="D989" s="1"/>
      <c r="E989" s="1"/>
      <c r="F989" s="1"/>
      <c r="G989" s="5"/>
      <c r="H989" s="1"/>
      <c r="I989" s="1"/>
      <c r="J989" s="5"/>
      <c r="K989" s="1"/>
      <c r="L989" s="1"/>
      <c r="M989" s="5"/>
      <c r="N989" s="5"/>
      <c r="O989" s="5"/>
      <c r="P989" s="5"/>
      <c r="Q989" s="5"/>
      <c r="R989" s="5"/>
      <c r="S989" s="70"/>
      <c r="T989" s="70"/>
      <c r="U989" s="70"/>
      <c r="V989" s="18"/>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1"/>
      <c r="BA989" s="1"/>
    </row>
    <row r="990" spans="2:53">
      <c r="B990" s="1"/>
      <c r="C990" s="1"/>
      <c r="D990" s="1"/>
      <c r="E990" s="1"/>
      <c r="F990" s="1"/>
      <c r="G990" s="5"/>
      <c r="H990" s="1"/>
      <c r="I990" s="1"/>
      <c r="J990" s="5"/>
      <c r="K990" s="1"/>
      <c r="L990" s="1"/>
      <c r="M990" s="5"/>
      <c r="N990" s="5"/>
      <c r="O990" s="5"/>
      <c r="P990" s="5"/>
      <c r="Q990" s="5"/>
      <c r="R990" s="5"/>
      <c r="S990" s="70"/>
      <c r="T990" s="70"/>
      <c r="U990" s="70"/>
      <c r="V990" s="18"/>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1"/>
      <c r="BA990" s="1"/>
    </row>
    <row r="991" spans="2:53">
      <c r="B991" s="1"/>
      <c r="C991" s="1"/>
      <c r="D991" s="1"/>
      <c r="E991" s="1"/>
      <c r="F991" s="1"/>
      <c r="G991" s="5"/>
      <c r="H991" s="1"/>
      <c r="I991" s="1"/>
      <c r="J991" s="5"/>
      <c r="K991" s="1"/>
      <c r="L991" s="1"/>
      <c r="M991" s="5"/>
      <c r="N991" s="5"/>
      <c r="O991" s="5"/>
      <c r="P991" s="5"/>
      <c r="Q991" s="5"/>
      <c r="R991" s="5"/>
      <c r="S991" s="70"/>
      <c r="T991" s="70"/>
      <c r="U991" s="70"/>
      <c r="V991" s="18"/>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1"/>
      <c r="BA991" s="1"/>
    </row>
    <row r="992" spans="2:53">
      <c r="B992" s="1"/>
      <c r="C992" s="1"/>
      <c r="D992" s="1"/>
      <c r="E992" s="1"/>
      <c r="F992" s="1"/>
      <c r="G992" s="5"/>
      <c r="H992" s="1"/>
      <c r="I992" s="1"/>
      <c r="J992" s="5"/>
      <c r="K992" s="1"/>
      <c r="L992" s="1"/>
      <c r="M992" s="5"/>
      <c r="N992" s="5"/>
      <c r="O992" s="5"/>
      <c r="P992" s="5"/>
      <c r="Q992" s="5"/>
      <c r="R992" s="5"/>
      <c r="S992" s="70"/>
      <c r="T992" s="70"/>
      <c r="U992" s="70"/>
      <c r="V992" s="18"/>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1"/>
      <c r="BA992" s="1"/>
    </row>
    <row r="993" spans="2:53">
      <c r="B993" s="1"/>
      <c r="C993" s="1"/>
      <c r="D993" s="1"/>
      <c r="E993" s="1"/>
      <c r="F993" s="1"/>
      <c r="G993" s="5"/>
      <c r="H993" s="1"/>
      <c r="I993" s="1"/>
      <c r="J993" s="5"/>
      <c r="K993" s="1"/>
      <c r="L993" s="1"/>
      <c r="M993" s="5"/>
      <c r="N993" s="5"/>
      <c r="O993" s="5"/>
      <c r="P993" s="5"/>
      <c r="Q993" s="5"/>
      <c r="R993" s="5"/>
      <c r="S993" s="70"/>
      <c r="T993" s="70"/>
      <c r="U993" s="70"/>
      <c r="V993" s="18"/>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1"/>
      <c r="BA993" s="1"/>
    </row>
    <row r="994" spans="2:53">
      <c r="B994" s="1"/>
      <c r="C994" s="1"/>
      <c r="D994" s="1"/>
      <c r="E994" s="1"/>
      <c r="F994" s="1"/>
      <c r="G994" s="5"/>
      <c r="H994" s="1"/>
      <c r="I994" s="1"/>
      <c r="J994" s="5"/>
      <c r="K994" s="1"/>
      <c r="L994" s="1"/>
      <c r="M994" s="5"/>
      <c r="N994" s="5"/>
      <c r="O994" s="5"/>
      <c r="P994" s="5"/>
      <c r="Q994" s="5"/>
      <c r="R994" s="5"/>
      <c r="S994" s="70"/>
      <c r="T994" s="70"/>
      <c r="U994" s="70"/>
      <c r="V994" s="18"/>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1"/>
      <c r="BA994" s="1"/>
    </row>
    <row r="995" spans="2:53">
      <c r="B995" s="1"/>
      <c r="C995" s="1"/>
      <c r="D995" s="1"/>
      <c r="E995" s="1"/>
      <c r="F995" s="1"/>
      <c r="G995" s="5"/>
      <c r="H995" s="1"/>
      <c r="I995" s="1"/>
      <c r="J995" s="5"/>
      <c r="K995" s="1"/>
      <c r="L995" s="1"/>
      <c r="M995" s="5"/>
      <c r="N995" s="5"/>
      <c r="O995" s="5"/>
      <c r="P995" s="5"/>
      <c r="Q995" s="5"/>
      <c r="R995" s="5"/>
      <c r="S995" s="70"/>
      <c r="T995" s="70"/>
      <c r="U995" s="70"/>
      <c r="V995" s="18"/>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1"/>
      <c r="BA995" s="1"/>
    </row>
    <row r="996" spans="2:53">
      <c r="B996" s="1"/>
      <c r="C996" s="1"/>
      <c r="D996" s="1"/>
      <c r="E996" s="1"/>
      <c r="F996" s="1"/>
      <c r="G996" s="5"/>
      <c r="H996" s="1"/>
      <c r="I996" s="1"/>
      <c r="J996" s="5"/>
      <c r="K996" s="1"/>
      <c r="L996" s="1"/>
      <c r="M996" s="5"/>
      <c r="N996" s="5"/>
      <c r="O996" s="5"/>
      <c r="P996" s="5"/>
      <c r="Q996" s="5"/>
      <c r="R996" s="5"/>
      <c r="S996" s="70"/>
      <c r="T996" s="70"/>
      <c r="U996" s="70"/>
      <c r="V996" s="18"/>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1"/>
      <c r="BA996" s="1"/>
    </row>
    <row r="997" spans="2:53">
      <c r="B997" s="1"/>
      <c r="C997" s="1"/>
      <c r="D997" s="1"/>
      <c r="E997" s="1"/>
      <c r="F997" s="1"/>
      <c r="G997" s="5"/>
      <c r="H997" s="1"/>
      <c r="I997" s="1"/>
      <c r="J997" s="5"/>
      <c r="K997" s="1"/>
      <c r="L997" s="1"/>
      <c r="M997" s="5"/>
      <c r="N997" s="5"/>
      <c r="O997" s="5"/>
      <c r="P997" s="5"/>
      <c r="Q997" s="5"/>
      <c r="R997" s="5"/>
      <c r="S997" s="70"/>
      <c r="T997" s="70"/>
      <c r="U997" s="70"/>
      <c r="V997" s="18"/>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1"/>
      <c r="BA997" s="1"/>
    </row>
    <row r="998" spans="2:53">
      <c r="B998" s="1"/>
      <c r="C998" s="1"/>
      <c r="D998" s="1"/>
      <c r="E998" s="1"/>
      <c r="F998" s="1"/>
      <c r="G998" s="5"/>
      <c r="H998" s="1"/>
      <c r="I998" s="1"/>
      <c r="J998" s="5"/>
      <c r="K998" s="1"/>
      <c r="L998" s="1"/>
      <c r="M998" s="5"/>
      <c r="N998" s="5"/>
      <c r="O998" s="5"/>
      <c r="P998" s="5"/>
      <c r="Q998" s="5"/>
      <c r="R998" s="5"/>
      <c r="S998" s="70"/>
      <c r="T998" s="70"/>
      <c r="U998" s="70"/>
      <c r="V998" s="18"/>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1"/>
      <c r="BA998" s="1"/>
    </row>
    <row r="999" spans="2:53">
      <c r="B999" s="1"/>
      <c r="C999" s="1"/>
      <c r="D999" s="1"/>
      <c r="E999" s="1"/>
      <c r="F999" s="1"/>
      <c r="G999" s="5"/>
      <c r="H999" s="1"/>
      <c r="I999" s="1"/>
      <c r="J999" s="5"/>
      <c r="K999" s="1"/>
      <c r="L999" s="1"/>
      <c r="M999" s="5"/>
      <c r="N999" s="5"/>
      <c r="O999" s="5"/>
      <c r="P999" s="5"/>
      <c r="Q999" s="5"/>
      <c r="R999" s="5"/>
      <c r="S999" s="70"/>
      <c r="T999" s="70"/>
      <c r="U999" s="70"/>
      <c r="V999" s="18"/>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1"/>
      <c r="BA999" s="1"/>
    </row>
    <row r="1000" spans="2:53">
      <c r="B1000" s="1"/>
      <c r="C1000" s="1"/>
      <c r="D1000" s="1"/>
      <c r="E1000" s="1"/>
      <c r="F1000" s="1"/>
      <c r="G1000" s="5"/>
      <c r="H1000" s="1"/>
      <c r="I1000" s="1"/>
      <c r="J1000" s="5"/>
      <c r="K1000" s="1"/>
      <c r="L1000" s="1"/>
      <c r="M1000" s="5"/>
      <c r="N1000" s="5"/>
      <c r="O1000" s="5"/>
      <c r="P1000" s="5"/>
      <c r="Q1000" s="5"/>
      <c r="R1000" s="5"/>
      <c r="S1000" s="70"/>
      <c r="T1000" s="70"/>
      <c r="U1000" s="70"/>
      <c r="V1000" s="18"/>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1"/>
      <c r="BA1000" s="1"/>
    </row>
    <row r="1001" spans="2:53">
      <c r="B1001" s="1"/>
      <c r="C1001" s="1"/>
      <c r="D1001" s="1"/>
      <c r="E1001" s="1"/>
      <c r="F1001" s="1"/>
      <c r="G1001" s="5"/>
      <c r="H1001" s="1"/>
      <c r="I1001" s="1"/>
      <c r="J1001" s="5"/>
      <c r="K1001" s="1"/>
      <c r="L1001" s="1"/>
      <c r="M1001" s="5"/>
      <c r="N1001" s="5"/>
      <c r="O1001" s="5"/>
      <c r="P1001" s="5"/>
      <c r="Q1001" s="5"/>
      <c r="R1001" s="5"/>
      <c r="S1001" s="70"/>
      <c r="T1001" s="70"/>
      <c r="U1001" s="70"/>
      <c r="V1001" s="18"/>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1"/>
      <c r="BA1001" s="1"/>
    </row>
    <row r="1002" spans="2:53">
      <c r="B1002" s="1"/>
      <c r="C1002" s="1"/>
      <c r="D1002" s="1"/>
      <c r="E1002" s="1"/>
      <c r="F1002" s="1"/>
      <c r="G1002" s="5"/>
      <c r="H1002" s="1"/>
      <c r="I1002" s="1"/>
      <c r="J1002" s="5"/>
      <c r="K1002" s="1"/>
      <c r="L1002" s="1"/>
      <c r="M1002" s="5"/>
      <c r="N1002" s="5"/>
      <c r="O1002" s="5"/>
      <c r="P1002" s="5"/>
      <c r="Q1002" s="5"/>
      <c r="R1002" s="5"/>
      <c r="S1002" s="70"/>
      <c r="T1002" s="70"/>
      <c r="U1002" s="70"/>
      <c r="V1002" s="18"/>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1"/>
      <c r="BA1002" s="1"/>
    </row>
    <row r="1003" spans="2:53">
      <c r="B1003" s="1"/>
      <c r="C1003" s="1"/>
      <c r="D1003" s="1"/>
      <c r="E1003" s="1"/>
      <c r="F1003" s="1"/>
      <c r="G1003" s="5"/>
      <c r="H1003" s="1"/>
      <c r="I1003" s="1"/>
      <c r="J1003" s="5"/>
      <c r="K1003" s="1"/>
      <c r="L1003" s="1"/>
      <c r="M1003" s="5"/>
      <c r="N1003" s="5"/>
      <c r="O1003" s="5"/>
      <c r="P1003" s="5"/>
      <c r="Q1003" s="5"/>
      <c r="R1003" s="5"/>
      <c r="S1003" s="70"/>
      <c r="T1003" s="70"/>
      <c r="U1003" s="70"/>
      <c r="V1003" s="18"/>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1"/>
      <c r="BA1003" s="1"/>
    </row>
    <row r="1004" spans="2:53">
      <c r="B1004" s="1"/>
      <c r="C1004" s="1"/>
      <c r="D1004" s="1"/>
      <c r="E1004" s="1"/>
      <c r="F1004" s="1"/>
      <c r="G1004" s="5"/>
      <c r="H1004" s="1"/>
      <c r="I1004" s="1"/>
      <c r="J1004" s="5"/>
      <c r="K1004" s="1"/>
      <c r="L1004" s="1"/>
      <c r="M1004" s="5"/>
      <c r="N1004" s="5"/>
      <c r="O1004" s="5"/>
      <c r="P1004" s="5"/>
      <c r="Q1004" s="5"/>
      <c r="R1004" s="5"/>
      <c r="S1004" s="70"/>
      <c r="T1004" s="70"/>
      <c r="U1004" s="70"/>
      <c r="V1004" s="18"/>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1"/>
      <c r="BA1004" s="1"/>
    </row>
    <row r="1005" spans="2:53">
      <c r="B1005" s="1"/>
      <c r="C1005" s="1"/>
      <c r="D1005" s="1"/>
      <c r="E1005" s="1"/>
      <c r="F1005" s="1"/>
      <c r="G1005" s="5"/>
      <c r="H1005" s="1"/>
      <c r="I1005" s="1"/>
      <c r="J1005" s="5"/>
      <c r="K1005" s="1"/>
      <c r="L1005" s="1"/>
      <c r="M1005" s="5"/>
      <c r="N1005" s="5"/>
      <c r="O1005" s="5"/>
      <c r="P1005" s="5"/>
      <c r="Q1005" s="5"/>
      <c r="R1005" s="5"/>
      <c r="S1005" s="70"/>
      <c r="T1005" s="70"/>
      <c r="U1005" s="70"/>
      <c r="V1005" s="18"/>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1"/>
      <c r="BA1005" s="1"/>
    </row>
    <row r="1006" spans="2:53">
      <c r="B1006" s="1"/>
      <c r="C1006" s="1"/>
      <c r="D1006" s="1"/>
      <c r="E1006" s="1"/>
      <c r="F1006" s="1"/>
      <c r="G1006" s="5"/>
      <c r="H1006" s="1"/>
      <c r="I1006" s="1"/>
      <c r="J1006" s="5"/>
      <c r="K1006" s="1"/>
      <c r="L1006" s="1"/>
      <c r="M1006" s="5"/>
      <c r="N1006" s="5"/>
      <c r="O1006" s="5"/>
      <c r="P1006" s="5"/>
      <c r="Q1006" s="5"/>
      <c r="R1006" s="5"/>
      <c r="S1006" s="70"/>
      <c r="T1006" s="70"/>
      <c r="U1006" s="70"/>
      <c r="V1006" s="18"/>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1"/>
      <c r="BA1006" s="1"/>
    </row>
    <row r="1007" spans="2:53">
      <c r="B1007" s="1"/>
      <c r="C1007" s="1"/>
      <c r="D1007" s="1"/>
      <c r="E1007" s="1"/>
      <c r="F1007" s="1"/>
      <c r="G1007" s="5"/>
      <c r="H1007" s="1"/>
      <c r="I1007" s="1"/>
      <c r="J1007" s="5"/>
      <c r="K1007" s="1"/>
      <c r="L1007" s="1"/>
      <c r="M1007" s="5"/>
      <c r="N1007" s="5"/>
      <c r="O1007" s="5"/>
      <c r="P1007" s="5"/>
      <c r="Q1007" s="5"/>
      <c r="R1007" s="5"/>
      <c r="S1007" s="70"/>
      <c r="T1007" s="70"/>
      <c r="U1007" s="70"/>
      <c r="V1007" s="18"/>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1"/>
      <c r="BA1007" s="1"/>
    </row>
    <row r="1008" spans="2:53">
      <c r="B1008" s="1"/>
      <c r="C1008" s="1"/>
      <c r="D1008" s="1"/>
      <c r="E1008" s="1"/>
      <c r="F1008" s="1"/>
      <c r="G1008" s="5"/>
      <c r="H1008" s="1"/>
      <c r="I1008" s="1"/>
      <c r="J1008" s="5"/>
      <c r="K1008" s="1"/>
      <c r="L1008" s="1"/>
      <c r="M1008" s="5"/>
      <c r="N1008" s="5"/>
      <c r="O1008" s="5"/>
      <c r="P1008" s="5"/>
      <c r="Q1008" s="5"/>
      <c r="R1008" s="5"/>
      <c r="S1008" s="70"/>
      <c r="T1008" s="70"/>
      <c r="U1008" s="70"/>
      <c r="V1008" s="18"/>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1"/>
      <c r="BA1008" s="1"/>
    </row>
    <row r="1009" spans="2:53">
      <c r="B1009" s="1"/>
      <c r="C1009" s="1"/>
      <c r="D1009" s="1"/>
      <c r="E1009" s="1"/>
      <c r="F1009" s="1"/>
      <c r="G1009" s="5"/>
      <c r="H1009" s="1"/>
      <c r="I1009" s="1"/>
      <c r="J1009" s="5"/>
      <c r="K1009" s="1"/>
      <c r="L1009" s="1"/>
      <c r="M1009" s="5"/>
      <c r="N1009" s="5"/>
      <c r="O1009" s="5"/>
      <c r="P1009" s="5"/>
      <c r="Q1009" s="5"/>
      <c r="R1009" s="5"/>
      <c r="S1009" s="70"/>
      <c r="T1009" s="70"/>
      <c r="U1009" s="70"/>
      <c r="V1009" s="18"/>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1"/>
      <c r="BA1009" s="1"/>
    </row>
    <row r="1010" spans="2:53">
      <c r="B1010" s="1"/>
      <c r="C1010" s="1"/>
      <c r="D1010" s="1"/>
      <c r="E1010" s="1"/>
      <c r="F1010" s="1"/>
      <c r="G1010" s="5"/>
      <c r="H1010" s="1"/>
      <c r="I1010" s="1"/>
      <c r="J1010" s="5"/>
      <c r="K1010" s="1"/>
      <c r="L1010" s="1"/>
      <c r="M1010" s="5"/>
      <c r="N1010" s="5"/>
      <c r="O1010" s="5"/>
      <c r="P1010" s="5"/>
      <c r="Q1010" s="5"/>
      <c r="R1010" s="5"/>
      <c r="S1010" s="70"/>
      <c r="T1010" s="70"/>
      <c r="U1010" s="70"/>
      <c r="V1010" s="18"/>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1"/>
      <c r="BA1010" s="1"/>
    </row>
    <row r="1011" spans="2:53">
      <c r="B1011" s="1"/>
      <c r="C1011" s="1"/>
      <c r="D1011" s="1"/>
      <c r="E1011" s="1"/>
      <c r="F1011" s="1"/>
      <c r="G1011" s="5"/>
      <c r="H1011" s="1"/>
      <c r="I1011" s="1"/>
      <c r="J1011" s="5"/>
      <c r="K1011" s="1"/>
      <c r="L1011" s="1"/>
      <c r="M1011" s="5"/>
      <c r="N1011" s="5"/>
      <c r="O1011" s="5"/>
      <c r="P1011" s="5"/>
      <c r="Q1011" s="5"/>
      <c r="R1011" s="5"/>
      <c r="S1011" s="70"/>
      <c r="T1011" s="70"/>
      <c r="U1011" s="70"/>
      <c r="V1011" s="18"/>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1"/>
      <c r="BA1011" s="1"/>
    </row>
    <row r="1012" spans="2:53">
      <c r="B1012" s="1"/>
      <c r="C1012" s="1"/>
      <c r="D1012" s="1"/>
      <c r="E1012" s="1"/>
      <c r="F1012" s="1"/>
      <c r="G1012" s="5"/>
      <c r="H1012" s="1"/>
      <c r="I1012" s="1"/>
      <c r="J1012" s="5"/>
      <c r="K1012" s="1"/>
      <c r="L1012" s="1"/>
      <c r="M1012" s="5"/>
      <c r="N1012" s="5"/>
      <c r="O1012" s="5"/>
      <c r="P1012" s="5"/>
      <c r="Q1012" s="5"/>
      <c r="R1012" s="5"/>
      <c r="S1012" s="70"/>
      <c r="T1012" s="70"/>
      <c r="U1012" s="70"/>
      <c r="V1012" s="18"/>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1"/>
      <c r="BA1012" s="1"/>
    </row>
    <row r="1013" spans="2:53">
      <c r="B1013" s="1"/>
      <c r="C1013" s="1"/>
      <c r="D1013" s="1"/>
      <c r="E1013" s="1"/>
      <c r="F1013" s="1"/>
      <c r="G1013" s="5"/>
      <c r="H1013" s="1"/>
      <c r="I1013" s="1"/>
      <c r="J1013" s="5"/>
      <c r="K1013" s="1"/>
      <c r="L1013" s="1"/>
      <c r="M1013" s="5"/>
      <c r="N1013" s="5"/>
      <c r="O1013" s="5"/>
      <c r="P1013" s="5"/>
      <c r="Q1013" s="5"/>
      <c r="R1013" s="5"/>
      <c r="S1013" s="70"/>
      <c r="T1013" s="70"/>
      <c r="U1013" s="70"/>
      <c r="V1013" s="18"/>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1"/>
      <c r="BA1013" s="1"/>
    </row>
    <row r="1014" spans="2:53">
      <c r="B1014" s="1"/>
      <c r="C1014" s="1"/>
      <c r="D1014" s="1"/>
      <c r="E1014" s="1"/>
      <c r="F1014" s="1"/>
      <c r="G1014" s="5"/>
      <c r="H1014" s="1"/>
      <c r="I1014" s="1"/>
      <c r="J1014" s="5"/>
      <c r="K1014" s="1"/>
      <c r="L1014" s="1"/>
      <c r="M1014" s="5"/>
      <c r="N1014" s="5"/>
      <c r="O1014" s="5"/>
      <c r="P1014" s="5"/>
      <c r="Q1014" s="5"/>
      <c r="R1014" s="5"/>
      <c r="S1014" s="70"/>
      <c r="T1014" s="70"/>
      <c r="U1014" s="70"/>
      <c r="V1014" s="18"/>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1"/>
      <c r="BA1014" s="1"/>
    </row>
    <row r="1015" spans="2:53">
      <c r="B1015" s="1"/>
      <c r="C1015" s="1"/>
      <c r="D1015" s="1"/>
      <c r="E1015" s="1"/>
      <c r="F1015" s="1"/>
      <c r="G1015" s="5"/>
      <c r="H1015" s="1"/>
      <c r="I1015" s="1"/>
      <c r="J1015" s="5"/>
      <c r="K1015" s="1"/>
      <c r="L1015" s="1"/>
      <c r="M1015" s="5"/>
      <c r="N1015" s="5"/>
      <c r="O1015" s="5"/>
      <c r="P1015" s="5"/>
      <c r="Q1015" s="5"/>
      <c r="R1015" s="5"/>
      <c r="S1015" s="70"/>
      <c r="T1015" s="70"/>
      <c r="U1015" s="70"/>
      <c r="V1015" s="18"/>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1"/>
      <c r="BA1015" s="1"/>
    </row>
    <row r="1016" spans="2:53">
      <c r="B1016" s="1"/>
      <c r="C1016" s="1"/>
      <c r="D1016" s="1"/>
      <c r="E1016" s="1"/>
      <c r="F1016" s="1"/>
      <c r="G1016" s="5"/>
      <c r="H1016" s="1"/>
      <c r="I1016" s="1"/>
      <c r="J1016" s="5"/>
      <c r="K1016" s="1"/>
      <c r="L1016" s="1"/>
      <c r="M1016" s="5"/>
      <c r="N1016" s="5"/>
      <c r="O1016" s="5"/>
      <c r="P1016" s="5"/>
      <c r="Q1016" s="5"/>
      <c r="R1016" s="5"/>
      <c r="S1016" s="70"/>
      <c r="T1016" s="70"/>
      <c r="U1016" s="70"/>
      <c r="V1016" s="18"/>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1"/>
      <c r="BA1016" s="1"/>
    </row>
    <row r="1017" spans="2:53">
      <c r="B1017" s="1"/>
      <c r="C1017" s="1"/>
      <c r="D1017" s="1"/>
      <c r="E1017" s="1"/>
      <c r="F1017" s="1"/>
      <c r="G1017" s="5"/>
      <c r="H1017" s="1"/>
      <c r="I1017" s="1"/>
      <c r="J1017" s="5"/>
      <c r="K1017" s="1"/>
      <c r="L1017" s="1"/>
      <c r="M1017" s="5"/>
      <c r="N1017" s="5"/>
      <c r="O1017" s="5"/>
      <c r="P1017" s="5"/>
      <c r="Q1017" s="5"/>
      <c r="R1017" s="5"/>
      <c r="S1017" s="70"/>
      <c r="T1017" s="70"/>
      <c r="U1017" s="70"/>
      <c r="V1017" s="18"/>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1"/>
      <c r="BA1017" s="1"/>
    </row>
    <row r="1018" spans="2:53">
      <c r="B1018" s="1"/>
      <c r="C1018" s="1"/>
      <c r="D1018" s="1"/>
      <c r="E1018" s="1"/>
      <c r="F1018" s="1"/>
      <c r="G1018" s="5"/>
      <c r="H1018" s="1"/>
      <c r="I1018" s="1"/>
      <c r="J1018" s="5"/>
      <c r="K1018" s="1"/>
      <c r="L1018" s="1"/>
      <c r="M1018" s="5"/>
      <c r="N1018" s="5"/>
      <c r="O1018" s="5"/>
      <c r="P1018" s="5"/>
      <c r="Q1018" s="5"/>
      <c r="R1018" s="5"/>
      <c r="S1018" s="70"/>
      <c r="T1018" s="70"/>
      <c r="U1018" s="70"/>
      <c r="V1018" s="18"/>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1"/>
      <c r="BA1018" s="1"/>
    </row>
    <row r="1019" spans="2:53">
      <c r="B1019" s="1"/>
      <c r="C1019" s="1"/>
      <c r="D1019" s="1"/>
      <c r="E1019" s="1"/>
      <c r="F1019" s="1"/>
      <c r="G1019" s="5"/>
      <c r="H1019" s="1"/>
      <c r="I1019" s="1"/>
      <c r="J1019" s="5"/>
      <c r="K1019" s="1"/>
      <c r="L1019" s="1"/>
      <c r="M1019" s="5"/>
      <c r="N1019" s="5"/>
      <c r="O1019" s="5"/>
      <c r="P1019" s="5"/>
      <c r="Q1019" s="5"/>
      <c r="R1019" s="5"/>
      <c r="S1019" s="70"/>
      <c r="T1019" s="70"/>
      <c r="U1019" s="70"/>
      <c r="V1019" s="18"/>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1"/>
      <c r="BA1019" s="1"/>
    </row>
    <row r="1020" spans="2:53">
      <c r="B1020" s="1"/>
      <c r="C1020" s="1"/>
      <c r="D1020" s="1"/>
      <c r="E1020" s="1"/>
      <c r="F1020" s="1"/>
      <c r="G1020" s="5"/>
      <c r="H1020" s="1"/>
      <c r="I1020" s="1"/>
      <c r="J1020" s="5"/>
      <c r="K1020" s="1"/>
      <c r="L1020" s="1"/>
      <c r="M1020" s="5"/>
      <c r="N1020" s="5"/>
      <c r="O1020" s="5"/>
      <c r="P1020" s="5"/>
      <c r="Q1020" s="5"/>
      <c r="R1020" s="5"/>
      <c r="S1020" s="70"/>
      <c r="T1020" s="70"/>
      <c r="U1020" s="70"/>
      <c r="V1020" s="18"/>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1"/>
      <c r="BA1020" s="1"/>
    </row>
    <row r="1021" spans="2:53">
      <c r="B1021" s="1"/>
      <c r="C1021" s="1"/>
      <c r="D1021" s="1"/>
      <c r="E1021" s="1"/>
      <c r="F1021" s="1"/>
      <c r="G1021" s="5"/>
      <c r="H1021" s="1"/>
      <c r="I1021" s="1"/>
      <c r="J1021" s="5"/>
      <c r="K1021" s="1"/>
      <c r="L1021" s="1"/>
      <c r="M1021" s="5"/>
      <c r="N1021" s="5"/>
      <c r="O1021" s="5"/>
      <c r="P1021" s="5"/>
      <c r="Q1021" s="5"/>
      <c r="R1021" s="5"/>
      <c r="S1021" s="70"/>
      <c r="T1021" s="70"/>
      <c r="U1021" s="70"/>
      <c r="V1021" s="18"/>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1"/>
      <c r="BA1021" s="1"/>
    </row>
    <row r="1022" spans="2:53">
      <c r="B1022" s="1"/>
      <c r="C1022" s="1"/>
      <c r="D1022" s="1"/>
      <c r="E1022" s="1"/>
      <c r="F1022" s="1"/>
      <c r="G1022" s="5"/>
      <c r="H1022" s="1"/>
      <c r="I1022" s="1"/>
      <c r="J1022" s="5"/>
      <c r="K1022" s="1"/>
      <c r="L1022" s="1"/>
      <c r="M1022" s="5"/>
      <c r="N1022" s="5"/>
      <c r="O1022" s="5"/>
      <c r="P1022" s="5"/>
      <c r="Q1022" s="5"/>
      <c r="R1022" s="5"/>
      <c r="S1022" s="70"/>
      <c r="T1022" s="70"/>
      <c r="U1022" s="70"/>
      <c r="V1022" s="18"/>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1"/>
      <c r="BA1022" s="1"/>
    </row>
    <row r="1023" spans="2:53">
      <c r="B1023" s="1"/>
      <c r="C1023" s="1"/>
      <c r="D1023" s="1"/>
      <c r="E1023" s="1"/>
      <c r="F1023" s="1"/>
      <c r="G1023" s="5"/>
      <c r="H1023" s="1"/>
      <c r="I1023" s="1"/>
      <c r="J1023" s="5"/>
      <c r="K1023" s="1"/>
      <c r="L1023" s="1"/>
      <c r="M1023" s="5"/>
      <c r="N1023" s="5"/>
      <c r="O1023" s="5"/>
      <c r="P1023" s="5"/>
      <c r="Q1023" s="5"/>
      <c r="R1023" s="5"/>
      <c r="S1023" s="70"/>
      <c r="T1023" s="70"/>
      <c r="U1023" s="70"/>
      <c r="V1023" s="18"/>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1"/>
      <c r="BA1023" s="1"/>
    </row>
    <row r="1024" spans="2:53">
      <c r="B1024" s="1"/>
      <c r="C1024" s="1"/>
      <c r="D1024" s="1"/>
      <c r="E1024" s="1"/>
      <c r="F1024" s="1"/>
      <c r="G1024" s="5"/>
      <c r="H1024" s="1"/>
      <c r="I1024" s="1"/>
      <c r="J1024" s="5"/>
      <c r="K1024" s="1"/>
      <c r="L1024" s="1"/>
      <c r="M1024" s="5"/>
      <c r="N1024" s="5"/>
      <c r="O1024" s="5"/>
      <c r="P1024" s="5"/>
      <c r="Q1024" s="5"/>
      <c r="R1024" s="5"/>
      <c r="S1024" s="70"/>
      <c r="T1024" s="70"/>
      <c r="U1024" s="70"/>
      <c r="V1024" s="18"/>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1"/>
      <c r="BA1024" s="1"/>
    </row>
    <row r="1025" spans="2:53">
      <c r="B1025" s="1"/>
      <c r="C1025" s="1"/>
      <c r="D1025" s="1"/>
      <c r="E1025" s="1"/>
      <c r="F1025" s="1"/>
      <c r="G1025" s="5"/>
      <c r="H1025" s="1"/>
      <c r="I1025" s="1"/>
      <c r="J1025" s="5"/>
      <c r="K1025" s="1"/>
      <c r="L1025" s="1"/>
      <c r="M1025" s="5"/>
      <c r="N1025" s="5"/>
      <c r="O1025" s="5"/>
      <c r="P1025" s="5"/>
      <c r="Q1025" s="5"/>
      <c r="R1025" s="5"/>
      <c r="S1025" s="70"/>
      <c r="T1025" s="70"/>
      <c r="U1025" s="70"/>
      <c r="V1025" s="18"/>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1"/>
      <c r="BA1025" s="1"/>
    </row>
    <row r="1026" spans="2:53">
      <c r="B1026" s="1"/>
      <c r="C1026" s="1"/>
      <c r="D1026" s="1"/>
      <c r="E1026" s="1"/>
      <c r="F1026" s="1"/>
      <c r="G1026" s="5"/>
      <c r="H1026" s="1"/>
      <c r="I1026" s="1"/>
      <c r="J1026" s="5"/>
      <c r="K1026" s="1"/>
      <c r="L1026" s="1"/>
      <c r="M1026" s="5"/>
      <c r="N1026" s="5"/>
      <c r="O1026" s="5"/>
      <c r="P1026" s="5"/>
      <c r="Q1026" s="5"/>
      <c r="R1026" s="5"/>
      <c r="S1026" s="70"/>
      <c r="T1026" s="70"/>
      <c r="U1026" s="70"/>
      <c r="V1026" s="18"/>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1"/>
      <c r="BA1026" s="1"/>
    </row>
    <row r="1027" spans="2:53">
      <c r="B1027" s="1"/>
      <c r="C1027" s="1"/>
      <c r="D1027" s="1"/>
      <c r="E1027" s="1"/>
      <c r="F1027" s="1"/>
      <c r="G1027" s="5"/>
      <c r="H1027" s="1"/>
      <c r="I1027" s="1"/>
      <c r="J1027" s="5"/>
      <c r="K1027" s="1"/>
      <c r="L1027" s="1"/>
      <c r="M1027" s="5"/>
      <c r="N1027" s="5"/>
      <c r="O1027" s="5"/>
      <c r="P1027" s="5"/>
      <c r="Q1027" s="5"/>
      <c r="R1027" s="5"/>
      <c r="S1027" s="70"/>
      <c r="T1027" s="70"/>
      <c r="U1027" s="70"/>
      <c r="V1027" s="18"/>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1"/>
      <c r="BA1027" s="1"/>
    </row>
    <row r="1028" spans="2:53">
      <c r="B1028" s="1"/>
      <c r="C1028" s="1"/>
      <c r="D1028" s="1"/>
      <c r="E1028" s="1"/>
      <c r="F1028" s="1"/>
      <c r="G1028" s="5"/>
      <c r="H1028" s="1"/>
      <c r="I1028" s="1"/>
      <c r="J1028" s="5"/>
      <c r="K1028" s="1"/>
      <c r="L1028" s="1"/>
      <c r="M1028" s="5"/>
      <c r="N1028" s="5"/>
      <c r="O1028" s="5"/>
      <c r="P1028" s="5"/>
      <c r="Q1028" s="5"/>
      <c r="R1028" s="5"/>
      <c r="S1028" s="70"/>
      <c r="T1028" s="70"/>
      <c r="U1028" s="70"/>
      <c r="V1028" s="18"/>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1"/>
      <c r="BA1028" s="1"/>
    </row>
    <row r="1029" spans="2:53">
      <c r="B1029" s="1"/>
      <c r="C1029" s="1"/>
      <c r="D1029" s="1"/>
      <c r="E1029" s="1"/>
      <c r="F1029" s="1"/>
      <c r="G1029" s="5"/>
      <c r="H1029" s="1"/>
      <c r="I1029" s="1"/>
      <c r="J1029" s="5"/>
      <c r="K1029" s="1"/>
      <c r="L1029" s="1"/>
      <c r="M1029" s="5"/>
      <c r="N1029" s="5"/>
      <c r="O1029" s="5"/>
      <c r="P1029" s="5"/>
      <c r="Q1029" s="5"/>
      <c r="R1029" s="5"/>
      <c r="S1029" s="70"/>
      <c r="T1029" s="70"/>
      <c r="U1029" s="70"/>
      <c r="V1029" s="18"/>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1"/>
      <c r="BA1029" s="1"/>
    </row>
    <row r="1030" spans="2:53">
      <c r="B1030" s="1"/>
      <c r="C1030" s="1"/>
      <c r="D1030" s="1"/>
      <c r="E1030" s="1"/>
      <c r="F1030" s="1"/>
      <c r="G1030" s="5"/>
      <c r="H1030" s="1"/>
      <c r="I1030" s="1"/>
      <c r="J1030" s="5"/>
      <c r="K1030" s="1"/>
      <c r="L1030" s="1"/>
      <c r="M1030" s="5"/>
      <c r="N1030" s="5"/>
      <c r="O1030" s="5"/>
      <c r="P1030" s="5"/>
      <c r="Q1030" s="5"/>
      <c r="R1030" s="5"/>
      <c r="S1030" s="70"/>
      <c r="T1030" s="70"/>
      <c r="U1030" s="70"/>
      <c r="V1030" s="18"/>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1"/>
      <c r="BA1030" s="1"/>
    </row>
    <row r="1031" spans="2:53">
      <c r="B1031" s="1"/>
      <c r="C1031" s="1"/>
      <c r="D1031" s="1"/>
      <c r="E1031" s="1"/>
      <c r="F1031" s="1"/>
      <c r="G1031" s="5"/>
      <c r="H1031" s="1"/>
      <c r="I1031" s="1"/>
      <c r="J1031" s="5"/>
      <c r="K1031" s="1"/>
      <c r="L1031" s="1"/>
      <c r="M1031" s="5"/>
      <c r="N1031" s="5"/>
      <c r="O1031" s="5"/>
      <c r="P1031" s="5"/>
      <c r="Q1031" s="5"/>
      <c r="R1031" s="5"/>
      <c r="S1031" s="70"/>
      <c r="T1031" s="70"/>
      <c r="U1031" s="70"/>
      <c r="V1031" s="18"/>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1"/>
      <c r="BA1031" s="1"/>
    </row>
    <row r="1032" spans="2:53">
      <c r="B1032" s="1"/>
      <c r="C1032" s="1"/>
      <c r="D1032" s="1"/>
      <c r="E1032" s="1"/>
      <c r="F1032" s="1"/>
      <c r="G1032" s="5"/>
      <c r="H1032" s="1"/>
      <c r="I1032" s="1"/>
      <c r="J1032" s="5"/>
      <c r="K1032" s="1"/>
      <c r="L1032" s="1"/>
      <c r="M1032" s="5"/>
      <c r="N1032" s="5"/>
      <c r="O1032" s="5"/>
      <c r="P1032" s="5"/>
      <c r="Q1032" s="5"/>
      <c r="R1032" s="5"/>
      <c r="S1032" s="70"/>
      <c r="T1032" s="70"/>
      <c r="U1032" s="70"/>
      <c r="V1032" s="18"/>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1"/>
      <c r="BA1032" s="1"/>
    </row>
    <row r="1033" spans="2:53">
      <c r="B1033" s="1"/>
      <c r="C1033" s="1"/>
      <c r="D1033" s="1"/>
      <c r="E1033" s="1"/>
      <c r="F1033" s="1"/>
      <c r="G1033" s="5"/>
      <c r="H1033" s="1"/>
      <c r="I1033" s="1"/>
      <c r="J1033" s="5"/>
      <c r="K1033" s="1"/>
      <c r="L1033" s="1"/>
      <c r="M1033" s="5"/>
      <c r="N1033" s="5"/>
      <c r="O1033" s="5"/>
      <c r="P1033" s="5"/>
      <c r="Q1033" s="5"/>
      <c r="R1033" s="5"/>
      <c r="S1033" s="70"/>
      <c r="T1033" s="70"/>
      <c r="U1033" s="70"/>
      <c r="V1033" s="18"/>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1"/>
      <c r="BA1033" s="1"/>
    </row>
    <row r="1034" spans="2:53">
      <c r="B1034" s="1"/>
      <c r="C1034" s="1"/>
      <c r="D1034" s="1"/>
      <c r="E1034" s="1"/>
      <c r="F1034" s="1"/>
      <c r="G1034" s="5"/>
      <c r="H1034" s="1"/>
      <c r="I1034" s="1"/>
      <c r="J1034" s="5"/>
      <c r="K1034" s="1"/>
      <c r="L1034" s="1"/>
      <c r="M1034" s="5"/>
      <c r="N1034" s="5"/>
      <c r="O1034" s="5"/>
      <c r="P1034" s="5"/>
      <c r="Q1034" s="5"/>
      <c r="R1034" s="5"/>
      <c r="S1034" s="70"/>
      <c r="T1034" s="70"/>
      <c r="U1034" s="70"/>
      <c r="V1034" s="18"/>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1"/>
      <c r="BA1034" s="1"/>
    </row>
    <row r="1035" spans="2:53">
      <c r="B1035" s="1"/>
      <c r="C1035" s="1"/>
      <c r="D1035" s="1"/>
      <c r="E1035" s="1"/>
      <c r="F1035" s="1"/>
      <c r="G1035" s="5"/>
      <c r="H1035" s="1"/>
      <c r="I1035" s="1"/>
      <c r="J1035" s="5"/>
      <c r="K1035" s="1"/>
      <c r="L1035" s="1"/>
      <c r="M1035" s="5"/>
      <c r="N1035" s="5"/>
      <c r="O1035" s="5"/>
      <c r="P1035" s="5"/>
      <c r="Q1035" s="5"/>
      <c r="R1035" s="5"/>
      <c r="S1035" s="70"/>
      <c r="T1035" s="70"/>
      <c r="U1035" s="70"/>
      <c r="V1035" s="18"/>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1"/>
      <c r="BA1035" s="1"/>
    </row>
    <row r="1036" spans="2:53">
      <c r="B1036" s="1"/>
      <c r="C1036" s="1"/>
      <c r="D1036" s="1"/>
      <c r="E1036" s="1"/>
      <c r="F1036" s="1"/>
      <c r="G1036" s="5"/>
      <c r="H1036" s="1"/>
      <c r="I1036" s="1"/>
      <c r="J1036" s="5"/>
      <c r="K1036" s="1"/>
      <c r="L1036" s="1"/>
      <c r="M1036" s="5"/>
      <c r="N1036" s="5"/>
      <c r="O1036" s="5"/>
      <c r="P1036" s="5"/>
      <c r="Q1036" s="5"/>
      <c r="R1036" s="5"/>
      <c r="S1036" s="70"/>
      <c r="T1036" s="70"/>
      <c r="U1036" s="70"/>
      <c r="V1036" s="18"/>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1"/>
      <c r="BA1036" s="1"/>
    </row>
    <row r="1037" spans="2:53">
      <c r="B1037" s="1"/>
      <c r="C1037" s="1"/>
      <c r="D1037" s="1"/>
      <c r="E1037" s="1"/>
      <c r="F1037" s="1"/>
      <c r="G1037" s="5"/>
      <c r="H1037" s="1"/>
      <c r="I1037" s="1"/>
      <c r="J1037" s="5"/>
      <c r="K1037" s="1"/>
      <c r="L1037" s="1"/>
      <c r="M1037" s="5"/>
      <c r="N1037" s="5"/>
      <c r="O1037" s="5"/>
      <c r="P1037" s="5"/>
      <c r="Q1037" s="5"/>
      <c r="R1037" s="5"/>
      <c r="S1037" s="70"/>
      <c r="T1037" s="70"/>
      <c r="U1037" s="70"/>
      <c r="V1037" s="18"/>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1"/>
      <c r="BA1037" s="1"/>
    </row>
    <row r="1038" spans="2:53">
      <c r="B1038" s="1"/>
      <c r="C1038" s="1"/>
      <c r="D1038" s="1"/>
      <c r="E1038" s="1"/>
      <c r="F1038" s="1"/>
      <c r="G1038" s="5"/>
      <c r="H1038" s="1"/>
      <c r="I1038" s="1"/>
      <c r="J1038" s="5"/>
      <c r="K1038" s="1"/>
      <c r="L1038" s="1"/>
      <c r="M1038" s="5"/>
      <c r="N1038" s="5"/>
      <c r="O1038" s="5"/>
      <c r="P1038" s="5"/>
      <c r="Q1038" s="5"/>
      <c r="R1038" s="5"/>
      <c r="S1038" s="70"/>
      <c r="T1038" s="70"/>
      <c r="U1038" s="70"/>
      <c r="V1038" s="18"/>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1"/>
      <c r="BA1038" s="1"/>
    </row>
    <row r="1039" spans="2:53">
      <c r="B1039" s="1"/>
      <c r="C1039" s="1"/>
      <c r="D1039" s="1"/>
      <c r="E1039" s="1"/>
      <c r="F1039" s="1"/>
      <c r="G1039" s="5"/>
      <c r="H1039" s="1"/>
      <c r="I1039" s="1"/>
      <c r="J1039" s="5"/>
      <c r="K1039" s="1"/>
      <c r="L1039" s="1"/>
      <c r="M1039" s="5"/>
      <c r="N1039" s="5"/>
      <c r="O1039" s="5"/>
      <c r="P1039" s="5"/>
      <c r="Q1039" s="5"/>
      <c r="R1039" s="5"/>
      <c r="S1039" s="70"/>
      <c r="T1039" s="70"/>
      <c r="U1039" s="70"/>
      <c r="V1039" s="18"/>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1"/>
      <c r="BA1039" s="1"/>
    </row>
    <row r="1040" spans="2:53">
      <c r="B1040" s="1"/>
      <c r="C1040" s="1"/>
      <c r="D1040" s="1"/>
      <c r="E1040" s="1"/>
      <c r="F1040" s="1"/>
      <c r="G1040" s="5"/>
      <c r="H1040" s="1"/>
      <c r="I1040" s="1"/>
      <c r="J1040" s="5"/>
      <c r="K1040" s="1"/>
      <c r="L1040" s="1"/>
      <c r="M1040" s="5"/>
      <c r="N1040" s="5"/>
      <c r="O1040" s="5"/>
      <c r="P1040" s="5"/>
      <c r="Q1040" s="5"/>
      <c r="R1040" s="5"/>
      <c r="S1040" s="70"/>
      <c r="T1040" s="70"/>
      <c r="U1040" s="70"/>
      <c r="V1040" s="18"/>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1"/>
      <c r="BA1040" s="1"/>
    </row>
    <row r="1041" spans="2:53">
      <c r="B1041" s="1"/>
      <c r="C1041" s="1"/>
      <c r="D1041" s="1"/>
      <c r="E1041" s="1"/>
      <c r="F1041" s="1"/>
      <c r="G1041" s="5"/>
      <c r="H1041" s="1"/>
      <c r="I1041" s="1"/>
      <c r="J1041" s="5"/>
      <c r="K1041" s="1"/>
      <c r="L1041" s="1"/>
      <c r="M1041" s="5"/>
      <c r="N1041" s="5"/>
      <c r="O1041" s="5"/>
      <c r="P1041" s="5"/>
      <c r="Q1041" s="5"/>
      <c r="R1041" s="5"/>
      <c r="S1041" s="70"/>
      <c r="T1041" s="70"/>
      <c r="U1041" s="70"/>
      <c r="V1041" s="18"/>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1"/>
      <c r="BA1041" s="1"/>
    </row>
    <row r="1042" spans="2:53">
      <c r="B1042" s="1"/>
      <c r="C1042" s="1"/>
      <c r="D1042" s="1"/>
      <c r="E1042" s="1"/>
      <c r="F1042" s="1"/>
      <c r="G1042" s="5"/>
      <c r="H1042" s="1"/>
      <c r="I1042" s="1"/>
      <c r="J1042" s="5"/>
      <c r="K1042" s="1"/>
      <c r="L1042" s="1"/>
      <c r="M1042" s="5"/>
      <c r="N1042" s="5"/>
      <c r="O1042" s="5"/>
      <c r="P1042" s="5"/>
      <c r="Q1042" s="5"/>
      <c r="R1042" s="5"/>
      <c r="S1042" s="70"/>
      <c r="T1042" s="70"/>
      <c r="U1042" s="70"/>
      <c r="V1042" s="18"/>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1"/>
      <c r="BA1042" s="1"/>
    </row>
    <row r="1043" spans="2:53">
      <c r="B1043" s="1"/>
      <c r="C1043" s="1"/>
      <c r="D1043" s="1"/>
      <c r="E1043" s="1"/>
      <c r="F1043" s="1"/>
      <c r="G1043" s="5"/>
      <c r="H1043" s="1"/>
      <c r="I1043" s="1"/>
      <c r="J1043" s="5"/>
      <c r="K1043" s="1"/>
      <c r="L1043" s="1"/>
      <c r="M1043" s="5"/>
      <c r="N1043" s="5"/>
      <c r="O1043" s="5"/>
      <c r="P1043" s="5"/>
      <c r="Q1043" s="5"/>
      <c r="R1043" s="5"/>
      <c r="S1043" s="70"/>
      <c r="T1043" s="70"/>
      <c r="U1043" s="70"/>
      <c r="V1043" s="18"/>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1"/>
      <c r="BA1043" s="1"/>
    </row>
    <row r="1044" spans="2:53">
      <c r="B1044" s="1"/>
      <c r="C1044" s="1"/>
      <c r="D1044" s="1"/>
      <c r="E1044" s="1"/>
      <c r="F1044" s="1"/>
      <c r="G1044" s="5"/>
      <c r="H1044" s="1"/>
      <c r="I1044" s="1"/>
      <c r="J1044" s="5"/>
      <c r="K1044" s="1"/>
      <c r="L1044" s="1"/>
      <c r="M1044" s="5"/>
      <c r="N1044" s="5"/>
      <c r="O1044" s="5"/>
      <c r="P1044" s="5"/>
      <c r="Q1044" s="5"/>
      <c r="R1044" s="5"/>
      <c r="S1044" s="70"/>
      <c r="T1044" s="70"/>
      <c r="U1044" s="70"/>
      <c r="V1044" s="18"/>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1"/>
      <c r="BA1044" s="1"/>
    </row>
    <row r="1045" spans="2:53">
      <c r="B1045" s="1"/>
      <c r="C1045" s="1"/>
      <c r="D1045" s="1"/>
      <c r="E1045" s="1"/>
      <c r="F1045" s="1"/>
      <c r="G1045" s="5"/>
      <c r="H1045" s="1"/>
      <c r="I1045" s="1"/>
      <c r="J1045" s="5"/>
      <c r="K1045" s="1"/>
      <c r="L1045" s="1"/>
      <c r="M1045" s="5"/>
      <c r="N1045" s="5"/>
      <c r="O1045" s="5"/>
      <c r="P1045" s="5"/>
      <c r="Q1045" s="5"/>
      <c r="R1045" s="5"/>
      <c r="S1045" s="70"/>
      <c r="T1045" s="70"/>
      <c r="U1045" s="70"/>
      <c r="V1045" s="18"/>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1"/>
      <c r="BA1045" s="1"/>
    </row>
    <row r="1046" spans="2:53">
      <c r="B1046" s="1"/>
      <c r="C1046" s="1"/>
      <c r="D1046" s="1"/>
      <c r="E1046" s="1"/>
      <c r="F1046" s="1"/>
      <c r="G1046" s="5"/>
      <c r="H1046" s="1"/>
      <c r="I1046" s="1"/>
      <c r="J1046" s="5"/>
      <c r="K1046" s="1"/>
      <c r="L1046" s="1"/>
      <c r="M1046" s="5"/>
      <c r="N1046" s="5"/>
      <c r="O1046" s="5"/>
      <c r="P1046" s="5"/>
      <c r="Q1046" s="5"/>
      <c r="R1046" s="5"/>
      <c r="S1046" s="70"/>
      <c r="T1046" s="70"/>
      <c r="U1046" s="70"/>
      <c r="V1046" s="18"/>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1"/>
      <c r="BA1046" s="1"/>
    </row>
    <row r="1047" spans="2:53">
      <c r="B1047" s="1"/>
      <c r="C1047" s="1"/>
      <c r="D1047" s="1"/>
      <c r="E1047" s="1"/>
      <c r="F1047" s="1"/>
      <c r="G1047" s="5"/>
      <c r="H1047" s="1"/>
      <c r="I1047" s="1"/>
      <c r="J1047" s="5"/>
      <c r="K1047" s="1"/>
      <c r="L1047" s="1"/>
      <c r="M1047" s="5"/>
      <c r="N1047" s="5"/>
      <c r="O1047" s="5"/>
      <c r="P1047" s="5"/>
      <c r="Q1047" s="5"/>
      <c r="R1047" s="5"/>
      <c r="S1047" s="70"/>
      <c r="T1047" s="70"/>
      <c r="U1047" s="70"/>
      <c r="V1047" s="18"/>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1"/>
      <c r="BA1047" s="1"/>
    </row>
    <row r="1048" spans="2:53">
      <c r="B1048" s="1"/>
      <c r="C1048" s="1"/>
      <c r="D1048" s="1"/>
      <c r="E1048" s="1"/>
      <c r="F1048" s="1"/>
      <c r="G1048" s="5"/>
      <c r="H1048" s="1"/>
      <c r="I1048" s="1"/>
      <c r="J1048" s="5"/>
      <c r="K1048" s="1"/>
      <c r="L1048" s="1"/>
      <c r="M1048" s="5"/>
      <c r="N1048" s="5"/>
      <c r="O1048" s="5"/>
      <c r="P1048" s="5"/>
      <c r="Q1048" s="5"/>
      <c r="R1048" s="5"/>
      <c r="S1048" s="70"/>
      <c r="T1048" s="70"/>
      <c r="U1048" s="70"/>
      <c r="V1048" s="18"/>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1"/>
      <c r="BA1048" s="1"/>
    </row>
    <row r="1049" spans="2:53">
      <c r="B1049" s="1"/>
      <c r="C1049" s="1"/>
      <c r="D1049" s="1"/>
      <c r="E1049" s="1"/>
      <c r="F1049" s="1"/>
      <c r="G1049" s="5"/>
      <c r="H1049" s="1"/>
      <c r="I1049" s="1"/>
      <c r="J1049" s="5"/>
      <c r="K1049" s="1"/>
      <c r="L1049" s="1"/>
      <c r="M1049" s="5"/>
      <c r="N1049" s="5"/>
      <c r="O1049" s="5"/>
      <c r="P1049" s="5"/>
      <c r="Q1049" s="5"/>
      <c r="R1049" s="5"/>
      <c r="S1049" s="70"/>
      <c r="T1049" s="70"/>
      <c r="U1049" s="70"/>
      <c r="V1049" s="18"/>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1"/>
      <c r="BA1049" s="1"/>
    </row>
    <row r="1050" spans="2:53">
      <c r="B1050" s="1"/>
      <c r="C1050" s="1"/>
      <c r="D1050" s="1"/>
      <c r="E1050" s="1"/>
      <c r="F1050" s="1"/>
      <c r="G1050" s="5"/>
      <c r="H1050" s="1"/>
      <c r="I1050" s="1"/>
      <c r="J1050" s="5"/>
      <c r="K1050" s="1"/>
      <c r="L1050" s="1"/>
      <c r="M1050" s="5"/>
      <c r="N1050" s="5"/>
      <c r="O1050" s="5"/>
      <c r="P1050" s="5"/>
      <c r="Q1050" s="5"/>
      <c r="R1050" s="5"/>
      <c r="S1050" s="70"/>
      <c r="T1050" s="70"/>
      <c r="U1050" s="70"/>
      <c r="V1050" s="18"/>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1"/>
      <c r="BA1050" s="1"/>
    </row>
    <row r="1051" spans="2:53">
      <c r="B1051" s="1"/>
      <c r="C1051" s="1"/>
      <c r="D1051" s="1"/>
      <c r="E1051" s="1"/>
      <c r="F1051" s="1"/>
      <c r="G1051" s="5"/>
      <c r="H1051" s="1"/>
      <c r="I1051" s="1"/>
      <c r="J1051" s="5"/>
      <c r="K1051" s="1"/>
      <c r="L1051" s="1"/>
      <c r="M1051" s="5"/>
      <c r="N1051" s="5"/>
      <c r="O1051" s="5"/>
      <c r="P1051" s="5"/>
      <c r="Q1051" s="5"/>
      <c r="R1051" s="5"/>
      <c r="S1051" s="70"/>
      <c r="T1051" s="70"/>
      <c r="U1051" s="70"/>
      <c r="V1051" s="18"/>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1"/>
      <c r="BA1051" s="1"/>
    </row>
    <row r="1052" spans="2:53">
      <c r="B1052" s="1"/>
      <c r="C1052" s="1"/>
      <c r="D1052" s="1"/>
      <c r="E1052" s="1"/>
      <c r="F1052" s="1"/>
      <c r="G1052" s="5"/>
      <c r="H1052" s="1"/>
      <c r="I1052" s="1"/>
      <c r="J1052" s="5"/>
      <c r="K1052" s="1"/>
      <c r="L1052" s="1"/>
      <c r="M1052" s="5"/>
      <c r="N1052" s="5"/>
      <c r="O1052" s="5"/>
      <c r="P1052" s="5"/>
      <c r="Q1052" s="5"/>
      <c r="R1052" s="5"/>
      <c r="S1052" s="70"/>
      <c r="T1052" s="70"/>
      <c r="U1052" s="70"/>
      <c r="V1052" s="18"/>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1"/>
      <c r="BA1052" s="1"/>
    </row>
    <row r="1053" spans="2:53">
      <c r="B1053" s="1"/>
      <c r="C1053" s="1"/>
      <c r="D1053" s="1"/>
      <c r="E1053" s="1"/>
      <c r="F1053" s="1"/>
      <c r="G1053" s="5"/>
      <c r="H1053" s="1"/>
      <c r="I1053" s="1"/>
      <c r="J1053" s="5"/>
      <c r="K1053" s="1"/>
      <c r="L1053" s="1"/>
      <c r="M1053" s="5"/>
      <c r="N1053" s="5"/>
      <c r="O1053" s="5"/>
      <c r="P1053" s="5"/>
      <c r="Q1053" s="5"/>
      <c r="R1053" s="5"/>
      <c r="S1053" s="70"/>
      <c r="T1053" s="70"/>
      <c r="U1053" s="70"/>
      <c r="V1053" s="18"/>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1"/>
      <c r="BA1053" s="1"/>
    </row>
    <row r="1054" spans="2:53">
      <c r="B1054" s="1"/>
      <c r="C1054" s="1"/>
      <c r="D1054" s="1"/>
      <c r="E1054" s="1"/>
      <c r="F1054" s="1"/>
      <c r="G1054" s="5"/>
      <c r="H1054" s="1"/>
      <c r="I1054" s="1"/>
      <c r="J1054" s="5"/>
      <c r="K1054" s="1"/>
      <c r="L1054" s="1"/>
      <c r="M1054" s="5"/>
      <c r="N1054" s="5"/>
      <c r="O1054" s="5"/>
      <c r="P1054" s="5"/>
      <c r="Q1054" s="5"/>
      <c r="R1054" s="5"/>
      <c r="S1054" s="70"/>
      <c r="T1054" s="70"/>
      <c r="U1054" s="70"/>
      <c r="V1054" s="18"/>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1"/>
      <c r="BA1054" s="1"/>
    </row>
    <row r="1055" spans="2:53">
      <c r="B1055" s="1"/>
      <c r="C1055" s="1"/>
      <c r="D1055" s="1"/>
      <c r="E1055" s="1"/>
      <c r="F1055" s="1"/>
      <c r="G1055" s="5"/>
      <c r="H1055" s="1"/>
      <c r="I1055" s="1"/>
      <c r="J1055" s="5"/>
      <c r="K1055" s="1"/>
      <c r="L1055" s="1"/>
      <c r="M1055" s="5"/>
      <c r="N1055" s="5"/>
      <c r="O1055" s="5"/>
      <c r="P1055" s="5"/>
      <c r="Q1055" s="5"/>
      <c r="R1055" s="5"/>
      <c r="S1055" s="70"/>
      <c r="T1055" s="70"/>
      <c r="U1055" s="70"/>
      <c r="V1055" s="18"/>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1"/>
      <c r="BA1055" s="1"/>
    </row>
    <row r="1056" spans="2:53">
      <c r="B1056" s="1"/>
      <c r="C1056" s="1"/>
      <c r="D1056" s="1"/>
      <c r="E1056" s="1"/>
      <c r="F1056" s="1"/>
      <c r="G1056" s="5"/>
      <c r="H1056" s="1"/>
      <c r="I1056" s="1"/>
      <c r="J1056" s="5"/>
      <c r="K1056" s="1"/>
      <c r="L1056" s="1"/>
      <c r="M1056" s="5"/>
      <c r="N1056" s="5"/>
      <c r="O1056" s="5"/>
      <c r="P1056" s="5"/>
      <c r="Q1056" s="5"/>
      <c r="R1056" s="5"/>
      <c r="S1056" s="70"/>
      <c r="T1056" s="70"/>
      <c r="U1056" s="70"/>
      <c r="V1056" s="18"/>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1"/>
      <c r="BA1056" s="1"/>
    </row>
    <row r="1057" spans="2:53">
      <c r="B1057" s="1"/>
      <c r="C1057" s="1"/>
      <c r="D1057" s="1"/>
      <c r="E1057" s="1"/>
      <c r="F1057" s="1"/>
      <c r="G1057" s="5"/>
      <c r="H1057" s="1"/>
      <c r="I1057" s="1"/>
      <c r="J1057" s="5"/>
      <c r="K1057" s="1"/>
      <c r="L1057" s="1"/>
      <c r="M1057" s="5"/>
      <c r="N1057" s="5"/>
      <c r="O1057" s="5"/>
      <c r="P1057" s="5"/>
      <c r="Q1057" s="5"/>
      <c r="R1057" s="5"/>
      <c r="S1057" s="70"/>
      <c r="T1057" s="70"/>
      <c r="U1057" s="70"/>
      <c r="V1057" s="18"/>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1"/>
      <c r="BA1057" s="1"/>
    </row>
    <row r="1058" spans="2:53">
      <c r="B1058" s="1"/>
      <c r="C1058" s="1"/>
      <c r="D1058" s="1"/>
      <c r="E1058" s="1"/>
      <c r="F1058" s="1"/>
      <c r="G1058" s="5"/>
      <c r="H1058" s="1"/>
      <c r="I1058" s="1"/>
      <c r="J1058" s="5"/>
      <c r="K1058" s="1"/>
      <c r="L1058" s="1"/>
      <c r="M1058" s="5"/>
      <c r="N1058" s="5"/>
      <c r="O1058" s="5"/>
      <c r="P1058" s="5"/>
      <c r="Q1058" s="5"/>
      <c r="R1058" s="5"/>
      <c r="S1058" s="70"/>
      <c r="T1058" s="70"/>
      <c r="U1058" s="70"/>
      <c r="V1058" s="18"/>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1"/>
      <c r="BA1058" s="1"/>
    </row>
    <row r="1059" spans="2:53">
      <c r="B1059" s="1"/>
      <c r="C1059" s="1"/>
      <c r="D1059" s="1"/>
      <c r="E1059" s="1"/>
      <c r="F1059" s="1"/>
      <c r="G1059" s="5"/>
      <c r="H1059" s="1"/>
      <c r="I1059" s="1"/>
      <c r="J1059" s="5"/>
      <c r="K1059" s="1"/>
      <c r="L1059" s="1"/>
      <c r="M1059" s="5"/>
      <c r="N1059" s="5"/>
      <c r="O1059" s="5"/>
      <c r="P1059" s="5"/>
      <c r="Q1059" s="5"/>
      <c r="R1059" s="5"/>
      <c r="S1059" s="70"/>
      <c r="T1059" s="70"/>
      <c r="U1059" s="70"/>
      <c r="V1059" s="18"/>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1"/>
      <c r="BA1059" s="1"/>
    </row>
    <row r="1060" spans="2:53">
      <c r="B1060" s="1"/>
      <c r="C1060" s="1"/>
      <c r="D1060" s="1"/>
      <c r="E1060" s="1"/>
      <c r="F1060" s="1"/>
      <c r="G1060" s="5"/>
      <c r="H1060" s="1"/>
      <c r="I1060" s="1"/>
      <c r="J1060" s="5"/>
      <c r="K1060" s="1"/>
      <c r="L1060" s="1"/>
      <c r="M1060" s="5"/>
      <c r="N1060" s="5"/>
      <c r="O1060" s="5"/>
      <c r="P1060" s="5"/>
      <c r="Q1060" s="5"/>
      <c r="R1060" s="5"/>
      <c r="S1060" s="70"/>
      <c r="T1060" s="70"/>
      <c r="U1060" s="70"/>
      <c r="V1060" s="18"/>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1"/>
      <c r="BA1060" s="1"/>
    </row>
    <row r="1061" spans="2:53">
      <c r="B1061" s="1"/>
      <c r="C1061" s="1"/>
      <c r="D1061" s="1"/>
      <c r="E1061" s="1"/>
      <c r="F1061" s="1"/>
      <c r="G1061" s="5"/>
      <c r="H1061" s="1"/>
      <c r="I1061" s="1"/>
      <c r="J1061" s="5"/>
      <c r="K1061" s="1"/>
      <c r="L1061" s="1"/>
      <c r="M1061" s="5"/>
      <c r="N1061" s="5"/>
      <c r="O1061" s="5"/>
      <c r="P1061" s="5"/>
      <c r="Q1061" s="5"/>
      <c r="R1061" s="5"/>
      <c r="S1061" s="70"/>
      <c r="T1061" s="70"/>
      <c r="U1061" s="70"/>
      <c r="V1061" s="18"/>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1"/>
      <c r="BA1061" s="1"/>
    </row>
    <row r="1062" spans="2:53">
      <c r="B1062" s="1"/>
      <c r="C1062" s="1"/>
      <c r="D1062" s="1"/>
      <c r="E1062" s="1"/>
      <c r="F1062" s="1"/>
      <c r="G1062" s="5"/>
      <c r="H1062" s="1"/>
      <c r="I1062" s="1"/>
      <c r="J1062" s="5"/>
      <c r="K1062" s="1"/>
      <c r="L1062" s="1"/>
      <c r="M1062" s="5"/>
      <c r="N1062" s="5"/>
      <c r="O1062" s="5"/>
      <c r="P1062" s="5"/>
      <c r="Q1062" s="5"/>
      <c r="R1062" s="5"/>
      <c r="S1062" s="70"/>
      <c r="T1062" s="70"/>
      <c r="U1062" s="70"/>
      <c r="V1062" s="18"/>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1"/>
      <c r="BA1062" s="1"/>
    </row>
    <row r="1063" spans="2:53">
      <c r="B1063" s="1"/>
      <c r="C1063" s="1"/>
      <c r="D1063" s="1"/>
      <c r="E1063" s="1"/>
      <c r="F1063" s="1"/>
      <c r="G1063" s="5"/>
      <c r="H1063" s="1"/>
      <c r="I1063" s="1"/>
      <c r="J1063" s="5"/>
      <c r="K1063" s="1"/>
      <c r="L1063" s="1"/>
      <c r="M1063" s="5"/>
      <c r="N1063" s="5"/>
      <c r="O1063" s="5"/>
      <c r="P1063" s="5"/>
      <c r="Q1063" s="5"/>
      <c r="R1063" s="5"/>
      <c r="S1063" s="70"/>
      <c r="T1063" s="70"/>
      <c r="U1063" s="70"/>
      <c r="V1063" s="18"/>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1"/>
      <c r="BA1063" s="1"/>
    </row>
    <row r="1064" spans="2:53">
      <c r="B1064" s="1"/>
      <c r="C1064" s="1"/>
      <c r="D1064" s="1"/>
      <c r="E1064" s="1"/>
      <c r="F1064" s="1"/>
      <c r="G1064" s="5"/>
      <c r="H1064" s="1"/>
      <c r="I1064" s="1"/>
      <c r="J1064" s="5"/>
      <c r="K1064" s="1"/>
      <c r="L1064" s="1"/>
      <c r="M1064" s="5"/>
      <c r="N1064" s="5"/>
      <c r="O1064" s="5"/>
      <c r="P1064" s="5"/>
      <c r="Q1064" s="5"/>
      <c r="R1064" s="5"/>
      <c r="S1064" s="70"/>
      <c r="T1064" s="70"/>
      <c r="U1064" s="70"/>
      <c r="V1064" s="18"/>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1"/>
      <c r="BA1064" s="1"/>
    </row>
    <row r="1065" spans="2:53">
      <c r="B1065" s="1"/>
      <c r="C1065" s="1"/>
      <c r="D1065" s="1"/>
      <c r="E1065" s="1"/>
      <c r="F1065" s="1"/>
      <c r="G1065" s="5"/>
      <c r="H1065" s="1"/>
      <c r="I1065" s="1"/>
      <c r="J1065" s="5"/>
      <c r="K1065" s="1"/>
      <c r="L1065" s="1"/>
      <c r="M1065" s="5"/>
      <c r="N1065" s="5"/>
      <c r="O1065" s="5"/>
      <c r="P1065" s="5"/>
      <c r="Q1065" s="5"/>
      <c r="R1065" s="5"/>
      <c r="S1065" s="70"/>
      <c r="T1065" s="70"/>
      <c r="U1065" s="70"/>
      <c r="V1065" s="18"/>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1"/>
      <c r="BA1065" s="1"/>
    </row>
    <row r="1066" spans="2:53">
      <c r="B1066" s="1"/>
      <c r="C1066" s="1"/>
      <c r="D1066" s="1"/>
      <c r="E1066" s="1"/>
      <c r="F1066" s="1"/>
      <c r="G1066" s="5"/>
      <c r="H1066" s="1"/>
      <c r="I1066" s="1"/>
      <c r="J1066" s="5"/>
      <c r="K1066" s="1"/>
      <c r="L1066" s="1"/>
      <c r="M1066" s="5"/>
      <c r="N1066" s="5"/>
      <c r="O1066" s="5"/>
      <c r="P1066" s="5"/>
      <c r="Q1066" s="5"/>
      <c r="R1066" s="5"/>
      <c r="S1066" s="70"/>
      <c r="T1066" s="70"/>
      <c r="U1066" s="70"/>
      <c r="V1066" s="18"/>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1"/>
      <c r="BA1066" s="1"/>
    </row>
    <row r="1067" spans="2:53">
      <c r="B1067" s="1"/>
      <c r="C1067" s="1"/>
      <c r="D1067" s="1"/>
      <c r="E1067" s="1"/>
      <c r="F1067" s="1"/>
      <c r="G1067" s="5"/>
      <c r="H1067" s="1"/>
      <c r="I1067" s="1"/>
      <c r="J1067" s="5"/>
      <c r="K1067" s="1"/>
      <c r="L1067" s="1"/>
      <c r="M1067" s="5"/>
      <c r="N1067" s="5"/>
      <c r="O1067" s="5"/>
      <c r="P1067" s="5"/>
      <c r="Q1067" s="5"/>
      <c r="R1067" s="5"/>
      <c r="S1067" s="70"/>
      <c r="T1067" s="70"/>
      <c r="U1067" s="70"/>
      <c r="V1067" s="18"/>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1"/>
      <c r="BA1067" s="1"/>
    </row>
    <row r="1068" spans="2:53">
      <c r="B1068" s="1"/>
      <c r="C1068" s="1"/>
      <c r="D1068" s="1"/>
      <c r="E1068" s="1"/>
      <c r="F1068" s="1"/>
      <c r="G1068" s="5"/>
      <c r="H1068" s="1"/>
      <c r="I1068" s="1"/>
      <c r="J1068" s="5"/>
      <c r="K1068" s="1"/>
      <c r="L1068" s="1"/>
      <c r="M1068" s="5"/>
      <c r="N1068" s="5"/>
      <c r="O1068" s="5"/>
      <c r="P1068" s="5"/>
      <c r="Q1068" s="5"/>
      <c r="R1068" s="5"/>
      <c r="S1068" s="70"/>
      <c r="T1068" s="70"/>
      <c r="U1068" s="70"/>
      <c r="V1068" s="18"/>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1"/>
      <c r="BA1068" s="1"/>
    </row>
    <row r="1069" spans="2:53">
      <c r="B1069" s="1"/>
      <c r="C1069" s="1"/>
      <c r="D1069" s="1"/>
      <c r="E1069" s="1"/>
      <c r="F1069" s="1"/>
      <c r="G1069" s="5"/>
      <c r="H1069" s="1"/>
      <c r="I1069" s="1"/>
      <c r="J1069" s="5"/>
      <c r="K1069" s="1"/>
      <c r="L1069" s="1"/>
      <c r="M1069" s="5"/>
      <c r="N1069" s="5"/>
      <c r="O1069" s="5"/>
      <c r="P1069" s="5"/>
      <c r="Q1069" s="5"/>
      <c r="R1069" s="5"/>
      <c r="S1069" s="70"/>
      <c r="T1069" s="70"/>
      <c r="U1069" s="70"/>
      <c r="V1069" s="18"/>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1"/>
      <c r="BA1069" s="1"/>
    </row>
    <row r="1070" spans="2:53">
      <c r="B1070" s="1"/>
      <c r="C1070" s="1"/>
      <c r="D1070" s="1"/>
      <c r="E1070" s="1"/>
      <c r="F1070" s="1"/>
      <c r="G1070" s="5"/>
      <c r="H1070" s="1"/>
      <c r="I1070" s="1"/>
      <c r="J1070" s="5"/>
      <c r="K1070" s="1"/>
      <c r="L1070" s="1"/>
      <c r="M1070" s="5"/>
      <c r="N1070" s="5"/>
      <c r="O1070" s="5"/>
      <c r="P1070" s="5"/>
      <c r="Q1070" s="5"/>
      <c r="R1070" s="5"/>
      <c r="S1070" s="70"/>
      <c r="T1070" s="70"/>
      <c r="U1070" s="70"/>
      <c r="V1070" s="18"/>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1"/>
      <c r="BA1070" s="1"/>
    </row>
    <row r="1071" spans="2:53">
      <c r="B1071" s="1"/>
      <c r="C1071" s="1"/>
      <c r="D1071" s="1"/>
      <c r="E1071" s="1"/>
      <c r="F1071" s="1"/>
      <c r="G1071" s="5"/>
      <c r="H1071" s="1"/>
      <c r="I1071" s="1"/>
      <c r="J1071" s="5"/>
      <c r="K1071" s="1"/>
      <c r="L1071" s="1"/>
      <c r="M1071" s="5"/>
      <c r="N1071" s="5"/>
      <c r="O1071" s="5"/>
      <c r="P1071" s="5"/>
      <c r="Q1071" s="5"/>
      <c r="R1071" s="5"/>
      <c r="S1071" s="70"/>
      <c r="T1071" s="70"/>
      <c r="U1071" s="70"/>
      <c r="V1071" s="18"/>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1"/>
      <c r="BA1071" s="1"/>
    </row>
    <row r="1072" spans="2:53">
      <c r="B1072" s="1"/>
      <c r="C1072" s="1"/>
      <c r="D1072" s="1"/>
      <c r="E1072" s="1"/>
      <c r="F1072" s="1"/>
      <c r="G1072" s="5"/>
      <c r="H1072" s="1"/>
      <c r="I1072" s="1"/>
      <c r="J1072" s="5"/>
      <c r="K1072" s="1"/>
      <c r="L1072" s="1"/>
      <c r="M1072" s="5"/>
      <c r="N1072" s="5"/>
      <c r="O1072" s="5"/>
      <c r="P1072" s="5"/>
      <c r="Q1072" s="5"/>
      <c r="R1072" s="5"/>
      <c r="S1072" s="70"/>
      <c r="T1072" s="70"/>
      <c r="U1072" s="70"/>
      <c r="V1072" s="18"/>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1"/>
      <c r="BA1072" s="1"/>
    </row>
    <row r="1073" spans="2:53">
      <c r="B1073" s="1"/>
      <c r="C1073" s="1"/>
      <c r="D1073" s="1"/>
      <c r="E1073" s="1"/>
      <c r="F1073" s="1"/>
      <c r="G1073" s="5"/>
      <c r="H1073" s="1"/>
      <c r="I1073" s="1"/>
      <c r="J1073" s="5"/>
      <c r="K1073" s="1"/>
      <c r="L1073" s="1"/>
      <c r="M1073" s="5"/>
      <c r="N1073" s="5"/>
      <c r="O1073" s="5"/>
      <c r="P1073" s="5"/>
      <c r="Q1073" s="5"/>
      <c r="R1073" s="5"/>
      <c r="S1073" s="70"/>
      <c r="T1073" s="70"/>
      <c r="U1073" s="70"/>
      <c r="V1073" s="18"/>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1"/>
      <c r="BA1073" s="1"/>
    </row>
    <row r="1074" spans="2:53">
      <c r="B1074" s="1"/>
      <c r="C1074" s="1"/>
      <c r="D1074" s="1"/>
      <c r="E1074" s="1"/>
      <c r="F1074" s="1"/>
      <c r="G1074" s="5"/>
      <c r="H1074" s="1"/>
      <c r="I1074" s="1"/>
      <c r="J1074" s="5"/>
      <c r="K1074" s="1"/>
      <c r="L1074" s="1"/>
      <c r="M1074" s="5"/>
      <c r="N1074" s="5"/>
      <c r="O1074" s="5"/>
      <c r="P1074" s="5"/>
      <c r="Q1074" s="5"/>
      <c r="R1074" s="5"/>
      <c r="S1074" s="70"/>
      <c r="T1074" s="70"/>
      <c r="U1074" s="70"/>
      <c r="V1074" s="18"/>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1"/>
      <c r="BA1074" s="1"/>
    </row>
    <row r="1075" spans="2:53">
      <c r="B1075" s="1"/>
      <c r="C1075" s="1"/>
      <c r="D1075" s="1"/>
      <c r="E1075" s="1"/>
      <c r="F1075" s="1"/>
      <c r="G1075" s="5"/>
      <c r="H1075" s="1"/>
      <c r="I1075" s="1"/>
      <c r="J1075" s="5"/>
      <c r="K1075" s="1"/>
      <c r="L1075" s="1"/>
      <c r="M1075" s="5"/>
      <c r="N1075" s="5"/>
      <c r="O1075" s="5"/>
      <c r="P1075" s="5"/>
      <c r="Q1075" s="5"/>
      <c r="R1075" s="5"/>
      <c r="S1075" s="70"/>
      <c r="T1075" s="70"/>
      <c r="U1075" s="70"/>
      <c r="V1075" s="18"/>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1"/>
      <c r="BA1075" s="1"/>
    </row>
    <row r="1076" spans="2:53">
      <c r="B1076" s="1"/>
      <c r="C1076" s="1"/>
      <c r="D1076" s="1"/>
      <c r="E1076" s="1"/>
      <c r="F1076" s="1"/>
      <c r="G1076" s="5"/>
      <c r="H1076" s="1"/>
      <c r="I1076" s="1"/>
      <c r="J1076" s="5"/>
      <c r="K1076" s="1"/>
      <c r="L1076" s="1"/>
      <c r="M1076" s="5"/>
      <c r="N1076" s="5"/>
      <c r="O1076" s="5"/>
      <c r="P1076" s="5"/>
      <c r="Q1076" s="5"/>
      <c r="R1076" s="5"/>
      <c r="S1076" s="70"/>
      <c r="T1076" s="70"/>
      <c r="U1076" s="70"/>
      <c r="V1076" s="18"/>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1"/>
      <c r="BA1076" s="1"/>
    </row>
    <row r="1077" spans="2:53">
      <c r="B1077" s="1"/>
      <c r="C1077" s="1"/>
      <c r="D1077" s="1"/>
      <c r="E1077" s="1"/>
      <c r="F1077" s="1"/>
      <c r="G1077" s="5"/>
      <c r="H1077" s="1"/>
      <c r="I1077" s="1"/>
      <c r="J1077" s="5"/>
      <c r="K1077" s="1"/>
      <c r="L1077" s="1"/>
      <c r="M1077" s="5"/>
      <c r="N1077" s="5"/>
      <c r="O1077" s="5"/>
      <c r="P1077" s="5"/>
      <c r="Q1077" s="5"/>
      <c r="R1077" s="5"/>
      <c r="S1077" s="70"/>
      <c r="T1077" s="70"/>
      <c r="U1077" s="70"/>
      <c r="V1077" s="18"/>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1"/>
      <c r="BA1077" s="1"/>
    </row>
    <row r="1078" spans="2:53">
      <c r="B1078" s="1"/>
      <c r="C1078" s="1"/>
      <c r="D1078" s="1"/>
      <c r="E1078" s="1"/>
      <c r="F1078" s="1"/>
      <c r="G1078" s="5"/>
      <c r="H1078" s="1"/>
      <c r="I1078" s="1"/>
      <c r="J1078" s="5"/>
      <c r="K1078" s="1"/>
      <c r="L1078" s="1"/>
      <c r="M1078" s="5"/>
      <c r="N1078" s="5"/>
      <c r="O1078" s="5"/>
      <c r="P1078" s="5"/>
      <c r="Q1078" s="5"/>
      <c r="R1078" s="5"/>
      <c r="S1078" s="70"/>
      <c r="T1078" s="70"/>
      <c r="U1078" s="70"/>
      <c r="V1078" s="18"/>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1"/>
      <c r="BA1078" s="1"/>
    </row>
    <row r="1079" spans="2:53">
      <c r="B1079" s="1"/>
      <c r="C1079" s="1"/>
      <c r="D1079" s="1"/>
      <c r="E1079" s="1"/>
      <c r="F1079" s="1"/>
      <c r="G1079" s="5"/>
      <c r="H1079" s="1"/>
      <c r="I1079" s="1"/>
      <c r="J1079" s="5"/>
      <c r="K1079" s="1"/>
      <c r="L1079" s="1"/>
      <c r="M1079" s="5"/>
      <c r="N1079" s="5"/>
      <c r="O1079" s="5"/>
      <c r="P1079" s="5"/>
      <c r="Q1079" s="5"/>
      <c r="R1079" s="5"/>
      <c r="S1079" s="70"/>
      <c r="T1079" s="70"/>
      <c r="U1079" s="70"/>
      <c r="V1079" s="18"/>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1"/>
      <c r="BA1079" s="1"/>
    </row>
    <row r="1080" spans="2:53">
      <c r="B1080" s="1"/>
      <c r="C1080" s="1"/>
      <c r="D1080" s="1"/>
      <c r="E1080" s="1"/>
      <c r="F1080" s="1"/>
      <c r="G1080" s="5"/>
      <c r="H1080" s="1"/>
      <c r="I1080" s="1"/>
      <c r="J1080" s="5"/>
      <c r="K1080" s="1"/>
      <c r="L1080" s="1"/>
      <c r="M1080" s="5"/>
      <c r="N1080" s="5"/>
      <c r="O1080" s="5"/>
      <c r="P1080" s="5"/>
      <c r="Q1080" s="5"/>
      <c r="R1080" s="5"/>
      <c r="S1080" s="70"/>
      <c r="T1080" s="70"/>
      <c r="U1080" s="70"/>
      <c r="V1080" s="18"/>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1"/>
      <c r="BA1080" s="1"/>
    </row>
    <row r="1081" spans="2:53">
      <c r="B1081" s="1"/>
      <c r="C1081" s="1"/>
      <c r="D1081" s="1"/>
      <c r="E1081" s="1"/>
      <c r="F1081" s="1"/>
      <c r="G1081" s="5"/>
      <c r="H1081" s="1"/>
      <c r="I1081" s="1"/>
      <c r="J1081" s="5"/>
      <c r="K1081" s="1"/>
      <c r="L1081" s="1"/>
      <c r="M1081" s="5"/>
      <c r="N1081" s="5"/>
      <c r="O1081" s="5"/>
      <c r="P1081" s="5"/>
      <c r="Q1081" s="5"/>
      <c r="R1081" s="5"/>
      <c r="S1081" s="70"/>
      <c r="T1081" s="70"/>
      <c r="U1081" s="70"/>
      <c r="V1081" s="18"/>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1"/>
      <c r="BA1081" s="1"/>
    </row>
    <row r="1082" spans="2:53">
      <c r="B1082" s="1"/>
      <c r="C1082" s="1"/>
      <c r="D1082" s="1"/>
      <c r="E1082" s="1"/>
      <c r="F1082" s="1"/>
      <c r="G1082" s="5"/>
      <c r="H1082" s="1"/>
      <c r="I1082" s="1"/>
      <c r="J1082" s="5"/>
      <c r="K1082" s="1"/>
      <c r="L1082" s="1"/>
      <c r="M1082" s="5"/>
      <c r="N1082" s="5"/>
      <c r="O1082" s="5"/>
      <c r="P1082" s="5"/>
      <c r="Q1082" s="5"/>
      <c r="R1082" s="5"/>
      <c r="S1082" s="70"/>
      <c r="T1082" s="70"/>
      <c r="U1082" s="70"/>
      <c r="V1082" s="18"/>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1"/>
      <c r="BA1082" s="1"/>
    </row>
    <row r="1083" spans="2:53">
      <c r="B1083" s="1"/>
      <c r="C1083" s="1"/>
      <c r="D1083" s="1"/>
      <c r="E1083" s="1"/>
      <c r="F1083" s="1"/>
      <c r="G1083" s="5"/>
      <c r="H1083" s="1"/>
      <c r="I1083" s="1"/>
      <c r="J1083" s="5"/>
      <c r="K1083" s="1"/>
      <c r="L1083" s="1"/>
      <c r="M1083" s="5"/>
      <c r="N1083" s="5"/>
      <c r="O1083" s="5"/>
      <c r="P1083" s="5"/>
      <c r="Q1083" s="5"/>
      <c r="R1083" s="5"/>
      <c r="S1083" s="70"/>
      <c r="T1083" s="70"/>
      <c r="U1083" s="70"/>
      <c r="V1083" s="18"/>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1"/>
      <c r="BA1083" s="1"/>
    </row>
    <row r="1084" spans="2:53">
      <c r="B1084" s="1"/>
      <c r="C1084" s="1"/>
      <c r="D1084" s="1"/>
      <c r="E1084" s="1"/>
      <c r="F1084" s="1"/>
      <c r="G1084" s="5"/>
      <c r="H1084" s="1"/>
      <c r="I1084" s="1"/>
      <c r="J1084" s="5"/>
      <c r="K1084" s="1"/>
      <c r="L1084" s="1"/>
      <c r="M1084" s="5"/>
      <c r="N1084" s="5"/>
      <c r="O1084" s="5"/>
      <c r="P1084" s="5"/>
      <c r="Q1084" s="5"/>
      <c r="R1084" s="5"/>
      <c r="S1084" s="70"/>
      <c r="T1084" s="70"/>
      <c r="U1084" s="70"/>
      <c r="V1084" s="18"/>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1"/>
      <c r="BA1084" s="1"/>
    </row>
    <row r="1085" spans="2:53">
      <c r="B1085" s="1"/>
      <c r="C1085" s="1"/>
      <c r="D1085" s="1"/>
      <c r="E1085" s="1"/>
      <c r="F1085" s="1"/>
      <c r="G1085" s="5"/>
      <c r="H1085" s="1"/>
      <c r="I1085" s="1"/>
      <c r="J1085" s="5"/>
      <c r="K1085" s="1"/>
      <c r="L1085" s="1"/>
      <c r="M1085" s="5"/>
      <c r="N1085" s="5"/>
      <c r="O1085" s="5"/>
      <c r="P1085" s="5"/>
      <c r="Q1085" s="5"/>
      <c r="R1085" s="5"/>
      <c r="S1085" s="70"/>
      <c r="T1085" s="70"/>
      <c r="U1085" s="70"/>
      <c r="V1085" s="18"/>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1"/>
      <c r="BA1085" s="1"/>
    </row>
    <row r="1086" spans="2:53">
      <c r="B1086" s="1"/>
      <c r="C1086" s="1"/>
      <c r="D1086" s="1"/>
      <c r="E1086" s="1"/>
      <c r="F1086" s="1"/>
      <c r="G1086" s="5"/>
      <c r="H1086" s="1"/>
      <c r="I1086" s="1"/>
      <c r="J1086" s="5"/>
      <c r="K1086" s="1"/>
      <c r="L1086" s="1"/>
      <c r="M1086" s="5"/>
      <c r="N1086" s="5"/>
      <c r="O1086" s="5"/>
      <c r="P1086" s="5"/>
      <c r="Q1086" s="5"/>
      <c r="R1086" s="5"/>
      <c r="S1086" s="70"/>
      <c r="T1086" s="70"/>
      <c r="U1086" s="70"/>
      <c r="V1086" s="18"/>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1"/>
      <c r="BA1086" s="1"/>
    </row>
    <row r="1087" spans="2:53">
      <c r="B1087" s="1"/>
      <c r="C1087" s="1"/>
      <c r="D1087" s="1"/>
      <c r="E1087" s="1"/>
      <c r="F1087" s="1"/>
      <c r="G1087" s="5"/>
      <c r="H1087" s="1"/>
      <c r="I1087" s="1"/>
      <c r="J1087" s="5"/>
      <c r="K1087" s="1"/>
      <c r="L1087" s="1"/>
      <c r="M1087" s="5"/>
      <c r="N1087" s="5"/>
      <c r="O1087" s="5"/>
      <c r="P1087" s="5"/>
      <c r="Q1087" s="5"/>
      <c r="R1087" s="5"/>
      <c r="S1087" s="70"/>
      <c r="T1087" s="70"/>
      <c r="U1087" s="70"/>
      <c r="V1087" s="18"/>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1"/>
      <c r="BA1087" s="1"/>
    </row>
    <row r="1088" spans="2:53">
      <c r="B1088" s="1"/>
      <c r="C1088" s="1"/>
      <c r="D1088" s="1"/>
      <c r="E1088" s="1"/>
      <c r="F1088" s="1"/>
      <c r="G1088" s="5"/>
      <c r="H1088" s="1"/>
      <c r="I1088" s="1"/>
      <c r="J1088" s="5"/>
      <c r="K1088" s="1"/>
      <c r="L1088" s="1"/>
      <c r="M1088" s="5"/>
      <c r="N1088" s="5"/>
      <c r="O1088" s="5"/>
      <c r="P1088" s="5"/>
      <c r="Q1088" s="5"/>
      <c r="R1088" s="5"/>
      <c r="S1088" s="70"/>
      <c r="T1088" s="70"/>
      <c r="U1088" s="70"/>
      <c r="V1088" s="18"/>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1"/>
      <c r="BA1088" s="1"/>
    </row>
    <row r="1089" spans="2:53">
      <c r="B1089" s="1"/>
      <c r="C1089" s="1"/>
      <c r="D1089" s="1"/>
      <c r="E1089" s="1"/>
      <c r="F1089" s="1"/>
      <c r="G1089" s="5"/>
      <c r="H1089" s="1"/>
      <c r="I1089" s="1"/>
      <c r="J1089" s="5"/>
      <c r="K1089" s="1"/>
      <c r="L1089" s="1"/>
      <c r="M1089" s="5"/>
      <c r="N1089" s="5"/>
      <c r="O1089" s="5"/>
      <c r="P1089" s="5"/>
      <c r="Q1089" s="5"/>
      <c r="R1089" s="5"/>
      <c r="S1089" s="70"/>
      <c r="T1089" s="70"/>
      <c r="U1089" s="70"/>
      <c r="V1089" s="18"/>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1"/>
      <c r="BA1089" s="1"/>
    </row>
    <row r="1090" spans="2:53">
      <c r="B1090" s="1"/>
      <c r="C1090" s="1"/>
      <c r="D1090" s="1"/>
      <c r="E1090" s="1"/>
      <c r="F1090" s="1"/>
      <c r="G1090" s="5"/>
      <c r="H1090" s="1"/>
      <c r="I1090" s="1"/>
      <c r="J1090" s="5"/>
      <c r="K1090" s="1"/>
      <c r="L1090" s="1"/>
      <c r="M1090" s="5"/>
      <c r="N1090" s="5"/>
      <c r="O1090" s="5"/>
      <c r="P1090" s="5"/>
      <c r="Q1090" s="5"/>
      <c r="R1090" s="5"/>
      <c r="S1090" s="70"/>
      <c r="T1090" s="70"/>
      <c r="U1090" s="70"/>
      <c r="V1090" s="18"/>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1"/>
      <c r="BA1090" s="1"/>
    </row>
    <row r="1091" spans="2:53">
      <c r="B1091" s="1"/>
      <c r="C1091" s="1"/>
      <c r="D1091" s="1"/>
      <c r="E1091" s="1"/>
      <c r="F1091" s="1"/>
      <c r="G1091" s="5"/>
      <c r="H1091" s="1"/>
      <c r="I1091" s="1"/>
      <c r="J1091" s="5"/>
      <c r="K1091" s="1"/>
      <c r="L1091" s="1"/>
      <c r="M1091" s="5"/>
      <c r="N1091" s="5"/>
      <c r="O1091" s="5"/>
      <c r="P1091" s="5"/>
      <c r="Q1091" s="5"/>
      <c r="R1091" s="5"/>
      <c r="S1091" s="70"/>
      <c r="T1091" s="70"/>
      <c r="U1091" s="70"/>
      <c r="V1091" s="18"/>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1"/>
      <c r="BA1091" s="1"/>
    </row>
    <row r="1092" spans="2:53">
      <c r="B1092" s="1"/>
      <c r="C1092" s="1"/>
      <c r="D1092" s="1"/>
      <c r="E1092" s="1"/>
      <c r="F1092" s="1"/>
      <c r="G1092" s="5"/>
      <c r="H1092" s="1"/>
      <c r="I1092" s="1"/>
      <c r="J1092" s="5"/>
      <c r="K1092" s="1"/>
      <c r="L1092" s="1"/>
      <c r="M1092" s="5"/>
      <c r="N1092" s="5"/>
      <c r="O1092" s="5"/>
      <c r="P1092" s="5"/>
      <c r="Q1092" s="5"/>
      <c r="R1092" s="5"/>
      <c r="S1092" s="70"/>
      <c r="T1092" s="70"/>
      <c r="U1092" s="70"/>
      <c r="V1092" s="18"/>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1"/>
      <c r="BA1092" s="1"/>
    </row>
    <row r="1093" spans="2:53">
      <c r="B1093" s="1"/>
      <c r="C1093" s="1"/>
      <c r="D1093" s="1"/>
      <c r="E1093" s="1"/>
      <c r="F1093" s="1"/>
      <c r="G1093" s="5"/>
      <c r="H1093" s="1"/>
      <c r="I1093" s="1"/>
      <c r="J1093" s="5"/>
      <c r="K1093" s="1"/>
      <c r="L1093" s="1"/>
      <c r="M1093" s="5"/>
      <c r="N1093" s="5"/>
      <c r="O1093" s="5"/>
      <c r="P1093" s="5"/>
      <c r="Q1093" s="5"/>
      <c r="R1093" s="5"/>
      <c r="S1093" s="70"/>
      <c r="T1093" s="70"/>
      <c r="U1093" s="70"/>
      <c r="V1093" s="18"/>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1"/>
      <c r="BA1093" s="1"/>
    </row>
    <row r="1094" spans="2:53">
      <c r="B1094" s="1"/>
      <c r="C1094" s="1"/>
      <c r="D1094" s="1"/>
      <c r="E1094" s="1"/>
      <c r="F1094" s="1"/>
      <c r="G1094" s="5"/>
      <c r="H1094" s="1"/>
      <c r="I1094" s="1"/>
      <c r="J1094" s="5"/>
      <c r="K1094" s="1"/>
      <c r="L1094" s="1"/>
      <c r="M1094" s="5"/>
      <c r="N1094" s="5"/>
      <c r="O1094" s="5"/>
      <c r="P1094" s="5"/>
      <c r="Q1094" s="5"/>
      <c r="R1094" s="5"/>
      <c r="S1094" s="70"/>
      <c r="T1094" s="70"/>
      <c r="U1094" s="70"/>
      <c r="V1094" s="18"/>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1"/>
      <c r="BA1094" s="1"/>
    </row>
    <row r="1095" spans="2:53">
      <c r="B1095" s="1"/>
      <c r="C1095" s="1"/>
      <c r="D1095" s="1"/>
      <c r="E1095" s="1"/>
      <c r="F1095" s="1"/>
      <c r="G1095" s="5"/>
      <c r="H1095" s="1"/>
      <c r="I1095" s="1"/>
      <c r="J1095" s="5"/>
      <c r="K1095" s="1"/>
      <c r="L1095" s="1"/>
      <c r="M1095" s="5"/>
      <c r="N1095" s="5"/>
      <c r="O1095" s="5"/>
      <c r="P1095" s="5"/>
      <c r="Q1095" s="5"/>
      <c r="R1095" s="5"/>
      <c r="S1095" s="70"/>
      <c r="T1095" s="70"/>
      <c r="U1095" s="70"/>
      <c r="V1095" s="18"/>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1"/>
      <c r="BA1095" s="1"/>
    </row>
    <row r="1096" spans="2:53">
      <c r="B1096" s="1"/>
      <c r="C1096" s="1"/>
      <c r="D1096" s="1"/>
      <c r="E1096" s="1"/>
      <c r="F1096" s="1"/>
      <c r="G1096" s="5"/>
      <c r="H1096" s="1"/>
      <c r="I1096" s="1"/>
      <c r="J1096" s="5"/>
      <c r="K1096" s="1"/>
      <c r="L1096" s="1"/>
      <c r="M1096" s="5"/>
      <c r="N1096" s="5"/>
      <c r="O1096" s="5"/>
      <c r="P1096" s="5"/>
      <c r="Q1096" s="5"/>
      <c r="R1096" s="5"/>
      <c r="S1096" s="70"/>
      <c r="T1096" s="70"/>
      <c r="U1096" s="70"/>
      <c r="V1096" s="18"/>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1"/>
      <c r="BA1096" s="1"/>
    </row>
    <row r="1097" spans="2:53">
      <c r="B1097" s="1"/>
      <c r="C1097" s="1"/>
      <c r="D1097" s="1"/>
      <c r="E1097" s="1"/>
      <c r="F1097" s="1"/>
      <c r="G1097" s="5"/>
      <c r="H1097" s="1"/>
      <c r="I1097" s="1"/>
      <c r="J1097" s="5"/>
      <c r="K1097" s="1"/>
      <c r="L1097" s="1"/>
      <c r="M1097" s="5"/>
      <c r="N1097" s="5"/>
      <c r="O1097" s="5"/>
      <c r="P1097" s="5"/>
      <c r="Q1097" s="5"/>
      <c r="R1097" s="5"/>
      <c r="S1097" s="70"/>
      <c r="T1097" s="70"/>
      <c r="U1097" s="70"/>
      <c r="V1097" s="18"/>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1"/>
      <c r="BA1097" s="1"/>
    </row>
    <row r="1098" spans="2:53">
      <c r="B1098" s="1"/>
      <c r="C1098" s="1"/>
      <c r="D1098" s="1"/>
      <c r="E1098" s="1"/>
      <c r="F1098" s="1"/>
      <c r="G1098" s="5"/>
      <c r="H1098" s="1"/>
      <c r="I1098" s="1"/>
      <c r="J1098" s="5"/>
      <c r="K1098" s="1"/>
      <c r="L1098" s="1"/>
      <c r="M1098" s="5"/>
      <c r="N1098" s="5"/>
      <c r="O1098" s="5"/>
      <c r="P1098" s="5"/>
      <c r="Q1098" s="5"/>
      <c r="R1098" s="5"/>
      <c r="S1098" s="70"/>
      <c r="T1098" s="70"/>
      <c r="U1098" s="70"/>
      <c r="V1098" s="18"/>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1"/>
      <c r="BA1098" s="1"/>
    </row>
    <row r="1099" spans="2:53">
      <c r="B1099" s="1"/>
      <c r="C1099" s="1"/>
      <c r="D1099" s="1"/>
      <c r="E1099" s="1"/>
      <c r="F1099" s="1"/>
      <c r="G1099" s="5"/>
      <c r="H1099" s="1"/>
      <c r="I1099" s="1"/>
      <c r="J1099" s="5"/>
      <c r="K1099" s="1"/>
      <c r="L1099" s="1"/>
      <c r="M1099" s="5"/>
      <c r="N1099" s="5"/>
      <c r="O1099" s="5"/>
      <c r="P1099" s="5"/>
      <c r="Q1099" s="5"/>
      <c r="R1099" s="5"/>
      <c r="S1099" s="70"/>
      <c r="T1099" s="70"/>
      <c r="U1099" s="70"/>
      <c r="V1099" s="18"/>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1"/>
      <c r="BA1099" s="1"/>
    </row>
    <row r="1100" spans="2:53">
      <c r="B1100" s="1"/>
      <c r="C1100" s="1"/>
      <c r="D1100" s="1"/>
      <c r="E1100" s="1"/>
      <c r="F1100" s="1"/>
      <c r="G1100" s="5"/>
      <c r="H1100" s="1"/>
      <c r="I1100" s="1"/>
      <c r="J1100" s="5"/>
      <c r="K1100" s="1"/>
      <c r="L1100" s="1"/>
      <c r="M1100" s="5"/>
      <c r="N1100" s="5"/>
      <c r="O1100" s="5"/>
      <c r="P1100" s="5"/>
      <c r="Q1100" s="5"/>
      <c r="R1100" s="5"/>
      <c r="S1100" s="70"/>
      <c r="T1100" s="70"/>
      <c r="U1100" s="70"/>
      <c r="V1100" s="18"/>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1"/>
      <c r="BA1100" s="1"/>
    </row>
    <row r="1101" spans="2:53">
      <c r="B1101" s="1"/>
      <c r="C1101" s="1"/>
      <c r="D1101" s="1"/>
      <c r="E1101" s="1"/>
      <c r="F1101" s="1"/>
      <c r="G1101" s="5"/>
      <c r="H1101" s="1"/>
      <c r="I1101" s="1"/>
      <c r="J1101" s="5"/>
      <c r="K1101" s="1"/>
      <c r="L1101" s="1"/>
      <c r="M1101" s="5"/>
      <c r="N1101" s="5"/>
      <c r="O1101" s="5"/>
      <c r="P1101" s="5"/>
      <c r="Q1101" s="5"/>
      <c r="R1101" s="5"/>
      <c r="S1101" s="70"/>
      <c r="T1101" s="70"/>
      <c r="U1101" s="70"/>
      <c r="V1101" s="18"/>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1"/>
      <c r="BA1101" s="1"/>
    </row>
    <row r="1102" spans="2:53">
      <c r="B1102" s="1"/>
      <c r="C1102" s="1"/>
      <c r="D1102" s="1"/>
      <c r="E1102" s="1"/>
      <c r="F1102" s="1"/>
      <c r="G1102" s="5"/>
      <c r="H1102" s="1"/>
      <c r="I1102" s="1"/>
      <c r="J1102" s="5"/>
      <c r="K1102" s="1"/>
      <c r="L1102" s="1"/>
      <c r="M1102" s="5"/>
      <c r="N1102" s="5"/>
      <c r="O1102" s="5"/>
      <c r="P1102" s="5"/>
      <c r="Q1102" s="5"/>
      <c r="R1102" s="5"/>
      <c r="S1102" s="70"/>
      <c r="T1102" s="70"/>
      <c r="U1102" s="70"/>
      <c r="V1102" s="18"/>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1"/>
      <c r="BA1102" s="1"/>
    </row>
    <row r="1103" spans="2:53">
      <c r="B1103" s="1"/>
      <c r="C1103" s="1"/>
      <c r="D1103" s="1"/>
      <c r="E1103" s="1"/>
      <c r="F1103" s="1"/>
      <c r="G1103" s="5"/>
      <c r="H1103" s="1"/>
      <c r="I1103" s="1"/>
      <c r="J1103" s="5"/>
      <c r="K1103" s="1"/>
      <c r="L1103" s="1"/>
      <c r="M1103" s="5"/>
      <c r="N1103" s="5"/>
      <c r="O1103" s="5"/>
      <c r="P1103" s="5"/>
      <c r="Q1103" s="5"/>
      <c r="R1103" s="5"/>
      <c r="S1103" s="70"/>
      <c r="T1103" s="70"/>
      <c r="U1103" s="70"/>
      <c r="V1103" s="18"/>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1"/>
      <c r="BA1103" s="1"/>
    </row>
    <row r="1104" spans="2:53">
      <c r="B1104" s="1"/>
      <c r="C1104" s="1"/>
      <c r="D1104" s="1"/>
      <c r="E1104" s="1"/>
      <c r="F1104" s="1"/>
      <c r="G1104" s="5"/>
      <c r="H1104" s="1"/>
      <c r="I1104" s="1"/>
      <c r="J1104" s="5"/>
      <c r="K1104" s="1"/>
      <c r="L1104" s="1"/>
      <c r="M1104" s="5"/>
      <c r="N1104" s="5"/>
      <c r="O1104" s="5"/>
      <c r="P1104" s="5"/>
      <c r="Q1104" s="5"/>
      <c r="R1104" s="5"/>
      <c r="S1104" s="70"/>
      <c r="T1104" s="70"/>
      <c r="U1104" s="70"/>
      <c r="V1104" s="18"/>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1"/>
      <c r="BA1104" s="1"/>
    </row>
    <row r="1105" spans="2:53">
      <c r="B1105" s="1"/>
      <c r="C1105" s="1"/>
      <c r="D1105" s="1"/>
      <c r="E1105" s="1"/>
      <c r="F1105" s="1"/>
      <c r="G1105" s="5"/>
      <c r="H1105" s="1"/>
      <c r="I1105" s="1"/>
      <c r="J1105" s="5"/>
      <c r="K1105" s="1"/>
      <c r="L1105" s="1"/>
      <c r="M1105" s="5"/>
      <c r="N1105" s="5"/>
      <c r="O1105" s="5"/>
      <c r="P1105" s="5"/>
      <c r="Q1105" s="5"/>
      <c r="R1105" s="5"/>
      <c r="S1105" s="70"/>
      <c r="T1105" s="70"/>
      <c r="U1105" s="70"/>
      <c r="V1105" s="18"/>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1"/>
      <c r="BA1105" s="1"/>
    </row>
    <row r="1106" spans="2:53">
      <c r="B1106" s="1"/>
      <c r="C1106" s="1"/>
      <c r="D1106" s="1"/>
      <c r="E1106" s="1"/>
      <c r="F1106" s="1"/>
      <c r="G1106" s="5"/>
      <c r="H1106" s="1"/>
      <c r="I1106" s="1"/>
      <c r="J1106" s="5"/>
      <c r="K1106" s="1"/>
      <c r="L1106" s="1"/>
      <c r="M1106" s="5"/>
      <c r="N1106" s="5"/>
      <c r="O1106" s="5"/>
      <c r="P1106" s="5"/>
      <c r="Q1106" s="5"/>
      <c r="R1106" s="5"/>
      <c r="S1106" s="70"/>
      <c r="T1106" s="70"/>
      <c r="U1106" s="70"/>
      <c r="V1106" s="18"/>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1"/>
      <c r="BA1106" s="1"/>
    </row>
    <row r="1107" spans="2:53">
      <c r="B1107" s="1"/>
      <c r="C1107" s="1"/>
      <c r="D1107" s="1"/>
      <c r="E1107" s="1"/>
      <c r="F1107" s="1"/>
      <c r="G1107" s="5"/>
      <c r="H1107" s="1"/>
      <c r="I1107" s="1"/>
      <c r="J1107" s="5"/>
      <c r="K1107" s="1"/>
      <c r="L1107" s="1"/>
      <c r="M1107" s="5"/>
      <c r="N1107" s="5"/>
      <c r="O1107" s="5"/>
      <c r="P1107" s="5"/>
      <c r="Q1107" s="5"/>
      <c r="R1107" s="5"/>
      <c r="S1107" s="70"/>
      <c r="T1107" s="70"/>
      <c r="U1107" s="70"/>
      <c r="V1107" s="18"/>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1"/>
      <c r="BA1107" s="1"/>
    </row>
    <row r="1108" spans="2:53">
      <c r="B1108" s="1"/>
      <c r="C1108" s="1"/>
      <c r="D1108" s="1"/>
      <c r="E1108" s="1"/>
      <c r="F1108" s="1"/>
      <c r="G1108" s="5"/>
      <c r="H1108" s="1"/>
      <c r="I1108" s="1"/>
      <c r="J1108" s="5"/>
      <c r="K1108" s="1"/>
      <c r="L1108" s="1"/>
      <c r="M1108" s="5"/>
      <c r="N1108" s="5"/>
      <c r="O1108" s="5"/>
      <c r="P1108" s="5"/>
      <c r="Q1108" s="5"/>
      <c r="R1108" s="5"/>
      <c r="S1108" s="70"/>
      <c r="T1108" s="70"/>
      <c r="U1108" s="70"/>
      <c r="V1108" s="18"/>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1"/>
      <c r="BA1108" s="1"/>
    </row>
    <row r="1109" spans="2:53">
      <c r="B1109" s="1"/>
      <c r="C1109" s="1"/>
      <c r="D1109" s="1"/>
      <c r="E1109" s="1"/>
      <c r="F1109" s="1"/>
      <c r="G1109" s="5"/>
      <c r="H1109" s="1"/>
      <c r="I1109" s="1"/>
      <c r="J1109" s="5"/>
      <c r="K1109" s="1"/>
      <c r="L1109" s="1"/>
      <c r="M1109" s="5"/>
      <c r="N1109" s="5"/>
      <c r="O1109" s="5"/>
      <c r="P1109" s="5"/>
      <c r="Q1109" s="5"/>
      <c r="R1109" s="5"/>
      <c r="S1109" s="70"/>
      <c r="T1109" s="70"/>
      <c r="U1109" s="70"/>
      <c r="V1109" s="18"/>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1"/>
      <c r="BA1109" s="1"/>
    </row>
    <row r="1110" spans="2:53">
      <c r="B1110" s="1"/>
      <c r="C1110" s="1"/>
      <c r="D1110" s="1"/>
      <c r="E1110" s="1"/>
      <c r="F1110" s="1"/>
      <c r="G1110" s="5"/>
      <c r="H1110" s="1"/>
      <c r="I1110" s="1"/>
      <c r="J1110" s="5"/>
      <c r="K1110" s="1"/>
      <c r="L1110" s="1"/>
      <c r="M1110" s="5"/>
      <c r="N1110" s="5"/>
      <c r="O1110" s="5"/>
      <c r="P1110" s="5"/>
      <c r="Q1110" s="5"/>
      <c r="R1110" s="5"/>
      <c r="S1110" s="70"/>
      <c r="T1110" s="70"/>
      <c r="U1110" s="70"/>
      <c r="V1110" s="18"/>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1"/>
      <c r="BA1110" s="1"/>
    </row>
    <row r="1111" spans="2:53">
      <c r="B1111" s="1"/>
      <c r="C1111" s="1"/>
      <c r="D1111" s="1"/>
      <c r="E1111" s="1"/>
      <c r="F1111" s="1"/>
      <c r="G1111" s="5"/>
      <c r="H1111" s="1"/>
      <c r="I1111" s="1"/>
      <c r="J1111" s="5"/>
      <c r="K1111" s="1"/>
      <c r="L1111" s="1"/>
      <c r="M1111" s="5"/>
      <c r="N1111" s="5"/>
      <c r="O1111" s="5"/>
      <c r="P1111" s="5"/>
      <c r="Q1111" s="5"/>
      <c r="R1111" s="5"/>
      <c r="S1111" s="70"/>
      <c r="T1111" s="70"/>
      <c r="U1111" s="70"/>
      <c r="V1111" s="18"/>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1"/>
      <c r="BA1111" s="1"/>
    </row>
    <row r="1112" spans="2:53">
      <c r="B1112" s="1"/>
      <c r="C1112" s="1"/>
      <c r="D1112" s="1"/>
      <c r="E1112" s="1"/>
      <c r="F1112" s="1"/>
      <c r="G1112" s="5"/>
      <c r="H1112" s="1"/>
      <c r="I1112" s="1"/>
      <c r="J1112" s="5"/>
      <c r="K1112" s="1"/>
      <c r="L1112" s="1"/>
      <c r="M1112" s="5"/>
      <c r="N1112" s="5"/>
      <c r="O1112" s="5"/>
      <c r="P1112" s="5"/>
      <c r="Q1112" s="5"/>
      <c r="R1112" s="5"/>
      <c r="S1112" s="70"/>
      <c r="T1112" s="70"/>
      <c r="U1112" s="70"/>
      <c r="V1112" s="18"/>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1"/>
      <c r="BA1112" s="1"/>
    </row>
    <row r="1113" spans="2:53">
      <c r="B1113" s="1"/>
      <c r="C1113" s="1"/>
      <c r="D1113" s="1"/>
      <c r="E1113" s="1"/>
      <c r="F1113" s="1"/>
      <c r="G1113" s="5"/>
      <c r="H1113" s="1"/>
      <c r="I1113" s="1"/>
      <c r="J1113" s="5"/>
      <c r="K1113" s="1"/>
      <c r="L1113" s="1"/>
      <c r="M1113" s="5"/>
      <c r="N1113" s="5"/>
      <c r="O1113" s="5"/>
      <c r="P1113" s="5"/>
      <c r="Q1113" s="5"/>
      <c r="R1113" s="5"/>
      <c r="S1113" s="70"/>
      <c r="T1113" s="70"/>
      <c r="U1113" s="70"/>
      <c r="V1113" s="18"/>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1"/>
      <c r="BA1113" s="1"/>
    </row>
    <row r="1114" spans="2:53">
      <c r="B1114" s="1"/>
      <c r="C1114" s="1"/>
      <c r="D1114" s="1"/>
      <c r="E1114" s="1"/>
      <c r="F1114" s="1"/>
      <c r="G1114" s="5"/>
      <c r="H1114" s="1"/>
      <c r="I1114" s="1"/>
      <c r="J1114" s="5"/>
      <c r="K1114" s="1"/>
      <c r="L1114" s="1"/>
      <c r="M1114" s="5"/>
      <c r="N1114" s="5"/>
      <c r="O1114" s="5"/>
      <c r="P1114" s="5"/>
      <c r="Q1114" s="5"/>
      <c r="R1114" s="5"/>
      <c r="S1114" s="70"/>
      <c r="T1114" s="70"/>
      <c r="U1114" s="70"/>
      <c r="V1114" s="18"/>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1"/>
      <c r="BA1114" s="1"/>
    </row>
    <row r="1115" spans="2:53">
      <c r="B1115" s="1"/>
      <c r="C1115" s="1"/>
      <c r="D1115" s="1"/>
      <c r="E1115" s="1"/>
      <c r="F1115" s="1"/>
      <c r="G1115" s="5"/>
      <c r="H1115" s="1"/>
      <c r="I1115" s="1"/>
      <c r="J1115" s="5"/>
      <c r="K1115" s="1"/>
      <c r="L1115" s="1"/>
      <c r="M1115" s="5"/>
      <c r="N1115" s="5"/>
      <c r="O1115" s="5"/>
      <c r="P1115" s="5"/>
      <c r="Q1115" s="5"/>
      <c r="R1115" s="5"/>
      <c r="S1115" s="70"/>
      <c r="T1115" s="70"/>
      <c r="U1115" s="70"/>
      <c r="V1115" s="18"/>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1"/>
      <c r="BA1115" s="1"/>
    </row>
    <row r="1116" spans="2:53">
      <c r="B1116" s="1"/>
      <c r="C1116" s="1"/>
      <c r="D1116" s="1"/>
      <c r="E1116" s="1"/>
      <c r="F1116" s="1"/>
      <c r="G1116" s="5"/>
      <c r="H1116" s="1"/>
      <c r="I1116" s="1"/>
      <c r="J1116" s="5"/>
      <c r="K1116" s="1"/>
      <c r="L1116" s="1"/>
      <c r="M1116" s="5"/>
      <c r="N1116" s="5"/>
      <c r="O1116" s="5"/>
      <c r="P1116" s="5"/>
      <c r="Q1116" s="5"/>
      <c r="R1116" s="5"/>
      <c r="S1116" s="70"/>
      <c r="T1116" s="70"/>
      <c r="U1116" s="70"/>
      <c r="V1116" s="18"/>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1"/>
      <c r="BA1116" s="1"/>
    </row>
    <row r="1117" spans="2:53">
      <c r="B1117" s="1"/>
      <c r="C1117" s="1"/>
      <c r="D1117" s="1"/>
      <c r="E1117" s="1"/>
      <c r="F1117" s="1"/>
      <c r="G1117" s="5"/>
      <c r="H1117" s="1"/>
      <c r="I1117" s="1"/>
      <c r="J1117" s="5"/>
      <c r="K1117" s="1"/>
      <c r="L1117" s="1"/>
      <c r="M1117" s="5"/>
      <c r="N1117" s="5"/>
      <c r="O1117" s="5"/>
      <c r="P1117" s="5"/>
      <c r="Q1117" s="5"/>
      <c r="R1117" s="5"/>
      <c r="S1117" s="70"/>
      <c r="T1117" s="70"/>
      <c r="U1117" s="70"/>
      <c r="V1117" s="18"/>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1"/>
      <c r="BA1117" s="1"/>
    </row>
    <row r="1118" spans="2:53">
      <c r="B1118" s="1"/>
      <c r="C1118" s="1"/>
      <c r="D1118" s="1"/>
      <c r="E1118" s="1"/>
      <c r="F1118" s="1"/>
      <c r="G1118" s="5"/>
      <c r="H1118" s="1"/>
      <c r="I1118" s="1"/>
      <c r="J1118" s="5"/>
      <c r="K1118" s="1"/>
      <c r="L1118" s="1"/>
      <c r="M1118" s="5"/>
      <c r="N1118" s="5"/>
      <c r="O1118" s="5"/>
      <c r="P1118" s="5"/>
      <c r="Q1118" s="5"/>
      <c r="R1118" s="5"/>
      <c r="S1118" s="70"/>
      <c r="T1118" s="70"/>
      <c r="U1118" s="70"/>
      <c r="V1118" s="18"/>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1"/>
      <c r="BA1118" s="1"/>
    </row>
    <row r="1119" spans="2:53">
      <c r="B1119" s="1"/>
      <c r="C1119" s="1"/>
      <c r="D1119" s="1"/>
      <c r="E1119" s="1"/>
      <c r="F1119" s="1"/>
      <c r="G1119" s="5"/>
      <c r="H1119" s="1"/>
      <c r="I1119" s="1"/>
      <c r="J1119" s="5"/>
      <c r="K1119" s="1"/>
      <c r="L1119" s="1"/>
      <c r="M1119" s="5"/>
      <c r="N1119" s="5"/>
      <c r="O1119" s="5"/>
      <c r="P1119" s="5"/>
      <c r="Q1119" s="5"/>
      <c r="R1119" s="5"/>
      <c r="S1119" s="70"/>
      <c r="T1119" s="70"/>
      <c r="U1119" s="70"/>
      <c r="V1119" s="18"/>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1"/>
      <c r="BA1119" s="1"/>
    </row>
    <row r="1120" spans="2:53">
      <c r="B1120" s="1"/>
      <c r="C1120" s="1"/>
      <c r="D1120" s="1"/>
      <c r="E1120" s="1"/>
      <c r="F1120" s="1"/>
      <c r="G1120" s="5"/>
      <c r="H1120" s="1"/>
      <c r="I1120" s="1"/>
      <c r="J1120" s="5"/>
      <c r="K1120" s="1"/>
      <c r="L1120" s="1"/>
      <c r="M1120" s="5"/>
      <c r="N1120" s="5"/>
      <c r="O1120" s="5"/>
      <c r="P1120" s="5"/>
      <c r="Q1120" s="5"/>
      <c r="R1120" s="5"/>
      <c r="S1120" s="70"/>
      <c r="T1120" s="70"/>
      <c r="U1120" s="70"/>
      <c r="V1120" s="18"/>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1"/>
      <c r="BA1120" s="1"/>
    </row>
    <row r="1121" spans="2:53">
      <c r="B1121" s="1"/>
      <c r="C1121" s="1"/>
      <c r="D1121" s="1"/>
      <c r="E1121" s="1"/>
      <c r="F1121" s="1"/>
      <c r="G1121" s="5"/>
      <c r="H1121" s="1"/>
      <c r="I1121" s="1"/>
      <c r="J1121" s="5"/>
      <c r="K1121" s="1"/>
      <c r="L1121" s="1"/>
      <c r="M1121" s="5"/>
      <c r="N1121" s="5"/>
      <c r="O1121" s="5"/>
      <c r="P1121" s="5"/>
      <c r="Q1121" s="5"/>
      <c r="R1121" s="5"/>
      <c r="S1121" s="70"/>
      <c r="T1121" s="70"/>
      <c r="U1121" s="70"/>
      <c r="V1121" s="18"/>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1"/>
      <c r="BA1121" s="1"/>
    </row>
    <row r="1122" spans="2:53">
      <c r="B1122" s="1"/>
      <c r="C1122" s="1"/>
      <c r="D1122" s="1"/>
      <c r="E1122" s="1"/>
      <c r="F1122" s="1"/>
      <c r="G1122" s="5"/>
      <c r="H1122" s="1"/>
      <c r="I1122" s="1"/>
      <c r="J1122" s="5"/>
      <c r="K1122" s="1"/>
      <c r="L1122" s="1"/>
      <c r="M1122" s="5"/>
      <c r="N1122" s="5"/>
      <c r="O1122" s="5"/>
      <c r="P1122" s="5"/>
      <c r="Q1122" s="5"/>
      <c r="R1122" s="5"/>
      <c r="S1122" s="70"/>
      <c r="T1122" s="70"/>
      <c r="U1122" s="70"/>
      <c r="V1122" s="18"/>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1"/>
      <c r="BA1122" s="1"/>
    </row>
    <row r="1123" spans="2:53">
      <c r="B1123" s="1"/>
      <c r="C1123" s="1"/>
      <c r="D1123" s="1"/>
      <c r="E1123" s="1"/>
      <c r="F1123" s="1"/>
      <c r="G1123" s="5"/>
      <c r="H1123" s="1"/>
      <c r="I1123" s="1"/>
      <c r="J1123" s="5"/>
      <c r="K1123" s="1"/>
      <c r="L1123" s="1"/>
      <c r="M1123" s="5"/>
      <c r="N1123" s="5"/>
      <c r="O1123" s="5"/>
      <c r="P1123" s="5"/>
      <c r="Q1123" s="5"/>
      <c r="R1123" s="5"/>
      <c r="S1123" s="70"/>
      <c r="T1123" s="70"/>
      <c r="U1123" s="70"/>
      <c r="V1123" s="18"/>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1"/>
      <c r="BA1123" s="1"/>
    </row>
    <row r="1124" spans="2:53">
      <c r="B1124" s="1"/>
      <c r="C1124" s="1"/>
      <c r="D1124" s="1"/>
      <c r="E1124" s="1"/>
      <c r="F1124" s="1"/>
      <c r="G1124" s="5"/>
      <c r="H1124" s="1"/>
      <c r="I1124" s="1"/>
      <c r="J1124" s="5"/>
      <c r="K1124" s="1"/>
      <c r="L1124" s="1"/>
      <c r="M1124" s="5"/>
      <c r="N1124" s="5"/>
      <c r="O1124" s="5"/>
      <c r="P1124" s="5"/>
      <c r="Q1124" s="5"/>
      <c r="R1124" s="5"/>
      <c r="S1124" s="70"/>
      <c r="T1124" s="70"/>
      <c r="U1124" s="70"/>
      <c r="V1124" s="18"/>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1"/>
      <c r="BA1124" s="1"/>
    </row>
    <row r="1125" spans="2:53">
      <c r="B1125" s="1"/>
      <c r="C1125" s="1"/>
      <c r="D1125" s="1"/>
      <c r="E1125" s="1"/>
      <c r="F1125" s="1"/>
      <c r="G1125" s="5"/>
      <c r="H1125" s="1"/>
      <c r="I1125" s="1"/>
      <c r="J1125" s="5"/>
      <c r="K1125" s="1"/>
      <c r="L1125" s="1"/>
      <c r="M1125" s="5"/>
      <c r="N1125" s="5"/>
      <c r="O1125" s="5"/>
      <c r="P1125" s="5"/>
      <c r="Q1125" s="5"/>
      <c r="R1125" s="5"/>
      <c r="S1125" s="70"/>
      <c r="T1125" s="70"/>
      <c r="U1125" s="70"/>
      <c r="V1125" s="18"/>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1"/>
      <c r="BA1125" s="1"/>
    </row>
    <row r="1126" spans="2:53">
      <c r="B1126" s="1"/>
      <c r="C1126" s="1"/>
      <c r="D1126" s="1"/>
      <c r="E1126" s="1"/>
      <c r="F1126" s="1"/>
      <c r="G1126" s="5"/>
      <c r="H1126" s="1"/>
      <c r="I1126" s="1"/>
      <c r="J1126" s="5"/>
      <c r="K1126" s="1"/>
      <c r="L1126" s="1"/>
      <c r="M1126" s="5"/>
      <c r="N1126" s="5"/>
      <c r="O1126" s="5"/>
      <c r="P1126" s="5"/>
      <c r="Q1126" s="5"/>
      <c r="R1126" s="5"/>
      <c r="S1126" s="70"/>
      <c r="T1126" s="70"/>
      <c r="U1126" s="70"/>
      <c r="V1126" s="18"/>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1"/>
      <c r="BA1126" s="1"/>
    </row>
    <row r="1127" spans="2:53">
      <c r="B1127" s="1"/>
      <c r="C1127" s="1"/>
      <c r="D1127" s="1"/>
      <c r="E1127" s="1"/>
      <c r="F1127" s="1"/>
      <c r="G1127" s="5"/>
      <c r="H1127" s="1"/>
      <c r="I1127" s="1"/>
      <c r="J1127" s="5"/>
      <c r="K1127" s="1"/>
      <c r="L1127" s="1"/>
      <c r="M1127" s="5"/>
      <c r="N1127" s="5"/>
      <c r="O1127" s="5"/>
      <c r="P1127" s="5"/>
      <c r="Q1127" s="5"/>
      <c r="R1127" s="5"/>
      <c r="S1127" s="70"/>
      <c r="T1127" s="70"/>
      <c r="U1127" s="70"/>
      <c r="V1127" s="18"/>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1"/>
      <c r="BA1127" s="1"/>
    </row>
    <row r="1128" spans="2:53">
      <c r="B1128" s="1"/>
      <c r="C1128" s="1"/>
      <c r="D1128" s="1"/>
      <c r="E1128" s="1"/>
      <c r="F1128" s="1"/>
      <c r="G1128" s="5"/>
      <c r="H1128" s="1"/>
      <c r="I1128" s="1"/>
      <c r="J1128" s="5"/>
      <c r="K1128" s="1"/>
      <c r="L1128" s="1"/>
      <c r="M1128" s="5"/>
      <c r="N1128" s="5"/>
      <c r="O1128" s="5"/>
      <c r="P1128" s="5"/>
      <c r="Q1128" s="5"/>
      <c r="R1128" s="5"/>
      <c r="S1128" s="70"/>
      <c r="T1128" s="70"/>
      <c r="U1128" s="70"/>
      <c r="V1128" s="18"/>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1"/>
      <c r="BA1128" s="1"/>
    </row>
    <row r="1129" spans="2:53">
      <c r="B1129" s="1"/>
      <c r="C1129" s="1"/>
      <c r="D1129" s="1"/>
      <c r="E1129" s="1"/>
      <c r="F1129" s="1"/>
      <c r="G1129" s="5"/>
      <c r="H1129" s="1"/>
      <c r="I1129" s="1"/>
      <c r="J1129" s="5"/>
      <c r="K1129" s="1"/>
      <c r="L1129" s="1"/>
      <c r="M1129" s="5"/>
      <c r="N1129" s="5"/>
      <c r="O1129" s="5"/>
      <c r="P1129" s="5"/>
      <c r="Q1129" s="5"/>
      <c r="R1129" s="5"/>
      <c r="S1129" s="70"/>
      <c r="T1129" s="70"/>
      <c r="U1129" s="70"/>
      <c r="V1129" s="18"/>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1"/>
      <c r="BA1129" s="1"/>
    </row>
    <row r="1130" spans="2:53">
      <c r="B1130" s="1"/>
      <c r="C1130" s="1"/>
      <c r="D1130" s="1"/>
      <c r="E1130" s="1"/>
      <c r="F1130" s="1"/>
      <c r="G1130" s="5"/>
      <c r="H1130" s="1"/>
      <c r="I1130" s="1"/>
      <c r="J1130" s="5"/>
      <c r="K1130" s="1"/>
      <c r="L1130" s="1"/>
      <c r="M1130" s="5"/>
      <c r="N1130" s="5"/>
      <c r="O1130" s="5"/>
      <c r="P1130" s="5"/>
      <c r="Q1130" s="5"/>
      <c r="R1130" s="5"/>
      <c r="S1130" s="70"/>
      <c r="T1130" s="70"/>
      <c r="U1130" s="70"/>
      <c r="V1130" s="18"/>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1"/>
      <c r="BA1130" s="1"/>
    </row>
    <row r="1131" spans="2:53">
      <c r="B1131" s="1"/>
      <c r="C1131" s="1"/>
      <c r="D1131" s="1"/>
      <c r="E1131" s="1"/>
      <c r="F1131" s="1"/>
      <c r="G1131" s="5"/>
      <c r="H1131" s="1"/>
      <c r="I1131" s="1"/>
      <c r="J1131" s="5"/>
      <c r="K1131" s="1"/>
      <c r="L1131" s="1"/>
      <c r="M1131" s="5"/>
      <c r="N1131" s="5"/>
      <c r="O1131" s="5"/>
      <c r="P1131" s="5"/>
      <c r="Q1131" s="5"/>
      <c r="R1131" s="5"/>
      <c r="S1131" s="70"/>
      <c r="T1131" s="70"/>
      <c r="U1131" s="70"/>
      <c r="V1131" s="18"/>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1"/>
      <c r="BA1131" s="1"/>
    </row>
    <row r="1132" spans="2:53">
      <c r="B1132" s="1"/>
      <c r="C1132" s="1"/>
      <c r="D1132" s="1"/>
      <c r="E1132" s="1"/>
      <c r="F1132" s="1"/>
      <c r="G1132" s="5"/>
      <c r="H1132" s="1"/>
      <c r="I1132" s="1"/>
      <c r="J1132" s="5"/>
      <c r="K1132" s="1"/>
      <c r="L1132" s="1"/>
      <c r="M1132" s="5"/>
      <c r="N1132" s="5"/>
      <c r="O1132" s="5"/>
      <c r="P1132" s="5"/>
      <c r="Q1132" s="5"/>
      <c r="R1132" s="5"/>
      <c r="S1132" s="70"/>
      <c r="T1132" s="70"/>
      <c r="U1132" s="70"/>
      <c r="V1132" s="18"/>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1"/>
      <c r="BA1132" s="1"/>
    </row>
    <row r="1133" spans="2:53">
      <c r="B1133" s="1"/>
      <c r="C1133" s="1"/>
      <c r="D1133" s="1"/>
      <c r="E1133" s="1"/>
      <c r="F1133" s="1"/>
      <c r="G1133" s="5"/>
      <c r="H1133" s="1"/>
      <c r="I1133" s="1"/>
      <c r="J1133" s="5"/>
      <c r="K1133" s="1"/>
      <c r="L1133" s="1"/>
      <c r="M1133" s="5"/>
      <c r="N1133" s="5"/>
      <c r="O1133" s="5"/>
      <c r="P1133" s="5"/>
      <c r="Q1133" s="5"/>
      <c r="R1133" s="5"/>
      <c r="S1133" s="70"/>
      <c r="T1133" s="70"/>
      <c r="U1133" s="70"/>
      <c r="V1133" s="18"/>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1"/>
      <c r="BA1133" s="1"/>
    </row>
    <row r="1134" spans="2:53">
      <c r="B1134" s="1"/>
      <c r="C1134" s="1"/>
      <c r="D1134" s="1"/>
      <c r="E1134" s="1"/>
      <c r="F1134" s="1"/>
      <c r="G1134" s="5"/>
      <c r="H1134" s="1"/>
      <c r="I1134" s="1"/>
      <c r="J1134" s="5"/>
      <c r="K1134" s="1"/>
      <c r="L1134" s="1"/>
      <c r="M1134" s="5"/>
      <c r="N1134" s="5"/>
      <c r="O1134" s="5"/>
      <c r="P1134" s="5"/>
      <c r="Q1134" s="5"/>
      <c r="R1134" s="5"/>
      <c r="S1134" s="70"/>
      <c r="T1134" s="70"/>
      <c r="U1134" s="70"/>
      <c r="V1134" s="18"/>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1"/>
      <c r="BA1134" s="1"/>
    </row>
    <row r="1135" spans="2:53">
      <c r="B1135" s="1"/>
      <c r="C1135" s="1"/>
      <c r="D1135" s="1"/>
      <c r="E1135" s="1"/>
      <c r="F1135" s="1"/>
      <c r="G1135" s="5"/>
      <c r="H1135" s="1"/>
      <c r="I1135" s="1"/>
      <c r="J1135" s="5"/>
      <c r="K1135" s="1"/>
      <c r="L1135" s="1"/>
      <c r="M1135" s="5"/>
      <c r="N1135" s="5"/>
      <c r="O1135" s="5"/>
      <c r="P1135" s="5"/>
      <c r="Q1135" s="5"/>
      <c r="R1135" s="5"/>
      <c r="S1135" s="70"/>
      <c r="T1135" s="70"/>
      <c r="U1135" s="70"/>
      <c r="V1135" s="18"/>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1"/>
      <c r="BA1135" s="1"/>
    </row>
    <row r="1136" spans="2:53">
      <c r="B1136" s="1"/>
      <c r="C1136" s="1"/>
      <c r="D1136" s="1"/>
      <c r="E1136" s="1"/>
      <c r="F1136" s="1"/>
      <c r="G1136" s="5"/>
      <c r="H1136" s="1"/>
      <c r="I1136" s="1"/>
      <c r="J1136" s="5"/>
      <c r="K1136" s="1"/>
      <c r="L1136" s="1"/>
      <c r="M1136" s="5"/>
      <c r="N1136" s="5"/>
      <c r="O1136" s="5"/>
      <c r="P1136" s="5"/>
      <c r="Q1136" s="5"/>
      <c r="R1136" s="5"/>
      <c r="S1136" s="70"/>
      <c r="T1136" s="70"/>
      <c r="U1136" s="70"/>
      <c r="V1136" s="18"/>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1"/>
      <c r="BA1136" s="1"/>
    </row>
    <row r="1137" spans="2:53">
      <c r="B1137" s="1"/>
      <c r="C1137" s="1"/>
      <c r="D1137" s="1"/>
      <c r="E1137" s="1"/>
      <c r="F1137" s="1"/>
      <c r="G1137" s="5"/>
      <c r="H1137" s="1"/>
      <c r="I1137" s="1"/>
      <c r="J1137" s="5"/>
      <c r="K1137" s="1"/>
      <c r="L1137" s="1"/>
      <c r="M1137" s="5"/>
      <c r="N1137" s="5"/>
      <c r="O1137" s="5"/>
      <c r="P1137" s="5"/>
      <c r="Q1137" s="5"/>
      <c r="R1137" s="5"/>
      <c r="S1137" s="70"/>
      <c r="T1137" s="70"/>
      <c r="U1137" s="70"/>
      <c r="V1137" s="18"/>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1"/>
      <c r="BA1137" s="1"/>
    </row>
    <row r="1138" spans="2:53">
      <c r="B1138" s="1"/>
      <c r="C1138" s="1"/>
      <c r="D1138" s="1"/>
      <c r="E1138" s="1"/>
      <c r="F1138" s="1"/>
      <c r="G1138" s="5"/>
      <c r="H1138" s="1"/>
      <c r="I1138" s="1"/>
      <c r="J1138" s="5"/>
      <c r="K1138" s="1"/>
      <c r="L1138" s="1"/>
      <c r="M1138" s="5"/>
      <c r="N1138" s="5"/>
      <c r="O1138" s="5"/>
      <c r="P1138" s="5"/>
      <c r="Q1138" s="5"/>
      <c r="R1138" s="5"/>
      <c r="S1138" s="70"/>
      <c r="T1138" s="70"/>
      <c r="U1138" s="70"/>
      <c r="V1138" s="18"/>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1"/>
      <c r="BA1138" s="1"/>
    </row>
    <row r="1139" spans="2:53">
      <c r="B1139" s="1"/>
      <c r="C1139" s="1"/>
      <c r="D1139" s="1"/>
      <c r="E1139" s="1"/>
      <c r="F1139" s="1"/>
      <c r="G1139" s="5"/>
      <c r="H1139" s="1"/>
      <c r="I1139" s="1"/>
      <c r="J1139" s="5"/>
      <c r="K1139" s="1"/>
      <c r="L1139" s="1"/>
      <c r="M1139" s="5"/>
      <c r="N1139" s="5"/>
      <c r="O1139" s="5"/>
      <c r="P1139" s="5"/>
      <c r="Q1139" s="5"/>
      <c r="R1139" s="5"/>
      <c r="S1139" s="70"/>
      <c r="T1139" s="70"/>
      <c r="U1139" s="70"/>
      <c r="V1139" s="18"/>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1"/>
      <c r="BA1139" s="1"/>
    </row>
    <row r="1140" spans="2:53">
      <c r="B1140" s="1"/>
      <c r="C1140" s="1"/>
      <c r="D1140" s="1"/>
      <c r="E1140" s="1"/>
      <c r="F1140" s="1"/>
      <c r="G1140" s="5"/>
      <c r="H1140" s="1"/>
      <c r="I1140" s="1"/>
      <c r="J1140" s="5"/>
      <c r="K1140" s="1"/>
      <c r="L1140" s="1"/>
      <c r="M1140" s="5"/>
      <c r="N1140" s="5"/>
      <c r="O1140" s="5"/>
      <c r="P1140" s="5"/>
      <c r="Q1140" s="5"/>
      <c r="R1140" s="5"/>
      <c r="S1140" s="70"/>
      <c r="T1140" s="70"/>
      <c r="U1140" s="70"/>
      <c r="V1140" s="18"/>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1"/>
      <c r="BA1140" s="1"/>
    </row>
    <row r="1141" spans="2:53">
      <c r="B1141" s="1"/>
      <c r="C1141" s="1"/>
      <c r="D1141" s="1"/>
      <c r="E1141" s="1"/>
      <c r="F1141" s="1"/>
      <c r="G1141" s="5"/>
      <c r="H1141" s="1"/>
      <c r="I1141" s="1"/>
      <c r="J1141" s="5"/>
      <c r="K1141" s="1"/>
      <c r="L1141" s="1"/>
      <c r="M1141" s="5"/>
      <c r="N1141" s="5"/>
      <c r="O1141" s="5"/>
      <c r="P1141" s="5"/>
      <c r="Q1141" s="5"/>
      <c r="R1141" s="5"/>
      <c r="S1141" s="70"/>
      <c r="T1141" s="70"/>
      <c r="U1141" s="70"/>
      <c r="V1141" s="18"/>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1"/>
      <c r="BA1141" s="1"/>
    </row>
    <row r="1142" spans="2:53">
      <c r="B1142" s="1"/>
      <c r="C1142" s="1"/>
      <c r="D1142" s="1"/>
      <c r="E1142" s="1"/>
      <c r="F1142" s="1"/>
      <c r="G1142" s="5"/>
      <c r="H1142" s="1"/>
      <c r="I1142" s="1"/>
      <c r="J1142" s="5"/>
      <c r="K1142" s="1"/>
      <c r="L1142" s="1"/>
      <c r="M1142" s="5"/>
      <c r="N1142" s="5"/>
      <c r="O1142" s="5"/>
      <c r="P1142" s="5"/>
      <c r="Q1142" s="5"/>
      <c r="R1142" s="5"/>
      <c r="S1142" s="70"/>
      <c r="T1142" s="70"/>
      <c r="U1142" s="70"/>
      <c r="V1142" s="18"/>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1"/>
      <c r="BA1142" s="1"/>
    </row>
    <row r="1143" spans="2:53">
      <c r="B1143" s="1"/>
      <c r="C1143" s="1"/>
      <c r="D1143" s="1"/>
      <c r="E1143" s="1"/>
      <c r="F1143" s="1"/>
      <c r="G1143" s="5"/>
      <c r="H1143" s="1"/>
      <c r="I1143" s="1"/>
      <c r="J1143" s="5"/>
      <c r="K1143" s="1"/>
      <c r="L1143" s="1"/>
      <c r="M1143" s="5"/>
      <c r="N1143" s="5"/>
      <c r="O1143" s="5"/>
      <c r="P1143" s="5"/>
      <c r="Q1143" s="5"/>
      <c r="R1143" s="5"/>
      <c r="S1143" s="70"/>
      <c r="T1143" s="70"/>
      <c r="U1143" s="70"/>
      <c r="V1143" s="18"/>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1"/>
      <c r="BA1143" s="1"/>
    </row>
    <row r="1144" spans="2:53">
      <c r="B1144" s="1"/>
      <c r="C1144" s="1"/>
      <c r="D1144" s="1"/>
      <c r="E1144" s="1"/>
      <c r="F1144" s="1"/>
      <c r="G1144" s="5"/>
      <c r="H1144" s="1"/>
      <c r="I1144" s="1"/>
      <c r="J1144" s="5"/>
      <c r="K1144" s="1"/>
      <c r="L1144" s="1"/>
      <c r="M1144" s="5"/>
      <c r="N1144" s="5"/>
      <c r="O1144" s="5"/>
      <c r="P1144" s="5"/>
      <c r="Q1144" s="5"/>
      <c r="R1144" s="5"/>
      <c r="S1144" s="70"/>
      <c r="T1144" s="70"/>
      <c r="U1144" s="70"/>
      <c r="V1144" s="18"/>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1"/>
      <c r="BA1144" s="1"/>
    </row>
    <row r="1145" spans="2:53">
      <c r="B1145" s="1"/>
      <c r="C1145" s="1"/>
      <c r="D1145" s="1"/>
      <c r="E1145" s="1"/>
      <c r="F1145" s="1"/>
      <c r="G1145" s="5"/>
      <c r="H1145" s="1"/>
      <c r="I1145" s="1"/>
      <c r="J1145" s="5"/>
      <c r="K1145" s="1"/>
      <c r="L1145" s="1"/>
      <c r="M1145" s="5"/>
      <c r="N1145" s="5"/>
      <c r="O1145" s="5"/>
      <c r="P1145" s="5"/>
      <c r="Q1145" s="5"/>
      <c r="R1145" s="5"/>
      <c r="S1145" s="70"/>
      <c r="T1145" s="70"/>
      <c r="U1145" s="70"/>
      <c r="V1145" s="18"/>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1"/>
      <c r="BA1145" s="1"/>
    </row>
    <row r="1146" spans="2:53">
      <c r="B1146" s="1"/>
      <c r="C1146" s="1"/>
      <c r="D1146" s="1"/>
      <c r="E1146" s="1"/>
      <c r="F1146" s="1"/>
      <c r="G1146" s="5"/>
      <c r="H1146" s="1"/>
      <c r="I1146" s="1"/>
      <c r="J1146" s="5"/>
      <c r="K1146" s="1"/>
      <c r="L1146" s="1"/>
      <c r="M1146" s="5"/>
      <c r="N1146" s="5"/>
      <c r="O1146" s="5"/>
      <c r="P1146" s="5"/>
      <c r="Q1146" s="5"/>
      <c r="R1146" s="5"/>
      <c r="S1146" s="70"/>
      <c r="T1146" s="70"/>
      <c r="U1146" s="70"/>
      <c r="V1146" s="18"/>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1"/>
      <c r="BA1146" s="1"/>
    </row>
    <row r="1147" spans="2:53">
      <c r="B1147" s="1"/>
      <c r="C1147" s="1"/>
      <c r="D1147" s="1"/>
      <c r="E1147" s="1"/>
      <c r="F1147" s="1"/>
      <c r="G1147" s="5"/>
      <c r="H1147" s="1"/>
      <c r="I1147" s="1"/>
      <c r="J1147" s="5"/>
      <c r="K1147" s="1"/>
      <c r="L1147" s="1"/>
      <c r="M1147" s="5"/>
      <c r="N1147" s="5"/>
      <c r="O1147" s="5"/>
      <c r="P1147" s="5"/>
      <c r="Q1147" s="5"/>
      <c r="R1147" s="5"/>
      <c r="S1147" s="70"/>
      <c r="T1147" s="70"/>
      <c r="U1147" s="70"/>
      <c r="V1147" s="18"/>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1"/>
      <c r="BA1147" s="1"/>
    </row>
    <row r="1148" spans="2:53">
      <c r="B1148" s="1"/>
      <c r="C1148" s="1"/>
      <c r="D1148" s="1"/>
      <c r="E1148" s="1"/>
      <c r="F1148" s="1"/>
      <c r="G1148" s="5"/>
      <c r="H1148" s="1"/>
      <c r="I1148" s="1"/>
      <c r="J1148" s="5"/>
      <c r="K1148" s="1"/>
      <c r="L1148" s="1"/>
      <c r="M1148" s="5"/>
      <c r="N1148" s="5"/>
      <c r="O1148" s="5"/>
      <c r="P1148" s="5"/>
      <c r="Q1148" s="5"/>
      <c r="R1148" s="5"/>
      <c r="S1148" s="70"/>
      <c r="T1148" s="70"/>
      <c r="U1148" s="70"/>
      <c r="V1148" s="18"/>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1"/>
      <c r="BA1148" s="1"/>
    </row>
    <row r="1149" spans="2:53">
      <c r="B1149" s="1"/>
      <c r="C1149" s="1"/>
      <c r="D1149" s="1"/>
      <c r="E1149" s="1"/>
      <c r="F1149" s="1"/>
      <c r="G1149" s="5"/>
      <c r="H1149" s="1"/>
      <c r="I1149" s="1"/>
      <c r="J1149" s="5"/>
      <c r="K1149" s="1"/>
      <c r="L1149" s="1"/>
      <c r="M1149" s="5"/>
      <c r="N1149" s="5"/>
      <c r="O1149" s="5"/>
      <c r="P1149" s="5"/>
      <c r="Q1149" s="5"/>
      <c r="R1149" s="5"/>
      <c r="S1149" s="70"/>
      <c r="T1149" s="70"/>
      <c r="U1149" s="70"/>
      <c r="V1149" s="18"/>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1"/>
      <c r="BA1149" s="1"/>
    </row>
    <row r="1150" spans="2:53">
      <c r="B1150" s="1"/>
      <c r="C1150" s="1"/>
      <c r="D1150" s="1"/>
      <c r="E1150" s="1"/>
      <c r="F1150" s="1"/>
      <c r="G1150" s="5"/>
      <c r="H1150" s="1"/>
      <c r="I1150" s="1"/>
      <c r="J1150" s="5"/>
      <c r="K1150" s="1"/>
      <c r="L1150" s="1"/>
      <c r="M1150" s="5"/>
      <c r="N1150" s="5"/>
      <c r="O1150" s="5"/>
      <c r="P1150" s="5"/>
      <c r="Q1150" s="5"/>
      <c r="R1150" s="5"/>
      <c r="S1150" s="70"/>
      <c r="T1150" s="70"/>
      <c r="U1150" s="70"/>
      <c r="V1150" s="18"/>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1"/>
      <c r="BA1150" s="1"/>
    </row>
    <row r="1151" spans="2:53">
      <c r="B1151" s="1"/>
      <c r="C1151" s="1"/>
      <c r="D1151" s="1"/>
      <c r="E1151" s="1"/>
      <c r="F1151" s="1"/>
      <c r="G1151" s="5"/>
      <c r="H1151" s="1"/>
      <c r="I1151" s="1"/>
      <c r="J1151" s="5"/>
      <c r="K1151" s="1"/>
      <c r="L1151" s="1"/>
      <c r="M1151" s="5"/>
      <c r="N1151" s="5"/>
      <c r="O1151" s="5"/>
      <c r="P1151" s="5"/>
      <c r="Q1151" s="5"/>
      <c r="R1151" s="5"/>
      <c r="S1151" s="70"/>
      <c r="T1151" s="70"/>
      <c r="U1151" s="70"/>
      <c r="V1151" s="18"/>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1"/>
      <c r="BA1151" s="1"/>
    </row>
    <row r="1152" spans="2:53">
      <c r="B1152" s="1"/>
      <c r="C1152" s="1"/>
      <c r="D1152" s="1"/>
      <c r="E1152" s="1"/>
      <c r="F1152" s="1"/>
      <c r="G1152" s="5"/>
      <c r="H1152" s="1"/>
      <c r="I1152" s="1"/>
      <c r="J1152" s="5"/>
      <c r="K1152" s="1"/>
      <c r="L1152" s="1"/>
      <c r="M1152" s="5"/>
      <c r="N1152" s="5"/>
      <c r="O1152" s="5"/>
      <c r="P1152" s="5"/>
      <c r="Q1152" s="5"/>
      <c r="R1152" s="5"/>
      <c r="S1152" s="70"/>
      <c r="T1152" s="70"/>
      <c r="U1152" s="70"/>
      <c r="V1152" s="18"/>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1"/>
      <c r="BA1152" s="1"/>
    </row>
    <row r="1153" spans="2:53">
      <c r="B1153" s="1"/>
      <c r="C1153" s="1"/>
      <c r="D1153" s="1"/>
      <c r="E1153" s="1"/>
      <c r="F1153" s="1"/>
      <c r="G1153" s="5"/>
      <c r="H1153" s="1"/>
      <c r="I1153" s="1"/>
      <c r="J1153" s="5"/>
      <c r="K1153" s="1"/>
      <c r="L1153" s="1"/>
      <c r="M1153" s="5"/>
      <c r="N1153" s="5"/>
      <c r="O1153" s="5"/>
      <c r="P1153" s="5"/>
      <c r="Q1153" s="5"/>
      <c r="R1153" s="5"/>
      <c r="S1153" s="70"/>
      <c r="T1153" s="70"/>
      <c r="U1153" s="70"/>
      <c r="V1153" s="18"/>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1"/>
      <c r="BA1153" s="1"/>
    </row>
    <row r="1154" spans="2:53">
      <c r="B1154" s="1"/>
      <c r="C1154" s="1"/>
      <c r="D1154" s="1"/>
      <c r="E1154" s="1"/>
      <c r="F1154" s="1"/>
      <c r="G1154" s="5"/>
      <c r="H1154" s="1"/>
      <c r="I1154" s="1"/>
      <c r="J1154" s="5"/>
      <c r="K1154" s="1"/>
      <c r="L1154" s="1"/>
      <c r="M1154" s="5"/>
      <c r="N1154" s="5"/>
      <c r="O1154" s="5"/>
      <c r="P1154" s="5"/>
      <c r="Q1154" s="5"/>
      <c r="R1154" s="5"/>
      <c r="S1154" s="70"/>
      <c r="T1154" s="70"/>
      <c r="U1154" s="70"/>
      <c r="V1154" s="18"/>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1"/>
      <c r="BA1154" s="1"/>
    </row>
    <row r="1155" spans="2:53">
      <c r="B1155" s="1"/>
      <c r="C1155" s="1"/>
      <c r="D1155" s="1"/>
      <c r="E1155" s="1"/>
      <c r="F1155" s="1"/>
      <c r="G1155" s="5"/>
      <c r="H1155" s="1"/>
      <c r="I1155" s="1"/>
      <c r="J1155" s="5"/>
      <c r="K1155" s="1"/>
      <c r="L1155" s="1"/>
      <c r="M1155" s="5"/>
      <c r="N1155" s="5"/>
      <c r="O1155" s="5"/>
      <c r="P1155" s="5"/>
      <c r="Q1155" s="5"/>
      <c r="R1155" s="5"/>
      <c r="S1155" s="70"/>
      <c r="T1155" s="70"/>
      <c r="U1155" s="70"/>
      <c r="V1155" s="18"/>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1"/>
      <c r="BA1155" s="1"/>
    </row>
    <row r="1156" spans="2:53">
      <c r="B1156" s="1"/>
      <c r="C1156" s="1"/>
      <c r="D1156" s="1"/>
      <c r="E1156" s="1"/>
      <c r="F1156" s="1"/>
      <c r="G1156" s="5"/>
      <c r="H1156" s="1"/>
      <c r="I1156" s="1"/>
      <c r="J1156" s="5"/>
      <c r="K1156" s="1"/>
      <c r="L1156" s="1"/>
      <c r="M1156" s="5"/>
      <c r="N1156" s="5"/>
      <c r="O1156" s="5"/>
      <c r="P1156" s="5"/>
      <c r="Q1156" s="5"/>
      <c r="R1156" s="5"/>
      <c r="S1156" s="70"/>
      <c r="T1156" s="70"/>
      <c r="U1156" s="70"/>
      <c r="V1156" s="18"/>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1"/>
      <c r="BA1156" s="1"/>
    </row>
    <row r="1157" spans="2:53">
      <c r="B1157" s="1"/>
      <c r="C1157" s="1"/>
      <c r="D1157" s="1"/>
      <c r="E1157" s="1"/>
      <c r="F1157" s="1"/>
      <c r="G1157" s="5"/>
      <c r="H1157" s="1"/>
      <c r="I1157" s="1"/>
      <c r="J1157" s="5"/>
      <c r="K1157" s="1"/>
      <c r="L1157" s="1"/>
      <c r="M1157" s="5"/>
      <c r="N1157" s="5"/>
      <c r="O1157" s="5"/>
      <c r="P1157" s="5"/>
      <c r="Q1157" s="5"/>
      <c r="R1157" s="5"/>
      <c r="S1157" s="70"/>
      <c r="T1157" s="70"/>
      <c r="U1157" s="70"/>
      <c r="V1157" s="18"/>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1"/>
      <c r="BA1157" s="1"/>
    </row>
    <row r="1158" spans="2:53">
      <c r="B1158" s="1"/>
      <c r="C1158" s="1"/>
      <c r="D1158" s="1"/>
      <c r="E1158" s="1"/>
      <c r="F1158" s="1"/>
      <c r="G1158" s="5"/>
      <c r="H1158" s="1"/>
      <c r="I1158" s="1"/>
      <c r="J1158" s="5"/>
      <c r="K1158" s="1"/>
      <c r="L1158" s="1"/>
      <c r="M1158" s="5"/>
      <c r="N1158" s="5"/>
      <c r="O1158" s="5"/>
      <c r="P1158" s="5"/>
      <c r="Q1158" s="5"/>
      <c r="R1158" s="5"/>
      <c r="S1158" s="70"/>
      <c r="T1158" s="70"/>
      <c r="U1158" s="70"/>
      <c r="V1158" s="18"/>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1"/>
      <c r="BA1158" s="1"/>
    </row>
    <row r="1159" spans="2:53">
      <c r="B1159" s="1"/>
      <c r="C1159" s="1"/>
      <c r="D1159" s="1"/>
      <c r="E1159" s="1"/>
      <c r="F1159" s="1"/>
      <c r="G1159" s="5"/>
      <c r="H1159" s="1"/>
      <c r="I1159" s="1"/>
      <c r="J1159" s="5"/>
      <c r="K1159" s="1"/>
      <c r="L1159" s="1"/>
      <c r="M1159" s="5"/>
      <c r="N1159" s="5"/>
      <c r="O1159" s="5"/>
      <c r="P1159" s="5"/>
      <c r="Q1159" s="5"/>
      <c r="R1159" s="5"/>
      <c r="S1159" s="70"/>
      <c r="T1159" s="70"/>
      <c r="U1159" s="70"/>
      <c r="V1159" s="18"/>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1"/>
      <c r="BA1159" s="1"/>
    </row>
    <row r="1160" spans="2:53">
      <c r="B1160" s="1"/>
      <c r="C1160" s="1"/>
      <c r="D1160" s="1"/>
      <c r="E1160" s="1"/>
      <c r="F1160" s="1"/>
      <c r="G1160" s="5"/>
      <c r="H1160" s="1"/>
      <c r="I1160" s="1"/>
      <c r="J1160" s="5"/>
      <c r="K1160" s="1"/>
      <c r="L1160" s="1"/>
      <c r="M1160" s="5"/>
      <c r="N1160" s="5"/>
      <c r="O1160" s="5"/>
      <c r="P1160" s="5"/>
      <c r="Q1160" s="5"/>
      <c r="R1160" s="5"/>
      <c r="S1160" s="70"/>
      <c r="T1160" s="70"/>
      <c r="U1160" s="70"/>
      <c r="V1160" s="18"/>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1"/>
      <c r="BA1160" s="1"/>
    </row>
    <row r="1161" spans="2:53">
      <c r="B1161" s="1"/>
      <c r="C1161" s="1"/>
      <c r="D1161" s="1"/>
      <c r="E1161" s="1"/>
      <c r="F1161" s="1"/>
      <c r="G1161" s="5"/>
      <c r="H1161" s="1"/>
      <c r="I1161" s="1"/>
      <c r="J1161" s="5"/>
      <c r="K1161" s="1"/>
      <c r="L1161" s="1"/>
      <c r="M1161" s="5"/>
      <c r="N1161" s="5"/>
      <c r="O1161" s="5"/>
      <c r="P1161" s="5"/>
      <c r="Q1161" s="5"/>
      <c r="R1161" s="5"/>
      <c r="S1161" s="70"/>
      <c r="T1161" s="70"/>
      <c r="U1161" s="70"/>
      <c r="V1161" s="18"/>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1"/>
      <c r="BA1161" s="1"/>
    </row>
    <row r="1162" spans="2:53">
      <c r="B1162" s="1"/>
      <c r="C1162" s="1"/>
      <c r="D1162" s="1"/>
      <c r="E1162" s="1"/>
      <c r="F1162" s="1"/>
      <c r="G1162" s="5"/>
      <c r="H1162" s="1"/>
      <c r="I1162" s="1"/>
      <c r="J1162" s="5"/>
      <c r="K1162" s="1"/>
      <c r="L1162" s="1"/>
      <c r="M1162" s="5"/>
      <c r="N1162" s="5"/>
      <c r="O1162" s="5"/>
      <c r="P1162" s="5"/>
      <c r="Q1162" s="5"/>
      <c r="R1162" s="5"/>
      <c r="S1162" s="70"/>
      <c r="T1162" s="70"/>
      <c r="U1162" s="70"/>
      <c r="V1162" s="18"/>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1"/>
      <c r="BA1162" s="1"/>
    </row>
    <row r="1163" spans="2:53">
      <c r="B1163" s="1"/>
      <c r="C1163" s="1"/>
      <c r="D1163" s="1"/>
      <c r="E1163" s="1"/>
      <c r="F1163" s="1"/>
      <c r="G1163" s="5"/>
      <c r="H1163" s="1"/>
      <c r="I1163" s="1"/>
      <c r="J1163" s="5"/>
      <c r="K1163" s="1"/>
      <c r="L1163" s="1"/>
      <c r="M1163" s="5"/>
      <c r="N1163" s="5"/>
      <c r="O1163" s="5"/>
      <c r="P1163" s="5"/>
      <c r="Q1163" s="5"/>
      <c r="R1163" s="5"/>
      <c r="S1163" s="70"/>
      <c r="T1163" s="70"/>
      <c r="U1163" s="70"/>
      <c r="V1163" s="18"/>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1"/>
      <c r="BA1163" s="1"/>
    </row>
    <row r="1164" spans="2:53">
      <c r="B1164" s="1"/>
      <c r="C1164" s="1"/>
      <c r="D1164" s="1"/>
      <c r="E1164" s="1"/>
      <c r="F1164" s="1"/>
      <c r="G1164" s="5"/>
      <c r="H1164" s="1"/>
      <c r="I1164" s="1"/>
      <c r="J1164" s="5"/>
      <c r="K1164" s="1"/>
      <c r="L1164" s="1"/>
      <c r="M1164" s="5"/>
      <c r="N1164" s="5"/>
      <c r="O1164" s="5"/>
      <c r="P1164" s="5"/>
      <c r="Q1164" s="5"/>
      <c r="R1164" s="5"/>
      <c r="S1164" s="70"/>
      <c r="T1164" s="70"/>
      <c r="U1164" s="70"/>
      <c r="V1164" s="18"/>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1"/>
      <c r="BA1164" s="1"/>
    </row>
    <row r="1165" spans="2:53">
      <c r="B1165" s="1"/>
      <c r="C1165" s="1"/>
      <c r="D1165" s="1"/>
      <c r="E1165" s="1"/>
      <c r="F1165" s="1"/>
      <c r="G1165" s="5"/>
      <c r="H1165" s="1"/>
      <c r="I1165" s="1"/>
      <c r="J1165" s="5"/>
      <c r="K1165" s="1"/>
      <c r="L1165" s="1"/>
      <c r="M1165" s="5"/>
      <c r="N1165" s="5"/>
      <c r="O1165" s="5"/>
      <c r="P1165" s="5"/>
      <c r="Q1165" s="5"/>
      <c r="R1165" s="5"/>
      <c r="S1165" s="70"/>
      <c r="T1165" s="70"/>
      <c r="U1165" s="70"/>
      <c r="V1165" s="18"/>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1"/>
      <c r="BA1165" s="1"/>
    </row>
    <row r="1166" spans="2:53">
      <c r="B1166" s="1"/>
      <c r="C1166" s="1"/>
      <c r="D1166" s="1"/>
      <c r="E1166" s="1"/>
      <c r="F1166" s="1"/>
      <c r="G1166" s="5"/>
      <c r="H1166" s="1"/>
      <c r="I1166" s="1"/>
      <c r="J1166" s="5"/>
      <c r="K1166" s="1"/>
      <c r="L1166" s="1"/>
      <c r="M1166" s="5"/>
      <c r="N1166" s="5"/>
      <c r="O1166" s="5"/>
      <c r="P1166" s="5"/>
      <c r="Q1166" s="5"/>
      <c r="R1166" s="5"/>
      <c r="S1166" s="70"/>
      <c r="T1166" s="70"/>
      <c r="U1166" s="70"/>
      <c r="V1166" s="18"/>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1"/>
      <c r="BA1166" s="1"/>
    </row>
    <row r="1167" spans="2:53">
      <c r="B1167" s="1"/>
      <c r="C1167" s="1"/>
      <c r="D1167" s="1"/>
      <c r="E1167" s="1"/>
      <c r="F1167" s="1"/>
      <c r="G1167" s="5"/>
      <c r="H1167" s="1"/>
      <c r="I1167" s="1"/>
      <c r="J1167" s="5"/>
      <c r="K1167" s="1"/>
      <c r="L1167" s="1"/>
      <c r="M1167" s="5"/>
      <c r="N1167" s="5"/>
      <c r="O1167" s="5"/>
      <c r="P1167" s="5"/>
      <c r="Q1167" s="5"/>
      <c r="R1167" s="5"/>
      <c r="S1167" s="70"/>
      <c r="T1167" s="70"/>
      <c r="U1167" s="70"/>
      <c r="V1167" s="18"/>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1"/>
      <c r="BA1167" s="1"/>
    </row>
    <row r="1168" spans="2:53">
      <c r="B1168" s="1"/>
      <c r="C1168" s="1"/>
      <c r="D1168" s="1"/>
      <c r="E1168" s="1"/>
      <c r="F1168" s="1"/>
      <c r="G1168" s="5"/>
      <c r="H1168" s="1"/>
      <c r="I1168" s="1"/>
      <c r="J1168" s="5"/>
      <c r="K1168" s="1"/>
      <c r="L1168" s="1"/>
      <c r="M1168" s="5"/>
      <c r="N1168" s="5"/>
      <c r="O1168" s="5"/>
      <c r="P1168" s="5"/>
      <c r="Q1168" s="5"/>
      <c r="R1168" s="5"/>
      <c r="S1168" s="70"/>
      <c r="T1168" s="70"/>
      <c r="U1168" s="70"/>
      <c r="V1168" s="18"/>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1"/>
      <c r="BA1168" s="1"/>
    </row>
    <row r="1169" spans="2:53">
      <c r="B1169" s="1"/>
      <c r="C1169" s="1"/>
      <c r="D1169" s="1"/>
      <c r="E1169" s="1"/>
      <c r="F1169" s="1"/>
      <c r="G1169" s="5"/>
      <c r="H1169" s="1"/>
      <c r="I1169" s="1"/>
      <c r="J1169" s="5"/>
      <c r="K1169" s="1"/>
      <c r="L1169" s="1"/>
      <c r="M1169" s="5"/>
      <c r="N1169" s="5"/>
      <c r="O1169" s="5"/>
      <c r="P1169" s="5"/>
      <c r="Q1169" s="5"/>
      <c r="R1169" s="5"/>
      <c r="S1169" s="70"/>
      <c r="T1169" s="70"/>
      <c r="U1169" s="70"/>
      <c r="V1169" s="18"/>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1"/>
      <c r="BA1169" s="1"/>
    </row>
    <row r="1170" spans="2:53">
      <c r="B1170" s="1"/>
      <c r="C1170" s="1"/>
      <c r="D1170" s="1"/>
      <c r="E1170" s="1"/>
      <c r="F1170" s="1"/>
      <c r="G1170" s="5"/>
      <c r="H1170" s="1"/>
      <c r="I1170" s="1"/>
      <c r="J1170" s="5"/>
      <c r="K1170" s="1"/>
      <c r="L1170" s="1"/>
      <c r="M1170" s="5"/>
      <c r="N1170" s="5"/>
      <c r="O1170" s="5"/>
      <c r="P1170" s="5"/>
      <c r="Q1170" s="5"/>
      <c r="R1170" s="5"/>
      <c r="S1170" s="70"/>
      <c r="T1170" s="70"/>
      <c r="U1170" s="70"/>
      <c r="V1170" s="18"/>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1"/>
      <c r="BA1170" s="1"/>
    </row>
    <row r="1171" spans="2:53">
      <c r="B1171" s="1"/>
      <c r="C1171" s="1"/>
      <c r="D1171" s="1"/>
      <c r="E1171" s="1"/>
      <c r="F1171" s="1"/>
      <c r="G1171" s="5"/>
      <c r="H1171" s="1"/>
      <c r="I1171" s="1"/>
      <c r="J1171" s="5"/>
      <c r="K1171" s="1"/>
      <c r="L1171" s="1"/>
      <c r="M1171" s="5"/>
      <c r="N1171" s="5"/>
      <c r="O1171" s="5"/>
      <c r="P1171" s="5"/>
      <c r="Q1171" s="5"/>
      <c r="R1171" s="5"/>
      <c r="S1171" s="70"/>
      <c r="T1171" s="70"/>
      <c r="U1171" s="70"/>
      <c r="V1171" s="18"/>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1"/>
      <c r="BA1171" s="1"/>
    </row>
    <row r="1172" spans="2:53">
      <c r="B1172" s="1"/>
      <c r="C1172" s="1"/>
      <c r="D1172" s="1"/>
      <c r="E1172" s="1"/>
      <c r="F1172" s="1"/>
      <c r="G1172" s="5"/>
      <c r="H1172" s="1"/>
      <c r="I1172" s="1"/>
      <c r="J1172" s="5"/>
      <c r="K1172" s="1"/>
      <c r="L1172" s="1"/>
      <c r="M1172" s="5"/>
      <c r="N1172" s="5"/>
      <c r="O1172" s="5"/>
      <c r="P1172" s="5"/>
      <c r="Q1172" s="5"/>
      <c r="R1172" s="5"/>
      <c r="S1172" s="70"/>
      <c r="T1172" s="70"/>
      <c r="U1172" s="70"/>
      <c r="V1172" s="18"/>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1"/>
      <c r="BA1172" s="1"/>
    </row>
    <row r="1173" spans="2:53">
      <c r="B1173" s="1"/>
      <c r="C1173" s="1"/>
      <c r="D1173" s="1"/>
      <c r="E1173" s="1"/>
      <c r="F1173" s="1"/>
      <c r="G1173" s="5"/>
      <c r="H1173" s="1"/>
      <c r="I1173" s="1"/>
      <c r="J1173" s="5"/>
      <c r="K1173" s="1"/>
      <c r="L1173" s="1"/>
      <c r="M1173" s="5"/>
      <c r="N1173" s="5"/>
      <c r="O1173" s="5"/>
      <c r="P1173" s="5"/>
      <c r="Q1173" s="5"/>
      <c r="R1173" s="5"/>
      <c r="S1173" s="70"/>
      <c r="T1173" s="70"/>
      <c r="U1173" s="70"/>
      <c r="V1173" s="18"/>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1"/>
      <c r="BA1173" s="1"/>
    </row>
    <row r="1174" spans="2:53">
      <c r="B1174" s="1"/>
      <c r="C1174" s="1"/>
      <c r="D1174" s="1"/>
      <c r="E1174" s="1"/>
      <c r="F1174" s="1"/>
      <c r="G1174" s="5"/>
      <c r="H1174" s="1"/>
      <c r="I1174" s="1"/>
      <c r="J1174" s="5"/>
      <c r="K1174" s="1"/>
      <c r="L1174" s="1"/>
      <c r="M1174" s="5"/>
      <c r="N1174" s="5"/>
      <c r="O1174" s="5"/>
      <c r="P1174" s="5"/>
      <c r="Q1174" s="5"/>
      <c r="R1174" s="5"/>
      <c r="S1174" s="70"/>
      <c r="T1174" s="70"/>
      <c r="U1174" s="70"/>
      <c r="V1174" s="18"/>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1"/>
      <c r="BA1174" s="1"/>
    </row>
    <row r="1175" spans="2:53">
      <c r="B1175" s="1"/>
      <c r="C1175" s="1"/>
      <c r="D1175" s="1"/>
      <c r="E1175" s="1"/>
      <c r="F1175" s="1"/>
      <c r="G1175" s="5"/>
      <c r="H1175" s="1"/>
      <c r="I1175" s="1"/>
      <c r="J1175" s="5"/>
      <c r="K1175" s="1"/>
      <c r="L1175" s="1"/>
      <c r="M1175" s="5"/>
      <c r="N1175" s="5"/>
      <c r="O1175" s="5"/>
      <c r="P1175" s="5"/>
      <c r="Q1175" s="5"/>
      <c r="R1175" s="5"/>
      <c r="S1175" s="70"/>
      <c r="T1175" s="70"/>
      <c r="U1175" s="70"/>
      <c r="V1175" s="18"/>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1"/>
      <c r="BA1175" s="1"/>
    </row>
    <row r="1176" spans="2:53">
      <c r="B1176" s="1"/>
      <c r="C1176" s="1"/>
      <c r="D1176" s="1"/>
      <c r="E1176" s="1"/>
      <c r="F1176" s="1"/>
      <c r="G1176" s="5"/>
      <c r="H1176" s="1"/>
      <c r="I1176" s="1"/>
      <c r="J1176" s="5"/>
      <c r="K1176" s="1"/>
      <c r="L1176" s="1"/>
      <c r="M1176" s="5"/>
      <c r="N1176" s="5"/>
      <c r="O1176" s="5"/>
      <c r="P1176" s="5"/>
      <c r="Q1176" s="5"/>
      <c r="R1176" s="5"/>
      <c r="S1176" s="70"/>
      <c r="T1176" s="70"/>
      <c r="U1176" s="70"/>
      <c r="V1176" s="18"/>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1"/>
      <c r="BA1176" s="1"/>
    </row>
    <row r="1177" spans="2:53">
      <c r="B1177" s="1"/>
      <c r="C1177" s="1"/>
      <c r="D1177" s="1"/>
      <c r="E1177" s="1"/>
      <c r="F1177" s="1"/>
      <c r="G1177" s="5"/>
      <c r="H1177" s="1"/>
      <c r="I1177" s="1"/>
      <c r="J1177" s="5"/>
      <c r="K1177" s="1"/>
      <c r="L1177" s="1"/>
      <c r="M1177" s="5"/>
      <c r="N1177" s="5"/>
      <c r="O1177" s="5"/>
      <c r="P1177" s="5"/>
      <c r="Q1177" s="5"/>
      <c r="R1177" s="5"/>
      <c r="S1177" s="70"/>
      <c r="T1177" s="70"/>
      <c r="U1177" s="70"/>
      <c r="V1177" s="18"/>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1"/>
      <c r="BA1177" s="1"/>
    </row>
    <row r="1178" spans="2:53">
      <c r="B1178" s="1"/>
      <c r="C1178" s="1"/>
      <c r="D1178" s="1"/>
      <c r="E1178" s="1"/>
      <c r="F1178" s="1"/>
      <c r="G1178" s="5"/>
      <c r="H1178" s="1"/>
      <c r="I1178" s="1"/>
      <c r="J1178" s="5"/>
      <c r="K1178" s="1"/>
      <c r="L1178" s="1"/>
      <c r="M1178" s="5"/>
      <c r="N1178" s="5"/>
      <c r="O1178" s="5"/>
      <c r="P1178" s="5"/>
      <c r="Q1178" s="5"/>
      <c r="R1178" s="5"/>
      <c r="S1178" s="70"/>
      <c r="T1178" s="70"/>
      <c r="U1178" s="70"/>
      <c r="V1178" s="18"/>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1"/>
      <c r="BA1178" s="1"/>
    </row>
    <row r="1179" spans="2:53">
      <c r="B1179" s="1"/>
      <c r="C1179" s="1"/>
      <c r="D1179" s="1"/>
      <c r="E1179" s="1"/>
      <c r="F1179" s="1"/>
      <c r="G1179" s="5"/>
      <c r="H1179" s="1"/>
      <c r="I1179" s="1"/>
      <c r="J1179" s="5"/>
      <c r="K1179" s="1"/>
      <c r="L1179" s="1"/>
      <c r="M1179" s="5"/>
      <c r="N1179" s="5"/>
      <c r="O1179" s="5"/>
      <c r="P1179" s="5"/>
      <c r="Q1179" s="5"/>
      <c r="R1179" s="5"/>
      <c r="S1179" s="70"/>
      <c r="T1179" s="70"/>
      <c r="U1179" s="70"/>
      <c r="V1179" s="18"/>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1"/>
      <c r="BA1179" s="1"/>
    </row>
    <row r="1180" spans="2:53">
      <c r="B1180" s="1"/>
      <c r="C1180" s="1"/>
      <c r="D1180" s="1"/>
      <c r="E1180" s="1"/>
      <c r="F1180" s="1"/>
      <c r="G1180" s="5"/>
      <c r="H1180" s="1"/>
      <c r="I1180" s="1"/>
      <c r="J1180" s="5"/>
      <c r="K1180" s="1"/>
      <c r="L1180" s="1"/>
      <c r="M1180" s="5"/>
      <c r="N1180" s="5"/>
      <c r="O1180" s="5"/>
      <c r="P1180" s="5"/>
      <c r="Q1180" s="5"/>
      <c r="R1180" s="5"/>
      <c r="S1180" s="70"/>
      <c r="T1180" s="70"/>
      <c r="U1180" s="70"/>
      <c r="V1180" s="18"/>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1"/>
      <c r="BA1180" s="1"/>
    </row>
    <row r="1181" spans="2:53">
      <c r="B1181" s="1"/>
      <c r="C1181" s="1"/>
      <c r="D1181" s="1"/>
      <c r="E1181" s="1"/>
      <c r="F1181" s="1"/>
      <c r="G1181" s="5"/>
      <c r="H1181" s="1"/>
      <c r="I1181" s="1"/>
      <c r="J1181" s="5"/>
      <c r="K1181" s="1"/>
      <c r="L1181" s="1"/>
      <c r="M1181" s="5"/>
      <c r="N1181" s="5"/>
      <c r="O1181" s="5"/>
      <c r="P1181" s="5"/>
      <c r="Q1181" s="5"/>
      <c r="R1181" s="5"/>
      <c r="S1181" s="70"/>
      <c r="T1181" s="70"/>
      <c r="U1181" s="70"/>
      <c r="V1181" s="18"/>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1"/>
      <c r="BA1181" s="1"/>
    </row>
    <row r="1182" spans="2:53">
      <c r="B1182" s="1"/>
      <c r="C1182" s="1"/>
      <c r="D1182" s="1"/>
      <c r="E1182" s="1"/>
      <c r="F1182" s="1"/>
      <c r="G1182" s="5"/>
      <c r="H1182" s="1"/>
      <c r="I1182" s="1"/>
      <c r="J1182" s="5"/>
      <c r="K1182" s="1"/>
      <c r="L1182" s="1"/>
      <c r="M1182" s="5"/>
      <c r="N1182" s="5"/>
      <c r="O1182" s="5"/>
      <c r="P1182" s="5"/>
      <c r="Q1182" s="5"/>
      <c r="R1182" s="5"/>
      <c r="S1182" s="70"/>
      <c r="T1182" s="70"/>
      <c r="U1182" s="70"/>
      <c r="V1182" s="18"/>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1"/>
      <c r="BA1182" s="1"/>
    </row>
    <row r="1183" spans="2:53">
      <c r="B1183" s="1"/>
      <c r="C1183" s="1"/>
      <c r="D1183" s="1"/>
      <c r="E1183" s="1"/>
      <c r="F1183" s="1"/>
      <c r="G1183" s="5"/>
      <c r="H1183" s="1"/>
      <c r="I1183" s="1"/>
      <c r="J1183" s="5"/>
      <c r="K1183" s="1"/>
      <c r="L1183" s="1"/>
      <c r="M1183" s="5"/>
      <c r="N1183" s="5"/>
      <c r="O1183" s="5"/>
      <c r="P1183" s="5"/>
      <c r="Q1183" s="5"/>
      <c r="R1183" s="5"/>
      <c r="S1183" s="70"/>
      <c r="T1183" s="70"/>
      <c r="U1183" s="70"/>
      <c r="V1183" s="18"/>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1"/>
      <c r="BA1183" s="1"/>
    </row>
    <row r="1184" spans="2:53">
      <c r="B1184" s="1"/>
      <c r="C1184" s="1"/>
      <c r="D1184" s="1"/>
      <c r="E1184" s="1"/>
      <c r="F1184" s="1"/>
      <c r="G1184" s="5"/>
      <c r="H1184" s="1"/>
      <c r="I1184" s="1"/>
      <c r="J1184" s="5"/>
      <c r="K1184" s="1"/>
      <c r="L1184" s="1"/>
      <c r="M1184" s="5"/>
      <c r="N1184" s="5"/>
      <c r="O1184" s="5"/>
      <c r="P1184" s="5"/>
      <c r="Q1184" s="5"/>
      <c r="R1184" s="5"/>
      <c r="S1184" s="70"/>
      <c r="T1184" s="70"/>
      <c r="U1184" s="70"/>
      <c r="V1184" s="18"/>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1"/>
      <c r="BA1184" s="1"/>
    </row>
    <row r="1185" spans="2:53">
      <c r="B1185" s="1"/>
      <c r="C1185" s="1"/>
      <c r="D1185" s="1"/>
      <c r="E1185" s="1"/>
      <c r="F1185" s="1"/>
      <c r="G1185" s="5"/>
      <c r="H1185" s="1"/>
      <c r="I1185" s="1"/>
      <c r="J1185" s="5"/>
      <c r="K1185" s="1"/>
      <c r="L1185" s="1"/>
      <c r="M1185" s="5"/>
      <c r="N1185" s="5"/>
      <c r="O1185" s="5"/>
      <c r="P1185" s="5"/>
      <c r="Q1185" s="5"/>
      <c r="R1185" s="5"/>
      <c r="S1185" s="70"/>
      <c r="T1185" s="70"/>
      <c r="U1185" s="70"/>
      <c r="V1185" s="18"/>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1"/>
      <c r="BA1185" s="1"/>
    </row>
    <row r="1186" spans="2:53">
      <c r="B1186" s="1"/>
      <c r="C1186" s="1"/>
      <c r="D1186" s="1"/>
      <c r="E1186" s="1"/>
      <c r="F1186" s="1"/>
      <c r="G1186" s="5"/>
      <c r="H1186" s="1"/>
      <c r="I1186" s="1"/>
      <c r="J1186" s="5"/>
      <c r="K1186" s="1"/>
      <c r="L1186" s="1"/>
      <c r="M1186" s="5"/>
      <c r="N1186" s="5"/>
      <c r="O1186" s="5"/>
      <c r="P1186" s="5"/>
      <c r="Q1186" s="5"/>
      <c r="R1186" s="5"/>
      <c r="S1186" s="70"/>
      <c r="T1186" s="70"/>
      <c r="U1186" s="70"/>
      <c r="V1186" s="18"/>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1"/>
      <c r="BA1186" s="1"/>
    </row>
    <row r="1187" spans="2:53">
      <c r="B1187" s="1"/>
      <c r="C1187" s="1"/>
      <c r="D1187" s="1"/>
      <c r="E1187" s="1"/>
      <c r="F1187" s="1"/>
      <c r="G1187" s="5"/>
      <c r="H1187" s="1"/>
      <c r="I1187" s="1"/>
      <c r="J1187" s="5"/>
      <c r="K1187" s="1"/>
      <c r="L1187" s="1"/>
      <c r="M1187" s="5"/>
      <c r="N1187" s="5"/>
      <c r="O1187" s="5"/>
      <c r="P1187" s="5"/>
      <c r="Q1187" s="5"/>
      <c r="R1187" s="5"/>
      <c r="S1187" s="70"/>
      <c r="T1187" s="70"/>
      <c r="U1187" s="70"/>
      <c r="V1187" s="18"/>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1"/>
      <c r="BA1187" s="1"/>
    </row>
    <row r="1188" spans="2:53">
      <c r="B1188" s="1"/>
      <c r="C1188" s="1"/>
      <c r="D1188" s="1"/>
      <c r="E1188" s="1"/>
      <c r="F1188" s="1"/>
      <c r="G1188" s="5"/>
      <c r="H1188" s="1"/>
      <c r="I1188" s="1"/>
      <c r="J1188" s="5"/>
      <c r="K1188" s="1"/>
      <c r="L1188" s="1"/>
      <c r="M1188" s="5"/>
      <c r="N1188" s="5"/>
      <c r="O1188" s="5"/>
      <c r="P1188" s="5"/>
      <c r="Q1188" s="5"/>
      <c r="R1188" s="5"/>
      <c r="S1188" s="70"/>
      <c r="T1188" s="70"/>
      <c r="U1188" s="70"/>
      <c r="V1188" s="18"/>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1"/>
      <c r="BA1188" s="1"/>
    </row>
    <row r="1189" spans="2:53">
      <c r="B1189" s="1"/>
      <c r="C1189" s="1"/>
      <c r="D1189" s="1"/>
      <c r="E1189" s="1"/>
      <c r="F1189" s="1"/>
      <c r="G1189" s="5"/>
      <c r="H1189" s="1"/>
      <c r="I1189" s="1"/>
      <c r="J1189" s="5"/>
      <c r="K1189" s="1"/>
      <c r="L1189" s="1"/>
      <c r="M1189" s="5"/>
      <c r="N1189" s="5"/>
      <c r="O1189" s="5"/>
      <c r="P1189" s="5"/>
      <c r="Q1189" s="5"/>
      <c r="R1189" s="5"/>
      <c r="S1189" s="70"/>
      <c r="T1189" s="70"/>
      <c r="U1189" s="70"/>
      <c r="V1189" s="18"/>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1"/>
      <c r="BA1189" s="1"/>
    </row>
    <row r="1190" spans="2:53">
      <c r="B1190" s="1"/>
      <c r="C1190" s="1"/>
      <c r="D1190" s="1"/>
      <c r="E1190" s="1"/>
      <c r="F1190" s="1"/>
      <c r="G1190" s="5"/>
      <c r="H1190" s="1"/>
      <c r="I1190" s="1"/>
      <c r="J1190" s="5"/>
      <c r="K1190" s="1"/>
      <c r="L1190" s="1"/>
      <c r="M1190" s="5"/>
      <c r="N1190" s="5"/>
      <c r="O1190" s="5"/>
      <c r="P1190" s="5"/>
      <c r="Q1190" s="5"/>
      <c r="R1190" s="5"/>
      <c r="S1190" s="70"/>
      <c r="T1190" s="70"/>
      <c r="U1190" s="70"/>
      <c r="V1190" s="18"/>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1"/>
      <c r="BA1190" s="1"/>
    </row>
    <row r="1191" spans="2:53">
      <c r="B1191" s="1"/>
      <c r="C1191" s="1"/>
      <c r="D1191" s="1"/>
      <c r="E1191" s="1"/>
      <c r="F1191" s="1"/>
      <c r="G1191" s="5"/>
      <c r="H1191" s="1"/>
      <c r="I1191" s="1"/>
      <c r="J1191" s="5"/>
      <c r="K1191" s="1"/>
      <c r="L1191" s="1"/>
      <c r="M1191" s="5"/>
      <c r="N1191" s="5"/>
      <c r="O1191" s="5"/>
      <c r="P1191" s="5"/>
      <c r="Q1191" s="5"/>
      <c r="R1191" s="5"/>
      <c r="S1191" s="70"/>
      <c r="T1191" s="70"/>
      <c r="U1191" s="70"/>
      <c r="V1191" s="18"/>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1"/>
      <c r="BA1191" s="1"/>
    </row>
    <row r="1192" spans="2:53">
      <c r="B1192" s="1"/>
      <c r="C1192" s="1"/>
      <c r="D1192" s="1"/>
      <c r="E1192" s="1"/>
      <c r="F1192" s="1"/>
      <c r="G1192" s="5"/>
      <c r="H1192" s="1"/>
      <c r="I1192" s="1"/>
      <c r="J1192" s="5"/>
      <c r="K1192" s="1"/>
      <c r="L1192" s="1"/>
      <c r="M1192" s="5"/>
      <c r="N1192" s="5"/>
      <c r="O1192" s="5"/>
      <c r="P1192" s="5"/>
      <c r="Q1192" s="5"/>
      <c r="R1192" s="5"/>
      <c r="S1192" s="70"/>
      <c r="T1192" s="70"/>
      <c r="U1192" s="70"/>
      <c r="V1192" s="18"/>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1"/>
      <c r="BA1192" s="1"/>
    </row>
    <row r="1193" spans="2:53">
      <c r="B1193" s="1"/>
      <c r="C1193" s="1"/>
      <c r="D1193" s="1"/>
      <c r="E1193" s="1"/>
      <c r="F1193" s="1"/>
      <c r="G1193" s="5"/>
      <c r="H1193" s="1"/>
      <c r="I1193" s="1"/>
      <c r="J1193" s="5"/>
      <c r="K1193" s="1"/>
      <c r="L1193" s="1"/>
      <c r="M1193" s="5"/>
      <c r="N1193" s="5"/>
      <c r="O1193" s="5"/>
      <c r="P1193" s="5"/>
      <c r="Q1193" s="5"/>
      <c r="R1193" s="5"/>
      <c r="S1193" s="70"/>
      <c r="T1193" s="70"/>
      <c r="U1193" s="70"/>
      <c r="V1193" s="18"/>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1"/>
      <c r="BA1193" s="1"/>
    </row>
    <row r="1194" spans="2:53">
      <c r="B1194" s="1"/>
      <c r="C1194" s="1"/>
      <c r="D1194" s="1"/>
      <c r="E1194" s="1"/>
      <c r="F1194" s="1"/>
      <c r="G1194" s="5"/>
      <c r="H1194" s="1"/>
      <c r="I1194" s="1"/>
      <c r="J1194" s="5"/>
      <c r="K1194" s="1"/>
      <c r="L1194" s="1"/>
      <c r="M1194" s="5"/>
      <c r="N1194" s="5"/>
      <c r="O1194" s="5"/>
      <c r="P1194" s="5"/>
      <c r="Q1194" s="5"/>
      <c r="R1194" s="5"/>
      <c r="S1194" s="70"/>
      <c r="T1194" s="70"/>
      <c r="U1194" s="70"/>
      <c r="V1194" s="18"/>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1"/>
      <c r="BA1194" s="1"/>
    </row>
    <row r="1195" spans="2:53">
      <c r="B1195" s="1"/>
      <c r="C1195" s="1"/>
      <c r="D1195" s="1"/>
      <c r="E1195" s="1"/>
      <c r="F1195" s="1"/>
      <c r="G1195" s="5"/>
      <c r="H1195" s="1"/>
      <c r="I1195" s="1"/>
      <c r="J1195" s="5"/>
      <c r="K1195" s="1"/>
      <c r="L1195" s="1"/>
      <c r="M1195" s="5"/>
      <c r="N1195" s="5"/>
      <c r="O1195" s="5"/>
      <c r="P1195" s="5"/>
      <c r="Q1195" s="5"/>
      <c r="R1195" s="5"/>
      <c r="S1195" s="70"/>
      <c r="T1195" s="70"/>
      <c r="U1195" s="70"/>
      <c r="V1195" s="18"/>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1"/>
      <c r="BA1195" s="1"/>
    </row>
    <row r="1196" spans="2:53">
      <c r="B1196" s="1"/>
      <c r="C1196" s="1"/>
      <c r="D1196" s="1"/>
      <c r="E1196" s="1"/>
      <c r="F1196" s="1"/>
      <c r="G1196" s="5"/>
      <c r="H1196" s="1"/>
      <c r="I1196" s="1"/>
      <c r="J1196" s="5"/>
      <c r="K1196" s="1"/>
      <c r="L1196" s="1"/>
      <c r="M1196" s="5"/>
      <c r="N1196" s="5"/>
      <c r="O1196" s="5"/>
      <c r="P1196" s="5"/>
      <c r="Q1196" s="5"/>
      <c r="R1196" s="5"/>
      <c r="S1196" s="70"/>
      <c r="T1196" s="70"/>
      <c r="U1196" s="70"/>
      <c r="V1196" s="18"/>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1"/>
      <c r="BA1196" s="1"/>
    </row>
    <row r="1197" spans="2:53">
      <c r="B1197" s="1"/>
      <c r="C1197" s="1"/>
      <c r="D1197" s="1"/>
      <c r="E1197" s="1"/>
      <c r="F1197" s="1"/>
      <c r="G1197" s="5"/>
      <c r="H1197" s="1"/>
      <c r="I1197" s="1"/>
      <c r="J1197" s="5"/>
      <c r="K1197" s="1"/>
      <c r="L1197" s="1"/>
      <c r="M1197" s="5"/>
      <c r="N1197" s="5"/>
      <c r="O1197" s="5"/>
      <c r="P1197" s="5"/>
      <c r="Q1197" s="5"/>
      <c r="R1197" s="5"/>
      <c r="S1197" s="70"/>
      <c r="T1197" s="70"/>
      <c r="U1197" s="70"/>
      <c r="V1197" s="18"/>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1"/>
      <c r="BA1197" s="1"/>
    </row>
    <row r="1198" spans="2:53">
      <c r="B1198" s="1"/>
      <c r="C1198" s="1"/>
      <c r="D1198" s="1"/>
      <c r="E1198" s="1"/>
      <c r="F1198" s="1"/>
      <c r="G1198" s="5"/>
      <c r="H1198" s="1"/>
      <c r="I1198" s="1"/>
      <c r="J1198" s="5"/>
      <c r="K1198" s="1"/>
      <c r="L1198" s="1"/>
      <c r="M1198" s="5"/>
      <c r="N1198" s="5"/>
      <c r="O1198" s="5"/>
      <c r="P1198" s="5"/>
      <c r="Q1198" s="5"/>
      <c r="R1198" s="5"/>
      <c r="S1198" s="70"/>
      <c r="T1198" s="70"/>
      <c r="U1198" s="70"/>
      <c r="V1198" s="18"/>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1"/>
      <c r="BA1198" s="1"/>
    </row>
    <row r="1199" spans="2:53">
      <c r="B1199" s="1"/>
      <c r="C1199" s="1"/>
      <c r="D1199" s="1"/>
      <c r="E1199" s="1"/>
      <c r="F1199" s="1"/>
      <c r="G1199" s="5"/>
      <c r="H1199" s="1"/>
      <c r="I1199" s="1"/>
      <c r="J1199" s="5"/>
      <c r="K1199" s="1"/>
      <c r="L1199" s="1"/>
      <c r="M1199" s="5"/>
      <c r="N1199" s="5"/>
      <c r="O1199" s="5"/>
      <c r="P1199" s="5"/>
      <c r="Q1199" s="5"/>
      <c r="R1199" s="5"/>
      <c r="S1199" s="70"/>
      <c r="T1199" s="70"/>
      <c r="U1199" s="70"/>
      <c r="V1199" s="18"/>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1"/>
      <c r="BA1199" s="1"/>
    </row>
    <row r="1200" spans="2:53">
      <c r="B1200" s="1"/>
      <c r="C1200" s="1"/>
      <c r="D1200" s="1"/>
      <c r="E1200" s="1"/>
      <c r="F1200" s="1"/>
      <c r="G1200" s="5"/>
      <c r="H1200" s="1"/>
      <c r="I1200" s="1"/>
      <c r="J1200" s="5"/>
      <c r="K1200" s="1"/>
      <c r="L1200" s="1"/>
      <c r="M1200" s="5"/>
      <c r="N1200" s="5"/>
      <c r="O1200" s="5"/>
      <c r="P1200" s="5"/>
      <c r="Q1200" s="5"/>
      <c r="R1200" s="5"/>
      <c r="S1200" s="70"/>
      <c r="T1200" s="70"/>
      <c r="U1200" s="70"/>
      <c r="V1200" s="18"/>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1"/>
      <c r="BA1200" s="1"/>
    </row>
    <row r="1201" spans="2:53">
      <c r="B1201" s="1"/>
      <c r="C1201" s="1"/>
      <c r="D1201" s="1"/>
      <c r="E1201" s="1"/>
      <c r="F1201" s="1"/>
      <c r="G1201" s="5"/>
      <c r="H1201" s="1"/>
      <c r="I1201" s="1"/>
      <c r="J1201" s="5"/>
      <c r="K1201" s="1"/>
      <c r="L1201" s="1"/>
      <c r="M1201" s="5"/>
      <c r="N1201" s="5"/>
      <c r="O1201" s="5"/>
      <c r="P1201" s="5"/>
      <c r="Q1201" s="5"/>
      <c r="R1201" s="5"/>
      <c r="S1201" s="70"/>
      <c r="T1201" s="70"/>
      <c r="U1201" s="70"/>
      <c r="V1201" s="18"/>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1"/>
      <c r="BA1201" s="1"/>
    </row>
    <row r="1202" spans="2:53">
      <c r="B1202" s="1"/>
      <c r="C1202" s="1"/>
      <c r="D1202" s="1"/>
      <c r="E1202" s="1"/>
      <c r="F1202" s="1"/>
      <c r="G1202" s="5"/>
      <c r="H1202" s="1"/>
      <c r="I1202" s="1"/>
      <c r="J1202" s="5"/>
      <c r="K1202" s="1"/>
      <c r="L1202" s="1"/>
      <c r="M1202" s="5"/>
      <c r="N1202" s="5"/>
      <c r="O1202" s="5"/>
      <c r="P1202" s="5"/>
      <c r="Q1202" s="5"/>
      <c r="R1202" s="5"/>
      <c r="S1202" s="70"/>
      <c r="T1202" s="70"/>
      <c r="U1202" s="70"/>
      <c r="V1202" s="18"/>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1"/>
      <c r="BA1202" s="1"/>
    </row>
    <row r="1203" spans="2:53">
      <c r="B1203" s="1"/>
      <c r="C1203" s="1"/>
      <c r="D1203" s="1"/>
      <c r="E1203" s="1"/>
      <c r="F1203" s="1"/>
      <c r="G1203" s="5"/>
      <c r="H1203" s="1"/>
      <c r="I1203" s="1"/>
      <c r="J1203" s="5"/>
      <c r="K1203" s="1"/>
      <c r="L1203" s="1"/>
      <c r="M1203" s="5"/>
      <c r="N1203" s="5"/>
      <c r="O1203" s="5"/>
      <c r="P1203" s="5"/>
      <c r="Q1203" s="5"/>
      <c r="R1203" s="5"/>
      <c r="S1203" s="70"/>
      <c r="T1203" s="70"/>
      <c r="U1203" s="70"/>
      <c r="V1203" s="18"/>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1"/>
      <c r="BA1203" s="1"/>
    </row>
    <row r="1204" spans="2:53">
      <c r="B1204" s="1"/>
      <c r="C1204" s="1"/>
      <c r="D1204" s="1"/>
      <c r="E1204" s="1"/>
      <c r="F1204" s="1"/>
      <c r="G1204" s="5"/>
      <c r="H1204" s="1"/>
      <c r="I1204" s="1"/>
      <c r="J1204" s="5"/>
      <c r="K1204" s="1"/>
      <c r="L1204" s="1"/>
      <c r="M1204" s="5"/>
      <c r="N1204" s="5"/>
      <c r="O1204" s="5"/>
      <c r="P1204" s="5"/>
      <c r="Q1204" s="5"/>
      <c r="R1204" s="5"/>
      <c r="S1204" s="70"/>
      <c r="T1204" s="70"/>
      <c r="U1204" s="70"/>
      <c r="V1204" s="18"/>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1"/>
      <c r="BA1204" s="1"/>
    </row>
    <row r="1205" spans="2:53">
      <c r="B1205" s="1"/>
      <c r="C1205" s="1"/>
      <c r="D1205" s="1"/>
      <c r="E1205" s="1"/>
      <c r="F1205" s="1"/>
      <c r="G1205" s="5"/>
      <c r="H1205" s="1"/>
      <c r="I1205" s="1"/>
      <c r="J1205" s="5"/>
      <c r="K1205" s="1"/>
      <c r="L1205" s="1"/>
      <c r="M1205" s="5"/>
      <c r="N1205" s="5"/>
      <c r="O1205" s="5"/>
      <c r="P1205" s="5"/>
      <c r="Q1205" s="5"/>
      <c r="R1205" s="5"/>
      <c r="S1205" s="70"/>
      <c r="T1205" s="70"/>
      <c r="U1205" s="70"/>
      <c r="V1205" s="18"/>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1"/>
      <c r="BA1205" s="1"/>
    </row>
    <row r="1206" spans="2:53">
      <c r="B1206" s="1"/>
      <c r="C1206" s="1"/>
      <c r="D1206" s="1"/>
      <c r="E1206" s="1"/>
      <c r="F1206" s="1"/>
      <c r="G1206" s="5"/>
      <c r="H1206" s="1"/>
      <c r="I1206" s="1"/>
      <c r="J1206" s="5"/>
      <c r="K1206" s="1"/>
      <c r="L1206" s="1"/>
      <c r="M1206" s="5"/>
      <c r="N1206" s="5"/>
      <c r="O1206" s="5"/>
      <c r="P1206" s="5"/>
      <c r="Q1206" s="5"/>
      <c r="R1206" s="5"/>
      <c r="S1206" s="70"/>
      <c r="T1206" s="70"/>
      <c r="U1206" s="70"/>
      <c r="V1206" s="18"/>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1"/>
      <c r="BA1206" s="1"/>
    </row>
    <row r="1207" spans="2:53">
      <c r="B1207" s="1"/>
      <c r="C1207" s="1"/>
      <c r="D1207" s="1"/>
      <c r="E1207" s="1"/>
      <c r="F1207" s="1"/>
      <c r="G1207" s="5"/>
      <c r="H1207" s="1"/>
      <c r="I1207" s="1"/>
      <c r="J1207" s="5"/>
      <c r="K1207" s="1"/>
      <c r="L1207" s="1"/>
      <c r="M1207" s="5"/>
      <c r="N1207" s="5"/>
      <c r="O1207" s="5"/>
      <c r="P1207" s="5"/>
      <c r="Q1207" s="5"/>
      <c r="R1207" s="5"/>
      <c r="S1207" s="70"/>
      <c r="T1207" s="70"/>
      <c r="U1207" s="70"/>
      <c r="V1207" s="18"/>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1"/>
      <c r="BA1207" s="1"/>
    </row>
    <row r="1208" spans="2:53">
      <c r="B1208" s="1"/>
      <c r="C1208" s="1"/>
      <c r="D1208" s="1"/>
      <c r="E1208" s="1"/>
      <c r="F1208" s="1"/>
      <c r="G1208" s="5"/>
      <c r="H1208" s="1"/>
      <c r="I1208" s="1"/>
      <c r="J1208" s="5"/>
      <c r="K1208" s="1"/>
      <c r="L1208" s="1"/>
      <c r="M1208" s="5"/>
      <c r="N1208" s="5"/>
      <c r="O1208" s="5"/>
      <c r="P1208" s="5"/>
      <c r="Q1208" s="5"/>
      <c r="R1208" s="5"/>
      <c r="S1208" s="70"/>
      <c r="T1208" s="70"/>
      <c r="U1208" s="70"/>
      <c r="V1208" s="18"/>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1"/>
      <c r="BA1208" s="1"/>
    </row>
    <row r="1209" spans="2:53">
      <c r="B1209" s="1"/>
      <c r="C1209" s="1"/>
      <c r="D1209" s="1"/>
      <c r="E1209" s="1"/>
      <c r="F1209" s="1"/>
      <c r="G1209" s="5"/>
      <c r="H1209" s="1"/>
      <c r="I1209" s="1"/>
      <c r="J1209" s="5"/>
      <c r="K1209" s="1"/>
      <c r="L1209" s="1"/>
      <c r="M1209" s="5"/>
      <c r="N1209" s="5"/>
      <c r="O1209" s="5"/>
      <c r="P1209" s="5"/>
      <c r="Q1209" s="5"/>
      <c r="R1209" s="5"/>
      <c r="S1209" s="70"/>
      <c r="T1209" s="70"/>
      <c r="U1209" s="70"/>
      <c r="V1209" s="18"/>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1"/>
      <c r="BA1209" s="1"/>
    </row>
    <row r="1210" spans="2:53">
      <c r="B1210" s="1"/>
      <c r="C1210" s="1"/>
      <c r="D1210" s="1"/>
      <c r="E1210" s="1"/>
      <c r="F1210" s="1"/>
      <c r="G1210" s="5"/>
      <c r="H1210" s="1"/>
      <c r="I1210" s="1"/>
      <c r="J1210" s="5"/>
      <c r="K1210" s="1"/>
      <c r="L1210" s="1"/>
      <c r="M1210" s="5"/>
      <c r="N1210" s="5"/>
      <c r="O1210" s="5"/>
      <c r="P1210" s="5"/>
      <c r="Q1210" s="5"/>
      <c r="R1210" s="5"/>
      <c r="S1210" s="70"/>
      <c r="T1210" s="70"/>
      <c r="U1210" s="70"/>
      <c r="V1210" s="18"/>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1"/>
      <c r="BA1210" s="1"/>
    </row>
    <row r="1211" spans="2:53">
      <c r="B1211" s="1"/>
      <c r="C1211" s="1"/>
      <c r="D1211" s="1"/>
      <c r="E1211" s="1"/>
      <c r="F1211" s="1"/>
      <c r="G1211" s="5"/>
      <c r="H1211" s="1"/>
      <c r="I1211" s="1"/>
      <c r="J1211" s="5"/>
      <c r="K1211" s="1"/>
      <c r="L1211" s="1"/>
      <c r="M1211" s="5"/>
      <c r="N1211" s="5"/>
      <c r="O1211" s="5"/>
      <c r="P1211" s="5"/>
      <c r="Q1211" s="5"/>
      <c r="R1211" s="5"/>
      <c r="S1211" s="70"/>
      <c r="T1211" s="70"/>
      <c r="U1211" s="70"/>
      <c r="V1211" s="18"/>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1"/>
      <c r="BA1211" s="1"/>
    </row>
    <row r="1212" spans="2:53">
      <c r="B1212" s="1"/>
      <c r="C1212" s="1"/>
      <c r="D1212" s="1"/>
      <c r="E1212" s="1"/>
      <c r="F1212" s="1"/>
      <c r="G1212" s="5"/>
      <c r="H1212" s="1"/>
      <c r="I1212" s="1"/>
      <c r="J1212" s="5"/>
      <c r="K1212" s="1"/>
      <c r="L1212" s="1"/>
      <c r="M1212" s="5"/>
      <c r="N1212" s="5"/>
      <c r="O1212" s="5"/>
      <c r="P1212" s="5"/>
      <c r="Q1212" s="5"/>
      <c r="R1212" s="5"/>
      <c r="S1212" s="70"/>
      <c r="T1212" s="70"/>
      <c r="U1212" s="70"/>
      <c r="V1212" s="18"/>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1"/>
      <c r="BA1212" s="1"/>
    </row>
    <row r="1213" spans="2:53">
      <c r="B1213" s="1"/>
      <c r="C1213" s="1"/>
      <c r="D1213" s="1"/>
      <c r="E1213" s="1"/>
      <c r="F1213" s="1"/>
      <c r="G1213" s="5"/>
      <c r="H1213" s="1"/>
      <c r="I1213" s="1"/>
      <c r="J1213" s="5"/>
      <c r="K1213" s="1"/>
      <c r="L1213" s="1"/>
      <c r="M1213" s="5"/>
      <c r="N1213" s="5"/>
      <c r="O1213" s="5"/>
      <c r="P1213" s="5"/>
      <c r="Q1213" s="5"/>
      <c r="R1213" s="5"/>
      <c r="S1213" s="70"/>
      <c r="T1213" s="70"/>
      <c r="U1213" s="70"/>
      <c r="V1213" s="18"/>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1"/>
      <c r="BA1213" s="1"/>
    </row>
    <row r="1214" spans="2:53">
      <c r="B1214" s="1"/>
      <c r="C1214" s="1"/>
      <c r="D1214" s="1"/>
      <c r="E1214" s="1"/>
      <c r="F1214" s="1"/>
      <c r="G1214" s="5"/>
      <c r="H1214" s="1"/>
      <c r="I1214" s="1"/>
      <c r="J1214" s="5"/>
      <c r="K1214" s="1"/>
      <c r="L1214" s="1"/>
      <c r="M1214" s="5"/>
      <c r="N1214" s="5"/>
      <c r="O1214" s="5"/>
      <c r="P1214" s="5"/>
      <c r="Q1214" s="5"/>
      <c r="R1214" s="5"/>
      <c r="S1214" s="70"/>
      <c r="T1214" s="70"/>
      <c r="U1214" s="70"/>
      <c r="V1214" s="18"/>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1"/>
      <c r="BA1214" s="1"/>
    </row>
    <row r="1215" spans="2:53">
      <c r="B1215" s="1"/>
      <c r="C1215" s="1"/>
      <c r="D1215" s="1"/>
      <c r="E1215" s="1"/>
      <c r="F1215" s="1"/>
      <c r="G1215" s="5"/>
      <c r="H1215" s="1"/>
      <c r="I1215" s="1"/>
      <c r="J1215" s="5"/>
      <c r="K1215" s="1"/>
      <c r="L1215" s="1"/>
      <c r="M1215" s="5"/>
      <c r="N1215" s="5"/>
      <c r="O1215" s="5"/>
      <c r="P1215" s="5"/>
      <c r="Q1215" s="5"/>
      <c r="R1215" s="5"/>
      <c r="S1215" s="70"/>
      <c r="T1215" s="70"/>
      <c r="U1215" s="70"/>
      <c r="V1215" s="18"/>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1"/>
      <c r="BA1215" s="1"/>
    </row>
    <row r="1216" spans="2:53">
      <c r="B1216" s="1"/>
      <c r="C1216" s="1"/>
      <c r="D1216" s="1"/>
      <c r="E1216" s="1"/>
      <c r="F1216" s="1"/>
      <c r="G1216" s="5"/>
      <c r="H1216" s="1"/>
      <c r="I1216" s="1"/>
      <c r="J1216" s="5"/>
      <c r="K1216" s="1"/>
      <c r="L1216" s="1"/>
      <c r="M1216" s="5"/>
      <c r="N1216" s="5"/>
      <c r="O1216" s="5"/>
      <c r="P1216" s="5"/>
      <c r="Q1216" s="5"/>
      <c r="R1216" s="5"/>
      <c r="S1216" s="70"/>
      <c r="T1216" s="70"/>
      <c r="U1216" s="70"/>
      <c r="V1216" s="18"/>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1"/>
      <c r="BA1216" s="1"/>
    </row>
    <row r="1217" spans="2:53">
      <c r="B1217" s="1"/>
      <c r="C1217" s="1"/>
      <c r="D1217" s="1"/>
      <c r="E1217" s="1"/>
      <c r="F1217" s="1"/>
      <c r="G1217" s="5"/>
      <c r="H1217" s="1"/>
      <c r="I1217" s="1"/>
      <c r="J1217" s="5"/>
      <c r="K1217" s="1"/>
      <c r="L1217" s="1"/>
      <c r="M1217" s="5"/>
      <c r="N1217" s="5"/>
      <c r="O1217" s="5"/>
      <c r="P1217" s="5"/>
      <c r="Q1217" s="5"/>
      <c r="R1217" s="5"/>
      <c r="S1217" s="70"/>
      <c r="T1217" s="70"/>
      <c r="U1217" s="70"/>
      <c r="V1217" s="18"/>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1"/>
      <c r="BA1217" s="1"/>
    </row>
    <row r="1218" spans="2:53">
      <c r="B1218" s="1"/>
      <c r="C1218" s="1"/>
      <c r="D1218" s="1"/>
      <c r="E1218" s="1"/>
      <c r="F1218" s="1"/>
      <c r="G1218" s="5"/>
      <c r="H1218" s="1"/>
      <c r="I1218" s="1"/>
      <c r="J1218" s="5"/>
      <c r="K1218" s="1"/>
      <c r="L1218" s="1"/>
      <c r="M1218" s="5"/>
      <c r="N1218" s="5"/>
      <c r="O1218" s="5"/>
      <c r="P1218" s="5"/>
      <c r="Q1218" s="5"/>
      <c r="R1218" s="5"/>
      <c r="S1218" s="70"/>
      <c r="T1218" s="70"/>
      <c r="U1218" s="70"/>
      <c r="V1218" s="18"/>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1"/>
      <c r="BA1218" s="1"/>
    </row>
    <row r="1219" spans="2:53">
      <c r="B1219" s="1"/>
      <c r="C1219" s="1"/>
      <c r="D1219" s="1"/>
      <c r="E1219" s="1"/>
      <c r="F1219" s="1"/>
      <c r="G1219" s="5"/>
      <c r="H1219" s="1"/>
      <c r="I1219" s="1"/>
      <c r="J1219" s="5"/>
      <c r="K1219" s="1"/>
      <c r="L1219" s="1"/>
      <c r="M1219" s="5"/>
      <c r="N1219" s="5"/>
      <c r="O1219" s="5"/>
      <c r="P1219" s="5"/>
      <c r="Q1219" s="5"/>
      <c r="R1219" s="5"/>
      <c r="S1219" s="70"/>
      <c r="T1219" s="70"/>
      <c r="U1219" s="70"/>
      <c r="V1219" s="18"/>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1"/>
      <c r="BA1219" s="1"/>
    </row>
    <row r="1220" spans="2:53">
      <c r="B1220" s="1"/>
      <c r="C1220" s="1"/>
      <c r="D1220" s="1"/>
      <c r="E1220" s="1"/>
      <c r="F1220" s="1"/>
      <c r="G1220" s="5"/>
      <c r="H1220" s="1"/>
      <c r="I1220" s="1"/>
      <c r="J1220" s="5"/>
      <c r="K1220" s="1"/>
      <c r="L1220" s="1"/>
      <c r="M1220" s="5"/>
      <c r="N1220" s="5"/>
      <c r="O1220" s="5"/>
      <c r="P1220" s="5"/>
      <c r="Q1220" s="5"/>
      <c r="R1220" s="5"/>
      <c r="S1220" s="70"/>
      <c r="T1220" s="70"/>
      <c r="U1220" s="70"/>
      <c r="V1220" s="18"/>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1"/>
      <c r="BA1220" s="1"/>
    </row>
    <row r="1221" spans="2:53">
      <c r="B1221" s="1"/>
      <c r="C1221" s="1"/>
      <c r="D1221" s="1"/>
      <c r="E1221" s="1"/>
      <c r="F1221" s="1"/>
      <c r="G1221" s="5"/>
      <c r="H1221" s="1"/>
      <c r="I1221" s="1"/>
      <c r="J1221" s="5"/>
      <c r="K1221" s="1"/>
      <c r="L1221" s="1"/>
      <c r="M1221" s="5"/>
      <c r="N1221" s="5"/>
      <c r="O1221" s="5"/>
      <c r="P1221" s="5"/>
      <c r="Q1221" s="5"/>
      <c r="R1221" s="5"/>
      <c r="S1221" s="70"/>
      <c r="T1221" s="70"/>
      <c r="U1221" s="70"/>
      <c r="V1221" s="18"/>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1"/>
      <c r="BA1221" s="1"/>
    </row>
    <row r="1222" spans="2:53">
      <c r="B1222" s="1"/>
      <c r="C1222" s="1"/>
      <c r="D1222" s="1"/>
      <c r="E1222" s="1"/>
      <c r="F1222" s="1"/>
      <c r="G1222" s="5"/>
      <c r="H1222" s="1"/>
      <c r="I1222" s="1"/>
      <c r="J1222" s="5"/>
      <c r="K1222" s="1"/>
      <c r="L1222" s="1"/>
      <c r="M1222" s="5"/>
      <c r="N1222" s="5"/>
      <c r="O1222" s="5"/>
      <c r="P1222" s="5"/>
      <c r="Q1222" s="5"/>
      <c r="R1222" s="5"/>
      <c r="S1222" s="70"/>
      <c r="T1222" s="70"/>
      <c r="U1222" s="70"/>
      <c r="V1222" s="18"/>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1"/>
      <c r="BA1222" s="1"/>
    </row>
    <row r="1223" spans="2:53">
      <c r="B1223" s="1"/>
      <c r="C1223" s="1"/>
      <c r="D1223" s="1"/>
      <c r="E1223" s="1"/>
      <c r="F1223" s="1"/>
      <c r="G1223" s="5"/>
      <c r="H1223" s="1"/>
      <c r="I1223" s="1"/>
      <c r="J1223" s="5"/>
      <c r="K1223" s="1"/>
      <c r="L1223" s="1"/>
      <c r="M1223" s="5"/>
      <c r="N1223" s="5"/>
      <c r="O1223" s="5"/>
      <c r="P1223" s="5"/>
      <c r="Q1223" s="5"/>
      <c r="R1223" s="5"/>
      <c r="S1223" s="70"/>
      <c r="T1223" s="70"/>
      <c r="U1223" s="70"/>
      <c r="V1223" s="18"/>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1"/>
      <c r="BA1223" s="1"/>
    </row>
    <row r="1224" spans="2:53">
      <c r="B1224" s="1"/>
      <c r="C1224" s="1"/>
      <c r="D1224" s="1"/>
      <c r="E1224" s="1"/>
      <c r="F1224" s="1"/>
      <c r="G1224" s="5"/>
      <c r="H1224" s="1"/>
      <c r="I1224" s="1"/>
      <c r="J1224" s="5"/>
      <c r="K1224" s="1"/>
      <c r="L1224" s="1"/>
      <c r="M1224" s="5"/>
      <c r="N1224" s="5"/>
      <c r="O1224" s="5"/>
      <c r="P1224" s="5"/>
      <c r="Q1224" s="5"/>
      <c r="R1224" s="5"/>
      <c r="S1224" s="70"/>
      <c r="T1224" s="70"/>
      <c r="U1224" s="70"/>
      <c r="V1224" s="18"/>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1"/>
      <c r="BA1224" s="1"/>
    </row>
    <row r="1225" spans="2:53">
      <c r="B1225" s="1"/>
      <c r="C1225" s="1"/>
      <c r="D1225" s="1"/>
      <c r="E1225" s="1"/>
      <c r="F1225" s="1"/>
      <c r="G1225" s="5"/>
      <c r="H1225" s="1"/>
      <c r="I1225" s="1"/>
      <c r="J1225" s="5"/>
      <c r="K1225" s="1"/>
      <c r="L1225" s="1"/>
      <c r="M1225" s="5"/>
      <c r="N1225" s="5"/>
      <c r="O1225" s="5"/>
      <c r="P1225" s="5"/>
      <c r="Q1225" s="5"/>
      <c r="R1225" s="5"/>
      <c r="S1225" s="70"/>
      <c r="T1225" s="70"/>
      <c r="U1225" s="70"/>
      <c r="V1225" s="18"/>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1"/>
      <c r="BA1225" s="1"/>
    </row>
    <row r="1226" spans="2:53">
      <c r="B1226" s="1"/>
      <c r="C1226" s="1"/>
      <c r="D1226" s="1"/>
      <c r="E1226" s="1"/>
      <c r="F1226" s="1"/>
      <c r="G1226" s="5"/>
      <c r="H1226" s="1"/>
      <c r="I1226" s="1"/>
      <c r="J1226" s="5"/>
      <c r="K1226" s="1"/>
      <c r="L1226" s="1"/>
      <c r="M1226" s="5"/>
      <c r="N1226" s="5"/>
      <c r="O1226" s="5"/>
      <c r="P1226" s="5"/>
      <c r="Q1226" s="5"/>
      <c r="R1226" s="5"/>
      <c r="S1226" s="70"/>
      <c r="T1226" s="70"/>
      <c r="U1226" s="70"/>
      <c r="V1226" s="18"/>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1"/>
      <c r="BA1226" s="1"/>
    </row>
    <row r="1227" spans="2:53">
      <c r="B1227" s="1"/>
      <c r="C1227" s="1"/>
      <c r="D1227" s="1"/>
      <c r="E1227" s="1"/>
      <c r="F1227" s="1"/>
      <c r="G1227" s="5"/>
      <c r="H1227" s="1"/>
      <c r="I1227" s="1"/>
      <c r="J1227" s="5"/>
      <c r="K1227" s="1"/>
      <c r="L1227" s="1"/>
      <c r="M1227" s="5"/>
      <c r="N1227" s="5"/>
      <c r="O1227" s="5"/>
      <c r="P1227" s="5"/>
      <c r="Q1227" s="5"/>
      <c r="R1227" s="5"/>
      <c r="S1227" s="70"/>
      <c r="T1227" s="70"/>
      <c r="U1227" s="70"/>
      <c r="V1227" s="18"/>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1"/>
      <c r="BA1227" s="1"/>
    </row>
    <row r="1228" spans="2:53">
      <c r="B1228" s="1"/>
      <c r="C1228" s="1"/>
      <c r="D1228" s="1"/>
      <c r="E1228" s="1"/>
      <c r="F1228" s="1"/>
      <c r="G1228" s="5"/>
      <c r="H1228" s="1"/>
      <c r="I1228" s="1"/>
      <c r="J1228" s="5"/>
      <c r="K1228" s="1"/>
      <c r="L1228" s="1"/>
      <c r="M1228" s="5"/>
      <c r="N1228" s="5"/>
      <c r="O1228" s="5"/>
      <c r="P1228" s="5"/>
      <c r="Q1228" s="5"/>
      <c r="R1228" s="5"/>
      <c r="S1228" s="70"/>
      <c r="T1228" s="70"/>
      <c r="U1228" s="70"/>
      <c r="V1228" s="18"/>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1"/>
      <c r="BA1228" s="1"/>
    </row>
    <row r="1229" spans="2:53">
      <c r="B1229" s="1"/>
      <c r="C1229" s="1"/>
      <c r="D1229" s="1"/>
      <c r="E1229" s="1"/>
      <c r="F1229" s="1"/>
      <c r="G1229" s="5"/>
      <c r="H1229" s="1"/>
      <c r="I1229" s="1"/>
      <c r="J1229" s="5"/>
      <c r="K1229" s="1"/>
      <c r="L1229" s="1"/>
      <c r="M1229" s="5"/>
      <c r="N1229" s="5"/>
      <c r="O1229" s="5"/>
      <c r="P1229" s="5"/>
      <c r="Q1229" s="5"/>
      <c r="R1229" s="5"/>
      <c r="S1229" s="70"/>
      <c r="T1229" s="70"/>
      <c r="U1229" s="70"/>
      <c r="V1229" s="18"/>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1"/>
      <c r="BA1229" s="1"/>
    </row>
    <row r="1230" spans="2:53">
      <c r="B1230" s="1"/>
      <c r="C1230" s="1"/>
      <c r="D1230" s="1"/>
      <c r="E1230" s="1"/>
      <c r="F1230" s="1"/>
      <c r="G1230" s="5"/>
      <c r="H1230" s="1"/>
      <c r="I1230" s="1"/>
      <c r="J1230" s="5"/>
      <c r="K1230" s="1"/>
      <c r="L1230" s="1"/>
      <c r="M1230" s="5"/>
      <c r="N1230" s="5"/>
      <c r="O1230" s="5"/>
      <c r="P1230" s="5"/>
      <c r="Q1230" s="5"/>
      <c r="R1230" s="5"/>
      <c r="S1230" s="70"/>
      <c r="T1230" s="70"/>
      <c r="U1230" s="70"/>
      <c r="V1230" s="18"/>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1"/>
      <c r="BA1230" s="1"/>
    </row>
    <row r="1231" spans="2:53">
      <c r="B1231" s="1"/>
      <c r="C1231" s="1"/>
      <c r="D1231" s="1"/>
      <c r="E1231" s="1"/>
      <c r="F1231" s="1"/>
      <c r="G1231" s="5"/>
      <c r="H1231" s="1"/>
      <c r="I1231" s="1"/>
      <c r="J1231" s="5"/>
      <c r="K1231" s="1"/>
      <c r="L1231" s="1"/>
      <c r="M1231" s="5"/>
      <c r="N1231" s="5"/>
      <c r="O1231" s="5"/>
      <c r="P1231" s="5"/>
      <c r="Q1231" s="5"/>
      <c r="R1231" s="5"/>
      <c r="S1231" s="70"/>
      <c r="T1231" s="70"/>
      <c r="U1231" s="70"/>
      <c r="V1231" s="18"/>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1"/>
      <c r="BA1231" s="1"/>
    </row>
    <row r="1232" spans="2:53">
      <c r="B1232" s="1"/>
      <c r="C1232" s="1"/>
      <c r="D1232" s="1"/>
      <c r="E1232" s="1"/>
      <c r="F1232" s="1"/>
      <c r="G1232" s="5"/>
      <c r="H1232" s="1"/>
      <c r="I1232" s="1"/>
      <c r="J1232" s="5"/>
      <c r="K1232" s="1"/>
      <c r="L1232" s="1"/>
      <c r="M1232" s="5"/>
      <c r="N1232" s="5"/>
      <c r="O1232" s="5"/>
      <c r="P1232" s="5"/>
      <c r="Q1232" s="5"/>
      <c r="R1232" s="5"/>
      <c r="S1232" s="70"/>
      <c r="T1232" s="70"/>
      <c r="U1232" s="70"/>
      <c r="V1232" s="18"/>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1"/>
      <c r="BA1232" s="1"/>
    </row>
    <row r="1233" spans="2:53">
      <c r="B1233" s="1"/>
      <c r="C1233" s="1"/>
      <c r="D1233" s="1"/>
      <c r="E1233" s="1"/>
      <c r="F1233" s="1"/>
      <c r="G1233" s="5"/>
      <c r="H1233" s="1"/>
      <c r="I1233" s="1"/>
      <c r="J1233" s="5"/>
      <c r="K1233" s="1"/>
      <c r="L1233" s="1"/>
      <c r="M1233" s="5"/>
      <c r="N1233" s="5"/>
      <c r="O1233" s="5"/>
      <c r="P1233" s="5"/>
      <c r="Q1233" s="5"/>
      <c r="R1233" s="5"/>
      <c r="S1233" s="70"/>
      <c r="T1233" s="70"/>
      <c r="U1233" s="70"/>
      <c r="V1233" s="18"/>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1"/>
      <c r="BA1233" s="1"/>
    </row>
    <row r="1234" spans="2:53">
      <c r="B1234" s="1"/>
      <c r="C1234" s="1"/>
      <c r="D1234" s="1"/>
      <c r="E1234" s="1"/>
      <c r="F1234" s="1"/>
      <c r="G1234" s="5"/>
      <c r="H1234" s="1"/>
      <c r="I1234" s="1"/>
      <c r="J1234" s="5"/>
      <c r="K1234" s="1"/>
      <c r="L1234" s="1"/>
      <c r="M1234" s="5"/>
      <c r="N1234" s="5"/>
      <c r="O1234" s="5"/>
      <c r="P1234" s="5"/>
      <c r="Q1234" s="5"/>
      <c r="R1234" s="5"/>
      <c r="S1234" s="70"/>
      <c r="T1234" s="70"/>
      <c r="U1234" s="70"/>
      <c r="V1234" s="18"/>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1"/>
      <c r="BA1234" s="1"/>
    </row>
    <row r="1235" spans="2:53">
      <c r="B1235" s="1"/>
      <c r="C1235" s="1"/>
      <c r="D1235" s="1"/>
      <c r="E1235" s="1"/>
      <c r="F1235" s="1"/>
      <c r="G1235" s="5"/>
      <c r="H1235" s="1"/>
      <c r="I1235" s="1"/>
      <c r="J1235" s="5"/>
      <c r="K1235" s="1"/>
      <c r="L1235" s="1"/>
      <c r="M1235" s="5"/>
      <c r="N1235" s="5"/>
      <c r="O1235" s="5"/>
      <c r="P1235" s="5"/>
      <c r="Q1235" s="5"/>
      <c r="R1235" s="5"/>
      <c r="S1235" s="70"/>
      <c r="T1235" s="70"/>
      <c r="U1235" s="70"/>
      <c r="V1235" s="18"/>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1"/>
      <c r="BA1235" s="1"/>
    </row>
    <row r="1236" spans="2:53">
      <c r="B1236" s="1"/>
      <c r="C1236" s="1"/>
      <c r="D1236" s="1"/>
      <c r="E1236" s="1"/>
      <c r="F1236" s="1"/>
      <c r="G1236" s="5"/>
      <c r="H1236" s="1"/>
      <c r="I1236" s="1"/>
      <c r="J1236" s="5"/>
      <c r="K1236" s="1"/>
      <c r="L1236" s="1"/>
      <c r="M1236" s="5"/>
      <c r="N1236" s="5"/>
      <c r="O1236" s="5"/>
      <c r="P1236" s="5"/>
      <c r="Q1236" s="5"/>
      <c r="R1236" s="5"/>
      <c r="S1236" s="70"/>
      <c r="T1236" s="70"/>
      <c r="U1236" s="70"/>
      <c r="V1236" s="18"/>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1"/>
      <c r="BA1236" s="1"/>
    </row>
    <row r="1237" spans="2:53">
      <c r="B1237" s="1"/>
      <c r="C1237" s="1"/>
      <c r="D1237" s="1"/>
      <c r="E1237" s="1"/>
      <c r="F1237" s="1"/>
      <c r="G1237" s="5"/>
      <c r="H1237" s="1"/>
      <c r="I1237" s="1"/>
      <c r="J1237" s="5"/>
      <c r="K1237" s="1"/>
      <c r="L1237" s="1"/>
      <c r="M1237" s="5"/>
      <c r="N1237" s="5"/>
      <c r="O1237" s="5"/>
      <c r="P1237" s="5"/>
      <c r="Q1237" s="5"/>
      <c r="R1237" s="5"/>
      <c r="S1237" s="70"/>
      <c r="T1237" s="70"/>
      <c r="U1237" s="70"/>
      <c r="V1237" s="18"/>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1"/>
      <c r="BA1237" s="1"/>
    </row>
    <row r="1238" spans="2:53">
      <c r="B1238" s="1"/>
      <c r="C1238" s="1"/>
      <c r="D1238" s="1"/>
      <c r="E1238" s="1"/>
      <c r="F1238" s="1"/>
      <c r="G1238" s="5"/>
      <c r="H1238" s="1"/>
      <c r="I1238" s="1"/>
      <c r="J1238" s="5"/>
      <c r="K1238" s="1"/>
      <c r="L1238" s="1"/>
      <c r="M1238" s="5"/>
      <c r="N1238" s="5"/>
      <c r="O1238" s="5"/>
      <c r="P1238" s="5"/>
      <c r="Q1238" s="5"/>
      <c r="R1238" s="5"/>
      <c r="S1238" s="70"/>
      <c r="T1238" s="70"/>
      <c r="U1238" s="70"/>
      <c r="V1238" s="18"/>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1"/>
      <c r="BA1238" s="1"/>
    </row>
    <row r="1239" spans="2:53">
      <c r="B1239" s="1"/>
      <c r="C1239" s="1"/>
      <c r="D1239" s="1"/>
      <c r="E1239" s="1"/>
      <c r="F1239" s="1"/>
      <c r="G1239" s="5"/>
      <c r="H1239" s="1"/>
      <c r="I1239" s="1"/>
      <c r="J1239" s="5"/>
      <c r="K1239" s="1"/>
      <c r="L1239" s="1"/>
      <c r="M1239" s="5"/>
      <c r="N1239" s="5"/>
      <c r="O1239" s="5"/>
      <c r="P1239" s="5"/>
      <c r="Q1239" s="5"/>
      <c r="R1239" s="5"/>
      <c r="S1239" s="70"/>
      <c r="T1239" s="70"/>
      <c r="U1239" s="70"/>
      <c r="V1239" s="18"/>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1"/>
      <c r="BA1239" s="1"/>
    </row>
    <row r="1240" spans="2:53">
      <c r="B1240" s="1"/>
      <c r="C1240" s="1"/>
      <c r="D1240" s="1"/>
      <c r="E1240" s="1"/>
      <c r="F1240" s="1"/>
      <c r="G1240" s="5"/>
      <c r="H1240" s="1"/>
      <c r="I1240" s="1"/>
      <c r="J1240" s="5"/>
      <c r="K1240" s="1"/>
      <c r="L1240" s="1"/>
      <c r="M1240" s="5"/>
      <c r="N1240" s="5"/>
      <c r="O1240" s="5"/>
      <c r="P1240" s="5"/>
      <c r="Q1240" s="5"/>
      <c r="R1240" s="5"/>
      <c r="S1240" s="70"/>
      <c r="T1240" s="70"/>
      <c r="U1240" s="70"/>
      <c r="V1240" s="18"/>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1"/>
      <c r="BA1240" s="1"/>
    </row>
    <row r="1241" spans="2:53">
      <c r="B1241" s="1"/>
      <c r="C1241" s="1"/>
      <c r="D1241" s="1"/>
      <c r="E1241" s="1"/>
      <c r="F1241" s="1"/>
      <c r="G1241" s="5"/>
      <c r="H1241" s="1"/>
      <c r="I1241" s="1"/>
      <c r="J1241" s="5"/>
      <c r="K1241" s="1"/>
      <c r="L1241" s="1"/>
      <c r="M1241" s="5"/>
      <c r="N1241" s="5"/>
      <c r="O1241" s="5"/>
      <c r="P1241" s="5"/>
      <c r="Q1241" s="5"/>
      <c r="R1241" s="5"/>
      <c r="S1241" s="70"/>
      <c r="T1241" s="70"/>
      <c r="U1241" s="70"/>
      <c r="V1241" s="18"/>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1"/>
      <c r="BA1241" s="1"/>
    </row>
    <row r="1242" spans="2:53">
      <c r="B1242" s="1"/>
      <c r="C1242" s="1"/>
      <c r="D1242" s="1"/>
      <c r="E1242" s="1"/>
      <c r="F1242" s="1"/>
      <c r="G1242" s="5"/>
      <c r="H1242" s="1"/>
      <c r="I1242" s="1"/>
      <c r="J1242" s="5"/>
      <c r="K1242" s="1"/>
      <c r="L1242" s="1"/>
      <c r="M1242" s="5"/>
      <c r="N1242" s="5"/>
      <c r="O1242" s="5"/>
      <c r="P1242" s="5"/>
      <c r="Q1242" s="5"/>
      <c r="R1242" s="5"/>
      <c r="S1242" s="70"/>
      <c r="T1242" s="70"/>
      <c r="U1242" s="70"/>
      <c r="V1242" s="18"/>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1"/>
      <c r="BA1242" s="1"/>
    </row>
    <row r="1243" spans="2:53">
      <c r="B1243" s="1"/>
      <c r="C1243" s="1"/>
      <c r="D1243" s="1"/>
      <c r="E1243" s="1"/>
      <c r="F1243" s="1"/>
      <c r="G1243" s="5"/>
      <c r="H1243" s="1"/>
      <c r="I1243" s="1"/>
      <c r="J1243" s="5"/>
      <c r="K1243" s="1"/>
      <c r="L1243" s="1"/>
      <c r="M1243" s="5"/>
      <c r="N1243" s="5"/>
      <c r="O1243" s="5"/>
      <c r="P1243" s="5"/>
      <c r="Q1243" s="5"/>
      <c r="R1243" s="5"/>
      <c r="S1243" s="70"/>
      <c r="T1243" s="70"/>
      <c r="U1243" s="70"/>
      <c r="V1243" s="18"/>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1"/>
      <c r="BA1243" s="1"/>
    </row>
    <row r="1244" spans="2:53">
      <c r="B1244" s="1"/>
      <c r="C1244" s="1"/>
      <c r="D1244" s="1"/>
      <c r="E1244" s="1"/>
      <c r="F1244" s="1"/>
      <c r="G1244" s="5"/>
      <c r="H1244" s="1"/>
      <c r="I1244" s="1"/>
      <c r="J1244" s="5"/>
      <c r="K1244" s="1"/>
      <c r="L1244" s="1"/>
      <c r="M1244" s="5"/>
      <c r="N1244" s="5"/>
      <c r="O1244" s="5"/>
      <c r="P1244" s="5"/>
      <c r="Q1244" s="5"/>
      <c r="R1244" s="5"/>
      <c r="S1244" s="70"/>
      <c r="T1244" s="70"/>
      <c r="U1244" s="70"/>
      <c r="V1244" s="18"/>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1"/>
      <c r="BA1244" s="1"/>
    </row>
    <row r="1245" spans="2:53">
      <c r="B1245" s="1"/>
      <c r="C1245" s="1"/>
      <c r="D1245" s="1"/>
      <c r="E1245" s="1"/>
      <c r="F1245" s="1"/>
      <c r="G1245" s="5"/>
      <c r="H1245" s="1"/>
      <c r="I1245" s="1"/>
      <c r="J1245" s="5"/>
      <c r="K1245" s="1"/>
      <c r="L1245" s="1"/>
      <c r="M1245" s="5"/>
      <c r="N1245" s="5"/>
      <c r="O1245" s="5"/>
      <c r="P1245" s="5"/>
      <c r="Q1245" s="5"/>
      <c r="R1245" s="5"/>
      <c r="S1245" s="70"/>
      <c r="T1245" s="70"/>
      <c r="U1245" s="70"/>
      <c r="V1245" s="18"/>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1"/>
      <c r="BA1245" s="1"/>
    </row>
    <row r="1246" spans="2:53">
      <c r="B1246" s="1"/>
      <c r="C1246" s="1"/>
      <c r="D1246" s="1"/>
      <c r="E1246" s="1"/>
      <c r="F1246" s="1"/>
      <c r="G1246" s="5"/>
      <c r="H1246" s="1"/>
      <c r="I1246" s="1"/>
      <c r="J1246" s="5"/>
      <c r="K1246" s="1"/>
      <c r="L1246" s="1"/>
      <c r="M1246" s="5"/>
      <c r="N1246" s="5"/>
      <c r="O1246" s="5"/>
      <c r="P1246" s="5"/>
      <c r="Q1246" s="5"/>
      <c r="R1246" s="5"/>
      <c r="S1246" s="70"/>
      <c r="T1246" s="70"/>
      <c r="U1246" s="70"/>
      <c r="V1246" s="18"/>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1"/>
      <c r="BA1246" s="1"/>
    </row>
    <row r="1247" spans="2:53">
      <c r="B1247" s="1"/>
      <c r="C1247" s="1"/>
      <c r="D1247" s="1"/>
      <c r="E1247" s="1"/>
      <c r="F1247" s="1"/>
      <c r="G1247" s="5"/>
      <c r="H1247" s="1"/>
      <c r="I1247" s="1"/>
      <c r="J1247" s="5"/>
      <c r="K1247" s="1"/>
      <c r="L1247" s="1"/>
      <c r="M1247" s="5"/>
      <c r="N1247" s="5"/>
      <c r="O1247" s="5"/>
      <c r="P1247" s="5"/>
      <c r="Q1247" s="5"/>
      <c r="R1247" s="5"/>
      <c r="S1247" s="70"/>
      <c r="T1247" s="70"/>
      <c r="U1247" s="70"/>
      <c r="V1247" s="18"/>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1"/>
      <c r="BA1247" s="1"/>
    </row>
    <row r="1248" spans="2:53">
      <c r="B1248" s="1"/>
      <c r="C1248" s="1"/>
      <c r="D1248" s="1"/>
      <c r="E1248" s="1"/>
      <c r="F1248" s="1"/>
      <c r="G1248" s="5"/>
      <c r="H1248" s="1"/>
      <c r="I1248" s="1"/>
      <c r="J1248" s="5"/>
      <c r="K1248" s="1"/>
      <c r="L1248" s="1"/>
      <c r="M1248" s="5"/>
      <c r="N1248" s="5"/>
      <c r="O1248" s="5"/>
      <c r="P1248" s="5"/>
      <c r="Q1248" s="5"/>
      <c r="R1248" s="5"/>
      <c r="S1248" s="70"/>
      <c r="T1248" s="70"/>
      <c r="U1248" s="70"/>
      <c r="V1248" s="18"/>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1"/>
      <c r="BA1248" s="1"/>
    </row>
    <row r="1249" spans="2:53">
      <c r="B1249" s="1"/>
      <c r="C1249" s="1"/>
      <c r="D1249" s="1"/>
      <c r="E1249" s="1"/>
      <c r="F1249" s="1"/>
      <c r="G1249" s="5"/>
      <c r="H1249" s="1"/>
      <c r="I1249" s="1"/>
      <c r="J1249" s="5"/>
      <c r="K1249" s="1"/>
      <c r="L1249" s="1"/>
      <c r="M1249" s="5"/>
      <c r="N1249" s="5"/>
      <c r="O1249" s="5"/>
      <c r="P1249" s="5"/>
      <c r="Q1249" s="5"/>
      <c r="R1249" s="5"/>
      <c r="S1249" s="70"/>
      <c r="T1249" s="70"/>
      <c r="U1249" s="70"/>
      <c r="V1249" s="18"/>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1"/>
      <c r="BA1249" s="1"/>
    </row>
    <row r="1250" spans="2:53">
      <c r="B1250" s="1"/>
      <c r="C1250" s="1"/>
      <c r="D1250" s="1"/>
      <c r="E1250" s="1"/>
      <c r="F1250" s="1"/>
      <c r="G1250" s="5"/>
      <c r="H1250" s="1"/>
      <c r="I1250" s="1"/>
      <c r="J1250" s="5"/>
      <c r="K1250" s="1"/>
      <c r="L1250" s="1"/>
      <c r="M1250" s="5"/>
      <c r="N1250" s="5"/>
      <c r="O1250" s="5"/>
      <c r="P1250" s="5"/>
      <c r="Q1250" s="5"/>
      <c r="R1250" s="5"/>
      <c r="S1250" s="70"/>
      <c r="T1250" s="70"/>
      <c r="U1250" s="70"/>
      <c r="V1250" s="18"/>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1"/>
      <c r="BA1250" s="1"/>
    </row>
    <row r="1251" spans="2:53">
      <c r="B1251" s="1"/>
      <c r="C1251" s="1"/>
      <c r="D1251" s="1"/>
      <c r="E1251" s="1"/>
      <c r="F1251" s="1"/>
      <c r="G1251" s="5"/>
      <c r="H1251" s="1"/>
      <c r="I1251" s="1"/>
      <c r="J1251" s="5"/>
      <c r="K1251" s="1"/>
      <c r="L1251" s="1"/>
      <c r="M1251" s="5"/>
      <c r="N1251" s="5"/>
      <c r="O1251" s="5"/>
      <c r="P1251" s="5"/>
      <c r="Q1251" s="5"/>
      <c r="R1251" s="5"/>
      <c r="S1251" s="70"/>
      <c r="T1251" s="70"/>
      <c r="U1251" s="70"/>
      <c r="V1251" s="18"/>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1"/>
      <c r="BA1251" s="1"/>
    </row>
    <row r="1252" spans="2:53">
      <c r="B1252" s="1"/>
      <c r="C1252" s="1"/>
      <c r="D1252" s="1"/>
      <c r="E1252" s="1"/>
      <c r="F1252" s="1"/>
      <c r="G1252" s="5"/>
      <c r="H1252" s="1"/>
      <c r="I1252" s="1"/>
      <c r="J1252" s="5"/>
      <c r="K1252" s="1"/>
      <c r="L1252" s="1"/>
      <c r="M1252" s="5"/>
      <c r="N1252" s="5"/>
      <c r="O1252" s="5"/>
      <c r="P1252" s="5"/>
      <c r="Q1252" s="5"/>
      <c r="R1252" s="5"/>
      <c r="S1252" s="70"/>
      <c r="T1252" s="70"/>
      <c r="U1252" s="70"/>
      <c r="V1252" s="18"/>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1"/>
      <c r="BA1252" s="1"/>
    </row>
    <row r="1253" spans="2:53">
      <c r="B1253" s="1"/>
      <c r="C1253" s="1"/>
      <c r="D1253" s="1"/>
      <c r="E1253" s="1"/>
      <c r="F1253" s="1"/>
      <c r="G1253" s="5"/>
      <c r="H1253" s="1"/>
      <c r="I1253" s="1"/>
      <c r="J1253" s="5"/>
      <c r="K1253" s="1"/>
      <c r="L1253" s="1"/>
      <c r="M1253" s="5"/>
      <c r="N1253" s="5"/>
      <c r="O1253" s="5"/>
      <c r="P1253" s="5"/>
      <c r="Q1253" s="5"/>
      <c r="R1253" s="5"/>
      <c r="S1253" s="70"/>
      <c r="T1253" s="70"/>
      <c r="U1253" s="70"/>
      <c r="V1253" s="18"/>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1"/>
      <c r="BA1253" s="1"/>
    </row>
    <row r="1254" spans="2:53">
      <c r="B1254" s="1"/>
      <c r="C1254" s="1"/>
      <c r="D1254" s="1"/>
      <c r="E1254" s="1"/>
      <c r="F1254" s="1"/>
      <c r="G1254" s="5"/>
      <c r="H1254" s="1"/>
      <c r="I1254" s="1"/>
      <c r="J1254" s="5"/>
      <c r="K1254" s="1"/>
      <c r="L1254" s="1"/>
      <c r="M1254" s="5"/>
      <c r="N1254" s="5"/>
      <c r="O1254" s="5"/>
      <c r="P1254" s="5"/>
      <c r="Q1254" s="5"/>
      <c r="R1254" s="5"/>
      <c r="S1254" s="70"/>
      <c r="T1254" s="70"/>
      <c r="U1254" s="70"/>
      <c r="V1254" s="18"/>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1"/>
      <c r="BA1254" s="1"/>
    </row>
    <row r="1255" spans="2:53">
      <c r="B1255" s="1"/>
      <c r="C1255" s="1"/>
      <c r="D1255" s="1"/>
      <c r="E1255" s="1"/>
      <c r="F1255" s="1"/>
      <c r="G1255" s="5"/>
      <c r="H1255" s="1"/>
      <c r="I1255" s="1"/>
      <c r="J1255" s="5"/>
      <c r="K1255" s="1"/>
      <c r="L1255" s="1"/>
      <c r="M1255" s="5"/>
      <c r="N1255" s="5"/>
      <c r="O1255" s="5"/>
      <c r="P1255" s="5"/>
      <c r="Q1255" s="5"/>
      <c r="R1255" s="5"/>
      <c r="S1255" s="70"/>
      <c r="T1255" s="70"/>
      <c r="U1255" s="70"/>
      <c r="V1255" s="18"/>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1"/>
      <c r="BA1255" s="1"/>
    </row>
    <row r="1256" spans="2:53">
      <c r="B1256" s="1"/>
      <c r="C1256" s="1"/>
      <c r="D1256" s="1"/>
      <c r="E1256" s="1"/>
      <c r="F1256" s="1"/>
      <c r="G1256" s="5"/>
      <c r="H1256" s="1"/>
      <c r="I1256" s="1"/>
      <c r="J1256" s="5"/>
      <c r="K1256" s="1"/>
      <c r="L1256" s="1"/>
      <c r="M1256" s="5"/>
      <c r="N1256" s="5"/>
      <c r="O1256" s="5"/>
      <c r="P1256" s="5"/>
      <c r="Q1256" s="5"/>
      <c r="R1256" s="5"/>
      <c r="S1256" s="70"/>
      <c r="T1256" s="70"/>
      <c r="U1256" s="70"/>
      <c r="V1256" s="18"/>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1"/>
      <c r="BA1256" s="1"/>
    </row>
    <row r="1257" spans="2:53">
      <c r="B1257" s="1"/>
      <c r="C1257" s="1"/>
      <c r="D1257" s="1"/>
      <c r="E1257" s="1"/>
      <c r="F1257" s="1"/>
      <c r="G1257" s="5"/>
      <c r="H1257" s="1"/>
      <c r="I1257" s="1"/>
      <c r="J1257" s="5"/>
      <c r="K1257" s="1"/>
      <c r="L1257" s="1"/>
      <c r="M1257" s="5"/>
      <c r="N1257" s="5"/>
      <c r="O1257" s="5"/>
      <c r="P1257" s="5"/>
      <c r="Q1257" s="5"/>
      <c r="R1257" s="5"/>
      <c r="S1257" s="70"/>
      <c r="T1257" s="70"/>
      <c r="U1257" s="70"/>
      <c r="V1257" s="18"/>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1"/>
      <c r="BA1257" s="1"/>
    </row>
    <row r="1258" spans="2:53">
      <c r="B1258" s="1"/>
      <c r="C1258" s="1"/>
      <c r="D1258" s="1"/>
      <c r="E1258" s="1"/>
      <c r="F1258" s="1"/>
      <c r="G1258" s="5"/>
      <c r="H1258" s="1"/>
      <c r="I1258" s="1"/>
      <c r="J1258" s="5"/>
      <c r="K1258" s="1"/>
      <c r="L1258" s="1"/>
      <c r="M1258" s="5"/>
      <c r="N1258" s="5"/>
      <c r="O1258" s="5"/>
      <c r="P1258" s="5"/>
      <c r="Q1258" s="5"/>
      <c r="R1258" s="5"/>
      <c r="S1258" s="70"/>
      <c r="T1258" s="70"/>
      <c r="U1258" s="70"/>
      <c r="V1258" s="18"/>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1"/>
      <c r="BA1258" s="1"/>
    </row>
    <row r="1259" spans="2:53">
      <c r="B1259" s="1"/>
      <c r="C1259" s="1"/>
      <c r="D1259" s="1"/>
      <c r="E1259" s="1"/>
      <c r="F1259" s="1"/>
      <c r="G1259" s="5"/>
      <c r="H1259" s="1"/>
      <c r="I1259" s="1"/>
      <c r="J1259" s="5"/>
      <c r="K1259" s="1"/>
      <c r="L1259" s="1"/>
      <c r="M1259" s="5"/>
      <c r="N1259" s="5"/>
      <c r="O1259" s="5"/>
      <c r="P1259" s="5"/>
      <c r="Q1259" s="5"/>
      <c r="R1259" s="5"/>
      <c r="S1259" s="70"/>
      <c r="T1259" s="70"/>
      <c r="U1259" s="70"/>
      <c r="V1259" s="18"/>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1"/>
      <c r="BA1259" s="1"/>
    </row>
    <row r="1260" spans="2:53">
      <c r="B1260" s="1"/>
      <c r="C1260" s="1"/>
      <c r="D1260" s="1"/>
      <c r="E1260" s="1"/>
      <c r="F1260" s="1"/>
      <c r="G1260" s="5"/>
      <c r="H1260" s="1"/>
      <c r="I1260" s="1"/>
      <c r="J1260" s="5"/>
      <c r="K1260" s="1"/>
      <c r="L1260" s="1"/>
      <c r="M1260" s="5"/>
      <c r="N1260" s="5"/>
      <c r="O1260" s="5"/>
      <c r="P1260" s="5"/>
      <c r="Q1260" s="5"/>
      <c r="R1260" s="5"/>
      <c r="S1260" s="70"/>
      <c r="T1260" s="70"/>
      <c r="U1260" s="70"/>
      <c r="V1260" s="18"/>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1"/>
      <c r="BA1260" s="1"/>
    </row>
    <row r="1261" spans="2:53">
      <c r="B1261" s="1"/>
      <c r="C1261" s="1"/>
      <c r="D1261" s="1"/>
      <c r="E1261" s="1"/>
      <c r="F1261" s="1"/>
      <c r="G1261" s="5"/>
      <c r="H1261" s="1"/>
      <c r="I1261" s="1"/>
      <c r="J1261" s="5"/>
      <c r="K1261" s="1"/>
      <c r="L1261" s="1"/>
      <c r="M1261" s="5"/>
      <c r="N1261" s="5"/>
      <c r="O1261" s="5"/>
      <c r="P1261" s="5"/>
      <c r="Q1261" s="5"/>
      <c r="R1261" s="5"/>
      <c r="S1261" s="70"/>
      <c r="T1261" s="70"/>
      <c r="U1261" s="70"/>
      <c r="V1261" s="18"/>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1"/>
      <c r="BA1261" s="1"/>
    </row>
    <row r="1262" spans="2:53">
      <c r="B1262" s="1"/>
      <c r="C1262" s="1"/>
      <c r="D1262" s="1"/>
      <c r="E1262" s="1"/>
      <c r="F1262" s="1"/>
      <c r="G1262" s="5"/>
      <c r="H1262" s="1"/>
      <c r="I1262" s="1"/>
      <c r="J1262" s="5"/>
      <c r="K1262" s="1"/>
      <c r="L1262" s="1"/>
      <c r="M1262" s="5"/>
      <c r="N1262" s="5"/>
      <c r="O1262" s="5"/>
      <c r="P1262" s="5"/>
      <c r="Q1262" s="5"/>
      <c r="R1262" s="5"/>
      <c r="S1262" s="70"/>
      <c r="T1262" s="70"/>
      <c r="U1262" s="70"/>
      <c r="V1262" s="18"/>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1"/>
      <c r="BA1262" s="1"/>
    </row>
    <row r="1263" spans="2:53">
      <c r="B1263" s="1"/>
      <c r="C1263" s="1"/>
      <c r="D1263" s="1"/>
      <c r="E1263" s="1"/>
      <c r="F1263" s="1"/>
      <c r="G1263" s="5"/>
      <c r="H1263" s="1"/>
      <c r="I1263" s="1"/>
      <c r="J1263" s="5"/>
      <c r="K1263" s="1"/>
      <c r="L1263" s="1"/>
      <c r="M1263" s="5"/>
      <c r="N1263" s="5"/>
      <c r="O1263" s="5"/>
      <c r="P1263" s="5"/>
      <c r="Q1263" s="5"/>
      <c r="R1263" s="5"/>
      <c r="S1263" s="70"/>
      <c r="T1263" s="70"/>
      <c r="U1263" s="70"/>
      <c r="V1263" s="18"/>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1"/>
      <c r="BA1263" s="1"/>
    </row>
    <row r="1264" spans="2:53">
      <c r="B1264" s="1"/>
      <c r="C1264" s="1"/>
      <c r="D1264" s="1"/>
      <c r="E1264" s="1"/>
      <c r="F1264" s="1"/>
      <c r="G1264" s="5"/>
      <c r="H1264" s="1"/>
      <c r="I1264" s="1"/>
      <c r="J1264" s="5"/>
      <c r="K1264" s="1"/>
      <c r="L1264" s="1"/>
      <c r="M1264" s="5"/>
      <c r="N1264" s="5"/>
      <c r="O1264" s="5"/>
      <c r="P1264" s="5"/>
      <c r="Q1264" s="5"/>
      <c r="R1264" s="5"/>
      <c r="S1264" s="70"/>
      <c r="T1264" s="70"/>
      <c r="U1264" s="70"/>
      <c r="V1264" s="18"/>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1"/>
      <c r="BA1264" s="1"/>
    </row>
    <row r="1265" spans="2:53">
      <c r="B1265" s="1"/>
      <c r="C1265" s="1"/>
      <c r="D1265" s="1"/>
      <c r="E1265" s="1"/>
      <c r="F1265" s="1"/>
      <c r="G1265" s="5"/>
      <c r="H1265" s="1"/>
      <c r="I1265" s="1"/>
      <c r="J1265" s="5"/>
      <c r="K1265" s="1"/>
      <c r="L1265" s="1"/>
      <c r="M1265" s="5"/>
      <c r="N1265" s="5"/>
      <c r="O1265" s="5"/>
      <c r="P1265" s="5"/>
      <c r="Q1265" s="5"/>
      <c r="R1265" s="5"/>
      <c r="S1265" s="70"/>
      <c r="T1265" s="70"/>
      <c r="U1265" s="70"/>
      <c r="V1265" s="18"/>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1"/>
      <c r="BA1265" s="1"/>
    </row>
    <row r="1266" spans="2:53">
      <c r="B1266" s="1"/>
      <c r="C1266" s="1"/>
      <c r="D1266" s="1"/>
      <c r="E1266" s="1"/>
      <c r="F1266" s="1"/>
      <c r="G1266" s="5"/>
      <c r="H1266" s="1"/>
      <c r="I1266" s="1"/>
      <c r="J1266" s="5"/>
      <c r="K1266" s="1"/>
      <c r="L1266" s="1"/>
      <c r="M1266" s="5"/>
      <c r="N1266" s="5"/>
      <c r="O1266" s="5"/>
      <c r="P1266" s="5"/>
      <c r="Q1266" s="5"/>
      <c r="R1266" s="5"/>
      <c r="S1266" s="70"/>
      <c r="T1266" s="70"/>
      <c r="U1266" s="70"/>
      <c r="V1266" s="18"/>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1"/>
      <c r="BA1266" s="1"/>
    </row>
    <row r="1267" spans="2:53">
      <c r="B1267" s="1"/>
      <c r="C1267" s="1"/>
      <c r="D1267" s="1"/>
      <c r="E1267" s="1"/>
      <c r="F1267" s="1"/>
      <c r="G1267" s="5"/>
      <c r="H1267" s="1"/>
      <c r="I1267" s="1"/>
      <c r="J1267" s="5"/>
      <c r="K1267" s="1"/>
      <c r="L1267" s="1"/>
      <c r="M1267" s="5"/>
      <c r="N1267" s="5"/>
      <c r="O1267" s="5"/>
      <c r="P1267" s="5"/>
      <c r="Q1267" s="5"/>
      <c r="R1267" s="5"/>
      <c r="S1267" s="70"/>
      <c r="T1267" s="70"/>
      <c r="U1267" s="70"/>
      <c r="V1267" s="18"/>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1"/>
      <c r="BA1267" s="1"/>
    </row>
    <row r="1268" spans="2:53">
      <c r="B1268" s="1"/>
      <c r="C1268" s="1"/>
      <c r="D1268" s="1"/>
      <c r="E1268" s="1"/>
      <c r="F1268" s="1"/>
      <c r="G1268" s="5"/>
      <c r="H1268" s="1"/>
      <c r="I1268" s="1"/>
      <c r="J1268" s="5"/>
      <c r="K1268" s="1"/>
      <c r="L1268" s="1"/>
      <c r="M1268" s="5"/>
      <c r="N1268" s="5"/>
      <c r="O1268" s="5"/>
      <c r="P1268" s="5"/>
      <c r="Q1268" s="5"/>
      <c r="R1268" s="5"/>
      <c r="S1268" s="70"/>
      <c r="T1268" s="70"/>
      <c r="U1268" s="70"/>
      <c r="V1268" s="18"/>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1"/>
      <c r="BA1268" s="1"/>
    </row>
    <row r="1269" spans="2:53">
      <c r="B1269" s="1"/>
      <c r="C1269" s="1"/>
      <c r="D1269" s="1"/>
      <c r="E1269" s="1"/>
      <c r="F1269" s="1"/>
      <c r="G1269" s="5"/>
      <c r="H1269" s="1"/>
      <c r="I1269" s="1"/>
      <c r="J1269" s="5"/>
      <c r="K1269" s="1"/>
      <c r="L1269" s="1"/>
      <c r="M1269" s="5"/>
      <c r="N1269" s="5"/>
      <c r="O1269" s="5"/>
      <c r="P1269" s="5"/>
      <c r="Q1269" s="5"/>
      <c r="R1269" s="5"/>
      <c r="S1269" s="70"/>
      <c r="T1269" s="70"/>
      <c r="U1269" s="70"/>
      <c r="V1269" s="18"/>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1"/>
      <c r="BA1269" s="1"/>
    </row>
    <row r="1270" spans="2:53">
      <c r="B1270" s="1"/>
      <c r="C1270" s="1"/>
      <c r="D1270" s="1"/>
      <c r="E1270" s="1"/>
      <c r="F1270" s="1"/>
      <c r="G1270" s="5"/>
      <c r="H1270" s="1"/>
      <c r="I1270" s="1"/>
      <c r="J1270" s="5"/>
      <c r="K1270" s="1"/>
      <c r="L1270" s="1"/>
      <c r="M1270" s="5"/>
      <c r="N1270" s="5"/>
      <c r="O1270" s="5"/>
      <c r="P1270" s="5"/>
      <c r="Q1270" s="5"/>
      <c r="R1270" s="5"/>
      <c r="S1270" s="70"/>
      <c r="T1270" s="70"/>
      <c r="U1270" s="70"/>
      <c r="V1270" s="18"/>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1"/>
      <c r="BA1270" s="1"/>
    </row>
    <row r="1271" spans="2:53">
      <c r="B1271" s="1"/>
      <c r="C1271" s="1"/>
      <c r="D1271" s="1"/>
      <c r="E1271" s="1"/>
      <c r="F1271" s="1"/>
      <c r="G1271" s="5"/>
      <c r="H1271" s="1"/>
      <c r="I1271" s="1"/>
      <c r="J1271" s="5"/>
      <c r="K1271" s="1"/>
      <c r="L1271" s="1"/>
      <c r="M1271" s="5"/>
      <c r="N1271" s="5"/>
      <c r="O1271" s="5"/>
      <c r="P1271" s="5"/>
      <c r="Q1271" s="5"/>
      <c r="R1271" s="5"/>
      <c r="S1271" s="70"/>
      <c r="T1271" s="70"/>
      <c r="U1271" s="70"/>
      <c r="V1271" s="18"/>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1"/>
      <c r="BA1271" s="1"/>
    </row>
    <row r="1272" spans="2:53">
      <c r="B1272" s="1"/>
      <c r="C1272" s="1"/>
      <c r="D1272" s="1"/>
      <c r="E1272" s="1"/>
      <c r="F1272" s="1"/>
      <c r="G1272" s="5"/>
      <c r="H1272" s="1"/>
      <c r="I1272" s="1"/>
      <c r="J1272" s="5"/>
      <c r="K1272" s="1"/>
      <c r="L1272" s="1"/>
      <c r="M1272" s="5"/>
      <c r="N1272" s="5"/>
      <c r="O1272" s="5"/>
      <c r="P1272" s="5"/>
      <c r="Q1272" s="5"/>
      <c r="R1272" s="5"/>
      <c r="S1272" s="70"/>
      <c r="T1272" s="70"/>
      <c r="U1272" s="70"/>
      <c r="V1272" s="18"/>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1"/>
      <c r="BA1272" s="1"/>
    </row>
    <row r="1273" spans="2:53">
      <c r="B1273" s="1"/>
      <c r="C1273" s="1"/>
      <c r="D1273" s="1"/>
      <c r="E1273" s="1"/>
      <c r="F1273" s="1"/>
      <c r="G1273" s="5"/>
      <c r="H1273" s="1"/>
      <c r="I1273" s="1"/>
      <c r="J1273" s="5"/>
      <c r="K1273" s="1"/>
      <c r="L1273" s="1"/>
      <c r="M1273" s="5"/>
      <c r="N1273" s="5"/>
      <c r="O1273" s="5"/>
      <c r="P1273" s="5"/>
      <c r="Q1273" s="5"/>
      <c r="R1273" s="5"/>
      <c r="S1273" s="70"/>
      <c r="T1273" s="70"/>
      <c r="U1273" s="70"/>
      <c r="V1273" s="18"/>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1"/>
      <c r="BA1273" s="1"/>
    </row>
    <row r="1274" spans="2:53">
      <c r="B1274" s="1"/>
      <c r="C1274" s="1"/>
      <c r="D1274" s="1"/>
      <c r="E1274" s="1"/>
      <c r="F1274" s="1"/>
      <c r="G1274" s="5"/>
      <c r="H1274" s="1"/>
      <c r="I1274" s="1"/>
      <c r="J1274" s="5"/>
      <c r="K1274" s="1"/>
      <c r="L1274" s="1"/>
      <c r="M1274" s="5"/>
      <c r="N1274" s="5"/>
      <c r="O1274" s="5"/>
      <c r="P1274" s="5"/>
      <c r="Q1274" s="5"/>
      <c r="R1274" s="5"/>
      <c r="S1274" s="70"/>
      <c r="T1274" s="70"/>
      <c r="U1274" s="70"/>
      <c r="V1274" s="18"/>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1"/>
      <c r="BA1274" s="1"/>
    </row>
    <row r="1275" spans="2:53">
      <c r="B1275" s="1"/>
      <c r="C1275" s="1"/>
      <c r="D1275" s="1"/>
      <c r="E1275" s="1"/>
      <c r="F1275" s="1"/>
      <c r="G1275" s="5"/>
      <c r="H1275" s="1"/>
      <c r="I1275" s="1"/>
      <c r="J1275" s="5"/>
      <c r="K1275" s="1"/>
      <c r="L1275" s="1"/>
      <c r="M1275" s="5"/>
      <c r="N1275" s="5"/>
      <c r="O1275" s="5"/>
      <c r="P1275" s="5"/>
      <c r="Q1275" s="5"/>
      <c r="R1275" s="5"/>
      <c r="S1275" s="70"/>
      <c r="T1275" s="70"/>
      <c r="U1275" s="70"/>
      <c r="V1275" s="18"/>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1"/>
      <c r="BA1275" s="1"/>
    </row>
    <row r="1276" spans="2:53">
      <c r="B1276" s="1"/>
      <c r="C1276" s="1"/>
      <c r="D1276" s="1"/>
      <c r="E1276" s="1"/>
      <c r="F1276" s="1"/>
      <c r="G1276" s="5"/>
      <c r="H1276" s="1"/>
      <c r="I1276" s="1"/>
      <c r="J1276" s="5"/>
      <c r="K1276" s="1"/>
      <c r="L1276" s="1"/>
      <c r="M1276" s="5"/>
      <c r="N1276" s="5"/>
      <c r="O1276" s="5"/>
      <c r="P1276" s="5"/>
      <c r="Q1276" s="5"/>
      <c r="R1276" s="5"/>
      <c r="S1276" s="70"/>
      <c r="T1276" s="70"/>
      <c r="U1276" s="70"/>
      <c r="V1276" s="18"/>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1"/>
      <c r="BA1276" s="1"/>
    </row>
    <row r="1277" spans="2:53">
      <c r="B1277" s="1"/>
      <c r="C1277" s="1"/>
      <c r="D1277" s="1"/>
      <c r="E1277" s="1"/>
      <c r="F1277" s="1"/>
      <c r="G1277" s="5"/>
      <c r="H1277" s="1"/>
      <c r="I1277" s="1"/>
      <c r="J1277" s="5"/>
      <c r="K1277" s="1"/>
      <c r="L1277" s="1"/>
      <c r="M1277" s="5"/>
      <c r="N1277" s="5"/>
      <c r="O1277" s="5"/>
      <c r="P1277" s="5"/>
      <c r="Q1277" s="5"/>
      <c r="R1277" s="5"/>
      <c r="S1277" s="70"/>
      <c r="T1277" s="70"/>
      <c r="U1277" s="70"/>
      <c r="V1277" s="18"/>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1"/>
      <c r="BA1277" s="1"/>
    </row>
    <row r="1278" spans="2:53">
      <c r="B1278" s="1"/>
      <c r="C1278" s="1"/>
      <c r="D1278" s="1"/>
      <c r="E1278" s="1"/>
      <c r="F1278" s="1"/>
      <c r="G1278" s="5"/>
      <c r="H1278" s="1"/>
      <c r="I1278" s="1"/>
      <c r="J1278" s="5"/>
      <c r="K1278" s="1"/>
      <c r="L1278" s="1"/>
      <c r="M1278" s="5"/>
      <c r="N1278" s="5"/>
      <c r="O1278" s="5"/>
      <c r="P1278" s="5"/>
      <c r="Q1278" s="5"/>
      <c r="R1278" s="5"/>
      <c r="S1278" s="70"/>
      <c r="T1278" s="70"/>
      <c r="U1278" s="70"/>
      <c r="V1278" s="18"/>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1"/>
      <c r="BA1278" s="1"/>
    </row>
    <row r="1279" spans="2:53">
      <c r="B1279" s="1"/>
      <c r="C1279" s="1"/>
      <c r="D1279" s="1"/>
      <c r="E1279" s="1"/>
      <c r="F1279" s="1"/>
      <c r="G1279" s="5"/>
      <c r="H1279" s="1"/>
      <c r="I1279" s="1"/>
      <c r="J1279" s="5"/>
      <c r="K1279" s="1"/>
      <c r="L1279" s="1"/>
      <c r="M1279" s="5"/>
      <c r="N1279" s="5"/>
      <c r="O1279" s="5"/>
      <c r="P1279" s="5"/>
      <c r="Q1279" s="5"/>
      <c r="R1279" s="5"/>
      <c r="S1279" s="70"/>
      <c r="T1279" s="70"/>
      <c r="U1279" s="70"/>
      <c r="V1279" s="18"/>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1"/>
      <c r="BA1279" s="1"/>
    </row>
    <row r="1280" spans="2:53">
      <c r="B1280" s="1"/>
      <c r="C1280" s="1"/>
      <c r="D1280" s="1"/>
      <c r="E1280" s="1"/>
      <c r="F1280" s="1"/>
      <c r="G1280" s="5"/>
      <c r="H1280" s="1"/>
      <c r="I1280" s="1"/>
      <c r="J1280" s="5"/>
      <c r="K1280" s="1"/>
      <c r="L1280" s="1"/>
      <c r="M1280" s="5"/>
      <c r="N1280" s="5"/>
      <c r="O1280" s="5"/>
      <c r="P1280" s="5"/>
      <c r="Q1280" s="5"/>
      <c r="R1280" s="5"/>
      <c r="S1280" s="70"/>
      <c r="T1280" s="70"/>
      <c r="U1280" s="70"/>
      <c r="V1280" s="18"/>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1"/>
      <c r="BA1280" s="1"/>
    </row>
    <row r="1281" spans="2:53">
      <c r="B1281" s="1"/>
      <c r="C1281" s="1"/>
      <c r="D1281" s="1"/>
      <c r="E1281" s="1"/>
      <c r="F1281" s="1"/>
      <c r="G1281" s="5"/>
      <c r="H1281" s="1"/>
      <c r="I1281" s="1"/>
      <c r="J1281" s="5"/>
      <c r="K1281" s="1"/>
      <c r="L1281" s="1"/>
      <c r="M1281" s="5"/>
      <c r="N1281" s="5"/>
      <c r="O1281" s="5"/>
      <c r="P1281" s="5"/>
      <c r="Q1281" s="5"/>
      <c r="R1281" s="5"/>
      <c r="S1281" s="70"/>
      <c r="T1281" s="70"/>
      <c r="U1281" s="70"/>
      <c r="V1281" s="18"/>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1"/>
      <c r="BA1281" s="1"/>
    </row>
    <row r="1282" spans="2:53">
      <c r="B1282" s="1"/>
      <c r="C1282" s="1"/>
      <c r="D1282" s="1"/>
      <c r="E1282" s="1"/>
      <c r="F1282" s="1"/>
      <c r="G1282" s="5"/>
      <c r="H1282" s="1"/>
      <c r="I1282" s="1"/>
      <c r="J1282" s="5"/>
      <c r="K1282" s="1"/>
      <c r="L1282" s="1"/>
      <c r="M1282" s="5"/>
      <c r="N1282" s="5"/>
      <c r="O1282" s="5"/>
      <c r="P1282" s="5"/>
      <c r="Q1282" s="5"/>
      <c r="R1282" s="5"/>
      <c r="S1282" s="70"/>
      <c r="T1282" s="70"/>
      <c r="U1282" s="70"/>
      <c r="V1282" s="18"/>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1"/>
      <c r="BA1282" s="1"/>
    </row>
    <row r="1283" spans="2:53">
      <c r="B1283" s="1"/>
      <c r="C1283" s="1"/>
      <c r="D1283" s="1"/>
      <c r="E1283" s="1"/>
      <c r="F1283" s="1"/>
      <c r="G1283" s="5"/>
      <c r="H1283" s="1"/>
      <c r="I1283" s="1"/>
      <c r="J1283" s="5"/>
      <c r="K1283" s="1"/>
      <c r="L1283" s="1"/>
      <c r="M1283" s="5"/>
      <c r="N1283" s="5"/>
      <c r="O1283" s="5"/>
      <c r="P1283" s="5"/>
      <c r="Q1283" s="5"/>
      <c r="R1283" s="5"/>
      <c r="S1283" s="70"/>
      <c r="T1283" s="70"/>
      <c r="U1283" s="70"/>
      <c r="V1283" s="18"/>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1"/>
      <c r="BA1283" s="1"/>
    </row>
    <row r="1284" spans="2:53">
      <c r="B1284" s="1"/>
      <c r="C1284" s="1"/>
      <c r="D1284" s="1"/>
      <c r="E1284" s="1"/>
      <c r="F1284" s="1"/>
      <c r="G1284" s="5"/>
      <c r="H1284" s="1"/>
      <c r="I1284" s="1"/>
      <c r="J1284" s="5"/>
      <c r="K1284" s="1"/>
      <c r="L1284" s="1"/>
      <c r="M1284" s="5"/>
      <c r="N1284" s="5"/>
      <c r="O1284" s="5"/>
      <c r="P1284" s="5"/>
      <c r="Q1284" s="5"/>
      <c r="R1284" s="5"/>
      <c r="S1284" s="70"/>
      <c r="T1284" s="70"/>
      <c r="U1284" s="70"/>
      <c r="V1284" s="18"/>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1"/>
      <c r="BA1284" s="1"/>
    </row>
    <row r="1285" spans="2:53">
      <c r="B1285" s="1"/>
      <c r="C1285" s="1"/>
      <c r="D1285" s="1"/>
      <c r="E1285" s="1"/>
      <c r="F1285" s="1"/>
      <c r="G1285" s="5"/>
      <c r="H1285" s="1"/>
      <c r="I1285" s="1"/>
      <c r="J1285" s="5"/>
      <c r="K1285" s="1"/>
      <c r="L1285" s="1"/>
      <c r="M1285" s="5"/>
      <c r="N1285" s="5"/>
      <c r="O1285" s="5"/>
      <c r="P1285" s="5"/>
      <c r="Q1285" s="5"/>
      <c r="R1285" s="5"/>
      <c r="S1285" s="70"/>
      <c r="T1285" s="70"/>
      <c r="U1285" s="70"/>
      <c r="V1285" s="18"/>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1"/>
      <c r="BA1285" s="1"/>
    </row>
    <row r="1286" spans="2:53">
      <c r="B1286" s="1"/>
      <c r="C1286" s="1"/>
      <c r="D1286" s="1"/>
      <c r="E1286" s="1"/>
      <c r="F1286" s="1"/>
      <c r="G1286" s="5"/>
      <c r="H1286" s="1"/>
      <c r="I1286" s="1"/>
      <c r="J1286" s="5"/>
      <c r="K1286" s="1"/>
      <c r="L1286" s="1"/>
      <c r="M1286" s="5"/>
      <c r="N1286" s="5"/>
      <c r="O1286" s="5"/>
      <c r="P1286" s="5"/>
      <c r="Q1286" s="5"/>
      <c r="R1286" s="5"/>
      <c r="S1286" s="70"/>
      <c r="T1286" s="70"/>
      <c r="U1286" s="70"/>
      <c r="V1286" s="18"/>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1"/>
      <c r="BA1286" s="1"/>
    </row>
    <row r="1287" spans="2:53">
      <c r="B1287" s="1"/>
      <c r="C1287" s="1"/>
      <c r="D1287" s="1"/>
      <c r="E1287" s="1"/>
      <c r="F1287" s="1"/>
      <c r="G1287" s="5"/>
      <c r="H1287" s="1"/>
      <c r="I1287" s="1"/>
      <c r="J1287" s="5"/>
      <c r="K1287" s="1"/>
      <c r="L1287" s="1"/>
      <c r="M1287" s="5"/>
      <c r="N1287" s="5"/>
      <c r="O1287" s="5"/>
      <c r="P1287" s="5"/>
      <c r="Q1287" s="5"/>
      <c r="R1287" s="5"/>
      <c r="S1287" s="70"/>
      <c r="T1287" s="70"/>
      <c r="U1287" s="70"/>
      <c r="V1287" s="18"/>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1"/>
      <c r="BA1287" s="1"/>
    </row>
    <row r="1288" spans="2:53">
      <c r="B1288" s="1"/>
      <c r="C1288" s="1"/>
      <c r="D1288" s="1"/>
      <c r="E1288" s="1"/>
      <c r="F1288" s="1"/>
      <c r="G1288" s="5"/>
      <c r="H1288" s="1"/>
      <c r="I1288" s="1"/>
      <c r="J1288" s="5"/>
      <c r="K1288" s="1"/>
      <c r="L1288" s="1"/>
      <c r="M1288" s="5"/>
      <c r="N1288" s="5"/>
      <c r="O1288" s="5"/>
      <c r="P1288" s="5"/>
      <c r="Q1288" s="5"/>
      <c r="R1288" s="5"/>
      <c r="S1288" s="70"/>
      <c r="T1288" s="70"/>
      <c r="U1288" s="70"/>
      <c r="V1288" s="18"/>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1"/>
      <c r="BA1288" s="1"/>
    </row>
    <row r="1289" spans="2:53">
      <c r="B1289" s="1"/>
      <c r="C1289" s="1"/>
      <c r="D1289" s="1"/>
      <c r="E1289" s="1"/>
      <c r="F1289" s="1"/>
      <c r="G1289" s="5"/>
      <c r="H1289" s="1"/>
      <c r="I1289" s="1"/>
      <c r="J1289" s="5"/>
      <c r="K1289" s="1"/>
      <c r="L1289" s="1"/>
      <c r="M1289" s="5"/>
      <c r="N1289" s="5"/>
      <c r="O1289" s="5"/>
      <c r="P1289" s="5"/>
      <c r="Q1289" s="5"/>
      <c r="R1289" s="5"/>
      <c r="S1289" s="70"/>
      <c r="T1289" s="70"/>
      <c r="U1289" s="70"/>
      <c r="V1289" s="18"/>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1"/>
      <c r="BA1289" s="1"/>
    </row>
    <row r="1290" spans="2:53">
      <c r="B1290" s="1"/>
      <c r="C1290" s="1"/>
      <c r="D1290" s="1"/>
      <c r="E1290" s="1"/>
      <c r="F1290" s="1"/>
      <c r="G1290" s="5"/>
      <c r="H1290" s="1"/>
      <c r="I1290" s="1"/>
      <c r="J1290" s="5"/>
      <c r="K1290" s="1"/>
      <c r="L1290" s="1"/>
      <c r="M1290" s="5"/>
      <c r="N1290" s="5"/>
      <c r="O1290" s="5"/>
      <c r="P1290" s="5"/>
      <c r="Q1290" s="5"/>
      <c r="R1290" s="5"/>
      <c r="S1290" s="70"/>
      <c r="T1290" s="70"/>
      <c r="U1290" s="70"/>
      <c r="V1290" s="18"/>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1"/>
      <c r="BA1290" s="1"/>
    </row>
    <row r="1291" spans="2:53">
      <c r="B1291" s="1"/>
      <c r="C1291" s="1"/>
      <c r="D1291" s="1"/>
      <c r="E1291" s="1"/>
      <c r="F1291" s="1"/>
      <c r="G1291" s="5"/>
      <c r="H1291" s="1"/>
      <c r="I1291" s="1"/>
      <c r="J1291" s="5"/>
      <c r="K1291" s="1"/>
      <c r="L1291" s="1"/>
      <c r="M1291" s="5"/>
      <c r="N1291" s="5"/>
      <c r="O1291" s="5"/>
      <c r="P1291" s="5"/>
      <c r="Q1291" s="5"/>
      <c r="R1291" s="5"/>
      <c r="S1291" s="70"/>
      <c r="T1291" s="70"/>
      <c r="U1291" s="70"/>
      <c r="V1291" s="18"/>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1"/>
      <c r="BA1291" s="1"/>
    </row>
    <row r="1292" spans="2:53">
      <c r="B1292" s="1"/>
      <c r="C1292" s="1"/>
      <c r="D1292" s="1"/>
      <c r="E1292" s="1"/>
      <c r="F1292" s="1"/>
      <c r="G1292" s="5"/>
      <c r="H1292" s="1"/>
      <c r="I1292" s="1"/>
      <c r="J1292" s="5"/>
      <c r="K1292" s="1"/>
      <c r="L1292" s="1"/>
      <c r="M1292" s="5"/>
      <c r="N1292" s="5"/>
      <c r="O1292" s="5"/>
      <c r="P1292" s="5"/>
      <c r="Q1292" s="5"/>
      <c r="R1292" s="5"/>
      <c r="S1292" s="70"/>
      <c r="T1292" s="70"/>
      <c r="U1292" s="70"/>
      <c r="V1292" s="18"/>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1"/>
      <c r="BA1292" s="1"/>
    </row>
    <row r="1293" spans="2:53">
      <c r="B1293" s="1"/>
      <c r="C1293" s="1"/>
      <c r="D1293" s="1"/>
      <c r="E1293" s="1"/>
      <c r="F1293" s="1"/>
      <c r="G1293" s="5"/>
      <c r="H1293" s="1"/>
      <c r="I1293" s="1"/>
      <c r="J1293" s="5"/>
      <c r="K1293" s="1"/>
      <c r="L1293" s="1"/>
      <c r="M1293" s="5"/>
      <c r="N1293" s="5"/>
      <c r="O1293" s="5"/>
      <c r="P1293" s="5"/>
      <c r="Q1293" s="5"/>
      <c r="R1293" s="5"/>
      <c r="S1293" s="70"/>
      <c r="T1293" s="70"/>
      <c r="U1293" s="70"/>
      <c r="V1293" s="18"/>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1"/>
      <c r="BA1293" s="1"/>
    </row>
    <row r="1294" spans="2:53">
      <c r="B1294" s="1"/>
      <c r="C1294" s="1"/>
      <c r="D1294" s="1"/>
      <c r="E1294" s="1"/>
      <c r="F1294" s="1"/>
      <c r="G1294" s="5"/>
      <c r="H1294" s="1"/>
      <c r="I1294" s="1"/>
      <c r="J1294" s="5"/>
      <c r="K1294" s="1"/>
      <c r="L1294" s="1"/>
      <c r="M1294" s="5"/>
      <c r="N1294" s="5"/>
      <c r="O1294" s="5"/>
      <c r="P1294" s="5"/>
      <c r="Q1294" s="5"/>
      <c r="R1294" s="5"/>
      <c r="S1294" s="70"/>
      <c r="T1294" s="70"/>
      <c r="U1294" s="70"/>
      <c r="V1294" s="18"/>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1"/>
      <c r="BA1294" s="1"/>
    </row>
    <row r="1295" spans="2:53">
      <c r="B1295" s="1"/>
      <c r="C1295" s="1"/>
      <c r="D1295" s="1"/>
      <c r="E1295" s="1"/>
      <c r="F1295" s="1"/>
      <c r="G1295" s="5"/>
      <c r="H1295" s="1"/>
      <c r="I1295" s="1"/>
      <c r="J1295" s="5"/>
      <c r="K1295" s="1"/>
      <c r="L1295" s="1"/>
      <c r="M1295" s="5"/>
      <c r="N1295" s="5"/>
      <c r="O1295" s="5"/>
      <c r="P1295" s="5"/>
      <c r="Q1295" s="5"/>
      <c r="R1295" s="5"/>
      <c r="S1295" s="70"/>
      <c r="T1295" s="70"/>
      <c r="U1295" s="70"/>
      <c r="V1295" s="18"/>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1"/>
      <c r="BA1295" s="1"/>
    </row>
    <row r="1296" spans="2:53">
      <c r="B1296" s="1"/>
      <c r="C1296" s="1"/>
      <c r="D1296" s="1"/>
      <c r="E1296" s="1"/>
      <c r="F1296" s="1"/>
      <c r="G1296" s="5"/>
      <c r="H1296" s="1"/>
      <c r="I1296" s="1"/>
      <c r="J1296" s="5"/>
      <c r="K1296" s="1"/>
      <c r="L1296" s="1"/>
      <c r="M1296" s="5"/>
      <c r="N1296" s="5"/>
      <c r="O1296" s="5"/>
      <c r="P1296" s="5"/>
      <c r="Q1296" s="5"/>
      <c r="R1296" s="5"/>
      <c r="S1296" s="70"/>
      <c r="T1296" s="70"/>
      <c r="U1296" s="70"/>
      <c r="V1296" s="18"/>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1"/>
      <c r="BA1296" s="1"/>
    </row>
    <row r="1297" spans="2:53">
      <c r="B1297" s="1"/>
      <c r="C1297" s="1"/>
      <c r="D1297" s="1"/>
      <c r="E1297" s="1"/>
      <c r="F1297" s="1"/>
      <c r="G1297" s="5"/>
      <c r="H1297" s="1"/>
      <c r="I1297" s="1"/>
      <c r="J1297" s="5"/>
      <c r="K1297" s="1"/>
      <c r="L1297" s="1"/>
      <c r="M1297" s="5"/>
      <c r="N1297" s="5"/>
      <c r="O1297" s="5"/>
      <c r="P1297" s="5"/>
      <c r="Q1297" s="5"/>
      <c r="R1297" s="5"/>
      <c r="S1297" s="70"/>
      <c r="T1297" s="70"/>
      <c r="U1297" s="70"/>
      <c r="V1297" s="18"/>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1"/>
      <c r="BA1297" s="1"/>
    </row>
    <row r="1298" spans="2:53">
      <c r="B1298" s="1"/>
      <c r="C1298" s="1"/>
      <c r="D1298" s="1"/>
      <c r="E1298" s="1"/>
      <c r="F1298" s="1"/>
      <c r="G1298" s="5"/>
      <c r="H1298" s="1"/>
      <c r="I1298" s="1"/>
      <c r="J1298" s="5"/>
      <c r="K1298" s="1"/>
      <c r="L1298" s="1"/>
      <c r="M1298" s="5"/>
      <c r="N1298" s="5"/>
      <c r="O1298" s="5"/>
      <c r="P1298" s="5"/>
      <c r="Q1298" s="5"/>
      <c r="R1298" s="5"/>
      <c r="S1298" s="70"/>
      <c r="T1298" s="70"/>
      <c r="U1298" s="70"/>
      <c r="V1298" s="18"/>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1"/>
      <c r="BA1298" s="1"/>
    </row>
    <row r="1299" spans="2:53">
      <c r="B1299" s="1"/>
      <c r="C1299" s="1"/>
      <c r="D1299" s="1"/>
      <c r="E1299" s="1"/>
      <c r="F1299" s="1"/>
      <c r="G1299" s="5"/>
      <c r="H1299" s="1"/>
      <c r="I1299" s="1"/>
      <c r="J1299" s="5"/>
      <c r="K1299" s="1"/>
      <c r="L1299" s="1"/>
      <c r="M1299" s="5"/>
      <c r="N1299" s="5"/>
      <c r="O1299" s="5"/>
      <c r="P1299" s="5"/>
      <c r="Q1299" s="5"/>
      <c r="R1299" s="5"/>
      <c r="S1299" s="70"/>
      <c r="T1299" s="70"/>
      <c r="U1299" s="70"/>
      <c r="V1299" s="18"/>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1"/>
      <c r="BA1299" s="1"/>
    </row>
    <row r="1300" spans="2:53">
      <c r="B1300" s="1"/>
      <c r="C1300" s="1"/>
      <c r="D1300" s="1"/>
      <c r="E1300" s="1"/>
      <c r="F1300" s="1"/>
      <c r="G1300" s="5"/>
      <c r="H1300" s="1"/>
      <c r="I1300" s="1"/>
      <c r="J1300" s="5"/>
      <c r="K1300" s="1"/>
      <c r="L1300" s="1"/>
      <c r="M1300" s="5"/>
      <c r="N1300" s="5"/>
      <c r="O1300" s="5"/>
      <c r="P1300" s="5"/>
      <c r="Q1300" s="5"/>
      <c r="R1300" s="5"/>
      <c r="S1300" s="70"/>
      <c r="T1300" s="70"/>
      <c r="U1300" s="70"/>
      <c r="V1300" s="18"/>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1"/>
      <c r="BA1300" s="1"/>
    </row>
    <row r="1301" spans="2:53">
      <c r="B1301" s="1"/>
      <c r="C1301" s="1"/>
      <c r="D1301" s="1"/>
      <c r="E1301" s="1"/>
      <c r="F1301" s="1"/>
      <c r="G1301" s="5"/>
      <c r="H1301" s="1"/>
      <c r="I1301" s="1"/>
      <c r="J1301" s="5"/>
      <c r="K1301" s="1"/>
      <c r="L1301" s="1"/>
      <c r="M1301" s="5"/>
      <c r="N1301" s="5"/>
      <c r="O1301" s="5"/>
      <c r="P1301" s="5"/>
      <c r="Q1301" s="5"/>
      <c r="R1301" s="5"/>
      <c r="S1301" s="70"/>
      <c r="T1301" s="70"/>
      <c r="U1301" s="70"/>
      <c r="V1301" s="18"/>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1"/>
      <c r="BA1301" s="1"/>
    </row>
    <row r="1302" spans="2:53">
      <c r="B1302" s="1"/>
      <c r="C1302" s="1"/>
      <c r="D1302" s="1"/>
      <c r="E1302" s="1"/>
      <c r="F1302" s="1"/>
      <c r="G1302" s="5"/>
      <c r="H1302" s="1"/>
      <c r="I1302" s="1"/>
      <c r="J1302" s="5"/>
      <c r="K1302" s="1"/>
      <c r="L1302" s="1"/>
      <c r="M1302" s="5"/>
      <c r="N1302" s="5"/>
      <c r="O1302" s="5"/>
      <c r="P1302" s="5"/>
      <c r="Q1302" s="5"/>
      <c r="R1302" s="5"/>
      <c r="S1302" s="70"/>
      <c r="T1302" s="70"/>
      <c r="U1302" s="70"/>
      <c r="V1302" s="18"/>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1"/>
      <c r="BA1302" s="1"/>
    </row>
    <row r="1303" spans="2:53">
      <c r="B1303" s="1"/>
      <c r="C1303" s="1"/>
      <c r="D1303" s="1"/>
      <c r="E1303" s="1"/>
      <c r="F1303" s="1"/>
      <c r="G1303" s="5"/>
      <c r="H1303" s="1"/>
      <c r="I1303" s="1"/>
      <c r="J1303" s="5"/>
      <c r="K1303" s="1"/>
      <c r="L1303" s="1"/>
      <c r="M1303" s="5"/>
      <c r="N1303" s="5"/>
      <c r="O1303" s="5"/>
      <c r="P1303" s="5"/>
      <c r="Q1303" s="5"/>
      <c r="R1303" s="5"/>
      <c r="S1303" s="70"/>
      <c r="T1303" s="70"/>
      <c r="U1303" s="70"/>
      <c r="V1303" s="18"/>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1"/>
      <c r="BA1303" s="1"/>
    </row>
    <row r="1304" spans="2:53">
      <c r="B1304" s="1"/>
      <c r="C1304" s="1"/>
      <c r="D1304" s="1"/>
      <c r="E1304" s="1"/>
      <c r="F1304" s="1"/>
      <c r="G1304" s="5"/>
      <c r="H1304" s="1"/>
      <c r="I1304" s="1"/>
      <c r="J1304" s="5"/>
      <c r="K1304" s="1"/>
      <c r="L1304" s="1"/>
      <c r="M1304" s="5"/>
      <c r="N1304" s="5"/>
      <c r="O1304" s="5"/>
      <c r="P1304" s="5"/>
      <c r="Q1304" s="5"/>
      <c r="R1304" s="5"/>
      <c r="S1304" s="70"/>
      <c r="T1304" s="70"/>
      <c r="U1304" s="70"/>
      <c r="V1304" s="18"/>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1"/>
      <c r="BA1304" s="1"/>
    </row>
    <row r="1305" spans="2:53">
      <c r="B1305" s="1"/>
      <c r="C1305" s="1"/>
      <c r="D1305" s="1"/>
      <c r="E1305" s="1"/>
      <c r="F1305" s="1"/>
      <c r="G1305" s="5"/>
      <c r="H1305" s="1"/>
      <c r="I1305" s="1"/>
      <c r="J1305" s="5"/>
      <c r="K1305" s="1"/>
      <c r="L1305" s="1"/>
      <c r="M1305" s="5"/>
      <c r="N1305" s="5"/>
      <c r="O1305" s="5"/>
      <c r="P1305" s="5"/>
      <c r="Q1305" s="5"/>
      <c r="R1305" s="5"/>
      <c r="S1305" s="70"/>
      <c r="T1305" s="70"/>
      <c r="U1305" s="70"/>
      <c r="V1305" s="18"/>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1"/>
      <c r="BA1305" s="1"/>
    </row>
    <row r="1306" spans="2:53">
      <c r="B1306" s="1"/>
      <c r="C1306" s="1"/>
      <c r="D1306" s="1"/>
      <c r="E1306" s="1"/>
      <c r="F1306" s="1"/>
      <c r="G1306" s="5"/>
      <c r="H1306" s="1"/>
      <c r="I1306" s="1"/>
      <c r="J1306" s="5"/>
      <c r="K1306" s="1"/>
      <c r="L1306" s="1"/>
      <c r="M1306" s="5"/>
      <c r="N1306" s="5"/>
      <c r="O1306" s="5"/>
      <c r="P1306" s="5"/>
      <c r="Q1306" s="5"/>
      <c r="R1306" s="5"/>
      <c r="S1306" s="70"/>
      <c r="T1306" s="70"/>
      <c r="U1306" s="70"/>
      <c r="V1306" s="18"/>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1"/>
      <c r="BA1306" s="1"/>
    </row>
    <row r="1307" spans="2:53">
      <c r="B1307" s="1"/>
      <c r="C1307" s="1"/>
      <c r="D1307" s="1"/>
      <c r="E1307" s="1"/>
      <c r="F1307" s="1"/>
      <c r="G1307" s="5"/>
      <c r="H1307" s="1"/>
      <c r="I1307" s="1"/>
      <c r="J1307" s="5"/>
      <c r="K1307" s="1"/>
      <c r="L1307" s="1"/>
      <c r="M1307" s="5"/>
      <c r="N1307" s="5"/>
      <c r="O1307" s="5"/>
      <c r="P1307" s="5"/>
      <c r="Q1307" s="5"/>
      <c r="R1307" s="5"/>
      <c r="S1307" s="70"/>
      <c r="T1307" s="70"/>
      <c r="U1307" s="70"/>
      <c r="V1307" s="18"/>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1"/>
      <c r="BA1307" s="1"/>
    </row>
    <row r="1308" spans="2:53">
      <c r="B1308" s="1"/>
      <c r="C1308" s="1"/>
      <c r="D1308" s="1"/>
      <c r="E1308" s="1"/>
      <c r="F1308" s="1"/>
      <c r="G1308" s="5"/>
      <c r="H1308" s="1"/>
      <c r="I1308" s="1"/>
      <c r="J1308" s="5"/>
      <c r="K1308" s="1"/>
      <c r="L1308" s="1"/>
      <c r="M1308" s="5"/>
      <c r="N1308" s="5"/>
      <c r="O1308" s="5"/>
      <c r="P1308" s="5"/>
      <c r="Q1308" s="5"/>
      <c r="R1308" s="5"/>
      <c r="S1308" s="70"/>
      <c r="T1308" s="70"/>
      <c r="U1308" s="70"/>
      <c r="V1308" s="18"/>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1"/>
      <c r="BA1308" s="1"/>
    </row>
    <row r="1309" spans="2:53">
      <c r="B1309" s="1"/>
      <c r="C1309" s="1"/>
      <c r="D1309" s="1"/>
      <c r="E1309" s="1"/>
      <c r="F1309" s="1"/>
      <c r="G1309" s="5"/>
      <c r="H1309" s="1"/>
      <c r="I1309" s="1"/>
      <c r="J1309" s="5"/>
      <c r="K1309" s="1"/>
      <c r="L1309" s="1"/>
      <c r="M1309" s="5"/>
      <c r="N1309" s="5"/>
      <c r="O1309" s="5"/>
      <c r="P1309" s="5"/>
      <c r="Q1309" s="5"/>
      <c r="R1309" s="5"/>
      <c r="S1309" s="70"/>
      <c r="T1309" s="70"/>
      <c r="U1309" s="70"/>
      <c r="V1309" s="18"/>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1"/>
      <c r="BA1309" s="1"/>
    </row>
    <row r="1310" spans="2:53">
      <c r="B1310" s="1"/>
      <c r="C1310" s="1"/>
      <c r="D1310" s="1"/>
      <c r="E1310" s="1"/>
      <c r="F1310" s="1"/>
      <c r="G1310" s="5"/>
      <c r="H1310" s="1"/>
      <c r="I1310" s="1"/>
      <c r="J1310" s="5"/>
      <c r="K1310" s="1"/>
      <c r="L1310" s="1"/>
      <c r="M1310" s="5"/>
      <c r="N1310" s="5"/>
      <c r="O1310" s="5"/>
      <c r="P1310" s="5"/>
      <c r="Q1310" s="5"/>
      <c r="R1310" s="5"/>
      <c r="S1310" s="70"/>
      <c r="T1310" s="70"/>
      <c r="U1310" s="70"/>
      <c r="V1310" s="18"/>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1"/>
      <c r="BA1310" s="1"/>
    </row>
    <row r="1311" spans="2:53">
      <c r="B1311" s="1"/>
      <c r="C1311" s="1"/>
      <c r="D1311" s="1"/>
      <c r="E1311" s="1"/>
      <c r="F1311" s="1"/>
      <c r="G1311" s="5"/>
      <c r="H1311" s="1"/>
      <c r="I1311" s="1"/>
      <c r="J1311" s="5"/>
      <c r="K1311" s="1"/>
      <c r="L1311" s="1"/>
      <c r="M1311" s="5"/>
      <c r="N1311" s="5"/>
      <c r="O1311" s="5"/>
      <c r="P1311" s="5"/>
      <c r="Q1311" s="5"/>
      <c r="R1311" s="5"/>
      <c r="S1311" s="70"/>
      <c r="T1311" s="70"/>
      <c r="U1311" s="70"/>
      <c r="V1311" s="18"/>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1"/>
      <c r="BA1311" s="1"/>
    </row>
    <row r="1312" spans="2:53">
      <c r="B1312" s="1"/>
      <c r="C1312" s="1"/>
      <c r="D1312" s="1"/>
      <c r="E1312" s="1"/>
      <c r="F1312" s="1"/>
      <c r="G1312" s="5"/>
      <c r="H1312" s="1"/>
      <c r="I1312" s="1"/>
      <c r="J1312" s="5"/>
      <c r="K1312" s="1"/>
      <c r="L1312" s="1"/>
      <c r="M1312" s="5"/>
      <c r="N1312" s="5"/>
      <c r="O1312" s="5"/>
      <c r="P1312" s="5"/>
      <c r="Q1312" s="5"/>
      <c r="R1312" s="5"/>
      <c r="S1312" s="70"/>
      <c r="T1312" s="70"/>
      <c r="U1312" s="70"/>
      <c r="V1312" s="18"/>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1"/>
      <c r="BA1312" s="1"/>
    </row>
    <row r="1313" spans="2:53">
      <c r="B1313" s="1"/>
      <c r="C1313" s="1"/>
      <c r="D1313" s="1"/>
      <c r="E1313" s="1"/>
      <c r="F1313" s="1"/>
      <c r="G1313" s="5"/>
      <c r="H1313" s="1"/>
      <c r="I1313" s="1"/>
      <c r="J1313" s="5"/>
      <c r="K1313" s="1"/>
      <c r="L1313" s="1"/>
      <c r="M1313" s="5"/>
      <c r="N1313" s="5"/>
      <c r="O1313" s="5"/>
      <c r="P1313" s="5"/>
      <c r="Q1313" s="5"/>
      <c r="R1313" s="5"/>
      <c r="S1313" s="70"/>
      <c r="T1313" s="70"/>
      <c r="U1313" s="70"/>
      <c r="V1313" s="18"/>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1"/>
      <c r="BA1313" s="1"/>
    </row>
    <row r="1314" spans="2:53">
      <c r="B1314" s="1"/>
      <c r="C1314" s="1"/>
      <c r="D1314" s="1"/>
      <c r="E1314" s="1"/>
      <c r="F1314" s="1"/>
      <c r="G1314" s="5"/>
      <c r="H1314" s="1"/>
      <c r="I1314" s="1"/>
      <c r="J1314" s="5"/>
      <c r="K1314" s="1"/>
      <c r="L1314" s="1"/>
      <c r="M1314" s="5"/>
      <c r="N1314" s="5"/>
      <c r="O1314" s="5"/>
      <c r="P1314" s="5"/>
      <c r="Q1314" s="5"/>
      <c r="R1314" s="5"/>
      <c r="S1314" s="70"/>
      <c r="T1314" s="70"/>
      <c r="U1314" s="70"/>
      <c r="V1314" s="18"/>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1"/>
      <c r="BA1314" s="1"/>
    </row>
    <row r="1315" spans="2:53">
      <c r="B1315" s="1"/>
      <c r="C1315" s="1"/>
      <c r="D1315" s="1"/>
      <c r="E1315" s="1"/>
      <c r="F1315" s="1"/>
      <c r="G1315" s="5"/>
      <c r="H1315" s="1"/>
      <c r="I1315" s="1"/>
      <c r="J1315" s="5"/>
      <c r="K1315" s="1"/>
      <c r="L1315" s="1"/>
      <c r="M1315" s="5"/>
      <c r="N1315" s="5"/>
      <c r="O1315" s="5"/>
      <c r="P1315" s="5"/>
      <c r="Q1315" s="5"/>
      <c r="R1315" s="5"/>
      <c r="S1315" s="70"/>
      <c r="T1315" s="70"/>
      <c r="U1315" s="70"/>
      <c r="V1315" s="18"/>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1"/>
      <c r="BA1315" s="1"/>
    </row>
    <row r="1316" spans="2:53">
      <c r="B1316" s="1"/>
      <c r="C1316" s="1"/>
      <c r="D1316" s="1"/>
      <c r="E1316" s="1"/>
      <c r="F1316" s="1"/>
      <c r="G1316" s="5"/>
      <c r="H1316" s="1"/>
      <c r="I1316" s="1"/>
      <c r="J1316" s="5"/>
      <c r="K1316" s="1"/>
      <c r="L1316" s="1"/>
      <c r="M1316" s="5"/>
      <c r="N1316" s="5"/>
      <c r="O1316" s="5"/>
      <c r="P1316" s="5"/>
      <c r="Q1316" s="5"/>
      <c r="R1316" s="5"/>
      <c r="S1316" s="70"/>
      <c r="T1316" s="70"/>
      <c r="U1316" s="70"/>
      <c r="V1316" s="18"/>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1"/>
      <c r="BA1316" s="1"/>
    </row>
    <row r="1317" spans="2:53">
      <c r="B1317" s="1"/>
      <c r="C1317" s="1"/>
      <c r="D1317" s="1"/>
      <c r="E1317" s="1"/>
      <c r="F1317" s="1"/>
      <c r="G1317" s="5"/>
      <c r="H1317" s="1"/>
      <c r="I1317" s="1"/>
      <c r="J1317" s="5"/>
      <c r="K1317" s="1"/>
      <c r="L1317" s="1"/>
      <c r="M1317" s="5"/>
      <c r="N1317" s="5"/>
      <c r="O1317" s="5"/>
      <c r="P1317" s="5"/>
      <c r="Q1317" s="5"/>
      <c r="R1317" s="5"/>
      <c r="S1317" s="70"/>
      <c r="T1317" s="70"/>
      <c r="U1317" s="70"/>
      <c r="V1317" s="18"/>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1"/>
      <c r="BA1317" s="1"/>
    </row>
    <row r="1318" spans="2:53">
      <c r="B1318" s="1"/>
      <c r="C1318" s="1"/>
      <c r="D1318" s="1"/>
      <c r="E1318" s="1"/>
      <c r="F1318" s="1"/>
      <c r="G1318" s="5"/>
      <c r="H1318" s="1"/>
      <c r="I1318" s="1"/>
      <c r="J1318" s="5"/>
      <c r="K1318" s="1"/>
      <c r="L1318" s="1"/>
      <c r="M1318" s="5"/>
      <c r="N1318" s="5"/>
      <c r="O1318" s="5"/>
      <c r="P1318" s="5"/>
      <c r="Q1318" s="5"/>
      <c r="R1318" s="5"/>
      <c r="S1318" s="70"/>
      <c r="T1318" s="70"/>
      <c r="U1318" s="70"/>
      <c r="V1318" s="18"/>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1"/>
      <c r="BA1318" s="1"/>
    </row>
    <row r="1319" spans="2:53">
      <c r="B1319" s="1"/>
      <c r="C1319" s="1"/>
      <c r="D1319" s="1"/>
      <c r="E1319" s="1"/>
      <c r="F1319" s="1"/>
      <c r="G1319" s="5"/>
      <c r="H1319" s="1"/>
      <c r="I1319" s="1"/>
      <c r="J1319" s="5"/>
      <c r="K1319" s="1"/>
      <c r="L1319" s="1"/>
      <c r="M1319" s="5"/>
      <c r="N1319" s="5"/>
      <c r="O1319" s="5"/>
      <c r="P1319" s="5"/>
      <c r="Q1319" s="5"/>
      <c r="R1319" s="5"/>
      <c r="S1319" s="70"/>
      <c r="T1319" s="70"/>
      <c r="U1319" s="70"/>
      <c r="V1319" s="18"/>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1"/>
      <c r="BA1319" s="1"/>
    </row>
    <row r="1320" spans="2:53">
      <c r="B1320" s="1"/>
      <c r="C1320" s="1"/>
      <c r="D1320" s="1"/>
      <c r="E1320" s="1"/>
      <c r="F1320" s="1"/>
      <c r="G1320" s="5"/>
      <c r="H1320" s="1"/>
      <c r="I1320" s="1"/>
      <c r="J1320" s="5"/>
      <c r="K1320" s="1"/>
      <c r="L1320" s="1"/>
      <c r="M1320" s="5"/>
      <c r="N1320" s="5"/>
      <c r="O1320" s="5"/>
      <c r="P1320" s="5"/>
      <c r="Q1320" s="5"/>
      <c r="R1320" s="5"/>
      <c r="S1320" s="70"/>
      <c r="T1320" s="70"/>
      <c r="U1320" s="70"/>
      <c r="V1320" s="18"/>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1"/>
      <c r="BA1320" s="1"/>
    </row>
    <row r="1321" spans="2:53">
      <c r="B1321" s="1"/>
      <c r="C1321" s="1"/>
      <c r="D1321" s="1"/>
      <c r="E1321" s="1"/>
      <c r="F1321" s="1"/>
      <c r="G1321" s="5"/>
      <c r="H1321" s="1"/>
      <c r="I1321" s="1"/>
      <c r="J1321" s="5"/>
      <c r="K1321" s="1"/>
      <c r="L1321" s="1"/>
      <c r="M1321" s="5"/>
      <c r="N1321" s="5"/>
      <c r="O1321" s="5"/>
      <c r="P1321" s="5"/>
      <c r="Q1321" s="5"/>
      <c r="R1321" s="5"/>
      <c r="S1321" s="70"/>
      <c r="T1321" s="70"/>
      <c r="U1321" s="70"/>
      <c r="V1321" s="18"/>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1"/>
      <c r="BA1321" s="1"/>
    </row>
    <row r="1322" spans="2:53">
      <c r="B1322" s="1"/>
      <c r="C1322" s="1"/>
      <c r="D1322" s="1"/>
      <c r="E1322" s="1"/>
      <c r="F1322" s="1"/>
      <c r="G1322" s="5"/>
      <c r="H1322" s="1"/>
      <c r="I1322" s="1"/>
      <c r="J1322" s="5"/>
      <c r="K1322" s="1"/>
      <c r="L1322" s="1"/>
      <c r="M1322" s="5"/>
      <c r="N1322" s="5"/>
      <c r="O1322" s="5"/>
      <c r="P1322" s="5"/>
      <c r="Q1322" s="5"/>
      <c r="R1322" s="5"/>
      <c r="S1322" s="70"/>
      <c r="T1322" s="70"/>
      <c r="U1322" s="70"/>
      <c r="V1322" s="18"/>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1"/>
      <c r="BA1322" s="1"/>
    </row>
    <row r="1323" spans="2:53">
      <c r="B1323" s="1"/>
      <c r="C1323" s="1"/>
      <c r="D1323" s="1"/>
      <c r="E1323" s="1"/>
      <c r="F1323" s="1"/>
      <c r="G1323" s="5"/>
      <c r="H1323" s="1"/>
      <c r="I1323" s="1"/>
      <c r="J1323" s="5"/>
      <c r="K1323" s="1"/>
      <c r="L1323" s="1"/>
      <c r="M1323" s="5"/>
      <c r="N1323" s="5"/>
      <c r="O1323" s="5"/>
      <c r="P1323" s="5"/>
      <c r="Q1323" s="5"/>
      <c r="R1323" s="5"/>
      <c r="S1323" s="70"/>
      <c r="T1323" s="70"/>
      <c r="U1323" s="70"/>
      <c r="V1323" s="18"/>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1"/>
      <c r="BA1323" s="1"/>
    </row>
    <row r="1324" spans="2:53">
      <c r="B1324" s="1"/>
      <c r="C1324" s="1"/>
      <c r="D1324" s="1"/>
      <c r="E1324" s="1"/>
      <c r="F1324" s="1"/>
      <c r="G1324" s="5"/>
      <c r="H1324" s="1"/>
      <c r="I1324" s="1"/>
      <c r="J1324" s="5"/>
      <c r="K1324" s="1"/>
      <c r="L1324" s="1"/>
      <c r="M1324" s="5"/>
      <c r="N1324" s="5"/>
      <c r="O1324" s="5"/>
      <c r="P1324" s="5"/>
      <c r="Q1324" s="5"/>
      <c r="R1324" s="5"/>
      <c r="S1324" s="70"/>
      <c r="T1324" s="70"/>
      <c r="U1324" s="70"/>
      <c r="V1324" s="18"/>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1"/>
      <c r="BA1324" s="1"/>
    </row>
    <row r="1325" spans="2:53">
      <c r="B1325" s="1"/>
      <c r="C1325" s="1"/>
      <c r="D1325" s="1"/>
      <c r="E1325" s="1"/>
      <c r="F1325" s="1"/>
      <c r="G1325" s="5"/>
      <c r="H1325" s="1"/>
      <c r="I1325" s="1"/>
      <c r="J1325" s="5"/>
      <c r="K1325" s="1"/>
      <c r="L1325" s="1"/>
      <c r="M1325" s="5"/>
      <c r="N1325" s="5"/>
      <c r="O1325" s="5"/>
      <c r="P1325" s="5"/>
      <c r="Q1325" s="5"/>
      <c r="R1325" s="5"/>
      <c r="S1325" s="70"/>
      <c r="T1325" s="70"/>
      <c r="U1325" s="70"/>
      <c r="V1325" s="18"/>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1"/>
      <c r="BA1325" s="1"/>
    </row>
    <row r="1326" spans="2:53">
      <c r="B1326" s="1"/>
      <c r="C1326" s="1"/>
      <c r="D1326" s="1"/>
      <c r="E1326" s="1"/>
      <c r="F1326" s="1"/>
      <c r="G1326" s="5"/>
      <c r="H1326" s="1"/>
      <c r="I1326" s="1"/>
      <c r="J1326" s="5"/>
      <c r="K1326" s="1"/>
      <c r="L1326" s="1"/>
      <c r="M1326" s="5"/>
      <c r="N1326" s="5"/>
      <c r="O1326" s="5"/>
      <c r="P1326" s="5"/>
      <c r="Q1326" s="5"/>
      <c r="R1326" s="5"/>
      <c r="S1326" s="70"/>
      <c r="T1326" s="70"/>
      <c r="U1326" s="70"/>
      <c r="V1326" s="18"/>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1"/>
      <c r="BA1326" s="1"/>
    </row>
    <row r="1327" spans="2:53">
      <c r="B1327" s="1"/>
      <c r="C1327" s="1"/>
      <c r="D1327" s="1"/>
      <c r="E1327" s="1"/>
      <c r="F1327" s="1"/>
      <c r="G1327" s="5"/>
      <c r="H1327" s="1"/>
      <c r="I1327" s="1"/>
      <c r="J1327" s="5"/>
      <c r="K1327" s="1"/>
      <c r="L1327" s="1"/>
      <c r="M1327" s="5"/>
      <c r="N1327" s="5"/>
      <c r="O1327" s="5"/>
      <c r="P1327" s="5"/>
      <c r="Q1327" s="5"/>
      <c r="R1327" s="5"/>
      <c r="S1327" s="70"/>
      <c r="T1327" s="70"/>
      <c r="U1327" s="70"/>
      <c r="V1327" s="18"/>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1"/>
      <c r="BA1327" s="1"/>
    </row>
    <row r="1328" spans="2:53">
      <c r="B1328" s="1"/>
      <c r="C1328" s="1"/>
      <c r="D1328" s="1"/>
      <c r="E1328" s="1"/>
      <c r="F1328" s="1"/>
      <c r="G1328" s="5"/>
      <c r="H1328" s="1"/>
      <c r="I1328" s="1"/>
      <c r="J1328" s="5"/>
      <c r="K1328" s="1"/>
      <c r="L1328" s="1"/>
      <c r="M1328" s="5"/>
      <c r="N1328" s="5"/>
      <c r="O1328" s="5"/>
      <c r="P1328" s="5"/>
      <c r="Q1328" s="5"/>
      <c r="R1328" s="5"/>
      <c r="S1328" s="70"/>
      <c r="T1328" s="70"/>
      <c r="U1328" s="70"/>
      <c r="V1328" s="18"/>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1"/>
      <c r="BA1328" s="1"/>
    </row>
    <row r="1329" spans="2:53">
      <c r="B1329" s="1"/>
      <c r="C1329" s="1"/>
      <c r="D1329" s="1"/>
      <c r="E1329" s="1"/>
      <c r="F1329" s="1"/>
      <c r="G1329" s="5"/>
      <c r="H1329" s="1"/>
      <c r="I1329" s="1"/>
      <c r="J1329" s="5"/>
      <c r="K1329" s="1"/>
      <c r="L1329" s="1"/>
      <c r="M1329" s="5"/>
      <c r="N1329" s="5"/>
      <c r="O1329" s="5"/>
      <c r="P1329" s="5"/>
      <c r="Q1329" s="5"/>
      <c r="R1329" s="5"/>
      <c r="S1329" s="70"/>
      <c r="T1329" s="70"/>
      <c r="U1329" s="70"/>
      <c r="V1329" s="18"/>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1"/>
      <c r="BA1329" s="1"/>
    </row>
    <row r="1330" spans="2:53">
      <c r="B1330" s="1"/>
      <c r="C1330" s="1"/>
      <c r="D1330" s="1"/>
      <c r="E1330" s="1"/>
      <c r="F1330" s="1"/>
      <c r="G1330" s="5"/>
      <c r="H1330" s="1"/>
      <c r="I1330" s="1"/>
      <c r="J1330" s="5"/>
      <c r="K1330" s="1"/>
      <c r="L1330" s="1"/>
      <c r="M1330" s="5"/>
      <c r="N1330" s="5"/>
      <c r="O1330" s="5"/>
      <c r="P1330" s="5"/>
      <c r="Q1330" s="5"/>
      <c r="R1330" s="5"/>
      <c r="S1330" s="70"/>
      <c r="T1330" s="70"/>
      <c r="U1330" s="70"/>
      <c r="V1330" s="18"/>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1"/>
      <c r="BA1330" s="1"/>
    </row>
    <row r="1331" spans="2:53">
      <c r="B1331" s="1"/>
      <c r="C1331" s="1"/>
      <c r="D1331" s="1"/>
      <c r="E1331" s="1"/>
      <c r="F1331" s="1"/>
      <c r="G1331" s="5"/>
      <c r="H1331" s="1"/>
      <c r="I1331" s="1"/>
      <c r="J1331" s="5"/>
      <c r="K1331" s="1"/>
      <c r="L1331" s="1"/>
      <c r="M1331" s="5"/>
      <c r="N1331" s="5"/>
      <c r="O1331" s="5"/>
      <c r="P1331" s="5"/>
      <c r="Q1331" s="5"/>
      <c r="R1331" s="5"/>
      <c r="S1331" s="70"/>
      <c r="T1331" s="70"/>
      <c r="U1331" s="70"/>
      <c r="V1331" s="18"/>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1"/>
      <c r="BA1331" s="1"/>
    </row>
    <row r="1332" spans="2:53">
      <c r="B1332" s="1"/>
      <c r="C1332" s="1"/>
      <c r="D1332" s="1"/>
      <c r="E1332" s="1"/>
      <c r="F1332" s="1"/>
      <c r="G1332" s="5"/>
      <c r="H1332" s="1"/>
      <c r="I1332" s="1"/>
      <c r="J1332" s="5"/>
      <c r="K1332" s="1"/>
      <c r="L1332" s="1"/>
      <c r="M1332" s="5"/>
      <c r="N1332" s="5"/>
      <c r="O1332" s="5"/>
      <c r="P1332" s="5"/>
      <c r="Q1332" s="5"/>
      <c r="R1332" s="5"/>
      <c r="S1332" s="70"/>
      <c r="T1332" s="70"/>
      <c r="U1332" s="70"/>
      <c r="V1332" s="18"/>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1"/>
      <c r="BA1332" s="1"/>
    </row>
    <row r="1333" spans="2:53">
      <c r="B1333" s="1"/>
      <c r="C1333" s="1"/>
      <c r="D1333" s="1"/>
      <c r="E1333" s="1"/>
      <c r="F1333" s="1"/>
      <c r="G1333" s="5"/>
      <c r="H1333" s="1"/>
      <c r="I1333" s="1"/>
      <c r="J1333" s="5"/>
      <c r="K1333" s="1"/>
      <c r="L1333" s="1"/>
      <c r="M1333" s="5"/>
      <c r="N1333" s="5"/>
      <c r="O1333" s="5"/>
      <c r="P1333" s="5"/>
      <c r="Q1333" s="5"/>
      <c r="R1333" s="5"/>
      <c r="S1333" s="70"/>
      <c r="T1333" s="70"/>
      <c r="U1333" s="70"/>
      <c r="V1333" s="18"/>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1"/>
      <c r="BA1333" s="1"/>
    </row>
    <row r="1334" spans="2:53">
      <c r="B1334" s="1"/>
      <c r="C1334" s="1"/>
      <c r="D1334" s="1"/>
      <c r="E1334" s="1"/>
      <c r="F1334" s="1"/>
      <c r="G1334" s="5"/>
      <c r="H1334" s="1"/>
      <c r="I1334" s="1"/>
      <c r="J1334" s="5"/>
      <c r="K1334" s="1"/>
      <c r="L1334" s="1"/>
      <c r="M1334" s="5"/>
      <c r="N1334" s="5"/>
      <c r="O1334" s="5"/>
      <c r="P1334" s="5"/>
      <c r="Q1334" s="5"/>
      <c r="R1334" s="5"/>
      <c r="S1334" s="70"/>
      <c r="T1334" s="70"/>
      <c r="U1334" s="70"/>
      <c r="V1334" s="18"/>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1"/>
      <c r="BA1334" s="1"/>
    </row>
    <row r="1335" spans="2:53">
      <c r="B1335" s="1"/>
      <c r="C1335" s="1"/>
      <c r="D1335" s="1"/>
      <c r="E1335" s="1"/>
      <c r="F1335" s="1"/>
      <c r="G1335" s="5"/>
      <c r="H1335" s="1"/>
      <c r="I1335" s="1"/>
      <c r="J1335" s="5"/>
      <c r="K1335" s="1"/>
      <c r="L1335" s="1"/>
      <c r="M1335" s="5"/>
      <c r="N1335" s="5"/>
      <c r="O1335" s="5"/>
      <c r="P1335" s="5"/>
      <c r="Q1335" s="5"/>
      <c r="R1335" s="5"/>
      <c r="S1335" s="70"/>
      <c r="T1335" s="70"/>
      <c r="U1335" s="70"/>
      <c r="V1335" s="18"/>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1"/>
      <c r="BA1335" s="1"/>
    </row>
    <row r="1336" spans="2:53">
      <c r="B1336" s="1"/>
      <c r="C1336" s="1"/>
      <c r="D1336" s="1"/>
      <c r="E1336" s="1"/>
      <c r="F1336" s="1"/>
      <c r="G1336" s="5"/>
      <c r="H1336" s="1"/>
      <c r="I1336" s="1"/>
      <c r="J1336" s="5"/>
      <c r="K1336" s="1"/>
      <c r="L1336" s="1"/>
      <c r="M1336" s="5"/>
      <c r="N1336" s="5"/>
      <c r="O1336" s="5"/>
      <c r="P1336" s="5"/>
      <c r="Q1336" s="5"/>
      <c r="R1336" s="5"/>
      <c r="S1336" s="70"/>
      <c r="T1336" s="70"/>
      <c r="U1336" s="70"/>
      <c r="V1336" s="18"/>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1"/>
      <c r="BA1336" s="1"/>
    </row>
    <row r="1337" spans="2:53">
      <c r="B1337" s="1"/>
      <c r="C1337" s="1"/>
      <c r="D1337" s="1"/>
      <c r="E1337" s="1"/>
      <c r="F1337" s="1"/>
      <c r="G1337" s="5"/>
      <c r="H1337" s="1"/>
      <c r="I1337" s="1"/>
      <c r="J1337" s="5"/>
      <c r="K1337" s="1"/>
      <c r="L1337" s="1"/>
      <c r="M1337" s="5"/>
      <c r="N1337" s="5"/>
      <c r="O1337" s="5"/>
      <c r="P1337" s="5"/>
      <c r="Q1337" s="5"/>
      <c r="R1337" s="5"/>
      <c r="S1337" s="70"/>
      <c r="T1337" s="70"/>
      <c r="U1337" s="70"/>
      <c r="V1337" s="18"/>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1"/>
      <c r="BA1337" s="1"/>
    </row>
    <row r="1338" spans="2:53">
      <c r="B1338" s="1"/>
      <c r="C1338" s="1"/>
      <c r="D1338" s="1"/>
      <c r="E1338" s="1"/>
      <c r="F1338" s="1"/>
      <c r="G1338" s="5"/>
      <c r="H1338" s="1"/>
      <c r="I1338" s="1"/>
      <c r="J1338" s="5"/>
      <c r="K1338" s="1"/>
      <c r="L1338" s="1"/>
      <c r="M1338" s="5"/>
      <c r="N1338" s="5"/>
      <c r="O1338" s="5"/>
      <c r="P1338" s="5"/>
      <c r="Q1338" s="5"/>
      <c r="R1338" s="5"/>
      <c r="S1338" s="70"/>
      <c r="T1338" s="70"/>
      <c r="U1338" s="70"/>
      <c r="V1338" s="18"/>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1"/>
      <c r="BA1338" s="1"/>
    </row>
    <row r="1339" spans="2:53">
      <c r="B1339" s="1"/>
      <c r="C1339" s="1"/>
      <c r="D1339" s="1"/>
      <c r="E1339" s="1"/>
      <c r="F1339" s="1"/>
      <c r="G1339" s="5"/>
      <c r="H1339" s="1"/>
      <c r="I1339" s="1"/>
      <c r="J1339" s="5"/>
      <c r="K1339" s="1"/>
      <c r="L1339" s="1"/>
      <c r="M1339" s="5"/>
      <c r="N1339" s="5"/>
      <c r="O1339" s="5"/>
      <c r="P1339" s="5"/>
      <c r="Q1339" s="5"/>
      <c r="R1339" s="5"/>
      <c r="S1339" s="70"/>
      <c r="T1339" s="70"/>
      <c r="U1339" s="70"/>
      <c r="V1339" s="18"/>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1"/>
      <c r="BA1339" s="1"/>
    </row>
    <row r="1340" spans="2:53">
      <c r="B1340" s="1"/>
      <c r="C1340" s="1"/>
      <c r="D1340" s="1"/>
      <c r="E1340" s="1"/>
      <c r="F1340" s="1"/>
      <c r="G1340" s="5"/>
      <c r="H1340" s="1"/>
      <c r="I1340" s="1"/>
      <c r="J1340" s="5"/>
      <c r="K1340" s="1"/>
      <c r="L1340" s="1"/>
      <c r="M1340" s="5"/>
      <c r="N1340" s="5"/>
      <c r="O1340" s="5"/>
      <c r="P1340" s="5"/>
      <c r="Q1340" s="5"/>
      <c r="R1340" s="5"/>
      <c r="S1340" s="70"/>
      <c r="T1340" s="70"/>
      <c r="U1340" s="70"/>
      <c r="V1340" s="18"/>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1"/>
      <c r="BA1340" s="1"/>
    </row>
    <row r="1341" spans="2:53">
      <c r="B1341" s="1"/>
      <c r="C1341" s="1"/>
      <c r="D1341" s="1"/>
      <c r="E1341" s="1"/>
      <c r="F1341" s="1"/>
      <c r="G1341" s="5"/>
      <c r="H1341" s="1"/>
      <c r="I1341" s="1"/>
      <c r="J1341" s="5"/>
      <c r="K1341" s="1"/>
      <c r="L1341" s="1"/>
      <c r="M1341" s="5"/>
      <c r="N1341" s="5"/>
      <c r="O1341" s="5"/>
      <c r="P1341" s="5"/>
      <c r="Q1341" s="5"/>
      <c r="R1341" s="5"/>
      <c r="S1341" s="70"/>
      <c r="T1341" s="70"/>
      <c r="U1341" s="70"/>
      <c r="V1341" s="18"/>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1"/>
      <c r="BA1341" s="1"/>
    </row>
    <row r="1342" spans="2:53">
      <c r="B1342" s="1"/>
      <c r="C1342" s="1"/>
      <c r="D1342" s="1"/>
      <c r="E1342" s="1"/>
      <c r="F1342" s="1"/>
      <c r="G1342" s="5"/>
      <c r="H1342" s="1"/>
      <c r="I1342" s="1"/>
      <c r="J1342" s="5"/>
      <c r="K1342" s="1"/>
      <c r="L1342" s="1"/>
      <c r="M1342" s="5"/>
      <c r="N1342" s="5"/>
      <c r="O1342" s="5"/>
      <c r="P1342" s="5"/>
      <c r="Q1342" s="5"/>
      <c r="R1342" s="5"/>
      <c r="S1342" s="70"/>
      <c r="T1342" s="70"/>
      <c r="U1342" s="70"/>
      <c r="V1342" s="18"/>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1"/>
      <c r="BA1342" s="1"/>
    </row>
    <row r="1343" spans="2:53">
      <c r="B1343" s="1"/>
      <c r="C1343" s="1"/>
      <c r="D1343" s="1"/>
      <c r="E1343" s="1"/>
      <c r="F1343" s="1"/>
      <c r="G1343" s="5"/>
      <c r="H1343" s="1"/>
      <c r="I1343" s="1"/>
      <c r="J1343" s="5"/>
      <c r="K1343" s="1"/>
      <c r="L1343" s="1"/>
      <c r="M1343" s="5"/>
      <c r="N1343" s="5"/>
      <c r="O1343" s="5"/>
      <c r="P1343" s="5"/>
      <c r="Q1343" s="5"/>
      <c r="R1343" s="5"/>
      <c r="S1343" s="70"/>
      <c r="T1343" s="70"/>
      <c r="U1343" s="70"/>
      <c r="V1343" s="18"/>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1"/>
      <c r="BA1343" s="1"/>
    </row>
    <row r="1344" spans="2:53">
      <c r="B1344" s="1"/>
      <c r="C1344" s="1"/>
      <c r="D1344" s="1"/>
      <c r="E1344" s="1"/>
      <c r="F1344" s="1"/>
      <c r="G1344" s="5"/>
      <c r="H1344" s="1"/>
      <c r="I1344" s="1"/>
      <c r="J1344" s="5"/>
      <c r="K1344" s="1"/>
      <c r="L1344" s="1"/>
      <c r="M1344" s="5"/>
      <c r="N1344" s="5"/>
      <c r="O1344" s="5"/>
      <c r="P1344" s="5"/>
      <c r="Q1344" s="5"/>
      <c r="R1344" s="5"/>
      <c r="S1344" s="70"/>
      <c r="T1344" s="70"/>
      <c r="U1344" s="70"/>
      <c r="V1344" s="18"/>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1"/>
      <c r="BA1344" s="1"/>
    </row>
    <row r="1345" spans="2:53">
      <c r="B1345" s="1"/>
      <c r="C1345" s="1"/>
      <c r="D1345" s="1"/>
      <c r="E1345" s="1"/>
      <c r="F1345" s="1"/>
      <c r="G1345" s="5"/>
      <c r="H1345" s="1"/>
      <c r="I1345" s="1"/>
      <c r="J1345" s="5"/>
      <c r="K1345" s="1"/>
      <c r="L1345" s="1"/>
      <c r="M1345" s="5"/>
      <c r="N1345" s="5"/>
      <c r="O1345" s="5"/>
      <c r="P1345" s="5"/>
      <c r="Q1345" s="5"/>
      <c r="R1345" s="5"/>
      <c r="S1345" s="70"/>
      <c r="T1345" s="70"/>
      <c r="U1345" s="70"/>
      <c r="V1345" s="18"/>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1"/>
      <c r="BA1345" s="1"/>
    </row>
    <row r="1346" spans="2:53">
      <c r="B1346" s="1"/>
      <c r="C1346" s="1"/>
      <c r="D1346" s="1"/>
      <c r="E1346" s="1"/>
      <c r="F1346" s="1"/>
      <c r="G1346" s="5"/>
      <c r="H1346" s="1"/>
      <c r="I1346" s="1"/>
      <c r="J1346" s="5"/>
      <c r="K1346" s="1"/>
      <c r="L1346" s="1"/>
      <c r="M1346" s="5"/>
      <c r="N1346" s="5"/>
      <c r="O1346" s="5"/>
      <c r="P1346" s="5"/>
      <c r="Q1346" s="5"/>
      <c r="R1346" s="5"/>
      <c r="S1346" s="70"/>
      <c r="T1346" s="70"/>
      <c r="U1346" s="70"/>
      <c r="V1346" s="18"/>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1"/>
      <c r="BA1346" s="1"/>
    </row>
    <row r="1347" spans="2:53">
      <c r="B1347" s="1"/>
      <c r="C1347" s="1"/>
      <c r="D1347" s="1"/>
      <c r="E1347" s="1"/>
      <c r="F1347" s="1"/>
      <c r="G1347" s="5"/>
      <c r="H1347" s="1"/>
      <c r="I1347" s="1"/>
      <c r="J1347" s="5"/>
      <c r="K1347" s="1"/>
      <c r="L1347" s="1"/>
      <c r="M1347" s="5"/>
      <c r="N1347" s="5"/>
      <c r="O1347" s="5"/>
      <c r="P1347" s="5"/>
      <c r="Q1347" s="5"/>
      <c r="R1347" s="5"/>
      <c r="S1347" s="70"/>
      <c r="T1347" s="70"/>
      <c r="U1347" s="70"/>
      <c r="V1347" s="18"/>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1"/>
      <c r="BA1347" s="1"/>
    </row>
    <row r="1348" spans="2:53">
      <c r="B1348" s="1"/>
      <c r="C1348" s="1"/>
      <c r="D1348" s="1"/>
      <c r="E1348" s="1"/>
      <c r="F1348" s="1"/>
      <c r="G1348" s="5"/>
      <c r="H1348" s="1"/>
      <c r="I1348" s="1"/>
      <c r="J1348" s="5"/>
      <c r="K1348" s="1"/>
      <c r="L1348" s="1"/>
      <c r="M1348" s="5"/>
      <c r="N1348" s="5"/>
      <c r="O1348" s="5"/>
      <c r="P1348" s="5"/>
      <c r="Q1348" s="5"/>
      <c r="R1348" s="5"/>
      <c r="S1348" s="70"/>
      <c r="T1348" s="70"/>
      <c r="U1348" s="70"/>
      <c r="V1348" s="18"/>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1"/>
      <c r="BA1348" s="1"/>
    </row>
    <row r="1349" spans="2:53">
      <c r="B1349" s="1"/>
      <c r="C1349" s="1"/>
      <c r="D1349" s="1"/>
      <c r="E1349" s="1"/>
      <c r="F1349" s="1"/>
      <c r="G1349" s="5"/>
      <c r="H1349" s="1"/>
      <c r="I1349" s="1"/>
      <c r="J1349" s="5"/>
      <c r="K1349" s="1"/>
      <c r="L1349" s="1"/>
      <c r="M1349" s="5"/>
      <c r="N1349" s="5"/>
      <c r="O1349" s="5"/>
      <c r="P1349" s="5"/>
      <c r="Q1349" s="5"/>
      <c r="R1349" s="5"/>
      <c r="S1349" s="70"/>
      <c r="T1349" s="70"/>
      <c r="U1349" s="70"/>
      <c r="V1349" s="18"/>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1"/>
      <c r="BA1349" s="1"/>
    </row>
    <row r="1350" spans="2:53">
      <c r="B1350" s="1"/>
      <c r="C1350" s="1"/>
      <c r="D1350" s="1"/>
      <c r="E1350" s="1"/>
      <c r="F1350" s="1"/>
      <c r="G1350" s="5"/>
      <c r="H1350" s="1"/>
      <c r="I1350" s="1"/>
      <c r="J1350" s="5"/>
      <c r="K1350" s="1"/>
      <c r="L1350" s="1"/>
      <c r="M1350" s="5"/>
      <c r="N1350" s="5"/>
      <c r="O1350" s="5"/>
      <c r="P1350" s="5"/>
      <c r="Q1350" s="5"/>
      <c r="R1350" s="5"/>
      <c r="S1350" s="70"/>
      <c r="T1350" s="70"/>
      <c r="U1350" s="70"/>
      <c r="V1350" s="18"/>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1"/>
      <c r="BA1350" s="1"/>
    </row>
    <row r="1351" spans="2:53">
      <c r="B1351" s="1"/>
      <c r="C1351" s="1"/>
      <c r="D1351" s="1"/>
      <c r="E1351" s="1"/>
      <c r="F1351" s="1"/>
      <c r="G1351" s="5"/>
      <c r="H1351" s="1"/>
      <c r="I1351" s="1"/>
      <c r="J1351" s="5"/>
      <c r="K1351" s="1"/>
      <c r="L1351" s="1"/>
      <c r="M1351" s="5"/>
      <c r="N1351" s="5"/>
      <c r="O1351" s="5"/>
      <c r="P1351" s="5"/>
      <c r="Q1351" s="5"/>
      <c r="R1351" s="5"/>
      <c r="S1351" s="70"/>
      <c r="T1351" s="70"/>
      <c r="U1351" s="70"/>
      <c r="V1351" s="18"/>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1"/>
      <c r="BA1351" s="1"/>
    </row>
    <row r="1352" spans="2:53">
      <c r="B1352" s="1"/>
      <c r="C1352" s="1"/>
      <c r="D1352" s="1"/>
      <c r="E1352" s="1"/>
      <c r="F1352" s="1"/>
      <c r="G1352" s="5"/>
      <c r="H1352" s="1"/>
      <c r="I1352" s="1"/>
      <c r="J1352" s="5"/>
      <c r="K1352" s="1"/>
      <c r="L1352" s="1"/>
      <c r="M1352" s="5"/>
      <c r="N1352" s="5"/>
      <c r="O1352" s="5"/>
      <c r="P1352" s="5"/>
      <c r="Q1352" s="5"/>
      <c r="R1352" s="5"/>
      <c r="S1352" s="70"/>
      <c r="T1352" s="70"/>
      <c r="U1352" s="70"/>
      <c r="V1352" s="18"/>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1"/>
      <c r="BA1352" s="1"/>
    </row>
    <row r="1353" spans="2:53">
      <c r="B1353" s="1"/>
      <c r="C1353" s="1"/>
      <c r="D1353" s="1"/>
      <c r="E1353" s="1"/>
      <c r="F1353" s="1"/>
      <c r="G1353" s="5"/>
      <c r="H1353" s="1"/>
      <c r="I1353" s="1"/>
      <c r="J1353" s="5"/>
      <c r="K1353" s="1"/>
      <c r="L1353" s="1"/>
      <c r="M1353" s="5"/>
      <c r="N1353" s="5"/>
      <c r="O1353" s="5"/>
      <c r="P1353" s="5"/>
      <c r="Q1353" s="5"/>
      <c r="R1353" s="5"/>
      <c r="S1353" s="70"/>
      <c r="T1353" s="70"/>
      <c r="U1353" s="70"/>
      <c r="V1353" s="18"/>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1"/>
      <c r="BA1353" s="1"/>
    </row>
    <row r="1354" spans="2:53">
      <c r="B1354" s="1"/>
      <c r="C1354" s="1"/>
      <c r="D1354" s="1"/>
      <c r="E1354" s="1"/>
      <c r="F1354" s="1"/>
      <c r="G1354" s="5"/>
      <c r="H1354" s="1"/>
      <c r="I1354" s="1"/>
      <c r="J1354" s="5"/>
      <c r="K1354" s="1"/>
      <c r="L1354" s="1"/>
      <c r="M1354" s="5"/>
      <c r="N1354" s="5"/>
      <c r="O1354" s="5"/>
      <c r="P1354" s="5"/>
      <c r="Q1354" s="5"/>
      <c r="R1354" s="5"/>
      <c r="S1354" s="70"/>
      <c r="T1354" s="70"/>
      <c r="U1354" s="70"/>
      <c r="V1354" s="18"/>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1"/>
      <c r="BA1354" s="1"/>
    </row>
    <row r="1355" spans="2:53">
      <c r="B1355" s="1"/>
      <c r="C1355" s="1"/>
      <c r="D1355" s="1"/>
      <c r="E1355" s="1"/>
      <c r="F1355" s="1"/>
      <c r="G1355" s="5"/>
      <c r="H1355" s="1"/>
      <c r="I1355" s="1"/>
      <c r="J1355" s="5"/>
      <c r="K1355" s="1"/>
      <c r="L1355" s="1"/>
      <c r="M1355" s="5"/>
      <c r="N1355" s="5"/>
      <c r="O1355" s="5"/>
      <c r="P1355" s="5"/>
      <c r="Q1355" s="5"/>
      <c r="R1355" s="5"/>
      <c r="S1355" s="70"/>
      <c r="T1355" s="70"/>
      <c r="U1355" s="70"/>
      <c r="V1355" s="18"/>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1"/>
      <c r="BA1355" s="1"/>
    </row>
    <row r="1356" spans="2:53">
      <c r="B1356" s="1"/>
      <c r="C1356" s="1"/>
      <c r="D1356" s="1"/>
      <c r="E1356" s="1"/>
      <c r="F1356" s="1"/>
      <c r="G1356" s="5"/>
      <c r="H1356" s="1"/>
      <c r="I1356" s="1"/>
      <c r="J1356" s="5"/>
      <c r="K1356" s="1"/>
      <c r="L1356" s="1"/>
      <c r="M1356" s="5"/>
      <c r="N1356" s="5"/>
      <c r="O1356" s="5"/>
      <c r="P1356" s="5"/>
      <c r="Q1356" s="5"/>
      <c r="R1356" s="5"/>
      <c r="S1356" s="70"/>
      <c r="T1356" s="70"/>
      <c r="U1356" s="70"/>
      <c r="V1356" s="18"/>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1"/>
      <c r="BA1356" s="1"/>
    </row>
    <row r="1357" spans="2:53">
      <c r="B1357" s="1"/>
      <c r="C1357" s="1"/>
      <c r="D1357" s="1"/>
      <c r="E1357" s="1"/>
      <c r="F1357" s="1"/>
      <c r="G1357" s="5"/>
      <c r="H1357" s="1"/>
      <c r="I1357" s="1"/>
      <c r="J1357" s="5"/>
      <c r="K1357" s="1"/>
      <c r="L1357" s="1"/>
      <c r="M1357" s="5"/>
      <c r="N1357" s="5"/>
      <c r="O1357" s="5"/>
      <c r="P1357" s="5"/>
      <c r="Q1357" s="5"/>
      <c r="R1357" s="5"/>
      <c r="S1357" s="70"/>
      <c r="T1357" s="70"/>
      <c r="U1357" s="70"/>
      <c r="V1357" s="18"/>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1"/>
      <c r="BA1357" s="1"/>
    </row>
    <row r="1358" spans="2:53">
      <c r="B1358" s="1"/>
      <c r="C1358" s="1"/>
      <c r="D1358" s="1"/>
      <c r="E1358" s="1"/>
      <c r="F1358" s="1"/>
      <c r="G1358" s="5"/>
      <c r="H1358" s="1"/>
      <c r="I1358" s="1"/>
      <c r="J1358" s="5"/>
      <c r="K1358" s="1"/>
      <c r="L1358" s="1"/>
      <c r="M1358" s="5"/>
      <c r="N1358" s="5"/>
      <c r="O1358" s="5"/>
      <c r="P1358" s="5"/>
      <c r="Q1358" s="5"/>
      <c r="R1358" s="5"/>
      <c r="S1358" s="70"/>
      <c r="T1358" s="70"/>
      <c r="U1358" s="70"/>
      <c r="V1358" s="18"/>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1"/>
      <c r="BA1358" s="1"/>
    </row>
    <row r="1359" spans="2:53">
      <c r="B1359" s="1"/>
      <c r="C1359" s="1"/>
      <c r="D1359" s="1"/>
      <c r="E1359" s="1"/>
      <c r="F1359" s="1"/>
      <c r="G1359" s="5"/>
      <c r="H1359" s="1"/>
      <c r="I1359" s="1"/>
      <c r="J1359" s="5"/>
      <c r="K1359" s="1"/>
      <c r="L1359" s="1"/>
      <c r="M1359" s="5"/>
      <c r="N1359" s="5"/>
      <c r="O1359" s="5"/>
      <c r="P1359" s="5"/>
      <c r="Q1359" s="5"/>
      <c r="R1359" s="5"/>
      <c r="S1359" s="70"/>
      <c r="T1359" s="70"/>
      <c r="U1359" s="70"/>
      <c r="V1359" s="18"/>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1"/>
      <c r="BA1359" s="1"/>
    </row>
    <row r="1360" spans="2:53">
      <c r="B1360" s="1"/>
      <c r="C1360" s="1"/>
      <c r="D1360" s="1"/>
      <c r="E1360" s="1"/>
      <c r="F1360" s="1"/>
      <c r="G1360" s="5"/>
      <c r="H1360" s="1"/>
      <c r="I1360" s="1"/>
      <c r="J1360" s="5"/>
      <c r="K1360" s="1"/>
      <c r="L1360" s="1"/>
      <c r="M1360" s="5"/>
      <c r="N1360" s="5"/>
      <c r="O1360" s="5"/>
      <c r="P1360" s="5"/>
      <c r="Q1360" s="5"/>
      <c r="R1360" s="5"/>
      <c r="S1360" s="70"/>
      <c r="T1360" s="70"/>
      <c r="U1360" s="70"/>
      <c r="V1360" s="18"/>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1"/>
      <c r="BA1360" s="1"/>
    </row>
    <row r="1361" spans="2:53">
      <c r="B1361" s="1"/>
      <c r="C1361" s="1"/>
      <c r="D1361" s="1"/>
      <c r="E1361" s="1"/>
      <c r="F1361" s="1"/>
      <c r="G1361" s="5"/>
      <c r="H1361" s="1"/>
      <c r="I1361" s="1"/>
      <c r="J1361" s="5"/>
      <c r="K1361" s="1"/>
      <c r="L1361" s="1"/>
      <c r="M1361" s="5"/>
      <c r="N1361" s="5"/>
      <c r="O1361" s="5"/>
      <c r="P1361" s="5"/>
      <c r="Q1361" s="5"/>
      <c r="R1361" s="5"/>
      <c r="S1361" s="70"/>
      <c r="T1361" s="70"/>
      <c r="U1361" s="70"/>
      <c r="V1361" s="18"/>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1"/>
      <c r="BA1361" s="1"/>
    </row>
    <row r="1362" spans="2:53">
      <c r="B1362" s="1"/>
      <c r="C1362" s="1"/>
      <c r="D1362" s="1"/>
      <c r="E1362" s="1"/>
      <c r="F1362" s="1"/>
      <c r="G1362" s="5"/>
      <c r="H1362" s="1"/>
      <c r="I1362" s="1"/>
      <c r="J1362" s="5"/>
      <c r="K1362" s="1"/>
      <c r="L1362" s="1"/>
      <c r="M1362" s="5"/>
      <c r="N1362" s="5"/>
      <c r="O1362" s="5"/>
      <c r="P1362" s="5"/>
      <c r="Q1362" s="5"/>
      <c r="R1362" s="5"/>
      <c r="S1362" s="70"/>
      <c r="T1362" s="70"/>
      <c r="U1362" s="70"/>
      <c r="V1362" s="18"/>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1"/>
      <c r="BA1362" s="1"/>
    </row>
    <row r="1363" spans="2:53">
      <c r="B1363" s="1"/>
      <c r="C1363" s="1"/>
      <c r="D1363" s="1"/>
      <c r="E1363" s="1"/>
      <c r="F1363" s="1"/>
      <c r="G1363" s="5"/>
      <c r="H1363" s="1"/>
      <c r="I1363" s="1"/>
      <c r="J1363" s="5"/>
      <c r="K1363" s="1"/>
      <c r="L1363" s="1"/>
      <c r="M1363" s="5"/>
      <c r="N1363" s="5"/>
      <c r="O1363" s="5"/>
      <c r="P1363" s="5"/>
      <c r="Q1363" s="5"/>
      <c r="R1363" s="5"/>
      <c r="S1363" s="70"/>
      <c r="T1363" s="70"/>
      <c r="U1363" s="70"/>
      <c r="V1363" s="18"/>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1"/>
      <c r="BA1363" s="1"/>
    </row>
    <row r="1364" spans="2:53">
      <c r="B1364" s="1"/>
      <c r="C1364" s="1"/>
      <c r="D1364" s="1"/>
      <c r="E1364" s="1"/>
      <c r="F1364" s="1"/>
      <c r="G1364" s="5"/>
      <c r="H1364" s="1"/>
      <c r="I1364" s="1"/>
      <c r="J1364" s="5"/>
      <c r="K1364" s="1"/>
      <c r="L1364" s="1"/>
      <c r="M1364" s="5"/>
      <c r="N1364" s="5"/>
      <c r="O1364" s="5"/>
      <c r="P1364" s="5"/>
      <c r="Q1364" s="5"/>
      <c r="R1364" s="5"/>
      <c r="S1364" s="70"/>
      <c r="T1364" s="70"/>
      <c r="U1364" s="70"/>
      <c r="V1364" s="18"/>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1"/>
      <c r="BA1364" s="1"/>
    </row>
    <row r="1365" spans="2:53">
      <c r="B1365" s="1"/>
      <c r="C1365" s="1"/>
      <c r="D1365" s="1"/>
      <c r="E1365" s="1"/>
      <c r="F1365" s="1"/>
      <c r="G1365" s="5"/>
      <c r="H1365" s="1"/>
      <c r="I1365" s="1"/>
      <c r="J1365" s="5"/>
      <c r="K1365" s="1"/>
      <c r="L1365" s="1"/>
      <c r="M1365" s="5"/>
      <c r="N1365" s="5"/>
      <c r="O1365" s="5"/>
      <c r="P1365" s="5"/>
      <c r="Q1365" s="5"/>
      <c r="R1365" s="5"/>
      <c r="S1365" s="70"/>
      <c r="T1365" s="70"/>
      <c r="U1365" s="70"/>
      <c r="V1365" s="18"/>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1"/>
      <c r="BA1365" s="1"/>
    </row>
    <row r="1366" spans="2:53">
      <c r="B1366" s="1"/>
      <c r="C1366" s="1"/>
      <c r="D1366" s="1"/>
      <c r="E1366" s="1"/>
      <c r="F1366" s="1"/>
      <c r="G1366" s="5"/>
      <c r="H1366" s="1"/>
      <c r="I1366" s="1"/>
      <c r="J1366" s="5"/>
      <c r="K1366" s="1"/>
      <c r="L1366" s="1"/>
      <c r="M1366" s="5"/>
      <c r="N1366" s="5"/>
      <c r="O1366" s="5"/>
      <c r="P1366" s="5"/>
      <c r="Q1366" s="5"/>
      <c r="R1366" s="5"/>
      <c r="S1366" s="70"/>
      <c r="T1366" s="70"/>
      <c r="U1366" s="70"/>
      <c r="V1366" s="18"/>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1"/>
      <c r="BA1366" s="1"/>
    </row>
    <row r="1367" spans="2:53">
      <c r="B1367" s="1"/>
      <c r="C1367" s="1"/>
      <c r="D1367" s="1"/>
      <c r="E1367" s="1"/>
      <c r="F1367" s="1"/>
      <c r="G1367" s="5"/>
      <c r="H1367" s="1"/>
      <c r="I1367" s="1"/>
      <c r="J1367" s="5"/>
      <c r="K1367" s="1"/>
      <c r="L1367" s="1"/>
      <c r="M1367" s="5"/>
      <c r="N1367" s="5"/>
      <c r="O1367" s="5"/>
      <c r="P1367" s="5"/>
      <c r="Q1367" s="5"/>
      <c r="R1367" s="5"/>
      <c r="S1367" s="70"/>
      <c r="T1367" s="70"/>
      <c r="U1367" s="70"/>
      <c r="V1367" s="18"/>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1"/>
      <c r="BA1367" s="1"/>
    </row>
    <row r="1368" spans="2:53">
      <c r="B1368" s="1"/>
      <c r="C1368" s="1"/>
      <c r="D1368" s="1"/>
      <c r="E1368" s="1"/>
      <c r="F1368" s="1"/>
      <c r="G1368" s="5"/>
      <c r="H1368" s="1"/>
      <c r="I1368" s="1"/>
      <c r="J1368" s="5"/>
      <c r="K1368" s="1"/>
      <c r="L1368" s="1"/>
      <c r="M1368" s="5"/>
      <c r="N1368" s="5"/>
      <c r="O1368" s="5"/>
      <c r="P1368" s="5"/>
      <c r="Q1368" s="5"/>
      <c r="R1368" s="5"/>
      <c r="S1368" s="70"/>
      <c r="T1368" s="70"/>
      <c r="U1368" s="70"/>
      <c r="V1368" s="18"/>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1"/>
      <c r="BA1368" s="1"/>
    </row>
    <row r="1369" spans="2:53">
      <c r="B1369" s="1"/>
      <c r="C1369" s="1"/>
      <c r="D1369" s="1"/>
      <c r="E1369" s="1"/>
      <c r="F1369" s="1"/>
      <c r="G1369" s="5"/>
      <c r="H1369" s="1"/>
      <c r="I1369" s="1"/>
      <c r="J1369" s="5"/>
      <c r="K1369" s="1"/>
      <c r="L1369" s="1"/>
      <c r="M1369" s="5"/>
      <c r="N1369" s="5"/>
      <c r="O1369" s="5"/>
      <c r="P1369" s="5"/>
      <c r="Q1369" s="5"/>
      <c r="R1369" s="5"/>
      <c r="S1369" s="70"/>
      <c r="T1369" s="70"/>
      <c r="U1369" s="70"/>
      <c r="V1369" s="18"/>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1"/>
      <c r="BA1369" s="1"/>
    </row>
    <row r="1370" spans="2:53">
      <c r="B1370" s="1"/>
      <c r="C1370" s="1"/>
      <c r="D1370" s="1"/>
      <c r="E1370" s="1"/>
      <c r="F1370" s="1"/>
      <c r="G1370" s="5"/>
      <c r="H1370" s="1"/>
      <c r="I1370" s="1"/>
      <c r="J1370" s="5"/>
      <c r="K1370" s="1"/>
      <c r="L1370" s="1"/>
      <c r="M1370" s="5"/>
      <c r="N1370" s="5"/>
      <c r="O1370" s="5"/>
      <c r="P1370" s="5"/>
      <c r="Q1370" s="5"/>
      <c r="R1370" s="5"/>
      <c r="S1370" s="70"/>
      <c r="T1370" s="70"/>
      <c r="U1370" s="70"/>
      <c r="V1370" s="18"/>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1"/>
      <c r="BA1370" s="1"/>
    </row>
    <row r="1371" spans="2:53">
      <c r="B1371" s="1"/>
      <c r="C1371" s="1"/>
      <c r="D1371" s="1"/>
      <c r="E1371" s="1"/>
      <c r="F1371" s="1"/>
      <c r="G1371" s="5"/>
      <c r="H1371" s="1"/>
      <c r="I1371" s="1"/>
      <c r="J1371" s="5"/>
      <c r="K1371" s="1"/>
      <c r="L1371" s="1"/>
      <c r="M1371" s="5"/>
      <c r="N1371" s="5"/>
      <c r="O1371" s="5"/>
      <c r="P1371" s="5"/>
      <c r="Q1371" s="5"/>
      <c r="R1371" s="5"/>
      <c r="S1371" s="70"/>
      <c r="T1371" s="70"/>
      <c r="U1371" s="70"/>
      <c r="V1371" s="18"/>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1"/>
      <c r="BA1371" s="1"/>
    </row>
    <row r="1372" spans="2:53">
      <c r="B1372" s="1"/>
      <c r="C1372" s="1"/>
      <c r="D1372" s="1"/>
      <c r="E1372" s="1"/>
      <c r="F1372" s="1"/>
      <c r="G1372" s="5"/>
      <c r="H1372" s="1"/>
      <c r="I1372" s="1"/>
      <c r="J1372" s="5"/>
      <c r="K1372" s="1"/>
      <c r="L1372" s="1"/>
      <c r="M1372" s="5"/>
      <c r="N1372" s="5"/>
      <c r="O1372" s="5"/>
      <c r="P1372" s="5"/>
      <c r="Q1372" s="5"/>
      <c r="R1372" s="5"/>
      <c r="S1372" s="70"/>
      <c r="T1372" s="70"/>
      <c r="U1372" s="70"/>
      <c r="V1372" s="18"/>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1"/>
      <c r="BA1372" s="1"/>
    </row>
    <row r="1373" spans="2:53">
      <c r="B1373" s="1"/>
      <c r="C1373" s="1"/>
      <c r="D1373" s="1"/>
      <c r="E1373" s="1"/>
      <c r="F1373" s="1"/>
      <c r="G1373" s="5"/>
      <c r="H1373" s="1"/>
      <c r="I1373" s="1"/>
      <c r="J1373" s="5"/>
      <c r="K1373" s="1"/>
      <c r="L1373" s="1"/>
      <c r="M1373" s="5"/>
      <c r="N1373" s="5"/>
      <c r="O1373" s="5"/>
      <c r="P1373" s="5"/>
      <c r="Q1373" s="5"/>
      <c r="R1373" s="5"/>
      <c r="S1373" s="70"/>
      <c r="T1373" s="70"/>
      <c r="U1373" s="70"/>
      <c r="V1373" s="18"/>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1"/>
      <c r="BA1373" s="1"/>
    </row>
    <row r="1374" spans="2:53">
      <c r="B1374" s="1"/>
      <c r="C1374" s="1"/>
      <c r="D1374" s="1"/>
      <c r="E1374" s="1"/>
      <c r="F1374" s="1"/>
      <c r="G1374" s="5"/>
      <c r="H1374" s="1"/>
      <c r="I1374" s="1"/>
      <c r="J1374" s="5"/>
      <c r="K1374" s="1"/>
      <c r="L1374" s="1"/>
      <c r="M1374" s="5"/>
      <c r="N1374" s="5"/>
      <c r="O1374" s="5"/>
      <c r="P1374" s="5"/>
      <c r="Q1374" s="5"/>
      <c r="R1374" s="5"/>
      <c r="S1374" s="70"/>
      <c r="T1374" s="70"/>
      <c r="U1374" s="70"/>
      <c r="V1374" s="18"/>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1"/>
      <c r="BA1374" s="1"/>
    </row>
    <row r="1375" spans="2:53">
      <c r="B1375" s="1"/>
      <c r="C1375" s="1"/>
      <c r="D1375" s="1"/>
      <c r="E1375" s="1"/>
      <c r="F1375" s="1"/>
      <c r="G1375" s="5"/>
      <c r="H1375" s="1"/>
      <c r="I1375" s="1"/>
      <c r="J1375" s="5"/>
      <c r="K1375" s="1"/>
      <c r="L1375" s="1"/>
      <c r="M1375" s="5"/>
      <c r="N1375" s="5"/>
      <c r="O1375" s="5"/>
      <c r="P1375" s="5"/>
      <c r="Q1375" s="5"/>
      <c r="R1375" s="5"/>
      <c r="S1375" s="70"/>
      <c r="T1375" s="70"/>
      <c r="U1375" s="70"/>
      <c r="V1375" s="18"/>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1"/>
      <c r="BA1375" s="1"/>
    </row>
    <row r="1376" spans="2:53">
      <c r="B1376" s="1"/>
      <c r="C1376" s="1"/>
      <c r="D1376" s="1"/>
      <c r="E1376" s="1"/>
      <c r="F1376" s="1"/>
      <c r="G1376" s="5"/>
      <c r="H1376" s="1"/>
      <c r="I1376" s="1"/>
      <c r="J1376" s="5"/>
      <c r="K1376" s="1"/>
      <c r="L1376" s="1"/>
      <c r="M1376" s="5"/>
      <c r="N1376" s="5"/>
      <c r="O1376" s="5"/>
      <c r="P1376" s="5"/>
      <c r="Q1376" s="5"/>
      <c r="R1376" s="5"/>
      <c r="S1376" s="70"/>
      <c r="T1376" s="70"/>
      <c r="U1376" s="70"/>
      <c r="V1376" s="18"/>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1"/>
      <c r="BA1376" s="1"/>
    </row>
    <row r="1377" spans="2:53">
      <c r="B1377" s="1"/>
      <c r="C1377" s="1"/>
      <c r="D1377" s="1"/>
      <c r="E1377" s="1"/>
      <c r="F1377" s="1"/>
      <c r="G1377" s="5"/>
      <c r="H1377" s="1"/>
      <c r="I1377" s="1"/>
      <c r="J1377" s="5"/>
      <c r="K1377" s="1"/>
      <c r="L1377" s="1"/>
      <c r="M1377" s="5"/>
      <c r="N1377" s="5"/>
      <c r="O1377" s="5"/>
      <c r="P1377" s="5"/>
      <c r="Q1377" s="5"/>
      <c r="R1377" s="5"/>
      <c r="S1377" s="70"/>
      <c r="T1377" s="70"/>
      <c r="U1377" s="70"/>
      <c r="V1377" s="18"/>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1"/>
      <c r="BA1377" s="1"/>
    </row>
    <row r="1378" spans="2:53">
      <c r="B1378" s="1"/>
      <c r="C1378" s="1"/>
      <c r="D1378" s="1"/>
      <c r="E1378" s="1"/>
      <c r="F1378" s="1"/>
      <c r="G1378" s="5"/>
      <c r="H1378" s="1"/>
      <c r="I1378" s="1"/>
      <c r="J1378" s="5"/>
      <c r="K1378" s="1"/>
      <c r="L1378" s="1"/>
      <c r="M1378" s="5"/>
      <c r="N1378" s="5"/>
      <c r="O1378" s="5"/>
      <c r="P1378" s="5"/>
      <c r="Q1378" s="5"/>
      <c r="R1378" s="5"/>
      <c r="S1378" s="70"/>
      <c r="T1378" s="70"/>
      <c r="U1378" s="70"/>
      <c r="V1378" s="18"/>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1"/>
      <c r="BA1378" s="1"/>
    </row>
    <row r="1379" spans="2:53">
      <c r="B1379" s="1"/>
      <c r="C1379" s="1"/>
      <c r="D1379" s="1"/>
      <c r="E1379" s="1"/>
      <c r="F1379" s="1"/>
      <c r="G1379" s="5"/>
      <c r="H1379" s="1"/>
      <c r="I1379" s="1"/>
      <c r="J1379" s="5"/>
      <c r="K1379" s="1"/>
      <c r="L1379" s="1"/>
      <c r="M1379" s="5"/>
      <c r="N1379" s="5"/>
      <c r="O1379" s="5"/>
      <c r="P1379" s="5"/>
      <c r="Q1379" s="5"/>
      <c r="R1379" s="5"/>
      <c r="S1379" s="70"/>
      <c r="T1379" s="70"/>
      <c r="U1379" s="70"/>
      <c r="V1379" s="18"/>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1"/>
      <c r="BA1379" s="1"/>
    </row>
    <row r="1380" spans="2:53">
      <c r="B1380" s="1"/>
      <c r="C1380" s="1"/>
      <c r="D1380" s="1"/>
      <c r="E1380" s="1"/>
      <c r="F1380" s="1"/>
      <c r="G1380" s="5"/>
      <c r="H1380" s="1"/>
      <c r="I1380" s="1"/>
      <c r="J1380" s="5"/>
      <c r="K1380" s="1"/>
      <c r="L1380" s="1"/>
      <c r="M1380" s="5"/>
      <c r="N1380" s="5"/>
      <c r="O1380" s="5"/>
      <c r="P1380" s="5"/>
      <c r="Q1380" s="5"/>
      <c r="R1380" s="5"/>
      <c r="S1380" s="70"/>
      <c r="T1380" s="70"/>
      <c r="U1380" s="70"/>
      <c r="V1380" s="18"/>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1"/>
      <c r="BA1380" s="1"/>
    </row>
    <row r="1381" spans="2:53">
      <c r="B1381" s="1"/>
      <c r="C1381" s="1"/>
      <c r="D1381" s="1"/>
      <c r="E1381" s="1"/>
      <c r="F1381" s="1"/>
      <c r="G1381" s="5"/>
      <c r="H1381" s="1"/>
      <c r="I1381" s="1"/>
      <c r="J1381" s="5"/>
      <c r="K1381" s="1"/>
      <c r="L1381" s="1"/>
      <c r="M1381" s="5"/>
      <c r="N1381" s="5"/>
      <c r="O1381" s="5"/>
      <c r="P1381" s="5"/>
      <c r="Q1381" s="5"/>
      <c r="R1381" s="5"/>
      <c r="S1381" s="70"/>
      <c r="T1381" s="70"/>
      <c r="U1381" s="70"/>
      <c r="V1381" s="18"/>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1"/>
      <c r="BA1381" s="1"/>
    </row>
    <row r="1382" spans="2:53">
      <c r="B1382" s="1"/>
      <c r="C1382" s="1"/>
      <c r="D1382" s="1"/>
      <c r="E1382" s="1"/>
      <c r="F1382" s="1"/>
      <c r="G1382" s="5"/>
      <c r="H1382" s="1"/>
      <c r="I1382" s="1"/>
      <c r="J1382" s="5"/>
      <c r="K1382" s="1"/>
      <c r="L1382" s="1"/>
      <c r="M1382" s="5"/>
      <c r="N1382" s="5"/>
      <c r="O1382" s="5"/>
      <c r="P1382" s="5"/>
      <c r="Q1382" s="5"/>
      <c r="R1382" s="5"/>
      <c r="S1382" s="70"/>
      <c r="T1382" s="70"/>
      <c r="U1382" s="70"/>
      <c r="V1382" s="18"/>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1"/>
      <c r="BA1382" s="1"/>
    </row>
    <row r="1383" spans="2:53">
      <c r="B1383" s="1"/>
      <c r="C1383" s="1"/>
      <c r="D1383" s="1"/>
      <c r="E1383" s="1"/>
      <c r="F1383" s="1"/>
      <c r="G1383" s="5"/>
      <c r="H1383" s="1"/>
      <c r="I1383" s="1"/>
      <c r="J1383" s="5"/>
      <c r="K1383" s="1"/>
      <c r="L1383" s="1"/>
      <c r="M1383" s="5"/>
      <c r="N1383" s="5"/>
      <c r="O1383" s="5"/>
      <c r="P1383" s="5"/>
      <c r="Q1383" s="5"/>
      <c r="R1383" s="5"/>
      <c r="S1383" s="70"/>
      <c r="T1383" s="70"/>
      <c r="U1383" s="70"/>
      <c r="V1383" s="18"/>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1"/>
      <c r="BA1383" s="1"/>
    </row>
    <row r="1384" spans="2:53">
      <c r="B1384" s="1"/>
      <c r="C1384" s="1"/>
      <c r="D1384" s="1"/>
      <c r="E1384" s="1"/>
      <c r="F1384" s="1"/>
      <c r="G1384" s="5"/>
      <c r="H1384" s="1"/>
      <c r="I1384" s="1"/>
      <c r="J1384" s="5"/>
      <c r="K1384" s="1"/>
      <c r="L1384" s="1"/>
      <c r="M1384" s="5"/>
      <c r="N1384" s="5"/>
      <c r="O1384" s="5"/>
      <c r="P1384" s="5"/>
      <c r="Q1384" s="5"/>
      <c r="R1384" s="5"/>
      <c r="S1384" s="70"/>
      <c r="T1384" s="70"/>
      <c r="U1384" s="70"/>
      <c r="V1384" s="18"/>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1"/>
      <c r="BA1384" s="1"/>
    </row>
    <row r="1385" spans="2:53">
      <c r="B1385" s="1"/>
      <c r="C1385" s="1"/>
      <c r="D1385" s="1"/>
      <c r="E1385" s="1"/>
      <c r="F1385" s="1"/>
      <c r="G1385" s="5"/>
      <c r="H1385" s="1"/>
      <c r="I1385" s="1"/>
      <c r="J1385" s="5"/>
      <c r="K1385" s="1"/>
      <c r="L1385" s="1"/>
      <c r="M1385" s="5"/>
      <c r="N1385" s="5"/>
      <c r="O1385" s="5"/>
      <c r="P1385" s="5"/>
      <c r="Q1385" s="5"/>
      <c r="R1385" s="5"/>
      <c r="S1385" s="70"/>
      <c r="T1385" s="70"/>
      <c r="U1385" s="70"/>
      <c r="V1385" s="18"/>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1"/>
      <c r="BA1385" s="1"/>
    </row>
    <row r="1386" spans="2:53">
      <c r="B1386" s="1"/>
      <c r="C1386" s="1"/>
      <c r="D1386" s="1"/>
      <c r="E1386" s="1"/>
      <c r="F1386" s="1"/>
      <c r="G1386" s="5"/>
      <c r="H1386" s="1"/>
      <c r="I1386" s="1"/>
      <c r="J1386" s="5"/>
      <c r="K1386" s="1"/>
      <c r="L1386" s="1"/>
      <c r="M1386" s="5"/>
      <c r="N1386" s="5"/>
      <c r="O1386" s="5"/>
      <c r="P1386" s="5"/>
      <c r="Q1386" s="5"/>
      <c r="R1386" s="5"/>
      <c r="S1386" s="70"/>
      <c r="T1386" s="70"/>
      <c r="U1386" s="70"/>
      <c r="V1386" s="18"/>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1"/>
      <c r="BA1386" s="1"/>
    </row>
    <row r="1387" spans="2:53">
      <c r="B1387" s="1"/>
      <c r="C1387" s="1"/>
      <c r="D1387" s="1"/>
      <c r="E1387" s="1"/>
      <c r="F1387" s="1"/>
      <c r="G1387" s="5"/>
      <c r="H1387" s="1"/>
      <c r="I1387" s="1"/>
      <c r="J1387" s="5"/>
      <c r="K1387" s="1"/>
      <c r="L1387" s="1"/>
      <c r="M1387" s="5"/>
      <c r="N1387" s="5"/>
      <c r="O1387" s="5"/>
      <c r="P1387" s="5"/>
      <c r="Q1387" s="5"/>
      <c r="R1387" s="5"/>
      <c r="S1387" s="70"/>
      <c r="T1387" s="70"/>
      <c r="U1387" s="70"/>
      <c r="V1387" s="18"/>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1"/>
      <c r="BA1387" s="1"/>
    </row>
    <row r="1388" spans="2:53">
      <c r="B1388" s="1"/>
      <c r="C1388" s="1"/>
      <c r="D1388" s="1"/>
      <c r="E1388" s="1"/>
      <c r="F1388" s="1"/>
      <c r="G1388" s="5"/>
      <c r="H1388" s="1"/>
      <c r="I1388" s="1"/>
      <c r="J1388" s="5"/>
      <c r="K1388" s="1"/>
      <c r="L1388" s="1"/>
      <c r="M1388" s="5"/>
      <c r="N1388" s="5"/>
      <c r="O1388" s="5"/>
      <c r="P1388" s="5"/>
      <c r="Q1388" s="5"/>
      <c r="R1388" s="5"/>
      <c r="S1388" s="70"/>
      <c r="T1388" s="70"/>
      <c r="U1388" s="70"/>
      <c r="V1388" s="18"/>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1"/>
      <c r="BA1388" s="1"/>
    </row>
    <row r="1389" spans="2:53">
      <c r="B1389" s="1"/>
      <c r="C1389" s="1"/>
      <c r="D1389" s="1"/>
      <c r="E1389" s="1"/>
      <c r="F1389" s="1"/>
      <c r="G1389" s="5"/>
      <c r="H1389" s="1"/>
      <c r="I1389" s="1"/>
      <c r="J1389" s="5"/>
      <c r="K1389" s="1"/>
      <c r="L1389" s="1"/>
      <c r="M1389" s="5"/>
      <c r="N1389" s="5"/>
      <c r="O1389" s="5"/>
      <c r="P1389" s="5"/>
      <c r="Q1389" s="5"/>
      <c r="R1389" s="5"/>
      <c r="S1389" s="70"/>
      <c r="T1389" s="70"/>
      <c r="U1389" s="70"/>
      <c r="V1389" s="18"/>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1"/>
      <c r="BA1389" s="1"/>
    </row>
    <row r="1390" spans="2:53">
      <c r="B1390" s="1"/>
      <c r="C1390" s="1"/>
      <c r="D1390" s="1"/>
      <c r="E1390" s="1"/>
      <c r="F1390" s="1"/>
      <c r="G1390" s="5"/>
      <c r="H1390" s="1"/>
      <c r="I1390" s="1"/>
      <c r="J1390" s="5"/>
      <c r="K1390" s="1"/>
      <c r="L1390" s="1"/>
      <c r="M1390" s="5"/>
      <c r="N1390" s="5"/>
      <c r="O1390" s="5"/>
      <c r="P1390" s="5"/>
      <c r="Q1390" s="5"/>
      <c r="R1390" s="5"/>
      <c r="S1390" s="70"/>
      <c r="T1390" s="70"/>
      <c r="U1390" s="70"/>
      <c r="V1390" s="18"/>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1"/>
      <c r="BA1390" s="1"/>
    </row>
    <row r="1391" spans="2:53">
      <c r="B1391" s="1"/>
      <c r="C1391" s="1"/>
      <c r="D1391" s="1"/>
      <c r="E1391" s="1"/>
      <c r="F1391" s="1"/>
      <c r="G1391" s="5"/>
      <c r="H1391" s="1"/>
      <c r="I1391" s="1"/>
      <c r="J1391" s="5"/>
      <c r="K1391" s="1"/>
      <c r="L1391" s="1"/>
      <c r="M1391" s="5"/>
      <c r="N1391" s="5"/>
      <c r="O1391" s="5"/>
      <c r="P1391" s="5"/>
      <c r="Q1391" s="5"/>
      <c r="R1391" s="5"/>
      <c r="S1391" s="70"/>
      <c r="T1391" s="70"/>
      <c r="U1391" s="70"/>
      <c r="V1391" s="18"/>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1"/>
      <c r="BA1391" s="1"/>
    </row>
    <row r="1392" spans="2:53">
      <c r="B1392" s="1"/>
      <c r="C1392" s="1"/>
      <c r="D1392" s="1"/>
      <c r="E1392" s="1"/>
      <c r="F1392" s="1"/>
      <c r="G1392" s="5"/>
      <c r="H1392" s="1"/>
      <c r="I1392" s="1"/>
      <c r="J1392" s="5"/>
      <c r="K1392" s="1"/>
      <c r="L1392" s="1"/>
      <c r="M1392" s="5"/>
      <c r="N1392" s="5"/>
      <c r="O1392" s="5"/>
      <c r="P1392" s="5"/>
      <c r="Q1392" s="5"/>
      <c r="R1392" s="5"/>
      <c r="S1392" s="70"/>
      <c r="T1392" s="70"/>
      <c r="U1392" s="70"/>
      <c r="V1392" s="18"/>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1"/>
      <c r="BA1392" s="1"/>
    </row>
    <row r="1393" spans="2:53">
      <c r="B1393" s="1"/>
      <c r="C1393" s="1"/>
      <c r="D1393" s="1"/>
      <c r="E1393" s="1"/>
      <c r="F1393" s="1"/>
      <c r="G1393" s="5"/>
      <c r="H1393" s="1"/>
      <c r="I1393" s="1"/>
      <c r="J1393" s="5"/>
      <c r="K1393" s="1"/>
      <c r="L1393" s="1"/>
      <c r="M1393" s="5"/>
      <c r="N1393" s="5"/>
      <c r="O1393" s="5"/>
      <c r="P1393" s="5"/>
      <c r="Q1393" s="5"/>
      <c r="R1393" s="5"/>
      <c r="S1393" s="70"/>
      <c r="T1393" s="70"/>
      <c r="U1393" s="70"/>
      <c r="V1393" s="18"/>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1"/>
      <c r="BA1393" s="1"/>
    </row>
    <row r="1394" spans="2:53">
      <c r="B1394" s="1"/>
      <c r="C1394" s="1"/>
      <c r="D1394" s="1"/>
      <c r="E1394" s="1"/>
      <c r="F1394" s="1"/>
      <c r="G1394" s="5"/>
      <c r="H1394" s="1"/>
      <c r="I1394" s="1"/>
      <c r="J1394" s="5"/>
      <c r="K1394" s="1"/>
      <c r="L1394" s="1"/>
      <c r="M1394" s="5"/>
      <c r="N1394" s="5"/>
      <c r="O1394" s="5"/>
      <c r="P1394" s="5"/>
      <c r="Q1394" s="5"/>
      <c r="R1394" s="5"/>
      <c r="S1394" s="70"/>
      <c r="T1394" s="70"/>
      <c r="U1394" s="70"/>
      <c r="V1394" s="18"/>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1"/>
      <c r="BA1394" s="1"/>
    </row>
    <row r="1395" spans="2:53">
      <c r="B1395" s="1"/>
      <c r="C1395" s="1"/>
      <c r="D1395" s="1"/>
      <c r="E1395" s="1"/>
      <c r="F1395" s="1"/>
      <c r="G1395" s="5"/>
      <c r="H1395" s="1"/>
      <c r="I1395" s="1"/>
      <c r="J1395" s="5"/>
      <c r="K1395" s="1"/>
      <c r="L1395" s="1"/>
      <c r="M1395" s="5"/>
      <c r="N1395" s="5"/>
      <c r="O1395" s="5"/>
      <c r="P1395" s="5"/>
      <c r="Q1395" s="5"/>
      <c r="R1395" s="5"/>
      <c r="S1395" s="70"/>
      <c r="T1395" s="70"/>
      <c r="U1395" s="70"/>
      <c r="V1395" s="18"/>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1"/>
      <c r="BA1395" s="1"/>
    </row>
    <row r="1396" spans="2:53">
      <c r="B1396" s="1"/>
      <c r="C1396" s="1"/>
      <c r="D1396" s="1"/>
      <c r="E1396" s="1"/>
      <c r="F1396" s="1"/>
      <c r="G1396" s="5"/>
      <c r="H1396" s="1"/>
      <c r="I1396" s="1"/>
      <c r="J1396" s="5"/>
      <c r="K1396" s="1"/>
      <c r="L1396" s="1"/>
      <c r="M1396" s="5"/>
      <c r="N1396" s="5"/>
      <c r="O1396" s="5"/>
      <c r="P1396" s="5"/>
      <c r="Q1396" s="5"/>
      <c r="R1396" s="5"/>
      <c r="S1396" s="70"/>
      <c r="T1396" s="70"/>
      <c r="U1396" s="70"/>
      <c r="V1396" s="18"/>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1"/>
      <c r="BA1396" s="1"/>
    </row>
    <row r="1397" spans="2:53">
      <c r="B1397" s="1"/>
      <c r="C1397" s="1"/>
      <c r="D1397" s="1"/>
      <c r="E1397" s="1"/>
      <c r="F1397" s="1"/>
      <c r="G1397" s="5"/>
      <c r="H1397" s="1"/>
      <c r="I1397" s="1"/>
      <c r="J1397" s="5"/>
      <c r="K1397" s="1"/>
      <c r="L1397" s="1"/>
      <c r="M1397" s="5"/>
      <c r="N1397" s="5"/>
      <c r="O1397" s="5"/>
      <c r="P1397" s="5"/>
      <c r="Q1397" s="5"/>
      <c r="R1397" s="5"/>
      <c r="S1397" s="70"/>
      <c r="T1397" s="70"/>
      <c r="U1397" s="70"/>
      <c r="V1397" s="18"/>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1"/>
      <c r="BA1397" s="1"/>
    </row>
    <row r="1398" spans="2:53">
      <c r="B1398" s="1"/>
      <c r="C1398" s="1"/>
      <c r="D1398" s="1"/>
      <c r="E1398" s="1"/>
      <c r="F1398" s="1"/>
      <c r="G1398" s="5"/>
      <c r="H1398" s="1"/>
      <c r="I1398" s="1"/>
      <c r="J1398" s="5"/>
      <c r="K1398" s="1"/>
      <c r="L1398" s="1"/>
      <c r="M1398" s="5"/>
      <c r="N1398" s="5"/>
      <c r="O1398" s="5"/>
      <c r="P1398" s="5"/>
      <c r="Q1398" s="5"/>
      <c r="R1398" s="5"/>
      <c r="S1398" s="70"/>
      <c r="T1398" s="70"/>
      <c r="U1398" s="70"/>
      <c r="V1398" s="18"/>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1"/>
      <c r="BA1398" s="1"/>
    </row>
  </sheetData>
  <sheetProtection password="E5F9" sheet="1" objects="1" scenarios="1"/>
  <dataConsolidate/>
  <mergeCells count="15">
    <mergeCell ref="H1:H2"/>
    <mergeCell ref="A1:A2"/>
    <mergeCell ref="B1:B2"/>
    <mergeCell ref="C1:C2"/>
    <mergeCell ref="D1:F1"/>
    <mergeCell ref="G1:G2"/>
    <mergeCell ref="P1:P2"/>
    <mergeCell ref="Q1:Q2"/>
    <mergeCell ref="S1:U1"/>
    <mergeCell ref="I1:I2"/>
    <mergeCell ref="J1:J2"/>
    <mergeCell ref="K1:K2"/>
    <mergeCell ref="L1:L2"/>
    <mergeCell ref="M1:M2"/>
    <mergeCell ref="N1:N2"/>
  </mergeCells>
  <conditionalFormatting sqref="W108:Y134 W6:Y106">
    <cfRule type="cellIs" dxfId="4" priority="5" operator="lessThan">
      <formula>0</formula>
    </cfRule>
  </conditionalFormatting>
  <conditionalFormatting sqref="I114:I134 I108:I112 I5:I106">
    <cfRule type="expression" dxfId="3" priority="4">
      <formula>"IF(G6&gt;=R2)"</formula>
    </cfRule>
  </conditionalFormatting>
  <conditionalFormatting sqref="AX1389">
    <cfRule type="cellIs" dxfId="2" priority="3" operator="equal">
      <formula>FALSE</formula>
    </cfRule>
  </conditionalFormatting>
  <conditionalFormatting sqref="V6:V105">
    <cfRule type="cellIs" dxfId="1" priority="1" operator="lessThan">
      <formula>$W$3</formula>
    </cfRule>
    <cfRule type="cellIs" dxfId="0" priority="2" operator="lessThan">
      <formula>42094</formula>
    </cfRule>
  </conditionalFormatting>
  <dataValidations count="12">
    <dataValidation type="whole" operator="lessThan" allowBlank="1" showInputMessage="1" showErrorMessage="1" sqref="I7:I32">
      <formula1>H7</formula1>
    </dataValidation>
    <dataValidation type="whole" operator="greaterThanOrEqual" allowBlank="1" showInputMessage="1" showErrorMessage="1" sqref="U6:U105">
      <formula1>D6</formula1>
    </dataValidation>
    <dataValidation type="list" allowBlank="1" showInputMessage="1" showErrorMessage="1" sqref="Y2">
      <formula1>$BB$2:$CA$2</formula1>
    </dataValidation>
    <dataValidation type="list" allowBlank="1" showInputMessage="1" showErrorMessage="1" sqref="B6:B105">
      <formula1>building_bridge_roads</formula1>
    </dataValidation>
    <dataValidation type="list" allowBlank="1" showInputMessage="1" showErrorMessage="1" sqref="X2">
      <formula1>$Z$2:$AY$2</formula1>
    </dataValidation>
    <dataValidation type="list" allowBlank="1" showInputMessage="1" showErrorMessage="1" sqref="R6:R105">
      <formula1>ABC</formula1>
    </dataValidation>
    <dataValidation type="whole" operator="lessThan" allowBlank="1" showInputMessage="1" showErrorMessage="1" sqref="F6:F112">
      <formula1>32</formula1>
    </dataValidation>
    <dataValidation type="whole" allowBlank="1" showInputMessage="1" showErrorMessage="1" sqref="E2:E112 T6:T105">
      <formula1>1</formula1>
      <formula2>12</formula2>
    </dataValidation>
    <dataValidation type="whole" allowBlank="1" showInputMessage="1" showErrorMessage="1" sqref="D6:D112">
      <formula1>1985</formula1>
      <formula2>2050</formula2>
    </dataValidation>
    <dataValidation type="list" allowBlank="1" showInputMessage="1" showErrorMessage="1" sqref="L6:L134">
      <formula1>$D$139:$D$140</formula1>
    </dataValidation>
    <dataValidation type="whole" operator="lessThanOrEqual" allowBlank="1" showInputMessage="1" showErrorMessage="1" sqref="I6">
      <formula1>H6</formula1>
    </dataValidation>
    <dataValidation type="whole" allowBlank="1" showInputMessage="1" showErrorMessage="1" sqref="S7:S105">
      <formula1>1</formula1>
      <formula2>31</formula2>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MASTER</vt:lpstr>
      <vt:lpstr>PLANT AND MACHINERY</vt:lpstr>
      <vt:lpstr>OTHES</vt:lpstr>
      <vt:lpstr>VEHICLES &amp; SHIPS</vt:lpstr>
      <vt:lpstr>FURNITURE</vt:lpstr>
      <vt:lpstr>BUILDING BRIDGS &amp; ROADS</vt:lpstr>
      <vt:lpstr>'BUILDING BRIDGS &amp; ROADS'!ABC</vt:lpstr>
      <vt:lpstr>FURNITURE!ABC</vt:lpstr>
      <vt:lpstr>OTHES!ABC</vt:lpstr>
      <vt:lpstr>'PLANT AND MACHINERY'!ABC</vt:lpstr>
      <vt:lpstr>'VEHICLES &amp; SHIPS'!ABC</vt:lpstr>
      <vt:lpstr>'BUILDING BRIDGS &amp; ROADS'!building_bridge_roads</vt:lpstr>
      <vt:lpstr>FURNITURE!building_bridge_roads</vt:lpstr>
      <vt:lpstr>OTHES!building_bridge_roads</vt:lpstr>
      <vt:lpstr>'PLANT AND MACHINERY'!building_bridge_roads</vt:lpstr>
      <vt:lpstr>'VEHICLES &amp; SHIPS'!building_bridge_roads</vt:lpstr>
      <vt:lpstr>'BUILDING BRIDGS &amp; ROADS'!furniture</vt:lpstr>
      <vt:lpstr>FURNITURE!furniture</vt:lpstr>
      <vt:lpstr>OTHES!furniture</vt:lpstr>
      <vt:lpstr>'PLANT AND MACHINERY'!furniture</vt:lpstr>
      <vt:lpstr>'VEHICLES &amp; SHIPS'!furniture</vt:lpstr>
      <vt:lpstr>'BUILDING BRIDGS &amp; ROADS'!motors</vt:lpstr>
      <vt:lpstr>FURNITURE!motors</vt:lpstr>
      <vt:lpstr>OTHES!motors</vt:lpstr>
      <vt:lpstr>'PLANT AND MACHINERY'!motors</vt:lpstr>
      <vt:lpstr>'VEHICLES &amp; SHIPS'!motors</vt:lpstr>
      <vt:lpstr>'BUILDING BRIDGS &amp; ROADS'!other</vt:lpstr>
      <vt:lpstr>FURNITURE!other</vt:lpstr>
      <vt:lpstr>OTHES!other</vt:lpstr>
      <vt:lpstr>'PLANT AND MACHINERY'!other</vt:lpstr>
      <vt:lpstr>'VEHICLES &amp; SHIPS'!other</vt:lpstr>
      <vt:lpstr>'BUILDING BRIDGS &amp; ROADS'!plants</vt:lpstr>
      <vt:lpstr>FURNITURE!plants</vt:lpstr>
      <vt:lpstr>OTHES!plants</vt:lpstr>
      <vt:lpstr>'PLANT AND MACHINERY'!plants</vt:lpstr>
      <vt:lpstr>'VEHICLES &amp; SHIPS'!plants</vt:lpstr>
      <vt:lpstr>'BUILDING BRIDGS &amp; ROADS'!ships</vt:lpstr>
      <vt:lpstr>FURNITURE!ships</vt:lpstr>
      <vt:lpstr>OTHES!ships</vt:lpstr>
      <vt:lpstr>'PLANT AND MACHINERY'!ships</vt:lpstr>
      <vt:lpstr>'VEHICLES &amp; SHIPS'!ships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dipal</dc:creator>
  <cp:lastModifiedBy>user</cp:lastModifiedBy>
  <cp:lastPrinted>2015-09-02T09:54:44Z</cp:lastPrinted>
  <dcterms:created xsi:type="dcterms:W3CDTF">2015-02-16T09:58:39Z</dcterms:created>
  <dcterms:modified xsi:type="dcterms:W3CDTF">2015-09-02T10:06:52Z</dcterms:modified>
</cp:coreProperties>
</file>